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GUS\GUS 2025\"/>
    </mc:Choice>
  </mc:AlternateContent>
  <xr:revisionPtr revIDLastSave="0" documentId="13_ncr:1_{B38F5477-8190-4490-8836-8932DA7B2BB3}" xr6:coauthVersionLast="47" xr6:coauthVersionMax="47" xr10:uidLastSave="{00000000-0000-0000-0000-000000000000}"/>
  <bookViews>
    <workbookView xWindow="-110" yWindow="-110" windowWidth="19420" windowHeight="11500" firstSheet="11" activeTab="15" xr2:uid="{EEB03071-FEDA-45E5-B629-4D29E289D14D}"/>
  </bookViews>
  <sheets>
    <sheet name="Lists" sheetId="2" r:id="rId1"/>
    <sheet name="Sign" sheetId="56" r:id="rId2"/>
    <sheet name="MASTERLIST" sheetId="4" r:id="rId3"/>
    <sheet name="DATA ENTRY" sheetId="5" r:id="rId4"/>
    <sheet name="Individuals" sheetId="54" r:id="rId5"/>
    <sheet name="President A" sheetId="46" r:id="rId6"/>
    <sheet name="President B" sheetId="47" r:id="rId7"/>
    <sheet name="Ladies" sheetId="51" r:id="rId8"/>
    <sheet name="Masters" sheetId="49" r:id="rId9"/>
    <sheet name="Grand Masters" sheetId="70" r:id="rId10"/>
    <sheet name="Development" sheetId="48" r:id="rId11"/>
    <sheet name="Veterans&amp;Inland" sheetId="50" r:id="rId12"/>
    <sheet name="Inedible" sheetId="16" r:id="rId13"/>
    <sheet name="Edibles" sheetId="13" r:id="rId14"/>
    <sheet name="SpeciesSTATS" sheetId="24" r:id="rId15"/>
    <sheet name="Price Giving" sheetId="69" r:id="rId16"/>
    <sheet name="Daily Stats" sheetId="65" r:id="rId17"/>
    <sheet name="Price Giving Totals" sheetId="60" r:id="rId18"/>
  </sheets>
  <definedNames>
    <definedName name="_xlnm._FilterDatabase" localSheetId="3" hidden="1">'DATA ENTRY'!$A$1:$Q$5051</definedName>
    <definedName name="_xlnm._FilterDatabase" localSheetId="2" hidden="1">MASTERLIST!$A$4:$E$102</definedName>
    <definedName name="clubl5">#REF!</definedName>
    <definedName name="Clubs">Lists!$A$2:$A$18</definedName>
    <definedName name="Edibles">Lists!$G$2:$G$21</definedName>
    <definedName name="Fish">#REF!</definedName>
    <definedName name="Individuals">#REF!</definedName>
    <definedName name="Inedibles">Lists!$K$2:$K$26</definedName>
    <definedName name="kgList">Lists!$L$2:$AH$261</definedName>
    <definedName name="Master">MASTERLIST!$A$5:$E$62</definedName>
    <definedName name="_xlnm.Print_Area" localSheetId="2">MASTERLIST!$A$2:$E$4</definedName>
    <definedName name="_xlnm.Print_Area" localSheetId="17">'Price Giving Totals'!$A$1:$K$383</definedName>
    <definedName name="Shark">#REF!</definedName>
    <definedName name="Status">Lists!$C$2:$C$9</definedName>
  </definedNames>
  <calcPr calcId="191029"/>
  <pivotCaches>
    <pivotCache cacheId="37" r:id="rId19"/>
    <pivotCache cacheId="42" r:id="rId20"/>
    <pivotCache cacheId="48" r:id="rId21"/>
    <pivotCache cacheId="53" r:id="rId22"/>
    <pivotCache cacheId="61" r:id="rId23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61" i="65" l="1"/>
  <c r="C15" i="60" s="1"/>
  <c r="B1361" i="65"/>
  <c r="A3" i="69"/>
  <c r="E526" i="5"/>
  <c r="E527" i="5"/>
  <c r="A167" i="5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B167" i="5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B658" i="5" s="1"/>
  <c r="B659" i="5" s="1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B875" i="5" s="1"/>
  <c r="B876" i="5" s="1"/>
  <c r="B877" i="5" s="1"/>
  <c r="B878" i="5" s="1"/>
  <c r="B879" i="5" s="1"/>
  <c r="B880" i="5" s="1"/>
  <c r="B881" i="5" s="1"/>
  <c r="C167" i="5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A883" i="5"/>
  <c r="B883" i="5"/>
  <c r="C883" i="5"/>
  <c r="A884" i="5"/>
  <c r="B884" i="5"/>
  <c r="C884" i="5"/>
  <c r="A885" i="5"/>
  <c r="B885" i="5"/>
  <c r="C885" i="5"/>
  <c r="A886" i="5"/>
  <c r="B886" i="5"/>
  <c r="C886" i="5"/>
  <c r="A887" i="5"/>
  <c r="B887" i="5"/>
  <c r="C887" i="5"/>
  <c r="A888" i="5"/>
  <c r="B888" i="5"/>
  <c r="C888" i="5"/>
  <c r="A889" i="5"/>
  <c r="A890" i="5" s="1"/>
  <c r="B889" i="5"/>
  <c r="B890" i="5" s="1"/>
  <c r="C889" i="5"/>
  <c r="C890" i="5" s="1"/>
  <c r="A891" i="5"/>
  <c r="B891" i="5"/>
  <c r="C891" i="5"/>
  <c r="A892" i="5"/>
  <c r="B892" i="5"/>
  <c r="C892" i="5"/>
  <c r="A893" i="5"/>
  <c r="B893" i="5"/>
  <c r="C893" i="5"/>
  <c r="A894" i="5"/>
  <c r="B894" i="5"/>
  <c r="C894" i="5"/>
  <c r="A895" i="5"/>
  <c r="B895" i="5"/>
  <c r="C895" i="5"/>
  <c r="A896" i="5"/>
  <c r="B896" i="5"/>
  <c r="C896" i="5"/>
  <c r="A897" i="5"/>
  <c r="B897" i="5"/>
  <c r="C897" i="5"/>
  <c r="A898" i="5"/>
  <c r="B898" i="5"/>
  <c r="C898" i="5"/>
  <c r="A899" i="5"/>
  <c r="B899" i="5"/>
  <c r="C899" i="5"/>
  <c r="A900" i="5"/>
  <c r="A901" i="5" s="1"/>
  <c r="A902" i="5" s="1"/>
  <c r="A903" i="5" s="1"/>
  <c r="A904" i="5" s="1"/>
  <c r="B900" i="5"/>
  <c r="B901" i="5" s="1"/>
  <c r="B902" i="5" s="1"/>
  <c r="B903" i="5" s="1"/>
  <c r="B904" i="5" s="1"/>
  <c r="C900" i="5"/>
  <c r="C901" i="5" s="1"/>
  <c r="C902" i="5" s="1"/>
  <c r="C903" i="5" s="1"/>
  <c r="C904" i="5" s="1"/>
  <c r="A905" i="5"/>
  <c r="B905" i="5"/>
  <c r="C905" i="5"/>
  <c r="A906" i="5"/>
  <c r="B906" i="5"/>
  <c r="C906" i="5"/>
  <c r="A907" i="5"/>
  <c r="B907" i="5"/>
  <c r="C907" i="5"/>
  <c r="A908" i="5"/>
  <c r="B908" i="5"/>
  <c r="C908" i="5"/>
  <c r="A909" i="5"/>
  <c r="B909" i="5"/>
  <c r="C909" i="5"/>
  <c r="A910" i="5"/>
  <c r="B910" i="5"/>
  <c r="C910" i="5"/>
  <c r="A911" i="5"/>
  <c r="B911" i="5"/>
  <c r="C911" i="5"/>
  <c r="A912" i="5"/>
  <c r="B912" i="5"/>
  <c r="C912" i="5"/>
  <c r="A913" i="5"/>
  <c r="B913" i="5"/>
  <c r="C913" i="5"/>
  <c r="A914" i="5"/>
  <c r="B914" i="5"/>
  <c r="C914" i="5"/>
  <c r="A915" i="5"/>
  <c r="B915" i="5"/>
  <c r="C915" i="5"/>
  <c r="A916" i="5"/>
  <c r="B916" i="5"/>
  <c r="C916" i="5"/>
  <c r="A917" i="5"/>
  <c r="B917" i="5"/>
  <c r="C917" i="5"/>
  <c r="A918" i="5"/>
  <c r="B918" i="5"/>
  <c r="C918" i="5"/>
  <c r="A919" i="5"/>
  <c r="B919" i="5"/>
  <c r="C919" i="5"/>
  <c r="C920" i="5" s="1"/>
  <c r="C921" i="5" s="1"/>
  <c r="A920" i="5"/>
  <c r="A921" i="5" s="1"/>
  <c r="B920" i="5"/>
  <c r="B921" i="5" s="1"/>
  <c r="A922" i="5"/>
  <c r="B922" i="5"/>
  <c r="C922" i="5"/>
  <c r="A923" i="5"/>
  <c r="B923" i="5"/>
  <c r="C923" i="5"/>
  <c r="A924" i="5"/>
  <c r="B924" i="5"/>
  <c r="C924" i="5"/>
  <c r="A925" i="5"/>
  <c r="B925" i="5"/>
  <c r="C925" i="5"/>
  <c r="A926" i="5"/>
  <c r="B926" i="5"/>
  <c r="C926" i="5"/>
  <c r="A927" i="5"/>
  <c r="B927" i="5"/>
  <c r="C927" i="5"/>
  <c r="A928" i="5"/>
  <c r="B928" i="5"/>
  <c r="C928" i="5"/>
  <c r="A929" i="5"/>
  <c r="B929" i="5"/>
  <c r="C929" i="5"/>
  <c r="A930" i="5"/>
  <c r="B930" i="5"/>
  <c r="C930" i="5"/>
  <c r="A931" i="5"/>
  <c r="B931" i="5"/>
  <c r="C931" i="5"/>
  <c r="A932" i="5"/>
  <c r="B932" i="5"/>
  <c r="C932" i="5"/>
  <c r="A933" i="5"/>
  <c r="B933" i="5"/>
  <c r="C933" i="5"/>
  <c r="A934" i="5"/>
  <c r="B934" i="5"/>
  <c r="C934" i="5"/>
  <c r="A935" i="5"/>
  <c r="B935" i="5"/>
  <c r="C935" i="5"/>
  <c r="A936" i="5"/>
  <c r="B936" i="5"/>
  <c r="C936" i="5"/>
  <c r="A937" i="5"/>
  <c r="A938" i="5" s="1"/>
  <c r="A939" i="5" s="1"/>
  <c r="B937" i="5"/>
  <c r="B938" i="5" s="1"/>
  <c r="B939" i="5" s="1"/>
  <c r="C937" i="5"/>
  <c r="C938" i="5" s="1"/>
  <c r="C939" i="5" s="1"/>
  <c r="A940" i="5"/>
  <c r="B940" i="5"/>
  <c r="C940" i="5"/>
  <c r="A941" i="5"/>
  <c r="B941" i="5"/>
  <c r="C941" i="5"/>
  <c r="A942" i="5"/>
  <c r="B942" i="5"/>
  <c r="C942" i="5"/>
  <c r="A943" i="5"/>
  <c r="A944" i="5" s="1"/>
  <c r="A945" i="5" s="1"/>
  <c r="A946" i="5" s="1"/>
  <c r="B943" i="5"/>
  <c r="B944" i="5" s="1"/>
  <c r="B945" i="5" s="1"/>
  <c r="B946" i="5" s="1"/>
  <c r="C943" i="5"/>
  <c r="C944" i="5" s="1"/>
  <c r="C945" i="5" s="1"/>
  <c r="C946" i="5" s="1"/>
  <c r="A947" i="5"/>
  <c r="B947" i="5"/>
  <c r="C947" i="5"/>
  <c r="A948" i="5"/>
  <c r="B948" i="5"/>
  <c r="C948" i="5"/>
  <c r="A949" i="5"/>
  <c r="B949" i="5"/>
  <c r="C949" i="5"/>
  <c r="A950" i="5"/>
  <c r="B950" i="5"/>
  <c r="C950" i="5"/>
  <c r="A951" i="5"/>
  <c r="B951" i="5"/>
  <c r="C951" i="5"/>
  <c r="A952" i="5"/>
  <c r="B952" i="5"/>
  <c r="C952" i="5"/>
  <c r="A953" i="5"/>
  <c r="B953" i="5"/>
  <c r="C953" i="5"/>
  <c r="A954" i="5"/>
  <c r="A955" i="5" s="1"/>
  <c r="B954" i="5"/>
  <c r="B955" i="5" s="1"/>
  <c r="C954" i="5"/>
  <c r="C955" i="5" s="1"/>
  <c r="A956" i="5"/>
  <c r="B956" i="5"/>
  <c r="C956" i="5"/>
  <c r="A957" i="5"/>
  <c r="B957" i="5"/>
  <c r="C957" i="5"/>
  <c r="A958" i="5"/>
  <c r="B958" i="5"/>
  <c r="C958" i="5"/>
  <c r="A959" i="5"/>
  <c r="B959" i="5"/>
  <c r="C959" i="5"/>
  <c r="A960" i="5"/>
  <c r="B960" i="5"/>
  <c r="C960" i="5"/>
  <c r="A961" i="5"/>
  <c r="B961" i="5"/>
  <c r="C961" i="5"/>
  <c r="A962" i="5"/>
  <c r="B962" i="5"/>
  <c r="C962" i="5"/>
  <c r="A963" i="5"/>
  <c r="B963" i="5"/>
  <c r="C963" i="5"/>
  <c r="A964" i="5"/>
  <c r="B964" i="5"/>
  <c r="C964" i="5"/>
  <c r="A965" i="5"/>
  <c r="B965" i="5"/>
  <c r="C965" i="5"/>
  <c r="A966" i="5"/>
  <c r="B966" i="5"/>
  <c r="C966" i="5"/>
  <c r="A967" i="5"/>
  <c r="B967" i="5"/>
  <c r="C967" i="5"/>
  <c r="A968" i="5"/>
  <c r="B968" i="5"/>
  <c r="C968" i="5"/>
  <c r="A969" i="5"/>
  <c r="B969" i="5"/>
  <c r="C969" i="5"/>
  <c r="A970" i="5"/>
  <c r="B970" i="5"/>
  <c r="C970" i="5"/>
  <c r="A971" i="5"/>
  <c r="B971" i="5"/>
  <c r="C971" i="5"/>
  <c r="A972" i="5"/>
  <c r="B972" i="5"/>
  <c r="C972" i="5"/>
  <c r="A973" i="5"/>
  <c r="B973" i="5"/>
  <c r="C973" i="5"/>
  <c r="A974" i="5"/>
  <c r="B974" i="5"/>
  <c r="C974" i="5"/>
  <c r="A975" i="5"/>
  <c r="B975" i="5"/>
  <c r="C975" i="5"/>
  <c r="A976" i="5"/>
  <c r="B976" i="5"/>
  <c r="C976" i="5"/>
  <c r="A977" i="5"/>
  <c r="B977" i="5"/>
  <c r="C977" i="5"/>
  <c r="A978" i="5"/>
  <c r="B978" i="5"/>
  <c r="C978" i="5"/>
  <c r="A979" i="5"/>
  <c r="B979" i="5"/>
  <c r="C979" i="5"/>
  <c r="A980" i="5"/>
  <c r="B980" i="5"/>
  <c r="C980" i="5"/>
  <c r="A981" i="5"/>
  <c r="B981" i="5"/>
  <c r="C981" i="5"/>
  <c r="A982" i="5"/>
  <c r="B982" i="5"/>
  <c r="C982" i="5"/>
  <c r="A983" i="5"/>
  <c r="B983" i="5"/>
  <c r="C983" i="5"/>
  <c r="A984" i="5"/>
  <c r="B984" i="5"/>
  <c r="C984" i="5"/>
  <c r="A985" i="5"/>
  <c r="B985" i="5"/>
  <c r="C985" i="5"/>
  <c r="A986" i="5"/>
  <c r="B986" i="5"/>
  <c r="C986" i="5"/>
  <c r="A987" i="5"/>
  <c r="B987" i="5"/>
  <c r="C987" i="5"/>
  <c r="A988" i="5"/>
  <c r="B988" i="5"/>
  <c r="C988" i="5"/>
  <c r="A989" i="5"/>
  <c r="B989" i="5"/>
  <c r="C989" i="5"/>
  <c r="A990" i="5"/>
  <c r="B990" i="5"/>
  <c r="C990" i="5"/>
  <c r="A991" i="5"/>
  <c r="B991" i="5"/>
  <c r="C991" i="5"/>
  <c r="A992" i="5"/>
  <c r="B992" i="5"/>
  <c r="C992" i="5"/>
  <c r="A993" i="5"/>
  <c r="B993" i="5"/>
  <c r="C993" i="5"/>
  <c r="A994" i="5"/>
  <c r="B994" i="5"/>
  <c r="C994" i="5"/>
  <c r="A995" i="5"/>
  <c r="B995" i="5"/>
  <c r="C995" i="5"/>
  <c r="A996" i="5"/>
  <c r="B996" i="5"/>
  <c r="C996" i="5"/>
  <c r="A997" i="5"/>
  <c r="B997" i="5"/>
  <c r="C997" i="5"/>
  <c r="A998" i="5"/>
  <c r="B998" i="5"/>
  <c r="C998" i="5"/>
  <c r="A999" i="5"/>
  <c r="B999" i="5"/>
  <c r="C999" i="5"/>
  <c r="A1000" i="5"/>
  <c r="B1000" i="5"/>
  <c r="C1000" i="5"/>
  <c r="A1001" i="5"/>
  <c r="B1001" i="5"/>
  <c r="C1001" i="5"/>
  <c r="A1002" i="5"/>
  <c r="B1002" i="5"/>
  <c r="C1002" i="5"/>
  <c r="A1003" i="5"/>
  <c r="B1003" i="5"/>
  <c r="C1003" i="5"/>
  <c r="A1004" i="5"/>
  <c r="B1004" i="5"/>
  <c r="C1004" i="5"/>
  <c r="A1005" i="5"/>
  <c r="B1005" i="5"/>
  <c r="C1005" i="5"/>
  <c r="A1006" i="5"/>
  <c r="B1006" i="5"/>
  <c r="C1006" i="5"/>
  <c r="A1007" i="5"/>
  <c r="B1007" i="5"/>
  <c r="C1007" i="5"/>
  <c r="A1008" i="5"/>
  <c r="B1008" i="5"/>
  <c r="C1008" i="5"/>
  <c r="A1009" i="5"/>
  <c r="B1009" i="5"/>
  <c r="C1009" i="5"/>
  <c r="A1010" i="5"/>
  <c r="B1010" i="5"/>
  <c r="C1010" i="5"/>
  <c r="A1011" i="5"/>
  <c r="B1011" i="5"/>
  <c r="C1011" i="5"/>
  <c r="A1012" i="5"/>
  <c r="B1012" i="5"/>
  <c r="C1012" i="5"/>
  <c r="A1013" i="5"/>
  <c r="B1013" i="5"/>
  <c r="C1013" i="5"/>
  <c r="A1014" i="5"/>
  <c r="B1014" i="5"/>
  <c r="C1014" i="5"/>
  <c r="A1015" i="5"/>
  <c r="B1015" i="5"/>
  <c r="C1015" i="5"/>
  <c r="A1016" i="5"/>
  <c r="B1016" i="5"/>
  <c r="C1016" i="5"/>
  <c r="A1017" i="5"/>
  <c r="B1017" i="5"/>
  <c r="C1017" i="5"/>
  <c r="A1018" i="5"/>
  <c r="B1018" i="5"/>
  <c r="C1018" i="5"/>
  <c r="A1019" i="5"/>
  <c r="A1020" i="5" s="1"/>
  <c r="A1021" i="5" s="1"/>
  <c r="A1022" i="5" s="1"/>
  <c r="B1019" i="5"/>
  <c r="B1020" i="5" s="1"/>
  <c r="B1021" i="5" s="1"/>
  <c r="B1022" i="5" s="1"/>
  <c r="C1019" i="5"/>
  <c r="C1020" i="5" s="1"/>
  <c r="C1021" i="5" s="1"/>
  <c r="C1022" i="5" s="1"/>
  <c r="A1023" i="5"/>
  <c r="B1023" i="5"/>
  <c r="C1023" i="5"/>
  <c r="A1024" i="5"/>
  <c r="B1024" i="5"/>
  <c r="C1024" i="5"/>
  <c r="A1025" i="5"/>
  <c r="B1025" i="5"/>
  <c r="C1025" i="5"/>
  <c r="A1026" i="5"/>
  <c r="B1026" i="5"/>
  <c r="C1026" i="5"/>
  <c r="A1027" i="5"/>
  <c r="B1027" i="5"/>
  <c r="C1027" i="5"/>
  <c r="A1028" i="5"/>
  <c r="B1028" i="5"/>
  <c r="C1028" i="5"/>
  <c r="A1029" i="5"/>
  <c r="B1029" i="5"/>
  <c r="C1029" i="5"/>
  <c r="A1030" i="5"/>
  <c r="B1030" i="5"/>
  <c r="C1030" i="5"/>
  <c r="A1031" i="5"/>
  <c r="B1031" i="5"/>
  <c r="C1031" i="5"/>
  <c r="A1032" i="5"/>
  <c r="B1032" i="5"/>
  <c r="C1032" i="5"/>
  <c r="A1033" i="5"/>
  <c r="B1033" i="5"/>
  <c r="C1033" i="5"/>
  <c r="A1034" i="5"/>
  <c r="B1034" i="5"/>
  <c r="C1034" i="5"/>
  <c r="A1035" i="5"/>
  <c r="B1035" i="5"/>
  <c r="C1035" i="5"/>
  <c r="A1036" i="5"/>
  <c r="B1036" i="5"/>
  <c r="C1036" i="5"/>
  <c r="A1037" i="5"/>
  <c r="B1037" i="5"/>
  <c r="C1037" i="5"/>
  <c r="A1038" i="5"/>
  <c r="B1038" i="5"/>
  <c r="C1038" i="5"/>
  <c r="A1039" i="5"/>
  <c r="B1039" i="5"/>
  <c r="C1039" i="5"/>
  <c r="A1040" i="5"/>
  <c r="B1040" i="5"/>
  <c r="C1040" i="5"/>
  <c r="A1041" i="5"/>
  <c r="B1041" i="5"/>
  <c r="C1041" i="5"/>
  <c r="A1042" i="5"/>
  <c r="B1042" i="5"/>
  <c r="C1042" i="5"/>
  <c r="A1043" i="5"/>
  <c r="B1043" i="5"/>
  <c r="C1043" i="5"/>
  <c r="A1044" i="5"/>
  <c r="B1044" i="5"/>
  <c r="C1044" i="5"/>
  <c r="A1045" i="5"/>
  <c r="B1045" i="5"/>
  <c r="C1045" i="5"/>
  <c r="A1046" i="5"/>
  <c r="B1046" i="5"/>
  <c r="C1046" i="5"/>
  <c r="A1047" i="5"/>
  <c r="B1047" i="5"/>
  <c r="C1047" i="5"/>
  <c r="A1048" i="5"/>
  <c r="B1048" i="5"/>
  <c r="C1048" i="5"/>
  <c r="A1049" i="5"/>
  <c r="B1049" i="5"/>
  <c r="C1049" i="5"/>
  <c r="A1050" i="5"/>
  <c r="B1050" i="5"/>
  <c r="C1050" i="5"/>
  <c r="A1051" i="5"/>
  <c r="B1051" i="5"/>
  <c r="C1051" i="5"/>
  <c r="A1052" i="5"/>
  <c r="B1052" i="5"/>
  <c r="C1052" i="5"/>
  <c r="A1053" i="5"/>
  <c r="B1053" i="5"/>
  <c r="C1053" i="5"/>
  <c r="A1054" i="5"/>
  <c r="B1054" i="5"/>
  <c r="C1054" i="5"/>
  <c r="A1055" i="5"/>
  <c r="B1055" i="5"/>
  <c r="C1055" i="5"/>
  <c r="A1056" i="5"/>
  <c r="B1056" i="5"/>
  <c r="C1056" i="5"/>
  <c r="A1057" i="5"/>
  <c r="B1057" i="5"/>
  <c r="C1057" i="5"/>
  <c r="A1058" i="5"/>
  <c r="B1058" i="5"/>
  <c r="C1058" i="5"/>
  <c r="A1059" i="5"/>
  <c r="B1059" i="5"/>
  <c r="C1059" i="5"/>
  <c r="A1060" i="5"/>
  <c r="B1060" i="5"/>
  <c r="C1060" i="5"/>
  <c r="A1061" i="5"/>
  <c r="B1061" i="5"/>
  <c r="C1061" i="5"/>
  <c r="A1062" i="5"/>
  <c r="B1062" i="5"/>
  <c r="C1062" i="5"/>
  <c r="A1063" i="5"/>
  <c r="B1063" i="5"/>
  <c r="C1063" i="5"/>
  <c r="A1064" i="5"/>
  <c r="B1064" i="5"/>
  <c r="C1064" i="5"/>
  <c r="A1065" i="5"/>
  <c r="B1065" i="5"/>
  <c r="C1065" i="5"/>
  <c r="A1066" i="5"/>
  <c r="B1066" i="5"/>
  <c r="C1066" i="5"/>
  <c r="A1067" i="5"/>
  <c r="B1067" i="5"/>
  <c r="C1067" i="5"/>
  <c r="A1068" i="5"/>
  <c r="B1068" i="5"/>
  <c r="C1068" i="5"/>
  <c r="A1069" i="5"/>
  <c r="B1069" i="5"/>
  <c r="C1069" i="5"/>
  <c r="A1070" i="5"/>
  <c r="B1070" i="5"/>
  <c r="C1070" i="5"/>
  <c r="A1071" i="5"/>
  <c r="B1071" i="5"/>
  <c r="C1071" i="5"/>
  <c r="A1072" i="5"/>
  <c r="B1072" i="5"/>
  <c r="C1072" i="5"/>
  <c r="A1073" i="5"/>
  <c r="B1073" i="5"/>
  <c r="C1073" i="5"/>
  <c r="A1074" i="5"/>
  <c r="B1074" i="5"/>
  <c r="C1074" i="5"/>
  <c r="A1075" i="5"/>
  <c r="B1075" i="5"/>
  <c r="C1075" i="5"/>
  <c r="A1076" i="5"/>
  <c r="B1076" i="5"/>
  <c r="C1076" i="5"/>
  <c r="A1077" i="5"/>
  <c r="B1077" i="5"/>
  <c r="C1077" i="5"/>
  <c r="A1078" i="5"/>
  <c r="B1078" i="5"/>
  <c r="C1078" i="5"/>
  <c r="A1079" i="5"/>
  <c r="B1079" i="5"/>
  <c r="C1079" i="5"/>
  <c r="A1080" i="5"/>
  <c r="B1080" i="5"/>
  <c r="C1080" i="5"/>
  <c r="A1081" i="5"/>
  <c r="B1081" i="5"/>
  <c r="C1081" i="5"/>
  <c r="A1082" i="5"/>
  <c r="B1082" i="5"/>
  <c r="C1082" i="5"/>
  <c r="A1083" i="5"/>
  <c r="B1083" i="5"/>
  <c r="C1083" i="5"/>
  <c r="A1084" i="5"/>
  <c r="B1084" i="5"/>
  <c r="C1084" i="5"/>
  <c r="A1085" i="5"/>
  <c r="B1085" i="5"/>
  <c r="C1085" i="5"/>
  <c r="A1086" i="5"/>
  <c r="B1086" i="5"/>
  <c r="C1086" i="5"/>
  <c r="A1087" i="5"/>
  <c r="B1087" i="5"/>
  <c r="C1087" i="5"/>
  <c r="A1088" i="5"/>
  <c r="B1088" i="5"/>
  <c r="C1088" i="5"/>
  <c r="A1089" i="5"/>
  <c r="B1089" i="5"/>
  <c r="C1089" i="5"/>
  <c r="A1090" i="5"/>
  <c r="B1090" i="5"/>
  <c r="C1090" i="5"/>
  <c r="A1091" i="5"/>
  <c r="B1091" i="5"/>
  <c r="C1091" i="5"/>
  <c r="A1092" i="5"/>
  <c r="B1092" i="5"/>
  <c r="C1092" i="5"/>
  <c r="A1093" i="5"/>
  <c r="B1093" i="5"/>
  <c r="C1093" i="5"/>
  <c r="A1094" i="5"/>
  <c r="B1094" i="5"/>
  <c r="C1094" i="5"/>
  <c r="A1095" i="5"/>
  <c r="B1095" i="5"/>
  <c r="C1095" i="5"/>
  <c r="A1096" i="5"/>
  <c r="B1096" i="5"/>
  <c r="C1096" i="5"/>
  <c r="A1097" i="5"/>
  <c r="B1097" i="5"/>
  <c r="C1097" i="5"/>
  <c r="A1098" i="5"/>
  <c r="B1098" i="5"/>
  <c r="C1098" i="5"/>
  <c r="A1099" i="5"/>
  <c r="B1099" i="5"/>
  <c r="C1099" i="5"/>
  <c r="A1100" i="5"/>
  <c r="B1100" i="5"/>
  <c r="C1100" i="5"/>
  <c r="A1101" i="5"/>
  <c r="B1101" i="5"/>
  <c r="C1101" i="5"/>
  <c r="A1102" i="5"/>
  <c r="B1102" i="5"/>
  <c r="C1102" i="5"/>
  <c r="A1103" i="5"/>
  <c r="B1103" i="5"/>
  <c r="C1103" i="5"/>
  <c r="A1104" i="5"/>
  <c r="B1104" i="5"/>
  <c r="C1104" i="5"/>
  <c r="A1105" i="5"/>
  <c r="B1105" i="5"/>
  <c r="C1105" i="5"/>
  <c r="A1106" i="5"/>
  <c r="B1106" i="5"/>
  <c r="C1106" i="5"/>
  <c r="A1107" i="5"/>
  <c r="B1107" i="5"/>
  <c r="C1107" i="5"/>
  <c r="A1108" i="5"/>
  <c r="B1108" i="5"/>
  <c r="C1108" i="5"/>
  <c r="A1109" i="5"/>
  <c r="B1109" i="5"/>
  <c r="C1109" i="5"/>
  <c r="A1110" i="5"/>
  <c r="B1110" i="5"/>
  <c r="C1110" i="5"/>
  <c r="A1111" i="5"/>
  <c r="B1111" i="5"/>
  <c r="C1111" i="5"/>
  <c r="A1112" i="5"/>
  <c r="B1112" i="5"/>
  <c r="C1112" i="5"/>
  <c r="A1113" i="5"/>
  <c r="B1113" i="5"/>
  <c r="C1113" i="5"/>
  <c r="A1114" i="5"/>
  <c r="B1114" i="5"/>
  <c r="C1114" i="5"/>
  <c r="A1115" i="5"/>
  <c r="B1115" i="5"/>
  <c r="C1115" i="5"/>
  <c r="A1116" i="5"/>
  <c r="B1116" i="5"/>
  <c r="C1116" i="5"/>
  <c r="A1117" i="5"/>
  <c r="B1117" i="5"/>
  <c r="C1117" i="5"/>
  <c r="A1118" i="5"/>
  <c r="B1118" i="5"/>
  <c r="C1118" i="5"/>
  <c r="A1119" i="5"/>
  <c r="B1119" i="5"/>
  <c r="C1119" i="5"/>
  <c r="A1120" i="5"/>
  <c r="B1120" i="5"/>
  <c r="C1120" i="5"/>
  <c r="A1121" i="5"/>
  <c r="B1121" i="5"/>
  <c r="C1121" i="5"/>
  <c r="A1122" i="5"/>
  <c r="B1122" i="5"/>
  <c r="C1122" i="5"/>
  <c r="A1123" i="5"/>
  <c r="B1123" i="5"/>
  <c r="C1123" i="5"/>
  <c r="A1124" i="5"/>
  <c r="B1124" i="5"/>
  <c r="C1124" i="5"/>
  <c r="A1125" i="5"/>
  <c r="B1125" i="5"/>
  <c r="C1125" i="5"/>
  <c r="A1126" i="5"/>
  <c r="B1126" i="5"/>
  <c r="C1126" i="5"/>
  <c r="A1127" i="5"/>
  <c r="B1127" i="5"/>
  <c r="C1127" i="5"/>
  <c r="A1128" i="5"/>
  <c r="B1128" i="5"/>
  <c r="C1128" i="5"/>
  <c r="A1129" i="5"/>
  <c r="B1129" i="5"/>
  <c r="C1129" i="5"/>
  <c r="A1130" i="5"/>
  <c r="B1130" i="5"/>
  <c r="C1130" i="5"/>
  <c r="A1131" i="5"/>
  <c r="B1131" i="5"/>
  <c r="C1131" i="5"/>
  <c r="A1132" i="5"/>
  <c r="B1132" i="5"/>
  <c r="C1132" i="5"/>
  <c r="A1133" i="5"/>
  <c r="B1133" i="5"/>
  <c r="C1133" i="5"/>
  <c r="A1134" i="5"/>
  <c r="B1134" i="5"/>
  <c r="C1134" i="5"/>
  <c r="A1135" i="5"/>
  <c r="B1135" i="5"/>
  <c r="C1135" i="5"/>
  <c r="A1136" i="5"/>
  <c r="B1136" i="5"/>
  <c r="C1136" i="5"/>
  <c r="A1137" i="5"/>
  <c r="B1137" i="5"/>
  <c r="C1137" i="5"/>
  <c r="A1138" i="5"/>
  <c r="B1138" i="5"/>
  <c r="C1138" i="5"/>
  <c r="A1139" i="5"/>
  <c r="B1139" i="5"/>
  <c r="C1139" i="5"/>
  <c r="A1140" i="5"/>
  <c r="B1140" i="5"/>
  <c r="C1140" i="5"/>
  <c r="A1141" i="5"/>
  <c r="B1141" i="5"/>
  <c r="C1141" i="5"/>
  <c r="A1142" i="5"/>
  <c r="B1142" i="5"/>
  <c r="C1142" i="5"/>
  <c r="A1143" i="5"/>
  <c r="B1143" i="5"/>
  <c r="C1143" i="5"/>
  <c r="A1144" i="5"/>
  <c r="B1144" i="5"/>
  <c r="C1144" i="5"/>
  <c r="A1145" i="5"/>
  <c r="B1145" i="5"/>
  <c r="C1145" i="5"/>
  <c r="A1146" i="5"/>
  <c r="B1146" i="5"/>
  <c r="C1146" i="5"/>
  <c r="A1147" i="5"/>
  <c r="B1147" i="5"/>
  <c r="C1147" i="5"/>
  <c r="A1148" i="5"/>
  <c r="B1148" i="5"/>
  <c r="C1148" i="5"/>
  <c r="A1149" i="5"/>
  <c r="B1149" i="5"/>
  <c r="C1149" i="5"/>
  <c r="A1150" i="5"/>
  <c r="B1150" i="5"/>
  <c r="C1150" i="5"/>
  <c r="A1151" i="5"/>
  <c r="B1151" i="5"/>
  <c r="C1151" i="5"/>
  <c r="A1152" i="5"/>
  <c r="B1152" i="5"/>
  <c r="C1152" i="5"/>
  <c r="A1153" i="5"/>
  <c r="B1153" i="5"/>
  <c r="C1153" i="5"/>
  <c r="A1154" i="5"/>
  <c r="B1154" i="5"/>
  <c r="C1154" i="5"/>
  <c r="A1155" i="5"/>
  <c r="B1155" i="5"/>
  <c r="C1155" i="5"/>
  <c r="A1156" i="5"/>
  <c r="B1156" i="5"/>
  <c r="C1156" i="5"/>
  <c r="A1157" i="5"/>
  <c r="B1157" i="5"/>
  <c r="C1157" i="5"/>
  <c r="A1158" i="5"/>
  <c r="B1158" i="5"/>
  <c r="C1158" i="5"/>
  <c r="A1159" i="5"/>
  <c r="B1159" i="5"/>
  <c r="C1159" i="5"/>
  <c r="A1160" i="5"/>
  <c r="B1160" i="5"/>
  <c r="C1160" i="5"/>
  <c r="A1161" i="5"/>
  <c r="B1161" i="5"/>
  <c r="C1161" i="5"/>
  <c r="A1162" i="5"/>
  <c r="B1162" i="5"/>
  <c r="C1162" i="5"/>
  <c r="A1163" i="5"/>
  <c r="B1163" i="5"/>
  <c r="C1163" i="5"/>
  <c r="A1164" i="5"/>
  <c r="B1164" i="5"/>
  <c r="C1164" i="5"/>
  <c r="A1165" i="5"/>
  <c r="B1165" i="5"/>
  <c r="C1165" i="5"/>
  <c r="A1166" i="5"/>
  <c r="B1166" i="5"/>
  <c r="C1166" i="5"/>
  <c r="A1167" i="5"/>
  <c r="B1167" i="5"/>
  <c r="C1167" i="5"/>
  <c r="A1168" i="5"/>
  <c r="B1168" i="5"/>
  <c r="C1168" i="5"/>
  <c r="A1169" i="5"/>
  <c r="B1169" i="5"/>
  <c r="C1169" i="5"/>
  <c r="A1170" i="5"/>
  <c r="B1170" i="5"/>
  <c r="C1170" i="5"/>
  <c r="A1171" i="5"/>
  <c r="B1171" i="5"/>
  <c r="C1171" i="5"/>
  <c r="A1172" i="5"/>
  <c r="B1172" i="5"/>
  <c r="C1172" i="5"/>
  <c r="A1173" i="5"/>
  <c r="B1173" i="5"/>
  <c r="C1173" i="5"/>
  <c r="A1174" i="5"/>
  <c r="B1174" i="5"/>
  <c r="C1174" i="5"/>
  <c r="A1175" i="5"/>
  <c r="B1175" i="5"/>
  <c r="C1175" i="5"/>
  <c r="A1176" i="5"/>
  <c r="B1176" i="5"/>
  <c r="C1176" i="5"/>
  <c r="A1177" i="5"/>
  <c r="B1177" i="5"/>
  <c r="C1177" i="5"/>
  <c r="A1178" i="5"/>
  <c r="B1178" i="5"/>
  <c r="C1178" i="5"/>
  <c r="A1179" i="5"/>
  <c r="B1179" i="5"/>
  <c r="C1179" i="5"/>
  <c r="A1180" i="5"/>
  <c r="B1180" i="5"/>
  <c r="C1180" i="5"/>
  <c r="A1181" i="5"/>
  <c r="B1181" i="5"/>
  <c r="C1181" i="5"/>
  <c r="A1182" i="5"/>
  <c r="B1182" i="5"/>
  <c r="C1182" i="5"/>
  <c r="A1183" i="5"/>
  <c r="B1183" i="5"/>
  <c r="C1183" i="5"/>
  <c r="A1184" i="5"/>
  <c r="B1184" i="5"/>
  <c r="C1184" i="5"/>
  <c r="A1185" i="5"/>
  <c r="B1185" i="5"/>
  <c r="C1185" i="5"/>
  <c r="A1186" i="5"/>
  <c r="B1186" i="5"/>
  <c r="C1186" i="5"/>
  <c r="A1187" i="5"/>
  <c r="B1187" i="5"/>
  <c r="C1187" i="5"/>
  <c r="A1188" i="5"/>
  <c r="B1188" i="5"/>
  <c r="C1188" i="5"/>
  <c r="A1189" i="5"/>
  <c r="B1189" i="5"/>
  <c r="C1189" i="5"/>
  <c r="A1190" i="5"/>
  <c r="B1190" i="5"/>
  <c r="C1190" i="5"/>
  <c r="A1191" i="5"/>
  <c r="B1191" i="5"/>
  <c r="C1191" i="5"/>
  <c r="A1192" i="5"/>
  <c r="B1192" i="5"/>
  <c r="C1192" i="5"/>
  <c r="A1193" i="5"/>
  <c r="B1193" i="5"/>
  <c r="C1193" i="5"/>
  <c r="A1194" i="5"/>
  <c r="B1194" i="5"/>
  <c r="C1194" i="5"/>
  <c r="A1195" i="5"/>
  <c r="B1195" i="5"/>
  <c r="C1195" i="5"/>
  <c r="A1196" i="5"/>
  <c r="B1196" i="5"/>
  <c r="C1196" i="5"/>
  <c r="A1197" i="5"/>
  <c r="B1197" i="5"/>
  <c r="C1197" i="5"/>
  <c r="A1198" i="5"/>
  <c r="B1198" i="5"/>
  <c r="C1198" i="5"/>
  <c r="A1199" i="5"/>
  <c r="B1199" i="5"/>
  <c r="C1199" i="5"/>
  <c r="A1200" i="5"/>
  <c r="B1200" i="5"/>
  <c r="C1200" i="5"/>
  <c r="A1201" i="5"/>
  <c r="B1201" i="5"/>
  <c r="C1201" i="5"/>
  <c r="A1202" i="5"/>
  <c r="B1202" i="5"/>
  <c r="C1202" i="5"/>
  <c r="A1203" i="5"/>
  <c r="B1203" i="5"/>
  <c r="C1203" i="5"/>
  <c r="A1204" i="5"/>
  <c r="B1204" i="5"/>
  <c r="C1204" i="5"/>
  <c r="A1205" i="5"/>
  <c r="B1205" i="5"/>
  <c r="C1205" i="5"/>
  <c r="A1206" i="5"/>
  <c r="B1206" i="5"/>
  <c r="C1206" i="5"/>
  <c r="A1207" i="5"/>
  <c r="B1207" i="5"/>
  <c r="C1207" i="5"/>
  <c r="A1208" i="5"/>
  <c r="B1208" i="5"/>
  <c r="C1208" i="5"/>
  <c r="A1209" i="5"/>
  <c r="B1209" i="5"/>
  <c r="C1209" i="5"/>
  <c r="A1210" i="5"/>
  <c r="B1210" i="5"/>
  <c r="C1210" i="5"/>
  <c r="A1211" i="5"/>
  <c r="B1211" i="5"/>
  <c r="C1211" i="5"/>
  <c r="A1212" i="5"/>
  <c r="B1212" i="5"/>
  <c r="C1212" i="5"/>
  <c r="A1213" i="5"/>
  <c r="B1213" i="5"/>
  <c r="C1213" i="5"/>
  <c r="A1214" i="5"/>
  <c r="B1214" i="5"/>
  <c r="C1214" i="5"/>
  <c r="A1215" i="5"/>
  <c r="B1215" i="5"/>
  <c r="C1215" i="5"/>
  <c r="A1216" i="5"/>
  <c r="B1216" i="5"/>
  <c r="C1216" i="5"/>
  <c r="A1217" i="5"/>
  <c r="B1217" i="5"/>
  <c r="C1217" i="5"/>
  <c r="A1218" i="5"/>
  <c r="B1218" i="5"/>
  <c r="C1218" i="5"/>
  <c r="A1219" i="5"/>
  <c r="B1219" i="5"/>
  <c r="C1219" i="5"/>
  <c r="A1220" i="5"/>
  <c r="B1220" i="5"/>
  <c r="C1220" i="5"/>
  <c r="A1221" i="5"/>
  <c r="B1221" i="5"/>
  <c r="C1221" i="5"/>
  <c r="A1222" i="5"/>
  <c r="B1222" i="5"/>
  <c r="C1222" i="5"/>
  <c r="A1223" i="5"/>
  <c r="B1223" i="5"/>
  <c r="C1223" i="5"/>
  <c r="A1224" i="5"/>
  <c r="B1224" i="5"/>
  <c r="C1224" i="5"/>
  <c r="A1225" i="5"/>
  <c r="B1225" i="5"/>
  <c r="C1225" i="5"/>
  <c r="A1226" i="5"/>
  <c r="B1226" i="5"/>
  <c r="C1226" i="5"/>
  <c r="A1227" i="5"/>
  <c r="B1227" i="5"/>
  <c r="C1227" i="5"/>
  <c r="A1228" i="5"/>
  <c r="B1228" i="5"/>
  <c r="C1228" i="5"/>
  <c r="A1229" i="5"/>
  <c r="B1229" i="5"/>
  <c r="C1229" i="5"/>
  <c r="A1230" i="5"/>
  <c r="B1230" i="5"/>
  <c r="C1230" i="5"/>
  <c r="A1231" i="5"/>
  <c r="B1231" i="5"/>
  <c r="C1231" i="5"/>
  <c r="A1232" i="5"/>
  <c r="B1232" i="5"/>
  <c r="C1232" i="5"/>
  <c r="A1233" i="5"/>
  <c r="B1233" i="5"/>
  <c r="C1233" i="5"/>
  <c r="A1234" i="5"/>
  <c r="B1234" i="5"/>
  <c r="C1234" i="5"/>
  <c r="A1235" i="5"/>
  <c r="B1235" i="5"/>
  <c r="C1235" i="5"/>
  <c r="A1236" i="5"/>
  <c r="B1236" i="5"/>
  <c r="C1236" i="5"/>
  <c r="A1237" i="5"/>
  <c r="B1237" i="5"/>
  <c r="C1237" i="5"/>
  <c r="A1238" i="5"/>
  <c r="B1238" i="5"/>
  <c r="C1238" i="5"/>
  <c r="A1239" i="5"/>
  <c r="B1239" i="5"/>
  <c r="C1239" i="5"/>
  <c r="A1240" i="5"/>
  <c r="B1240" i="5"/>
  <c r="C1240" i="5"/>
  <c r="A1241" i="5"/>
  <c r="B1241" i="5"/>
  <c r="C1241" i="5"/>
  <c r="A1242" i="5"/>
  <c r="B1242" i="5"/>
  <c r="C1242" i="5"/>
  <c r="A1243" i="5"/>
  <c r="B1243" i="5"/>
  <c r="C1243" i="5"/>
  <c r="A1244" i="5"/>
  <c r="B1244" i="5"/>
  <c r="C1244" i="5"/>
  <c r="A1245" i="5"/>
  <c r="B1245" i="5"/>
  <c r="C1245" i="5"/>
  <c r="A1246" i="5"/>
  <c r="B1246" i="5"/>
  <c r="C1246" i="5"/>
  <c r="A1247" i="5"/>
  <c r="B1247" i="5"/>
  <c r="C1247" i="5"/>
  <c r="A1248" i="5"/>
  <c r="B1248" i="5"/>
  <c r="C1248" i="5"/>
  <c r="A1249" i="5"/>
  <c r="B1249" i="5"/>
  <c r="C1249" i="5"/>
  <c r="A1250" i="5"/>
  <c r="B1250" i="5"/>
  <c r="C1250" i="5"/>
  <c r="A1251" i="5"/>
  <c r="B1251" i="5"/>
  <c r="C1251" i="5"/>
  <c r="A1252" i="5"/>
  <c r="B1252" i="5"/>
  <c r="C1252" i="5"/>
  <c r="A1253" i="5"/>
  <c r="B1253" i="5"/>
  <c r="C1253" i="5"/>
  <c r="A1254" i="5"/>
  <c r="B1254" i="5"/>
  <c r="C1254" i="5"/>
  <c r="A1255" i="5"/>
  <c r="B1255" i="5"/>
  <c r="C1255" i="5"/>
  <c r="A1256" i="5"/>
  <c r="B1256" i="5"/>
  <c r="C1256" i="5"/>
  <c r="A1257" i="5"/>
  <c r="B1257" i="5"/>
  <c r="C1257" i="5"/>
  <c r="A1258" i="5"/>
  <c r="B1258" i="5"/>
  <c r="C1258" i="5"/>
  <c r="A1259" i="5"/>
  <c r="B1259" i="5"/>
  <c r="C1259" i="5"/>
  <c r="A1260" i="5"/>
  <c r="B1260" i="5"/>
  <c r="C1260" i="5"/>
  <c r="A1261" i="5"/>
  <c r="B1261" i="5"/>
  <c r="C1261" i="5"/>
  <c r="A1262" i="5"/>
  <c r="B1262" i="5"/>
  <c r="C1262" i="5"/>
  <c r="A1263" i="5"/>
  <c r="B1263" i="5"/>
  <c r="C1263" i="5"/>
  <c r="A1264" i="5"/>
  <c r="B1264" i="5"/>
  <c r="C1264" i="5"/>
  <c r="A1265" i="5"/>
  <c r="B1265" i="5"/>
  <c r="C1265" i="5"/>
  <c r="A1266" i="5"/>
  <c r="B1266" i="5"/>
  <c r="C1266" i="5"/>
  <c r="A1267" i="5"/>
  <c r="B1267" i="5"/>
  <c r="C1267" i="5"/>
  <c r="A1268" i="5"/>
  <c r="B1268" i="5"/>
  <c r="C1268" i="5"/>
  <c r="A1269" i="5"/>
  <c r="B1269" i="5"/>
  <c r="C1269" i="5"/>
  <c r="A1270" i="5"/>
  <c r="B1270" i="5"/>
  <c r="C1270" i="5"/>
  <c r="A1271" i="5"/>
  <c r="B1271" i="5"/>
  <c r="C1271" i="5"/>
  <c r="A1272" i="5"/>
  <c r="B1272" i="5"/>
  <c r="C1272" i="5"/>
  <c r="A1273" i="5"/>
  <c r="B1273" i="5"/>
  <c r="C1273" i="5"/>
  <c r="A1274" i="5"/>
  <c r="B1274" i="5"/>
  <c r="C1274" i="5"/>
  <c r="A1275" i="5"/>
  <c r="B1275" i="5"/>
  <c r="C1275" i="5"/>
  <c r="A1276" i="5"/>
  <c r="B1276" i="5"/>
  <c r="C1276" i="5"/>
  <c r="A1277" i="5"/>
  <c r="B1277" i="5"/>
  <c r="C1277" i="5"/>
  <c r="A1278" i="5"/>
  <c r="B1278" i="5"/>
  <c r="C1278" i="5"/>
  <c r="A1279" i="5"/>
  <c r="B1279" i="5"/>
  <c r="C1279" i="5"/>
  <c r="A1280" i="5"/>
  <c r="B1280" i="5"/>
  <c r="C1280" i="5"/>
  <c r="A1281" i="5"/>
  <c r="B1281" i="5"/>
  <c r="C1281" i="5"/>
  <c r="A1282" i="5"/>
  <c r="B1282" i="5"/>
  <c r="C1282" i="5"/>
  <c r="A1283" i="5"/>
  <c r="B1283" i="5"/>
  <c r="C1283" i="5"/>
  <c r="A1284" i="5"/>
  <c r="B1284" i="5"/>
  <c r="C1284" i="5"/>
  <c r="A1285" i="5"/>
  <c r="B1285" i="5"/>
  <c r="C1285" i="5"/>
  <c r="A1286" i="5"/>
  <c r="B1286" i="5"/>
  <c r="C1286" i="5"/>
  <c r="A1287" i="5"/>
  <c r="B1287" i="5"/>
  <c r="C1287" i="5"/>
  <c r="A1288" i="5"/>
  <c r="B1288" i="5"/>
  <c r="C1288" i="5"/>
  <c r="A1289" i="5"/>
  <c r="B1289" i="5"/>
  <c r="C1289" i="5"/>
  <c r="A1290" i="5"/>
  <c r="B1290" i="5"/>
  <c r="C1290" i="5"/>
  <c r="A1291" i="5"/>
  <c r="B1291" i="5"/>
  <c r="C1291" i="5"/>
  <c r="A1292" i="5"/>
  <c r="B1292" i="5"/>
  <c r="C1292" i="5"/>
  <c r="A1293" i="5"/>
  <c r="B1293" i="5"/>
  <c r="C1293" i="5"/>
  <c r="A1294" i="5"/>
  <c r="B1294" i="5"/>
  <c r="C1294" i="5"/>
  <c r="A1295" i="5"/>
  <c r="B1295" i="5"/>
  <c r="C1295" i="5"/>
  <c r="A1296" i="5"/>
  <c r="B1296" i="5"/>
  <c r="C1296" i="5"/>
  <c r="A1297" i="5"/>
  <c r="B1297" i="5"/>
  <c r="C1297" i="5"/>
  <c r="A1298" i="5"/>
  <c r="B1298" i="5"/>
  <c r="C1298" i="5"/>
  <c r="A1299" i="5"/>
  <c r="B1299" i="5"/>
  <c r="C1299" i="5"/>
  <c r="A1300" i="5"/>
  <c r="B1300" i="5"/>
  <c r="C1300" i="5"/>
  <c r="A1301" i="5"/>
  <c r="B1301" i="5"/>
  <c r="C1301" i="5"/>
  <c r="A1302" i="5"/>
  <c r="B1302" i="5"/>
  <c r="C1302" i="5"/>
  <c r="A1303" i="5"/>
  <c r="B1303" i="5"/>
  <c r="C1303" i="5"/>
  <c r="A1304" i="5"/>
  <c r="B1304" i="5"/>
  <c r="C1304" i="5"/>
  <c r="A1305" i="5"/>
  <c r="B1305" i="5"/>
  <c r="C1305" i="5"/>
  <c r="A1306" i="5"/>
  <c r="B1306" i="5"/>
  <c r="C1306" i="5"/>
  <c r="A1307" i="5"/>
  <c r="B1307" i="5"/>
  <c r="C1307" i="5"/>
  <c r="A1308" i="5"/>
  <c r="B1308" i="5"/>
  <c r="C1308" i="5"/>
  <c r="A1309" i="5"/>
  <c r="B1309" i="5"/>
  <c r="C1309" i="5"/>
  <c r="A1310" i="5"/>
  <c r="B1310" i="5"/>
  <c r="C1310" i="5"/>
  <c r="A1311" i="5"/>
  <c r="B1311" i="5"/>
  <c r="C1311" i="5"/>
  <c r="A1312" i="5"/>
  <c r="B1312" i="5"/>
  <c r="C1312" i="5"/>
  <c r="A1313" i="5"/>
  <c r="B1313" i="5"/>
  <c r="C1313" i="5"/>
  <c r="A1314" i="5"/>
  <c r="B1314" i="5"/>
  <c r="C1314" i="5"/>
  <c r="A1315" i="5"/>
  <c r="B1315" i="5"/>
  <c r="C1315" i="5"/>
  <c r="A1316" i="5"/>
  <c r="B1316" i="5"/>
  <c r="C1316" i="5"/>
  <c r="A1317" i="5"/>
  <c r="B1317" i="5"/>
  <c r="C1317" i="5"/>
  <c r="A1318" i="5"/>
  <c r="B1318" i="5"/>
  <c r="C1318" i="5"/>
  <c r="A1319" i="5"/>
  <c r="B1319" i="5"/>
  <c r="C1319" i="5"/>
  <c r="A1320" i="5"/>
  <c r="B1320" i="5"/>
  <c r="C1320" i="5"/>
  <c r="A1321" i="5"/>
  <c r="B1321" i="5"/>
  <c r="C1321" i="5"/>
  <c r="A1322" i="5"/>
  <c r="B1322" i="5"/>
  <c r="C1322" i="5"/>
  <c r="A1323" i="5"/>
  <c r="B1323" i="5"/>
  <c r="C1323" i="5"/>
  <c r="A1324" i="5"/>
  <c r="B1324" i="5"/>
  <c r="C1324" i="5"/>
  <c r="A1325" i="5"/>
  <c r="B1325" i="5"/>
  <c r="C1325" i="5"/>
  <c r="A1326" i="5"/>
  <c r="B1326" i="5"/>
  <c r="C1326" i="5"/>
  <c r="A1327" i="5"/>
  <c r="B1327" i="5"/>
  <c r="C1327" i="5"/>
  <c r="A1328" i="5"/>
  <c r="B1328" i="5"/>
  <c r="C1328" i="5"/>
  <c r="A1329" i="5"/>
  <c r="B1329" i="5"/>
  <c r="C1329" i="5"/>
  <c r="A1330" i="5"/>
  <c r="B1330" i="5"/>
  <c r="C1330" i="5"/>
  <c r="A1331" i="5"/>
  <c r="B1331" i="5"/>
  <c r="C1331" i="5"/>
  <c r="A1332" i="5"/>
  <c r="B1332" i="5"/>
  <c r="C1332" i="5"/>
  <c r="A1333" i="5"/>
  <c r="B1333" i="5"/>
  <c r="C1333" i="5"/>
  <c r="A1334" i="5"/>
  <c r="B1334" i="5"/>
  <c r="C1334" i="5"/>
  <c r="A1335" i="5"/>
  <c r="B1335" i="5"/>
  <c r="C1335" i="5"/>
  <c r="A1336" i="5"/>
  <c r="B1336" i="5"/>
  <c r="C1336" i="5"/>
  <c r="A1337" i="5"/>
  <c r="B1337" i="5"/>
  <c r="C1337" i="5"/>
  <c r="A1338" i="5"/>
  <c r="B1338" i="5"/>
  <c r="C1338" i="5"/>
  <c r="A1339" i="5"/>
  <c r="B1339" i="5"/>
  <c r="C1339" i="5"/>
  <c r="A1340" i="5"/>
  <c r="B1340" i="5"/>
  <c r="C1340" i="5"/>
  <c r="A1341" i="5"/>
  <c r="B1341" i="5"/>
  <c r="C1341" i="5"/>
  <c r="A1342" i="5"/>
  <c r="B1342" i="5"/>
  <c r="C1342" i="5"/>
  <c r="A1343" i="5"/>
  <c r="B1343" i="5"/>
  <c r="C1343" i="5"/>
  <c r="A1344" i="5"/>
  <c r="B1344" i="5"/>
  <c r="C1344" i="5"/>
  <c r="A1345" i="5"/>
  <c r="B1345" i="5"/>
  <c r="C1345" i="5"/>
  <c r="A1346" i="5"/>
  <c r="B1346" i="5"/>
  <c r="C1346" i="5"/>
  <c r="A1347" i="5"/>
  <c r="B1347" i="5"/>
  <c r="C1347" i="5"/>
  <c r="A1348" i="5"/>
  <c r="B1348" i="5"/>
  <c r="C1348" i="5"/>
  <c r="A1349" i="5"/>
  <c r="B1349" i="5"/>
  <c r="C1349" i="5"/>
  <c r="A1350" i="5"/>
  <c r="B1350" i="5"/>
  <c r="C1350" i="5"/>
  <c r="A1351" i="5"/>
  <c r="B1351" i="5"/>
  <c r="C1351" i="5"/>
  <c r="A1352" i="5"/>
  <c r="B1352" i="5"/>
  <c r="C1352" i="5"/>
  <c r="A1353" i="5"/>
  <c r="B1353" i="5"/>
  <c r="C1353" i="5"/>
  <c r="A1354" i="5"/>
  <c r="B1354" i="5"/>
  <c r="C1354" i="5"/>
  <c r="A1355" i="5"/>
  <c r="B1355" i="5"/>
  <c r="C1355" i="5"/>
  <c r="A1356" i="5"/>
  <c r="B1356" i="5"/>
  <c r="C1356" i="5"/>
  <c r="A1357" i="5"/>
  <c r="B1357" i="5"/>
  <c r="C1357" i="5"/>
  <c r="A1358" i="5"/>
  <c r="B1358" i="5"/>
  <c r="C1358" i="5"/>
  <c r="A1359" i="5"/>
  <c r="B1359" i="5"/>
  <c r="C1359" i="5"/>
  <c r="A1360" i="5"/>
  <c r="B1360" i="5"/>
  <c r="C1360" i="5"/>
  <c r="A1361" i="5"/>
  <c r="B1361" i="5"/>
  <c r="C1361" i="5"/>
  <c r="A1362" i="5"/>
  <c r="B1362" i="5"/>
  <c r="C1362" i="5"/>
  <c r="A1363" i="5"/>
  <c r="B1363" i="5"/>
  <c r="C1363" i="5"/>
  <c r="A1364" i="5"/>
  <c r="B1364" i="5"/>
  <c r="C1364" i="5"/>
  <c r="A1365" i="5"/>
  <c r="B1365" i="5"/>
  <c r="C1365" i="5"/>
  <c r="A1366" i="5"/>
  <c r="B1366" i="5"/>
  <c r="C1366" i="5"/>
  <c r="A1367" i="5"/>
  <c r="B1367" i="5"/>
  <c r="C1367" i="5"/>
  <c r="A1368" i="5"/>
  <c r="B1368" i="5"/>
  <c r="C1368" i="5"/>
  <c r="A1369" i="5"/>
  <c r="B1369" i="5"/>
  <c r="C1369" i="5"/>
  <c r="A1370" i="5"/>
  <c r="B1370" i="5"/>
  <c r="C1370" i="5"/>
  <c r="A1371" i="5"/>
  <c r="B1371" i="5"/>
  <c r="C1371" i="5"/>
  <c r="A1372" i="5"/>
  <c r="B1372" i="5"/>
  <c r="C1372" i="5"/>
  <c r="A1373" i="5"/>
  <c r="B1373" i="5"/>
  <c r="C1373" i="5"/>
  <c r="A1374" i="5"/>
  <c r="B1374" i="5"/>
  <c r="C1374" i="5"/>
  <c r="A1375" i="5"/>
  <c r="B1375" i="5"/>
  <c r="C1375" i="5"/>
  <c r="A1376" i="5"/>
  <c r="B1376" i="5"/>
  <c r="C1376" i="5"/>
  <c r="A1377" i="5"/>
  <c r="B1377" i="5"/>
  <c r="C1377" i="5"/>
  <c r="A1378" i="5"/>
  <c r="B1378" i="5"/>
  <c r="C1378" i="5"/>
  <c r="A1379" i="5"/>
  <c r="B1379" i="5"/>
  <c r="C1379" i="5"/>
  <c r="A1380" i="5"/>
  <c r="B1380" i="5"/>
  <c r="C1380" i="5"/>
  <c r="A1381" i="5"/>
  <c r="B1381" i="5"/>
  <c r="C1381" i="5"/>
  <c r="A1382" i="5"/>
  <c r="B1382" i="5"/>
  <c r="C1382" i="5"/>
  <c r="A1383" i="5"/>
  <c r="B1383" i="5"/>
  <c r="C1383" i="5"/>
  <c r="A1384" i="5"/>
  <c r="B1384" i="5"/>
  <c r="C1384" i="5"/>
  <c r="A1385" i="5"/>
  <c r="B1385" i="5"/>
  <c r="C1385" i="5"/>
  <c r="A1386" i="5"/>
  <c r="B1386" i="5"/>
  <c r="C1386" i="5"/>
  <c r="A1387" i="5"/>
  <c r="B1387" i="5"/>
  <c r="C1387" i="5"/>
  <c r="A1388" i="5"/>
  <c r="B1388" i="5"/>
  <c r="C1388" i="5"/>
  <c r="A1389" i="5"/>
  <c r="B1389" i="5"/>
  <c r="C1389" i="5"/>
  <c r="A1390" i="5"/>
  <c r="B1390" i="5"/>
  <c r="C1390" i="5"/>
  <c r="A1391" i="5"/>
  <c r="B1391" i="5"/>
  <c r="C1391" i="5"/>
  <c r="A1392" i="5"/>
  <c r="B1392" i="5"/>
  <c r="C1392" i="5"/>
  <c r="A1393" i="5"/>
  <c r="B1393" i="5"/>
  <c r="C1393" i="5"/>
  <c r="A1394" i="5"/>
  <c r="B1394" i="5"/>
  <c r="C1394" i="5"/>
  <c r="A1395" i="5"/>
  <c r="B1395" i="5"/>
  <c r="C1395" i="5"/>
  <c r="A1396" i="5"/>
  <c r="B1396" i="5"/>
  <c r="C1396" i="5"/>
  <c r="A1397" i="5"/>
  <c r="B1397" i="5"/>
  <c r="C1397" i="5"/>
  <c r="A1398" i="5"/>
  <c r="B1398" i="5"/>
  <c r="C1398" i="5"/>
  <c r="A1399" i="5"/>
  <c r="B1399" i="5"/>
  <c r="C1399" i="5"/>
  <c r="A1400" i="5"/>
  <c r="B1400" i="5"/>
  <c r="C1400" i="5"/>
  <c r="A1401" i="5"/>
  <c r="B1401" i="5"/>
  <c r="C1401" i="5"/>
  <c r="A1402" i="5"/>
  <c r="B1402" i="5"/>
  <c r="C1402" i="5"/>
  <c r="A1403" i="5"/>
  <c r="B1403" i="5"/>
  <c r="C1403" i="5"/>
  <c r="A1404" i="5"/>
  <c r="B1404" i="5"/>
  <c r="C1404" i="5"/>
  <c r="A1405" i="5"/>
  <c r="B1405" i="5"/>
  <c r="C1405" i="5"/>
  <c r="A1406" i="5"/>
  <c r="B1406" i="5"/>
  <c r="C1406" i="5"/>
  <c r="A1407" i="5"/>
  <c r="B1407" i="5"/>
  <c r="C1407" i="5"/>
  <c r="A1408" i="5"/>
  <c r="B1408" i="5"/>
  <c r="C1408" i="5"/>
  <c r="A1409" i="5"/>
  <c r="B1409" i="5"/>
  <c r="C1409" i="5"/>
  <c r="A1410" i="5"/>
  <c r="B1410" i="5"/>
  <c r="C1410" i="5"/>
  <c r="A1411" i="5"/>
  <c r="B1411" i="5"/>
  <c r="C1411" i="5"/>
  <c r="A1412" i="5"/>
  <c r="B1412" i="5"/>
  <c r="C1412" i="5"/>
  <c r="A1413" i="5"/>
  <c r="B1413" i="5"/>
  <c r="C1413" i="5"/>
  <c r="A1414" i="5"/>
  <c r="B1414" i="5"/>
  <c r="C1414" i="5"/>
  <c r="A1415" i="5"/>
  <c r="B1415" i="5"/>
  <c r="C1415" i="5"/>
  <c r="A1416" i="5"/>
  <c r="B1416" i="5"/>
  <c r="C1416" i="5"/>
  <c r="A1417" i="5"/>
  <c r="B1417" i="5"/>
  <c r="C1417" i="5"/>
  <c r="A1418" i="5"/>
  <c r="B1418" i="5"/>
  <c r="C1418" i="5"/>
  <c r="A1419" i="5"/>
  <c r="B1419" i="5"/>
  <c r="C1419" i="5"/>
  <c r="A1420" i="5"/>
  <c r="B1420" i="5"/>
  <c r="C1420" i="5"/>
  <c r="A1421" i="5"/>
  <c r="B1421" i="5"/>
  <c r="C1421" i="5"/>
  <c r="A1422" i="5"/>
  <c r="B1422" i="5"/>
  <c r="C1422" i="5"/>
  <c r="A1423" i="5"/>
  <c r="B1423" i="5"/>
  <c r="C1423" i="5"/>
  <c r="A1424" i="5"/>
  <c r="B1424" i="5"/>
  <c r="C1424" i="5"/>
  <c r="A1425" i="5"/>
  <c r="B1425" i="5"/>
  <c r="C1425" i="5"/>
  <c r="A1426" i="5"/>
  <c r="B1426" i="5"/>
  <c r="C1426" i="5"/>
  <c r="A1427" i="5"/>
  <c r="B1427" i="5"/>
  <c r="C1427" i="5"/>
  <c r="A1428" i="5"/>
  <c r="B1428" i="5"/>
  <c r="C1428" i="5"/>
  <c r="A1429" i="5"/>
  <c r="B1429" i="5"/>
  <c r="C1429" i="5"/>
  <c r="A1430" i="5"/>
  <c r="B1430" i="5"/>
  <c r="C1430" i="5"/>
  <c r="A1431" i="5"/>
  <c r="B1431" i="5"/>
  <c r="C1431" i="5"/>
  <c r="A1432" i="5"/>
  <c r="B1432" i="5"/>
  <c r="C1432" i="5"/>
  <c r="A1433" i="5"/>
  <c r="B1433" i="5"/>
  <c r="C1433" i="5"/>
  <c r="A1434" i="5"/>
  <c r="B1434" i="5"/>
  <c r="C1434" i="5"/>
  <c r="A1435" i="5"/>
  <c r="B1435" i="5"/>
  <c r="C1435" i="5"/>
  <c r="A1436" i="5"/>
  <c r="B1436" i="5"/>
  <c r="C1436" i="5"/>
  <c r="A1437" i="5"/>
  <c r="B1437" i="5"/>
  <c r="C1437" i="5"/>
  <c r="A1438" i="5"/>
  <c r="B1438" i="5"/>
  <c r="C1438" i="5"/>
  <c r="A1439" i="5"/>
  <c r="B1439" i="5"/>
  <c r="C1439" i="5"/>
  <c r="A1440" i="5"/>
  <c r="B1440" i="5"/>
  <c r="C1440" i="5"/>
  <c r="A1441" i="5"/>
  <c r="B1441" i="5"/>
  <c r="C1441" i="5"/>
  <c r="A1442" i="5"/>
  <c r="B1442" i="5"/>
  <c r="C1442" i="5"/>
  <c r="A1443" i="5"/>
  <c r="B1443" i="5"/>
  <c r="C1443" i="5"/>
  <c r="A1444" i="5"/>
  <c r="B1444" i="5"/>
  <c r="C1444" i="5"/>
  <c r="A1445" i="5"/>
  <c r="B1445" i="5"/>
  <c r="C1445" i="5"/>
  <c r="A1446" i="5"/>
  <c r="B1446" i="5"/>
  <c r="C1446" i="5"/>
  <c r="A1447" i="5"/>
  <c r="B1447" i="5"/>
  <c r="C1447" i="5"/>
  <c r="A1448" i="5"/>
  <c r="B1448" i="5"/>
  <c r="C1448" i="5"/>
  <c r="A1449" i="5"/>
  <c r="B1449" i="5"/>
  <c r="C1449" i="5"/>
  <c r="A1450" i="5"/>
  <c r="B1450" i="5"/>
  <c r="C1450" i="5"/>
  <c r="A1451" i="5"/>
  <c r="B1451" i="5"/>
  <c r="C1451" i="5"/>
  <c r="A1452" i="5"/>
  <c r="B1452" i="5"/>
  <c r="C1452" i="5"/>
  <c r="A1453" i="5"/>
  <c r="B1453" i="5"/>
  <c r="C1453" i="5"/>
  <c r="A1454" i="5"/>
  <c r="B1454" i="5"/>
  <c r="C1454" i="5"/>
  <c r="A1455" i="5"/>
  <c r="B1455" i="5"/>
  <c r="C1455" i="5"/>
  <c r="A1456" i="5"/>
  <c r="B1456" i="5"/>
  <c r="C1456" i="5"/>
  <c r="A1457" i="5"/>
  <c r="B1457" i="5"/>
  <c r="C1457" i="5"/>
  <c r="A1458" i="5"/>
  <c r="B1458" i="5"/>
  <c r="C1458" i="5"/>
  <c r="A1459" i="5"/>
  <c r="B1459" i="5"/>
  <c r="C1459" i="5"/>
  <c r="A1460" i="5"/>
  <c r="B1460" i="5"/>
  <c r="C1460" i="5"/>
  <c r="A1461" i="5"/>
  <c r="B1461" i="5"/>
  <c r="C1461" i="5"/>
  <c r="A1462" i="5"/>
  <c r="B1462" i="5"/>
  <c r="C1462" i="5"/>
  <c r="A1463" i="5"/>
  <c r="B1463" i="5"/>
  <c r="C1463" i="5"/>
  <c r="A1464" i="5"/>
  <c r="B1464" i="5"/>
  <c r="C1464" i="5"/>
  <c r="A1465" i="5"/>
  <c r="B1465" i="5"/>
  <c r="C1465" i="5"/>
  <c r="A1466" i="5"/>
  <c r="B1466" i="5"/>
  <c r="C1466" i="5"/>
  <c r="A1467" i="5"/>
  <c r="B1467" i="5"/>
  <c r="C1467" i="5"/>
  <c r="A1468" i="5"/>
  <c r="B1468" i="5"/>
  <c r="C1468" i="5"/>
  <c r="A1469" i="5"/>
  <c r="B1469" i="5"/>
  <c r="C1469" i="5"/>
  <c r="A1470" i="5"/>
  <c r="B1470" i="5"/>
  <c r="C1470" i="5"/>
  <c r="A1471" i="5"/>
  <c r="B1471" i="5"/>
  <c r="C1471" i="5"/>
  <c r="A1472" i="5"/>
  <c r="B1472" i="5"/>
  <c r="C1472" i="5"/>
  <c r="A1473" i="5"/>
  <c r="B1473" i="5"/>
  <c r="C1473" i="5"/>
  <c r="A1474" i="5"/>
  <c r="B1474" i="5"/>
  <c r="C1474" i="5"/>
  <c r="A1475" i="5"/>
  <c r="B1475" i="5"/>
  <c r="C1475" i="5"/>
  <c r="A1476" i="5"/>
  <c r="B1476" i="5"/>
  <c r="C1476" i="5"/>
  <c r="A1477" i="5"/>
  <c r="B1477" i="5"/>
  <c r="C1477" i="5"/>
  <c r="A1478" i="5"/>
  <c r="B1478" i="5"/>
  <c r="C1478" i="5"/>
  <c r="A1479" i="5"/>
  <c r="B1479" i="5"/>
  <c r="C1479" i="5"/>
  <c r="A1480" i="5"/>
  <c r="B1480" i="5"/>
  <c r="C1480" i="5"/>
  <c r="A1481" i="5"/>
  <c r="B1481" i="5"/>
  <c r="C1481" i="5"/>
  <c r="A1482" i="5"/>
  <c r="B1482" i="5"/>
  <c r="C1482" i="5"/>
  <c r="A1483" i="5"/>
  <c r="B1483" i="5"/>
  <c r="C1483" i="5"/>
  <c r="A1484" i="5"/>
  <c r="B1484" i="5"/>
  <c r="C1484" i="5"/>
  <c r="A1485" i="5"/>
  <c r="B1485" i="5"/>
  <c r="C1485" i="5"/>
  <c r="A1486" i="5"/>
  <c r="B1486" i="5"/>
  <c r="C1486" i="5"/>
  <c r="A1487" i="5"/>
  <c r="B1487" i="5"/>
  <c r="C1487" i="5"/>
  <c r="A1488" i="5"/>
  <c r="B1488" i="5"/>
  <c r="C1488" i="5"/>
  <c r="A1489" i="5"/>
  <c r="B1489" i="5"/>
  <c r="C1489" i="5"/>
  <c r="A1490" i="5"/>
  <c r="B1490" i="5"/>
  <c r="C1490" i="5"/>
  <c r="A1491" i="5"/>
  <c r="B1491" i="5"/>
  <c r="C1491" i="5"/>
  <c r="A1492" i="5"/>
  <c r="B1492" i="5"/>
  <c r="C1492" i="5"/>
  <c r="A1493" i="5"/>
  <c r="B1493" i="5"/>
  <c r="C1493" i="5"/>
  <c r="A1494" i="5"/>
  <c r="B1494" i="5"/>
  <c r="C1494" i="5"/>
  <c r="A1495" i="5"/>
  <c r="B1495" i="5"/>
  <c r="C1495" i="5"/>
  <c r="A1496" i="5"/>
  <c r="B1496" i="5"/>
  <c r="C1496" i="5"/>
  <c r="A1497" i="5"/>
  <c r="B1497" i="5"/>
  <c r="C1497" i="5"/>
  <c r="A1498" i="5"/>
  <c r="B1498" i="5"/>
  <c r="C1498" i="5"/>
  <c r="A1499" i="5"/>
  <c r="B1499" i="5"/>
  <c r="C1499" i="5"/>
  <c r="A1500" i="5"/>
  <c r="B1500" i="5"/>
  <c r="C1500" i="5"/>
  <c r="A1501" i="5"/>
  <c r="B1501" i="5"/>
  <c r="C1501" i="5"/>
  <c r="A1502" i="5"/>
  <c r="B1502" i="5"/>
  <c r="C1502" i="5"/>
  <c r="A1503" i="5"/>
  <c r="B1503" i="5"/>
  <c r="C1503" i="5"/>
  <c r="A1504" i="5"/>
  <c r="B1504" i="5"/>
  <c r="C1504" i="5"/>
  <c r="A1505" i="5"/>
  <c r="B1505" i="5"/>
  <c r="C1505" i="5"/>
  <c r="A1506" i="5"/>
  <c r="B1506" i="5"/>
  <c r="C1506" i="5"/>
  <c r="A1507" i="5"/>
  <c r="B1507" i="5"/>
  <c r="C1507" i="5"/>
  <c r="A1508" i="5"/>
  <c r="B1508" i="5"/>
  <c r="C1508" i="5"/>
  <c r="A1509" i="5"/>
  <c r="B1509" i="5"/>
  <c r="C1509" i="5"/>
  <c r="A1510" i="5"/>
  <c r="B1510" i="5"/>
  <c r="C1510" i="5"/>
  <c r="A1511" i="5"/>
  <c r="B1511" i="5"/>
  <c r="C1511" i="5"/>
  <c r="A1512" i="5"/>
  <c r="B1512" i="5"/>
  <c r="C1512" i="5"/>
  <c r="A1513" i="5"/>
  <c r="B1513" i="5"/>
  <c r="C1513" i="5"/>
  <c r="A1514" i="5"/>
  <c r="B1514" i="5"/>
  <c r="C1514" i="5"/>
  <c r="A1515" i="5"/>
  <c r="B1515" i="5"/>
  <c r="C1515" i="5"/>
  <c r="A1516" i="5"/>
  <c r="B1516" i="5"/>
  <c r="C1516" i="5"/>
  <c r="A1517" i="5"/>
  <c r="B1517" i="5"/>
  <c r="C1517" i="5"/>
  <c r="A1518" i="5"/>
  <c r="B1518" i="5"/>
  <c r="C1518" i="5"/>
  <c r="A1519" i="5"/>
  <c r="B1519" i="5"/>
  <c r="C1519" i="5"/>
  <c r="A1520" i="5"/>
  <c r="B1520" i="5"/>
  <c r="C1520" i="5"/>
  <c r="A1521" i="5"/>
  <c r="B1521" i="5"/>
  <c r="C1521" i="5"/>
  <c r="A1522" i="5"/>
  <c r="B1522" i="5"/>
  <c r="C1522" i="5"/>
  <c r="A1523" i="5"/>
  <c r="B1523" i="5"/>
  <c r="C1523" i="5"/>
  <c r="A1524" i="5"/>
  <c r="B1524" i="5"/>
  <c r="C1524" i="5"/>
  <c r="A1525" i="5"/>
  <c r="B1525" i="5"/>
  <c r="C1525" i="5"/>
  <c r="A1526" i="5"/>
  <c r="B1526" i="5"/>
  <c r="C1526" i="5"/>
  <c r="A1527" i="5"/>
  <c r="B1527" i="5"/>
  <c r="C1527" i="5"/>
  <c r="A1528" i="5"/>
  <c r="B1528" i="5"/>
  <c r="C1528" i="5"/>
  <c r="A1529" i="5"/>
  <c r="B1529" i="5"/>
  <c r="C1529" i="5"/>
  <c r="A1530" i="5"/>
  <c r="B1530" i="5"/>
  <c r="C1530" i="5"/>
  <c r="A1531" i="5"/>
  <c r="B1531" i="5"/>
  <c r="C1531" i="5"/>
  <c r="A1532" i="5"/>
  <c r="B1532" i="5"/>
  <c r="C1532" i="5"/>
  <c r="A1533" i="5"/>
  <c r="B1533" i="5"/>
  <c r="C1533" i="5"/>
  <c r="A1534" i="5"/>
  <c r="B1534" i="5"/>
  <c r="C1534" i="5"/>
  <c r="A1535" i="5"/>
  <c r="B1535" i="5"/>
  <c r="C1535" i="5"/>
  <c r="A1536" i="5"/>
  <c r="B1536" i="5"/>
  <c r="C1536" i="5"/>
  <c r="A1537" i="5"/>
  <c r="B1537" i="5"/>
  <c r="C1537" i="5"/>
  <c r="A1538" i="5"/>
  <c r="B1538" i="5"/>
  <c r="C1538" i="5"/>
  <c r="A1539" i="5"/>
  <c r="B1539" i="5"/>
  <c r="C1539" i="5"/>
  <c r="A1540" i="5"/>
  <c r="B1540" i="5"/>
  <c r="C1540" i="5"/>
  <c r="A1541" i="5"/>
  <c r="B1541" i="5"/>
  <c r="C1541" i="5"/>
  <c r="A1542" i="5"/>
  <c r="B1542" i="5"/>
  <c r="C1542" i="5"/>
  <c r="A1543" i="5"/>
  <c r="B1543" i="5"/>
  <c r="C1543" i="5"/>
  <c r="A1544" i="5"/>
  <c r="B1544" i="5"/>
  <c r="C1544" i="5"/>
  <c r="A1545" i="5"/>
  <c r="B1545" i="5"/>
  <c r="C1545" i="5"/>
  <c r="A1546" i="5"/>
  <c r="B1546" i="5"/>
  <c r="C1546" i="5"/>
  <c r="A1547" i="5"/>
  <c r="B1547" i="5"/>
  <c r="C1547" i="5"/>
  <c r="A1548" i="5"/>
  <c r="B1548" i="5"/>
  <c r="C1548" i="5"/>
  <c r="A1549" i="5"/>
  <c r="B1549" i="5"/>
  <c r="C1549" i="5"/>
  <c r="A1550" i="5"/>
  <c r="B1550" i="5"/>
  <c r="C1550" i="5"/>
  <c r="A1551" i="5"/>
  <c r="B1551" i="5"/>
  <c r="C1551" i="5"/>
  <c r="A1552" i="5"/>
  <c r="B1552" i="5"/>
  <c r="C1552" i="5"/>
  <c r="A1553" i="5"/>
  <c r="B1553" i="5"/>
  <c r="C1553" i="5"/>
  <c r="A1554" i="5"/>
  <c r="B1554" i="5"/>
  <c r="C1554" i="5"/>
  <c r="A1555" i="5"/>
  <c r="B1555" i="5"/>
  <c r="C1555" i="5"/>
  <c r="A1556" i="5"/>
  <c r="B1556" i="5"/>
  <c r="C1556" i="5"/>
  <c r="A1557" i="5"/>
  <c r="B1557" i="5"/>
  <c r="C1557" i="5"/>
  <c r="A1558" i="5"/>
  <c r="B1558" i="5"/>
  <c r="C1558" i="5"/>
  <c r="A1559" i="5"/>
  <c r="B1559" i="5"/>
  <c r="C1559" i="5"/>
  <c r="A1560" i="5"/>
  <c r="B1560" i="5"/>
  <c r="C1560" i="5"/>
  <c r="A1561" i="5"/>
  <c r="B1561" i="5"/>
  <c r="C1561" i="5"/>
  <c r="A1562" i="5"/>
  <c r="B1562" i="5"/>
  <c r="C1562" i="5"/>
  <c r="A1563" i="5"/>
  <c r="B1563" i="5"/>
  <c r="C1563" i="5"/>
  <c r="A1564" i="5"/>
  <c r="B1564" i="5"/>
  <c r="C1564" i="5"/>
  <c r="A1565" i="5"/>
  <c r="B1565" i="5"/>
  <c r="C1565" i="5"/>
  <c r="A1566" i="5"/>
  <c r="B1566" i="5"/>
  <c r="C1566" i="5"/>
  <c r="A1567" i="5"/>
  <c r="B1567" i="5"/>
  <c r="C1567" i="5"/>
  <c r="A1568" i="5"/>
  <c r="B1568" i="5"/>
  <c r="C1568" i="5"/>
  <c r="A1569" i="5"/>
  <c r="B1569" i="5"/>
  <c r="C1569" i="5"/>
  <c r="A1570" i="5"/>
  <c r="B1570" i="5"/>
  <c r="C1570" i="5"/>
  <c r="A1571" i="5"/>
  <c r="B1571" i="5"/>
  <c r="C1571" i="5"/>
  <c r="A1572" i="5"/>
  <c r="B1572" i="5"/>
  <c r="C1572" i="5"/>
  <c r="A1573" i="5"/>
  <c r="B1573" i="5"/>
  <c r="C1573" i="5"/>
  <c r="A1574" i="5"/>
  <c r="B1574" i="5"/>
  <c r="C1574" i="5"/>
  <c r="A1575" i="5"/>
  <c r="B1575" i="5"/>
  <c r="C1575" i="5"/>
  <c r="A1576" i="5"/>
  <c r="B1576" i="5"/>
  <c r="C1576" i="5"/>
  <c r="A1577" i="5"/>
  <c r="B1577" i="5"/>
  <c r="C1577" i="5"/>
  <c r="A1578" i="5"/>
  <c r="B1578" i="5"/>
  <c r="C1578" i="5"/>
  <c r="A1579" i="5"/>
  <c r="B1579" i="5"/>
  <c r="C1579" i="5"/>
  <c r="A1580" i="5"/>
  <c r="B1580" i="5"/>
  <c r="C1580" i="5"/>
  <c r="A1581" i="5"/>
  <c r="B1581" i="5"/>
  <c r="C1581" i="5"/>
  <c r="A1582" i="5"/>
  <c r="B1582" i="5"/>
  <c r="C1582" i="5"/>
  <c r="A1583" i="5"/>
  <c r="B1583" i="5"/>
  <c r="C1583" i="5"/>
  <c r="A1584" i="5"/>
  <c r="B1584" i="5"/>
  <c r="C1584" i="5"/>
  <c r="A1585" i="5"/>
  <c r="B1585" i="5"/>
  <c r="C1585" i="5"/>
  <c r="A1586" i="5"/>
  <c r="B1586" i="5"/>
  <c r="C1586" i="5"/>
  <c r="A1587" i="5"/>
  <c r="B1587" i="5"/>
  <c r="C1587" i="5"/>
  <c r="A1588" i="5"/>
  <c r="B1588" i="5"/>
  <c r="C1588" i="5"/>
  <c r="A1589" i="5"/>
  <c r="B1589" i="5"/>
  <c r="C1589" i="5"/>
  <c r="A1590" i="5"/>
  <c r="B1590" i="5"/>
  <c r="C1590" i="5"/>
  <c r="A1591" i="5"/>
  <c r="B1591" i="5"/>
  <c r="C1591" i="5"/>
  <c r="A1592" i="5"/>
  <c r="B1592" i="5"/>
  <c r="C1592" i="5"/>
  <c r="A1593" i="5"/>
  <c r="B1593" i="5"/>
  <c r="C1593" i="5"/>
  <c r="A1594" i="5"/>
  <c r="B1594" i="5"/>
  <c r="C1594" i="5"/>
  <c r="A1595" i="5"/>
  <c r="B1595" i="5"/>
  <c r="C1595" i="5"/>
  <c r="A1596" i="5"/>
  <c r="B1596" i="5"/>
  <c r="C1596" i="5"/>
  <c r="A1597" i="5"/>
  <c r="B1597" i="5"/>
  <c r="C1597" i="5"/>
  <c r="A1598" i="5"/>
  <c r="B1598" i="5"/>
  <c r="C1598" i="5"/>
  <c r="A1599" i="5"/>
  <c r="B1599" i="5"/>
  <c r="C1599" i="5"/>
  <c r="A1600" i="5"/>
  <c r="B1600" i="5"/>
  <c r="C1600" i="5"/>
  <c r="A1601" i="5"/>
  <c r="B1601" i="5"/>
  <c r="C1601" i="5"/>
  <c r="A1602" i="5"/>
  <c r="B1602" i="5"/>
  <c r="C1602" i="5"/>
  <c r="A1603" i="5"/>
  <c r="B1603" i="5"/>
  <c r="C1603" i="5"/>
  <c r="A1604" i="5"/>
  <c r="B1604" i="5"/>
  <c r="C1604" i="5"/>
  <c r="A1605" i="5"/>
  <c r="B1605" i="5"/>
  <c r="C1605" i="5"/>
  <c r="A1606" i="5"/>
  <c r="B1606" i="5"/>
  <c r="C1606" i="5"/>
  <c r="A1607" i="5"/>
  <c r="B1607" i="5"/>
  <c r="C1607" i="5"/>
  <c r="A1608" i="5"/>
  <c r="B1608" i="5"/>
  <c r="C1608" i="5"/>
  <c r="A1609" i="5"/>
  <c r="B1609" i="5"/>
  <c r="C1609" i="5"/>
  <c r="A1610" i="5"/>
  <c r="B1610" i="5"/>
  <c r="C1610" i="5"/>
  <c r="A1611" i="5"/>
  <c r="B1611" i="5"/>
  <c r="C1611" i="5"/>
  <c r="A1612" i="5"/>
  <c r="B1612" i="5"/>
  <c r="C1612" i="5"/>
  <c r="A1613" i="5"/>
  <c r="B1613" i="5"/>
  <c r="C1613" i="5"/>
  <c r="A1614" i="5"/>
  <c r="B1614" i="5"/>
  <c r="C1614" i="5"/>
  <c r="A1615" i="5"/>
  <c r="B1615" i="5"/>
  <c r="C1615" i="5"/>
  <c r="A1616" i="5"/>
  <c r="B1616" i="5"/>
  <c r="C1616" i="5"/>
  <c r="A1617" i="5"/>
  <c r="B1617" i="5"/>
  <c r="C1617" i="5"/>
  <c r="A1618" i="5"/>
  <c r="B1618" i="5"/>
  <c r="C1618" i="5"/>
  <c r="A1619" i="5"/>
  <c r="B1619" i="5"/>
  <c r="C1619" i="5"/>
  <c r="A1620" i="5"/>
  <c r="B1620" i="5"/>
  <c r="C1620" i="5"/>
  <c r="A1621" i="5"/>
  <c r="B1621" i="5"/>
  <c r="C1621" i="5"/>
  <c r="A1622" i="5"/>
  <c r="B1622" i="5"/>
  <c r="C1622" i="5"/>
  <c r="A1623" i="5"/>
  <c r="B1623" i="5"/>
  <c r="C1623" i="5"/>
  <c r="A1624" i="5"/>
  <c r="B1624" i="5"/>
  <c r="C1624" i="5"/>
  <c r="A1625" i="5"/>
  <c r="B1625" i="5"/>
  <c r="C1625" i="5"/>
  <c r="A1626" i="5"/>
  <c r="B1626" i="5"/>
  <c r="C1626" i="5"/>
  <c r="A1627" i="5"/>
  <c r="B1627" i="5"/>
  <c r="C1627" i="5"/>
  <c r="A1628" i="5"/>
  <c r="B1628" i="5"/>
  <c r="C1628" i="5"/>
  <c r="A1629" i="5"/>
  <c r="B1629" i="5"/>
  <c r="C1629" i="5"/>
  <c r="A1630" i="5"/>
  <c r="B1630" i="5"/>
  <c r="C1630" i="5"/>
  <c r="A1631" i="5"/>
  <c r="B1631" i="5"/>
  <c r="C1631" i="5"/>
  <c r="A1632" i="5"/>
  <c r="B1632" i="5"/>
  <c r="C1632" i="5"/>
  <c r="A1633" i="5"/>
  <c r="B1633" i="5"/>
  <c r="C1633" i="5"/>
  <c r="A1634" i="5"/>
  <c r="B1634" i="5"/>
  <c r="C1634" i="5"/>
  <c r="A1635" i="5"/>
  <c r="B1635" i="5"/>
  <c r="C1635" i="5"/>
  <c r="A1636" i="5"/>
  <c r="B1636" i="5"/>
  <c r="C1636" i="5"/>
  <c r="A1637" i="5"/>
  <c r="B1637" i="5"/>
  <c r="C1637" i="5"/>
  <c r="A1638" i="5"/>
  <c r="B1638" i="5"/>
  <c r="C1638" i="5"/>
  <c r="A1639" i="5"/>
  <c r="B1639" i="5"/>
  <c r="C1639" i="5"/>
  <c r="A1640" i="5"/>
  <c r="B1640" i="5"/>
  <c r="C1640" i="5"/>
  <c r="A1641" i="5"/>
  <c r="B1641" i="5"/>
  <c r="C1641" i="5"/>
  <c r="A1642" i="5"/>
  <c r="B1642" i="5"/>
  <c r="C1642" i="5"/>
  <c r="A1643" i="5"/>
  <c r="B1643" i="5"/>
  <c r="C1643" i="5"/>
  <c r="A1644" i="5"/>
  <c r="B1644" i="5"/>
  <c r="C1644" i="5"/>
  <c r="A1645" i="5"/>
  <c r="B1645" i="5"/>
  <c r="C1645" i="5"/>
  <c r="A1646" i="5"/>
  <c r="B1646" i="5"/>
  <c r="C1646" i="5"/>
  <c r="A1647" i="5"/>
  <c r="B1647" i="5"/>
  <c r="C1647" i="5"/>
  <c r="A1648" i="5"/>
  <c r="B1648" i="5"/>
  <c r="C1648" i="5"/>
  <c r="A1649" i="5"/>
  <c r="B1649" i="5"/>
  <c r="C1649" i="5"/>
  <c r="A1650" i="5"/>
  <c r="B1650" i="5"/>
  <c r="C1650" i="5"/>
  <c r="A1651" i="5"/>
  <c r="B1651" i="5"/>
  <c r="C1651" i="5"/>
  <c r="A1652" i="5"/>
  <c r="B1652" i="5"/>
  <c r="C1652" i="5"/>
  <c r="A1653" i="5"/>
  <c r="B1653" i="5"/>
  <c r="C1653" i="5"/>
  <c r="A1654" i="5"/>
  <c r="B1654" i="5"/>
  <c r="C1654" i="5"/>
  <c r="A1655" i="5"/>
  <c r="B1655" i="5"/>
  <c r="C1655" i="5"/>
  <c r="A1656" i="5"/>
  <c r="B1656" i="5"/>
  <c r="C1656" i="5"/>
  <c r="A1657" i="5"/>
  <c r="B1657" i="5"/>
  <c r="C1657" i="5"/>
  <c r="A1658" i="5"/>
  <c r="B1658" i="5"/>
  <c r="C1658" i="5"/>
  <c r="A1659" i="5"/>
  <c r="B1659" i="5"/>
  <c r="C1659" i="5"/>
  <c r="A1660" i="5"/>
  <c r="B1660" i="5"/>
  <c r="C1660" i="5"/>
  <c r="A1661" i="5"/>
  <c r="B1661" i="5"/>
  <c r="C1661" i="5"/>
  <c r="A1662" i="5"/>
  <c r="B1662" i="5"/>
  <c r="C1662" i="5"/>
  <c r="A1663" i="5"/>
  <c r="B1663" i="5"/>
  <c r="C1663" i="5"/>
  <c r="A1664" i="5"/>
  <c r="B1664" i="5"/>
  <c r="C1664" i="5"/>
  <c r="A1665" i="5"/>
  <c r="B1665" i="5"/>
  <c r="C1665" i="5"/>
  <c r="A1666" i="5"/>
  <c r="B1666" i="5"/>
  <c r="C1666" i="5"/>
  <c r="A1667" i="5"/>
  <c r="B1667" i="5"/>
  <c r="C1667" i="5"/>
  <c r="A1668" i="5"/>
  <c r="B1668" i="5"/>
  <c r="C1668" i="5"/>
  <c r="A1669" i="5"/>
  <c r="B1669" i="5"/>
  <c r="C1669" i="5"/>
  <c r="A1670" i="5"/>
  <c r="B1670" i="5"/>
  <c r="C1670" i="5"/>
  <c r="A1671" i="5"/>
  <c r="B1671" i="5"/>
  <c r="C1671" i="5"/>
  <c r="A1672" i="5"/>
  <c r="B1672" i="5"/>
  <c r="C1672" i="5"/>
  <c r="A1673" i="5"/>
  <c r="B1673" i="5"/>
  <c r="C1673" i="5"/>
  <c r="A1674" i="5"/>
  <c r="B1674" i="5"/>
  <c r="C1674" i="5"/>
  <c r="A1675" i="5"/>
  <c r="B1675" i="5"/>
  <c r="C1675" i="5"/>
  <c r="A1676" i="5"/>
  <c r="B1676" i="5"/>
  <c r="C1676" i="5"/>
  <c r="A1677" i="5"/>
  <c r="B1677" i="5"/>
  <c r="C1677" i="5"/>
  <c r="A1678" i="5"/>
  <c r="B1678" i="5"/>
  <c r="C1678" i="5"/>
  <c r="A1679" i="5"/>
  <c r="B1679" i="5"/>
  <c r="C1679" i="5"/>
  <c r="A1680" i="5"/>
  <c r="B1680" i="5"/>
  <c r="C1680" i="5"/>
  <c r="A1681" i="5"/>
  <c r="B1681" i="5"/>
  <c r="C1681" i="5"/>
  <c r="A1682" i="5"/>
  <c r="B1682" i="5"/>
  <c r="C1682" i="5"/>
  <c r="A1683" i="5"/>
  <c r="B1683" i="5"/>
  <c r="C1683" i="5"/>
  <c r="A1684" i="5"/>
  <c r="B1684" i="5"/>
  <c r="C1684" i="5"/>
  <c r="A1685" i="5"/>
  <c r="B1685" i="5"/>
  <c r="C1685" i="5"/>
  <c r="A1686" i="5"/>
  <c r="B1686" i="5"/>
  <c r="C1686" i="5"/>
  <c r="A1687" i="5"/>
  <c r="B1687" i="5"/>
  <c r="C1687" i="5"/>
  <c r="A1688" i="5"/>
  <c r="B1688" i="5"/>
  <c r="C1688" i="5"/>
  <c r="A1689" i="5"/>
  <c r="B1689" i="5"/>
  <c r="C1689" i="5"/>
  <c r="A1690" i="5"/>
  <c r="B1690" i="5"/>
  <c r="C1690" i="5"/>
  <c r="A1691" i="5"/>
  <c r="B1691" i="5"/>
  <c r="C1691" i="5"/>
  <c r="A1692" i="5"/>
  <c r="B1692" i="5"/>
  <c r="C1692" i="5"/>
  <c r="A1693" i="5"/>
  <c r="B1693" i="5"/>
  <c r="C1693" i="5"/>
  <c r="A1694" i="5"/>
  <c r="B1694" i="5"/>
  <c r="C1694" i="5"/>
  <c r="A1695" i="5"/>
  <c r="B1695" i="5"/>
  <c r="C1695" i="5"/>
  <c r="A1696" i="5"/>
  <c r="B1696" i="5"/>
  <c r="C1696" i="5"/>
  <c r="A1697" i="5"/>
  <c r="B1697" i="5"/>
  <c r="C1697" i="5"/>
  <c r="A1698" i="5"/>
  <c r="B1698" i="5"/>
  <c r="C1698" i="5"/>
  <c r="A1699" i="5"/>
  <c r="B1699" i="5"/>
  <c r="C1699" i="5"/>
  <c r="A1700" i="5"/>
  <c r="B1700" i="5"/>
  <c r="C1700" i="5"/>
  <c r="A1701" i="5"/>
  <c r="B1701" i="5"/>
  <c r="C1701" i="5"/>
  <c r="A1702" i="5"/>
  <c r="B1702" i="5"/>
  <c r="C1702" i="5"/>
  <c r="A1703" i="5"/>
  <c r="B1703" i="5"/>
  <c r="C1703" i="5"/>
  <c r="A1704" i="5"/>
  <c r="B1704" i="5"/>
  <c r="C1704" i="5"/>
  <c r="A1705" i="5"/>
  <c r="B1705" i="5"/>
  <c r="C1705" i="5"/>
  <c r="A1706" i="5"/>
  <c r="B1706" i="5"/>
  <c r="C1706" i="5"/>
  <c r="A1707" i="5"/>
  <c r="B1707" i="5"/>
  <c r="C1707" i="5"/>
  <c r="A1708" i="5"/>
  <c r="B1708" i="5"/>
  <c r="C1708" i="5"/>
  <c r="A1709" i="5"/>
  <c r="B1709" i="5"/>
  <c r="C1709" i="5"/>
  <c r="A1710" i="5"/>
  <c r="B1710" i="5"/>
  <c r="C1710" i="5"/>
  <c r="A1711" i="5"/>
  <c r="B1711" i="5"/>
  <c r="C1711" i="5"/>
  <c r="A1712" i="5"/>
  <c r="B1712" i="5"/>
  <c r="C1712" i="5"/>
  <c r="A1713" i="5"/>
  <c r="B1713" i="5"/>
  <c r="C1713" i="5"/>
  <c r="A1714" i="5"/>
  <c r="B1714" i="5"/>
  <c r="C1714" i="5"/>
  <c r="A1715" i="5"/>
  <c r="B1715" i="5"/>
  <c r="C1715" i="5"/>
  <c r="A1716" i="5"/>
  <c r="B1716" i="5"/>
  <c r="C1716" i="5"/>
  <c r="A1717" i="5"/>
  <c r="B1717" i="5"/>
  <c r="C1717" i="5"/>
  <c r="A1718" i="5"/>
  <c r="B1718" i="5"/>
  <c r="C1718" i="5"/>
  <c r="A1719" i="5"/>
  <c r="B1719" i="5"/>
  <c r="C1719" i="5"/>
  <c r="A1720" i="5"/>
  <c r="B1720" i="5"/>
  <c r="C1720" i="5"/>
  <c r="A1721" i="5"/>
  <c r="B1721" i="5"/>
  <c r="C1721" i="5"/>
  <c r="A1722" i="5"/>
  <c r="B1722" i="5"/>
  <c r="C1722" i="5"/>
  <c r="A1723" i="5"/>
  <c r="B1723" i="5"/>
  <c r="C1723" i="5"/>
  <c r="A1724" i="5"/>
  <c r="B1724" i="5"/>
  <c r="C1724" i="5"/>
  <c r="A1725" i="5"/>
  <c r="B1725" i="5"/>
  <c r="C1725" i="5"/>
  <c r="A1726" i="5"/>
  <c r="B1726" i="5"/>
  <c r="C1726" i="5"/>
  <c r="A1727" i="5"/>
  <c r="B1727" i="5"/>
  <c r="C1727" i="5"/>
  <c r="A1728" i="5"/>
  <c r="B1728" i="5"/>
  <c r="C1728" i="5"/>
  <c r="A1729" i="5"/>
  <c r="B1729" i="5"/>
  <c r="C1729" i="5"/>
  <c r="A1730" i="5"/>
  <c r="B1730" i="5"/>
  <c r="C1730" i="5"/>
  <c r="A1731" i="5"/>
  <c r="B1731" i="5"/>
  <c r="C1731" i="5"/>
  <c r="A1732" i="5"/>
  <c r="B1732" i="5"/>
  <c r="C1732" i="5"/>
  <c r="A1733" i="5"/>
  <c r="B1733" i="5"/>
  <c r="C1733" i="5"/>
  <c r="A1734" i="5"/>
  <c r="B1734" i="5"/>
  <c r="C1734" i="5"/>
  <c r="A1735" i="5"/>
  <c r="B1735" i="5"/>
  <c r="C1735" i="5"/>
  <c r="A1736" i="5"/>
  <c r="B1736" i="5"/>
  <c r="C1736" i="5"/>
  <c r="A1737" i="5"/>
  <c r="B1737" i="5"/>
  <c r="C1737" i="5"/>
  <c r="A1738" i="5"/>
  <c r="B1738" i="5"/>
  <c r="C1738" i="5"/>
  <c r="A1739" i="5"/>
  <c r="B1739" i="5"/>
  <c r="C1739" i="5"/>
  <c r="A1740" i="5"/>
  <c r="B1740" i="5"/>
  <c r="C1740" i="5"/>
  <c r="A1741" i="5"/>
  <c r="B1741" i="5"/>
  <c r="C1741" i="5"/>
  <c r="A1742" i="5"/>
  <c r="B1742" i="5"/>
  <c r="C1742" i="5"/>
  <c r="A1743" i="5"/>
  <c r="B1743" i="5"/>
  <c r="C1743" i="5"/>
  <c r="A1744" i="5"/>
  <c r="B1744" i="5"/>
  <c r="C1744" i="5"/>
  <c r="A1745" i="5"/>
  <c r="B1745" i="5"/>
  <c r="C1745" i="5"/>
  <c r="A1746" i="5"/>
  <c r="B1746" i="5"/>
  <c r="C1746" i="5"/>
  <c r="A1747" i="5"/>
  <c r="B1747" i="5"/>
  <c r="C1747" i="5"/>
  <c r="A1748" i="5"/>
  <c r="B1748" i="5"/>
  <c r="C1748" i="5"/>
  <c r="A1749" i="5"/>
  <c r="B1749" i="5"/>
  <c r="C1749" i="5"/>
  <c r="A1750" i="5"/>
  <c r="B1750" i="5"/>
  <c r="C1750" i="5"/>
  <c r="A1751" i="5"/>
  <c r="B1751" i="5"/>
  <c r="C1751" i="5"/>
  <c r="A1752" i="5"/>
  <c r="B1752" i="5"/>
  <c r="C1752" i="5"/>
  <c r="A1753" i="5"/>
  <c r="B1753" i="5"/>
  <c r="C1753" i="5"/>
  <c r="A1754" i="5"/>
  <c r="B1754" i="5"/>
  <c r="C1754" i="5"/>
  <c r="A1755" i="5"/>
  <c r="B1755" i="5"/>
  <c r="C1755" i="5"/>
  <c r="A1756" i="5"/>
  <c r="B1756" i="5"/>
  <c r="C1756" i="5"/>
  <c r="A1757" i="5"/>
  <c r="B1757" i="5"/>
  <c r="C1757" i="5"/>
  <c r="A1758" i="5"/>
  <c r="B1758" i="5"/>
  <c r="C1758" i="5"/>
  <c r="A1759" i="5"/>
  <c r="B1759" i="5"/>
  <c r="C1759" i="5"/>
  <c r="A1760" i="5"/>
  <c r="B1760" i="5"/>
  <c r="C1760" i="5"/>
  <c r="A1761" i="5"/>
  <c r="B1761" i="5"/>
  <c r="C1761" i="5"/>
  <c r="A1762" i="5"/>
  <c r="B1762" i="5"/>
  <c r="C1762" i="5"/>
  <c r="A1763" i="5"/>
  <c r="B1763" i="5"/>
  <c r="C1763" i="5"/>
  <c r="A1764" i="5"/>
  <c r="B1764" i="5"/>
  <c r="C1764" i="5"/>
  <c r="A1765" i="5"/>
  <c r="B1765" i="5"/>
  <c r="C1765" i="5"/>
  <c r="A1766" i="5"/>
  <c r="B1766" i="5"/>
  <c r="C1766" i="5"/>
  <c r="A1767" i="5"/>
  <c r="B1767" i="5"/>
  <c r="C1767" i="5"/>
  <c r="A1768" i="5"/>
  <c r="B1768" i="5"/>
  <c r="C1768" i="5"/>
  <c r="A1769" i="5"/>
  <c r="B1769" i="5"/>
  <c r="C1769" i="5"/>
  <c r="A1770" i="5"/>
  <c r="B1770" i="5"/>
  <c r="C1770" i="5"/>
  <c r="A1771" i="5"/>
  <c r="B1771" i="5"/>
  <c r="C1771" i="5"/>
  <c r="A1772" i="5"/>
  <c r="B1772" i="5"/>
  <c r="C1772" i="5"/>
  <c r="A1773" i="5"/>
  <c r="B1773" i="5"/>
  <c r="C1773" i="5"/>
  <c r="A1774" i="5"/>
  <c r="B1774" i="5"/>
  <c r="C1774" i="5"/>
  <c r="A1775" i="5"/>
  <c r="B1775" i="5"/>
  <c r="C1775" i="5"/>
  <c r="A1776" i="5"/>
  <c r="B1776" i="5"/>
  <c r="C1776" i="5"/>
  <c r="A1777" i="5"/>
  <c r="B1777" i="5"/>
  <c r="C1777" i="5"/>
  <c r="A1778" i="5"/>
  <c r="B1778" i="5"/>
  <c r="C1778" i="5"/>
  <c r="A1779" i="5"/>
  <c r="B1779" i="5"/>
  <c r="C1779" i="5"/>
  <c r="A1780" i="5"/>
  <c r="B1780" i="5"/>
  <c r="C1780" i="5"/>
  <c r="A1781" i="5"/>
  <c r="B1781" i="5"/>
  <c r="C1781" i="5"/>
  <c r="A1782" i="5"/>
  <c r="B1782" i="5"/>
  <c r="C1782" i="5"/>
  <c r="A1783" i="5"/>
  <c r="B1783" i="5"/>
  <c r="C1783" i="5"/>
  <c r="A1784" i="5"/>
  <c r="B1784" i="5"/>
  <c r="C1784" i="5"/>
  <c r="A1785" i="5"/>
  <c r="B1785" i="5"/>
  <c r="C1785" i="5"/>
  <c r="A1786" i="5"/>
  <c r="B1786" i="5"/>
  <c r="C1786" i="5"/>
  <c r="A1787" i="5"/>
  <c r="B1787" i="5"/>
  <c r="C1787" i="5"/>
  <c r="A1788" i="5"/>
  <c r="B1788" i="5"/>
  <c r="C1788" i="5"/>
  <c r="A1789" i="5"/>
  <c r="B1789" i="5"/>
  <c r="C1789" i="5"/>
  <c r="A1790" i="5"/>
  <c r="B1790" i="5"/>
  <c r="C1790" i="5"/>
  <c r="A1791" i="5"/>
  <c r="B1791" i="5"/>
  <c r="C1791" i="5"/>
  <c r="A1792" i="5"/>
  <c r="B1792" i="5"/>
  <c r="C1792" i="5"/>
  <c r="A1793" i="5"/>
  <c r="B1793" i="5"/>
  <c r="C1793" i="5"/>
  <c r="A1794" i="5"/>
  <c r="B1794" i="5"/>
  <c r="C1794" i="5"/>
  <c r="A1795" i="5"/>
  <c r="B1795" i="5"/>
  <c r="C1795" i="5"/>
  <c r="A1796" i="5"/>
  <c r="B1796" i="5"/>
  <c r="C1796" i="5"/>
  <c r="A1797" i="5"/>
  <c r="B1797" i="5"/>
  <c r="C1797" i="5"/>
  <c r="A1798" i="5"/>
  <c r="B1798" i="5"/>
  <c r="C1798" i="5"/>
  <c r="A1799" i="5"/>
  <c r="B1799" i="5"/>
  <c r="C1799" i="5"/>
  <c r="A1800" i="5"/>
  <c r="B1800" i="5"/>
  <c r="C1800" i="5"/>
  <c r="A1801" i="5"/>
  <c r="B1801" i="5"/>
  <c r="C1801" i="5"/>
  <c r="A1802" i="5"/>
  <c r="B1802" i="5"/>
  <c r="C1802" i="5"/>
  <c r="A1803" i="5"/>
  <c r="B1803" i="5"/>
  <c r="C1803" i="5"/>
  <c r="A1804" i="5"/>
  <c r="B1804" i="5"/>
  <c r="C1804" i="5"/>
  <c r="A1805" i="5"/>
  <c r="B1805" i="5"/>
  <c r="C1805" i="5"/>
  <c r="A1806" i="5"/>
  <c r="B1806" i="5"/>
  <c r="C1806" i="5"/>
  <c r="A1807" i="5"/>
  <c r="B1807" i="5"/>
  <c r="C1807" i="5"/>
  <c r="A1808" i="5"/>
  <c r="B1808" i="5"/>
  <c r="C1808" i="5"/>
  <c r="A1809" i="5"/>
  <c r="B1809" i="5"/>
  <c r="C1809" i="5"/>
  <c r="A1810" i="5"/>
  <c r="B1810" i="5"/>
  <c r="C1810" i="5"/>
  <c r="A1811" i="5"/>
  <c r="B1811" i="5"/>
  <c r="C1811" i="5"/>
  <c r="A1812" i="5"/>
  <c r="B1812" i="5"/>
  <c r="C1812" i="5"/>
  <c r="A1813" i="5"/>
  <c r="B1813" i="5"/>
  <c r="C1813" i="5"/>
  <c r="A1814" i="5"/>
  <c r="B1814" i="5"/>
  <c r="C1814" i="5"/>
  <c r="A1815" i="5"/>
  <c r="B1815" i="5"/>
  <c r="C1815" i="5"/>
  <c r="A1816" i="5"/>
  <c r="B1816" i="5"/>
  <c r="C1816" i="5"/>
  <c r="A1817" i="5"/>
  <c r="B1817" i="5"/>
  <c r="C1817" i="5"/>
  <c r="A1818" i="5"/>
  <c r="B1818" i="5"/>
  <c r="C1818" i="5"/>
  <c r="A1819" i="5"/>
  <c r="B1819" i="5"/>
  <c r="C1819" i="5"/>
  <c r="A1820" i="5"/>
  <c r="B1820" i="5"/>
  <c r="C1820" i="5"/>
  <c r="A1821" i="5"/>
  <c r="B1821" i="5"/>
  <c r="C1821" i="5"/>
  <c r="A1822" i="5"/>
  <c r="B1822" i="5"/>
  <c r="C1822" i="5"/>
  <c r="A1823" i="5"/>
  <c r="B1823" i="5"/>
  <c r="C1823" i="5"/>
  <c r="A1824" i="5"/>
  <c r="B1824" i="5"/>
  <c r="C1824" i="5"/>
  <c r="A1825" i="5"/>
  <c r="B1825" i="5"/>
  <c r="C1825" i="5"/>
  <c r="A1826" i="5"/>
  <c r="B1826" i="5"/>
  <c r="C1826" i="5"/>
  <c r="A1827" i="5"/>
  <c r="B1827" i="5"/>
  <c r="C1827" i="5"/>
  <c r="A1828" i="5"/>
  <c r="B1828" i="5"/>
  <c r="C1828" i="5"/>
  <c r="A1829" i="5"/>
  <c r="B1829" i="5"/>
  <c r="C1829" i="5"/>
  <c r="A1830" i="5"/>
  <c r="B1830" i="5"/>
  <c r="C1830" i="5"/>
  <c r="A1831" i="5"/>
  <c r="B1831" i="5"/>
  <c r="C1831" i="5"/>
  <c r="A1832" i="5"/>
  <c r="B1832" i="5"/>
  <c r="C1832" i="5"/>
  <c r="A1833" i="5"/>
  <c r="B1833" i="5"/>
  <c r="C1833" i="5"/>
  <c r="A1834" i="5"/>
  <c r="B1834" i="5"/>
  <c r="C1834" i="5"/>
  <c r="A1835" i="5"/>
  <c r="B1835" i="5"/>
  <c r="C1835" i="5"/>
  <c r="A1836" i="5"/>
  <c r="B1836" i="5"/>
  <c r="C1836" i="5"/>
  <c r="A1837" i="5"/>
  <c r="B1837" i="5"/>
  <c r="C1837" i="5"/>
  <c r="A1838" i="5"/>
  <c r="B1838" i="5"/>
  <c r="C1838" i="5"/>
  <c r="A1839" i="5"/>
  <c r="B1839" i="5"/>
  <c r="C1839" i="5"/>
  <c r="A1840" i="5"/>
  <c r="B1840" i="5"/>
  <c r="C1840" i="5"/>
  <c r="A1841" i="5"/>
  <c r="B1841" i="5"/>
  <c r="C1841" i="5"/>
  <c r="A1842" i="5"/>
  <c r="B1842" i="5"/>
  <c r="C1842" i="5"/>
  <c r="A1843" i="5"/>
  <c r="B1843" i="5"/>
  <c r="C1843" i="5"/>
  <c r="A1844" i="5"/>
  <c r="B1844" i="5"/>
  <c r="C1844" i="5"/>
  <c r="A1845" i="5"/>
  <c r="B1845" i="5"/>
  <c r="C1845" i="5"/>
  <c r="A1846" i="5"/>
  <c r="B1846" i="5"/>
  <c r="C1846" i="5"/>
  <c r="A1847" i="5"/>
  <c r="B1847" i="5"/>
  <c r="C1847" i="5"/>
  <c r="A1848" i="5"/>
  <c r="B1848" i="5"/>
  <c r="C1848" i="5"/>
  <c r="A1849" i="5"/>
  <c r="B1849" i="5"/>
  <c r="C1849" i="5"/>
  <c r="A1850" i="5"/>
  <c r="B1850" i="5"/>
  <c r="C1850" i="5"/>
  <c r="A1851" i="5"/>
  <c r="B1851" i="5"/>
  <c r="C1851" i="5"/>
  <c r="A1852" i="5"/>
  <c r="B1852" i="5"/>
  <c r="C1852" i="5"/>
  <c r="A1853" i="5"/>
  <c r="B1853" i="5"/>
  <c r="C1853" i="5"/>
  <c r="A1854" i="5"/>
  <c r="B1854" i="5"/>
  <c r="C1854" i="5"/>
  <c r="A1855" i="5"/>
  <c r="B1855" i="5"/>
  <c r="C1855" i="5"/>
  <c r="A1856" i="5"/>
  <c r="B1856" i="5"/>
  <c r="C1856" i="5"/>
  <c r="A1857" i="5"/>
  <c r="B1857" i="5"/>
  <c r="C1857" i="5"/>
  <c r="A1858" i="5"/>
  <c r="B1858" i="5"/>
  <c r="C1858" i="5"/>
  <c r="A1859" i="5"/>
  <c r="B1859" i="5"/>
  <c r="C1859" i="5"/>
  <c r="A1860" i="5"/>
  <c r="B1860" i="5"/>
  <c r="C1860" i="5"/>
  <c r="A1861" i="5"/>
  <c r="B1861" i="5"/>
  <c r="C1861" i="5"/>
  <c r="A1862" i="5"/>
  <c r="B1862" i="5"/>
  <c r="C1862" i="5"/>
  <c r="A1863" i="5"/>
  <c r="B1863" i="5"/>
  <c r="C1863" i="5"/>
  <c r="A1864" i="5"/>
  <c r="B1864" i="5"/>
  <c r="C1864" i="5"/>
  <c r="A1865" i="5"/>
  <c r="B1865" i="5"/>
  <c r="C1865" i="5"/>
  <c r="A1866" i="5"/>
  <c r="B1866" i="5"/>
  <c r="C1866" i="5"/>
  <c r="A1867" i="5"/>
  <c r="B1867" i="5"/>
  <c r="C1867" i="5"/>
  <c r="A1868" i="5"/>
  <c r="B1868" i="5"/>
  <c r="C1868" i="5"/>
  <c r="A1869" i="5"/>
  <c r="B1869" i="5"/>
  <c r="C1869" i="5"/>
  <c r="A1870" i="5"/>
  <c r="B1870" i="5"/>
  <c r="C1870" i="5"/>
  <c r="A1871" i="5"/>
  <c r="B1871" i="5"/>
  <c r="C1871" i="5"/>
  <c r="A1872" i="5"/>
  <c r="B1872" i="5"/>
  <c r="C1872" i="5"/>
  <c r="A1873" i="5"/>
  <c r="B1873" i="5"/>
  <c r="C1873" i="5"/>
  <c r="A1874" i="5"/>
  <c r="B1874" i="5"/>
  <c r="C1874" i="5"/>
  <c r="A1875" i="5"/>
  <c r="B1875" i="5"/>
  <c r="C1875" i="5"/>
  <c r="A1876" i="5"/>
  <c r="B1876" i="5"/>
  <c r="C1876" i="5"/>
  <c r="A1877" i="5"/>
  <c r="B1877" i="5"/>
  <c r="C1877" i="5"/>
  <c r="A1878" i="5"/>
  <c r="B1878" i="5"/>
  <c r="C1878" i="5"/>
  <c r="A1879" i="5"/>
  <c r="B1879" i="5"/>
  <c r="C1879" i="5"/>
  <c r="A1880" i="5"/>
  <c r="B1880" i="5"/>
  <c r="C1880" i="5"/>
  <c r="A1881" i="5"/>
  <c r="B1881" i="5"/>
  <c r="C1881" i="5"/>
  <c r="A1882" i="5"/>
  <c r="B1882" i="5"/>
  <c r="C1882" i="5"/>
  <c r="A1883" i="5"/>
  <c r="B1883" i="5"/>
  <c r="C1883" i="5"/>
  <c r="A1884" i="5"/>
  <c r="B1884" i="5"/>
  <c r="C1884" i="5"/>
  <c r="A1885" i="5"/>
  <c r="B1885" i="5"/>
  <c r="C1885" i="5"/>
  <c r="A1886" i="5"/>
  <c r="B1886" i="5"/>
  <c r="C1886" i="5"/>
  <c r="A1887" i="5"/>
  <c r="B1887" i="5"/>
  <c r="C1887" i="5"/>
  <c r="A1888" i="5"/>
  <c r="B1888" i="5"/>
  <c r="C1888" i="5"/>
  <c r="A1889" i="5"/>
  <c r="B1889" i="5"/>
  <c r="C1889" i="5"/>
  <c r="A1890" i="5"/>
  <c r="B1890" i="5"/>
  <c r="C1890" i="5"/>
  <c r="A1891" i="5"/>
  <c r="B1891" i="5"/>
  <c r="C1891" i="5"/>
  <c r="A1892" i="5"/>
  <c r="B1892" i="5"/>
  <c r="C1892" i="5"/>
  <c r="A1893" i="5"/>
  <c r="B1893" i="5"/>
  <c r="C1893" i="5"/>
  <c r="A1894" i="5"/>
  <c r="B1894" i="5"/>
  <c r="C1894" i="5"/>
  <c r="A1895" i="5"/>
  <c r="B1895" i="5"/>
  <c r="C1895" i="5"/>
  <c r="A1896" i="5"/>
  <c r="B1896" i="5"/>
  <c r="C1896" i="5"/>
  <c r="A1897" i="5"/>
  <c r="B1897" i="5"/>
  <c r="C1897" i="5"/>
  <c r="A1898" i="5"/>
  <c r="B1898" i="5"/>
  <c r="C1898" i="5"/>
  <c r="A1899" i="5"/>
  <c r="B1899" i="5"/>
  <c r="C1899" i="5"/>
  <c r="A1900" i="5"/>
  <c r="B1900" i="5"/>
  <c r="C1900" i="5"/>
  <c r="A1901" i="5"/>
  <c r="B1901" i="5"/>
  <c r="C1901" i="5"/>
  <c r="A1902" i="5"/>
  <c r="B1902" i="5"/>
  <c r="C1902" i="5"/>
  <c r="A1903" i="5"/>
  <c r="B1903" i="5"/>
  <c r="C1903" i="5"/>
  <c r="A1904" i="5"/>
  <c r="B1904" i="5"/>
  <c r="C1904" i="5"/>
  <c r="A1905" i="5"/>
  <c r="B1905" i="5"/>
  <c r="C1905" i="5"/>
  <c r="A1906" i="5"/>
  <c r="B1906" i="5"/>
  <c r="C1906" i="5"/>
  <c r="A1907" i="5"/>
  <c r="B1907" i="5"/>
  <c r="C1907" i="5"/>
  <c r="A1908" i="5"/>
  <c r="B1908" i="5"/>
  <c r="C1908" i="5"/>
  <c r="A1909" i="5"/>
  <c r="B1909" i="5"/>
  <c r="C1909" i="5"/>
  <c r="A1910" i="5"/>
  <c r="B1910" i="5"/>
  <c r="C1910" i="5"/>
  <c r="A1911" i="5"/>
  <c r="B1911" i="5"/>
  <c r="C1911" i="5"/>
  <c r="A1912" i="5"/>
  <c r="B1912" i="5"/>
  <c r="C1912" i="5"/>
  <c r="A1913" i="5"/>
  <c r="B1913" i="5"/>
  <c r="C1913" i="5"/>
  <c r="A1914" i="5"/>
  <c r="B1914" i="5"/>
  <c r="C1914" i="5"/>
  <c r="A1915" i="5"/>
  <c r="B1915" i="5"/>
  <c r="C1915" i="5"/>
  <c r="A1916" i="5"/>
  <c r="B1916" i="5"/>
  <c r="C1916" i="5"/>
  <c r="A1917" i="5"/>
  <c r="B1917" i="5"/>
  <c r="C1917" i="5"/>
  <c r="A1918" i="5"/>
  <c r="B1918" i="5"/>
  <c r="C1918" i="5"/>
  <c r="A1919" i="5"/>
  <c r="B1919" i="5"/>
  <c r="C1919" i="5"/>
  <c r="A1920" i="5"/>
  <c r="B1920" i="5"/>
  <c r="C1920" i="5"/>
  <c r="A1921" i="5"/>
  <c r="B1921" i="5"/>
  <c r="C1921" i="5"/>
  <c r="A1922" i="5"/>
  <c r="B1922" i="5"/>
  <c r="C1922" i="5"/>
  <c r="A1923" i="5"/>
  <c r="B1923" i="5"/>
  <c r="C1923" i="5"/>
  <c r="A1924" i="5"/>
  <c r="B1924" i="5"/>
  <c r="C1924" i="5"/>
  <c r="A1925" i="5"/>
  <c r="B1925" i="5"/>
  <c r="C1925" i="5"/>
  <c r="A1926" i="5"/>
  <c r="B1926" i="5"/>
  <c r="C1926" i="5"/>
  <c r="A1927" i="5"/>
  <c r="B1927" i="5"/>
  <c r="C1927" i="5"/>
  <c r="A1928" i="5"/>
  <c r="B1928" i="5"/>
  <c r="C1928" i="5"/>
  <c r="A1929" i="5"/>
  <c r="B1929" i="5"/>
  <c r="C1929" i="5"/>
  <c r="A1930" i="5"/>
  <c r="B1930" i="5"/>
  <c r="C1930" i="5"/>
  <c r="A1931" i="5"/>
  <c r="B1931" i="5"/>
  <c r="C1931" i="5"/>
  <c r="A1932" i="5"/>
  <c r="B1932" i="5"/>
  <c r="C1932" i="5"/>
  <c r="A1933" i="5"/>
  <c r="B1933" i="5"/>
  <c r="C1933" i="5"/>
  <c r="A1934" i="5"/>
  <c r="B1934" i="5"/>
  <c r="C1934" i="5"/>
  <c r="A1935" i="5"/>
  <c r="B1935" i="5"/>
  <c r="C1935" i="5"/>
  <c r="A1936" i="5"/>
  <c r="B1936" i="5"/>
  <c r="C1936" i="5"/>
  <c r="A1937" i="5"/>
  <c r="B1937" i="5"/>
  <c r="C1937" i="5"/>
  <c r="A1938" i="5"/>
  <c r="B1938" i="5"/>
  <c r="C1938" i="5"/>
  <c r="A1939" i="5"/>
  <c r="B1939" i="5"/>
  <c r="C1939" i="5"/>
  <c r="A1940" i="5"/>
  <c r="B1940" i="5"/>
  <c r="C1940" i="5"/>
  <c r="A1941" i="5"/>
  <c r="B1941" i="5"/>
  <c r="C1941" i="5"/>
  <c r="A1942" i="5"/>
  <c r="B1942" i="5"/>
  <c r="C1942" i="5"/>
  <c r="A1943" i="5"/>
  <c r="B1943" i="5"/>
  <c r="C1943" i="5"/>
  <c r="A1944" i="5"/>
  <c r="B1944" i="5"/>
  <c r="C1944" i="5"/>
  <c r="A1945" i="5"/>
  <c r="B1945" i="5"/>
  <c r="C1945" i="5"/>
  <c r="A1946" i="5"/>
  <c r="B1946" i="5"/>
  <c r="C1946" i="5"/>
  <c r="A1947" i="5"/>
  <c r="B1947" i="5"/>
  <c r="C1947" i="5"/>
  <c r="A1948" i="5"/>
  <c r="B1948" i="5"/>
  <c r="C1948" i="5"/>
  <c r="A1949" i="5"/>
  <c r="B1949" i="5"/>
  <c r="C1949" i="5"/>
  <c r="A1950" i="5"/>
  <c r="B1950" i="5"/>
  <c r="C1950" i="5"/>
  <c r="A1951" i="5"/>
  <c r="B1951" i="5"/>
  <c r="C1951" i="5"/>
  <c r="A1952" i="5"/>
  <c r="B1952" i="5"/>
  <c r="C1952" i="5"/>
  <c r="A1953" i="5"/>
  <c r="B1953" i="5"/>
  <c r="C1953" i="5"/>
  <c r="A1954" i="5"/>
  <c r="B1954" i="5"/>
  <c r="C1954" i="5"/>
  <c r="A1955" i="5"/>
  <c r="B1955" i="5"/>
  <c r="C1955" i="5"/>
  <c r="A1956" i="5"/>
  <c r="B1956" i="5"/>
  <c r="C1956" i="5"/>
  <c r="A1957" i="5"/>
  <c r="B1957" i="5"/>
  <c r="C1957" i="5"/>
  <c r="A1958" i="5"/>
  <c r="B1958" i="5"/>
  <c r="C1958" i="5"/>
  <c r="A1959" i="5"/>
  <c r="B1959" i="5"/>
  <c r="C1959" i="5"/>
  <c r="A1960" i="5"/>
  <c r="B1960" i="5"/>
  <c r="C1960" i="5"/>
  <c r="A1961" i="5"/>
  <c r="B1961" i="5"/>
  <c r="C1961" i="5"/>
  <c r="A1962" i="5"/>
  <c r="B1962" i="5"/>
  <c r="C1962" i="5"/>
  <c r="A1963" i="5"/>
  <c r="B1963" i="5"/>
  <c r="C1963" i="5"/>
  <c r="A1964" i="5"/>
  <c r="B1964" i="5"/>
  <c r="C1964" i="5"/>
  <c r="A1965" i="5"/>
  <c r="B1965" i="5"/>
  <c r="C1965" i="5"/>
  <c r="A1966" i="5"/>
  <c r="B1966" i="5"/>
  <c r="C1966" i="5"/>
  <c r="A1967" i="5"/>
  <c r="B1967" i="5"/>
  <c r="C1967" i="5"/>
  <c r="A1968" i="5"/>
  <c r="B1968" i="5"/>
  <c r="C1968" i="5"/>
  <c r="A1969" i="5"/>
  <c r="B1969" i="5"/>
  <c r="C1969" i="5"/>
  <c r="A1970" i="5"/>
  <c r="B1970" i="5"/>
  <c r="C1970" i="5"/>
  <c r="A1971" i="5"/>
  <c r="B1971" i="5"/>
  <c r="C1971" i="5"/>
  <c r="A1972" i="5"/>
  <c r="B1972" i="5"/>
  <c r="C1972" i="5"/>
  <c r="A1973" i="5"/>
  <c r="B1973" i="5"/>
  <c r="C1973" i="5"/>
  <c r="A1974" i="5"/>
  <c r="B1974" i="5"/>
  <c r="C1974" i="5"/>
  <c r="A1975" i="5"/>
  <c r="B1975" i="5"/>
  <c r="C1975" i="5"/>
  <c r="A1976" i="5"/>
  <c r="B1976" i="5"/>
  <c r="C1976" i="5"/>
  <c r="A1977" i="5"/>
  <c r="B1977" i="5"/>
  <c r="C1977" i="5"/>
  <c r="A1978" i="5"/>
  <c r="B1978" i="5"/>
  <c r="C1978" i="5"/>
  <c r="A1979" i="5"/>
  <c r="B1979" i="5"/>
  <c r="C1979" i="5"/>
  <c r="A1980" i="5"/>
  <c r="B1980" i="5"/>
  <c r="C1980" i="5"/>
  <c r="A1981" i="5"/>
  <c r="B1981" i="5"/>
  <c r="C1981" i="5"/>
  <c r="A1982" i="5"/>
  <c r="B1982" i="5"/>
  <c r="C1982" i="5"/>
  <c r="A1983" i="5"/>
  <c r="B1983" i="5"/>
  <c r="C1983" i="5"/>
  <c r="A1984" i="5"/>
  <c r="B1984" i="5"/>
  <c r="C1984" i="5"/>
  <c r="A1985" i="5"/>
  <c r="B1985" i="5"/>
  <c r="C1985" i="5"/>
  <c r="A1986" i="5"/>
  <c r="B1986" i="5"/>
  <c r="C1986" i="5"/>
  <c r="A1987" i="5"/>
  <c r="B1987" i="5"/>
  <c r="C1987" i="5"/>
  <c r="A1988" i="5"/>
  <c r="B1988" i="5"/>
  <c r="C1988" i="5"/>
  <c r="A1989" i="5"/>
  <c r="B1989" i="5"/>
  <c r="C1989" i="5"/>
  <c r="A1990" i="5"/>
  <c r="B1990" i="5"/>
  <c r="C1990" i="5"/>
  <c r="A1991" i="5"/>
  <c r="B1991" i="5"/>
  <c r="C1991" i="5"/>
  <c r="A1992" i="5"/>
  <c r="B1992" i="5"/>
  <c r="C1992" i="5"/>
  <c r="A1993" i="5"/>
  <c r="B1993" i="5"/>
  <c r="C1993" i="5"/>
  <c r="A1994" i="5"/>
  <c r="B1994" i="5"/>
  <c r="C1994" i="5"/>
  <c r="A1995" i="5"/>
  <c r="B1995" i="5"/>
  <c r="C1995" i="5"/>
  <c r="A1996" i="5"/>
  <c r="B1996" i="5"/>
  <c r="C1996" i="5"/>
  <c r="A1997" i="5"/>
  <c r="B1997" i="5"/>
  <c r="C1997" i="5"/>
  <c r="A1998" i="5"/>
  <c r="B1998" i="5"/>
  <c r="C1998" i="5"/>
  <c r="A1999" i="5"/>
  <c r="B1999" i="5"/>
  <c r="C1999" i="5"/>
  <c r="A2000" i="5"/>
  <c r="B2000" i="5"/>
  <c r="C2000" i="5"/>
  <c r="A2001" i="5"/>
  <c r="B2001" i="5"/>
  <c r="C2001" i="5"/>
  <c r="A2002" i="5"/>
  <c r="B2002" i="5"/>
  <c r="C2002" i="5"/>
  <c r="A2003" i="5"/>
  <c r="B2003" i="5"/>
  <c r="C2003" i="5"/>
  <c r="A2004" i="5"/>
  <c r="B2004" i="5"/>
  <c r="C2004" i="5"/>
  <c r="A2005" i="5"/>
  <c r="B2005" i="5"/>
  <c r="C2005" i="5"/>
  <c r="A2006" i="5"/>
  <c r="B2006" i="5"/>
  <c r="C2006" i="5"/>
  <c r="A2007" i="5"/>
  <c r="B2007" i="5"/>
  <c r="C2007" i="5"/>
  <c r="A2008" i="5"/>
  <c r="B2008" i="5"/>
  <c r="C2008" i="5"/>
  <c r="A2009" i="5"/>
  <c r="B2009" i="5"/>
  <c r="C2009" i="5"/>
  <c r="A2010" i="5"/>
  <c r="B2010" i="5"/>
  <c r="C2010" i="5"/>
  <c r="A2011" i="5"/>
  <c r="B2011" i="5"/>
  <c r="C2011" i="5"/>
  <c r="A2012" i="5"/>
  <c r="B2012" i="5"/>
  <c r="C2012" i="5"/>
  <c r="A2013" i="5"/>
  <c r="B2013" i="5"/>
  <c r="C2013" i="5"/>
  <c r="A2014" i="5"/>
  <c r="B2014" i="5"/>
  <c r="C2014" i="5"/>
  <c r="A2015" i="5"/>
  <c r="B2015" i="5"/>
  <c r="C2015" i="5"/>
  <c r="A2016" i="5"/>
  <c r="B2016" i="5"/>
  <c r="C2016" i="5"/>
  <c r="A2017" i="5"/>
  <c r="B2017" i="5"/>
  <c r="C2017" i="5"/>
  <c r="A2018" i="5"/>
  <c r="B2018" i="5"/>
  <c r="C2018" i="5"/>
  <c r="A2019" i="5"/>
  <c r="B2019" i="5"/>
  <c r="C2019" i="5"/>
  <c r="A2020" i="5"/>
  <c r="B2020" i="5"/>
  <c r="C2020" i="5"/>
  <c r="A2021" i="5"/>
  <c r="B2021" i="5"/>
  <c r="C2021" i="5"/>
  <c r="A2022" i="5"/>
  <c r="B2022" i="5"/>
  <c r="C2022" i="5"/>
  <c r="A2023" i="5"/>
  <c r="B2023" i="5"/>
  <c r="C2023" i="5"/>
  <c r="A2024" i="5"/>
  <c r="B2024" i="5"/>
  <c r="C2024" i="5"/>
  <c r="A2025" i="5"/>
  <c r="B2025" i="5"/>
  <c r="C2025" i="5"/>
  <c r="A2026" i="5"/>
  <c r="B2026" i="5"/>
  <c r="C2026" i="5"/>
  <c r="A2027" i="5"/>
  <c r="B2027" i="5"/>
  <c r="C2027" i="5"/>
  <c r="A2028" i="5"/>
  <c r="B2028" i="5"/>
  <c r="C2028" i="5"/>
  <c r="A2029" i="5"/>
  <c r="B2029" i="5"/>
  <c r="C2029" i="5"/>
  <c r="A2030" i="5"/>
  <c r="B2030" i="5"/>
  <c r="C2030" i="5"/>
  <c r="A2031" i="5"/>
  <c r="B2031" i="5"/>
  <c r="C2031" i="5"/>
  <c r="A2032" i="5"/>
  <c r="B2032" i="5"/>
  <c r="C2032" i="5"/>
  <c r="A2033" i="5"/>
  <c r="B2033" i="5"/>
  <c r="C2033" i="5"/>
  <c r="A2034" i="5"/>
  <c r="B2034" i="5"/>
  <c r="C2034" i="5"/>
  <c r="A2035" i="5"/>
  <c r="B2035" i="5"/>
  <c r="C2035" i="5"/>
  <c r="A2036" i="5"/>
  <c r="B2036" i="5"/>
  <c r="C2036" i="5"/>
  <c r="A2037" i="5"/>
  <c r="B2037" i="5"/>
  <c r="C2037" i="5"/>
  <c r="A2038" i="5"/>
  <c r="B2038" i="5"/>
  <c r="C2038" i="5"/>
  <c r="A2039" i="5"/>
  <c r="B2039" i="5"/>
  <c r="C2039" i="5"/>
  <c r="A2040" i="5"/>
  <c r="B2040" i="5"/>
  <c r="C2040" i="5"/>
  <c r="A2041" i="5"/>
  <c r="B2041" i="5"/>
  <c r="C2041" i="5"/>
  <c r="A2042" i="5"/>
  <c r="B2042" i="5"/>
  <c r="C2042" i="5"/>
  <c r="A2043" i="5"/>
  <c r="B2043" i="5"/>
  <c r="C2043" i="5"/>
  <c r="A2044" i="5"/>
  <c r="B2044" i="5"/>
  <c r="C2044" i="5"/>
  <c r="A2045" i="5"/>
  <c r="B2045" i="5"/>
  <c r="C2045" i="5"/>
  <c r="A2046" i="5"/>
  <c r="B2046" i="5"/>
  <c r="C2046" i="5"/>
  <c r="A2047" i="5"/>
  <c r="B2047" i="5"/>
  <c r="C2047" i="5"/>
  <c r="A2048" i="5"/>
  <c r="B2048" i="5"/>
  <c r="C2048" i="5"/>
  <c r="A2049" i="5"/>
  <c r="B2049" i="5"/>
  <c r="C2049" i="5"/>
  <c r="A2050" i="5"/>
  <c r="B2050" i="5"/>
  <c r="C2050" i="5"/>
  <c r="A2051" i="5"/>
  <c r="B2051" i="5"/>
  <c r="C2051" i="5"/>
  <c r="A2052" i="5"/>
  <c r="B2052" i="5"/>
  <c r="C2052" i="5"/>
  <c r="A2053" i="5"/>
  <c r="B2053" i="5"/>
  <c r="C2053" i="5"/>
  <c r="A2054" i="5"/>
  <c r="B2054" i="5"/>
  <c r="C2054" i="5"/>
  <c r="A2055" i="5"/>
  <c r="B2055" i="5"/>
  <c r="C2055" i="5"/>
  <c r="A2056" i="5"/>
  <c r="B2056" i="5"/>
  <c r="C2056" i="5"/>
  <c r="A2057" i="5"/>
  <c r="B2057" i="5"/>
  <c r="C2057" i="5"/>
  <c r="A2058" i="5"/>
  <c r="B2058" i="5"/>
  <c r="C2058" i="5"/>
  <c r="A2059" i="5"/>
  <c r="B2059" i="5"/>
  <c r="C2059" i="5"/>
  <c r="A2060" i="5"/>
  <c r="B2060" i="5"/>
  <c r="C2060" i="5"/>
  <c r="A2061" i="5"/>
  <c r="B2061" i="5"/>
  <c r="C2061" i="5"/>
  <c r="A2062" i="5"/>
  <c r="B2062" i="5"/>
  <c r="C2062" i="5"/>
  <c r="A2063" i="5"/>
  <c r="B2063" i="5"/>
  <c r="C2063" i="5"/>
  <c r="A2064" i="5"/>
  <c r="B2064" i="5"/>
  <c r="C2064" i="5"/>
  <c r="A2065" i="5"/>
  <c r="B2065" i="5"/>
  <c r="C2065" i="5"/>
  <c r="A2066" i="5"/>
  <c r="B2066" i="5"/>
  <c r="C2066" i="5"/>
  <c r="A2067" i="5"/>
  <c r="B2067" i="5"/>
  <c r="C2067" i="5"/>
  <c r="A2068" i="5"/>
  <c r="B2068" i="5"/>
  <c r="C2068" i="5"/>
  <c r="A2069" i="5"/>
  <c r="B2069" i="5"/>
  <c r="C2069" i="5"/>
  <c r="A2070" i="5"/>
  <c r="B2070" i="5"/>
  <c r="C2070" i="5"/>
  <c r="A2071" i="5"/>
  <c r="B2071" i="5"/>
  <c r="C2071" i="5"/>
  <c r="A2072" i="5"/>
  <c r="B2072" i="5"/>
  <c r="C2072" i="5"/>
  <c r="A2073" i="5"/>
  <c r="B2073" i="5"/>
  <c r="C2073" i="5"/>
  <c r="A2074" i="5"/>
  <c r="B2074" i="5"/>
  <c r="C2074" i="5"/>
  <c r="A2075" i="5"/>
  <c r="B2075" i="5"/>
  <c r="C2075" i="5"/>
  <c r="A2076" i="5"/>
  <c r="B2076" i="5"/>
  <c r="C2076" i="5"/>
  <c r="A2077" i="5"/>
  <c r="B2077" i="5"/>
  <c r="C2077" i="5"/>
  <c r="A2078" i="5"/>
  <c r="B2078" i="5"/>
  <c r="C2078" i="5"/>
  <c r="A2079" i="5"/>
  <c r="B2079" i="5"/>
  <c r="C2079" i="5"/>
  <c r="A2080" i="5"/>
  <c r="B2080" i="5"/>
  <c r="C2080" i="5"/>
  <c r="A2081" i="5"/>
  <c r="B2081" i="5"/>
  <c r="C2081" i="5"/>
  <c r="A2082" i="5"/>
  <c r="B2082" i="5"/>
  <c r="C2082" i="5"/>
  <c r="A2083" i="5"/>
  <c r="B2083" i="5"/>
  <c r="C2083" i="5"/>
  <c r="A2084" i="5"/>
  <c r="B2084" i="5"/>
  <c r="C2084" i="5"/>
  <c r="A2085" i="5"/>
  <c r="B2085" i="5"/>
  <c r="C2085" i="5"/>
  <c r="A2086" i="5"/>
  <c r="B2086" i="5"/>
  <c r="C2086" i="5"/>
  <c r="A2087" i="5"/>
  <c r="B2087" i="5"/>
  <c r="C2087" i="5"/>
  <c r="A2088" i="5"/>
  <c r="B2088" i="5"/>
  <c r="C2088" i="5"/>
  <c r="A2089" i="5"/>
  <c r="B2089" i="5"/>
  <c r="C2089" i="5"/>
  <c r="A2090" i="5"/>
  <c r="B2090" i="5"/>
  <c r="C2090" i="5"/>
  <c r="A2091" i="5"/>
  <c r="B2091" i="5"/>
  <c r="C2091" i="5"/>
  <c r="A2092" i="5"/>
  <c r="B2092" i="5"/>
  <c r="C2092" i="5"/>
  <c r="A2093" i="5"/>
  <c r="B2093" i="5"/>
  <c r="C2093" i="5"/>
  <c r="A2094" i="5"/>
  <c r="B2094" i="5"/>
  <c r="C2094" i="5"/>
  <c r="A2095" i="5"/>
  <c r="B2095" i="5"/>
  <c r="C2095" i="5"/>
  <c r="A2096" i="5"/>
  <c r="B2096" i="5"/>
  <c r="C2096" i="5"/>
  <c r="A2097" i="5"/>
  <c r="B2097" i="5"/>
  <c r="C2097" i="5"/>
  <c r="A2098" i="5"/>
  <c r="B2098" i="5"/>
  <c r="C2098" i="5"/>
  <c r="A2099" i="5"/>
  <c r="B2099" i="5"/>
  <c r="C2099" i="5"/>
  <c r="A2100" i="5"/>
  <c r="B2100" i="5"/>
  <c r="C2100" i="5"/>
  <c r="A2101" i="5"/>
  <c r="B2101" i="5"/>
  <c r="C2101" i="5"/>
  <c r="A2102" i="5"/>
  <c r="B2102" i="5"/>
  <c r="C2102" i="5"/>
  <c r="A2103" i="5"/>
  <c r="B2103" i="5"/>
  <c r="C2103" i="5"/>
  <c r="A2104" i="5"/>
  <c r="B2104" i="5"/>
  <c r="C2104" i="5"/>
  <c r="A2105" i="5"/>
  <c r="B2105" i="5"/>
  <c r="C2105" i="5"/>
  <c r="A2106" i="5"/>
  <c r="B2106" i="5"/>
  <c r="C2106" i="5"/>
  <c r="A2107" i="5"/>
  <c r="B2107" i="5"/>
  <c r="C2107" i="5"/>
  <c r="A2108" i="5"/>
  <c r="B2108" i="5"/>
  <c r="C2108" i="5"/>
  <c r="A2109" i="5"/>
  <c r="B2109" i="5"/>
  <c r="C2109" i="5"/>
  <c r="A2110" i="5"/>
  <c r="B2110" i="5"/>
  <c r="C2110" i="5"/>
  <c r="A2111" i="5"/>
  <c r="B2111" i="5"/>
  <c r="C2111" i="5"/>
  <c r="A2112" i="5"/>
  <c r="B2112" i="5"/>
  <c r="C2112" i="5"/>
  <c r="A2113" i="5"/>
  <c r="B2113" i="5"/>
  <c r="C2113" i="5"/>
  <c r="A2114" i="5"/>
  <c r="B2114" i="5"/>
  <c r="C2114" i="5"/>
  <c r="A2115" i="5"/>
  <c r="B2115" i="5"/>
  <c r="C2115" i="5"/>
  <c r="A2116" i="5"/>
  <c r="B2116" i="5"/>
  <c r="C2116" i="5"/>
  <c r="A2117" i="5"/>
  <c r="B2117" i="5"/>
  <c r="C2117" i="5"/>
  <c r="A2118" i="5"/>
  <c r="B2118" i="5"/>
  <c r="C2118" i="5"/>
  <c r="A2119" i="5"/>
  <c r="B2119" i="5"/>
  <c r="C2119" i="5"/>
  <c r="A2120" i="5"/>
  <c r="B2120" i="5"/>
  <c r="C2120" i="5"/>
  <c r="A2121" i="5"/>
  <c r="B2121" i="5"/>
  <c r="C2121" i="5"/>
  <c r="A2122" i="5"/>
  <c r="B2122" i="5"/>
  <c r="C2122" i="5"/>
  <c r="A2123" i="5"/>
  <c r="B2123" i="5"/>
  <c r="C2123" i="5"/>
  <c r="A2124" i="5"/>
  <c r="B2124" i="5"/>
  <c r="C2124" i="5"/>
  <c r="A2125" i="5"/>
  <c r="B2125" i="5"/>
  <c r="C2125" i="5"/>
  <c r="A2126" i="5"/>
  <c r="B2126" i="5"/>
  <c r="C2126" i="5"/>
  <c r="A2127" i="5"/>
  <c r="B2127" i="5"/>
  <c r="C2127" i="5"/>
  <c r="A2128" i="5"/>
  <c r="B2128" i="5"/>
  <c r="C2128" i="5"/>
  <c r="A2129" i="5"/>
  <c r="B2129" i="5"/>
  <c r="C2129" i="5"/>
  <c r="A2130" i="5"/>
  <c r="B2130" i="5"/>
  <c r="C2130" i="5"/>
  <c r="A2131" i="5"/>
  <c r="B2131" i="5"/>
  <c r="C2131" i="5"/>
  <c r="A2132" i="5"/>
  <c r="B2132" i="5"/>
  <c r="C2132" i="5"/>
  <c r="A2133" i="5"/>
  <c r="B2133" i="5"/>
  <c r="C2133" i="5"/>
  <c r="A2134" i="5"/>
  <c r="B2134" i="5"/>
  <c r="C2134" i="5"/>
  <c r="A2135" i="5"/>
  <c r="B2135" i="5"/>
  <c r="C2135" i="5"/>
  <c r="A2136" i="5"/>
  <c r="B2136" i="5"/>
  <c r="C2136" i="5"/>
  <c r="A2137" i="5"/>
  <c r="B2137" i="5"/>
  <c r="C2137" i="5"/>
  <c r="A2138" i="5"/>
  <c r="B2138" i="5"/>
  <c r="C2138" i="5"/>
  <c r="A2139" i="5"/>
  <c r="B2139" i="5"/>
  <c r="C2139" i="5"/>
  <c r="A2140" i="5"/>
  <c r="B2140" i="5"/>
  <c r="C2140" i="5"/>
  <c r="A2141" i="5"/>
  <c r="B2141" i="5"/>
  <c r="C2141" i="5"/>
  <c r="A2142" i="5"/>
  <c r="B2142" i="5"/>
  <c r="C2142" i="5"/>
  <c r="A2143" i="5"/>
  <c r="B2143" i="5"/>
  <c r="C2143" i="5"/>
  <c r="A2144" i="5"/>
  <c r="B2144" i="5"/>
  <c r="C2144" i="5"/>
  <c r="A2145" i="5"/>
  <c r="B2145" i="5"/>
  <c r="C2145" i="5"/>
  <c r="A2146" i="5"/>
  <c r="B2146" i="5"/>
  <c r="C2146" i="5"/>
  <c r="A2147" i="5"/>
  <c r="B2147" i="5"/>
  <c r="C2147" i="5"/>
  <c r="A2148" i="5"/>
  <c r="B2148" i="5"/>
  <c r="C2148" i="5"/>
  <c r="A2149" i="5"/>
  <c r="B2149" i="5"/>
  <c r="C2149" i="5"/>
  <c r="A2150" i="5"/>
  <c r="B2150" i="5"/>
  <c r="C2150" i="5"/>
  <c r="A2151" i="5"/>
  <c r="B2151" i="5"/>
  <c r="C2151" i="5"/>
  <c r="A2152" i="5"/>
  <c r="B2152" i="5"/>
  <c r="C2152" i="5"/>
  <c r="A2153" i="5"/>
  <c r="B2153" i="5"/>
  <c r="C2153" i="5"/>
  <c r="A2154" i="5"/>
  <c r="B2154" i="5"/>
  <c r="C2154" i="5"/>
  <c r="A2155" i="5"/>
  <c r="B2155" i="5"/>
  <c r="C2155" i="5"/>
  <c r="A2156" i="5"/>
  <c r="B2156" i="5"/>
  <c r="C2156" i="5"/>
  <c r="A2157" i="5"/>
  <c r="B2157" i="5"/>
  <c r="C2157" i="5"/>
  <c r="A2158" i="5"/>
  <c r="B2158" i="5"/>
  <c r="C2158" i="5"/>
  <c r="A2159" i="5"/>
  <c r="B2159" i="5"/>
  <c r="C2159" i="5"/>
  <c r="A2160" i="5"/>
  <c r="B2160" i="5"/>
  <c r="C2160" i="5"/>
  <c r="A2161" i="5"/>
  <c r="B2161" i="5"/>
  <c r="C2161" i="5"/>
  <c r="A2162" i="5"/>
  <c r="B2162" i="5"/>
  <c r="C2162" i="5"/>
  <c r="A2163" i="5"/>
  <c r="B2163" i="5"/>
  <c r="C2163" i="5"/>
  <c r="A2164" i="5"/>
  <c r="B2164" i="5"/>
  <c r="C2164" i="5"/>
  <c r="A2165" i="5"/>
  <c r="B2165" i="5"/>
  <c r="C2165" i="5"/>
  <c r="A2166" i="5"/>
  <c r="B2166" i="5"/>
  <c r="C2166" i="5"/>
  <c r="A2167" i="5"/>
  <c r="B2167" i="5"/>
  <c r="C2167" i="5"/>
  <c r="A2168" i="5"/>
  <c r="B2168" i="5"/>
  <c r="C2168" i="5"/>
  <c r="A2169" i="5"/>
  <c r="B2169" i="5"/>
  <c r="C2169" i="5"/>
  <c r="A2170" i="5"/>
  <c r="B2170" i="5"/>
  <c r="C2170" i="5"/>
  <c r="A2171" i="5"/>
  <c r="B2171" i="5"/>
  <c r="C2171" i="5"/>
  <c r="A2172" i="5"/>
  <c r="B2172" i="5"/>
  <c r="C2172" i="5"/>
  <c r="A2173" i="5"/>
  <c r="B2173" i="5"/>
  <c r="C2173" i="5"/>
  <c r="A2174" i="5"/>
  <c r="B2174" i="5"/>
  <c r="C2174" i="5"/>
  <c r="A2175" i="5"/>
  <c r="B2175" i="5"/>
  <c r="C2175" i="5"/>
  <c r="A2176" i="5"/>
  <c r="B2176" i="5"/>
  <c r="C2176" i="5"/>
  <c r="A2177" i="5"/>
  <c r="B2177" i="5"/>
  <c r="C2177" i="5"/>
  <c r="A2178" i="5"/>
  <c r="B2178" i="5"/>
  <c r="C2178" i="5"/>
  <c r="A2179" i="5"/>
  <c r="B2179" i="5"/>
  <c r="C2179" i="5"/>
  <c r="A2180" i="5"/>
  <c r="B2180" i="5"/>
  <c r="C2180" i="5"/>
  <c r="A2181" i="5"/>
  <c r="B2181" i="5"/>
  <c r="C2181" i="5"/>
  <c r="A2182" i="5"/>
  <c r="B2182" i="5"/>
  <c r="C2182" i="5"/>
  <c r="A2183" i="5"/>
  <c r="B2183" i="5"/>
  <c r="C2183" i="5"/>
  <c r="A2184" i="5"/>
  <c r="B2184" i="5"/>
  <c r="C2184" i="5"/>
  <c r="A2185" i="5"/>
  <c r="B2185" i="5"/>
  <c r="C2185" i="5"/>
  <c r="A2186" i="5"/>
  <c r="B2186" i="5"/>
  <c r="C2186" i="5"/>
  <c r="A2187" i="5"/>
  <c r="B2187" i="5"/>
  <c r="C2187" i="5"/>
  <c r="A2188" i="5"/>
  <c r="B2188" i="5"/>
  <c r="C2188" i="5"/>
  <c r="A2189" i="5"/>
  <c r="B2189" i="5"/>
  <c r="C2189" i="5"/>
  <c r="A2190" i="5"/>
  <c r="B2190" i="5"/>
  <c r="C2190" i="5"/>
  <c r="A2191" i="5"/>
  <c r="B2191" i="5"/>
  <c r="C2191" i="5"/>
  <c r="A2192" i="5"/>
  <c r="B2192" i="5"/>
  <c r="C2192" i="5"/>
  <c r="A2193" i="5"/>
  <c r="B2193" i="5"/>
  <c r="C2193" i="5"/>
  <c r="A2194" i="5"/>
  <c r="B2194" i="5"/>
  <c r="C2194" i="5"/>
  <c r="A2195" i="5"/>
  <c r="B2195" i="5"/>
  <c r="C2195" i="5"/>
  <c r="A2196" i="5"/>
  <c r="B2196" i="5"/>
  <c r="C2196" i="5"/>
  <c r="A2197" i="5"/>
  <c r="B2197" i="5"/>
  <c r="C2197" i="5"/>
  <c r="A2198" i="5"/>
  <c r="B2198" i="5"/>
  <c r="C2198" i="5"/>
  <c r="A2199" i="5"/>
  <c r="B2199" i="5"/>
  <c r="C2199" i="5"/>
  <c r="A2200" i="5"/>
  <c r="B2200" i="5"/>
  <c r="C2200" i="5"/>
  <c r="A2201" i="5"/>
  <c r="B2201" i="5"/>
  <c r="C2201" i="5"/>
  <c r="A2202" i="5"/>
  <c r="B2202" i="5"/>
  <c r="C2202" i="5"/>
  <c r="A2203" i="5"/>
  <c r="B2203" i="5"/>
  <c r="C2203" i="5"/>
  <c r="A2204" i="5"/>
  <c r="B2204" i="5"/>
  <c r="C2204" i="5"/>
  <c r="A2205" i="5"/>
  <c r="B2205" i="5"/>
  <c r="C2205" i="5"/>
  <c r="A2206" i="5"/>
  <c r="B2206" i="5"/>
  <c r="C2206" i="5"/>
  <c r="A2207" i="5"/>
  <c r="B2207" i="5"/>
  <c r="C2207" i="5"/>
  <c r="A2208" i="5"/>
  <c r="B2208" i="5"/>
  <c r="C2208" i="5"/>
  <c r="A2209" i="5"/>
  <c r="B2209" i="5"/>
  <c r="C2209" i="5"/>
  <c r="A2210" i="5"/>
  <c r="B2210" i="5"/>
  <c r="C2210" i="5"/>
  <c r="A2211" i="5"/>
  <c r="B2211" i="5"/>
  <c r="C2211" i="5"/>
  <c r="A2212" i="5"/>
  <c r="B2212" i="5"/>
  <c r="C2212" i="5"/>
  <c r="A2213" i="5"/>
  <c r="B2213" i="5"/>
  <c r="C2213" i="5"/>
  <c r="A2214" i="5"/>
  <c r="B2214" i="5"/>
  <c r="C2214" i="5"/>
  <c r="A2215" i="5"/>
  <c r="B2215" i="5"/>
  <c r="C2215" i="5"/>
  <c r="A2216" i="5"/>
  <c r="B2216" i="5"/>
  <c r="C2216" i="5"/>
  <c r="A2217" i="5"/>
  <c r="B2217" i="5"/>
  <c r="C2217" i="5"/>
  <c r="A2218" i="5"/>
  <c r="B2218" i="5"/>
  <c r="C2218" i="5"/>
  <c r="A2219" i="5"/>
  <c r="B2219" i="5"/>
  <c r="C2219" i="5"/>
  <c r="A2220" i="5"/>
  <c r="B2220" i="5"/>
  <c r="C2220" i="5"/>
  <c r="A2221" i="5"/>
  <c r="B2221" i="5"/>
  <c r="C2221" i="5"/>
  <c r="A2222" i="5"/>
  <c r="B2222" i="5"/>
  <c r="C2222" i="5"/>
  <c r="A2223" i="5"/>
  <c r="B2223" i="5"/>
  <c r="C2223" i="5"/>
  <c r="A2224" i="5"/>
  <c r="B2224" i="5"/>
  <c r="C2224" i="5"/>
  <c r="A2225" i="5"/>
  <c r="B2225" i="5"/>
  <c r="C2225" i="5"/>
  <c r="A2226" i="5"/>
  <c r="B2226" i="5"/>
  <c r="C2226" i="5"/>
  <c r="A2227" i="5"/>
  <c r="B2227" i="5"/>
  <c r="C2227" i="5"/>
  <c r="A2228" i="5"/>
  <c r="B2228" i="5"/>
  <c r="C2228" i="5"/>
  <c r="A2229" i="5"/>
  <c r="B2229" i="5"/>
  <c r="C2229" i="5"/>
  <c r="A2230" i="5"/>
  <c r="B2230" i="5"/>
  <c r="C2230" i="5"/>
  <c r="A2231" i="5"/>
  <c r="B2231" i="5"/>
  <c r="C2231" i="5"/>
  <c r="A2232" i="5"/>
  <c r="B2232" i="5"/>
  <c r="C2232" i="5"/>
  <c r="A2233" i="5"/>
  <c r="B2233" i="5"/>
  <c r="C2233" i="5"/>
  <c r="A2234" i="5"/>
  <c r="B2234" i="5"/>
  <c r="C2234" i="5"/>
  <c r="A2235" i="5"/>
  <c r="B2235" i="5"/>
  <c r="C2235" i="5"/>
  <c r="A2236" i="5"/>
  <c r="B2236" i="5"/>
  <c r="C2236" i="5"/>
  <c r="A2237" i="5"/>
  <c r="B2237" i="5"/>
  <c r="C2237" i="5"/>
  <c r="A2238" i="5"/>
  <c r="B2238" i="5"/>
  <c r="C2238" i="5"/>
  <c r="A2239" i="5"/>
  <c r="B2239" i="5"/>
  <c r="C2239" i="5"/>
  <c r="A2240" i="5"/>
  <c r="B2240" i="5"/>
  <c r="C2240" i="5"/>
  <c r="A2241" i="5"/>
  <c r="B2241" i="5"/>
  <c r="C2241" i="5"/>
  <c r="A2242" i="5"/>
  <c r="B2242" i="5"/>
  <c r="C2242" i="5"/>
  <c r="A2243" i="5"/>
  <c r="B2243" i="5"/>
  <c r="C2243" i="5"/>
  <c r="A2244" i="5"/>
  <c r="B2244" i="5"/>
  <c r="C2244" i="5"/>
  <c r="A2245" i="5"/>
  <c r="B2245" i="5"/>
  <c r="C2245" i="5"/>
  <c r="A2246" i="5"/>
  <c r="B2246" i="5"/>
  <c r="C2246" i="5"/>
  <c r="A2247" i="5"/>
  <c r="B2247" i="5"/>
  <c r="C2247" i="5"/>
  <c r="A2248" i="5"/>
  <c r="B2248" i="5"/>
  <c r="C2248" i="5"/>
  <c r="A2249" i="5"/>
  <c r="B2249" i="5"/>
  <c r="C2249" i="5"/>
  <c r="A2250" i="5"/>
  <c r="B2250" i="5"/>
  <c r="C2250" i="5"/>
  <c r="A2251" i="5"/>
  <c r="B2251" i="5"/>
  <c r="C2251" i="5"/>
  <c r="A2252" i="5"/>
  <c r="B2252" i="5"/>
  <c r="C2252" i="5"/>
  <c r="A2253" i="5"/>
  <c r="B2253" i="5"/>
  <c r="C2253" i="5"/>
  <c r="A2254" i="5"/>
  <c r="B2254" i="5"/>
  <c r="C2254" i="5"/>
  <c r="A2255" i="5"/>
  <c r="B2255" i="5"/>
  <c r="C2255" i="5"/>
  <c r="A2256" i="5"/>
  <c r="B2256" i="5"/>
  <c r="C2256" i="5"/>
  <c r="A2257" i="5"/>
  <c r="B2257" i="5"/>
  <c r="C2257" i="5"/>
  <c r="A2258" i="5"/>
  <c r="B2258" i="5"/>
  <c r="C2258" i="5"/>
  <c r="A2259" i="5"/>
  <c r="B2259" i="5"/>
  <c r="C2259" i="5"/>
  <c r="A2260" i="5"/>
  <c r="B2260" i="5"/>
  <c r="C2260" i="5"/>
  <c r="A2261" i="5"/>
  <c r="B2261" i="5"/>
  <c r="C2261" i="5"/>
  <c r="A2262" i="5"/>
  <c r="B2262" i="5"/>
  <c r="C2262" i="5"/>
  <c r="A2263" i="5"/>
  <c r="B2263" i="5"/>
  <c r="C2263" i="5"/>
  <c r="A2264" i="5"/>
  <c r="B2264" i="5"/>
  <c r="C2264" i="5"/>
  <c r="A2265" i="5"/>
  <c r="B2265" i="5"/>
  <c r="C2265" i="5"/>
  <c r="A2266" i="5"/>
  <c r="B2266" i="5"/>
  <c r="C2266" i="5"/>
  <c r="A2267" i="5"/>
  <c r="B2267" i="5"/>
  <c r="C2267" i="5"/>
  <c r="A2268" i="5"/>
  <c r="B2268" i="5"/>
  <c r="C2268" i="5"/>
  <c r="A2269" i="5"/>
  <c r="B2269" i="5"/>
  <c r="C2269" i="5"/>
  <c r="A2270" i="5"/>
  <c r="B2270" i="5"/>
  <c r="C2270" i="5"/>
  <c r="A2271" i="5"/>
  <c r="B2271" i="5"/>
  <c r="C2271" i="5"/>
  <c r="A2272" i="5"/>
  <c r="B2272" i="5"/>
  <c r="C2272" i="5"/>
  <c r="A2273" i="5"/>
  <c r="B2273" i="5"/>
  <c r="C2273" i="5"/>
  <c r="A2274" i="5"/>
  <c r="B2274" i="5"/>
  <c r="C2274" i="5"/>
  <c r="A2275" i="5"/>
  <c r="B2275" i="5"/>
  <c r="C2275" i="5"/>
  <c r="A2276" i="5"/>
  <c r="B2276" i="5"/>
  <c r="C2276" i="5"/>
  <c r="A2277" i="5"/>
  <c r="B2277" i="5"/>
  <c r="C2277" i="5"/>
  <c r="A2278" i="5"/>
  <c r="B2278" i="5"/>
  <c r="C2278" i="5"/>
  <c r="A2279" i="5"/>
  <c r="B2279" i="5"/>
  <c r="C2279" i="5"/>
  <c r="A2280" i="5"/>
  <c r="B2280" i="5"/>
  <c r="C2280" i="5"/>
  <c r="A2281" i="5"/>
  <c r="B2281" i="5"/>
  <c r="C2281" i="5"/>
  <c r="A2282" i="5"/>
  <c r="B2282" i="5"/>
  <c r="C2282" i="5"/>
  <c r="A2283" i="5"/>
  <c r="B2283" i="5"/>
  <c r="C2283" i="5"/>
  <c r="A2284" i="5"/>
  <c r="B2284" i="5"/>
  <c r="C2284" i="5"/>
  <c r="A2285" i="5"/>
  <c r="B2285" i="5"/>
  <c r="C2285" i="5"/>
  <c r="A2286" i="5"/>
  <c r="B2286" i="5"/>
  <c r="C2286" i="5"/>
  <c r="A2287" i="5"/>
  <c r="B2287" i="5"/>
  <c r="C2287" i="5"/>
  <c r="A2288" i="5"/>
  <c r="B2288" i="5"/>
  <c r="C2288" i="5"/>
  <c r="A2289" i="5"/>
  <c r="B2289" i="5"/>
  <c r="C2289" i="5"/>
  <c r="A2290" i="5"/>
  <c r="B2290" i="5"/>
  <c r="C2290" i="5"/>
  <c r="A2291" i="5"/>
  <c r="B2291" i="5"/>
  <c r="C2291" i="5"/>
  <c r="A2292" i="5"/>
  <c r="B2292" i="5"/>
  <c r="C2292" i="5"/>
  <c r="A2293" i="5"/>
  <c r="B2293" i="5"/>
  <c r="C2293" i="5"/>
  <c r="A2294" i="5"/>
  <c r="B2294" i="5"/>
  <c r="C2294" i="5"/>
  <c r="A2295" i="5"/>
  <c r="B2295" i="5"/>
  <c r="C2295" i="5"/>
  <c r="A2296" i="5"/>
  <c r="B2296" i="5"/>
  <c r="C2296" i="5"/>
  <c r="A2297" i="5"/>
  <c r="B2297" i="5"/>
  <c r="C2297" i="5"/>
  <c r="A2298" i="5"/>
  <c r="B2298" i="5"/>
  <c r="C2298" i="5"/>
  <c r="A2299" i="5"/>
  <c r="B2299" i="5"/>
  <c r="C2299" i="5"/>
  <c r="A2300" i="5"/>
  <c r="B2300" i="5"/>
  <c r="C2300" i="5"/>
  <c r="A2301" i="5"/>
  <c r="B2301" i="5"/>
  <c r="C2301" i="5"/>
  <c r="A2302" i="5"/>
  <c r="B2302" i="5"/>
  <c r="C2302" i="5"/>
  <c r="A2303" i="5"/>
  <c r="B2303" i="5"/>
  <c r="C2303" i="5"/>
  <c r="A2304" i="5"/>
  <c r="B2304" i="5"/>
  <c r="C2304" i="5"/>
  <c r="A2305" i="5"/>
  <c r="B2305" i="5"/>
  <c r="C2305" i="5"/>
  <c r="A2306" i="5"/>
  <c r="B2306" i="5"/>
  <c r="C2306" i="5"/>
  <c r="A2307" i="5"/>
  <c r="B2307" i="5"/>
  <c r="C2307" i="5"/>
  <c r="A2308" i="5"/>
  <c r="B2308" i="5"/>
  <c r="C2308" i="5"/>
  <c r="A2309" i="5"/>
  <c r="B2309" i="5"/>
  <c r="C2309" i="5"/>
  <c r="A2310" i="5"/>
  <c r="B2310" i="5"/>
  <c r="C2310" i="5"/>
  <c r="A2311" i="5"/>
  <c r="B2311" i="5"/>
  <c r="C2311" i="5"/>
  <c r="A2312" i="5"/>
  <c r="B2312" i="5"/>
  <c r="C2312" i="5"/>
  <c r="A2313" i="5"/>
  <c r="B2313" i="5"/>
  <c r="C2313" i="5"/>
  <c r="A2314" i="5"/>
  <c r="B2314" i="5"/>
  <c r="C2314" i="5"/>
  <c r="A2315" i="5"/>
  <c r="B2315" i="5"/>
  <c r="C2315" i="5"/>
  <c r="A2316" i="5"/>
  <c r="B2316" i="5"/>
  <c r="C2316" i="5"/>
  <c r="A2317" i="5"/>
  <c r="B2317" i="5"/>
  <c r="C2317" i="5"/>
  <c r="A2318" i="5"/>
  <c r="B2318" i="5"/>
  <c r="C2318" i="5"/>
  <c r="A2319" i="5"/>
  <c r="B2319" i="5"/>
  <c r="C2319" i="5"/>
  <c r="A2320" i="5"/>
  <c r="B2320" i="5"/>
  <c r="C2320" i="5"/>
  <c r="A2321" i="5"/>
  <c r="B2321" i="5"/>
  <c r="C2321" i="5"/>
  <c r="A2322" i="5"/>
  <c r="B2322" i="5"/>
  <c r="C2322" i="5"/>
  <c r="A2323" i="5"/>
  <c r="B2323" i="5"/>
  <c r="C2323" i="5"/>
  <c r="A2324" i="5"/>
  <c r="B2324" i="5"/>
  <c r="C2324" i="5"/>
  <c r="A2325" i="5"/>
  <c r="B2325" i="5"/>
  <c r="C2325" i="5"/>
  <c r="A2326" i="5"/>
  <c r="B2326" i="5"/>
  <c r="C2326" i="5"/>
  <c r="A2327" i="5"/>
  <c r="B2327" i="5"/>
  <c r="C2327" i="5"/>
  <c r="A2328" i="5"/>
  <c r="B2328" i="5"/>
  <c r="C2328" i="5"/>
  <c r="A2329" i="5"/>
  <c r="B2329" i="5"/>
  <c r="C2329" i="5"/>
  <c r="A2330" i="5"/>
  <c r="B2330" i="5"/>
  <c r="C2330" i="5"/>
  <c r="A2331" i="5"/>
  <c r="B2331" i="5"/>
  <c r="C2331" i="5"/>
  <c r="A2332" i="5"/>
  <c r="B2332" i="5"/>
  <c r="C2332" i="5"/>
  <c r="A2333" i="5"/>
  <c r="B2333" i="5"/>
  <c r="C2333" i="5"/>
  <c r="A2334" i="5"/>
  <c r="B2334" i="5"/>
  <c r="C2334" i="5"/>
  <c r="A2335" i="5"/>
  <c r="B2335" i="5"/>
  <c r="C2335" i="5"/>
  <c r="A2336" i="5"/>
  <c r="B2336" i="5"/>
  <c r="C2336" i="5"/>
  <c r="A2337" i="5"/>
  <c r="B2337" i="5"/>
  <c r="C2337" i="5"/>
  <c r="A2338" i="5"/>
  <c r="B2338" i="5"/>
  <c r="C2338" i="5"/>
  <c r="A2339" i="5"/>
  <c r="B2339" i="5"/>
  <c r="C2339" i="5"/>
  <c r="A2340" i="5"/>
  <c r="B2340" i="5"/>
  <c r="C2340" i="5"/>
  <c r="A2341" i="5"/>
  <c r="B2341" i="5"/>
  <c r="C2341" i="5"/>
  <c r="A2342" i="5"/>
  <c r="B2342" i="5"/>
  <c r="C2342" i="5"/>
  <c r="A2343" i="5"/>
  <c r="B2343" i="5"/>
  <c r="C2343" i="5"/>
  <c r="A2344" i="5"/>
  <c r="B2344" i="5"/>
  <c r="C2344" i="5"/>
  <c r="A2345" i="5"/>
  <c r="B2345" i="5"/>
  <c r="C2345" i="5"/>
  <c r="A2346" i="5"/>
  <c r="B2346" i="5"/>
  <c r="C2346" i="5"/>
  <c r="A2347" i="5"/>
  <c r="B2347" i="5"/>
  <c r="C2347" i="5"/>
  <c r="A2348" i="5"/>
  <c r="B2348" i="5"/>
  <c r="C2348" i="5"/>
  <c r="A2349" i="5"/>
  <c r="B2349" i="5"/>
  <c r="C2349" i="5"/>
  <c r="A2350" i="5"/>
  <c r="B2350" i="5"/>
  <c r="C2350" i="5"/>
  <c r="A2351" i="5"/>
  <c r="B2351" i="5"/>
  <c r="C2351" i="5"/>
  <c r="A2352" i="5"/>
  <c r="B2352" i="5"/>
  <c r="C2352" i="5"/>
  <c r="A2353" i="5"/>
  <c r="B2353" i="5"/>
  <c r="C2353" i="5"/>
  <c r="A2354" i="5"/>
  <c r="B2354" i="5"/>
  <c r="C2354" i="5"/>
  <c r="A2355" i="5"/>
  <c r="B2355" i="5"/>
  <c r="C2355" i="5"/>
  <c r="A2356" i="5"/>
  <c r="B2356" i="5"/>
  <c r="C2356" i="5"/>
  <c r="A2357" i="5"/>
  <c r="B2357" i="5"/>
  <c r="C2357" i="5"/>
  <c r="A2358" i="5"/>
  <c r="B2358" i="5"/>
  <c r="C2358" i="5"/>
  <c r="A2359" i="5"/>
  <c r="B2359" i="5"/>
  <c r="C2359" i="5"/>
  <c r="A2360" i="5"/>
  <c r="B2360" i="5"/>
  <c r="C2360" i="5"/>
  <c r="A2361" i="5"/>
  <c r="B2361" i="5"/>
  <c r="C2361" i="5"/>
  <c r="A2362" i="5"/>
  <c r="B2362" i="5"/>
  <c r="C2362" i="5"/>
  <c r="A2363" i="5"/>
  <c r="B2363" i="5"/>
  <c r="C2363" i="5"/>
  <c r="A2364" i="5"/>
  <c r="B2364" i="5"/>
  <c r="C2364" i="5"/>
  <c r="A2365" i="5"/>
  <c r="B2365" i="5"/>
  <c r="C2365" i="5"/>
  <c r="A2366" i="5"/>
  <c r="B2366" i="5"/>
  <c r="C2366" i="5"/>
  <c r="A2367" i="5"/>
  <c r="B2367" i="5"/>
  <c r="C2367" i="5"/>
  <c r="A2368" i="5"/>
  <c r="B2368" i="5"/>
  <c r="C2368" i="5"/>
  <c r="A2369" i="5"/>
  <c r="B2369" i="5"/>
  <c r="C2369" i="5"/>
  <c r="A2370" i="5"/>
  <c r="B2370" i="5"/>
  <c r="C2370" i="5"/>
  <c r="A2371" i="5"/>
  <c r="B2371" i="5"/>
  <c r="C2371" i="5"/>
  <c r="A2372" i="5"/>
  <c r="B2372" i="5"/>
  <c r="C2372" i="5"/>
  <c r="A2373" i="5"/>
  <c r="B2373" i="5"/>
  <c r="C2373" i="5"/>
  <c r="A2374" i="5"/>
  <c r="B2374" i="5"/>
  <c r="C2374" i="5"/>
  <c r="A2375" i="5"/>
  <c r="B2375" i="5"/>
  <c r="C2375" i="5"/>
  <c r="A2376" i="5"/>
  <c r="B2376" i="5"/>
  <c r="C2376" i="5"/>
  <c r="A2377" i="5"/>
  <c r="B2377" i="5"/>
  <c r="C2377" i="5"/>
  <c r="A2378" i="5"/>
  <c r="B2378" i="5"/>
  <c r="C2378" i="5"/>
  <c r="A2379" i="5"/>
  <c r="B2379" i="5"/>
  <c r="C2379" i="5"/>
  <c r="A2380" i="5"/>
  <c r="B2380" i="5"/>
  <c r="C2380" i="5"/>
  <c r="A2381" i="5"/>
  <c r="B2381" i="5"/>
  <c r="C2381" i="5"/>
  <c r="A2382" i="5"/>
  <c r="B2382" i="5"/>
  <c r="C2382" i="5"/>
  <c r="A2383" i="5"/>
  <c r="B2383" i="5"/>
  <c r="C2383" i="5"/>
  <c r="A2384" i="5"/>
  <c r="B2384" i="5"/>
  <c r="C2384" i="5"/>
  <c r="A2385" i="5"/>
  <c r="B2385" i="5"/>
  <c r="C2385" i="5"/>
  <c r="A2386" i="5"/>
  <c r="B2386" i="5"/>
  <c r="C2386" i="5"/>
  <c r="A2387" i="5"/>
  <c r="B2387" i="5"/>
  <c r="C2387" i="5"/>
  <c r="A2388" i="5"/>
  <c r="B2388" i="5"/>
  <c r="C2388" i="5"/>
  <c r="A2389" i="5"/>
  <c r="B2389" i="5"/>
  <c r="C2389" i="5"/>
  <c r="A2390" i="5"/>
  <c r="B2390" i="5"/>
  <c r="C2390" i="5"/>
  <c r="A2391" i="5"/>
  <c r="B2391" i="5"/>
  <c r="C2391" i="5"/>
  <c r="A2392" i="5"/>
  <c r="B2392" i="5"/>
  <c r="C2392" i="5"/>
  <c r="A2393" i="5"/>
  <c r="B2393" i="5"/>
  <c r="C2393" i="5"/>
  <c r="A2394" i="5"/>
  <c r="B2394" i="5"/>
  <c r="C2394" i="5"/>
  <c r="A2395" i="5"/>
  <c r="B2395" i="5"/>
  <c r="C2395" i="5"/>
  <c r="A2396" i="5"/>
  <c r="B2396" i="5"/>
  <c r="C2396" i="5"/>
  <c r="A2397" i="5"/>
  <c r="B2397" i="5"/>
  <c r="C2397" i="5"/>
  <c r="A2398" i="5"/>
  <c r="B2398" i="5"/>
  <c r="C2398" i="5"/>
  <c r="A2399" i="5"/>
  <c r="B2399" i="5"/>
  <c r="C2399" i="5"/>
  <c r="A2400" i="5"/>
  <c r="B2400" i="5"/>
  <c r="C2400" i="5"/>
  <c r="A2401" i="5"/>
  <c r="B2401" i="5"/>
  <c r="C2401" i="5"/>
  <c r="A2402" i="5"/>
  <c r="B2402" i="5"/>
  <c r="C2402" i="5"/>
  <c r="A2403" i="5"/>
  <c r="B2403" i="5"/>
  <c r="C2403" i="5"/>
  <c r="A2404" i="5"/>
  <c r="B2404" i="5"/>
  <c r="C2404" i="5"/>
  <c r="A2405" i="5"/>
  <c r="B2405" i="5"/>
  <c r="C2405" i="5"/>
  <c r="A2406" i="5"/>
  <c r="B2406" i="5"/>
  <c r="C2406" i="5"/>
  <c r="A2407" i="5"/>
  <c r="B2407" i="5"/>
  <c r="C2407" i="5"/>
  <c r="A2408" i="5"/>
  <c r="B2408" i="5"/>
  <c r="C2408" i="5"/>
  <c r="A2409" i="5"/>
  <c r="B2409" i="5"/>
  <c r="C2409" i="5"/>
  <c r="A2410" i="5"/>
  <c r="B2410" i="5"/>
  <c r="C2410" i="5"/>
  <c r="A2411" i="5"/>
  <c r="B2411" i="5"/>
  <c r="C2411" i="5"/>
  <c r="A2412" i="5"/>
  <c r="B2412" i="5"/>
  <c r="C2412" i="5"/>
  <c r="A2413" i="5"/>
  <c r="B2413" i="5"/>
  <c r="C2413" i="5"/>
  <c r="A2414" i="5"/>
  <c r="B2414" i="5"/>
  <c r="C2414" i="5"/>
  <c r="A2415" i="5"/>
  <c r="B2415" i="5"/>
  <c r="C2415" i="5"/>
  <c r="A2416" i="5"/>
  <c r="B2416" i="5"/>
  <c r="C2416" i="5"/>
  <c r="A2417" i="5"/>
  <c r="B2417" i="5"/>
  <c r="C2417" i="5"/>
  <c r="A2418" i="5"/>
  <c r="B2418" i="5"/>
  <c r="C2418" i="5"/>
  <c r="A2419" i="5"/>
  <c r="B2419" i="5"/>
  <c r="C2419" i="5"/>
  <c r="A2420" i="5"/>
  <c r="B2420" i="5"/>
  <c r="C2420" i="5"/>
  <c r="A2421" i="5"/>
  <c r="B2421" i="5"/>
  <c r="C2421" i="5"/>
  <c r="A2422" i="5"/>
  <c r="B2422" i="5"/>
  <c r="C2422" i="5"/>
  <c r="A2423" i="5"/>
  <c r="B2423" i="5"/>
  <c r="C2423" i="5"/>
  <c r="A2424" i="5"/>
  <c r="B2424" i="5"/>
  <c r="C2424" i="5"/>
  <c r="A2425" i="5"/>
  <c r="B2425" i="5"/>
  <c r="C2425" i="5"/>
  <c r="A2426" i="5"/>
  <c r="B2426" i="5"/>
  <c r="C2426" i="5"/>
  <c r="A2427" i="5"/>
  <c r="B2427" i="5"/>
  <c r="C2427" i="5"/>
  <c r="A2428" i="5"/>
  <c r="B2428" i="5"/>
  <c r="C2428" i="5"/>
  <c r="A2429" i="5"/>
  <c r="B2429" i="5"/>
  <c r="C2429" i="5"/>
  <c r="A2430" i="5"/>
  <c r="B2430" i="5"/>
  <c r="C2430" i="5"/>
  <c r="A2431" i="5"/>
  <c r="B2431" i="5"/>
  <c r="C2431" i="5"/>
  <c r="A2432" i="5"/>
  <c r="B2432" i="5"/>
  <c r="C2432" i="5"/>
  <c r="A2433" i="5"/>
  <c r="B2433" i="5"/>
  <c r="C2433" i="5"/>
  <c r="A2434" i="5"/>
  <c r="B2434" i="5"/>
  <c r="C2434" i="5"/>
  <c r="A2435" i="5"/>
  <c r="B2435" i="5"/>
  <c r="C2435" i="5"/>
  <c r="A2436" i="5"/>
  <c r="B2436" i="5"/>
  <c r="C2436" i="5"/>
  <c r="A2437" i="5"/>
  <c r="B2437" i="5"/>
  <c r="C2437" i="5"/>
  <c r="A2438" i="5"/>
  <c r="B2438" i="5"/>
  <c r="C2438" i="5"/>
  <c r="A2439" i="5"/>
  <c r="B2439" i="5"/>
  <c r="C2439" i="5"/>
  <c r="A2440" i="5"/>
  <c r="B2440" i="5"/>
  <c r="C2440" i="5"/>
  <c r="A2441" i="5"/>
  <c r="B2441" i="5"/>
  <c r="C2441" i="5"/>
  <c r="A2442" i="5"/>
  <c r="B2442" i="5"/>
  <c r="C2442" i="5"/>
  <c r="A2443" i="5"/>
  <c r="B2443" i="5"/>
  <c r="C2443" i="5"/>
  <c r="A2444" i="5"/>
  <c r="B2444" i="5"/>
  <c r="C2444" i="5"/>
  <c r="A2445" i="5"/>
  <c r="B2445" i="5"/>
  <c r="C2445" i="5"/>
  <c r="A2446" i="5"/>
  <c r="B2446" i="5"/>
  <c r="C2446" i="5"/>
  <c r="A2447" i="5"/>
  <c r="B2447" i="5"/>
  <c r="C2447" i="5"/>
  <c r="A2448" i="5"/>
  <c r="B2448" i="5"/>
  <c r="C2448" i="5"/>
  <c r="A2449" i="5"/>
  <c r="B2449" i="5"/>
  <c r="C2449" i="5"/>
  <c r="A2450" i="5"/>
  <c r="B2450" i="5"/>
  <c r="C2450" i="5"/>
  <c r="A2451" i="5"/>
  <c r="B2451" i="5"/>
  <c r="C2451" i="5"/>
  <c r="A2452" i="5"/>
  <c r="B2452" i="5"/>
  <c r="C2452" i="5"/>
  <c r="A2453" i="5"/>
  <c r="B2453" i="5"/>
  <c r="C2453" i="5"/>
  <c r="A2454" i="5"/>
  <c r="B2454" i="5"/>
  <c r="C2454" i="5"/>
  <c r="A2455" i="5"/>
  <c r="B2455" i="5"/>
  <c r="C2455" i="5"/>
  <c r="A2456" i="5"/>
  <c r="B2456" i="5"/>
  <c r="C2456" i="5"/>
  <c r="A2457" i="5"/>
  <c r="B2457" i="5"/>
  <c r="C2457" i="5"/>
  <c r="A2458" i="5"/>
  <c r="B2458" i="5"/>
  <c r="C2458" i="5"/>
  <c r="A2459" i="5"/>
  <c r="B2459" i="5"/>
  <c r="C2459" i="5"/>
  <c r="A2460" i="5"/>
  <c r="B2460" i="5"/>
  <c r="C2460" i="5"/>
  <c r="A2461" i="5"/>
  <c r="B2461" i="5"/>
  <c r="C2461" i="5"/>
  <c r="A2462" i="5"/>
  <c r="B2462" i="5"/>
  <c r="C2462" i="5"/>
  <c r="A2463" i="5"/>
  <c r="B2463" i="5"/>
  <c r="C2463" i="5"/>
  <c r="A2464" i="5"/>
  <c r="B2464" i="5"/>
  <c r="C2464" i="5"/>
  <c r="A2465" i="5"/>
  <c r="B2465" i="5"/>
  <c r="C2465" i="5"/>
  <c r="A2466" i="5"/>
  <c r="B2466" i="5"/>
  <c r="C2466" i="5"/>
  <c r="A2467" i="5"/>
  <c r="B2467" i="5"/>
  <c r="C2467" i="5"/>
  <c r="A2468" i="5"/>
  <c r="B2468" i="5"/>
  <c r="C2468" i="5"/>
  <c r="A2469" i="5"/>
  <c r="B2469" i="5"/>
  <c r="C2469" i="5"/>
  <c r="A2470" i="5"/>
  <c r="B2470" i="5"/>
  <c r="C2470" i="5"/>
  <c r="A2471" i="5"/>
  <c r="B2471" i="5"/>
  <c r="C2471" i="5"/>
  <c r="A2472" i="5"/>
  <c r="B2472" i="5"/>
  <c r="C2472" i="5"/>
  <c r="A2473" i="5"/>
  <c r="B2473" i="5"/>
  <c r="C2473" i="5"/>
  <c r="A2474" i="5"/>
  <c r="B2474" i="5"/>
  <c r="C2474" i="5"/>
  <c r="A2475" i="5"/>
  <c r="B2475" i="5"/>
  <c r="C2475" i="5"/>
  <c r="A2476" i="5"/>
  <c r="B2476" i="5"/>
  <c r="C2476" i="5"/>
  <c r="A2477" i="5"/>
  <c r="B2477" i="5"/>
  <c r="C2477" i="5"/>
  <c r="A2478" i="5"/>
  <c r="B2478" i="5"/>
  <c r="C2478" i="5"/>
  <c r="A2479" i="5"/>
  <c r="B2479" i="5"/>
  <c r="C2479" i="5"/>
  <c r="A2480" i="5"/>
  <c r="B2480" i="5"/>
  <c r="C2480" i="5"/>
  <c r="A2481" i="5"/>
  <c r="B2481" i="5"/>
  <c r="C2481" i="5"/>
  <c r="A2482" i="5"/>
  <c r="B2482" i="5"/>
  <c r="C2482" i="5"/>
  <c r="A2483" i="5"/>
  <c r="B2483" i="5"/>
  <c r="C2483" i="5"/>
  <c r="A2484" i="5"/>
  <c r="B2484" i="5"/>
  <c r="C2484" i="5"/>
  <c r="A2485" i="5"/>
  <c r="B2485" i="5"/>
  <c r="C2485" i="5"/>
  <c r="A2486" i="5"/>
  <c r="B2486" i="5"/>
  <c r="C2486" i="5"/>
  <c r="A2487" i="5"/>
  <c r="B2487" i="5"/>
  <c r="C2487" i="5"/>
  <c r="A2488" i="5"/>
  <c r="B2488" i="5"/>
  <c r="C2488" i="5"/>
  <c r="A2489" i="5"/>
  <c r="B2489" i="5"/>
  <c r="C2489" i="5"/>
  <c r="A2490" i="5"/>
  <c r="B2490" i="5"/>
  <c r="C2490" i="5"/>
  <c r="A2491" i="5"/>
  <c r="B2491" i="5"/>
  <c r="C2491" i="5"/>
  <c r="A2492" i="5"/>
  <c r="B2492" i="5"/>
  <c r="C2492" i="5"/>
  <c r="A2493" i="5"/>
  <c r="B2493" i="5"/>
  <c r="C2493" i="5"/>
  <c r="A2494" i="5"/>
  <c r="B2494" i="5"/>
  <c r="C2494" i="5"/>
  <c r="A2495" i="5"/>
  <c r="B2495" i="5"/>
  <c r="C2495" i="5"/>
  <c r="A2496" i="5"/>
  <c r="B2496" i="5"/>
  <c r="C2496" i="5"/>
  <c r="A2497" i="5"/>
  <c r="B2497" i="5"/>
  <c r="C2497" i="5"/>
  <c r="A2498" i="5"/>
  <c r="B2498" i="5"/>
  <c r="C2498" i="5"/>
  <c r="A2499" i="5"/>
  <c r="B2499" i="5"/>
  <c r="C2499" i="5"/>
  <c r="A2500" i="5"/>
  <c r="B2500" i="5"/>
  <c r="C2500" i="5"/>
  <c r="A2501" i="5"/>
  <c r="B2501" i="5"/>
  <c r="C2501" i="5"/>
  <c r="A2502" i="5"/>
  <c r="B2502" i="5"/>
  <c r="C2502" i="5"/>
  <c r="A2503" i="5"/>
  <c r="B2503" i="5"/>
  <c r="C2503" i="5"/>
  <c r="A2504" i="5"/>
  <c r="B2504" i="5"/>
  <c r="C2504" i="5"/>
  <c r="A2505" i="5"/>
  <c r="B2505" i="5"/>
  <c r="C2505" i="5"/>
  <c r="A2506" i="5"/>
  <c r="B2506" i="5"/>
  <c r="C2506" i="5"/>
  <c r="A2507" i="5"/>
  <c r="B2507" i="5"/>
  <c r="C2507" i="5"/>
  <c r="A2508" i="5"/>
  <c r="B2508" i="5"/>
  <c r="C2508" i="5"/>
  <c r="A2509" i="5"/>
  <c r="B2509" i="5"/>
  <c r="C2509" i="5"/>
  <c r="A2510" i="5"/>
  <c r="B2510" i="5"/>
  <c r="C2510" i="5"/>
  <c r="A2511" i="5"/>
  <c r="B2511" i="5"/>
  <c r="C2511" i="5"/>
  <c r="A2512" i="5"/>
  <c r="B2512" i="5"/>
  <c r="C2512" i="5"/>
  <c r="A2513" i="5"/>
  <c r="B2513" i="5"/>
  <c r="C2513" i="5"/>
  <c r="A2514" i="5"/>
  <c r="B2514" i="5"/>
  <c r="C2514" i="5"/>
  <c r="A2515" i="5"/>
  <c r="B2515" i="5"/>
  <c r="C2515" i="5"/>
  <c r="A2516" i="5"/>
  <c r="B2516" i="5"/>
  <c r="C2516" i="5"/>
  <c r="A2517" i="5"/>
  <c r="B2517" i="5"/>
  <c r="C2517" i="5"/>
  <c r="A2518" i="5"/>
  <c r="B2518" i="5"/>
  <c r="C2518" i="5"/>
  <c r="A2519" i="5"/>
  <c r="B2519" i="5"/>
  <c r="C2519" i="5"/>
  <c r="A2520" i="5"/>
  <c r="B2520" i="5"/>
  <c r="C2520" i="5"/>
  <c r="A2521" i="5"/>
  <c r="B2521" i="5"/>
  <c r="C2521" i="5"/>
  <c r="A2522" i="5"/>
  <c r="B2522" i="5"/>
  <c r="C2522" i="5"/>
  <c r="A2523" i="5"/>
  <c r="B2523" i="5"/>
  <c r="C2523" i="5"/>
  <c r="A2524" i="5"/>
  <c r="B2524" i="5"/>
  <c r="C2524" i="5"/>
  <c r="A2525" i="5"/>
  <c r="B2525" i="5"/>
  <c r="C2525" i="5"/>
  <c r="A2526" i="5"/>
  <c r="B2526" i="5"/>
  <c r="C2526" i="5"/>
  <c r="A2527" i="5"/>
  <c r="B2527" i="5"/>
  <c r="C2527" i="5"/>
  <c r="A2528" i="5"/>
  <c r="B2528" i="5"/>
  <c r="C2528" i="5"/>
  <c r="A2529" i="5"/>
  <c r="B2529" i="5"/>
  <c r="C2529" i="5"/>
  <c r="A2530" i="5"/>
  <c r="B2530" i="5"/>
  <c r="C2530" i="5"/>
  <c r="A2531" i="5"/>
  <c r="B2531" i="5"/>
  <c r="C2531" i="5"/>
  <c r="A2532" i="5"/>
  <c r="B2532" i="5"/>
  <c r="C2532" i="5"/>
  <c r="A2533" i="5"/>
  <c r="B2533" i="5"/>
  <c r="C2533" i="5"/>
  <c r="A2534" i="5"/>
  <c r="B2534" i="5"/>
  <c r="C2534" i="5"/>
  <c r="A2535" i="5"/>
  <c r="B2535" i="5"/>
  <c r="C2535" i="5"/>
  <c r="A2536" i="5"/>
  <c r="B2536" i="5"/>
  <c r="C2536" i="5"/>
  <c r="A2537" i="5"/>
  <c r="B2537" i="5"/>
  <c r="C2537" i="5"/>
  <c r="A2538" i="5"/>
  <c r="B2538" i="5"/>
  <c r="C2538" i="5"/>
  <c r="A2539" i="5"/>
  <c r="B2539" i="5"/>
  <c r="C2539" i="5"/>
  <c r="A2540" i="5"/>
  <c r="B2540" i="5"/>
  <c r="C2540" i="5"/>
  <c r="A2541" i="5"/>
  <c r="B2541" i="5"/>
  <c r="C2541" i="5"/>
  <c r="A2542" i="5"/>
  <c r="B2542" i="5"/>
  <c r="C2542" i="5"/>
  <c r="A2543" i="5"/>
  <c r="B2543" i="5"/>
  <c r="C2543" i="5"/>
  <c r="A2544" i="5"/>
  <c r="B2544" i="5"/>
  <c r="C2544" i="5"/>
  <c r="A2545" i="5"/>
  <c r="B2545" i="5"/>
  <c r="C2545" i="5"/>
  <c r="A2546" i="5"/>
  <c r="B2546" i="5"/>
  <c r="C2546" i="5"/>
  <c r="A2547" i="5"/>
  <c r="B2547" i="5"/>
  <c r="C2547" i="5"/>
  <c r="A2548" i="5"/>
  <c r="B2548" i="5"/>
  <c r="C2548" i="5"/>
  <c r="A2549" i="5"/>
  <c r="B2549" i="5"/>
  <c r="C2549" i="5"/>
  <c r="A2550" i="5"/>
  <c r="B2550" i="5"/>
  <c r="C2550" i="5"/>
  <c r="A2551" i="5"/>
  <c r="B2551" i="5"/>
  <c r="C2551" i="5"/>
  <c r="A2552" i="5"/>
  <c r="B2552" i="5"/>
  <c r="C2552" i="5"/>
  <c r="A2553" i="5"/>
  <c r="B2553" i="5"/>
  <c r="C2553" i="5"/>
  <c r="A2554" i="5"/>
  <c r="B2554" i="5"/>
  <c r="C2554" i="5"/>
  <c r="A2555" i="5"/>
  <c r="B2555" i="5"/>
  <c r="C2555" i="5"/>
  <c r="A2556" i="5"/>
  <c r="B2556" i="5"/>
  <c r="C2556" i="5"/>
  <c r="A2557" i="5"/>
  <c r="B2557" i="5"/>
  <c r="C2557" i="5"/>
  <c r="A2558" i="5"/>
  <c r="B2558" i="5"/>
  <c r="C2558" i="5"/>
  <c r="A2559" i="5"/>
  <c r="B2559" i="5"/>
  <c r="C2559" i="5"/>
  <c r="A2560" i="5"/>
  <c r="B2560" i="5"/>
  <c r="C2560" i="5"/>
  <c r="A2561" i="5"/>
  <c r="B2561" i="5"/>
  <c r="C2561" i="5"/>
  <c r="A2562" i="5"/>
  <c r="B2562" i="5"/>
  <c r="C2562" i="5"/>
  <c r="A2563" i="5"/>
  <c r="B2563" i="5"/>
  <c r="C2563" i="5"/>
  <c r="A2564" i="5"/>
  <c r="B2564" i="5"/>
  <c r="C2564" i="5"/>
  <c r="A2565" i="5"/>
  <c r="B2565" i="5"/>
  <c r="C2565" i="5"/>
  <c r="A2566" i="5"/>
  <c r="B2566" i="5"/>
  <c r="C2566" i="5"/>
  <c r="A2567" i="5"/>
  <c r="B2567" i="5"/>
  <c r="C2567" i="5"/>
  <c r="A2568" i="5"/>
  <c r="B2568" i="5"/>
  <c r="C2568" i="5"/>
  <c r="A2569" i="5"/>
  <c r="B2569" i="5"/>
  <c r="C2569" i="5"/>
  <c r="A2570" i="5"/>
  <c r="B2570" i="5"/>
  <c r="C2570" i="5"/>
  <c r="A2571" i="5"/>
  <c r="B2571" i="5"/>
  <c r="C2571" i="5"/>
  <c r="A2572" i="5"/>
  <c r="B2572" i="5"/>
  <c r="C2572" i="5"/>
  <c r="A2573" i="5"/>
  <c r="B2573" i="5"/>
  <c r="C2573" i="5"/>
  <c r="A2574" i="5"/>
  <c r="B2574" i="5"/>
  <c r="C2574" i="5"/>
  <c r="A2575" i="5"/>
  <c r="B2575" i="5"/>
  <c r="C2575" i="5"/>
  <c r="A2576" i="5"/>
  <c r="B2576" i="5"/>
  <c r="C2576" i="5"/>
  <c r="A2577" i="5"/>
  <c r="B2577" i="5"/>
  <c r="C2577" i="5"/>
  <c r="A2578" i="5"/>
  <c r="B2578" i="5"/>
  <c r="C2578" i="5"/>
  <c r="A2579" i="5"/>
  <c r="B2579" i="5"/>
  <c r="C2579" i="5"/>
  <c r="A2580" i="5"/>
  <c r="B2580" i="5"/>
  <c r="C2580" i="5"/>
  <c r="A2581" i="5"/>
  <c r="B2581" i="5"/>
  <c r="C2581" i="5"/>
  <c r="A2582" i="5"/>
  <c r="B2582" i="5"/>
  <c r="C2582" i="5"/>
  <c r="A2583" i="5"/>
  <c r="B2583" i="5"/>
  <c r="C2583" i="5"/>
  <c r="A2584" i="5"/>
  <c r="B2584" i="5"/>
  <c r="C2584" i="5"/>
  <c r="A2585" i="5"/>
  <c r="B2585" i="5"/>
  <c r="C2585" i="5"/>
  <c r="A2586" i="5"/>
  <c r="B2586" i="5"/>
  <c r="C2586" i="5"/>
  <c r="A2587" i="5"/>
  <c r="B2587" i="5"/>
  <c r="C2587" i="5"/>
  <c r="A2588" i="5"/>
  <c r="B2588" i="5"/>
  <c r="C2588" i="5"/>
  <c r="A2589" i="5"/>
  <c r="B2589" i="5"/>
  <c r="C2589" i="5"/>
  <c r="A2590" i="5"/>
  <c r="B2590" i="5"/>
  <c r="C2590" i="5"/>
  <c r="A2591" i="5"/>
  <c r="B2591" i="5"/>
  <c r="C2591" i="5"/>
  <c r="A2592" i="5"/>
  <c r="B2592" i="5"/>
  <c r="C2592" i="5"/>
  <c r="A2593" i="5"/>
  <c r="B2593" i="5"/>
  <c r="C2593" i="5"/>
  <c r="A2594" i="5"/>
  <c r="B2594" i="5"/>
  <c r="C2594" i="5"/>
  <c r="A2595" i="5"/>
  <c r="B2595" i="5"/>
  <c r="C2595" i="5"/>
  <c r="A2596" i="5"/>
  <c r="B2596" i="5"/>
  <c r="C2596" i="5"/>
  <c r="A2597" i="5"/>
  <c r="B2597" i="5"/>
  <c r="C2597" i="5"/>
  <c r="A2598" i="5"/>
  <c r="B2598" i="5"/>
  <c r="C2598" i="5"/>
  <c r="A2599" i="5"/>
  <c r="B2599" i="5"/>
  <c r="C2599" i="5"/>
  <c r="A2600" i="5"/>
  <c r="B2600" i="5"/>
  <c r="C2600" i="5"/>
  <c r="A2601" i="5"/>
  <c r="B2601" i="5"/>
  <c r="C2601" i="5"/>
  <c r="A2602" i="5"/>
  <c r="B2602" i="5"/>
  <c r="C2602" i="5"/>
  <c r="A2603" i="5"/>
  <c r="B2603" i="5"/>
  <c r="C2603" i="5"/>
  <c r="A2604" i="5"/>
  <c r="B2604" i="5"/>
  <c r="C2604" i="5"/>
  <c r="A2605" i="5"/>
  <c r="B2605" i="5"/>
  <c r="C2605" i="5"/>
  <c r="A2606" i="5"/>
  <c r="B2606" i="5"/>
  <c r="C2606" i="5"/>
  <c r="A2607" i="5"/>
  <c r="B2607" i="5"/>
  <c r="C2607" i="5"/>
  <c r="A2608" i="5"/>
  <c r="B2608" i="5"/>
  <c r="C2608" i="5"/>
  <c r="A2609" i="5"/>
  <c r="B2609" i="5"/>
  <c r="C2609" i="5"/>
  <c r="A2610" i="5"/>
  <c r="B2610" i="5"/>
  <c r="C2610" i="5"/>
  <c r="A2611" i="5"/>
  <c r="B2611" i="5"/>
  <c r="C2611" i="5"/>
  <c r="A2612" i="5"/>
  <c r="B2612" i="5"/>
  <c r="C2612" i="5"/>
  <c r="A2613" i="5"/>
  <c r="B2613" i="5"/>
  <c r="C2613" i="5"/>
  <c r="A2614" i="5"/>
  <c r="B2614" i="5"/>
  <c r="C2614" i="5"/>
  <c r="A2615" i="5"/>
  <c r="B2615" i="5"/>
  <c r="C2615" i="5"/>
  <c r="A2616" i="5"/>
  <c r="B2616" i="5"/>
  <c r="C2616" i="5"/>
  <c r="A2617" i="5"/>
  <c r="B2617" i="5"/>
  <c r="C2617" i="5"/>
  <c r="A2618" i="5"/>
  <c r="B2618" i="5"/>
  <c r="C2618" i="5"/>
  <c r="A2619" i="5"/>
  <c r="B2619" i="5"/>
  <c r="C2619" i="5"/>
  <c r="A2620" i="5"/>
  <c r="B2620" i="5"/>
  <c r="C2620" i="5"/>
  <c r="A2621" i="5"/>
  <c r="B2621" i="5"/>
  <c r="C2621" i="5"/>
  <c r="A2622" i="5"/>
  <c r="B2622" i="5"/>
  <c r="C2622" i="5"/>
  <c r="A2623" i="5"/>
  <c r="B2623" i="5"/>
  <c r="C2623" i="5"/>
  <c r="A2624" i="5"/>
  <c r="B2624" i="5"/>
  <c r="C2624" i="5"/>
  <c r="A2625" i="5"/>
  <c r="B2625" i="5"/>
  <c r="C2625" i="5"/>
  <c r="A2626" i="5"/>
  <c r="B2626" i="5"/>
  <c r="C2626" i="5"/>
  <c r="A2627" i="5"/>
  <c r="B2627" i="5"/>
  <c r="C2627" i="5"/>
  <c r="A2628" i="5"/>
  <c r="B2628" i="5"/>
  <c r="C2628" i="5"/>
  <c r="A2629" i="5"/>
  <c r="B2629" i="5"/>
  <c r="C2629" i="5"/>
  <c r="A2630" i="5"/>
  <c r="B2630" i="5"/>
  <c r="C2630" i="5"/>
  <c r="A2631" i="5"/>
  <c r="B2631" i="5"/>
  <c r="C2631" i="5"/>
  <c r="A2632" i="5"/>
  <c r="B2632" i="5"/>
  <c r="C2632" i="5"/>
  <c r="A2633" i="5"/>
  <c r="B2633" i="5"/>
  <c r="C2633" i="5"/>
  <c r="A2634" i="5"/>
  <c r="B2634" i="5"/>
  <c r="C2634" i="5"/>
  <c r="A2635" i="5"/>
  <c r="B2635" i="5"/>
  <c r="C2635" i="5"/>
  <c r="A2636" i="5"/>
  <c r="B2636" i="5"/>
  <c r="C2636" i="5"/>
  <c r="A2637" i="5"/>
  <c r="B2637" i="5"/>
  <c r="C2637" i="5"/>
  <c r="A2638" i="5"/>
  <c r="B2638" i="5"/>
  <c r="C2638" i="5"/>
  <c r="A2639" i="5"/>
  <c r="B2639" i="5"/>
  <c r="C2639" i="5"/>
  <c r="A2640" i="5"/>
  <c r="B2640" i="5"/>
  <c r="C2640" i="5"/>
  <c r="A2641" i="5"/>
  <c r="B2641" i="5"/>
  <c r="C2641" i="5"/>
  <c r="A2642" i="5"/>
  <c r="B2642" i="5"/>
  <c r="C2642" i="5"/>
  <c r="A2643" i="5"/>
  <c r="B2643" i="5"/>
  <c r="C2643" i="5"/>
  <c r="A2644" i="5"/>
  <c r="B2644" i="5"/>
  <c r="C2644" i="5"/>
  <c r="A2645" i="5"/>
  <c r="B2645" i="5"/>
  <c r="C2645" i="5"/>
  <c r="A2646" i="5"/>
  <c r="B2646" i="5"/>
  <c r="C2646" i="5"/>
  <c r="A2647" i="5"/>
  <c r="B2647" i="5"/>
  <c r="C2647" i="5"/>
  <c r="A2648" i="5"/>
  <c r="B2648" i="5"/>
  <c r="C2648" i="5"/>
  <c r="A2649" i="5"/>
  <c r="B2649" i="5"/>
  <c r="C2649" i="5"/>
  <c r="A2650" i="5"/>
  <c r="B2650" i="5"/>
  <c r="C2650" i="5"/>
  <c r="A2651" i="5"/>
  <c r="B2651" i="5"/>
  <c r="C2651" i="5"/>
  <c r="A2652" i="5"/>
  <c r="B2652" i="5"/>
  <c r="C2652" i="5"/>
  <c r="A2653" i="5"/>
  <c r="B2653" i="5"/>
  <c r="C2653" i="5"/>
  <c r="A2654" i="5"/>
  <c r="B2654" i="5"/>
  <c r="C2654" i="5"/>
  <c r="A2655" i="5"/>
  <c r="B2655" i="5"/>
  <c r="C2655" i="5"/>
  <c r="A2656" i="5"/>
  <c r="B2656" i="5"/>
  <c r="C2656" i="5"/>
  <c r="A2657" i="5"/>
  <c r="B2657" i="5"/>
  <c r="C2657" i="5"/>
  <c r="A2658" i="5"/>
  <c r="B2658" i="5"/>
  <c r="C2658" i="5"/>
  <c r="A2659" i="5"/>
  <c r="B2659" i="5"/>
  <c r="C2659" i="5"/>
  <c r="A2660" i="5"/>
  <c r="B2660" i="5"/>
  <c r="C2660" i="5"/>
  <c r="A2661" i="5"/>
  <c r="B2661" i="5"/>
  <c r="C2661" i="5"/>
  <c r="A2662" i="5"/>
  <c r="B2662" i="5"/>
  <c r="C2662" i="5"/>
  <c r="A2663" i="5"/>
  <c r="B2663" i="5"/>
  <c r="C2663" i="5"/>
  <c r="A2664" i="5"/>
  <c r="B2664" i="5"/>
  <c r="C2664" i="5"/>
  <c r="A2665" i="5"/>
  <c r="B2665" i="5"/>
  <c r="C2665" i="5"/>
  <c r="A2666" i="5"/>
  <c r="B2666" i="5"/>
  <c r="C2666" i="5"/>
  <c r="A2667" i="5"/>
  <c r="B2667" i="5"/>
  <c r="C2667" i="5"/>
  <c r="A2668" i="5"/>
  <c r="B2668" i="5"/>
  <c r="C2668" i="5"/>
  <c r="A2669" i="5"/>
  <c r="B2669" i="5"/>
  <c r="C2669" i="5"/>
  <c r="A2670" i="5"/>
  <c r="B2670" i="5"/>
  <c r="C2670" i="5"/>
  <c r="A2671" i="5"/>
  <c r="B2671" i="5"/>
  <c r="C2671" i="5"/>
  <c r="A2672" i="5"/>
  <c r="B2672" i="5"/>
  <c r="C2672" i="5"/>
  <c r="A2673" i="5"/>
  <c r="B2673" i="5"/>
  <c r="C2673" i="5"/>
  <c r="A2674" i="5"/>
  <c r="B2674" i="5"/>
  <c r="C2674" i="5"/>
  <c r="A2675" i="5"/>
  <c r="B2675" i="5"/>
  <c r="C2675" i="5"/>
  <c r="A2676" i="5"/>
  <c r="B2676" i="5"/>
  <c r="C2676" i="5"/>
  <c r="A2677" i="5"/>
  <c r="B2677" i="5"/>
  <c r="C2677" i="5"/>
  <c r="A2678" i="5"/>
  <c r="B2678" i="5"/>
  <c r="C2678" i="5"/>
  <c r="A2679" i="5"/>
  <c r="B2679" i="5"/>
  <c r="C2679" i="5"/>
  <c r="A2680" i="5"/>
  <c r="B2680" i="5"/>
  <c r="C2680" i="5"/>
  <c r="A2681" i="5"/>
  <c r="B2681" i="5"/>
  <c r="C2681" i="5"/>
  <c r="A2682" i="5"/>
  <c r="B2682" i="5"/>
  <c r="C2682" i="5"/>
  <c r="A2683" i="5"/>
  <c r="B2683" i="5"/>
  <c r="C2683" i="5"/>
  <c r="A2684" i="5"/>
  <c r="B2684" i="5"/>
  <c r="C2684" i="5"/>
  <c r="A2685" i="5"/>
  <c r="B2685" i="5"/>
  <c r="C2685" i="5"/>
  <c r="A2686" i="5"/>
  <c r="B2686" i="5"/>
  <c r="C2686" i="5"/>
  <c r="A2687" i="5"/>
  <c r="B2687" i="5"/>
  <c r="C2687" i="5"/>
  <c r="A2688" i="5"/>
  <c r="B2688" i="5"/>
  <c r="C2688" i="5"/>
  <c r="A2689" i="5"/>
  <c r="B2689" i="5"/>
  <c r="C2689" i="5"/>
  <c r="A2690" i="5"/>
  <c r="B2690" i="5"/>
  <c r="C2690" i="5"/>
  <c r="A2691" i="5"/>
  <c r="B2691" i="5"/>
  <c r="C2691" i="5"/>
  <c r="A2692" i="5"/>
  <c r="B2692" i="5"/>
  <c r="C2692" i="5"/>
  <c r="A2693" i="5"/>
  <c r="B2693" i="5"/>
  <c r="C2693" i="5"/>
  <c r="A2694" i="5"/>
  <c r="B2694" i="5"/>
  <c r="C2694" i="5"/>
  <c r="A2695" i="5"/>
  <c r="B2695" i="5"/>
  <c r="C2695" i="5"/>
  <c r="A2696" i="5"/>
  <c r="B2696" i="5"/>
  <c r="C2696" i="5"/>
  <c r="A2697" i="5"/>
  <c r="B2697" i="5"/>
  <c r="C2697" i="5"/>
  <c r="A2698" i="5"/>
  <c r="B2698" i="5"/>
  <c r="C2698" i="5"/>
  <c r="A2699" i="5"/>
  <c r="B2699" i="5"/>
  <c r="C2699" i="5"/>
  <c r="A2700" i="5"/>
  <c r="B2700" i="5"/>
  <c r="C2700" i="5"/>
  <c r="A2701" i="5"/>
  <c r="B2701" i="5"/>
  <c r="C2701" i="5"/>
  <c r="A2702" i="5"/>
  <c r="B2702" i="5"/>
  <c r="C2702" i="5"/>
  <c r="A2703" i="5"/>
  <c r="B2703" i="5"/>
  <c r="C2703" i="5"/>
  <c r="A2704" i="5"/>
  <c r="B2704" i="5"/>
  <c r="C2704" i="5"/>
  <c r="A2705" i="5"/>
  <c r="B2705" i="5"/>
  <c r="C2705" i="5"/>
  <c r="A2706" i="5"/>
  <c r="B2706" i="5"/>
  <c r="C2706" i="5"/>
  <c r="A2707" i="5"/>
  <c r="B2707" i="5"/>
  <c r="C2707" i="5"/>
  <c r="A2708" i="5"/>
  <c r="B2708" i="5"/>
  <c r="C2708" i="5"/>
  <c r="A2709" i="5"/>
  <c r="B2709" i="5"/>
  <c r="C2709" i="5"/>
  <c r="A2710" i="5"/>
  <c r="B2710" i="5"/>
  <c r="C2710" i="5"/>
  <c r="A2711" i="5"/>
  <c r="B2711" i="5"/>
  <c r="C2711" i="5"/>
  <c r="A2712" i="5"/>
  <c r="B2712" i="5"/>
  <c r="C2712" i="5"/>
  <c r="A2713" i="5"/>
  <c r="B2713" i="5"/>
  <c r="C2713" i="5"/>
  <c r="A2714" i="5"/>
  <c r="B2714" i="5"/>
  <c r="C2714" i="5"/>
  <c r="A2715" i="5"/>
  <c r="B2715" i="5"/>
  <c r="C2715" i="5"/>
  <c r="A2716" i="5"/>
  <c r="B2716" i="5"/>
  <c r="C2716" i="5"/>
  <c r="A2717" i="5"/>
  <c r="B2717" i="5"/>
  <c r="C2717" i="5"/>
  <c r="A2718" i="5"/>
  <c r="B2718" i="5"/>
  <c r="C2718" i="5"/>
  <c r="A2719" i="5"/>
  <c r="B2719" i="5"/>
  <c r="C2719" i="5"/>
  <c r="A2720" i="5"/>
  <c r="B2720" i="5"/>
  <c r="C2720" i="5"/>
  <c r="A2721" i="5"/>
  <c r="B2721" i="5"/>
  <c r="C2721" i="5"/>
  <c r="A2722" i="5"/>
  <c r="B2722" i="5"/>
  <c r="C2722" i="5"/>
  <c r="A2723" i="5"/>
  <c r="B2723" i="5"/>
  <c r="C2723" i="5"/>
  <c r="A2724" i="5"/>
  <c r="B2724" i="5"/>
  <c r="C2724" i="5"/>
  <c r="A2725" i="5"/>
  <c r="B2725" i="5"/>
  <c r="C2725" i="5"/>
  <c r="A2726" i="5"/>
  <c r="B2726" i="5"/>
  <c r="C2726" i="5"/>
  <c r="A2727" i="5"/>
  <c r="B2727" i="5"/>
  <c r="C2727" i="5"/>
  <c r="A2728" i="5"/>
  <c r="B2728" i="5"/>
  <c r="C2728" i="5"/>
  <c r="A2729" i="5"/>
  <c r="B2729" i="5"/>
  <c r="C2729" i="5"/>
  <c r="A2730" i="5"/>
  <c r="B2730" i="5"/>
  <c r="C2730" i="5"/>
  <c r="A2731" i="5"/>
  <c r="B2731" i="5"/>
  <c r="C2731" i="5"/>
  <c r="A2732" i="5"/>
  <c r="B2732" i="5"/>
  <c r="C2732" i="5"/>
  <c r="A2733" i="5"/>
  <c r="B2733" i="5"/>
  <c r="C2733" i="5"/>
  <c r="A2734" i="5"/>
  <c r="B2734" i="5"/>
  <c r="C2734" i="5"/>
  <c r="A2735" i="5"/>
  <c r="B2735" i="5"/>
  <c r="C2735" i="5"/>
  <c r="A2736" i="5"/>
  <c r="B2736" i="5"/>
  <c r="C2736" i="5"/>
  <c r="A2737" i="5"/>
  <c r="B2737" i="5"/>
  <c r="C2737" i="5"/>
  <c r="A2738" i="5"/>
  <c r="B2738" i="5"/>
  <c r="C2738" i="5"/>
  <c r="A2739" i="5"/>
  <c r="B2739" i="5"/>
  <c r="C2739" i="5"/>
  <c r="A2740" i="5"/>
  <c r="B2740" i="5"/>
  <c r="C2740" i="5"/>
  <c r="A2741" i="5"/>
  <c r="B2741" i="5"/>
  <c r="C2741" i="5"/>
  <c r="A2742" i="5"/>
  <c r="B2742" i="5"/>
  <c r="C2742" i="5"/>
  <c r="A2743" i="5"/>
  <c r="B2743" i="5"/>
  <c r="C2743" i="5"/>
  <c r="A2744" i="5"/>
  <c r="B2744" i="5"/>
  <c r="C2744" i="5"/>
  <c r="A2745" i="5"/>
  <c r="B2745" i="5"/>
  <c r="C2745" i="5"/>
  <c r="A2746" i="5"/>
  <c r="B2746" i="5"/>
  <c r="C2746" i="5"/>
  <c r="A2747" i="5"/>
  <c r="B2747" i="5"/>
  <c r="C2747" i="5"/>
  <c r="A2748" i="5"/>
  <c r="B2748" i="5"/>
  <c r="C2748" i="5"/>
  <c r="A2749" i="5"/>
  <c r="B2749" i="5"/>
  <c r="C2749" i="5"/>
  <c r="A2750" i="5"/>
  <c r="B2750" i="5"/>
  <c r="C2750" i="5"/>
  <c r="A2751" i="5"/>
  <c r="B2751" i="5"/>
  <c r="C2751" i="5"/>
  <c r="A2752" i="5"/>
  <c r="B2752" i="5"/>
  <c r="C2752" i="5"/>
  <c r="A2753" i="5"/>
  <c r="B2753" i="5"/>
  <c r="C2753" i="5"/>
  <c r="A2754" i="5"/>
  <c r="B2754" i="5"/>
  <c r="C2754" i="5"/>
  <c r="A2755" i="5"/>
  <c r="B2755" i="5"/>
  <c r="C2755" i="5"/>
  <c r="A2756" i="5"/>
  <c r="B2756" i="5"/>
  <c r="C2756" i="5"/>
  <c r="A2757" i="5"/>
  <c r="B2757" i="5"/>
  <c r="C2757" i="5"/>
  <c r="A2758" i="5"/>
  <c r="B2758" i="5"/>
  <c r="C2758" i="5"/>
  <c r="A2759" i="5"/>
  <c r="B2759" i="5"/>
  <c r="C2759" i="5"/>
  <c r="A2760" i="5"/>
  <c r="B2760" i="5"/>
  <c r="C2760" i="5"/>
  <c r="A2761" i="5"/>
  <c r="B2761" i="5"/>
  <c r="C2761" i="5"/>
  <c r="A2762" i="5"/>
  <c r="B2762" i="5"/>
  <c r="C2762" i="5"/>
  <c r="A2763" i="5"/>
  <c r="B2763" i="5"/>
  <c r="C2763" i="5"/>
  <c r="A2764" i="5"/>
  <c r="B2764" i="5"/>
  <c r="C2764" i="5"/>
  <c r="A2765" i="5"/>
  <c r="B2765" i="5"/>
  <c r="C2765" i="5"/>
  <c r="A2766" i="5"/>
  <c r="B2766" i="5"/>
  <c r="C2766" i="5"/>
  <c r="A2767" i="5"/>
  <c r="B2767" i="5"/>
  <c r="C2767" i="5"/>
  <c r="A2768" i="5"/>
  <c r="B2768" i="5"/>
  <c r="C2768" i="5"/>
  <c r="A2769" i="5"/>
  <c r="B2769" i="5"/>
  <c r="C2769" i="5"/>
  <c r="A2770" i="5"/>
  <c r="B2770" i="5"/>
  <c r="C2770" i="5"/>
  <c r="A2771" i="5"/>
  <c r="B2771" i="5"/>
  <c r="C2771" i="5"/>
  <c r="A2772" i="5"/>
  <c r="B2772" i="5"/>
  <c r="C2772" i="5"/>
  <c r="A2773" i="5"/>
  <c r="B2773" i="5"/>
  <c r="C2773" i="5"/>
  <c r="A2774" i="5"/>
  <c r="B2774" i="5"/>
  <c r="C2774" i="5"/>
  <c r="A2775" i="5"/>
  <c r="B2775" i="5"/>
  <c r="C2775" i="5"/>
  <c r="A2776" i="5"/>
  <c r="B2776" i="5"/>
  <c r="C2776" i="5"/>
  <c r="A2777" i="5"/>
  <c r="B2777" i="5"/>
  <c r="C2777" i="5"/>
  <c r="A2778" i="5"/>
  <c r="B2778" i="5"/>
  <c r="C2778" i="5"/>
  <c r="A2779" i="5"/>
  <c r="B2779" i="5"/>
  <c r="C2779" i="5"/>
  <c r="A2780" i="5"/>
  <c r="B2780" i="5"/>
  <c r="C2780" i="5"/>
  <c r="A2781" i="5"/>
  <c r="B2781" i="5"/>
  <c r="C2781" i="5"/>
  <c r="A2782" i="5"/>
  <c r="B2782" i="5"/>
  <c r="C2782" i="5"/>
  <c r="A2783" i="5"/>
  <c r="B2783" i="5"/>
  <c r="C2783" i="5"/>
  <c r="A2784" i="5"/>
  <c r="B2784" i="5"/>
  <c r="C2784" i="5"/>
  <c r="A2785" i="5"/>
  <c r="B2785" i="5"/>
  <c r="C2785" i="5"/>
  <c r="A2786" i="5"/>
  <c r="B2786" i="5"/>
  <c r="C2786" i="5"/>
  <c r="A2787" i="5"/>
  <c r="B2787" i="5"/>
  <c r="C2787" i="5"/>
  <c r="A2788" i="5"/>
  <c r="B2788" i="5"/>
  <c r="C2788" i="5"/>
  <c r="A2789" i="5"/>
  <c r="B2789" i="5"/>
  <c r="C2789" i="5"/>
  <c r="A2790" i="5"/>
  <c r="B2790" i="5"/>
  <c r="C2790" i="5"/>
  <c r="A2791" i="5"/>
  <c r="B2791" i="5"/>
  <c r="C2791" i="5"/>
  <c r="A2792" i="5"/>
  <c r="B2792" i="5"/>
  <c r="C2792" i="5"/>
  <c r="A2793" i="5"/>
  <c r="B2793" i="5"/>
  <c r="C2793" i="5"/>
  <c r="A2794" i="5"/>
  <c r="B2794" i="5"/>
  <c r="C2794" i="5"/>
  <c r="A2795" i="5"/>
  <c r="B2795" i="5"/>
  <c r="C2795" i="5"/>
  <c r="A2796" i="5"/>
  <c r="B2796" i="5"/>
  <c r="C2796" i="5"/>
  <c r="A2797" i="5"/>
  <c r="B2797" i="5"/>
  <c r="C2797" i="5"/>
  <c r="A2798" i="5"/>
  <c r="B2798" i="5"/>
  <c r="C2798" i="5"/>
  <c r="A2799" i="5"/>
  <c r="B2799" i="5"/>
  <c r="C2799" i="5"/>
  <c r="A2800" i="5"/>
  <c r="B2800" i="5"/>
  <c r="C2800" i="5"/>
  <c r="A2801" i="5"/>
  <c r="B2801" i="5"/>
  <c r="C2801" i="5"/>
  <c r="A2802" i="5"/>
  <c r="B2802" i="5"/>
  <c r="C2802" i="5"/>
  <c r="A2803" i="5"/>
  <c r="B2803" i="5"/>
  <c r="C2803" i="5"/>
  <c r="A2804" i="5"/>
  <c r="B2804" i="5"/>
  <c r="C2804" i="5"/>
  <c r="A2805" i="5"/>
  <c r="B2805" i="5"/>
  <c r="C2805" i="5"/>
  <c r="A2806" i="5"/>
  <c r="B2806" i="5"/>
  <c r="C2806" i="5"/>
  <c r="A2807" i="5"/>
  <c r="B2807" i="5"/>
  <c r="C2807" i="5"/>
  <c r="A2808" i="5"/>
  <c r="B2808" i="5"/>
  <c r="C2808" i="5"/>
  <c r="A2809" i="5"/>
  <c r="B2809" i="5"/>
  <c r="C2809" i="5"/>
  <c r="A2810" i="5"/>
  <c r="B2810" i="5"/>
  <c r="C2810" i="5"/>
  <c r="A2811" i="5"/>
  <c r="B2811" i="5"/>
  <c r="C2811" i="5"/>
  <c r="A2812" i="5"/>
  <c r="B2812" i="5"/>
  <c r="C2812" i="5"/>
  <c r="A2813" i="5"/>
  <c r="B2813" i="5"/>
  <c r="C2813" i="5"/>
  <c r="A2814" i="5"/>
  <c r="B2814" i="5"/>
  <c r="C2814" i="5"/>
  <c r="A2815" i="5"/>
  <c r="B2815" i="5"/>
  <c r="C2815" i="5"/>
  <c r="A2816" i="5"/>
  <c r="B2816" i="5"/>
  <c r="C2816" i="5"/>
  <c r="A2817" i="5"/>
  <c r="B2817" i="5"/>
  <c r="C2817" i="5"/>
  <c r="A2818" i="5"/>
  <c r="B2818" i="5"/>
  <c r="C2818" i="5"/>
  <c r="A2819" i="5"/>
  <c r="B2819" i="5"/>
  <c r="C2819" i="5"/>
  <c r="A2820" i="5"/>
  <c r="B2820" i="5"/>
  <c r="C2820" i="5"/>
  <c r="A2821" i="5"/>
  <c r="B2821" i="5"/>
  <c r="C2821" i="5"/>
  <c r="A2822" i="5"/>
  <c r="B2822" i="5"/>
  <c r="C2822" i="5"/>
  <c r="A2823" i="5"/>
  <c r="B2823" i="5"/>
  <c r="C2823" i="5"/>
  <c r="A2824" i="5"/>
  <c r="B2824" i="5"/>
  <c r="C2824" i="5"/>
  <c r="A2825" i="5"/>
  <c r="B2825" i="5"/>
  <c r="C2825" i="5"/>
  <c r="A2826" i="5"/>
  <c r="B2826" i="5"/>
  <c r="C2826" i="5"/>
  <c r="A2827" i="5"/>
  <c r="B2827" i="5"/>
  <c r="C2827" i="5"/>
  <c r="A2828" i="5"/>
  <c r="B2828" i="5"/>
  <c r="C2828" i="5"/>
  <c r="A2829" i="5"/>
  <c r="B2829" i="5"/>
  <c r="C2829" i="5"/>
  <c r="A2830" i="5"/>
  <c r="B2830" i="5"/>
  <c r="C2830" i="5"/>
  <c r="A2831" i="5"/>
  <c r="B2831" i="5"/>
  <c r="C2831" i="5"/>
  <c r="A2832" i="5"/>
  <c r="B2832" i="5"/>
  <c r="C2832" i="5"/>
  <c r="A2833" i="5"/>
  <c r="B2833" i="5"/>
  <c r="C2833" i="5"/>
  <c r="A2834" i="5"/>
  <c r="B2834" i="5"/>
  <c r="C2834" i="5"/>
  <c r="A2835" i="5"/>
  <c r="B2835" i="5"/>
  <c r="C2835" i="5"/>
  <c r="A2836" i="5"/>
  <c r="B2836" i="5"/>
  <c r="C2836" i="5"/>
  <c r="A2837" i="5"/>
  <c r="B2837" i="5"/>
  <c r="C2837" i="5"/>
  <c r="A2838" i="5"/>
  <c r="B2838" i="5"/>
  <c r="C2838" i="5"/>
  <c r="A2839" i="5"/>
  <c r="B2839" i="5"/>
  <c r="C2839" i="5"/>
  <c r="A2840" i="5"/>
  <c r="B2840" i="5"/>
  <c r="C2840" i="5"/>
  <c r="A2841" i="5"/>
  <c r="B2841" i="5"/>
  <c r="C2841" i="5"/>
  <c r="A2842" i="5"/>
  <c r="B2842" i="5"/>
  <c r="C2842" i="5"/>
  <c r="A2843" i="5"/>
  <c r="B2843" i="5"/>
  <c r="C2843" i="5"/>
  <c r="A2844" i="5"/>
  <c r="B2844" i="5"/>
  <c r="C2844" i="5"/>
  <c r="A2845" i="5"/>
  <c r="B2845" i="5"/>
  <c r="C2845" i="5"/>
  <c r="A2846" i="5"/>
  <c r="B2846" i="5"/>
  <c r="C2846" i="5"/>
  <c r="A2847" i="5"/>
  <c r="B2847" i="5"/>
  <c r="C2847" i="5"/>
  <c r="A2848" i="5"/>
  <c r="B2848" i="5"/>
  <c r="C2848" i="5"/>
  <c r="A2849" i="5"/>
  <c r="B2849" i="5"/>
  <c r="C2849" i="5"/>
  <c r="A2850" i="5"/>
  <c r="B2850" i="5"/>
  <c r="C2850" i="5"/>
  <c r="A2851" i="5"/>
  <c r="B2851" i="5"/>
  <c r="C2851" i="5"/>
  <c r="A2852" i="5"/>
  <c r="B2852" i="5"/>
  <c r="C2852" i="5"/>
  <c r="A2853" i="5"/>
  <c r="B2853" i="5"/>
  <c r="C2853" i="5"/>
  <c r="A2854" i="5"/>
  <c r="B2854" i="5"/>
  <c r="C2854" i="5"/>
  <c r="A2855" i="5"/>
  <c r="B2855" i="5"/>
  <c r="C2855" i="5"/>
  <c r="A2856" i="5"/>
  <c r="B2856" i="5"/>
  <c r="C2856" i="5"/>
  <c r="A2857" i="5"/>
  <c r="B2857" i="5"/>
  <c r="C2857" i="5"/>
  <c r="A2858" i="5"/>
  <c r="B2858" i="5"/>
  <c r="C2858" i="5"/>
  <c r="A2859" i="5"/>
  <c r="B2859" i="5"/>
  <c r="C2859" i="5"/>
  <c r="A2860" i="5"/>
  <c r="B2860" i="5"/>
  <c r="C2860" i="5"/>
  <c r="A2861" i="5"/>
  <c r="B2861" i="5"/>
  <c r="C2861" i="5"/>
  <c r="A2862" i="5"/>
  <c r="B2862" i="5"/>
  <c r="C2862" i="5"/>
  <c r="A2863" i="5"/>
  <c r="B2863" i="5"/>
  <c r="C2863" i="5"/>
  <c r="A2864" i="5"/>
  <c r="B2864" i="5"/>
  <c r="C2864" i="5"/>
  <c r="A2865" i="5"/>
  <c r="B2865" i="5"/>
  <c r="C2865" i="5"/>
  <c r="A2866" i="5"/>
  <c r="B2866" i="5"/>
  <c r="C2866" i="5"/>
  <c r="A2867" i="5"/>
  <c r="B2867" i="5"/>
  <c r="C2867" i="5"/>
  <c r="A2868" i="5"/>
  <c r="B2868" i="5"/>
  <c r="C2868" i="5"/>
  <c r="A2869" i="5"/>
  <c r="B2869" i="5"/>
  <c r="C2869" i="5"/>
  <c r="A2870" i="5"/>
  <c r="B2870" i="5"/>
  <c r="C2870" i="5"/>
  <c r="A2871" i="5"/>
  <c r="B2871" i="5"/>
  <c r="C2871" i="5"/>
  <c r="A2872" i="5"/>
  <c r="B2872" i="5"/>
  <c r="C2872" i="5"/>
  <c r="A2873" i="5"/>
  <c r="B2873" i="5"/>
  <c r="C2873" i="5"/>
  <c r="A2874" i="5"/>
  <c r="B2874" i="5"/>
  <c r="C2874" i="5"/>
  <c r="A2875" i="5"/>
  <c r="B2875" i="5"/>
  <c r="C2875" i="5"/>
  <c r="A2876" i="5"/>
  <c r="B2876" i="5"/>
  <c r="C2876" i="5"/>
  <c r="A2877" i="5"/>
  <c r="B2877" i="5"/>
  <c r="C2877" i="5"/>
  <c r="A2878" i="5"/>
  <c r="B2878" i="5"/>
  <c r="C2878" i="5"/>
  <c r="A2879" i="5"/>
  <c r="B2879" i="5"/>
  <c r="C2879" i="5"/>
  <c r="A2880" i="5"/>
  <c r="B2880" i="5"/>
  <c r="C2880" i="5"/>
  <c r="A2881" i="5"/>
  <c r="B2881" i="5"/>
  <c r="C2881" i="5"/>
  <c r="A2882" i="5"/>
  <c r="B2882" i="5"/>
  <c r="C2882" i="5"/>
  <c r="A2883" i="5"/>
  <c r="B2883" i="5"/>
  <c r="C2883" i="5"/>
  <c r="A2884" i="5"/>
  <c r="B2884" i="5"/>
  <c r="C2884" i="5"/>
  <c r="A2885" i="5"/>
  <c r="B2885" i="5"/>
  <c r="C2885" i="5"/>
  <c r="A2886" i="5"/>
  <c r="B2886" i="5"/>
  <c r="C2886" i="5"/>
  <c r="A2887" i="5"/>
  <c r="B2887" i="5"/>
  <c r="C2887" i="5"/>
  <c r="A2888" i="5"/>
  <c r="B2888" i="5"/>
  <c r="C2888" i="5"/>
  <c r="A2889" i="5"/>
  <c r="B2889" i="5"/>
  <c r="C2889" i="5"/>
  <c r="A2890" i="5"/>
  <c r="B2890" i="5"/>
  <c r="C2890" i="5"/>
  <c r="A2891" i="5"/>
  <c r="B2891" i="5"/>
  <c r="C2891" i="5"/>
  <c r="A2892" i="5"/>
  <c r="B2892" i="5"/>
  <c r="C2892" i="5"/>
  <c r="A2893" i="5"/>
  <c r="B2893" i="5"/>
  <c r="C2893" i="5"/>
  <c r="A2894" i="5"/>
  <c r="B2894" i="5"/>
  <c r="C2894" i="5"/>
  <c r="A2895" i="5"/>
  <c r="B2895" i="5"/>
  <c r="C2895" i="5"/>
  <c r="A2896" i="5"/>
  <c r="B2896" i="5"/>
  <c r="C2896" i="5"/>
  <c r="A2897" i="5"/>
  <c r="B2897" i="5"/>
  <c r="C2897" i="5"/>
  <c r="A2898" i="5"/>
  <c r="B2898" i="5"/>
  <c r="C2898" i="5"/>
  <c r="A2899" i="5"/>
  <c r="B2899" i="5"/>
  <c r="C2899" i="5"/>
  <c r="A2900" i="5"/>
  <c r="B2900" i="5"/>
  <c r="C2900" i="5"/>
  <c r="A2901" i="5"/>
  <c r="B2901" i="5"/>
  <c r="C2901" i="5"/>
  <c r="A2902" i="5"/>
  <c r="B2902" i="5"/>
  <c r="C2902" i="5"/>
  <c r="A2903" i="5"/>
  <c r="B2903" i="5"/>
  <c r="C2903" i="5"/>
  <c r="A2904" i="5"/>
  <c r="B2904" i="5"/>
  <c r="C2904" i="5"/>
  <c r="A2905" i="5"/>
  <c r="B2905" i="5"/>
  <c r="C2905" i="5"/>
  <c r="A2906" i="5"/>
  <c r="B2906" i="5"/>
  <c r="C2906" i="5"/>
  <c r="A2907" i="5"/>
  <c r="B2907" i="5"/>
  <c r="C2907" i="5"/>
  <c r="A2908" i="5"/>
  <c r="B2908" i="5"/>
  <c r="C2908" i="5"/>
  <c r="A2909" i="5"/>
  <c r="B2909" i="5"/>
  <c r="C2909" i="5"/>
  <c r="A2910" i="5"/>
  <c r="B2910" i="5"/>
  <c r="C2910" i="5"/>
  <c r="A2911" i="5"/>
  <c r="B2911" i="5"/>
  <c r="C2911" i="5"/>
  <c r="A2912" i="5"/>
  <c r="B2912" i="5"/>
  <c r="C2912" i="5"/>
  <c r="A2913" i="5"/>
  <c r="B2913" i="5"/>
  <c r="C2913" i="5"/>
  <c r="A2914" i="5"/>
  <c r="B2914" i="5"/>
  <c r="C2914" i="5"/>
  <c r="A2915" i="5"/>
  <c r="B2915" i="5"/>
  <c r="C2915" i="5"/>
  <c r="A2916" i="5"/>
  <c r="B2916" i="5"/>
  <c r="C2916" i="5"/>
  <c r="A2917" i="5"/>
  <c r="B2917" i="5"/>
  <c r="C2917" i="5"/>
  <c r="A2918" i="5"/>
  <c r="B2918" i="5"/>
  <c r="C2918" i="5"/>
  <c r="A2919" i="5"/>
  <c r="B2919" i="5"/>
  <c r="C2919" i="5"/>
  <c r="A2920" i="5"/>
  <c r="B2920" i="5"/>
  <c r="C2920" i="5"/>
  <c r="A2921" i="5"/>
  <c r="B2921" i="5"/>
  <c r="C2921" i="5"/>
  <c r="A2922" i="5"/>
  <c r="B2922" i="5"/>
  <c r="C2922" i="5"/>
  <c r="A2923" i="5"/>
  <c r="B2923" i="5"/>
  <c r="C2923" i="5"/>
  <c r="A2924" i="5"/>
  <c r="B2924" i="5"/>
  <c r="C2924" i="5"/>
  <c r="A2925" i="5"/>
  <c r="B2925" i="5"/>
  <c r="C2925" i="5"/>
  <c r="A2926" i="5"/>
  <c r="B2926" i="5"/>
  <c r="C2926" i="5"/>
  <c r="A2927" i="5"/>
  <c r="B2927" i="5"/>
  <c r="C2927" i="5"/>
  <c r="A2928" i="5"/>
  <c r="B2928" i="5"/>
  <c r="C2928" i="5"/>
  <c r="A2929" i="5"/>
  <c r="B2929" i="5"/>
  <c r="C2929" i="5"/>
  <c r="A2930" i="5"/>
  <c r="B2930" i="5"/>
  <c r="C2930" i="5"/>
  <c r="A2931" i="5"/>
  <c r="B2931" i="5"/>
  <c r="C2931" i="5"/>
  <c r="A2932" i="5"/>
  <c r="B2932" i="5"/>
  <c r="C2932" i="5"/>
  <c r="A2933" i="5"/>
  <c r="B2933" i="5"/>
  <c r="C2933" i="5"/>
  <c r="A2934" i="5"/>
  <c r="B2934" i="5"/>
  <c r="C2934" i="5"/>
  <c r="A2935" i="5"/>
  <c r="B2935" i="5"/>
  <c r="C2935" i="5"/>
  <c r="A2936" i="5"/>
  <c r="B2936" i="5"/>
  <c r="C2936" i="5"/>
  <c r="A2937" i="5"/>
  <c r="B2937" i="5"/>
  <c r="C2937" i="5"/>
  <c r="A2938" i="5"/>
  <c r="B2938" i="5"/>
  <c r="C2938" i="5"/>
  <c r="A2939" i="5"/>
  <c r="B2939" i="5"/>
  <c r="C2939" i="5"/>
  <c r="A2940" i="5"/>
  <c r="B2940" i="5"/>
  <c r="C2940" i="5"/>
  <c r="A2941" i="5"/>
  <c r="B2941" i="5"/>
  <c r="C2941" i="5"/>
  <c r="A2942" i="5"/>
  <c r="B2942" i="5"/>
  <c r="C2942" i="5"/>
  <c r="A2943" i="5"/>
  <c r="B2943" i="5"/>
  <c r="C2943" i="5"/>
  <c r="A2944" i="5"/>
  <c r="B2944" i="5"/>
  <c r="C2944" i="5"/>
  <c r="A2945" i="5"/>
  <c r="B2945" i="5"/>
  <c r="C2945" i="5"/>
  <c r="A2946" i="5"/>
  <c r="B2946" i="5"/>
  <c r="C2946" i="5"/>
  <c r="A2947" i="5"/>
  <c r="B2947" i="5"/>
  <c r="C2947" i="5"/>
  <c r="A2948" i="5"/>
  <c r="B2948" i="5"/>
  <c r="C2948" i="5"/>
  <c r="A2949" i="5"/>
  <c r="B2949" i="5"/>
  <c r="C2949" i="5"/>
  <c r="A2950" i="5"/>
  <c r="B2950" i="5"/>
  <c r="C2950" i="5"/>
  <c r="A2951" i="5"/>
  <c r="B2951" i="5"/>
  <c r="C2951" i="5"/>
  <c r="A2952" i="5"/>
  <c r="B2952" i="5"/>
  <c r="C2952" i="5"/>
  <c r="A2953" i="5"/>
  <c r="B2953" i="5"/>
  <c r="C2953" i="5"/>
  <c r="A2954" i="5"/>
  <c r="B2954" i="5"/>
  <c r="C2954" i="5"/>
  <c r="A2955" i="5"/>
  <c r="B2955" i="5"/>
  <c r="C2955" i="5"/>
  <c r="A2956" i="5"/>
  <c r="B2956" i="5"/>
  <c r="C2956" i="5"/>
  <c r="A2957" i="5"/>
  <c r="B2957" i="5"/>
  <c r="C2957" i="5"/>
  <c r="A2958" i="5"/>
  <c r="B2958" i="5"/>
  <c r="C2958" i="5"/>
  <c r="A2959" i="5"/>
  <c r="B2959" i="5"/>
  <c r="C2959" i="5"/>
  <c r="A2960" i="5"/>
  <c r="B2960" i="5"/>
  <c r="C2960" i="5"/>
  <c r="A2961" i="5"/>
  <c r="B2961" i="5"/>
  <c r="C2961" i="5"/>
  <c r="A2962" i="5"/>
  <c r="B2962" i="5"/>
  <c r="C2962" i="5"/>
  <c r="A2963" i="5"/>
  <c r="B2963" i="5"/>
  <c r="C2963" i="5"/>
  <c r="A2964" i="5"/>
  <c r="B2964" i="5"/>
  <c r="C2964" i="5"/>
  <c r="A2965" i="5"/>
  <c r="B2965" i="5"/>
  <c r="C2965" i="5"/>
  <c r="A2966" i="5"/>
  <c r="B2966" i="5"/>
  <c r="C2966" i="5"/>
  <c r="A2967" i="5"/>
  <c r="B2967" i="5"/>
  <c r="C2967" i="5"/>
  <c r="A2968" i="5"/>
  <c r="B2968" i="5"/>
  <c r="C2968" i="5"/>
  <c r="A2969" i="5"/>
  <c r="B2969" i="5"/>
  <c r="C2969" i="5"/>
  <c r="A2970" i="5"/>
  <c r="B2970" i="5"/>
  <c r="C2970" i="5"/>
  <c r="A2971" i="5"/>
  <c r="B2971" i="5"/>
  <c r="C2971" i="5"/>
  <c r="A2972" i="5"/>
  <c r="B2972" i="5"/>
  <c r="C2972" i="5"/>
  <c r="A2973" i="5"/>
  <c r="B2973" i="5"/>
  <c r="C2973" i="5"/>
  <c r="A2974" i="5"/>
  <c r="B2974" i="5"/>
  <c r="C2974" i="5"/>
  <c r="A2975" i="5"/>
  <c r="B2975" i="5"/>
  <c r="C2975" i="5"/>
  <c r="A2976" i="5"/>
  <c r="B2976" i="5"/>
  <c r="C2976" i="5"/>
  <c r="A2977" i="5"/>
  <c r="B2977" i="5"/>
  <c r="C2977" i="5"/>
  <c r="A2978" i="5"/>
  <c r="B2978" i="5"/>
  <c r="C2978" i="5"/>
  <c r="A2979" i="5"/>
  <c r="B2979" i="5"/>
  <c r="C2979" i="5"/>
  <c r="A2980" i="5"/>
  <c r="B2980" i="5"/>
  <c r="C2980" i="5"/>
  <c r="A2981" i="5"/>
  <c r="B2981" i="5"/>
  <c r="C2981" i="5"/>
  <c r="A2982" i="5"/>
  <c r="B2982" i="5"/>
  <c r="C2982" i="5"/>
  <c r="A2983" i="5"/>
  <c r="B2983" i="5"/>
  <c r="C2983" i="5"/>
  <c r="A2984" i="5"/>
  <c r="B2984" i="5"/>
  <c r="C2984" i="5"/>
  <c r="A2985" i="5"/>
  <c r="B2985" i="5"/>
  <c r="C2985" i="5"/>
  <c r="A2986" i="5"/>
  <c r="B2986" i="5"/>
  <c r="C2986" i="5"/>
  <c r="A2987" i="5"/>
  <c r="B2987" i="5"/>
  <c r="C2987" i="5"/>
  <c r="A2988" i="5"/>
  <c r="B2988" i="5"/>
  <c r="C2988" i="5"/>
  <c r="A2989" i="5"/>
  <c r="B2989" i="5"/>
  <c r="C2989" i="5"/>
  <c r="A2990" i="5"/>
  <c r="B2990" i="5"/>
  <c r="C2990" i="5"/>
  <c r="A2991" i="5"/>
  <c r="B2991" i="5"/>
  <c r="C2991" i="5"/>
  <c r="A2992" i="5"/>
  <c r="B2992" i="5"/>
  <c r="C2992" i="5"/>
  <c r="A2993" i="5"/>
  <c r="B2993" i="5"/>
  <c r="C2993" i="5"/>
  <c r="A2994" i="5"/>
  <c r="B2994" i="5"/>
  <c r="C2994" i="5"/>
  <c r="A2995" i="5"/>
  <c r="B2995" i="5"/>
  <c r="C2995" i="5"/>
  <c r="A2996" i="5"/>
  <c r="B2996" i="5"/>
  <c r="C2996" i="5"/>
  <c r="A2997" i="5"/>
  <c r="B2997" i="5"/>
  <c r="C2997" i="5"/>
  <c r="A2998" i="5"/>
  <c r="B2998" i="5"/>
  <c r="C2998" i="5"/>
  <c r="A2999" i="5"/>
  <c r="B2999" i="5"/>
  <c r="C2999" i="5"/>
  <c r="A3000" i="5"/>
  <c r="B3000" i="5"/>
  <c r="C3000" i="5"/>
  <c r="A3001" i="5"/>
  <c r="B3001" i="5"/>
  <c r="C3001" i="5"/>
  <c r="A3002" i="5"/>
  <c r="B3002" i="5"/>
  <c r="C3002" i="5"/>
  <c r="A3003" i="5"/>
  <c r="B3003" i="5"/>
  <c r="C3003" i="5"/>
  <c r="A3004" i="5"/>
  <c r="B3004" i="5"/>
  <c r="C3004" i="5"/>
  <c r="A3005" i="5"/>
  <c r="B3005" i="5"/>
  <c r="C3005" i="5"/>
  <c r="A3006" i="5"/>
  <c r="B3006" i="5"/>
  <c r="C3006" i="5"/>
  <c r="A3007" i="5"/>
  <c r="B3007" i="5"/>
  <c r="C3007" i="5"/>
  <c r="A3008" i="5"/>
  <c r="B3008" i="5"/>
  <c r="C3008" i="5"/>
  <c r="A3009" i="5"/>
  <c r="B3009" i="5"/>
  <c r="C3009" i="5"/>
  <c r="A3010" i="5"/>
  <c r="B3010" i="5"/>
  <c r="C3010" i="5"/>
  <c r="A3011" i="5"/>
  <c r="B3011" i="5"/>
  <c r="C3011" i="5"/>
  <c r="A3012" i="5"/>
  <c r="B3012" i="5"/>
  <c r="C3012" i="5"/>
  <c r="A3013" i="5"/>
  <c r="B3013" i="5"/>
  <c r="C3013" i="5"/>
  <c r="A3014" i="5"/>
  <c r="B3014" i="5"/>
  <c r="C3014" i="5"/>
  <c r="A3015" i="5"/>
  <c r="B3015" i="5"/>
  <c r="C3015" i="5"/>
  <c r="A3016" i="5"/>
  <c r="B3016" i="5"/>
  <c r="C3016" i="5"/>
  <c r="A3017" i="5"/>
  <c r="B3017" i="5"/>
  <c r="C3017" i="5"/>
  <c r="A3018" i="5"/>
  <c r="B3018" i="5"/>
  <c r="C3018" i="5"/>
  <c r="A3019" i="5"/>
  <c r="B3019" i="5"/>
  <c r="C3019" i="5"/>
  <c r="A3020" i="5"/>
  <c r="B3020" i="5"/>
  <c r="C3020" i="5"/>
  <c r="A3021" i="5"/>
  <c r="B3021" i="5"/>
  <c r="C3021" i="5"/>
  <c r="A3022" i="5"/>
  <c r="B3022" i="5"/>
  <c r="C3022" i="5"/>
  <c r="A3023" i="5"/>
  <c r="B3023" i="5"/>
  <c r="C3023" i="5"/>
  <c r="A3024" i="5"/>
  <c r="B3024" i="5"/>
  <c r="C3024" i="5"/>
  <c r="A3025" i="5"/>
  <c r="B3025" i="5"/>
  <c r="C3025" i="5"/>
  <c r="A3026" i="5"/>
  <c r="B3026" i="5"/>
  <c r="C3026" i="5"/>
  <c r="A3027" i="5"/>
  <c r="B3027" i="5"/>
  <c r="C3027" i="5"/>
  <c r="A3028" i="5"/>
  <c r="B3028" i="5"/>
  <c r="C3028" i="5"/>
  <c r="A3029" i="5"/>
  <c r="B3029" i="5"/>
  <c r="C3029" i="5"/>
  <c r="A3030" i="5"/>
  <c r="B3030" i="5"/>
  <c r="C3030" i="5"/>
  <c r="A3031" i="5"/>
  <c r="B3031" i="5"/>
  <c r="C3031" i="5"/>
  <c r="A3032" i="5"/>
  <c r="B3032" i="5"/>
  <c r="C3032" i="5"/>
  <c r="A3033" i="5"/>
  <c r="B3033" i="5"/>
  <c r="C3033" i="5"/>
  <c r="A3034" i="5"/>
  <c r="B3034" i="5"/>
  <c r="C3034" i="5"/>
  <c r="A3035" i="5"/>
  <c r="B3035" i="5"/>
  <c r="C3035" i="5"/>
  <c r="A3036" i="5"/>
  <c r="B3036" i="5"/>
  <c r="C3036" i="5"/>
  <c r="A3037" i="5"/>
  <c r="B3037" i="5"/>
  <c r="C3037" i="5"/>
  <c r="A3038" i="5"/>
  <c r="B3038" i="5"/>
  <c r="C3038" i="5"/>
  <c r="A3039" i="5"/>
  <c r="B3039" i="5"/>
  <c r="C3039" i="5"/>
  <c r="A3040" i="5"/>
  <c r="B3040" i="5"/>
  <c r="C3040" i="5"/>
  <c r="A3041" i="5"/>
  <c r="B3041" i="5"/>
  <c r="C3041" i="5"/>
  <c r="A3042" i="5"/>
  <c r="B3042" i="5"/>
  <c r="C3042" i="5"/>
  <c r="A3043" i="5"/>
  <c r="B3043" i="5"/>
  <c r="C3043" i="5"/>
  <c r="A3044" i="5"/>
  <c r="B3044" i="5"/>
  <c r="C3044" i="5"/>
  <c r="A3045" i="5"/>
  <c r="B3045" i="5"/>
  <c r="C3045" i="5"/>
  <c r="A3046" i="5"/>
  <c r="B3046" i="5"/>
  <c r="C3046" i="5"/>
  <c r="A3047" i="5"/>
  <c r="B3047" i="5"/>
  <c r="C3047" i="5"/>
  <c r="A3048" i="5"/>
  <c r="B3048" i="5"/>
  <c r="C3048" i="5"/>
  <c r="A3049" i="5"/>
  <c r="B3049" i="5"/>
  <c r="C3049" i="5"/>
  <c r="A3050" i="5"/>
  <c r="B3050" i="5"/>
  <c r="C3050" i="5"/>
  <c r="A3051" i="5"/>
  <c r="B3051" i="5"/>
  <c r="C3051" i="5"/>
  <c r="A3052" i="5"/>
  <c r="B3052" i="5"/>
  <c r="C3052" i="5"/>
  <c r="A3053" i="5"/>
  <c r="B3053" i="5"/>
  <c r="C3053" i="5"/>
  <c r="A3054" i="5"/>
  <c r="B3054" i="5"/>
  <c r="C3054" i="5"/>
  <c r="A3055" i="5"/>
  <c r="B3055" i="5"/>
  <c r="C3055" i="5"/>
  <c r="A3056" i="5"/>
  <c r="B3056" i="5"/>
  <c r="C3056" i="5"/>
  <c r="A3057" i="5"/>
  <c r="B3057" i="5"/>
  <c r="C3057" i="5"/>
  <c r="A3058" i="5"/>
  <c r="B3058" i="5"/>
  <c r="C3058" i="5"/>
  <c r="A3059" i="5"/>
  <c r="B3059" i="5"/>
  <c r="C3059" i="5"/>
  <c r="A3060" i="5"/>
  <c r="B3060" i="5"/>
  <c r="C3060" i="5"/>
  <c r="A3061" i="5"/>
  <c r="B3061" i="5"/>
  <c r="C3061" i="5"/>
  <c r="A3062" i="5"/>
  <c r="B3062" i="5"/>
  <c r="C3062" i="5"/>
  <c r="A3063" i="5"/>
  <c r="B3063" i="5"/>
  <c r="C3063" i="5"/>
  <c r="A3064" i="5"/>
  <c r="B3064" i="5"/>
  <c r="C3064" i="5"/>
  <c r="A3065" i="5"/>
  <c r="B3065" i="5"/>
  <c r="C3065" i="5"/>
  <c r="A3066" i="5"/>
  <c r="B3066" i="5"/>
  <c r="C3066" i="5"/>
  <c r="A3067" i="5"/>
  <c r="B3067" i="5"/>
  <c r="C3067" i="5"/>
  <c r="A3068" i="5"/>
  <c r="B3068" i="5"/>
  <c r="C3068" i="5"/>
  <c r="A3069" i="5"/>
  <c r="B3069" i="5"/>
  <c r="C3069" i="5"/>
  <c r="A3070" i="5"/>
  <c r="B3070" i="5"/>
  <c r="C3070" i="5"/>
  <c r="A3071" i="5"/>
  <c r="B3071" i="5"/>
  <c r="C3071" i="5"/>
  <c r="A3072" i="5"/>
  <c r="B3072" i="5"/>
  <c r="C3072" i="5"/>
  <c r="A3073" i="5"/>
  <c r="B3073" i="5"/>
  <c r="C3073" i="5"/>
  <c r="A3074" i="5"/>
  <c r="B3074" i="5"/>
  <c r="C3074" i="5"/>
  <c r="A3075" i="5"/>
  <c r="B3075" i="5"/>
  <c r="C3075" i="5"/>
  <c r="A3076" i="5"/>
  <c r="B3076" i="5"/>
  <c r="C3076" i="5"/>
  <c r="A3077" i="5"/>
  <c r="B3077" i="5"/>
  <c r="C3077" i="5"/>
  <c r="A3078" i="5"/>
  <c r="B3078" i="5"/>
  <c r="C3078" i="5"/>
  <c r="A3079" i="5"/>
  <c r="B3079" i="5"/>
  <c r="C3079" i="5"/>
  <c r="A3080" i="5"/>
  <c r="B3080" i="5"/>
  <c r="C3080" i="5"/>
  <c r="A3081" i="5"/>
  <c r="B3081" i="5"/>
  <c r="C3081" i="5"/>
  <c r="A3082" i="5"/>
  <c r="B3082" i="5"/>
  <c r="C3082" i="5"/>
  <c r="A3083" i="5"/>
  <c r="B3083" i="5"/>
  <c r="C3083" i="5"/>
  <c r="A3084" i="5"/>
  <c r="B3084" i="5"/>
  <c r="C3084" i="5"/>
  <c r="A3085" i="5"/>
  <c r="B3085" i="5"/>
  <c r="C3085" i="5"/>
  <c r="A3086" i="5"/>
  <c r="B3086" i="5"/>
  <c r="C3086" i="5"/>
  <c r="A3087" i="5"/>
  <c r="B3087" i="5"/>
  <c r="C3087" i="5"/>
  <c r="A3088" i="5"/>
  <c r="B3088" i="5"/>
  <c r="C3088" i="5"/>
  <c r="A3089" i="5"/>
  <c r="B3089" i="5"/>
  <c r="C3089" i="5"/>
  <c r="A3090" i="5"/>
  <c r="B3090" i="5"/>
  <c r="C3090" i="5"/>
  <c r="A3091" i="5"/>
  <c r="B3091" i="5"/>
  <c r="C3091" i="5"/>
  <c r="A3092" i="5"/>
  <c r="B3092" i="5"/>
  <c r="C3092" i="5"/>
  <c r="A3093" i="5"/>
  <c r="B3093" i="5"/>
  <c r="C3093" i="5"/>
  <c r="A3094" i="5"/>
  <c r="B3094" i="5"/>
  <c r="C3094" i="5"/>
  <c r="A3095" i="5"/>
  <c r="B3095" i="5"/>
  <c r="C3095" i="5"/>
  <c r="A3096" i="5"/>
  <c r="B3096" i="5"/>
  <c r="C3096" i="5"/>
  <c r="A3097" i="5"/>
  <c r="B3097" i="5"/>
  <c r="C3097" i="5"/>
  <c r="A3098" i="5"/>
  <c r="B3098" i="5"/>
  <c r="C3098" i="5"/>
  <c r="A3099" i="5"/>
  <c r="B3099" i="5"/>
  <c r="C3099" i="5"/>
  <c r="A3100" i="5"/>
  <c r="B3100" i="5"/>
  <c r="C3100" i="5"/>
  <c r="A3101" i="5"/>
  <c r="B3101" i="5"/>
  <c r="C3101" i="5"/>
  <c r="A3102" i="5"/>
  <c r="B3102" i="5"/>
  <c r="C3102" i="5"/>
  <c r="A3103" i="5"/>
  <c r="B3103" i="5"/>
  <c r="C3103" i="5"/>
  <c r="A3104" i="5"/>
  <c r="B3104" i="5"/>
  <c r="C3104" i="5"/>
  <c r="A3105" i="5"/>
  <c r="B3105" i="5"/>
  <c r="C3105" i="5"/>
  <c r="A3106" i="5"/>
  <c r="B3106" i="5"/>
  <c r="C3106" i="5"/>
  <c r="A3107" i="5"/>
  <c r="B3107" i="5"/>
  <c r="C3107" i="5"/>
  <c r="A3108" i="5"/>
  <c r="B3108" i="5"/>
  <c r="C3108" i="5"/>
  <c r="A3109" i="5"/>
  <c r="B3109" i="5"/>
  <c r="C3109" i="5"/>
  <c r="A3110" i="5"/>
  <c r="B3110" i="5"/>
  <c r="C3110" i="5"/>
  <c r="A3111" i="5"/>
  <c r="B3111" i="5"/>
  <c r="C3111" i="5"/>
  <c r="A3112" i="5"/>
  <c r="B3112" i="5"/>
  <c r="C3112" i="5"/>
  <c r="A3113" i="5"/>
  <c r="B3113" i="5"/>
  <c r="C3113" i="5"/>
  <c r="A3114" i="5"/>
  <c r="B3114" i="5"/>
  <c r="C3114" i="5"/>
  <c r="A3115" i="5"/>
  <c r="B3115" i="5"/>
  <c r="C3115" i="5"/>
  <c r="A3116" i="5"/>
  <c r="B3116" i="5"/>
  <c r="C3116" i="5"/>
  <c r="A3117" i="5"/>
  <c r="B3117" i="5"/>
  <c r="C3117" i="5"/>
  <c r="A3118" i="5"/>
  <c r="B3118" i="5"/>
  <c r="C3118" i="5"/>
  <c r="A3119" i="5"/>
  <c r="B3119" i="5"/>
  <c r="C3119" i="5"/>
  <c r="A3120" i="5"/>
  <c r="B3120" i="5"/>
  <c r="C3120" i="5"/>
  <c r="A3121" i="5"/>
  <c r="B3121" i="5"/>
  <c r="C3121" i="5"/>
  <c r="A3122" i="5"/>
  <c r="B3122" i="5"/>
  <c r="C3122" i="5"/>
  <c r="A3123" i="5"/>
  <c r="B3123" i="5"/>
  <c r="C3123" i="5"/>
  <c r="A3124" i="5"/>
  <c r="B3124" i="5"/>
  <c r="C3124" i="5"/>
  <c r="A3125" i="5"/>
  <c r="B3125" i="5"/>
  <c r="C3125" i="5"/>
  <c r="A3126" i="5"/>
  <c r="B3126" i="5"/>
  <c r="C3126" i="5"/>
  <c r="A3127" i="5"/>
  <c r="B3127" i="5"/>
  <c r="C3127" i="5"/>
  <c r="A3128" i="5"/>
  <c r="B3128" i="5"/>
  <c r="C3128" i="5"/>
  <c r="A3129" i="5"/>
  <c r="B3129" i="5"/>
  <c r="C3129" i="5"/>
  <c r="A3130" i="5"/>
  <c r="B3130" i="5"/>
  <c r="C3130" i="5"/>
  <c r="A3131" i="5"/>
  <c r="B3131" i="5"/>
  <c r="C3131" i="5"/>
  <c r="A3132" i="5"/>
  <c r="B3132" i="5"/>
  <c r="C3132" i="5"/>
  <c r="A3133" i="5"/>
  <c r="B3133" i="5"/>
  <c r="C3133" i="5"/>
  <c r="A3134" i="5"/>
  <c r="B3134" i="5"/>
  <c r="C3134" i="5"/>
  <c r="A3135" i="5"/>
  <c r="B3135" i="5"/>
  <c r="C3135" i="5"/>
  <c r="A3136" i="5"/>
  <c r="B3136" i="5"/>
  <c r="C3136" i="5"/>
  <c r="A3137" i="5"/>
  <c r="B3137" i="5"/>
  <c r="C3137" i="5"/>
  <c r="A3138" i="5"/>
  <c r="B3138" i="5"/>
  <c r="C3138" i="5"/>
  <c r="A3139" i="5"/>
  <c r="B3139" i="5"/>
  <c r="C3139" i="5"/>
  <c r="A3140" i="5"/>
  <c r="B3140" i="5"/>
  <c r="C3140" i="5"/>
  <c r="A3141" i="5"/>
  <c r="B3141" i="5"/>
  <c r="C3141" i="5"/>
  <c r="A3142" i="5"/>
  <c r="B3142" i="5"/>
  <c r="C3142" i="5"/>
  <c r="A3143" i="5"/>
  <c r="B3143" i="5"/>
  <c r="C3143" i="5"/>
  <c r="A3144" i="5"/>
  <c r="B3144" i="5"/>
  <c r="C3144" i="5"/>
  <c r="A3145" i="5"/>
  <c r="B3145" i="5"/>
  <c r="C3145" i="5"/>
  <c r="A3146" i="5"/>
  <c r="B3146" i="5"/>
  <c r="C3146" i="5"/>
  <c r="A3147" i="5"/>
  <c r="B3147" i="5"/>
  <c r="C3147" i="5"/>
  <c r="A3148" i="5"/>
  <c r="B3148" i="5"/>
  <c r="C3148" i="5"/>
  <c r="A3149" i="5"/>
  <c r="B3149" i="5"/>
  <c r="C3149" i="5"/>
  <c r="A3150" i="5"/>
  <c r="B3150" i="5"/>
  <c r="C3150" i="5"/>
  <c r="A3151" i="5"/>
  <c r="B3151" i="5"/>
  <c r="C3151" i="5"/>
  <c r="A3152" i="5"/>
  <c r="B3152" i="5"/>
  <c r="C3152" i="5"/>
  <c r="A3153" i="5"/>
  <c r="B3153" i="5"/>
  <c r="C3153" i="5"/>
  <c r="A3154" i="5"/>
  <c r="B3154" i="5"/>
  <c r="C3154" i="5"/>
  <c r="A3155" i="5"/>
  <c r="B3155" i="5"/>
  <c r="C3155" i="5"/>
  <c r="A3156" i="5"/>
  <c r="B3156" i="5"/>
  <c r="C3156" i="5"/>
  <c r="A3157" i="5"/>
  <c r="B3157" i="5"/>
  <c r="C3157" i="5"/>
  <c r="A3158" i="5"/>
  <c r="B3158" i="5"/>
  <c r="C3158" i="5"/>
  <c r="A3159" i="5"/>
  <c r="B3159" i="5"/>
  <c r="C3159" i="5"/>
  <c r="A3160" i="5"/>
  <c r="B3160" i="5"/>
  <c r="C3160" i="5"/>
  <c r="A3161" i="5"/>
  <c r="B3161" i="5"/>
  <c r="C3161" i="5"/>
  <c r="A3162" i="5"/>
  <c r="B3162" i="5"/>
  <c r="C3162" i="5"/>
  <c r="A3163" i="5"/>
  <c r="B3163" i="5"/>
  <c r="C3163" i="5"/>
  <c r="A3164" i="5"/>
  <c r="B3164" i="5"/>
  <c r="C3164" i="5"/>
  <c r="A3165" i="5"/>
  <c r="B3165" i="5"/>
  <c r="C3165" i="5"/>
  <c r="A3166" i="5"/>
  <c r="B3166" i="5"/>
  <c r="C3166" i="5"/>
  <c r="A3167" i="5"/>
  <c r="B3167" i="5"/>
  <c r="C3167" i="5"/>
  <c r="A3168" i="5"/>
  <c r="B3168" i="5"/>
  <c r="C3168" i="5"/>
  <c r="A3169" i="5"/>
  <c r="B3169" i="5"/>
  <c r="C3169" i="5"/>
  <c r="A3170" i="5"/>
  <c r="B3170" i="5"/>
  <c r="C3170" i="5"/>
  <c r="A3171" i="5"/>
  <c r="B3171" i="5"/>
  <c r="C3171" i="5"/>
  <c r="A3172" i="5"/>
  <c r="B3172" i="5"/>
  <c r="C3172" i="5"/>
  <c r="A3173" i="5"/>
  <c r="B3173" i="5"/>
  <c r="C3173" i="5"/>
  <c r="A3174" i="5"/>
  <c r="B3174" i="5"/>
  <c r="C3174" i="5"/>
  <c r="A3175" i="5"/>
  <c r="B3175" i="5"/>
  <c r="C3175" i="5"/>
  <c r="A3176" i="5"/>
  <c r="B3176" i="5"/>
  <c r="C3176" i="5"/>
  <c r="A3177" i="5"/>
  <c r="B3177" i="5"/>
  <c r="C3177" i="5"/>
  <c r="A3178" i="5"/>
  <c r="B3178" i="5"/>
  <c r="C3178" i="5"/>
  <c r="A3179" i="5"/>
  <c r="B3179" i="5"/>
  <c r="C3179" i="5"/>
  <c r="A3180" i="5"/>
  <c r="B3180" i="5"/>
  <c r="C3180" i="5"/>
  <c r="A3181" i="5"/>
  <c r="B3181" i="5"/>
  <c r="C3181" i="5"/>
  <c r="A3182" i="5"/>
  <c r="B3182" i="5"/>
  <c r="C3182" i="5"/>
  <c r="A3183" i="5"/>
  <c r="B3183" i="5"/>
  <c r="C3183" i="5"/>
  <c r="A3184" i="5"/>
  <c r="B3184" i="5"/>
  <c r="C3184" i="5"/>
  <c r="A3185" i="5"/>
  <c r="B3185" i="5"/>
  <c r="C3185" i="5"/>
  <c r="A3186" i="5"/>
  <c r="B3186" i="5"/>
  <c r="C3186" i="5"/>
  <c r="A3187" i="5"/>
  <c r="B3187" i="5"/>
  <c r="C3187" i="5"/>
  <c r="A3188" i="5"/>
  <c r="B3188" i="5"/>
  <c r="C3188" i="5"/>
  <c r="A3189" i="5"/>
  <c r="B3189" i="5"/>
  <c r="C3189" i="5"/>
  <c r="A3190" i="5"/>
  <c r="B3190" i="5"/>
  <c r="C3190" i="5"/>
  <c r="A3191" i="5"/>
  <c r="B3191" i="5"/>
  <c r="C3191" i="5"/>
  <c r="A3192" i="5"/>
  <c r="B3192" i="5"/>
  <c r="C3192" i="5"/>
  <c r="A3193" i="5"/>
  <c r="B3193" i="5"/>
  <c r="C3193" i="5"/>
  <c r="A3194" i="5"/>
  <c r="B3194" i="5"/>
  <c r="C3194" i="5"/>
  <c r="A3195" i="5"/>
  <c r="B3195" i="5"/>
  <c r="C3195" i="5"/>
  <c r="A3196" i="5"/>
  <c r="B3196" i="5"/>
  <c r="C3196" i="5"/>
  <c r="A3197" i="5"/>
  <c r="B3197" i="5"/>
  <c r="C3197" i="5"/>
  <c r="A3198" i="5"/>
  <c r="B3198" i="5"/>
  <c r="C3198" i="5"/>
  <c r="A3199" i="5"/>
  <c r="B3199" i="5"/>
  <c r="C3199" i="5"/>
  <c r="A3200" i="5"/>
  <c r="B3200" i="5"/>
  <c r="C3200" i="5"/>
  <c r="A3201" i="5"/>
  <c r="B3201" i="5"/>
  <c r="C3201" i="5"/>
  <c r="A3202" i="5"/>
  <c r="B3202" i="5"/>
  <c r="C3202" i="5"/>
  <c r="A3203" i="5"/>
  <c r="B3203" i="5"/>
  <c r="C3203" i="5"/>
  <c r="A3204" i="5"/>
  <c r="B3204" i="5"/>
  <c r="C3204" i="5"/>
  <c r="A3205" i="5"/>
  <c r="B3205" i="5"/>
  <c r="C3205" i="5"/>
  <c r="A3206" i="5"/>
  <c r="B3206" i="5"/>
  <c r="C3206" i="5"/>
  <c r="A3207" i="5"/>
  <c r="B3207" i="5"/>
  <c r="C3207" i="5"/>
  <c r="A3208" i="5"/>
  <c r="B3208" i="5"/>
  <c r="C3208" i="5"/>
  <c r="A3209" i="5"/>
  <c r="B3209" i="5"/>
  <c r="C3209" i="5"/>
  <c r="A3210" i="5"/>
  <c r="B3210" i="5"/>
  <c r="C3210" i="5"/>
  <c r="A3211" i="5"/>
  <c r="B3211" i="5"/>
  <c r="C3211" i="5"/>
  <c r="A3212" i="5"/>
  <c r="B3212" i="5"/>
  <c r="C3212" i="5"/>
  <c r="A3213" i="5"/>
  <c r="B3213" i="5"/>
  <c r="C3213" i="5"/>
  <c r="A3214" i="5"/>
  <c r="B3214" i="5"/>
  <c r="C3214" i="5"/>
  <c r="A3215" i="5"/>
  <c r="B3215" i="5"/>
  <c r="C3215" i="5"/>
  <c r="A3216" i="5"/>
  <c r="B3216" i="5"/>
  <c r="C3216" i="5"/>
  <c r="A3217" i="5"/>
  <c r="B3217" i="5"/>
  <c r="C3217" i="5"/>
  <c r="A3218" i="5"/>
  <c r="B3218" i="5"/>
  <c r="C3218" i="5"/>
  <c r="A3219" i="5"/>
  <c r="B3219" i="5"/>
  <c r="C3219" i="5"/>
  <c r="A3220" i="5"/>
  <c r="B3220" i="5"/>
  <c r="C3220" i="5"/>
  <c r="A3221" i="5"/>
  <c r="B3221" i="5"/>
  <c r="C3221" i="5"/>
  <c r="A3222" i="5"/>
  <c r="B3222" i="5"/>
  <c r="C3222" i="5"/>
  <c r="A3223" i="5"/>
  <c r="B3223" i="5"/>
  <c r="C3223" i="5"/>
  <c r="A3224" i="5"/>
  <c r="B3224" i="5"/>
  <c r="C3224" i="5"/>
  <c r="A3225" i="5"/>
  <c r="B3225" i="5"/>
  <c r="C3225" i="5"/>
  <c r="A3226" i="5"/>
  <c r="B3226" i="5"/>
  <c r="C3226" i="5"/>
  <c r="A3227" i="5"/>
  <c r="B3227" i="5"/>
  <c r="C3227" i="5"/>
  <c r="A3228" i="5"/>
  <c r="B3228" i="5"/>
  <c r="C3228" i="5"/>
  <c r="A3229" i="5"/>
  <c r="B3229" i="5"/>
  <c r="C3229" i="5"/>
  <c r="A3230" i="5"/>
  <c r="B3230" i="5"/>
  <c r="C3230" i="5"/>
  <c r="A3231" i="5"/>
  <c r="B3231" i="5"/>
  <c r="C3231" i="5"/>
  <c r="A3232" i="5"/>
  <c r="B3232" i="5"/>
  <c r="C3232" i="5"/>
  <c r="A3233" i="5"/>
  <c r="B3233" i="5"/>
  <c r="C3233" i="5"/>
  <c r="A3234" i="5"/>
  <c r="B3234" i="5"/>
  <c r="C3234" i="5"/>
  <c r="A3235" i="5"/>
  <c r="B3235" i="5"/>
  <c r="C3235" i="5"/>
  <c r="A3236" i="5"/>
  <c r="B3236" i="5"/>
  <c r="C3236" i="5"/>
  <c r="A3237" i="5"/>
  <c r="B3237" i="5"/>
  <c r="C3237" i="5"/>
  <c r="A3238" i="5"/>
  <c r="B3238" i="5"/>
  <c r="C3238" i="5"/>
  <c r="A3239" i="5"/>
  <c r="B3239" i="5"/>
  <c r="C3239" i="5"/>
  <c r="A3240" i="5"/>
  <c r="B3240" i="5"/>
  <c r="C3240" i="5"/>
  <c r="A3241" i="5"/>
  <c r="B3241" i="5"/>
  <c r="C3241" i="5"/>
  <c r="A3242" i="5"/>
  <c r="B3242" i="5"/>
  <c r="C3242" i="5"/>
  <c r="A3243" i="5"/>
  <c r="B3243" i="5"/>
  <c r="C3243" i="5"/>
  <c r="A3244" i="5"/>
  <c r="B3244" i="5"/>
  <c r="C3244" i="5"/>
  <c r="A3245" i="5"/>
  <c r="B3245" i="5"/>
  <c r="C3245" i="5"/>
  <c r="A3246" i="5"/>
  <c r="B3246" i="5"/>
  <c r="C3246" i="5"/>
  <c r="A3247" i="5"/>
  <c r="B3247" i="5"/>
  <c r="C3247" i="5"/>
  <c r="A3248" i="5"/>
  <c r="B3248" i="5"/>
  <c r="C3248" i="5"/>
  <c r="A3249" i="5"/>
  <c r="B3249" i="5"/>
  <c r="C3249" i="5"/>
  <c r="A3250" i="5"/>
  <c r="B3250" i="5"/>
  <c r="C3250" i="5"/>
  <c r="A3251" i="5"/>
  <c r="B3251" i="5"/>
  <c r="C3251" i="5"/>
  <c r="A3252" i="5"/>
  <c r="B3252" i="5"/>
  <c r="C3252" i="5"/>
  <c r="A3253" i="5"/>
  <c r="B3253" i="5"/>
  <c r="C3253" i="5"/>
  <c r="A3254" i="5"/>
  <c r="B3254" i="5"/>
  <c r="C3254" i="5"/>
  <c r="A3255" i="5"/>
  <c r="B3255" i="5"/>
  <c r="C3255" i="5"/>
  <c r="A3256" i="5"/>
  <c r="B3256" i="5"/>
  <c r="C3256" i="5"/>
  <c r="A3257" i="5"/>
  <c r="B3257" i="5"/>
  <c r="C3257" i="5"/>
  <c r="A3258" i="5"/>
  <c r="B3258" i="5"/>
  <c r="C3258" i="5"/>
  <c r="A3259" i="5"/>
  <c r="B3259" i="5"/>
  <c r="C3259" i="5"/>
  <c r="A3260" i="5"/>
  <c r="B3260" i="5"/>
  <c r="C3260" i="5"/>
  <c r="A3261" i="5"/>
  <c r="B3261" i="5"/>
  <c r="C3261" i="5"/>
  <c r="A3262" i="5"/>
  <c r="B3262" i="5"/>
  <c r="C3262" i="5"/>
  <c r="A3263" i="5"/>
  <c r="B3263" i="5"/>
  <c r="C3263" i="5"/>
  <c r="A3264" i="5"/>
  <c r="B3264" i="5"/>
  <c r="C3264" i="5"/>
  <c r="A3265" i="5"/>
  <c r="B3265" i="5"/>
  <c r="C3265" i="5"/>
  <c r="A3266" i="5"/>
  <c r="B3266" i="5"/>
  <c r="C3266" i="5"/>
  <c r="A3267" i="5"/>
  <c r="B3267" i="5"/>
  <c r="C3267" i="5"/>
  <c r="A3268" i="5"/>
  <c r="B3268" i="5"/>
  <c r="C3268" i="5"/>
  <c r="A3269" i="5"/>
  <c r="B3269" i="5"/>
  <c r="C3269" i="5"/>
  <c r="A3270" i="5"/>
  <c r="B3270" i="5"/>
  <c r="C3270" i="5"/>
  <c r="A3271" i="5"/>
  <c r="B3271" i="5"/>
  <c r="C3271" i="5"/>
  <c r="A3272" i="5"/>
  <c r="B3272" i="5"/>
  <c r="C3272" i="5"/>
  <c r="A3273" i="5"/>
  <c r="B3273" i="5"/>
  <c r="C3273" i="5"/>
  <c r="A3274" i="5"/>
  <c r="B3274" i="5"/>
  <c r="C3274" i="5"/>
  <c r="A3275" i="5"/>
  <c r="B3275" i="5"/>
  <c r="C3275" i="5"/>
  <c r="A3276" i="5"/>
  <c r="B3276" i="5"/>
  <c r="C3276" i="5"/>
  <c r="A3277" i="5"/>
  <c r="B3277" i="5"/>
  <c r="C3277" i="5"/>
  <c r="A3278" i="5"/>
  <c r="B3278" i="5"/>
  <c r="C3278" i="5"/>
  <c r="A3279" i="5"/>
  <c r="B3279" i="5"/>
  <c r="C3279" i="5"/>
  <c r="A3280" i="5"/>
  <c r="B3280" i="5"/>
  <c r="C3280" i="5"/>
  <c r="A3281" i="5"/>
  <c r="B3281" i="5"/>
  <c r="C3281" i="5"/>
  <c r="A3282" i="5"/>
  <c r="B3282" i="5"/>
  <c r="C3282" i="5"/>
  <c r="A3283" i="5"/>
  <c r="B3283" i="5"/>
  <c r="C3283" i="5"/>
  <c r="A3284" i="5"/>
  <c r="B3284" i="5"/>
  <c r="C3284" i="5"/>
  <c r="A3285" i="5"/>
  <c r="B3285" i="5"/>
  <c r="C3285" i="5"/>
  <c r="A3286" i="5"/>
  <c r="B3286" i="5"/>
  <c r="C3286" i="5"/>
  <c r="A3287" i="5"/>
  <c r="B3287" i="5"/>
  <c r="C3287" i="5"/>
  <c r="A3288" i="5"/>
  <c r="B3288" i="5"/>
  <c r="C3288" i="5"/>
  <c r="A3289" i="5"/>
  <c r="B3289" i="5"/>
  <c r="C3289" i="5"/>
  <c r="A3290" i="5"/>
  <c r="B3290" i="5"/>
  <c r="C3290" i="5"/>
  <c r="A3291" i="5"/>
  <c r="B3291" i="5"/>
  <c r="C3291" i="5"/>
  <c r="A3292" i="5"/>
  <c r="B3292" i="5"/>
  <c r="C3292" i="5"/>
  <c r="A3293" i="5"/>
  <c r="B3293" i="5"/>
  <c r="C3293" i="5"/>
  <c r="A3294" i="5"/>
  <c r="B3294" i="5"/>
  <c r="C3294" i="5"/>
  <c r="A3295" i="5"/>
  <c r="B3295" i="5"/>
  <c r="C3295" i="5"/>
  <c r="A3296" i="5"/>
  <c r="B3296" i="5"/>
  <c r="C3296" i="5"/>
  <c r="A3297" i="5"/>
  <c r="B3297" i="5"/>
  <c r="C3297" i="5"/>
  <c r="A3298" i="5"/>
  <c r="B3298" i="5"/>
  <c r="C3298" i="5"/>
  <c r="A3299" i="5"/>
  <c r="B3299" i="5"/>
  <c r="C3299" i="5"/>
  <c r="A3300" i="5"/>
  <c r="B3300" i="5"/>
  <c r="C3300" i="5"/>
  <c r="A3301" i="5"/>
  <c r="B3301" i="5"/>
  <c r="C3301" i="5"/>
  <c r="A3302" i="5"/>
  <c r="B3302" i="5"/>
  <c r="C3302" i="5"/>
  <c r="A3303" i="5"/>
  <c r="B3303" i="5"/>
  <c r="C3303" i="5"/>
  <c r="A3304" i="5"/>
  <c r="B3304" i="5"/>
  <c r="C3304" i="5"/>
  <c r="A3305" i="5"/>
  <c r="B3305" i="5"/>
  <c r="C3305" i="5"/>
  <c r="A3306" i="5"/>
  <c r="B3306" i="5"/>
  <c r="C3306" i="5"/>
  <c r="A3307" i="5"/>
  <c r="B3307" i="5"/>
  <c r="C3307" i="5"/>
  <c r="A3308" i="5"/>
  <c r="B3308" i="5"/>
  <c r="C3308" i="5"/>
  <c r="A3309" i="5"/>
  <c r="B3309" i="5"/>
  <c r="C3309" i="5"/>
  <c r="A3310" i="5"/>
  <c r="B3310" i="5"/>
  <c r="C3310" i="5"/>
  <c r="A3311" i="5"/>
  <c r="B3311" i="5"/>
  <c r="C3311" i="5"/>
  <c r="A3312" i="5"/>
  <c r="B3312" i="5"/>
  <c r="C3312" i="5"/>
  <c r="A3313" i="5"/>
  <c r="B3313" i="5"/>
  <c r="C3313" i="5"/>
  <c r="A3314" i="5"/>
  <c r="B3314" i="5"/>
  <c r="C3314" i="5"/>
  <c r="A3315" i="5"/>
  <c r="B3315" i="5"/>
  <c r="C3315" i="5"/>
  <c r="A3316" i="5"/>
  <c r="B3316" i="5"/>
  <c r="C3316" i="5"/>
  <c r="A3317" i="5"/>
  <c r="B3317" i="5"/>
  <c r="C3317" i="5"/>
  <c r="A3318" i="5"/>
  <c r="B3318" i="5"/>
  <c r="C3318" i="5"/>
  <c r="A3319" i="5"/>
  <c r="B3319" i="5"/>
  <c r="C3319" i="5"/>
  <c r="A3320" i="5"/>
  <c r="B3320" i="5"/>
  <c r="C3320" i="5"/>
  <c r="A3321" i="5"/>
  <c r="B3321" i="5"/>
  <c r="C3321" i="5"/>
  <c r="A3322" i="5"/>
  <c r="B3322" i="5"/>
  <c r="C3322" i="5"/>
  <c r="A3323" i="5"/>
  <c r="B3323" i="5"/>
  <c r="C3323" i="5"/>
  <c r="A3324" i="5"/>
  <c r="B3324" i="5"/>
  <c r="C3324" i="5"/>
  <c r="A3325" i="5"/>
  <c r="B3325" i="5"/>
  <c r="C3325" i="5"/>
  <c r="A3326" i="5"/>
  <c r="B3326" i="5"/>
  <c r="C3326" i="5"/>
  <c r="A3327" i="5"/>
  <c r="B3327" i="5"/>
  <c r="C3327" i="5"/>
  <c r="A3328" i="5"/>
  <c r="B3328" i="5"/>
  <c r="C3328" i="5"/>
  <c r="A3329" i="5"/>
  <c r="B3329" i="5"/>
  <c r="C3329" i="5"/>
  <c r="A3330" i="5"/>
  <c r="B3330" i="5"/>
  <c r="C3330" i="5"/>
  <c r="A3331" i="5"/>
  <c r="B3331" i="5"/>
  <c r="C3331" i="5"/>
  <c r="A3332" i="5"/>
  <c r="B3332" i="5"/>
  <c r="C3332" i="5"/>
  <c r="A3333" i="5"/>
  <c r="B3333" i="5"/>
  <c r="C3333" i="5"/>
  <c r="A3334" i="5"/>
  <c r="B3334" i="5"/>
  <c r="C3334" i="5"/>
  <c r="A3335" i="5"/>
  <c r="B3335" i="5"/>
  <c r="C3335" i="5"/>
  <c r="A3336" i="5"/>
  <c r="B3336" i="5"/>
  <c r="C3336" i="5"/>
  <c r="A3337" i="5"/>
  <c r="B3337" i="5"/>
  <c r="C3337" i="5"/>
  <c r="A3338" i="5"/>
  <c r="B3338" i="5"/>
  <c r="C3338" i="5"/>
  <c r="A3339" i="5"/>
  <c r="B3339" i="5"/>
  <c r="C3339" i="5"/>
  <c r="A3340" i="5"/>
  <c r="B3340" i="5"/>
  <c r="C3340" i="5"/>
  <c r="A3341" i="5"/>
  <c r="B3341" i="5"/>
  <c r="C3341" i="5"/>
  <c r="A3342" i="5"/>
  <c r="B3342" i="5"/>
  <c r="C3342" i="5"/>
  <c r="A3343" i="5"/>
  <c r="B3343" i="5"/>
  <c r="C3343" i="5"/>
  <c r="A3344" i="5"/>
  <c r="B3344" i="5"/>
  <c r="C3344" i="5"/>
  <c r="A3345" i="5"/>
  <c r="B3345" i="5"/>
  <c r="C3345" i="5"/>
  <c r="A3346" i="5"/>
  <c r="B3346" i="5"/>
  <c r="C3346" i="5"/>
  <c r="A3347" i="5"/>
  <c r="B3347" i="5"/>
  <c r="C3347" i="5"/>
  <c r="A3348" i="5"/>
  <c r="B3348" i="5"/>
  <c r="C3348" i="5"/>
  <c r="A3349" i="5"/>
  <c r="B3349" i="5"/>
  <c r="C3349" i="5"/>
  <c r="A3350" i="5"/>
  <c r="B3350" i="5"/>
  <c r="C3350" i="5"/>
  <c r="A3351" i="5"/>
  <c r="B3351" i="5"/>
  <c r="C3351" i="5"/>
  <c r="A3352" i="5"/>
  <c r="B3352" i="5"/>
  <c r="C3352" i="5"/>
  <c r="A3353" i="5"/>
  <c r="B3353" i="5"/>
  <c r="C3353" i="5"/>
  <c r="A3354" i="5"/>
  <c r="B3354" i="5"/>
  <c r="C3354" i="5"/>
  <c r="A3355" i="5"/>
  <c r="B3355" i="5"/>
  <c r="C3355" i="5"/>
  <c r="A3356" i="5"/>
  <c r="B3356" i="5"/>
  <c r="C3356" i="5"/>
  <c r="A3357" i="5"/>
  <c r="B3357" i="5"/>
  <c r="C3357" i="5"/>
  <c r="A3358" i="5"/>
  <c r="B3358" i="5"/>
  <c r="C3358" i="5"/>
  <c r="A3359" i="5"/>
  <c r="B3359" i="5"/>
  <c r="C3359" i="5"/>
  <c r="A3360" i="5"/>
  <c r="B3360" i="5"/>
  <c r="C3360" i="5"/>
  <c r="A3361" i="5"/>
  <c r="B3361" i="5"/>
  <c r="C3361" i="5"/>
  <c r="A3362" i="5"/>
  <c r="B3362" i="5"/>
  <c r="C3362" i="5"/>
  <c r="A3363" i="5"/>
  <c r="B3363" i="5"/>
  <c r="C3363" i="5"/>
  <c r="A3364" i="5"/>
  <c r="B3364" i="5"/>
  <c r="C3364" i="5"/>
  <c r="A3365" i="5"/>
  <c r="B3365" i="5"/>
  <c r="C3365" i="5"/>
  <c r="A3366" i="5"/>
  <c r="B3366" i="5"/>
  <c r="C3366" i="5"/>
  <c r="A3367" i="5"/>
  <c r="B3367" i="5"/>
  <c r="C3367" i="5"/>
  <c r="A3368" i="5"/>
  <c r="B3368" i="5"/>
  <c r="C3368" i="5"/>
  <c r="A3369" i="5"/>
  <c r="B3369" i="5"/>
  <c r="C3369" i="5"/>
  <c r="A3370" i="5"/>
  <c r="B3370" i="5"/>
  <c r="C3370" i="5"/>
  <c r="A3371" i="5"/>
  <c r="B3371" i="5"/>
  <c r="C3371" i="5"/>
  <c r="A3372" i="5"/>
  <c r="B3372" i="5"/>
  <c r="C3372" i="5"/>
  <c r="A3373" i="5"/>
  <c r="B3373" i="5"/>
  <c r="C3373" i="5"/>
  <c r="A3374" i="5"/>
  <c r="B3374" i="5"/>
  <c r="C3374" i="5"/>
  <c r="A3375" i="5"/>
  <c r="B3375" i="5"/>
  <c r="C3375" i="5"/>
  <c r="A3376" i="5"/>
  <c r="B3376" i="5"/>
  <c r="C3376" i="5"/>
  <c r="A3377" i="5"/>
  <c r="B3377" i="5"/>
  <c r="C3377" i="5"/>
  <c r="A3378" i="5"/>
  <c r="B3378" i="5"/>
  <c r="C3378" i="5"/>
  <c r="A3379" i="5"/>
  <c r="B3379" i="5"/>
  <c r="C3379" i="5"/>
  <c r="A3380" i="5"/>
  <c r="B3380" i="5"/>
  <c r="C3380" i="5"/>
  <c r="A3381" i="5"/>
  <c r="B3381" i="5"/>
  <c r="C3381" i="5"/>
  <c r="A3382" i="5"/>
  <c r="B3382" i="5"/>
  <c r="C3382" i="5"/>
  <c r="A3383" i="5"/>
  <c r="B3383" i="5"/>
  <c r="C3383" i="5"/>
  <c r="A3384" i="5"/>
  <c r="B3384" i="5"/>
  <c r="C3384" i="5"/>
  <c r="A3385" i="5"/>
  <c r="B3385" i="5"/>
  <c r="C3385" i="5"/>
  <c r="A3386" i="5"/>
  <c r="B3386" i="5"/>
  <c r="C3386" i="5"/>
  <c r="A3387" i="5"/>
  <c r="B3387" i="5"/>
  <c r="C3387" i="5"/>
  <c r="A3388" i="5"/>
  <c r="B3388" i="5"/>
  <c r="C3388" i="5"/>
  <c r="A3389" i="5"/>
  <c r="B3389" i="5"/>
  <c r="C3389" i="5"/>
  <c r="A3390" i="5"/>
  <c r="B3390" i="5"/>
  <c r="C3390" i="5"/>
  <c r="A3391" i="5"/>
  <c r="B3391" i="5"/>
  <c r="C3391" i="5"/>
  <c r="A3392" i="5"/>
  <c r="B3392" i="5"/>
  <c r="C3392" i="5"/>
  <c r="A3393" i="5"/>
  <c r="B3393" i="5"/>
  <c r="C3393" i="5"/>
  <c r="A3394" i="5"/>
  <c r="B3394" i="5"/>
  <c r="C3394" i="5"/>
  <c r="A3395" i="5"/>
  <c r="B3395" i="5"/>
  <c r="C3395" i="5"/>
  <c r="A3396" i="5"/>
  <c r="B3396" i="5"/>
  <c r="C3396" i="5"/>
  <c r="A3397" i="5"/>
  <c r="B3397" i="5"/>
  <c r="C3397" i="5"/>
  <c r="A3398" i="5"/>
  <c r="B3398" i="5"/>
  <c r="C3398" i="5"/>
  <c r="A3399" i="5"/>
  <c r="B3399" i="5"/>
  <c r="C3399" i="5"/>
  <c r="A3400" i="5"/>
  <c r="B3400" i="5"/>
  <c r="C3400" i="5"/>
  <c r="A3401" i="5"/>
  <c r="B3401" i="5"/>
  <c r="C3401" i="5"/>
  <c r="A3402" i="5"/>
  <c r="B3402" i="5"/>
  <c r="C3402" i="5"/>
  <c r="A3403" i="5"/>
  <c r="B3403" i="5"/>
  <c r="C3403" i="5"/>
  <c r="A3404" i="5"/>
  <c r="B3404" i="5"/>
  <c r="C3404" i="5"/>
  <c r="A3405" i="5"/>
  <c r="B3405" i="5"/>
  <c r="C3405" i="5"/>
  <c r="A3406" i="5"/>
  <c r="B3406" i="5"/>
  <c r="C3406" i="5"/>
  <c r="A3407" i="5"/>
  <c r="B3407" i="5"/>
  <c r="C3407" i="5"/>
  <c r="A3408" i="5"/>
  <c r="B3408" i="5"/>
  <c r="C3408" i="5"/>
  <c r="A3409" i="5"/>
  <c r="B3409" i="5"/>
  <c r="C3409" i="5"/>
  <c r="A3410" i="5"/>
  <c r="B3410" i="5"/>
  <c r="C3410" i="5"/>
  <c r="A3411" i="5"/>
  <c r="B3411" i="5"/>
  <c r="C3411" i="5"/>
  <c r="A3412" i="5"/>
  <c r="B3412" i="5"/>
  <c r="C3412" i="5"/>
  <c r="A3413" i="5"/>
  <c r="B3413" i="5"/>
  <c r="C3413" i="5"/>
  <c r="A3414" i="5"/>
  <c r="B3414" i="5"/>
  <c r="C3414" i="5"/>
  <c r="A3415" i="5"/>
  <c r="B3415" i="5"/>
  <c r="C3415" i="5"/>
  <c r="A3416" i="5"/>
  <c r="B3416" i="5"/>
  <c r="C3416" i="5"/>
  <c r="A3417" i="5"/>
  <c r="B3417" i="5"/>
  <c r="C3417" i="5"/>
  <c r="A3418" i="5"/>
  <c r="B3418" i="5"/>
  <c r="C3418" i="5"/>
  <c r="A3419" i="5"/>
  <c r="B3419" i="5"/>
  <c r="C3419" i="5"/>
  <c r="A3420" i="5"/>
  <c r="B3420" i="5"/>
  <c r="C3420" i="5"/>
  <c r="A3421" i="5"/>
  <c r="B3421" i="5"/>
  <c r="C3421" i="5"/>
  <c r="A3422" i="5"/>
  <c r="B3422" i="5"/>
  <c r="C3422" i="5"/>
  <c r="A3423" i="5"/>
  <c r="B3423" i="5"/>
  <c r="C3423" i="5"/>
  <c r="A3424" i="5"/>
  <c r="B3424" i="5"/>
  <c r="C3424" i="5"/>
  <c r="A3425" i="5"/>
  <c r="B3425" i="5"/>
  <c r="C3425" i="5"/>
  <c r="A3426" i="5"/>
  <c r="B3426" i="5"/>
  <c r="C3426" i="5"/>
  <c r="A3427" i="5"/>
  <c r="B3427" i="5"/>
  <c r="C3427" i="5"/>
  <c r="A3428" i="5"/>
  <c r="B3428" i="5"/>
  <c r="C3428" i="5"/>
  <c r="A3429" i="5"/>
  <c r="B3429" i="5"/>
  <c r="C3429" i="5"/>
  <c r="A3430" i="5"/>
  <c r="B3430" i="5"/>
  <c r="C3430" i="5"/>
  <c r="A3431" i="5"/>
  <c r="B3431" i="5"/>
  <c r="C3431" i="5"/>
  <c r="A3432" i="5"/>
  <c r="B3432" i="5"/>
  <c r="C3432" i="5"/>
  <c r="A3433" i="5"/>
  <c r="B3433" i="5"/>
  <c r="C3433" i="5"/>
  <c r="A3434" i="5"/>
  <c r="B3434" i="5"/>
  <c r="C3434" i="5"/>
  <c r="A3435" i="5"/>
  <c r="B3435" i="5"/>
  <c r="C3435" i="5"/>
  <c r="A3436" i="5"/>
  <c r="B3436" i="5"/>
  <c r="C3436" i="5"/>
  <c r="A3437" i="5"/>
  <c r="B3437" i="5"/>
  <c r="C3437" i="5"/>
  <c r="A3438" i="5"/>
  <c r="B3438" i="5"/>
  <c r="C3438" i="5"/>
  <c r="A3439" i="5"/>
  <c r="B3439" i="5"/>
  <c r="C3439" i="5"/>
  <c r="A3440" i="5"/>
  <c r="B3440" i="5"/>
  <c r="C3440" i="5"/>
  <c r="A3441" i="5"/>
  <c r="B3441" i="5"/>
  <c r="C3441" i="5"/>
  <c r="A3442" i="5"/>
  <c r="B3442" i="5"/>
  <c r="C3442" i="5"/>
  <c r="A3443" i="5"/>
  <c r="B3443" i="5"/>
  <c r="C3443" i="5"/>
  <c r="A3444" i="5"/>
  <c r="B3444" i="5"/>
  <c r="C3444" i="5"/>
  <c r="A3445" i="5"/>
  <c r="B3445" i="5"/>
  <c r="C3445" i="5"/>
  <c r="A3446" i="5"/>
  <c r="B3446" i="5"/>
  <c r="C3446" i="5"/>
  <c r="A3447" i="5"/>
  <c r="B3447" i="5"/>
  <c r="C3447" i="5"/>
  <c r="A3448" i="5"/>
  <c r="B3448" i="5"/>
  <c r="C3448" i="5"/>
  <c r="A3449" i="5"/>
  <c r="B3449" i="5"/>
  <c r="C3449" i="5"/>
  <c r="A3450" i="5"/>
  <c r="B3450" i="5"/>
  <c r="C3450" i="5"/>
  <c r="A3451" i="5"/>
  <c r="B3451" i="5"/>
  <c r="C3451" i="5"/>
  <c r="A3452" i="5"/>
  <c r="B3452" i="5"/>
  <c r="C3452" i="5"/>
  <c r="A3453" i="5"/>
  <c r="B3453" i="5"/>
  <c r="C3453" i="5"/>
  <c r="A3454" i="5"/>
  <c r="B3454" i="5"/>
  <c r="C3454" i="5"/>
  <c r="A3455" i="5"/>
  <c r="B3455" i="5"/>
  <c r="C3455" i="5"/>
  <c r="A3456" i="5"/>
  <c r="B3456" i="5"/>
  <c r="C3456" i="5"/>
  <c r="A3457" i="5"/>
  <c r="B3457" i="5"/>
  <c r="C3457" i="5"/>
  <c r="A3458" i="5"/>
  <c r="B3458" i="5"/>
  <c r="C3458" i="5"/>
  <c r="A3459" i="5"/>
  <c r="B3459" i="5"/>
  <c r="C3459" i="5"/>
  <c r="A3460" i="5"/>
  <c r="B3460" i="5"/>
  <c r="C3460" i="5"/>
  <c r="A3461" i="5"/>
  <c r="B3461" i="5"/>
  <c r="C3461" i="5"/>
  <c r="A3462" i="5"/>
  <c r="B3462" i="5"/>
  <c r="C3462" i="5"/>
  <c r="A3463" i="5"/>
  <c r="B3463" i="5"/>
  <c r="C3463" i="5"/>
  <c r="A3464" i="5"/>
  <c r="B3464" i="5"/>
  <c r="C3464" i="5"/>
  <c r="A3465" i="5"/>
  <c r="B3465" i="5"/>
  <c r="C3465" i="5"/>
  <c r="A3466" i="5"/>
  <c r="B3466" i="5"/>
  <c r="C3466" i="5"/>
  <c r="A3467" i="5"/>
  <c r="B3467" i="5"/>
  <c r="C3467" i="5"/>
  <c r="A3468" i="5"/>
  <c r="B3468" i="5"/>
  <c r="C3468" i="5"/>
  <c r="A3469" i="5"/>
  <c r="B3469" i="5"/>
  <c r="C3469" i="5"/>
  <c r="A3470" i="5"/>
  <c r="B3470" i="5"/>
  <c r="C3470" i="5"/>
  <c r="A3471" i="5"/>
  <c r="B3471" i="5"/>
  <c r="C3471" i="5"/>
  <c r="A3472" i="5"/>
  <c r="B3472" i="5"/>
  <c r="C3472" i="5"/>
  <c r="A3473" i="5"/>
  <c r="B3473" i="5"/>
  <c r="C3473" i="5"/>
  <c r="A3474" i="5"/>
  <c r="B3474" i="5"/>
  <c r="C3474" i="5"/>
  <c r="A3475" i="5"/>
  <c r="B3475" i="5"/>
  <c r="C3475" i="5"/>
  <c r="A3476" i="5"/>
  <c r="B3476" i="5"/>
  <c r="C3476" i="5"/>
  <c r="A3477" i="5"/>
  <c r="B3477" i="5"/>
  <c r="C3477" i="5"/>
  <c r="A3478" i="5"/>
  <c r="B3478" i="5"/>
  <c r="C3478" i="5"/>
  <c r="A3479" i="5"/>
  <c r="B3479" i="5"/>
  <c r="C3479" i="5"/>
  <c r="A3480" i="5"/>
  <c r="B3480" i="5"/>
  <c r="C3480" i="5"/>
  <c r="A3481" i="5"/>
  <c r="B3481" i="5"/>
  <c r="C3481" i="5"/>
  <c r="A3482" i="5"/>
  <c r="B3482" i="5"/>
  <c r="C3482" i="5"/>
  <c r="A3483" i="5"/>
  <c r="B3483" i="5"/>
  <c r="C3483" i="5"/>
  <c r="A3484" i="5"/>
  <c r="B3484" i="5"/>
  <c r="C3484" i="5"/>
  <c r="A3485" i="5"/>
  <c r="B3485" i="5"/>
  <c r="C3485" i="5"/>
  <c r="A3486" i="5"/>
  <c r="B3486" i="5"/>
  <c r="C3486" i="5"/>
  <c r="A3487" i="5"/>
  <c r="B3487" i="5"/>
  <c r="C3487" i="5"/>
  <c r="A3488" i="5"/>
  <c r="B3488" i="5"/>
  <c r="C3488" i="5"/>
  <c r="A3489" i="5"/>
  <c r="B3489" i="5"/>
  <c r="C3489" i="5"/>
  <c r="A3490" i="5"/>
  <c r="B3490" i="5"/>
  <c r="C3490" i="5"/>
  <c r="A3491" i="5"/>
  <c r="B3491" i="5"/>
  <c r="C3491" i="5"/>
  <c r="A3492" i="5"/>
  <c r="B3492" i="5"/>
  <c r="C3492" i="5"/>
  <c r="A3493" i="5"/>
  <c r="B3493" i="5"/>
  <c r="C3493" i="5"/>
  <c r="A3494" i="5"/>
  <c r="B3494" i="5"/>
  <c r="C3494" i="5"/>
  <c r="A3495" i="5"/>
  <c r="B3495" i="5"/>
  <c r="C3495" i="5"/>
  <c r="A3496" i="5"/>
  <c r="B3496" i="5"/>
  <c r="C3496" i="5"/>
  <c r="A3497" i="5"/>
  <c r="B3497" i="5"/>
  <c r="C3497" i="5"/>
  <c r="A3498" i="5"/>
  <c r="B3498" i="5"/>
  <c r="C3498" i="5"/>
  <c r="A3499" i="5"/>
  <c r="B3499" i="5"/>
  <c r="C3499" i="5"/>
  <c r="A3500" i="5"/>
  <c r="B3500" i="5"/>
  <c r="C3500" i="5"/>
  <c r="A3501" i="5"/>
  <c r="B3501" i="5"/>
  <c r="C3501" i="5"/>
  <c r="A3502" i="5"/>
  <c r="B3502" i="5"/>
  <c r="C3502" i="5"/>
  <c r="A3503" i="5"/>
  <c r="B3503" i="5"/>
  <c r="C3503" i="5"/>
  <c r="A3504" i="5"/>
  <c r="B3504" i="5"/>
  <c r="C3504" i="5"/>
  <c r="A3505" i="5"/>
  <c r="B3505" i="5"/>
  <c r="C3505" i="5"/>
  <c r="A3506" i="5"/>
  <c r="B3506" i="5"/>
  <c r="C3506" i="5"/>
  <c r="A3507" i="5"/>
  <c r="B3507" i="5"/>
  <c r="C3507" i="5"/>
  <c r="A3508" i="5"/>
  <c r="B3508" i="5"/>
  <c r="C3508" i="5"/>
  <c r="A3509" i="5"/>
  <c r="B3509" i="5"/>
  <c r="C3509" i="5"/>
  <c r="A3510" i="5"/>
  <c r="B3510" i="5"/>
  <c r="C3510" i="5"/>
  <c r="A3511" i="5"/>
  <c r="B3511" i="5"/>
  <c r="C3511" i="5"/>
  <c r="A3512" i="5"/>
  <c r="B3512" i="5"/>
  <c r="C3512" i="5"/>
  <c r="A3513" i="5"/>
  <c r="B3513" i="5"/>
  <c r="C3513" i="5"/>
  <c r="A3514" i="5"/>
  <c r="B3514" i="5"/>
  <c r="C3514" i="5"/>
  <c r="A3515" i="5"/>
  <c r="B3515" i="5"/>
  <c r="C3515" i="5"/>
  <c r="A3516" i="5"/>
  <c r="B3516" i="5"/>
  <c r="C3516" i="5"/>
  <c r="A3517" i="5"/>
  <c r="B3517" i="5"/>
  <c r="C3517" i="5"/>
  <c r="A3518" i="5"/>
  <c r="B3518" i="5"/>
  <c r="C3518" i="5"/>
  <c r="A3519" i="5"/>
  <c r="B3519" i="5"/>
  <c r="C3519" i="5"/>
  <c r="A3520" i="5"/>
  <c r="B3520" i="5"/>
  <c r="C3520" i="5"/>
  <c r="A3521" i="5"/>
  <c r="B3521" i="5"/>
  <c r="C3521" i="5"/>
  <c r="A3522" i="5"/>
  <c r="B3522" i="5"/>
  <c r="C3522" i="5"/>
  <c r="A3523" i="5"/>
  <c r="B3523" i="5"/>
  <c r="C3523" i="5"/>
  <c r="A3524" i="5"/>
  <c r="B3524" i="5"/>
  <c r="C3524" i="5"/>
  <c r="A3525" i="5"/>
  <c r="B3525" i="5"/>
  <c r="C3525" i="5"/>
  <c r="A3526" i="5"/>
  <c r="B3526" i="5"/>
  <c r="C3526" i="5"/>
  <c r="A3527" i="5"/>
  <c r="B3527" i="5"/>
  <c r="C3527" i="5"/>
  <c r="A3528" i="5"/>
  <c r="B3528" i="5"/>
  <c r="C3528" i="5"/>
  <c r="A3529" i="5"/>
  <c r="B3529" i="5"/>
  <c r="C3529" i="5"/>
  <c r="A3530" i="5"/>
  <c r="B3530" i="5"/>
  <c r="C3530" i="5"/>
  <c r="A3531" i="5"/>
  <c r="B3531" i="5"/>
  <c r="C3531" i="5"/>
  <c r="A3532" i="5"/>
  <c r="B3532" i="5"/>
  <c r="C3532" i="5"/>
  <c r="A3533" i="5"/>
  <c r="B3533" i="5"/>
  <c r="C3533" i="5"/>
  <c r="A3534" i="5"/>
  <c r="B3534" i="5"/>
  <c r="C3534" i="5"/>
  <c r="A3535" i="5"/>
  <c r="B3535" i="5"/>
  <c r="C3535" i="5"/>
  <c r="A3536" i="5"/>
  <c r="B3536" i="5"/>
  <c r="C3536" i="5"/>
  <c r="A3537" i="5"/>
  <c r="B3537" i="5"/>
  <c r="C3537" i="5"/>
  <c r="A3538" i="5"/>
  <c r="B3538" i="5"/>
  <c r="C3538" i="5"/>
  <c r="A3539" i="5"/>
  <c r="B3539" i="5"/>
  <c r="C3539" i="5"/>
  <c r="A3540" i="5"/>
  <c r="B3540" i="5"/>
  <c r="C3540" i="5"/>
  <c r="A3541" i="5"/>
  <c r="B3541" i="5"/>
  <c r="C3541" i="5"/>
  <c r="A3542" i="5"/>
  <c r="B3542" i="5"/>
  <c r="C3542" i="5"/>
  <c r="A3543" i="5"/>
  <c r="B3543" i="5"/>
  <c r="C3543" i="5"/>
  <c r="A3544" i="5"/>
  <c r="B3544" i="5"/>
  <c r="C3544" i="5"/>
  <c r="A3545" i="5"/>
  <c r="B3545" i="5"/>
  <c r="C3545" i="5"/>
  <c r="A3546" i="5"/>
  <c r="B3546" i="5"/>
  <c r="C3546" i="5"/>
  <c r="A3547" i="5"/>
  <c r="B3547" i="5"/>
  <c r="C3547" i="5"/>
  <c r="A3548" i="5"/>
  <c r="B3548" i="5"/>
  <c r="C3548" i="5"/>
  <c r="A3549" i="5"/>
  <c r="B3549" i="5"/>
  <c r="C3549" i="5"/>
  <c r="A3550" i="5"/>
  <c r="B3550" i="5"/>
  <c r="C3550" i="5"/>
  <c r="A3551" i="5"/>
  <c r="B3551" i="5"/>
  <c r="C3551" i="5"/>
  <c r="A3552" i="5"/>
  <c r="B3552" i="5"/>
  <c r="C3552" i="5"/>
  <c r="A3553" i="5"/>
  <c r="B3553" i="5"/>
  <c r="C3553" i="5"/>
  <c r="A3554" i="5"/>
  <c r="B3554" i="5"/>
  <c r="C3554" i="5"/>
  <c r="A3555" i="5"/>
  <c r="B3555" i="5"/>
  <c r="C3555" i="5"/>
  <c r="A3556" i="5"/>
  <c r="B3556" i="5"/>
  <c r="C3556" i="5"/>
  <c r="A3557" i="5"/>
  <c r="B3557" i="5"/>
  <c r="C3557" i="5"/>
  <c r="A3558" i="5"/>
  <c r="B3558" i="5"/>
  <c r="C3558" i="5"/>
  <c r="A3559" i="5"/>
  <c r="B3559" i="5"/>
  <c r="C3559" i="5"/>
  <c r="A3560" i="5"/>
  <c r="B3560" i="5"/>
  <c r="C3560" i="5"/>
  <c r="A3561" i="5"/>
  <c r="B3561" i="5"/>
  <c r="C3561" i="5"/>
  <c r="A3562" i="5"/>
  <c r="B3562" i="5"/>
  <c r="C3562" i="5"/>
  <c r="A3563" i="5"/>
  <c r="B3563" i="5"/>
  <c r="C3563" i="5"/>
  <c r="A3564" i="5"/>
  <c r="B3564" i="5"/>
  <c r="C3564" i="5"/>
  <c r="A3565" i="5"/>
  <c r="B3565" i="5"/>
  <c r="C3565" i="5"/>
  <c r="A3566" i="5"/>
  <c r="B3566" i="5"/>
  <c r="C3566" i="5"/>
  <c r="A3567" i="5"/>
  <c r="B3567" i="5"/>
  <c r="C3567" i="5"/>
  <c r="A3568" i="5"/>
  <c r="B3568" i="5"/>
  <c r="C3568" i="5"/>
  <c r="A3569" i="5"/>
  <c r="B3569" i="5"/>
  <c r="C3569" i="5"/>
  <c r="A3570" i="5"/>
  <c r="B3570" i="5"/>
  <c r="C3570" i="5"/>
  <c r="A3571" i="5"/>
  <c r="B3571" i="5"/>
  <c r="C3571" i="5"/>
  <c r="A3572" i="5"/>
  <c r="B3572" i="5"/>
  <c r="C3572" i="5"/>
  <c r="A3573" i="5"/>
  <c r="B3573" i="5"/>
  <c r="C3573" i="5"/>
  <c r="A3574" i="5"/>
  <c r="B3574" i="5"/>
  <c r="C3574" i="5"/>
  <c r="A3575" i="5"/>
  <c r="B3575" i="5"/>
  <c r="C3575" i="5"/>
  <c r="A3576" i="5"/>
  <c r="B3576" i="5"/>
  <c r="C3576" i="5"/>
  <c r="A3577" i="5"/>
  <c r="B3577" i="5"/>
  <c r="C3577" i="5"/>
  <c r="A3578" i="5"/>
  <c r="B3578" i="5"/>
  <c r="C3578" i="5"/>
  <c r="A3579" i="5"/>
  <c r="B3579" i="5"/>
  <c r="C3579" i="5"/>
  <c r="A3580" i="5"/>
  <c r="B3580" i="5"/>
  <c r="C3580" i="5"/>
  <c r="A3581" i="5"/>
  <c r="B3581" i="5"/>
  <c r="C3581" i="5"/>
  <c r="A3582" i="5"/>
  <c r="B3582" i="5"/>
  <c r="C3582" i="5"/>
  <c r="A3583" i="5"/>
  <c r="B3583" i="5"/>
  <c r="C3583" i="5"/>
  <c r="A3584" i="5"/>
  <c r="B3584" i="5"/>
  <c r="C3584" i="5"/>
  <c r="A3585" i="5"/>
  <c r="B3585" i="5"/>
  <c r="C3585" i="5"/>
  <c r="A3586" i="5"/>
  <c r="B3586" i="5"/>
  <c r="C3586" i="5"/>
  <c r="A3587" i="5"/>
  <c r="B3587" i="5"/>
  <c r="C3587" i="5"/>
  <c r="A3588" i="5"/>
  <c r="B3588" i="5"/>
  <c r="C3588" i="5"/>
  <c r="A3589" i="5"/>
  <c r="B3589" i="5"/>
  <c r="C3589" i="5"/>
  <c r="A3590" i="5"/>
  <c r="B3590" i="5"/>
  <c r="C3590" i="5"/>
  <c r="A3591" i="5"/>
  <c r="B3591" i="5"/>
  <c r="C3591" i="5"/>
  <c r="A3592" i="5"/>
  <c r="B3592" i="5"/>
  <c r="C3592" i="5"/>
  <c r="A3593" i="5"/>
  <c r="B3593" i="5"/>
  <c r="C3593" i="5"/>
  <c r="A3594" i="5"/>
  <c r="B3594" i="5"/>
  <c r="C3594" i="5"/>
  <c r="A3595" i="5"/>
  <c r="B3595" i="5"/>
  <c r="C3595" i="5"/>
  <c r="A3596" i="5"/>
  <c r="B3596" i="5"/>
  <c r="C3596" i="5"/>
  <c r="A3597" i="5"/>
  <c r="B3597" i="5"/>
  <c r="C3597" i="5"/>
  <c r="A3598" i="5"/>
  <c r="B3598" i="5"/>
  <c r="C3598" i="5"/>
  <c r="A3599" i="5"/>
  <c r="B3599" i="5"/>
  <c r="C3599" i="5"/>
  <c r="A3600" i="5"/>
  <c r="B3600" i="5"/>
  <c r="C3600" i="5"/>
  <c r="A3601" i="5"/>
  <c r="B3601" i="5"/>
  <c r="C3601" i="5"/>
  <c r="A3602" i="5"/>
  <c r="B3602" i="5"/>
  <c r="C3602" i="5"/>
  <c r="A3603" i="5"/>
  <c r="B3603" i="5"/>
  <c r="C3603" i="5"/>
  <c r="A3604" i="5"/>
  <c r="B3604" i="5"/>
  <c r="C3604" i="5"/>
  <c r="A3605" i="5"/>
  <c r="B3605" i="5"/>
  <c r="C3605" i="5"/>
  <c r="A3606" i="5"/>
  <c r="B3606" i="5"/>
  <c r="C3606" i="5"/>
  <c r="A3607" i="5"/>
  <c r="B3607" i="5"/>
  <c r="C3607" i="5"/>
  <c r="A3608" i="5"/>
  <c r="B3608" i="5"/>
  <c r="C3608" i="5"/>
  <c r="A3609" i="5"/>
  <c r="B3609" i="5"/>
  <c r="C3609" i="5"/>
  <c r="A3610" i="5"/>
  <c r="B3610" i="5"/>
  <c r="C3610" i="5"/>
  <c r="A3611" i="5"/>
  <c r="B3611" i="5"/>
  <c r="C3611" i="5"/>
  <c r="A3612" i="5"/>
  <c r="B3612" i="5"/>
  <c r="C3612" i="5"/>
  <c r="A3613" i="5"/>
  <c r="B3613" i="5"/>
  <c r="C3613" i="5"/>
  <c r="A3614" i="5"/>
  <c r="B3614" i="5"/>
  <c r="C3614" i="5"/>
  <c r="A3615" i="5"/>
  <c r="B3615" i="5"/>
  <c r="C3615" i="5"/>
  <c r="A3616" i="5"/>
  <c r="B3616" i="5"/>
  <c r="C3616" i="5"/>
  <c r="A3617" i="5"/>
  <c r="B3617" i="5"/>
  <c r="C3617" i="5"/>
  <c r="A3618" i="5"/>
  <c r="B3618" i="5"/>
  <c r="C3618" i="5"/>
  <c r="A3619" i="5"/>
  <c r="B3619" i="5"/>
  <c r="C3619" i="5"/>
  <c r="A3620" i="5"/>
  <c r="B3620" i="5"/>
  <c r="C3620" i="5"/>
  <c r="A3621" i="5"/>
  <c r="B3621" i="5"/>
  <c r="C3621" i="5"/>
  <c r="A3622" i="5"/>
  <c r="B3622" i="5"/>
  <c r="C3622" i="5"/>
  <c r="A3623" i="5"/>
  <c r="B3623" i="5"/>
  <c r="C3623" i="5"/>
  <c r="A3624" i="5"/>
  <c r="B3624" i="5"/>
  <c r="C3624" i="5"/>
  <c r="A3625" i="5"/>
  <c r="B3625" i="5"/>
  <c r="C3625" i="5"/>
  <c r="A3626" i="5"/>
  <c r="B3626" i="5"/>
  <c r="C3626" i="5"/>
  <c r="A3627" i="5"/>
  <c r="B3627" i="5"/>
  <c r="C3627" i="5"/>
  <c r="A3628" i="5"/>
  <c r="B3628" i="5"/>
  <c r="C3628" i="5"/>
  <c r="A3629" i="5"/>
  <c r="B3629" i="5"/>
  <c r="C3629" i="5"/>
  <c r="A3630" i="5"/>
  <c r="B3630" i="5"/>
  <c r="C3630" i="5"/>
  <c r="A3631" i="5"/>
  <c r="B3631" i="5"/>
  <c r="C3631" i="5"/>
  <c r="A3632" i="5"/>
  <c r="B3632" i="5"/>
  <c r="C3632" i="5"/>
  <c r="A3633" i="5"/>
  <c r="B3633" i="5"/>
  <c r="C3633" i="5"/>
  <c r="A3634" i="5"/>
  <c r="B3634" i="5"/>
  <c r="C3634" i="5"/>
  <c r="A3635" i="5"/>
  <c r="B3635" i="5"/>
  <c r="C3635" i="5"/>
  <c r="A3636" i="5"/>
  <c r="B3636" i="5"/>
  <c r="C3636" i="5"/>
  <c r="A3637" i="5"/>
  <c r="B3637" i="5"/>
  <c r="C3637" i="5"/>
  <c r="A3638" i="5"/>
  <c r="B3638" i="5"/>
  <c r="C3638" i="5"/>
  <c r="A3639" i="5"/>
  <c r="B3639" i="5"/>
  <c r="C3639" i="5"/>
  <c r="A3640" i="5"/>
  <c r="B3640" i="5"/>
  <c r="C3640" i="5"/>
  <c r="A3641" i="5"/>
  <c r="B3641" i="5"/>
  <c r="C3641" i="5"/>
  <c r="A3642" i="5"/>
  <c r="B3642" i="5"/>
  <c r="C3642" i="5"/>
  <c r="A3643" i="5"/>
  <c r="B3643" i="5"/>
  <c r="C3643" i="5"/>
  <c r="A3644" i="5"/>
  <c r="B3644" i="5"/>
  <c r="C3644" i="5"/>
  <c r="A3645" i="5"/>
  <c r="B3645" i="5"/>
  <c r="C3645" i="5"/>
  <c r="A3646" i="5"/>
  <c r="B3646" i="5"/>
  <c r="C3646" i="5"/>
  <c r="A3647" i="5"/>
  <c r="B3647" i="5"/>
  <c r="C3647" i="5"/>
  <c r="A3648" i="5"/>
  <c r="B3648" i="5"/>
  <c r="C3648" i="5"/>
  <c r="A3649" i="5"/>
  <c r="B3649" i="5"/>
  <c r="C3649" i="5"/>
  <c r="A3650" i="5"/>
  <c r="B3650" i="5"/>
  <c r="C3650" i="5"/>
  <c r="A3651" i="5"/>
  <c r="B3651" i="5"/>
  <c r="C3651" i="5"/>
  <c r="A3652" i="5"/>
  <c r="B3652" i="5"/>
  <c r="C3652" i="5"/>
  <c r="A3653" i="5"/>
  <c r="B3653" i="5"/>
  <c r="C3653" i="5"/>
  <c r="A3654" i="5"/>
  <c r="B3654" i="5"/>
  <c r="C3654" i="5"/>
  <c r="A3655" i="5"/>
  <c r="B3655" i="5"/>
  <c r="C3655" i="5"/>
  <c r="A3656" i="5"/>
  <c r="B3656" i="5"/>
  <c r="C3656" i="5"/>
  <c r="A3657" i="5"/>
  <c r="B3657" i="5"/>
  <c r="C3657" i="5"/>
  <c r="A3658" i="5"/>
  <c r="B3658" i="5"/>
  <c r="C3658" i="5"/>
  <c r="A3659" i="5"/>
  <c r="B3659" i="5"/>
  <c r="C3659" i="5"/>
  <c r="A3660" i="5"/>
  <c r="B3660" i="5"/>
  <c r="C3660" i="5"/>
  <c r="A3661" i="5"/>
  <c r="B3661" i="5"/>
  <c r="C3661" i="5"/>
  <c r="A3662" i="5"/>
  <c r="B3662" i="5"/>
  <c r="C3662" i="5"/>
  <c r="A3663" i="5"/>
  <c r="B3663" i="5"/>
  <c r="C3663" i="5"/>
  <c r="A3664" i="5"/>
  <c r="B3664" i="5"/>
  <c r="C3664" i="5"/>
  <c r="A3665" i="5"/>
  <c r="B3665" i="5"/>
  <c r="C3665" i="5"/>
  <c r="A3666" i="5"/>
  <c r="B3666" i="5"/>
  <c r="C3666" i="5"/>
  <c r="A3667" i="5"/>
  <c r="B3667" i="5"/>
  <c r="C3667" i="5"/>
  <c r="A3668" i="5"/>
  <c r="B3668" i="5"/>
  <c r="C3668" i="5"/>
  <c r="A3669" i="5"/>
  <c r="B3669" i="5"/>
  <c r="C3669" i="5"/>
  <c r="A3670" i="5"/>
  <c r="B3670" i="5"/>
  <c r="C3670" i="5"/>
  <c r="A3671" i="5"/>
  <c r="B3671" i="5"/>
  <c r="C3671" i="5"/>
  <c r="A3672" i="5"/>
  <c r="B3672" i="5"/>
  <c r="C3672" i="5"/>
  <c r="A3673" i="5"/>
  <c r="B3673" i="5"/>
  <c r="C3673" i="5"/>
  <c r="A3674" i="5"/>
  <c r="B3674" i="5"/>
  <c r="C3674" i="5"/>
  <c r="A3675" i="5"/>
  <c r="B3675" i="5"/>
  <c r="C3675" i="5"/>
  <c r="A3676" i="5"/>
  <c r="B3676" i="5"/>
  <c r="C3676" i="5"/>
  <c r="A3677" i="5"/>
  <c r="B3677" i="5"/>
  <c r="C3677" i="5"/>
  <c r="A3678" i="5"/>
  <c r="B3678" i="5"/>
  <c r="C3678" i="5"/>
  <c r="A3679" i="5"/>
  <c r="B3679" i="5"/>
  <c r="C3679" i="5"/>
  <c r="A3680" i="5"/>
  <c r="B3680" i="5"/>
  <c r="C3680" i="5"/>
  <c r="A3681" i="5"/>
  <c r="B3681" i="5"/>
  <c r="C3681" i="5"/>
  <c r="A3682" i="5"/>
  <c r="B3682" i="5"/>
  <c r="C3682" i="5"/>
  <c r="A3683" i="5"/>
  <c r="B3683" i="5"/>
  <c r="C3683" i="5"/>
  <c r="A3684" i="5"/>
  <c r="B3684" i="5"/>
  <c r="C3684" i="5"/>
  <c r="A3685" i="5"/>
  <c r="B3685" i="5"/>
  <c r="C3685" i="5"/>
  <c r="A3686" i="5"/>
  <c r="B3686" i="5"/>
  <c r="C3686" i="5"/>
  <c r="A3687" i="5"/>
  <c r="B3687" i="5"/>
  <c r="C3687" i="5"/>
  <c r="A3688" i="5"/>
  <c r="B3688" i="5"/>
  <c r="C3688" i="5"/>
  <c r="A3689" i="5"/>
  <c r="B3689" i="5"/>
  <c r="C3689" i="5"/>
  <c r="A3690" i="5"/>
  <c r="B3690" i="5"/>
  <c r="C3690" i="5"/>
  <c r="A3691" i="5"/>
  <c r="B3691" i="5"/>
  <c r="C3691" i="5"/>
  <c r="A3692" i="5"/>
  <c r="B3692" i="5"/>
  <c r="C3692" i="5"/>
  <c r="A3693" i="5"/>
  <c r="B3693" i="5"/>
  <c r="C3693" i="5"/>
  <c r="A3694" i="5"/>
  <c r="B3694" i="5"/>
  <c r="C3694" i="5"/>
  <c r="A3695" i="5"/>
  <c r="B3695" i="5"/>
  <c r="C3695" i="5"/>
  <c r="A3696" i="5"/>
  <c r="B3696" i="5"/>
  <c r="C3696" i="5"/>
  <c r="A3697" i="5"/>
  <c r="B3697" i="5"/>
  <c r="C3697" i="5"/>
  <c r="A3698" i="5"/>
  <c r="B3698" i="5"/>
  <c r="C3698" i="5"/>
  <c r="A3699" i="5"/>
  <c r="B3699" i="5"/>
  <c r="C3699" i="5"/>
  <c r="A3700" i="5"/>
  <c r="B3700" i="5"/>
  <c r="C3700" i="5"/>
  <c r="A3701" i="5"/>
  <c r="B3701" i="5"/>
  <c r="C3701" i="5"/>
  <c r="A3702" i="5"/>
  <c r="B3702" i="5"/>
  <c r="C3702" i="5"/>
  <c r="A3703" i="5"/>
  <c r="B3703" i="5"/>
  <c r="C3703" i="5"/>
  <c r="A3704" i="5"/>
  <c r="B3704" i="5"/>
  <c r="C3704" i="5"/>
  <c r="A3705" i="5"/>
  <c r="B3705" i="5"/>
  <c r="C3705" i="5"/>
  <c r="A3706" i="5"/>
  <c r="B3706" i="5"/>
  <c r="C3706" i="5"/>
  <c r="A3707" i="5"/>
  <c r="B3707" i="5"/>
  <c r="C3707" i="5"/>
  <c r="A3708" i="5"/>
  <c r="B3708" i="5"/>
  <c r="C3708" i="5"/>
  <c r="A3709" i="5"/>
  <c r="B3709" i="5"/>
  <c r="C3709" i="5"/>
  <c r="A3710" i="5"/>
  <c r="B3710" i="5"/>
  <c r="C3710" i="5"/>
  <c r="A3711" i="5"/>
  <c r="B3711" i="5"/>
  <c r="C3711" i="5"/>
  <c r="A3712" i="5"/>
  <c r="B3712" i="5"/>
  <c r="C3712" i="5"/>
  <c r="A3713" i="5"/>
  <c r="B3713" i="5"/>
  <c r="C3713" i="5"/>
  <c r="A3714" i="5"/>
  <c r="B3714" i="5"/>
  <c r="C3714" i="5"/>
  <c r="A3715" i="5"/>
  <c r="B3715" i="5"/>
  <c r="C3715" i="5"/>
  <c r="A3716" i="5"/>
  <c r="B3716" i="5"/>
  <c r="C3716" i="5"/>
  <c r="A3717" i="5"/>
  <c r="B3717" i="5"/>
  <c r="C3717" i="5"/>
  <c r="A3718" i="5"/>
  <c r="B3718" i="5"/>
  <c r="C3718" i="5"/>
  <c r="A3719" i="5"/>
  <c r="B3719" i="5"/>
  <c r="C3719" i="5"/>
  <c r="A3720" i="5"/>
  <c r="B3720" i="5"/>
  <c r="C3720" i="5"/>
  <c r="A3721" i="5"/>
  <c r="B3721" i="5"/>
  <c r="C3721" i="5"/>
  <c r="A3722" i="5"/>
  <c r="B3722" i="5"/>
  <c r="C3722" i="5"/>
  <c r="A3723" i="5"/>
  <c r="B3723" i="5"/>
  <c r="C3723" i="5"/>
  <c r="A3724" i="5"/>
  <c r="B3724" i="5"/>
  <c r="C3724" i="5"/>
  <c r="A3725" i="5"/>
  <c r="B3725" i="5"/>
  <c r="C3725" i="5"/>
  <c r="A3726" i="5"/>
  <c r="B3726" i="5"/>
  <c r="C3726" i="5"/>
  <c r="A3727" i="5"/>
  <c r="B3727" i="5"/>
  <c r="C3727" i="5"/>
  <c r="A3728" i="5"/>
  <c r="B3728" i="5"/>
  <c r="C3728" i="5"/>
  <c r="A3729" i="5"/>
  <c r="B3729" i="5"/>
  <c r="C3729" i="5"/>
  <c r="A3730" i="5"/>
  <c r="B3730" i="5"/>
  <c r="C3730" i="5"/>
  <c r="A3731" i="5"/>
  <c r="B3731" i="5"/>
  <c r="C3731" i="5"/>
  <c r="A3732" i="5"/>
  <c r="B3732" i="5"/>
  <c r="C3732" i="5"/>
  <c r="A3733" i="5"/>
  <c r="B3733" i="5"/>
  <c r="C3733" i="5"/>
  <c r="A3734" i="5"/>
  <c r="B3734" i="5"/>
  <c r="C3734" i="5"/>
  <c r="A3735" i="5"/>
  <c r="B3735" i="5"/>
  <c r="C3735" i="5"/>
  <c r="A3736" i="5"/>
  <c r="B3736" i="5"/>
  <c r="C3736" i="5"/>
  <c r="A3737" i="5"/>
  <c r="B3737" i="5"/>
  <c r="C3737" i="5"/>
  <c r="A3738" i="5"/>
  <c r="B3738" i="5"/>
  <c r="C3738" i="5"/>
  <c r="A3739" i="5"/>
  <c r="B3739" i="5"/>
  <c r="C3739" i="5"/>
  <c r="A3740" i="5"/>
  <c r="B3740" i="5"/>
  <c r="C3740" i="5"/>
  <c r="A3741" i="5"/>
  <c r="B3741" i="5"/>
  <c r="C3741" i="5"/>
  <c r="A3742" i="5"/>
  <c r="B3742" i="5"/>
  <c r="C3742" i="5"/>
  <c r="A3743" i="5"/>
  <c r="B3743" i="5"/>
  <c r="C3743" i="5"/>
  <c r="A3744" i="5"/>
  <c r="B3744" i="5"/>
  <c r="C3744" i="5"/>
  <c r="A3745" i="5"/>
  <c r="B3745" i="5"/>
  <c r="C3745" i="5"/>
  <c r="A3746" i="5"/>
  <c r="B3746" i="5"/>
  <c r="C3746" i="5"/>
  <c r="A3747" i="5"/>
  <c r="B3747" i="5"/>
  <c r="C3747" i="5"/>
  <c r="A3748" i="5"/>
  <c r="B3748" i="5"/>
  <c r="C3748" i="5"/>
  <c r="A3749" i="5"/>
  <c r="B3749" i="5"/>
  <c r="C3749" i="5"/>
  <c r="A3750" i="5"/>
  <c r="B3750" i="5"/>
  <c r="C3750" i="5"/>
  <c r="A3751" i="5"/>
  <c r="B3751" i="5"/>
  <c r="C3751" i="5"/>
  <c r="A3752" i="5"/>
  <c r="B3752" i="5"/>
  <c r="C3752" i="5"/>
  <c r="A3753" i="5"/>
  <c r="B3753" i="5"/>
  <c r="C3753" i="5"/>
  <c r="A3754" i="5"/>
  <c r="B3754" i="5"/>
  <c r="C3754" i="5"/>
  <c r="A3755" i="5"/>
  <c r="B3755" i="5"/>
  <c r="C3755" i="5"/>
  <c r="A3756" i="5"/>
  <c r="B3756" i="5"/>
  <c r="C3756" i="5"/>
  <c r="A3757" i="5"/>
  <c r="B3757" i="5"/>
  <c r="C3757" i="5"/>
  <c r="A3758" i="5"/>
  <c r="B3758" i="5"/>
  <c r="C3758" i="5"/>
  <c r="A3759" i="5"/>
  <c r="B3759" i="5"/>
  <c r="C3759" i="5"/>
  <c r="A3760" i="5"/>
  <c r="B3760" i="5"/>
  <c r="C3760" i="5"/>
  <c r="A3761" i="5"/>
  <c r="B3761" i="5"/>
  <c r="C3761" i="5"/>
  <c r="A3762" i="5"/>
  <c r="B3762" i="5"/>
  <c r="C3762" i="5"/>
  <c r="A3763" i="5"/>
  <c r="B3763" i="5"/>
  <c r="C3763" i="5"/>
  <c r="A3764" i="5"/>
  <c r="B3764" i="5"/>
  <c r="C3764" i="5"/>
  <c r="A3765" i="5"/>
  <c r="B3765" i="5"/>
  <c r="C3765" i="5"/>
  <c r="A3766" i="5"/>
  <c r="B3766" i="5"/>
  <c r="C3766" i="5"/>
  <c r="A3767" i="5"/>
  <c r="B3767" i="5"/>
  <c r="C3767" i="5"/>
  <c r="A3768" i="5"/>
  <c r="B3768" i="5"/>
  <c r="C3768" i="5"/>
  <c r="A3769" i="5"/>
  <c r="B3769" i="5"/>
  <c r="C3769" i="5"/>
  <c r="A3770" i="5"/>
  <c r="B3770" i="5"/>
  <c r="C3770" i="5"/>
  <c r="A3771" i="5"/>
  <c r="B3771" i="5"/>
  <c r="C3771" i="5"/>
  <c r="A3772" i="5"/>
  <c r="B3772" i="5"/>
  <c r="C3772" i="5"/>
  <c r="A3773" i="5"/>
  <c r="B3773" i="5"/>
  <c r="C3773" i="5"/>
  <c r="A3774" i="5"/>
  <c r="B3774" i="5"/>
  <c r="C3774" i="5"/>
  <c r="A3775" i="5"/>
  <c r="B3775" i="5"/>
  <c r="C3775" i="5"/>
  <c r="A3776" i="5"/>
  <c r="B3776" i="5"/>
  <c r="C3776" i="5"/>
  <c r="A3777" i="5"/>
  <c r="B3777" i="5"/>
  <c r="C3777" i="5"/>
  <c r="A3778" i="5"/>
  <c r="B3778" i="5"/>
  <c r="C3778" i="5"/>
  <c r="A3779" i="5"/>
  <c r="B3779" i="5"/>
  <c r="C3779" i="5"/>
  <c r="A3780" i="5"/>
  <c r="B3780" i="5"/>
  <c r="C3780" i="5"/>
  <c r="A3781" i="5"/>
  <c r="B3781" i="5"/>
  <c r="C3781" i="5"/>
  <c r="A3782" i="5"/>
  <c r="B3782" i="5"/>
  <c r="C3782" i="5"/>
  <c r="A3783" i="5"/>
  <c r="B3783" i="5"/>
  <c r="C3783" i="5"/>
  <c r="A3784" i="5"/>
  <c r="B3784" i="5"/>
  <c r="C3784" i="5"/>
  <c r="A3785" i="5"/>
  <c r="B3785" i="5"/>
  <c r="C3785" i="5"/>
  <c r="A3786" i="5"/>
  <c r="B3786" i="5"/>
  <c r="C3786" i="5"/>
  <c r="A3787" i="5"/>
  <c r="B3787" i="5"/>
  <c r="C3787" i="5"/>
  <c r="A3788" i="5"/>
  <c r="B3788" i="5"/>
  <c r="C3788" i="5"/>
  <c r="A3789" i="5"/>
  <c r="B3789" i="5"/>
  <c r="C3789" i="5"/>
  <c r="A3790" i="5"/>
  <c r="B3790" i="5"/>
  <c r="C3790" i="5"/>
  <c r="A3791" i="5"/>
  <c r="B3791" i="5"/>
  <c r="C3791" i="5"/>
  <c r="A3792" i="5"/>
  <c r="B3792" i="5"/>
  <c r="C3792" i="5"/>
  <c r="A3793" i="5"/>
  <c r="B3793" i="5"/>
  <c r="C3793" i="5"/>
  <c r="A3794" i="5"/>
  <c r="B3794" i="5"/>
  <c r="C3794" i="5"/>
  <c r="A3795" i="5"/>
  <c r="B3795" i="5"/>
  <c r="C3795" i="5"/>
  <c r="A3796" i="5"/>
  <c r="B3796" i="5"/>
  <c r="C3796" i="5"/>
  <c r="A3797" i="5"/>
  <c r="B3797" i="5"/>
  <c r="C3797" i="5"/>
  <c r="A3798" i="5"/>
  <c r="B3798" i="5"/>
  <c r="C3798" i="5"/>
  <c r="A3799" i="5"/>
  <c r="B3799" i="5"/>
  <c r="C3799" i="5"/>
  <c r="A3800" i="5"/>
  <c r="B3800" i="5"/>
  <c r="C3800" i="5"/>
  <c r="A3801" i="5"/>
  <c r="B3801" i="5"/>
  <c r="C3801" i="5"/>
  <c r="A3802" i="5"/>
  <c r="B3802" i="5"/>
  <c r="C3802" i="5"/>
  <c r="A3803" i="5"/>
  <c r="B3803" i="5"/>
  <c r="C3803" i="5"/>
  <c r="A3804" i="5"/>
  <c r="B3804" i="5"/>
  <c r="C3804" i="5"/>
  <c r="A3805" i="5"/>
  <c r="B3805" i="5"/>
  <c r="C3805" i="5"/>
  <c r="A3806" i="5"/>
  <c r="B3806" i="5"/>
  <c r="C3806" i="5"/>
  <c r="A3807" i="5"/>
  <c r="B3807" i="5"/>
  <c r="C3807" i="5"/>
  <c r="A3808" i="5"/>
  <c r="B3808" i="5"/>
  <c r="C3808" i="5"/>
  <c r="A3809" i="5"/>
  <c r="B3809" i="5"/>
  <c r="C3809" i="5"/>
  <c r="A3810" i="5"/>
  <c r="B3810" i="5"/>
  <c r="C3810" i="5"/>
  <c r="A3811" i="5"/>
  <c r="B3811" i="5"/>
  <c r="C3811" i="5"/>
  <c r="A3812" i="5"/>
  <c r="B3812" i="5"/>
  <c r="C3812" i="5"/>
  <c r="A3813" i="5"/>
  <c r="B3813" i="5"/>
  <c r="C3813" i="5"/>
  <c r="A3814" i="5"/>
  <c r="B3814" i="5"/>
  <c r="C3814" i="5"/>
  <c r="A3815" i="5"/>
  <c r="B3815" i="5"/>
  <c r="C3815" i="5"/>
  <c r="A3816" i="5"/>
  <c r="B3816" i="5"/>
  <c r="C3816" i="5"/>
  <c r="A3817" i="5"/>
  <c r="B3817" i="5"/>
  <c r="C3817" i="5"/>
  <c r="A3818" i="5"/>
  <c r="B3818" i="5"/>
  <c r="C3818" i="5"/>
  <c r="A3819" i="5"/>
  <c r="B3819" i="5"/>
  <c r="C3819" i="5"/>
  <c r="A3820" i="5"/>
  <c r="B3820" i="5"/>
  <c r="C3820" i="5"/>
  <c r="A3821" i="5"/>
  <c r="B3821" i="5"/>
  <c r="C3821" i="5"/>
  <c r="A3822" i="5"/>
  <c r="B3822" i="5"/>
  <c r="C3822" i="5"/>
  <c r="A3823" i="5"/>
  <c r="B3823" i="5"/>
  <c r="C3823" i="5"/>
  <c r="A3824" i="5"/>
  <c r="B3824" i="5"/>
  <c r="C3824" i="5"/>
  <c r="A3825" i="5"/>
  <c r="B3825" i="5"/>
  <c r="C3825" i="5"/>
  <c r="A3826" i="5"/>
  <c r="B3826" i="5"/>
  <c r="C3826" i="5"/>
  <c r="A3827" i="5"/>
  <c r="B3827" i="5"/>
  <c r="C3827" i="5"/>
  <c r="A3828" i="5"/>
  <c r="B3828" i="5"/>
  <c r="C3828" i="5"/>
  <c r="A3829" i="5"/>
  <c r="B3829" i="5"/>
  <c r="C3829" i="5"/>
  <c r="A3830" i="5"/>
  <c r="B3830" i="5"/>
  <c r="C3830" i="5"/>
  <c r="A3831" i="5"/>
  <c r="B3831" i="5"/>
  <c r="C3831" i="5"/>
  <c r="A3832" i="5"/>
  <c r="B3832" i="5"/>
  <c r="C3832" i="5"/>
  <c r="A3833" i="5"/>
  <c r="B3833" i="5"/>
  <c r="C3833" i="5"/>
  <c r="A3834" i="5"/>
  <c r="B3834" i="5"/>
  <c r="C3834" i="5"/>
  <c r="A3835" i="5"/>
  <c r="B3835" i="5"/>
  <c r="C3835" i="5"/>
  <c r="A3836" i="5"/>
  <c r="B3836" i="5"/>
  <c r="C3836" i="5"/>
  <c r="A3837" i="5"/>
  <c r="B3837" i="5"/>
  <c r="C3837" i="5"/>
  <c r="A3838" i="5"/>
  <c r="B3838" i="5"/>
  <c r="C3838" i="5"/>
  <c r="A3839" i="5"/>
  <c r="B3839" i="5"/>
  <c r="C3839" i="5"/>
  <c r="A3840" i="5"/>
  <c r="B3840" i="5"/>
  <c r="C3840" i="5"/>
  <c r="A3841" i="5"/>
  <c r="B3841" i="5"/>
  <c r="C3841" i="5"/>
  <c r="A3842" i="5"/>
  <c r="B3842" i="5"/>
  <c r="C3842" i="5"/>
  <c r="A3843" i="5"/>
  <c r="B3843" i="5"/>
  <c r="C3843" i="5"/>
  <c r="A3844" i="5"/>
  <c r="B3844" i="5"/>
  <c r="C3844" i="5"/>
  <c r="A3845" i="5"/>
  <c r="B3845" i="5"/>
  <c r="C3845" i="5"/>
  <c r="A3846" i="5"/>
  <c r="B3846" i="5"/>
  <c r="C3846" i="5"/>
  <c r="A3847" i="5"/>
  <c r="B3847" i="5"/>
  <c r="C3847" i="5"/>
  <c r="A3848" i="5"/>
  <c r="B3848" i="5"/>
  <c r="C3848" i="5"/>
  <c r="A3849" i="5"/>
  <c r="B3849" i="5"/>
  <c r="C3849" i="5"/>
  <c r="A3850" i="5"/>
  <c r="B3850" i="5"/>
  <c r="C3850" i="5"/>
  <c r="A3851" i="5"/>
  <c r="B3851" i="5"/>
  <c r="C3851" i="5"/>
  <c r="A3852" i="5"/>
  <c r="B3852" i="5"/>
  <c r="C3852" i="5"/>
  <c r="A3853" i="5"/>
  <c r="B3853" i="5"/>
  <c r="C3853" i="5"/>
  <c r="A3854" i="5"/>
  <c r="B3854" i="5"/>
  <c r="C3854" i="5"/>
  <c r="A3855" i="5"/>
  <c r="B3855" i="5"/>
  <c r="C3855" i="5"/>
  <c r="A3856" i="5"/>
  <c r="B3856" i="5"/>
  <c r="C3856" i="5"/>
  <c r="A3857" i="5"/>
  <c r="B3857" i="5"/>
  <c r="C3857" i="5"/>
  <c r="A3858" i="5"/>
  <c r="B3858" i="5"/>
  <c r="C3858" i="5"/>
  <c r="A3859" i="5"/>
  <c r="B3859" i="5"/>
  <c r="C3859" i="5"/>
  <c r="A3860" i="5"/>
  <c r="B3860" i="5"/>
  <c r="C3860" i="5"/>
  <c r="A3861" i="5"/>
  <c r="B3861" i="5"/>
  <c r="C3861" i="5"/>
  <c r="A3862" i="5"/>
  <c r="B3862" i="5"/>
  <c r="C3862" i="5"/>
  <c r="A3863" i="5"/>
  <c r="B3863" i="5"/>
  <c r="C3863" i="5"/>
  <c r="A3864" i="5"/>
  <c r="B3864" i="5"/>
  <c r="C3864" i="5"/>
  <c r="A3865" i="5"/>
  <c r="B3865" i="5"/>
  <c r="C3865" i="5"/>
  <c r="A3866" i="5"/>
  <c r="B3866" i="5"/>
  <c r="C3866" i="5"/>
  <c r="A3867" i="5"/>
  <c r="B3867" i="5"/>
  <c r="C3867" i="5"/>
  <c r="A3868" i="5"/>
  <c r="B3868" i="5"/>
  <c r="C3868" i="5"/>
  <c r="A3869" i="5"/>
  <c r="B3869" i="5"/>
  <c r="C3869" i="5"/>
  <c r="A3870" i="5"/>
  <c r="B3870" i="5"/>
  <c r="C3870" i="5"/>
  <c r="A3871" i="5"/>
  <c r="B3871" i="5"/>
  <c r="C3871" i="5"/>
  <c r="A3872" i="5"/>
  <c r="B3872" i="5"/>
  <c r="C3872" i="5"/>
  <c r="A3873" i="5"/>
  <c r="B3873" i="5"/>
  <c r="C3873" i="5"/>
  <c r="A3874" i="5"/>
  <c r="B3874" i="5"/>
  <c r="C3874" i="5"/>
  <c r="A3875" i="5"/>
  <c r="B3875" i="5"/>
  <c r="C3875" i="5"/>
  <c r="A3876" i="5"/>
  <c r="B3876" i="5"/>
  <c r="C3876" i="5"/>
  <c r="A3877" i="5"/>
  <c r="B3877" i="5"/>
  <c r="C3877" i="5"/>
  <c r="A3878" i="5"/>
  <c r="B3878" i="5"/>
  <c r="C3878" i="5"/>
  <c r="A3879" i="5"/>
  <c r="B3879" i="5"/>
  <c r="C3879" i="5"/>
  <c r="A3880" i="5"/>
  <c r="B3880" i="5"/>
  <c r="C3880" i="5"/>
  <c r="A3881" i="5"/>
  <c r="B3881" i="5"/>
  <c r="C3881" i="5"/>
  <c r="A3882" i="5"/>
  <c r="B3882" i="5"/>
  <c r="C3882" i="5"/>
  <c r="A3883" i="5"/>
  <c r="B3883" i="5"/>
  <c r="C3883" i="5"/>
  <c r="A3884" i="5"/>
  <c r="B3884" i="5"/>
  <c r="C3884" i="5"/>
  <c r="A3885" i="5"/>
  <c r="B3885" i="5"/>
  <c r="C3885" i="5"/>
  <c r="A3886" i="5"/>
  <c r="B3886" i="5"/>
  <c r="C3886" i="5"/>
  <c r="A3887" i="5"/>
  <c r="B3887" i="5"/>
  <c r="C3887" i="5"/>
  <c r="A3888" i="5"/>
  <c r="B3888" i="5"/>
  <c r="C3888" i="5"/>
  <c r="A3889" i="5"/>
  <c r="B3889" i="5"/>
  <c r="C3889" i="5"/>
  <c r="A3890" i="5"/>
  <c r="B3890" i="5"/>
  <c r="C3890" i="5"/>
  <c r="A3891" i="5"/>
  <c r="B3891" i="5"/>
  <c r="C3891" i="5"/>
  <c r="A3892" i="5"/>
  <c r="B3892" i="5"/>
  <c r="C3892" i="5"/>
  <c r="A3893" i="5"/>
  <c r="B3893" i="5"/>
  <c r="C3893" i="5"/>
  <c r="A3894" i="5"/>
  <c r="B3894" i="5"/>
  <c r="C3894" i="5"/>
  <c r="A3895" i="5"/>
  <c r="B3895" i="5"/>
  <c r="C3895" i="5"/>
  <c r="A3896" i="5"/>
  <c r="B3896" i="5"/>
  <c r="C3896" i="5"/>
  <c r="A3897" i="5"/>
  <c r="B3897" i="5"/>
  <c r="C3897" i="5"/>
  <c r="A3898" i="5"/>
  <c r="B3898" i="5"/>
  <c r="C3898" i="5"/>
  <c r="A3899" i="5"/>
  <c r="B3899" i="5"/>
  <c r="C3899" i="5"/>
  <c r="A3900" i="5"/>
  <c r="B3900" i="5"/>
  <c r="C3900" i="5"/>
  <c r="A3901" i="5"/>
  <c r="B3901" i="5"/>
  <c r="C3901" i="5"/>
  <c r="A3902" i="5"/>
  <c r="B3902" i="5"/>
  <c r="C3902" i="5"/>
  <c r="A3903" i="5"/>
  <c r="B3903" i="5"/>
  <c r="C3903" i="5"/>
  <c r="A3904" i="5"/>
  <c r="B3904" i="5"/>
  <c r="C3904" i="5"/>
  <c r="A3905" i="5"/>
  <c r="B3905" i="5"/>
  <c r="C3905" i="5"/>
  <c r="A3906" i="5"/>
  <c r="B3906" i="5"/>
  <c r="C3906" i="5"/>
  <c r="A3907" i="5"/>
  <c r="B3907" i="5"/>
  <c r="C3907" i="5"/>
  <c r="A3908" i="5"/>
  <c r="B3908" i="5"/>
  <c r="C3908" i="5"/>
  <c r="A3909" i="5"/>
  <c r="B3909" i="5"/>
  <c r="C3909" i="5"/>
  <c r="A3910" i="5"/>
  <c r="B3910" i="5"/>
  <c r="C3910" i="5"/>
  <c r="A3911" i="5"/>
  <c r="B3911" i="5"/>
  <c r="C3911" i="5"/>
  <c r="A3912" i="5"/>
  <c r="B3912" i="5"/>
  <c r="C3912" i="5"/>
  <c r="A3913" i="5"/>
  <c r="B3913" i="5"/>
  <c r="C3913" i="5"/>
  <c r="A3914" i="5"/>
  <c r="B3914" i="5"/>
  <c r="C3914" i="5"/>
  <c r="A3915" i="5"/>
  <c r="B3915" i="5"/>
  <c r="C3915" i="5"/>
  <c r="A3916" i="5"/>
  <c r="B3916" i="5"/>
  <c r="C3916" i="5"/>
  <c r="A3917" i="5"/>
  <c r="B3917" i="5"/>
  <c r="C3917" i="5"/>
  <c r="A3918" i="5"/>
  <c r="B3918" i="5"/>
  <c r="C3918" i="5"/>
  <c r="A3919" i="5"/>
  <c r="B3919" i="5"/>
  <c r="C3919" i="5"/>
  <c r="A3920" i="5"/>
  <c r="B3920" i="5"/>
  <c r="C3920" i="5"/>
  <c r="A3921" i="5"/>
  <c r="B3921" i="5"/>
  <c r="C3921" i="5"/>
  <c r="A3922" i="5"/>
  <c r="B3922" i="5"/>
  <c r="C3922" i="5"/>
  <c r="A3923" i="5"/>
  <c r="B3923" i="5"/>
  <c r="C3923" i="5"/>
  <c r="A3924" i="5"/>
  <c r="B3924" i="5"/>
  <c r="C3924" i="5"/>
  <c r="A3925" i="5"/>
  <c r="B3925" i="5"/>
  <c r="C3925" i="5"/>
  <c r="A3926" i="5"/>
  <c r="B3926" i="5"/>
  <c r="C3926" i="5"/>
  <c r="A3927" i="5"/>
  <c r="B3927" i="5"/>
  <c r="C3927" i="5"/>
  <c r="A3928" i="5"/>
  <c r="B3928" i="5"/>
  <c r="C3928" i="5"/>
  <c r="A3929" i="5"/>
  <c r="B3929" i="5"/>
  <c r="C3929" i="5"/>
  <c r="A3930" i="5"/>
  <c r="B3930" i="5"/>
  <c r="C3930" i="5"/>
  <c r="A3931" i="5"/>
  <c r="B3931" i="5"/>
  <c r="C3931" i="5"/>
  <c r="A3932" i="5"/>
  <c r="B3932" i="5"/>
  <c r="C3932" i="5"/>
  <c r="A3933" i="5"/>
  <c r="B3933" i="5"/>
  <c r="C3933" i="5"/>
  <c r="A3934" i="5"/>
  <c r="B3934" i="5"/>
  <c r="C3934" i="5"/>
  <c r="A3935" i="5"/>
  <c r="B3935" i="5"/>
  <c r="C3935" i="5"/>
  <c r="A3936" i="5"/>
  <c r="B3936" i="5"/>
  <c r="C3936" i="5"/>
  <c r="A3937" i="5"/>
  <c r="B3937" i="5"/>
  <c r="C3937" i="5"/>
  <c r="A3938" i="5"/>
  <c r="B3938" i="5"/>
  <c r="C3938" i="5"/>
  <c r="A3939" i="5"/>
  <c r="B3939" i="5"/>
  <c r="C3939" i="5"/>
  <c r="A3940" i="5"/>
  <c r="B3940" i="5"/>
  <c r="C3940" i="5"/>
  <c r="A3941" i="5"/>
  <c r="B3941" i="5"/>
  <c r="C3941" i="5"/>
  <c r="A3942" i="5"/>
  <c r="B3942" i="5"/>
  <c r="C3942" i="5"/>
  <c r="A3943" i="5"/>
  <c r="B3943" i="5"/>
  <c r="C3943" i="5"/>
  <c r="A3944" i="5"/>
  <c r="B3944" i="5"/>
  <c r="C3944" i="5"/>
  <c r="A3945" i="5"/>
  <c r="B3945" i="5"/>
  <c r="C3945" i="5"/>
  <c r="A3946" i="5"/>
  <c r="B3946" i="5"/>
  <c r="C3946" i="5"/>
  <c r="A3947" i="5"/>
  <c r="B3947" i="5"/>
  <c r="C3947" i="5"/>
  <c r="A3948" i="5"/>
  <c r="B3948" i="5"/>
  <c r="C3948" i="5"/>
  <c r="A3949" i="5"/>
  <c r="B3949" i="5"/>
  <c r="C3949" i="5"/>
  <c r="A3950" i="5"/>
  <c r="B3950" i="5"/>
  <c r="C3950" i="5"/>
  <c r="A3951" i="5"/>
  <c r="B3951" i="5"/>
  <c r="C3951" i="5"/>
  <c r="A3952" i="5"/>
  <c r="B3952" i="5"/>
  <c r="C3952" i="5"/>
  <c r="A3953" i="5"/>
  <c r="B3953" i="5"/>
  <c r="C3953" i="5"/>
  <c r="A3954" i="5"/>
  <c r="B3954" i="5"/>
  <c r="C3954" i="5"/>
  <c r="A3955" i="5"/>
  <c r="B3955" i="5"/>
  <c r="C3955" i="5"/>
  <c r="A3956" i="5"/>
  <c r="B3956" i="5"/>
  <c r="C3956" i="5"/>
  <c r="A3957" i="5"/>
  <c r="B3957" i="5"/>
  <c r="C3957" i="5"/>
  <c r="A3958" i="5"/>
  <c r="B3958" i="5"/>
  <c r="C3958" i="5"/>
  <c r="A3959" i="5"/>
  <c r="B3959" i="5"/>
  <c r="C3959" i="5"/>
  <c r="A3960" i="5"/>
  <c r="B3960" i="5"/>
  <c r="C3960" i="5"/>
  <c r="A3961" i="5"/>
  <c r="B3961" i="5"/>
  <c r="C3961" i="5"/>
  <c r="A3962" i="5"/>
  <c r="B3962" i="5"/>
  <c r="C3962" i="5"/>
  <c r="A3963" i="5"/>
  <c r="B3963" i="5"/>
  <c r="C3963" i="5"/>
  <c r="A3964" i="5"/>
  <c r="B3964" i="5"/>
  <c r="C3964" i="5"/>
  <c r="A3965" i="5"/>
  <c r="B3965" i="5"/>
  <c r="C3965" i="5"/>
  <c r="A3966" i="5"/>
  <c r="B3966" i="5"/>
  <c r="C3966" i="5"/>
  <c r="A3967" i="5"/>
  <c r="B3967" i="5"/>
  <c r="C3967" i="5"/>
  <c r="A3968" i="5"/>
  <c r="B3968" i="5"/>
  <c r="C3968" i="5"/>
  <c r="A3969" i="5"/>
  <c r="B3969" i="5"/>
  <c r="C3969" i="5"/>
  <c r="A3970" i="5"/>
  <c r="B3970" i="5"/>
  <c r="C3970" i="5"/>
  <c r="A3971" i="5"/>
  <c r="B3971" i="5"/>
  <c r="C3971" i="5"/>
  <c r="A3972" i="5"/>
  <c r="B3972" i="5"/>
  <c r="C3972" i="5"/>
  <c r="A3973" i="5"/>
  <c r="B3973" i="5"/>
  <c r="C3973" i="5"/>
  <c r="A3974" i="5"/>
  <c r="B3974" i="5"/>
  <c r="C3974" i="5"/>
  <c r="A3975" i="5"/>
  <c r="B3975" i="5"/>
  <c r="C3975" i="5"/>
  <c r="A3976" i="5"/>
  <c r="B3976" i="5"/>
  <c r="C3976" i="5"/>
  <c r="A3977" i="5"/>
  <c r="B3977" i="5"/>
  <c r="C3977" i="5"/>
  <c r="A3978" i="5"/>
  <c r="B3978" i="5"/>
  <c r="C3978" i="5"/>
  <c r="A3979" i="5"/>
  <c r="B3979" i="5"/>
  <c r="C3979" i="5"/>
  <c r="A3980" i="5"/>
  <c r="B3980" i="5"/>
  <c r="C3980" i="5"/>
  <c r="A3981" i="5"/>
  <c r="B3981" i="5"/>
  <c r="C3981" i="5"/>
  <c r="A3982" i="5"/>
  <c r="B3982" i="5"/>
  <c r="C3982" i="5"/>
  <c r="A3983" i="5"/>
  <c r="B3983" i="5"/>
  <c r="C3983" i="5"/>
  <c r="A3984" i="5"/>
  <c r="B3984" i="5"/>
  <c r="C3984" i="5"/>
  <c r="A3985" i="5"/>
  <c r="B3985" i="5"/>
  <c r="C3985" i="5"/>
  <c r="A3986" i="5"/>
  <c r="B3986" i="5"/>
  <c r="C3986" i="5"/>
  <c r="A3987" i="5"/>
  <c r="B3987" i="5"/>
  <c r="C3987" i="5"/>
  <c r="A3988" i="5"/>
  <c r="B3988" i="5"/>
  <c r="C3988" i="5"/>
  <c r="A3989" i="5"/>
  <c r="B3989" i="5"/>
  <c r="C3989" i="5"/>
  <c r="A3990" i="5"/>
  <c r="B3990" i="5"/>
  <c r="C3990" i="5"/>
  <c r="A3991" i="5"/>
  <c r="B3991" i="5"/>
  <c r="C3991" i="5"/>
  <c r="A3992" i="5"/>
  <c r="B3992" i="5"/>
  <c r="C3992" i="5"/>
  <c r="A3993" i="5"/>
  <c r="B3993" i="5"/>
  <c r="C3993" i="5"/>
  <c r="A3994" i="5"/>
  <c r="B3994" i="5"/>
  <c r="C3994" i="5"/>
  <c r="A3995" i="5"/>
  <c r="B3995" i="5"/>
  <c r="C3995" i="5"/>
  <c r="A3996" i="5"/>
  <c r="B3996" i="5"/>
  <c r="C3996" i="5"/>
  <c r="A3997" i="5"/>
  <c r="B3997" i="5"/>
  <c r="C3997" i="5"/>
  <c r="A3998" i="5"/>
  <c r="B3998" i="5"/>
  <c r="C3998" i="5"/>
  <c r="A3999" i="5"/>
  <c r="B3999" i="5"/>
  <c r="C3999" i="5"/>
  <c r="A4000" i="5"/>
  <c r="B4000" i="5"/>
  <c r="C4000" i="5"/>
  <c r="A4001" i="5"/>
  <c r="B4001" i="5"/>
  <c r="C4001" i="5"/>
  <c r="A4002" i="5"/>
  <c r="B4002" i="5"/>
  <c r="C4002" i="5"/>
  <c r="A4003" i="5"/>
  <c r="B4003" i="5"/>
  <c r="C4003" i="5"/>
  <c r="A4004" i="5"/>
  <c r="B4004" i="5"/>
  <c r="C4004" i="5"/>
  <c r="A4005" i="5"/>
  <c r="B4005" i="5"/>
  <c r="C4005" i="5"/>
  <c r="A4006" i="5"/>
  <c r="B4006" i="5"/>
  <c r="C4006" i="5"/>
  <c r="A4007" i="5"/>
  <c r="B4007" i="5"/>
  <c r="C4007" i="5"/>
  <c r="A4008" i="5"/>
  <c r="B4008" i="5"/>
  <c r="C4008" i="5"/>
  <c r="A4009" i="5"/>
  <c r="B4009" i="5"/>
  <c r="C4009" i="5"/>
  <c r="A4010" i="5"/>
  <c r="B4010" i="5"/>
  <c r="C4010" i="5"/>
  <c r="A4011" i="5"/>
  <c r="B4011" i="5"/>
  <c r="C4011" i="5"/>
  <c r="A4012" i="5"/>
  <c r="B4012" i="5"/>
  <c r="C4012" i="5"/>
  <c r="A4013" i="5"/>
  <c r="B4013" i="5"/>
  <c r="C4013" i="5"/>
  <c r="A4014" i="5"/>
  <c r="B4014" i="5"/>
  <c r="C4014" i="5"/>
  <c r="A4015" i="5"/>
  <c r="B4015" i="5"/>
  <c r="C4015" i="5"/>
  <c r="A4016" i="5"/>
  <c r="B4016" i="5"/>
  <c r="C4016" i="5"/>
  <c r="A4017" i="5"/>
  <c r="B4017" i="5"/>
  <c r="C4017" i="5"/>
  <c r="A4018" i="5"/>
  <c r="B4018" i="5"/>
  <c r="C4018" i="5"/>
  <c r="A4019" i="5"/>
  <c r="B4019" i="5"/>
  <c r="C4019" i="5"/>
  <c r="A4020" i="5"/>
  <c r="B4020" i="5"/>
  <c r="C4020" i="5"/>
  <c r="A4021" i="5"/>
  <c r="B4021" i="5"/>
  <c r="C4021" i="5"/>
  <c r="A4022" i="5"/>
  <c r="B4022" i="5"/>
  <c r="C4022" i="5"/>
  <c r="A4023" i="5"/>
  <c r="B4023" i="5"/>
  <c r="C4023" i="5"/>
  <c r="A4024" i="5"/>
  <c r="B4024" i="5"/>
  <c r="C4024" i="5"/>
  <c r="A4025" i="5"/>
  <c r="B4025" i="5"/>
  <c r="C4025" i="5"/>
  <c r="A4026" i="5"/>
  <c r="B4026" i="5"/>
  <c r="C4026" i="5"/>
  <c r="A4027" i="5"/>
  <c r="B4027" i="5"/>
  <c r="C4027" i="5"/>
  <c r="A4028" i="5"/>
  <c r="B4028" i="5"/>
  <c r="C4028" i="5"/>
  <c r="A4029" i="5"/>
  <c r="B4029" i="5"/>
  <c r="C4029" i="5"/>
  <c r="A4030" i="5"/>
  <c r="B4030" i="5"/>
  <c r="C4030" i="5"/>
  <c r="A4031" i="5"/>
  <c r="B4031" i="5"/>
  <c r="C4031" i="5"/>
  <c r="A4032" i="5"/>
  <c r="B4032" i="5"/>
  <c r="C4032" i="5"/>
  <c r="A4033" i="5"/>
  <c r="B4033" i="5"/>
  <c r="C4033" i="5"/>
  <c r="A4034" i="5"/>
  <c r="B4034" i="5"/>
  <c r="C4034" i="5"/>
  <c r="A4035" i="5"/>
  <c r="B4035" i="5"/>
  <c r="C4035" i="5"/>
  <c r="A4036" i="5"/>
  <c r="B4036" i="5"/>
  <c r="C4036" i="5"/>
  <c r="A4037" i="5"/>
  <c r="B4037" i="5"/>
  <c r="C4037" i="5"/>
  <c r="A4038" i="5"/>
  <c r="B4038" i="5"/>
  <c r="C4038" i="5"/>
  <c r="A4039" i="5"/>
  <c r="B4039" i="5"/>
  <c r="C4039" i="5"/>
  <c r="A4040" i="5"/>
  <c r="B4040" i="5"/>
  <c r="C4040" i="5"/>
  <c r="A4041" i="5"/>
  <c r="B4041" i="5"/>
  <c r="C4041" i="5"/>
  <c r="A4042" i="5"/>
  <c r="B4042" i="5"/>
  <c r="C4042" i="5"/>
  <c r="A4043" i="5"/>
  <c r="B4043" i="5"/>
  <c r="C4043" i="5"/>
  <c r="A4044" i="5"/>
  <c r="B4044" i="5"/>
  <c r="C4044" i="5"/>
  <c r="A4045" i="5"/>
  <c r="B4045" i="5"/>
  <c r="C4045" i="5"/>
  <c r="A4046" i="5"/>
  <c r="B4046" i="5"/>
  <c r="C4046" i="5"/>
  <c r="A4047" i="5"/>
  <c r="B4047" i="5"/>
  <c r="C4047" i="5"/>
  <c r="A4048" i="5"/>
  <c r="B4048" i="5"/>
  <c r="C4048" i="5"/>
  <c r="A4049" i="5"/>
  <c r="B4049" i="5"/>
  <c r="C4049" i="5"/>
  <c r="A4050" i="5"/>
  <c r="B4050" i="5"/>
  <c r="C4050" i="5"/>
  <c r="A4051" i="5"/>
  <c r="B4051" i="5"/>
  <c r="C4051" i="5"/>
  <c r="A4052" i="5"/>
  <c r="B4052" i="5"/>
  <c r="C4052" i="5"/>
  <c r="A4053" i="5"/>
  <c r="B4053" i="5"/>
  <c r="C4053" i="5"/>
  <c r="A4054" i="5"/>
  <c r="B4054" i="5"/>
  <c r="C4054" i="5"/>
  <c r="A4055" i="5"/>
  <c r="B4055" i="5"/>
  <c r="C4055" i="5"/>
  <c r="A4056" i="5"/>
  <c r="B4056" i="5"/>
  <c r="C4056" i="5"/>
  <c r="A4057" i="5"/>
  <c r="B4057" i="5"/>
  <c r="C4057" i="5"/>
  <c r="A4058" i="5"/>
  <c r="B4058" i="5"/>
  <c r="C4058" i="5"/>
  <c r="A4059" i="5"/>
  <c r="B4059" i="5"/>
  <c r="C4059" i="5"/>
  <c r="A4060" i="5"/>
  <c r="B4060" i="5"/>
  <c r="C4060" i="5"/>
  <c r="A4061" i="5"/>
  <c r="B4061" i="5"/>
  <c r="C4061" i="5"/>
  <c r="A4062" i="5"/>
  <c r="B4062" i="5"/>
  <c r="C4062" i="5"/>
  <c r="A4063" i="5"/>
  <c r="B4063" i="5"/>
  <c r="C4063" i="5"/>
  <c r="A4064" i="5"/>
  <c r="B4064" i="5"/>
  <c r="C4064" i="5"/>
  <c r="A4065" i="5"/>
  <c r="B4065" i="5"/>
  <c r="C4065" i="5"/>
  <c r="A4066" i="5"/>
  <c r="B4066" i="5"/>
  <c r="C4066" i="5"/>
  <c r="A4067" i="5"/>
  <c r="B4067" i="5"/>
  <c r="C4067" i="5"/>
  <c r="A4068" i="5"/>
  <c r="B4068" i="5"/>
  <c r="C4068" i="5"/>
  <c r="A4069" i="5"/>
  <c r="B4069" i="5"/>
  <c r="C4069" i="5"/>
  <c r="A4070" i="5"/>
  <c r="B4070" i="5"/>
  <c r="C4070" i="5"/>
  <c r="A4071" i="5"/>
  <c r="B4071" i="5"/>
  <c r="C4071" i="5"/>
  <c r="A4072" i="5"/>
  <c r="B4072" i="5"/>
  <c r="C4072" i="5"/>
  <c r="A4073" i="5"/>
  <c r="B4073" i="5"/>
  <c r="C4073" i="5"/>
  <c r="A4074" i="5"/>
  <c r="B4074" i="5"/>
  <c r="C4074" i="5"/>
  <c r="A4075" i="5"/>
  <c r="B4075" i="5"/>
  <c r="C4075" i="5"/>
  <c r="A4076" i="5"/>
  <c r="B4076" i="5"/>
  <c r="C4076" i="5"/>
  <c r="A4077" i="5"/>
  <c r="B4077" i="5"/>
  <c r="C4077" i="5"/>
  <c r="A4078" i="5"/>
  <c r="B4078" i="5"/>
  <c r="C4078" i="5"/>
  <c r="A4079" i="5"/>
  <c r="B4079" i="5"/>
  <c r="C4079" i="5"/>
  <c r="A4080" i="5"/>
  <c r="B4080" i="5"/>
  <c r="C4080" i="5"/>
  <c r="A4081" i="5"/>
  <c r="B4081" i="5"/>
  <c r="C4081" i="5"/>
  <c r="A4082" i="5"/>
  <c r="B4082" i="5"/>
  <c r="C4082" i="5"/>
  <c r="A4083" i="5"/>
  <c r="B4083" i="5"/>
  <c r="C4083" i="5"/>
  <c r="A4084" i="5"/>
  <c r="B4084" i="5"/>
  <c r="C4084" i="5"/>
  <c r="A4085" i="5"/>
  <c r="B4085" i="5"/>
  <c r="C4085" i="5"/>
  <c r="A4086" i="5"/>
  <c r="B4086" i="5"/>
  <c r="C4086" i="5"/>
  <c r="A4087" i="5"/>
  <c r="B4087" i="5"/>
  <c r="C4087" i="5"/>
  <c r="A4088" i="5"/>
  <c r="B4088" i="5"/>
  <c r="C4088" i="5"/>
  <c r="A4089" i="5"/>
  <c r="B4089" i="5"/>
  <c r="C4089" i="5"/>
  <c r="A4090" i="5"/>
  <c r="B4090" i="5"/>
  <c r="C4090" i="5"/>
  <c r="A4091" i="5"/>
  <c r="B4091" i="5"/>
  <c r="C4091" i="5"/>
  <c r="A4092" i="5"/>
  <c r="B4092" i="5"/>
  <c r="C4092" i="5"/>
  <c r="A4093" i="5"/>
  <c r="B4093" i="5"/>
  <c r="C4093" i="5"/>
  <c r="A4094" i="5"/>
  <c r="B4094" i="5"/>
  <c r="C4094" i="5"/>
  <c r="A4095" i="5"/>
  <c r="B4095" i="5"/>
  <c r="C4095" i="5"/>
  <c r="A4096" i="5"/>
  <c r="B4096" i="5"/>
  <c r="C4096" i="5"/>
  <c r="A4097" i="5"/>
  <c r="B4097" i="5"/>
  <c r="C4097" i="5"/>
  <c r="A4098" i="5"/>
  <c r="B4098" i="5"/>
  <c r="C4098" i="5"/>
  <c r="A4099" i="5"/>
  <c r="B4099" i="5"/>
  <c r="C4099" i="5"/>
  <c r="A4100" i="5"/>
  <c r="B4100" i="5"/>
  <c r="C4100" i="5"/>
  <c r="A4101" i="5"/>
  <c r="B4101" i="5"/>
  <c r="C4101" i="5"/>
  <c r="A4102" i="5"/>
  <c r="B4102" i="5"/>
  <c r="C4102" i="5"/>
  <c r="A4103" i="5"/>
  <c r="B4103" i="5"/>
  <c r="C4103" i="5"/>
  <c r="A4104" i="5"/>
  <c r="B4104" i="5"/>
  <c r="C4104" i="5"/>
  <c r="A4105" i="5"/>
  <c r="B4105" i="5"/>
  <c r="C4105" i="5"/>
  <c r="A4106" i="5"/>
  <c r="B4106" i="5"/>
  <c r="C4106" i="5"/>
  <c r="A4107" i="5"/>
  <c r="B4107" i="5"/>
  <c r="C4107" i="5"/>
  <c r="A4108" i="5"/>
  <c r="B4108" i="5"/>
  <c r="C4108" i="5"/>
  <c r="A4109" i="5"/>
  <c r="B4109" i="5"/>
  <c r="C4109" i="5"/>
  <c r="A4110" i="5"/>
  <c r="B4110" i="5"/>
  <c r="C4110" i="5"/>
  <c r="A4111" i="5"/>
  <c r="B4111" i="5"/>
  <c r="C4111" i="5"/>
  <c r="A4112" i="5"/>
  <c r="B4112" i="5"/>
  <c r="C4112" i="5"/>
  <c r="A4113" i="5"/>
  <c r="B4113" i="5"/>
  <c r="C4113" i="5"/>
  <c r="A4114" i="5"/>
  <c r="B4114" i="5"/>
  <c r="C4114" i="5"/>
  <c r="A4115" i="5"/>
  <c r="B4115" i="5"/>
  <c r="C4115" i="5"/>
  <c r="A4116" i="5"/>
  <c r="B4116" i="5"/>
  <c r="C4116" i="5"/>
  <c r="A4117" i="5"/>
  <c r="B4117" i="5"/>
  <c r="C4117" i="5"/>
  <c r="A4118" i="5"/>
  <c r="B4118" i="5"/>
  <c r="C4118" i="5"/>
  <c r="A4119" i="5"/>
  <c r="B4119" i="5"/>
  <c r="C4119" i="5"/>
  <c r="A4120" i="5"/>
  <c r="B4120" i="5"/>
  <c r="C4120" i="5"/>
  <c r="A4121" i="5"/>
  <c r="B4121" i="5"/>
  <c r="C4121" i="5"/>
  <c r="A4122" i="5"/>
  <c r="B4122" i="5"/>
  <c r="C4122" i="5"/>
  <c r="A4123" i="5"/>
  <c r="B4123" i="5"/>
  <c r="C4123" i="5"/>
  <c r="A4124" i="5"/>
  <c r="B4124" i="5"/>
  <c r="C4124" i="5"/>
  <c r="A4125" i="5"/>
  <c r="B4125" i="5"/>
  <c r="C4125" i="5"/>
  <c r="A4126" i="5"/>
  <c r="B4126" i="5"/>
  <c r="C4126" i="5"/>
  <c r="A4127" i="5"/>
  <c r="B4127" i="5"/>
  <c r="C4127" i="5"/>
  <c r="A4128" i="5"/>
  <c r="B4128" i="5"/>
  <c r="C4128" i="5"/>
  <c r="A4129" i="5"/>
  <c r="B4129" i="5"/>
  <c r="C4129" i="5"/>
  <c r="A4130" i="5"/>
  <c r="B4130" i="5"/>
  <c r="C4130" i="5"/>
  <c r="A4131" i="5"/>
  <c r="B4131" i="5"/>
  <c r="C4131" i="5"/>
  <c r="A4132" i="5"/>
  <c r="B4132" i="5"/>
  <c r="C4132" i="5"/>
  <c r="A4133" i="5"/>
  <c r="B4133" i="5"/>
  <c r="C4133" i="5"/>
  <c r="A4134" i="5"/>
  <c r="B4134" i="5"/>
  <c r="C4134" i="5"/>
  <c r="A4135" i="5"/>
  <c r="B4135" i="5"/>
  <c r="C4135" i="5"/>
  <c r="A4136" i="5"/>
  <c r="B4136" i="5"/>
  <c r="C4136" i="5"/>
  <c r="A4137" i="5"/>
  <c r="B4137" i="5"/>
  <c r="C4137" i="5"/>
  <c r="A4138" i="5"/>
  <c r="B4138" i="5"/>
  <c r="C4138" i="5"/>
  <c r="A4139" i="5"/>
  <c r="B4139" i="5"/>
  <c r="C4139" i="5"/>
  <c r="A4140" i="5"/>
  <c r="B4140" i="5"/>
  <c r="C4140" i="5"/>
  <c r="A4141" i="5"/>
  <c r="B4141" i="5"/>
  <c r="C4141" i="5"/>
  <c r="A4142" i="5"/>
  <c r="B4142" i="5"/>
  <c r="C4142" i="5"/>
  <c r="A4143" i="5"/>
  <c r="B4143" i="5"/>
  <c r="C4143" i="5"/>
  <c r="A4144" i="5"/>
  <c r="B4144" i="5"/>
  <c r="C4144" i="5"/>
  <c r="A4145" i="5"/>
  <c r="B4145" i="5"/>
  <c r="C4145" i="5"/>
  <c r="A4146" i="5"/>
  <c r="B4146" i="5"/>
  <c r="C4146" i="5"/>
  <c r="A4147" i="5"/>
  <c r="B4147" i="5"/>
  <c r="C4147" i="5"/>
  <c r="A4148" i="5"/>
  <c r="B4148" i="5"/>
  <c r="C4148" i="5"/>
  <c r="A4149" i="5"/>
  <c r="B4149" i="5"/>
  <c r="C4149" i="5"/>
  <c r="A4150" i="5"/>
  <c r="B4150" i="5"/>
  <c r="C4150" i="5"/>
  <c r="A4151" i="5"/>
  <c r="B4151" i="5"/>
  <c r="C4151" i="5"/>
  <c r="A4152" i="5"/>
  <c r="B4152" i="5"/>
  <c r="C4152" i="5"/>
  <c r="A4153" i="5"/>
  <c r="B4153" i="5"/>
  <c r="C4153" i="5"/>
  <c r="A4154" i="5"/>
  <c r="B4154" i="5"/>
  <c r="C4154" i="5"/>
  <c r="A4155" i="5"/>
  <c r="B4155" i="5"/>
  <c r="C4155" i="5"/>
  <c r="A4156" i="5"/>
  <c r="B4156" i="5"/>
  <c r="C4156" i="5"/>
  <c r="A4157" i="5"/>
  <c r="B4157" i="5"/>
  <c r="C4157" i="5"/>
  <c r="A4158" i="5"/>
  <c r="B4158" i="5"/>
  <c r="C4158" i="5"/>
  <c r="A4159" i="5"/>
  <c r="B4159" i="5"/>
  <c r="C4159" i="5"/>
  <c r="A4160" i="5"/>
  <c r="B4160" i="5"/>
  <c r="C4160" i="5"/>
  <c r="A4161" i="5"/>
  <c r="B4161" i="5"/>
  <c r="C4161" i="5"/>
  <c r="A4162" i="5"/>
  <c r="B4162" i="5"/>
  <c r="C4162" i="5"/>
  <c r="A4163" i="5"/>
  <c r="B4163" i="5"/>
  <c r="C4163" i="5"/>
  <c r="A4164" i="5"/>
  <c r="B4164" i="5"/>
  <c r="C4164" i="5"/>
  <c r="A4165" i="5"/>
  <c r="B4165" i="5"/>
  <c r="C4165" i="5"/>
  <c r="A4166" i="5"/>
  <c r="B4166" i="5"/>
  <c r="C4166" i="5"/>
  <c r="A4167" i="5"/>
  <c r="B4167" i="5"/>
  <c r="C4167" i="5"/>
  <c r="A4168" i="5"/>
  <c r="B4168" i="5"/>
  <c r="C4168" i="5"/>
  <c r="A4169" i="5"/>
  <c r="B4169" i="5"/>
  <c r="C4169" i="5"/>
  <c r="A4170" i="5"/>
  <c r="B4170" i="5"/>
  <c r="C4170" i="5"/>
  <c r="A4171" i="5"/>
  <c r="B4171" i="5"/>
  <c r="C4171" i="5"/>
  <c r="A4172" i="5"/>
  <c r="B4172" i="5"/>
  <c r="C4172" i="5"/>
  <c r="A4173" i="5"/>
  <c r="B4173" i="5"/>
  <c r="C4173" i="5"/>
  <c r="A4174" i="5"/>
  <c r="B4174" i="5"/>
  <c r="C4174" i="5"/>
  <c r="A4175" i="5"/>
  <c r="B4175" i="5"/>
  <c r="C4175" i="5"/>
  <c r="A4176" i="5"/>
  <c r="B4176" i="5"/>
  <c r="C4176" i="5"/>
  <c r="A4177" i="5"/>
  <c r="B4177" i="5"/>
  <c r="C4177" i="5"/>
  <c r="A4178" i="5"/>
  <c r="B4178" i="5"/>
  <c r="C4178" i="5"/>
  <c r="A4179" i="5"/>
  <c r="B4179" i="5"/>
  <c r="C4179" i="5"/>
  <c r="A4180" i="5"/>
  <c r="B4180" i="5"/>
  <c r="C4180" i="5"/>
  <c r="A4181" i="5"/>
  <c r="B4181" i="5"/>
  <c r="C4181" i="5"/>
  <c r="A4182" i="5"/>
  <c r="B4182" i="5"/>
  <c r="C4182" i="5"/>
  <c r="A4183" i="5"/>
  <c r="B4183" i="5"/>
  <c r="C4183" i="5"/>
  <c r="A4184" i="5"/>
  <c r="B4184" i="5"/>
  <c r="C4184" i="5"/>
  <c r="A4185" i="5"/>
  <c r="B4185" i="5"/>
  <c r="C4185" i="5"/>
  <c r="A4186" i="5"/>
  <c r="B4186" i="5"/>
  <c r="C4186" i="5"/>
  <c r="A4187" i="5"/>
  <c r="B4187" i="5"/>
  <c r="C4187" i="5"/>
  <c r="A4188" i="5"/>
  <c r="B4188" i="5"/>
  <c r="C4188" i="5"/>
  <c r="A4189" i="5"/>
  <c r="B4189" i="5"/>
  <c r="C4189" i="5"/>
  <c r="A4190" i="5"/>
  <c r="B4190" i="5"/>
  <c r="C4190" i="5"/>
  <c r="A4191" i="5"/>
  <c r="B4191" i="5"/>
  <c r="C4191" i="5"/>
  <c r="A4192" i="5"/>
  <c r="B4192" i="5"/>
  <c r="C4192" i="5"/>
  <c r="A4193" i="5"/>
  <c r="B4193" i="5"/>
  <c r="C4193" i="5"/>
  <c r="A4194" i="5"/>
  <c r="B4194" i="5"/>
  <c r="C4194" i="5"/>
  <c r="A4195" i="5"/>
  <c r="B4195" i="5"/>
  <c r="C4195" i="5"/>
  <c r="A4196" i="5"/>
  <c r="B4196" i="5"/>
  <c r="C4196" i="5"/>
  <c r="A4197" i="5"/>
  <c r="B4197" i="5"/>
  <c r="C4197" i="5"/>
  <c r="A4198" i="5"/>
  <c r="B4198" i="5"/>
  <c r="C4198" i="5"/>
  <c r="A4199" i="5"/>
  <c r="B4199" i="5"/>
  <c r="C4199" i="5"/>
  <c r="A4200" i="5"/>
  <c r="B4200" i="5"/>
  <c r="C4200" i="5"/>
  <c r="A4201" i="5"/>
  <c r="B4201" i="5"/>
  <c r="C4201" i="5"/>
  <c r="A4202" i="5"/>
  <c r="B4202" i="5"/>
  <c r="C4202" i="5"/>
  <c r="A4203" i="5"/>
  <c r="B4203" i="5"/>
  <c r="C4203" i="5"/>
  <c r="A4204" i="5"/>
  <c r="B4204" i="5"/>
  <c r="C4204" i="5"/>
  <c r="A4205" i="5"/>
  <c r="B4205" i="5"/>
  <c r="C4205" i="5"/>
  <c r="A4206" i="5"/>
  <c r="B4206" i="5"/>
  <c r="C4206" i="5"/>
  <c r="A4207" i="5"/>
  <c r="B4207" i="5"/>
  <c r="C4207" i="5"/>
  <c r="A4208" i="5"/>
  <c r="B4208" i="5"/>
  <c r="C4208" i="5"/>
  <c r="A4209" i="5"/>
  <c r="B4209" i="5"/>
  <c r="C4209" i="5"/>
  <c r="A4210" i="5"/>
  <c r="B4210" i="5"/>
  <c r="C4210" i="5"/>
  <c r="A4211" i="5"/>
  <c r="B4211" i="5"/>
  <c r="C4211" i="5"/>
  <c r="A4212" i="5"/>
  <c r="B4212" i="5"/>
  <c r="C4212" i="5"/>
  <c r="A4213" i="5"/>
  <c r="B4213" i="5"/>
  <c r="C4213" i="5"/>
  <c r="A4214" i="5"/>
  <c r="B4214" i="5"/>
  <c r="C4214" i="5"/>
  <c r="A4215" i="5"/>
  <c r="B4215" i="5"/>
  <c r="C4215" i="5"/>
  <c r="A4216" i="5"/>
  <c r="B4216" i="5"/>
  <c r="C4216" i="5"/>
  <c r="A4217" i="5"/>
  <c r="B4217" i="5"/>
  <c r="C4217" i="5"/>
  <c r="A4218" i="5"/>
  <c r="B4218" i="5"/>
  <c r="C4218" i="5"/>
  <c r="A4219" i="5"/>
  <c r="B4219" i="5"/>
  <c r="C4219" i="5"/>
  <c r="A4220" i="5"/>
  <c r="B4220" i="5"/>
  <c r="C4220" i="5"/>
  <c r="A4221" i="5"/>
  <c r="B4221" i="5"/>
  <c r="C4221" i="5"/>
  <c r="A4222" i="5"/>
  <c r="B4222" i="5"/>
  <c r="C4222" i="5"/>
  <c r="A4223" i="5"/>
  <c r="B4223" i="5"/>
  <c r="C4223" i="5"/>
  <c r="A4224" i="5"/>
  <c r="B4224" i="5"/>
  <c r="C4224" i="5"/>
  <c r="A4225" i="5"/>
  <c r="B4225" i="5"/>
  <c r="C4225" i="5"/>
  <c r="A4226" i="5"/>
  <c r="B4226" i="5"/>
  <c r="C4226" i="5"/>
  <c r="A4227" i="5"/>
  <c r="B4227" i="5"/>
  <c r="C4227" i="5"/>
  <c r="A4228" i="5"/>
  <c r="B4228" i="5"/>
  <c r="C4228" i="5"/>
  <c r="A4229" i="5"/>
  <c r="B4229" i="5"/>
  <c r="C4229" i="5"/>
  <c r="A4230" i="5"/>
  <c r="B4230" i="5"/>
  <c r="C4230" i="5"/>
  <c r="A4231" i="5"/>
  <c r="B4231" i="5"/>
  <c r="C4231" i="5"/>
  <c r="A4232" i="5"/>
  <c r="B4232" i="5"/>
  <c r="C4232" i="5"/>
  <c r="A4233" i="5"/>
  <c r="B4233" i="5"/>
  <c r="C4233" i="5"/>
  <c r="A4234" i="5"/>
  <c r="B4234" i="5"/>
  <c r="C4234" i="5"/>
  <c r="A4235" i="5"/>
  <c r="B4235" i="5"/>
  <c r="C4235" i="5"/>
  <c r="A4236" i="5"/>
  <c r="B4236" i="5"/>
  <c r="C4236" i="5"/>
  <c r="A4237" i="5"/>
  <c r="B4237" i="5"/>
  <c r="C4237" i="5"/>
  <c r="A4238" i="5"/>
  <c r="B4238" i="5"/>
  <c r="C4238" i="5"/>
  <c r="A4239" i="5"/>
  <c r="B4239" i="5"/>
  <c r="C4239" i="5"/>
  <c r="A4240" i="5"/>
  <c r="B4240" i="5"/>
  <c r="C4240" i="5"/>
  <c r="A4241" i="5"/>
  <c r="B4241" i="5"/>
  <c r="C4241" i="5"/>
  <c r="A4242" i="5"/>
  <c r="B4242" i="5"/>
  <c r="C4242" i="5"/>
  <c r="A4243" i="5"/>
  <c r="B4243" i="5"/>
  <c r="C4243" i="5"/>
  <c r="A4244" i="5"/>
  <c r="B4244" i="5"/>
  <c r="C4244" i="5"/>
  <c r="A4245" i="5"/>
  <c r="B4245" i="5"/>
  <c r="C4245" i="5"/>
  <c r="A4246" i="5"/>
  <c r="B4246" i="5"/>
  <c r="C4246" i="5"/>
  <c r="A4247" i="5"/>
  <c r="B4247" i="5"/>
  <c r="C4247" i="5"/>
  <c r="A4248" i="5"/>
  <c r="B4248" i="5"/>
  <c r="C4248" i="5"/>
  <c r="A4249" i="5"/>
  <c r="B4249" i="5"/>
  <c r="C4249" i="5"/>
  <c r="A4250" i="5"/>
  <c r="B4250" i="5"/>
  <c r="C4250" i="5"/>
  <c r="A4251" i="5"/>
  <c r="B4251" i="5"/>
  <c r="C4251" i="5"/>
  <c r="A4252" i="5"/>
  <c r="B4252" i="5"/>
  <c r="C4252" i="5"/>
  <c r="A4253" i="5"/>
  <c r="B4253" i="5"/>
  <c r="C4253" i="5"/>
  <c r="A4254" i="5"/>
  <c r="B4254" i="5"/>
  <c r="C4254" i="5"/>
  <c r="A4255" i="5"/>
  <c r="B4255" i="5"/>
  <c r="C4255" i="5"/>
  <c r="A4256" i="5"/>
  <c r="B4256" i="5"/>
  <c r="C4256" i="5"/>
  <c r="A4257" i="5"/>
  <c r="B4257" i="5"/>
  <c r="C4257" i="5"/>
  <c r="A4258" i="5"/>
  <c r="B4258" i="5"/>
  <c r="C4258" i="5"/>
  <c r="A4259" i="5"/>
  <c r="B4259" i="5"/>
  <c r="C4259" i="5"/>
  <c r="A4260" i="5"/>
  <c r="B4260" i="5"/>
  <c r="C4260" i="5"/>
  <c r="A4261" i="5"/>
  <c r="B4261" i="5"/>
  <c r="C4261" i="5"/>
  <c r="A4262" i="5"/>
  <c r="B4262" i="5"/>
  <c r="C4262" i="5"/>
  <c r="A4263" i="5"/>
  <c r="B4263" i="5"/>
  <c r="C4263" i="5"/>
  <c r="A4264" i="5"/>
  <c r="B4264" i="5"/>
  <c r="C4264" i="5"/>
  <c r="A4265" i="5"/>
  <c r="B4265" i="5"/>
  <c r="C4265" i="5"/>
  <c r="A4266" i="5"/>
  <c r="B4266" i="5"/>
  <c r="C4266" i="5"/>
  <c r="A4267" i="5"/>
  <c r="B4267" i="5"/>
  <c r="C4267" i="5"/>
  <c r="A4268" i="5"/>
  <c r="B4268" i="5"/>
  <c r="C4268" i="5"/>
  <c r="A4269" i="5"/>
  <c r="B4269" i="5"/>
  <c r="C4269" i="5"/>
  <c r="A4270" i="5"/>
  <c r="B4270" i="5"/>
  <c r="C4270" i="5"/>
  <c r="A4271" i="5"/>
  <c r="B4271" i="5"/>
  <c r="C4271" i="5"/>
  <c r="A4272" i="5"/>
  <c r="B4272" i="5"/>
  <c r="C4272" i="5"/>
  <c r="A4273" i="5"/>
  <c r="B4273" i="5"/>
  <c r="C4273" i="5"/>
  <c r="A4274" i="5"/>
  <c r="B4274" i="5"/>
  <c r="C4274" i="5"/>
  <c r="A4275" i="5"/>
  <c r="B4275" i="5"/>
  <c r="C4275" i="5"/>
  <c r="A4276" i="5"/>
  <c r="B4276" i="5"/>
  <c r="C4276" i="5"/>
  <c r="A4277" i="5"/>
  <c r="B4277" i="5"/>
  <c r="C4277" i="5"/>
  <c r="A4278" i="5"/>
  <c r="B4278" i="5"/>
  <c r="C4278" i="5"/>
  <c r="A4279" i="5"/>
  <c r="B4279" i="5"/>
  <c r="C4279" i="5"/>
  <c r="A4280" i="5"/>
  <c r="B4280" i="5"/>
  <c r="C4280" i="5"/>
  <c r="A4281" i="5"/>
  <c r="B4281" i="5"/>
  <c r="C4281" i="5"/>
  <c r="A4282" i="5"/>
  <c r="B4282" i="5"/>
  <c r="C4282" i="5"/>
  <c r="A4283" i="5"/>
  <c r="B4283" i="5"/>
  <c r="C4283" i="5"/>
  <c r="A4284" i="5"/>
  <c r="B4284" i="5"/>
  <c r="C4284" i="5"/>
  <c r="A4285" i="5"/>
  <c r="B4285" i="5"/>
  <c r="C4285" i="5"/>
  <c r="A4286" i="5"/>
  <c r="B4286" i="5"/>
  <c r="C4286" i="5"/>
  <c r="A4287" i="5"/>
  <c r="B4287" i="5"/>
  <c r="C4287" i="5"/>
  <c r="A4288" i="5"/>
  <c r="B4288" i="5"/>
  <c r="C4288" i="5"/>
  <c r="A4289" i="5"/>
  <c r="B4289" i="5"/>
  <c r="C4289" i="5"/>
  <c r="A4290" i="5"/>
  <c r="B4290" i="5"/>
  <c r="C4290" i="5"/>
  <c r="A4291" i="5"/>
  <c r="B4291" i="5"/>
  <c r="C4291" i="5"/>
  <c r="A4292" i="5"/>
  <c r="B4292" i="5"/>
  <c r="C4292" i="5"/>
  <c r="A4293" i="5"/>
  <c r="B4293" i="5"/>
  <c r="C4293" i="5"/>
  <c r="A4294" i="5"/>
  <c r="B4294" i="5"/>
  <c r="C4294" i="5"/>
  <c r="A4295" i="5"/>
  <c r="B4295" i="5"/>
  <c r="C4295" i="5"/>
  <c r="A4296" i="5"/>
  <c r="B4296" i="5"/>
  <c r="C4296" i="5"/>
  <c r="A4297" i="5"/>
  <c r="B4297" i="5"/>
  <c r="C4297" i="5"/>
  <c r="A4298" i="5"/>
  <c r="B4298" i="5"/>
  <c r="C4298" i="5"/>
  <c r="A4299" i="5"/>
  <c r="B4299" i="5"/>
  <c r="C4299" i="5"/>
  <c r="A4300" i="5"/>
  <c r="B4300" i="5"/>
  <c r="C4300" i="5"/>
  <c r="A4301" i="5"/>
  <c r="B4301" i="5"/>
  <c r="C4301" i="5"/>
  <c r="A4302" i="5"/>
  <c r="B4302" i="5"/>
  <c r="C4302" i="5"/>
  <c r="A4303" i="5"/>
  <c r="B4303" i="5"/>
  <c r="C4303" i="5"/>
  <c r="A4304" i="5"/>
  <c r="B4304" i="5"/>
  <c r="C4304" i="5"/>
  <c r="A4305" i="5"/>
  <c r="B4305" i="5"/>
  <c r="C4305" i="5"/>
  <c r="A4306" i="5"/>
  <c r="B4306" i="5"/>
  <c r="C4306" i="5"/>
  <c r="A4307" i="5"/>
  <c r="B4307" i="5"/>
  <c r="C4307" i="5"/>
  <c r="A4308" i="5"/>
  <c r="B4308" i="5"/>
  <c r="C4308" i="5"/>
  <c r="A4309" i="5"/>
  <c r="B4309" i="5"/>
  <c r="C4309" i="5"/>
  <c r="A4310" i="5"/>
  <c r="B4310" i="5"/>
  <c r="C4310" i="5"/>
  <c r="A4311" i="5"/>
  <c r="B4311" i="5"/>
  <c r="C4311" i="5"/>
  <c r="A4312" i="5"/>
  <c r="B4312" i="5"/>
  <c r="C4312" i="5"/>
  <c r="A4313" i="5"/>
  <c r="B4313" i="5"/>
  <c r="C4313" i="5"/>
  <c r="A4314" i="5"/>
  <c r="B4314" i="5"/>
  <c r="C4314" i="5"/>
  <c r="A4315" i="5"/>
  <c r="B4315" i="5"/>
  <c r="C4315" i="5"/>
  <c r="A4316" i="5"/>
  <c r="B4316" i="5"/>
  <c r="C4316" i="5"/>
  <c r="A4317" i="5"/>
  <c r="B4317" i="5"/>
  <c r="C4317" i="5"/>
  <c r="A4318" i="5"/>
  <c r="B4318" i="5"/>
  <c r="C4318" i="5"/>
  <c r="A4319" i="5"/>
  <c r="B4319" i="5"/>
  <c r="C4319" i="5"/>
  <c r="A4320" i="5"/>
  <c r="B4320" i="5"/>
  <c r="C4320" i="5"/>
  <c r="A4321" i="5"/>
  <c r="B4321" i="5"/>
  <c r="C4321" i="5"/>
  <c r="A4322" i="5"/>
  <c r="B4322" i="5"/>
  <c r="C4322" i="5"/>
  <c r="A4323" i="5"/>
  <c r="B4323" i="5"/>
  <c r="C4323" i="5"/>
  <c r="A4324" i="5"/>
  <c r="B4324" i="5"/>
  <c r="C4324" i="5"/>
  <c r="A4325" i="5"/>
  <c r="B4325" i="5"/>
  <c r="C4325" i="5"/>
  <c r="A4326" i="5"/>
  <c r="B4326" i="5"/>
  <c r="C4326" i="5"/>
  <c r="A4327" i="5"/>
  <c r="B4327" i="5"/>
  <c r="C4327" i="5"/>
  <c r="A4328" i="5"/>
  <c r="B4328" i="5"/>
  <c r="C4328" i="5"/>
  <c r="A4329" i="5"/>
  <c r="B4329" i="5"/>
  <c r="C4329" i="5"/>
  <c r="A4330" i="5"/>
  <c r="B4330" i="5"/>
  <c r="C4330" i="5"/>
  <c r="A4331" i="5"/>
  <c r="B4331" i="5"/>
  <c r="C4331" i="5"/>
  <c r="A4332" i="5"/>
  <c r="B4332" i="5"/>
  <c r="C4332" i="5"/>
  <c r="A4333" i="5"/>
  <c r="B4333" i="5"/>
  <c r="C4333" i="5"/>
  <c r="A4334" i="5"/>
  <c r="B4334" i="5"/>
  <c r="C4334" i="5"/>
  <c r="A4335" i="5"/>
  <c r="B4335" i="5"/>
  <c r="C4335" i="5"/>
  <c r="A4336" i="5"/>
  <c r="B4336" i="5"/>
  <c r="C4336" i="5"/>
  <c r="A4337" i="5"/>
  <c r="B4337" i="5"/>
  <c r="C4337" i="5"/>
  <c r="A4338" i="5"/>
  <c r="B4338" i="5"/>
  <c r="C4338" i="5"/>
  <c r="A4339" i="5"/>
  <c r="B4339" i="5"/>
  <c r="C4339" i="5"/>
  <c r="A4340" i="5"/>
  <c r="B4340" i="5"/>
  <c r="C4340" i="5"/>
  <c r="A4341" i="5"/>
  <c r="B4341" i="5"/>
  <c r="C4341" i="5"/>
  <c r="A4342" i="5"/>
  <c r="B4342" i="5"/>
  <c r="C4342" i="5"/>
  <c r="A4343" i="5"/>
  <c r="B4343" i="5"/>
  <c r="C4343" i="5"/>
  <c r="A4344" i="5"/>
  <c r="B4344" i="5"/>
  <c r="C4344" i="5"/>
  <c r="A4345" i="5"/>
  <c r="B4345" i="5"/>
  <c r="C4345" i="5"/>
  <c r="A4346" i="5"/>
  <c r="B4346" i="5"/>
  <c r="C4346" i="5"/>
  <c r="A4347" i="5"/>
  <c r="B4347" i="5"/>
  <c r="C4347" i="5"/>
  <c r="A4348" i="5"/>
  <c r="B4348" i="5"/>
  <c r="C4348" i="5"/>
  <c r="A4349" i="5"/>
  <c r="B4349" i="5"/>
  <c r="C4349" i="5"/>
  <c r="A4350" i="5"/>
  <c r="B4350" i="5"/>
  <c r="C4350" i="5"/>
  <c r="A4351" i="5"/>
  <c r="B4351" i="5"/>
  <c r="C4351" i="5"/>
  <c r="A4352" i="5"/>
  <c r="B4352" i="5"/>
  <c r="C4352" i="5"/>
  <c r="A4353" i="5"/>
  <c r="B4353" i="5"/>
  <c r="C4353" i="5"/>
  <c r="A4354" i="5"/>
  <c r="B4354" i="5"/>
  <c r="C4354" i="5"/>
  <c r="A4355" i="5"/>
  <c r="B4355" i="5"/>
  <c r="C4355" i="5"/>
  <c r="A4356" i="5"/>
  <c r="B4356" i="5"/>
  <c r="C4356" i="5"/>
  <c r="A4357" i="5"/>
  <c r="B4357" i="5"/>
  <c r="C4357" i="5"/>
  <c r="A4358" i="5"/>
  <c r="B4358" i="5"/>
  <c r="C4358" i="5"/>
  <c r="A4359" i="5"/>
  <c r="B4359" i="5"/>
  <c r="C4359" i="5"/>
  <c r="A4360" i="5"/>
  <c r="B4360" i="5"/>
  <c r="C4360" i="5"/>
  <c r="A4361" i="5"/>
  <c r="B4361" i="5"/>
  <c r="C4361" i="5"/>
  <c r="A4362" i="5"/>
  <c r="B4362" i="5"/>
  <c r="C4362" i="5"/>
  <c r="A4363" i="5"/>
  <c r="B4363" i="5"/>
  <c r="C4363" i="5"/>
  <c r="A4364" i="5"/>
  <c r="B4364" i="5"/>
  <c r="C4364" i="5"/>
  <c r="A4365" i="5"/>
  <c r="B4365" i="5"/>
  <c r="C4365" i="5"/>
  <c r="A4366" i="5"/>
  <c r="B4366" i="5"/>
  <c r="C4366" i="5"/>
  <c r="A4367" i="5"/>
  <c r="B4367" i="5"/>
  <c r="C4367" i="5"/>
  <c r="A4368" i="5"/>
  <c r="B4368" i="5"/>
  <c r="C4368" i="5"/>
  <c r="A4369" i="5"/>
  <c r="B4369" i="5"/>
  <c r="C4369" i="5"/>
  <c r="A4370" i="5"/>
  <c r="B4370" i="5"/>
  <c r="C4370" i="5"/>
  <c r="A4371" i="5"/>
  <c r="B4371" i="5"/>
  <c r="C4371" i="5"/>
  <c r="A4372" i="5"/>
  <c r="B4372" i="5"/>
  <c r="C4372" i="5"/>
  <c r="A4373" i="5"/>
  <c r="B4373" i="5"/>
  <c r="C4373" i="5"/>
  <c r="A4374" i="5"/>
  <c r="B4374" i="5"/>
  <c r="C4374" i="5"/>
  <c r="A4375" i="5"/>
  <c r="B4375" i="5"/>
  <c r="C4375" i="5"/>
  <c r="A4376" i="5"/>
  <c r="B4376" i="5"/>
  <c r="C4376" i="5"/>
  <c r="A4377" i="5"/>
  <c r="B4377" i="5"/>
  <c r="C4377" i="5"/>
  <c r="A4378" i="5"/>
  <c r="B4378" i="5"/>
  <c r="C4378" i="5"/>
  <c r="A4379" i="5"/>
  <c r="B4379" i="5"/>
  <c r="C4379" i="5"/>
  <c r="A4380" i="5"/>
  <c r="B4380" i="5"/>
  <c r="C4380" i="5"/>
  <c r="A4381" i="5"/>
  <c r="B4381" i="5"/>
  <c r="C4381" i="5"/>
  <c r="A4382" i="5"/>
  <c r="B4382" i="5"/>
  <c r="C4382" i="5"/>
  <c r="A4383" i="5"/>
  <c r="B4383" i="5"/>
  <c r="C4383" i="5"/>
  <c r="A4384" i="5"/>
  <c r="B4384" i="5"/>
  <c r="C4384" i="5"/>
  <c r="A4385" i="5"/>
  <c r="B4385" i="5"/>
  <c r="C4385" i="5"/>
  <c r="A4386" i="5"/>
  <c r="B4386" i="5"/>
  <c r="C4386" i="5"/>
  <c r="A4387" i="5"/>
  <c r="B4387" i="5"/>
  <c r="C4387" i="5"/>
  <c r="A4388" i="5"/>
  <c r="B4388" i="5"/>
  <c r="C4388" i="5"/>
  <c r="A4389" i="5"/>
  <c r="B4389" i="5"/>
  <c r="C4389" i="5"/>
  <c r="A4390" i="5"/>
  <c r="B4390" i="5"/>
  <c r="C4390" i="5"/>
  <c r="A4391" i="5"/>
  <c r="B4391" i="5"/>
  <c r="C4391" i="5"/>
  <c r="A4392" i="5"/>
  <c r="B4392" i="5"/>
  <c r="C4392" i="5"/>
  <c r="A4393" i="5"/>
  <c r="B4393" i="5"/>
  <c r="C4393" i="5"/>
  <c r="A4394" i="5"/>
  <c r="B4394" i="5"/>
  <c r="C4394" i="5"/>
  <c r="A4395" i="5"/>
  <c r="B4395" i="5"/>
  <c r="C4395" i="5"/>
  <c r="A4396" i="5"/>
  <c r="B4396" i="5"/>
  <c r="C4396" i="5"/>
  <c r="A4397" i="5"/>
  <c r="B4397" i="5"/>
  <c r="C4397" i="5"/>
  <c r="A4398" i="5"/>
  <c r="B4398" i="5"/>
  <c r="C4398" i="5"/>
  <c r="A4399" i="5"/>
  <c r="B4399" i="5"/>
  <c r="C4399" i="5"/>
  <c r="A4400" i="5"/>
  <c r="B4400" i="5"/>
  <c r="C4400" i="5"/>
  <c r="A4401" i="5"/>
  <c r="B4401" i="5"/>
  <c r="C4401" i="5"/>
  <c r="A4402" i="5"/>
  <c r="B4402" i="5"/>
  <c r="C4402" i="5"/>
  <c r="A4403" i="5"/>
  <c r="B4403" i="5"/>
  <c r="C4403" i="5"/>
  <c r="A4404" i="5"/>
  <c r="B4404" i="5"/>
  <c r="C4404" i="5"/>
  <c r="A4405" i="5"/>
  <c r="B4405" i="5"/>
  <c r="C4405" i="5"/>
  <c r="A4406" i="5"/>
  <c r="B4406" i="5"/>
  <c r="C4406" i="5"/>
  <c r="A4407" i="5"/>
  <c r="B4407" i="5"/>
  <c r="C4407" i="5"/>
  <c r="A4408" i="5"/>
  <c r="B4408" i="5"/>
  <c r="C4408" i="5"/>
  <c r="A4409" i="5"/>
  <c r="B4409" i="5"/>
  <c r="C4409" i="5"/>
  <c r="A4410" i="5"/>
  <c r="B4410" i="5"/>
  <c r="C4410" i="5"/>
  <c r="A4411" i="5"/>
  <c r="B4411" i="5"/>
  <c r="C4411" i="5"/>
  <c r="A4412" i="5"/>
  <c r="B4412" i="5"/>
  <c r="C4412" i="5"/>
  <c r="A4413" i="5"/>
  <c r="B4413" i="5"/>
  <c r="C4413" i="5"/>
  <c r="A4414" i="5"/>
  <c r="B4414" i="5"/>
  <c r="C4414" i="5"/>
  <c r="A4415" i="5"/>
  <c r="B4415" i="5"/>
  <c r="C4415" i="5"/>
  <c r="A4416" i="5"/>
  <c r="B4416" i="5"/>
  <c r="C4416" i="5"/>
  <c r="A4417" i="5"/>
  <c r="B4417" i="5"/>
  <c r="C4417" i="5"/>
  <c r="A4418" i="5"/>
  <c r="B4418" i="5"/>
  <c r="C4418" i="5"/>
  <c r="A4419" i="5"/>
  <c r="B4419" i="5"/>
  <c r="C4419" i="5"/>
  <c r="A4420" i="5"/>
  <c r="B4420" i="5"/>
  <c r="C4420" i="5"/>
  <c r="A4421" i="5"/>
  <c r="B4421" i="5"/>
  <c r="C4421" i="5"/>
  <c r="A4422" i="5"/>
  <c r="B4422" i="5"/>
  <c r="C4422" i="5"/>
  <c r="A4423" i="5"/>
  <c r="B4423" i="5"/>
  <c r="C4423" i="5"/>
  <c r="A4424" i="5"/>
  <c r="B4424" i="5"/>
  <c r="C4424" i="5"/>
  <c r="A4425" i="5"/>
  <c r="B4425" i="5"/>
  <c r="C4425" i="5"/>
  <c r="A4426" i="5"/>
  <c r="B4426" i="5"/>
  <c r="C4426" i="5"/>
  <c r="A4427" i="5"/>
  <c r="B4427" i="5"/>
  <c r="C4427" i="5"/>
  <c r="A4428" i="5"/>
  <c r="B4428" i="5"/>
  <c r="C4428" i="5"/>
  <c r="A4429" i="5"/>
  <c r="B4429" i="5"/>
  <c r="C4429" i="5"/>
  <c r="A4430" i="5"/>
  <c r="B4430" i="5"/>
  <c r="C4430" i="5"/>
  <c r="A4431" i="5"/>
  <c r="B4431" i="5"/>
  <c r="C4431" i="5"/>
  <c r="A4432" i="5"/>
  <c r="B4432" i="5"/>
  <c r="C4432" i="5"/>
  <c r="A4433" i="5"/>
  <c r="B4433" i="5"/>
  <c r="C4433" i="5"/>
  <c r="A4434" i="5"/>
  <c r="B4434" i="5"/>
  <c r="C4434" i="5"/>
  <c r="A4435" i="5"/>
  <c r="B4435" i="5"/>
  <c r="C4435" i="5"/>
  <c r="A4436" i="5"/>
  <c r="B4436" i="5"/>
  <c r="C4436" i="5"/>
  <c r="A4437" i="5"/>
  <c r="B4437" i="5"/>
  <c r="C4437" i="5"/>
  <c r="A4438" i="5"/>
  <c r="B4438" i="5"/>
  <c r="C4438" i="5"/>
  <c r="A4439" i="5"/>
  <c r="B4439" i="5"/>
  <c r="C4439" i="5"/>
  <c r="A4440" i="5"/>
  <c r="B4440" i="5"/>
  <c r="C4440" i="5"/>
  <c r="A4441" i="5"/>
  <c r="B4441" i="5"/>
  <c r="C4441" i="5"/>
  <c r="A4442" i="5"/>
  <c r="B4442" i="5"/>
  <c r="C4442" i="5"/>
  <c r="A4443" i="5"/>
  <c r="B4443" i="5"/>
  <c r="C4443" i="5"/>
  <c r="A4444" i="5"/>
  <c r="B4444" i="5"/>
  <c r="C4444" i="5"/>
  <c r="A4445" i="5"/>
  <c r="B4445" i="5"/>
  <c r="C4445" i="5"/>
  <c r="A4446" i="5"/>
  <c r="B4446" i="5"/>
  <c r="C4446" i="5"/>
  <c r="A4447" i="5"/>
  <c r="B4447" i="5"/>
  <c r="C4447" i="5"/>
  <c r="A4448" i="5"/>
  <c r="B4448" i="5"/>
  <c r="C4448" i="5"/>
  <c r="A4449" i="5"/>
  <c r="B4449" i="5"/>
  <c r="C4449" i="5"/>
  <c r="A4450" i="5"/>
  <c r="B4450" i="5"/>
  <c r="C4450" i="5"/>
  <c r="A4451" i="5"/>
  <c r="B4451" i="5"/>
  <c r="C4451" i="5"/>
  <c r="A4452" i="5"/>
  <c r="B4452" i="5"/>
  <c r="C4452" i="5"/>
  <c r="A4453" i="5"/>
  <c r="B4453" i="5"/>
  <c r="C4453" i="5"/>
  <c r="A4454" i="5"/>
  <c r="B4454" i="5"/>
  <c r="C4454" i="5"/>
  <c r="A4455" i="5"/>
  <c r="B4455" i="5"/>
  <c r="C4455" i="5"/>
  <c r="A4456" i="5"/>
  <c r="B4456" i="5"/>
  <c r="C4456" i="5"/>
  <c r="A4457" i="5"/>
  <c r="B4457" i="5"/>
  <c r="C4457" i="5"/>
  <c r="A4458" i="5"/>
  <c r="B4458" i="5"/>
  <c r="C4458" i="5"/>
  <c r="A4459" i="5"/>
  <c r="B4459" i="5"/>
  <c r="C4459" i="5"/>
  <c r="A4460" i="5"/>
  <c r="B4460" i="5"/>
  <c r="C4460" i="5"/>
  <c r="A4461" i="5"/>
  <c r="B4461" i="5"/>
  <c r="C4461" i="5"/>
  <c r="A4462" i="5"/>
  <c r="B4462" i="5"/>
  <c r="C4462" i="5"/>
  <c r="A4463" i="5"/>
  <c r="B4463" i="5"/>
  <c r="C4463" i="5"/>
  <c r="A4464" i="5"/>
  <c r="B4464" i="5"/>
  <c r="C4464" i="5"/>
  <c r="A4465" i="5"/>
  <c r="B4465" i="5"/>
  <c r="C4465" i="5"/>
  <c r="A4466" i="5"/>
  <c r="B4466" i="5"/>
  <c r="C4466" i="5"/>
  <c r="A4467" i="5"/>
  <c r="B4467" i="5"/>
  <c r="C4467" i="5"/>
  <c r="A4468" i="5"/>
  <c r="B4468" i="5"/>
  <c r="C4468" i="5"/>
  <c r="A4469" i="5"/>
  <c r="B4469" i="5"/>
  <c r="C4469" i="5"/>
  <c r="A4470" i="5"/>
  <c r="B4470" i="5"/>
  <c r="C4470" i="5"/>
  <c r="A4471" i="5"/>
  <c r="B4471" i="5"/>
  <c r="C4471" i="5"/>
  <c r="A4472" i="5"/>
  <c r="B4472" i="5"/>
  <c r="C4472" i="5"/>
  <c r="A4473" i="5"/>
  <c r="B4473" i="5"/>
  <c r="C4473" i="5"/>
  <c r="A4474" i="5"/>
  <c r="B4474" i="5"/>
  <c r="C4474" i="5"/>
  <c r="A4475" i="5"/>
  <c r="B4475" i="5"/>
  <c r="C4475" i="5"/>
  <c r="A4476" i="5"/>
  <c r="B4476" i="5"/>
  <c r="C4476" i="5"/>
  <c r="A4477" i="5"/>
  <c r="B4477" i="5"/>
  <c r="C4477" i="5"/>
  <c r="A4478" i="5"/>
  <c r="B4478" i="5"/>
  <c r="C4478" i="5"/>
  <c r="A4479" i="5"/>
  <c r="B4479" i="5"/>
  <c r="C4479" i="5"/>
  <c r="A4480" i="5"/>
  <c r="B4480" i="5"/>
  <c r="C4480" i="5"/>
  <c r="A4481" i="5"/>
  <c r="B4481" i="5"/>
  <c r="C4481" i="5"/>
  <c r="A4482" i="5"/>
  <c r="B4482" i="5"/>
  <c r="C4482" i="5"/>
  <c r="A4483" i="5"/>
  <c r="B4483" i="5"/>
  <c r="C4483" i="5"/>
  <c r="A4484" i="5"/>
  <c r="B4484" i="5"/>
  <c r="C4484" i="5"/>
  <c r="A4485" i="5"/>
  <c r="B4485" i="5"/>
  <c r="C4485" i="5"/>
  <c r="A4486" i="5"/>
  <c r="B4486" i="5"/>
  <c r="C4486" i="5"/>
  <c r="A4487" i="5"/>
  <c r="B4487" i="5"/>
  <c r="C4487" i="5"/>
  <c r="A4488" i="5"/>
  <c r="B4488" i="5"/>
  <c r="C4488" i="5"/>
  <c r="A4489" i="5"/>
  <c r="B4489" i="5"/>
  <c r="C4489" i="5"/>
  <c r="A4490" i="5"/>
  <c r="B4490" i="5"/>
  <c r="C4490" i="5"/>
  <c r="A4491" i="5"/>
  <c r="B4491" i="5"/>
  <c r="C4491" i="5"/>
  <c r="A4492" i="5"/>
  <c r="B4492" i="5"/>
  <c r="C4492" i="5"/>
  <c r="A4493" i="5"/>
  <c r="B4493" i="5"/>
  <c r="C4493" i="5"/>
  <c r="A4494" i="5"/>
  <c r="B4494" i="5"/>
  <c r="C4494" i="5"/>
  <c r="A4495" i="5"/>
  <c r="B4495" i="5"/>
  <c r="C4495" i="5"/>
  <c r="A4496" i="5"/>
  <c r="B4496" i="5"/>
  <c r="C4496" i="5"/>
  <c r="A4497" i="5"/>
  <c r="B4497" i="5"/>
  <c r="C4497" i="5"/>
  <c r="A4498" i="5"/>
  <c r="B4498" i="5"/>
  <c r="C4498" i="5"/>
  <c r="A4499" i="5"/>
  <c r="B4499" i="5"/>
  <c r="C4499" i="5"/>
  <c r="A4500" i="5"/>
  <c r="B4500" i="5"/>
  <c r="C4500" i="5"/>
  <c r="A4501" i="5"/>
  <c r="B4501" i="5"/>
  <c r="C4501" i="5"/>
  <c r="A4502" i="5"/>
  <c r="B4502" i="5"/>
  <c r="C4502" i="5"/>
  <c r="A4503" i="5"/>
  <c r="B4503" i="5"/>
  <c r="C4503" i="5"/>
  <c r="A4504" i="5"/>
  <c r="B4504" i="5"/>
  <c r="C4504" i="5"/>
  <c r="A4505" i="5"/>
  <c r="B4505" i="5"/>
  <c r="C4505" i="5"/>
  <c r="A4506" i="5"/>
  <c r="B4506" i="5"/>
  <c r="C4506" i="5"/>
  <c r="A4507" i="5"/>
  <c r="B4507" i="5"/>
  <c r="C4507" i="5"/>
  <c r="A4508" i="5"/>
  <c r="B4508" i="5"/>
  <c r="C4508" i="5"/>
  <c r="A4509" i="5"/>
  <c r="B4509" i="5"/>
  <c r="C4509" i="5"/>
  <c r="A4510" i="5"/>
  <c r="B4510" i="5"/>
  <c r="C4510" i="5"/>
  <c r="A4511" i="5"/>
  <c r="B4511" i="5"/>
  <c r="C4511" i="5"/>
  <c r="A4512" i="5"/>
  <c r="B4512" i="5"/>
  <c r="C4512" i="5"/>
  <c r="A4513" i="5"/>
  <c r="B4513" i="5"/>
  <c r="C4513" i="5"/>
  <c r="A4514" i="5"/>
  <c r="B4514" i="5"/>
  <c r="C4514" i="5"/>
  <c r="A4515" i="5"/>
  <c r="B4515" i="5"/>
  <c r="C4515" i="5"/>
  <c r="A4516" i="5"/>
  <c r="B4516" i="5"/>
  <c r="C4516" i="5"/>
  <c r="A4517" i="5"/>
  <c r="B4517" i="5"/>
  <c r="C4517" i="5"/>
  <c r="A4518" i="5"/>
  <c r="B4518" i="5"/>
  <c r="C4518" i="5"/>
  <c r="A4519" i="5"/>
  <c r="B4519" i="5"/>
  <c r="C4519" i="5"/>
  <c r="A4520" i="5"/>
  <c r="B4520" i="5"/>
  <c r="C4520" i="5"/>
  <c r="A4521" i="5"/>
  <c r="B4521" i="5"/>
  <c r="C4521" i="5"/>
  <c r="A4522" i="5"/>
  <c r="B4522" i="5"/>
  <c r="C4522" i="5"/>
  <c r="A4523" i="5"/>
  <c r="B4523" i="5"/>
  <c r="C4523" i="5"/>
  <c r="A4524" i="5"/>
  <c r="B4524" i="5"/>
  <c r="C4524" i="5"/>
  <c r="A4525" i="5"/>
  <c r="B4525" i="5"/>
  <c r="C4525" i="5"/>
  <c r="A4526" i="5"/>
  <c r="B4526" i="5"/>
  <c r="C4526" i="5"/>
  <c r="A4527" i="5"/>
  <c r="B4527" i="5"/>
  <c r="C4527" i="5"/>
  <c r="A4528" i="5"/>
  <c r="B4528" i="5"/>
  <c r="C4528" i="5"/>
  <c r="A4529" i="5"/>
  <c r="B4529" i="5"/>
  <c r="C4529" i="5"/>
  <c r="A4530" i="5"/>
  <c r="B4530" i="5"/>
  <c r="C4530" i="5"/>
  <c r="A4531" i="5"/>
  <c r="B4531" i="5"/>
  <c r="C4531" i="5"/>
  <c r="A4532" i="5"/>
  <c r="B4532" i="5"/>
  <c r="C4532" i="5"/>
  <c r="A4533" i="5"/>
  <c r="B4533" i="5"/>
  <c r="C4533" i="5"/>
  <c r="A4534" i="5"/>
  <c r="B4534" i="5"/>
  <c r="C4534" i="5"/>
  <c r="A4535" i="5"/>
  <c r="B4535" i="5"/>
  <c r="C4535" i="5"/>
  <c r="A4536" i="5"/>
  <c r="B4536" i="5"/>
  <c r="C4536" i="5"/>
  <c r="A4537" i="5"/>
  <c r="B4537" i="5"/>
  <c r="C4537" i="5"/>
  <c r="A4538" i="5"/>
  <c r="B4538" i="5"/>
  <c r="C4538" i="5"/>
  <c r="A4539" i="5"/>
  <c r="B4539" i="5"/>
  <c r="C4539" i="5"/>
  <c r="A4540" i="5"/>
  <c r="B4540" i="5"/>
  <c r="C4540" i="5"/>
  <c r="A4541" i="5"/>
  <c r="B4541" i="5"/>
  <c r="C4541" i="5"/>
  <c r="A4542" i="5"/>
  <c r="B4542" i="5"/>
  <c r="C4542" i="5"/>
  <c r="A4543" i="5"/>
  <c r="B4543" i="5"/>
  <c r="C4543" i="5"/>
  <c r="A4544" i="5"/>
  <c r="B4544" i="5"/>
  <c r="C4544" i="5"/>
  <c r="A4545" i="5"/>
  <c r="B4545" i="5"/>
  <c r="C4545" i="5"/>
  <c r="A4546" i="5"/>
  <c r="B4546" i="5"/>
  <c r="C4546" i="5"/>
  <c r="A4547" i="5"/>
  <c r="B4547" i="5"/>
  <c r="C4547" i="5"/>
  <c r="A4548" i="5"/>
  <c r="B4548" i="5"/>
  <c r="C4548" i="5"/>
  <c r="A4549" i="5"/>
  <c r="B4549" i="5"/>
  <c r="C4549" i="5"/>
  <c r="A4550" i="5"/>
  <c r="B4550" i="5"/>
  <c r="C4550" i="5"/>
  <c r="A4551" i="5"/>
  <c r="B4551" i="5"/>
  <c r="C4551" i="5"/>
  <c r="A4552" i="5"/>
  <c r="B4552" i="5"/>
  <c r="C4552" i="5"/>
  <c r="A4553" i="5"/>
  <c r="B4553" i="5"/>
  <c r="C4553" i="5"/>
  <c r="A4554" i="5"/>
  <c r="B4554" i="5"/>
  <c r="C4554" i="5"/>
  <c r="A4555" i="5"/>
  <c r="B4555" i="5"/>
  <c r="C4555" i="5"/>
  <c r="A4556" i="5"/>
  <c r="B4556" i="5"/>
  <c r="C4556" i="5"/>
  <c r="A4557" i="5"/>
  <c r="B4557" i="5"/>
  <c r="C4557" i="5"/>
  <c r="A4558" i="5"/>
  <c r="B4558" i="5"/>
  <c r="C4558" i="5"/>
  <c r="A4559" i="5"/>
  <c r="B4559" i="5"/>
  <c r="C4559" i="5"/>
  <c r="A4560" i="5"/>
  <c r="B4560" i="5"/>
  <c r="C4560" i="5"/>
  <c r="A4561" i="5"/>
  <c r="B4561" i="5"/>
  <c r="C4561" i="5"/>
  <c r="A4562" i="5"/>
  <c r="B4562" i="5"/>
  <c r="C4562" i="5"/>
  <c r="A4563" i="5"/>
  <c r="B4563" i="5"/>
  <c r="C4563" i="5"/>
  <c r="A4564" i="5"/>
  <c r="B4564" i="5"/>
  <c r="C4564" i="5"/>
  <c r="A4565" i="5"/>
  <c r="B4565" i="5"/>
  <c r="C4565" i="5"/>
  <c r="A4566" i="5"/>
  <c r="B4566" i="5"/>
  <c r="C4566" i="5"/>
  <c r="A4567" i="5"/>
  <c r="B4567" i="5"/>
  <c r="C4567" i="5"/>
  <c r="A4568" i="5"/>
  <c r="B4568" i="5"/>
  <c r="C4568" i="5"/>
  <c r="A4569" i="5"/>
  <c r="B4569" i="5"/>
  <c r="C4569" i="5"/>
  <c r="A4570" i="5"/>
  <c r="B4570" i="5"/>
  <c r="C4570" i="5"/>
  <c r="A4571" i="5"/>
  <c r="B4571" i="5"/>
  <c r="C4571" i="5"/>
  <c r="A4572" i="5"/>
  <c r="B4572" i="5"/>
  <c r="C4572" i="5"/>
  <c r="A4573" i="5"/>
  <c r="B4573" i="5"/>
  <c r="C4573" i="5"/>
  <c r="A4574" i="5"/>
  <c r="B4574" i="5"/>
  <c r="C4574" i="5"/>
  <c r="A4575" i="5"/>
  <c r="B4575" i="5"/>
  <c r="C4575" i="5"/>
  <c r="A4576" i="5"/>
  <c r="B4576" i="5"/>
  <c r="C4576" i="5"/>
  <c r="A4577" i="5"/>
  <c r="B4577" i="5"/>
  <c r="C4577" i="5"/>
  <c r="A4578" i="5"/>
  <c r="B4578" i="5"/>
  <c r="C4578" i="5"/>
  <c r="A4579" i="5"/>
  <c r="B4579" i="5"/>
  <c r="C4579" i="5"/>
  <c r="A4580" i="5"/>
  <c r="B4580" i="5"/>
  <c r="C4580" i="5"/>
  <c r="A4581" i="5"/>
  <c r="B4581" i="5"/>
  <c r="C4581" i="5"/>
  <c r="A4582" i="5"/>
  <c r="B4582" i="5"/>
  <c r="C4582" i="5"/>
  <c r="A4583" i="5"/>
  <c r="B4583" i="5"/>
  <c r="C4583" i="5"/>
  <c r="A4584" i="5"/>
  <c r="B4584" i="5"/>
  <c r="C4584" i="5"/>
  <c r="A4585" i="5"/>
  <c r="B4585" i="5"/>
  <c r="C4585" i="5"/>
  <c r="A4586" i="5"/>
  <c r="B4586" i="5"/>
  <c r="C4586" i="5"/>
  <c r="A4587" i="5"/>
  <c r="B4587" i="5"/>
  <c r="C4587" i="5"/>
  <c r="A4588" i="5"/>
  <c r="B4588" i="5"/>
  <c r="C4588" i="5"/>
  <c r="A4589" i="5"/>
  <c r="B4589" i="5"/>
  <c r="C4589" i="5"/>
  <c r="A4590" i="5"/>
  <c r="B4590" i="5"/>
  <c r="C4590" i="5"/>
  <c r="A4591" i="5"/>
  <c r="B4591" i="5"/>
  <c r="C4591" i="5"/>
  <c r="A4592" i="5"/>
  <c r="B4592" i="5"/>
  <c r="C4592" i="5"/>
  <c r="A4593" i="5"/>
  <c r="B4593" i="5"/>
  <c r="C4593" i="5"/>
  <c r="A4594" i="5"/>
  <c r="B4594" i="5"/>
  <c r="C4594" i="5"/>
  <c r="A4595" i="5"/>
  <c r="B4595" i="5"/>
  <c r="C4595" i="5"/>
  <c r="A4596" i="5"/>
  <c r="B4596" i="5"/>
  <c r="C4596" i="5"/>
  <c r="A4597" i="5"/>
  <c r="B4597" i="5"/>
  <c r="C4597" i="5"/>
  <c r="A4598" i="5"/>
  <c r="B4598" i="5"/>
  <c r="C4598" i="5"/>
  <c r="A4599" i="5"/>
  <c r="B4599" i="5"/>
  <c r="C4599" i="5"/>
  <c r="A4600" i="5"/>
  <c r="B4600" i="5"/>
  <c r="C4600" i="5"/>
  <c r="A4601" i="5"/>
  <c r="B4601" i="5"/>
  <c r="C4601" i="5"/>
  <c r="A4602" i="5"/>
  <c r="B4602" i="5"/>
  <c r="C4602" i="5"/>
  <c r="A4603" i="5"/>
  <c r="B4603" i="5"/>
  <c r="C4603" i="5"/>
  <c r="A4604" i="5"/>
  <c r="B4604" i="5"/>
  <c r="C4604" i="5"/>
  <c r="A4605" i="5"/>
  <c r="B4605" i="5"/>
  <c r="C4605" i="5"/>
  <c r="A4606" i="5"/>
  <c r="B4606" i="5"/>
  <c r="C4606" i="5"/>
  <c r="A4607" i="5"/>
  <c r="B4607" i="5"/>
  <c r="C4607" i="5"/>
  <c r="A4608" i="5"/>
  <c r="B4608" i="5"/>
  <c r="C4608" i="5"/>
  <c r="A4609" i="5"/>
  <c r="B4609" i="5"/>
  <c r="C4609" i="5"/>
  <c r="A4610" i="5"/>
  <c r="B4610" i="5"/>
  <c r="C4610" i="5"/>
  <c r="A4611" i="5"/>
  <c r="B4611" i="5"/>
  <c r="C4611" i="5"/>
  <c r="A4612" i="5"/>
  <c r="B4612" i="5"/>
  <c r="C4612" i="5"/>
  <c r="A4613" i="5"/>
  <c r="B4613" i="5"/>
  <c r="C4613" i="5"/>
  <c r="A4614" i="5"/>
  <c r="B4614" i="5"/>
  <c r="C4614" i="5"/>
  <c r="A4615" i="5"/>
  <c r="B4615" i="5"/>
  <c r="C4615" i="5"/>
  <c r="A4616" i="5"/>
  <c r="B4616" i="5"/>
  <c r="C4616" i="5"/>
  <c r="A4617" i="5"/>
  <c r="B4617" i="5"/>
  <c r="C4617" i="5"/>
  <c r="A4618" i="5"/>
  <c r="B4618" i="5"/>
  <c r="C4618" i="5"/>
  <c r="A4619" i="5"/>
  <c r="B4619" i="5"/>
  <c r="C4619" i="5"/>
  <c r="A4620" i="5"/>
  <c r="B4620" i="5"/>
  <c r="C4620" i="5"/>
  <c r="A4621" i="5"/>
  <c r="B4621" i="5"/>
  <c r="C4621" i="5"/>
  <c r="A4622" i="5"/>
  <c r="B4622" i="5"/>
  <c r="C4622" i="5"/>
  <c r="A4623" i="5"/>
  <c r="B4623" i="5"/>
  <c r="C4623" i="5"/>
  <c r="A4624" i="5"/>
  <c r="B4624" i="5"/>
  <c r="C4624" i="5"/>
  <c r="A4625" i="5"/>
  <c r="B4625" i="5"/>
  <c r="C4625" i="5"/>
  <c r="A4626" i="5"/>
  <c r="B4626" i="5"/>
  <c r="C4626" i="5"/>
  <c r="A4627" i="5"/>
  <c r="B4627" i="5"/>
  <c r="C4627" i="5"/>
  <c r="A4628" i="5"/>
  <c r="B4628" i="5"/>
  <c r="C4628" i="5"/>
  <c r="A4629" i="5"/>
  <c r="B4629" i="5"/>
  <c r="C4629" i="5"/>
  <c r="A4630" i="5"/>
  <c r="B4630" i="5"/>
  <c r="C4630" i="5"/>
  <c r="A4631" i="5"/>
  <c r="B4631" i="5"/>
  <c r="C4631" i="5"/>
  <c r="A4632" i="5"/>
  <c r="B4632" i="5"/>
  <c r="C4632" i="5"/>
  <c r="A4633" i="5"/>
  <c r="B4633" i="5"/>
  <c r="C4633" i="5"/>
  <c r="A4634" i="5"/>
  <c r="B4634" i="5"/>
  <c r="C4634" i="5"/>
  <c r="A4635" i="5"/>
  <c r="B4635" i="5"/>
  <c r="C4635" i="5"/>
  <c r="A4636" i="5"/>
  <c r="B4636" i="5"/>
  <c r="C4636" i="5"/>
  <c r="A4637" i="5"/>
  <c r="B4637" i="5"/>
  <c r="C4637" i="5"/>
  <c r="A4638" i="5"/>
  <c r="B4638" i="5"/>
  <c r="C4638" i="5"/>
  <c r="A4639" i="5"/>
  <c r="B4639" i="5"/>
  <c r="C4639" i="5"/>
  <c r="A4640" i="5"/>
  <c r="B4640" i="5"/>
  <c r="C4640" i="5"/>
  <c r="A4641" i="5"/>
  <c r="B4641" i="5"/>
  <c r="C4641" i="5"/>
  <c r="A4642" i="5"/>
  <c r="B4642" i="5"/>
  <c r="C4642" i="5"/>
  <c r="A4643" i="5"/>
  <c r="B4643" i="5"/>
  <c r="C4643" i="5"/>
  <c r="A4644" i="5"/>
  <c r="B4644" i="5"/>
  <c r="C4644" i="5"/>
  <c r="A4645" i="5"/>
  <c r="B4645" i="5"/>
  <c r="C4645" i="5"/>
  <c r="A4646" i="5"/>
  <c r="B4646" i="5"/>
  <c r="C4646" i="5"/>
  <c r="A4647" i="5"/>
  <c r="B4647" i="5"/>
  <c r="C4647" i="5"/>
  <c r="A4648" i="5"/>
  <c r="B4648" i="5"/>
  <c r="C4648" i="5"/>
  <c r="A4649" i="5"/>
  <c r="B4649" i="5"/>
  <c r="C4649" i="5"/>
  <c r="A4650" i="5"/>
  <c r="B4650" i="5"/>
  <c r="C4650" i="5"/>
  <c r="A4651" i="5"/>
  <c r="B4651" i="5"/>
  <c r="C4651" i="5"/>
  <c r="A4652" i="5"/>
  <c r="B4652" i="5"/>
  <c r="C4652" i="5"/>
  <c r="A4653" i="5"/>
  <c r="B4653" i="5"/>
  <c r="C4653" i="5"/>
  <c r="A4654" i="5"/>
  <c r="B4654" i="5"/>
  <c r="C4654" i="5"/>
  <c r="A4655" i="5"/>
  <c r="B4655" i="5"/>
  <c r="C4655" i="5"/>
  <c r="A4656" i="5"/>
  <c r="B4656" i="5"/>
  <c r="C4656" i="5"/>
  <c r="A4657" i="5"/>
  <c r="B4657" i="5"/>
  <c r="C4657" i="5"/>
  <c r="A4658" i="5"/>
  <c r="B4658" i="5"/>
  <c r="C4658" i="5"/>
  <c r="A4659" i="5"/>
  <c r="B4659" i="5"/>
  <c r="C4659" i="5"/>
  <c r="A4660" i="5"/>
  <c r="B4660" i="5"/>
  <c r="C4660" i="5"/>
  <c r="A4661" i="5"/>
  <c r="B4661" i="5"/>
  <c r="C4661" i="5"/>
  <c r="A4662" i="5"/>
  <c r="B4662" i="5"/>
  <c r="C4662" i="5"/>
  <c r="A4663" i="5"/>
  <c r="B4663" i="5"/>
  <c r="C4663" i="5"/>
  <c r="A4664" i="5"/>
  <c r="B4664" i="5"/>
  <c r="C4664" i="5"/>
  <c r="A4665" i="5"/>
  <c r="B4665" i="5"/>
  <c r="C4665" i="5"/>
  <c r="A4666" i="5"/>
  <c r="B4666" i="5"/>
  <c r="C4666" i="5"/>
  <c r="A4667" i="5"/>
  <c r="B4667" i="5"/>
  <c r="C4667" i="5"/>
  <c r="A4668" i="5"/>
  <c r="B4668" i="5"/>
  <c r="C4668" i="5"/>
  <c r="A4669" i="5"/>
  <c r="B4669" i="5"/>
  <c r="C4669" i="5"/>
  <c r="A4670" i="5"/>
  <c r="B4670" i="5"/>
  <c r="C4670" i="5"/>
  <c r="A4671" i="5"/>
  <c r="B4671" i="5"/>
  <c r="C4671" i="5"/>
  <c r="A4672" i="5"/>
  <c r="B4672" i="5"/>
  <c r="C4672" i="5"/>
  <c r="A4673" i="5"/>
  <c r="B4673" i="5"/>
  <c r="C4673" i="5"/>
  <c r="A4674" i="5"/>
  <c r="B4674" i="5"/>
  <c r="C4674" i="5"/>
  <c r="A4675" i="5"/>
  <c r="B4675" i="5"/>
  <c r="C4675" i="5"/>
  <c r="A4676" i="5"/>
  <c r="B4676" i="5"/>
  <c r="C4676" i="5"/>
  <c r="A4677" i="5"/>
  <c r="B4677" i="5"/>
  <c r="C4677" i="5"/>
  <c r="A4678" i="5"/>
  <c r="B4678" i="5"/>
  <c r="C4678" i="5"/>
  <c r="A4679" i="5"/>
  <c r="B4679" i="5"/>
  <c r="C4679" i="5"/>
  <c r="A4680" i="5"/>
  <c r="B4680" i="5"/>
  <c r="C4680" i="5"/>
  <c r="A4681" i="5"/>
  <c r="B4681" i="5"/>
  <c r="C4681" i="5"/>
  <c r="A4682" i="5"/>
  <c r="B4682" i="5"/>
  <c r="C4682" i="5"/>
  <c r="A4683" i="5"/>
  <c r="B4683" i="5"/>
  <c r="C4683" i="5"/>
  <c r="A4684" i="5"/>
  <c r="B4684" i="5"/>
  <c r="C4684" i="5"/>
  <c r="A4685" i="5"/>
  <c r="B4685" i="5"/>
  <c r="C4685" i="5"/>
  <c r="A4686" i="5"/>
  <c r="B4686" i="5"/>
  <c r="C4686" i="5"/>
  <c r="A4687" i="5"/>
  <c r="B4687" i="5"/>
  <c r="C4687" i="5"/>
  <c r="A4688" i="5"/>
  <c r="B4688" i="5"/>
  <c r="C4688" i="5"/>
  <c r="A4689" i="5"/>
  <c r="B4689" i="5"/>
  <c r="C4689" i="5"/>
  <c r="A4690" i="5"/>
  <c r="B4690" i="5"/>
  <c r="C4690" i="5"/>
  <c r="A4691" i="5"/>
  <c r="B4691" i="5"/>
  <c r="C4691" i="5"/>
  <c r="A4692" i="5"/>
  <c r="B4692" i="5"/>
  <c r="C4692" i="5"/>
  <c r="A4693" i="5"/>
  <c r="B4693" i="5"/>
  <c r="C4693" i="5"/>
  <c r="A4694" i="5"/>
  <c r="B4694" i="5"/>
  <c r="C4694" i="5"/>
  <c r="A4695" i="5"/>
  <c r="B4695" i="5"/>
  <c r="C4695" i="5"/>
  <c r="A4696" i="5"/>
  <c r="B4696" i="5"/>
  <c r="C4696" i="5"/>
  <c r="A4697" i="5"/>
  <c r="B4697" i="5"/>
  <c r="C4697" i="5"/>
  <c r="A4698" i="5"/>
  <c r="B4698" i="5"/>
  <c r="C4698" i="5"/>
  <c r="A4699" i="5"/>
  <c r="B4699" i="5"/>
  <c r="C4699" i="5"/>
  <c r="A4700" i="5"/>
  <c r="B4700" i="5"/>
  <c r="C4700" i="5"/>
  <c r="A4701" i="5"/>
  <c r="B4701" i="5"/>
  <c r="C4701" i="5"/>
  <c r="A4702" i="5"/>
  <c r="B4702" i="5"/>
  <c r="C4702" i="5"/>
  <c r="A4703" i="5"/>
  <c r="B4703" i="5"/>
  <c r="C4703" i="5"/>
  <c r="A4704" i="5"/>
  <c r="B4704" i="5"/>
  <c r="C4704" i="5"/>
  <c r="A4705" i="5"/>
  <c r="B4705" i="5"/>
  <c r="C4705" i="5"/>
  <c r="A4706" i="5"/>
  <c r="B4706" i="5"/>
  <c r="C4706" i="5"/>
  <c r="A4707" i="5"/>
  <c r="B4707" i="5"/>
  <c r="C4707" i="5"/>
  <c r="A4708" i="5"/>
  <c r="B4708" i="5"/>
  <c r="C4708" i="5"/>
  <c r="A4709" i="5"/>
  <c r="B4709" i="5"/>
  <c r="C4709" i="5"/>
  <c r="A4710" i="5"/>
  <c r="B4710" i="5"/>
  <c r="C4710" i="5"/>
  <c r="A4711" i="5"/>
  <c r="B4711" i="5"/>
  <c r="C4711" i="5"/>
  <c r="A4712" i="5"/>
  <c r="B4712" i="5"/>
  <c r="C4712" i="5"/>
  <c r="A4713" i="5"/>
  <c r="B4713" i="5"/>
  <c r="C4713" i="5"/>
  <c r="A4714" i="5"/>
  <c r="B4714" i="5"/>
  <c r="C4714" i="5"/>
  <c r="A4715" i="5"/>
  <c r="B4715" i="5"/>
  <c r="C4715" i="5"/>
  <c r="A4716" i="5"/>
  <c r="B4716" i="5"/>
  <c r="C4716" i="5"/>
  <c r="A4717" i="5"/>
  <c r="B4717" i="5"/>
  <c r="C4717" i="5"/>
  <c r="A4718" i="5"/>
  <c r="B4718" i="5"/>
  <c r="C4718" i="5"/>
  <c r="A4719" i="5"/>
  <c r="B4719" i="5"/>
  <c r="C4719" i="5"/>
  <c r="A4720" i="5"/>
  <c r="B4720" i="5"/>
  <c r="C4720" i="5"/>
  <c r="A4721" i="5"/>
  <c r="B4721" i="5"/>
  <c r="C4721" i="5"/>
  <c r="A4722" i="5"/>
  <c r="B4722" i="5"/>
  <c r="C4722" i="5"/>
  <c r="A4723" i="5"/>
  <c r="B4723" i="5"/>
  <c r="C4723" i="5"/>
  <c r="A4724" i="5"/>
  <c r="B4724" i="5"/>
  <c r="C4724" i="5"/>
  <c r="A4725" i="5"/>
  <c r="B4725" i="5"/>
  <c r="C4725" i="5"/>
  <c r="A4726" i="5"/>
  <c r="B4726" i="5"/>
  <c r="C4726" i="5"/>
  <c r="A4727" i="5"/>
  <c r="B4727" i="5"/>
  <c r="C4727" i="5"/>
  <c r="A4728" i="5"/>
  <c r="B4728" i="5"/>
  <c r="C4728" i="5"/>
  <c r="A4729" i="5"/>
  <c r="B4729" i="5"/>
  <c r="C4729" i="5"/>
  <c r="A4730" i="5"/>
  <c r="B4730" i="5"/>
  <c r="C4730" i="5"/>
  <c r="A4731" i="5"/>
  <c r="B4731" i="5"/>
  <c r="C4731" i="5"/>
  <c r="A4732" i="5"/>
  <c r="B4732" i="5"/>
  <c r="C4732" i="5"/>
  <c r="A4733" i="5"/>
  <c r="B4733" i="5"/>
  <c r="C4733" i="5"/>
  <c r="A4734" i="5"/>
  <c r="B4734" i="5"/>
  <c r="C4734" i="5"/>
  <c r="A4735" i="5"/>
  <c r="B4735" i="5"/>
  <c r="C4735" i="5"/>
  <c r="A4736" i="5"/>
  <c r="B4736" i="5"/>
  <c r="C4736" i="5"/>
  <c r="A4737" i="5"/>
  <c r="B4737" i="5"/>
  <c r="C4737" i="5"/>
  <c r="A4738" i="5"/>
  <c r="B4738" i="5"/>
  <c r="C4738" i="5"/>
  <c r="A4739" i="5"/>
  <c r="B4739" i="5"/>
  <c r="C4739" i="5"/>
  <c r="A4740" i="5"/>
  <c r="B4740" i="5"/>
  <c r="C4740" i="5"/>
  <c r="A4741" i="5"/>
  <c r="B4741" i="5"/>
  <c r="C4741" i="5"/>
  <c r="A4742" i="5"/>
  <c r="B4742" i="5"/>
  <c r="C4742" i="5"/>
  <c r="A4743" i="5"/>
  <c r="B4743" i="5"/>
  <c r="C4743" i="5"/>
  <c r="A4744" i="5"/>
  <c r="B4744" i="5"/>
  <c r="C4744" i="5"/>
  <c r="A4745" i="5"/>
  <c r="B4745" i="5"/>
  <c r="C4745" i="5"/>
  <c r="A4746" i="5"/>
  <c r="B4746" i="5"/>
  <c r="C4746" i="5"/>
  <c r="A4747" i="5"/>
  <c r="B4747" i="5"/>
  <c r="C4747" i="5"/>
  <c r="A4748" i="5"/>
  <c r="B4748" i="5"/>
  <c r="C4748" i="5"/>
  <c r="A4749" i="5"/>
  <c r="B4749" i="5"/>
  <c r="C4749" i="5"/>
  <c r="A4750" i="5"/>
  <c r="B4750" i="5"/>
  <c r="C4750" i="5"/>
  <c r="A4751" i="5"/>
  <c r="B4751" i="5"/>
  <c r="C4751" i="5"/>
  <c r="A4752" i="5"/>
  <c r="B4752" i="5"/>
  <c r="C4752" i="5"/>
  <c r="A4753" i="5"/>
  <c r="B4753" i="5"/>
  <c r="C4753" i="5"/>
  <c r="A4754" i="5"/>
  <c r="B4754" i="5"/>
  <c r="C4754" i="5"/>
  <c r="A4755" i="5"/>
  <c r="B4755" i="5"/>
  <c r="C4755" i="5"/>
  <c r="A4756" i="5"/>
  <c r="B4756" i="5"/>
  <c r="C4756" i="5"/>
  <c r="A4757" i="5"/>
  <c r="B4757" i="5"/>
  <c r="C4757" i="5"/>
  <c r="A4758" i="5"/>
  <c r="B4758" i="5"/>
  <c r="C4758" i="5"/>
  <c r="A4759" i="5"/>
  <c r="B4759" i="5"/>
  <c r="C4759" i="5"/>
  <c r="A4760" i="5"/>
  <c r="B4760" i="5"/>
  <c r="C4760" i="5"/>
  <c r="A4761" i="5"/>
  <c r="B4761" i="5"/>
  <c r="C4761" i="5"/>
  <c r="A4762" i="5"/>
  <c r="B4762" i="5"/>
  <c r="C4762" i="5"/>
  <c r="A4763" i="5"/>
  <c r="B4763" i="5"/>
  <c r="C4763" i="5"/>
  <c r="A4764" i="5"/>
  <c r="B4764" i="5"/>
  <c r="C4764" i="5"/>
  <c r="A4765" i="5"/>
  <c r="B4765" i="5"/>
  <c r="C4765" i="5"/>
  <c r="A4766" i="5"/>
  <c r="B4766" i="5"/>
  <c r="C4766" i="5"/>
  <c r="A4767" i="5"/>
  <c r="B4767" i="5"/>
  <c r="C4767" i="5"/>
  <c r="A4768" i="5"/>
  <c r="B4768" i="5"/>
  <c r="C4768" i="5"/>
  <c r="A4769" i="5"/>
  <c r="B4769" i="5"/>
  <c r="C4769" i="5"/>
  <c r="A4770" i="5"/>
  <c r="B4770" i="5"/>
  <c r="C4770" i="5"/>
  <c r="A4771" i="5"/>
  <c r="B4771" i="5"/>
  <c r="C4771" i="5"/>
  <c r="A4772" i="5"/>
  <c r="B4772" i="5"/>
  <c r="C4772" i="5"/>
  <c r="A4773" i="5"/>
  <c r="B4773" i="5"/>
  <c r="C4773" i="5"/>
  <c r="A4774" i="5"/>
  <c r="B4774" i="5"/>
  <c r="C4774" i="5"/>
  <c r="A4775" i="5"/>
  <c r="B4775" i="5"/>
  <c r="C4775" i="5"/>
  <c r="A4776" i="5"/>
  <c r="B4776" i="5"/>
  <c r="C4776" i="5"/>
  <c r="A4777" i="5"/>
  <c r="B4777" i="5"/>
  <c r="C4777" i="5"/>
  <c r="A4778" i="5"/>
  <c r="B4778" i="5"/>
  <c r="C4778" i="5"/>
  <c r="A4779" i="5"/>
  <c r="B4779" i="5"/>
  <c r="C4779" i="5"/>
  <c r="A4780" i="5"/>
  <c r="B4780" i="5"/>
  <c r="C4780" i="5"/>
  <c r="A4781" i="5"/>
  <c r="B4781" i="5"/>
  <c r="C4781" i="5"/>
  <c r="A4782" i="5"/>
  <c r="B4782" i="5"/>
  <c r="C4782" i="5"/>
  <c r="A4783" i="5"/>
  <c r="B4783" i="5"/>
  <c r="C4783" i="5"/>
  <c r="A4784" i="5"/>
  <c r="B4784" i="5"/>
  <c r="C4784" i="5"/>
  <c r="A4785" i="5"/>
  <c r="B4785" i="5"/>
  <c r="C4785" i="5"/>
  <c r="A4786" i="5"/>
  <c r="B4786" i="5"/>
  <c r="C4786" i="5"/>
  <c r="A4787" i="5"/>
  <c r="B4787" i="5"/>
  <c r="C4787" i="5"/>
  <c r="A4788" i="5"/>
  <c r="B4788" i="5"/>
  <c r="C4788" i="5"/>
  <c r="A4789" i="5"/>
  <c r="B4789" i="5"/>
  <c r="C4789" i="5"/>
  <c r="A4790" i="5"/>
  <c r="B4790" i="5"/>
  <c r="C4790" i="5"/>
  <c r="A4791" i="5"/>
  <c r="B4791" i="5"/>
  <c r="C4791" i="5"/>
  <c r="A4792" i="5"/>
  <c r="B4792" i="5"/>
  <c r="C4792" i="5"/>
  <c r="A4793" i="5"/>
  <c r="B4793" i="5"/>
  <c r="C4793" i="5"/>
  <c r="A4794" i="5"/>
  <c r="B4794" i="5"/>
  <c r="C4794" i="5"/>
  <c r="A4795" i="5"/>
  <c r="B4795" i="5"/>
  <c r="C4795" i="5"/>
  <c r="A4796" i="5"/>
  <c r="B4796" i="5"/>
  <c r="C4796" i="5"/>
  <c r="A4797" i="5"/>
  <c r="B4797" i="5"/>
  <c r="C4797" i="5"/>
  <c r="A4798" i="5"/>
  <c r="B4798" i="5"/>
  <c r="C4798" i="5"/>
  <c r="A4799" i="5"/>
  <c r="B4799" i="5"/>
  <c r="C4799" i="5"/>
  <c r="A4800" i="5"/>
  <c r="B4800" i="5"/>
  <c r="C4800" i="5"/>
  <c r="A4801" i="5"/>
  <c r="B4801" i="5"/>
  <c r="C4801" i="5"/>
  <c r="A4802" i="5"/>
  <c r="B4802" i="5"/>
  <c r="C4802" i="5"/>
  <c r="A4803" i="5"/>
  <c r="B4803" i="5"/>
  <c r="C4803" i="5"/>
  <c r="A4804" i="5"/>
  <c r="B4804" i="5"/>
  <c r="C4804" i="5"/>
  <c r="A4805" i="5"/>
  <c r="B4805" i="5"/>
  <c r="C4805" i="5"/>
  <c r="A4806" i="5"/>
  <c r="B4806" i="5"/>
  <c r="C4806" i="5"/>
  <c r="A4807" i="5"/>
  <c r="B4807" i="5"/>
  <c r="C4807" i="5"/>
  <c r="A4808" i="5"/>
  <c r="B4808" i="5"/>
  <c r="C4808" i="5"/>
  <c r="A4809" i="5"/>
  <c r="B4809" i="5"/>
  <c r="C4809" i="5"/>
  <c r="A4810" i="5"/>
  <c r="B4810" i="5"/>
  <c r="C4810" i="5"/>
  <c r="A4811" i="5"/>
  <c r="B4811" i="5"/>
  <c r="C4811" i="5"/>
  <c r="A4812" i="5"/>
  <c r="B4812" i="5"/>
  <c r="C4812" i="5"/>
  <c r="A4813" i="5"/>
  <c r="B4813" i="5"/>
  <c r="C4813" i="5"/>
  <c r="A4814" i="5"/>
  <c r="B4814" i="5"/>
  <c r="C4814" i="5"/>
  <c r="A4815" i="5"/>
  <c r="B4815" i="5"/>
  <c r="C4815" i="5"/>
  <c r="A4816" i="5"/>
  <c r="B4816" i="5"/>
  <c r="C4816" i="5"/>
  <c r="A4817" i="5"/>
  <c r="B4817" i="5"/>
  <c r="C4817" i="5"/>
  <c r="A4818" i="5"/>
  <c r="B4818" i="5"/>
  <c r="C4818" i="5"/>
  <c r="A4819" i="5"/>
  <c r="B4819" i="5"/>
  <c r="C4819" i="5"/>
  <c r="A4820" i="5"/>
  <c r="B4820" i="5"/>
  <c r="C4820" i="5"/>
  <c r="A4821" i="5"/>
  <c r="B4821" i="5"/>
  <c r="C4821" i="5"/>
  <c r="A4822" i="5"/>
  <c r="B4822" i="5"/>
  <c r="C4822" i="5"/>
  <c r="A4823" i="5"/>
  <c r="B4823" i="5"/>
  <c r="C4823" i="5"/>
  <c r="A4824" i="5"/>
  <c r="B4824" i="5"/>
  <c r="C4824" i="5"/>
  <c r="A4825" i="5"/>
  <c r="B4825" i="5"/>
  <c r="C4825" i="5"/>
  <c r="A4826" i="5"/>
  <c r="B4826" i="5"/>
  <c r="C4826" i="5"/>
  <c r="A4827" i="5"/>
  <c r="B4827" i="5"/>
  <c r="C4827" i="5"/>
  <c r="A4828" i="5"/>
  <c r="B4828" i="5"/>
  <c r="C4828" i="5"/>
  <c r="A4829" i="5"/>
  <c r="B4829" i="5"/>
  <c r="C4829" i="5"/>
  <c r="A4830" i="5"/>
  <c r="B4830" i="5"/>
  <c r="C4830" i="5"/>
  <c r="A4831" i="5"/>
  <c r="B4831" i="5"/>
  <c r="C4831" i="5"/>
  <c r="A4832" i="5"/>
  <c r="B4832" i="5"/>
  <c r="C4832" i="5"/>
  <c r="A4833" i="5"/>
  <c r="B4833" i="5"/>
  <c r="C4833" i="5"/>
  <c r="A4834" i="5"/>
  <c r="B4834" i="5"/>
  <c r="C4834" i="5"/>
  <c r="A4835" i="5"/>
  <c r="B4835" i="5"/>
  <c r="C4835" i="5"/>
  <c r="A4836" i="5"/>
  <c r="B4836" i="5"/>
  <c r="C4836" i="5"/>
  <c r="A4837" i="5"/>
  <c r="B4837" i="5"/>
  <c r="C4837" i="5"/>
  <c r="A4838" i="5"/>
  <c r="B4838" i="5"/>
  <c r="C4838" i="5"/>
  <c r="A4839" i="5"/>
  <c r="B4839" i="5"/>
  <c r="C4839" i="5"/>
  <c r="A4840" i="5"/>
  <c r="B4840" i="5"/>
  <c r="C4840" i="5"/>
  <c r="A4841" i="5"/>
  <c r="B4841" i="5"/>
  <c r="C4841" i="5"/>
  <c r="A4842" i="5"/>
  <c r="B4842" i="5"/>
  <c r="C4842" i="5"/>
  <c r="A4843" i="5"/>
  <c r="B4843" i="5"/>
  <c r="C4843" i="5"/>
  <c r="A4844" i="5"/>
  <c r="B4844" i="5"/>
  <c r="C4844" i="5"/>
  <c r="A4845" i="5"/>
  <c r="B4845" i="5"/>
  <c r="C4845" i="5"/>
  <c r="A4846" i="5"/>
  <c r="B4846" i="5"/>
  <c r="C4846" i="5"/>
  <c r="A4847" i="5"/>
  <c r="B4847" i="5"/>
  <c r="C4847" i="5"/>
  <c r="A4848" i="5"/>
  <c r="B4848" i="5"/>
  <c r="C4848" i="5"/>
  <c r="A4849" i="5"/>
  <c r="B4849" i="5"/>
  <c r="C4849" i="5"/>
  <c r="A4850" i="5"/>
  <c r="B4850" i="5"/>
  <c r="C4850" i="5"/>
  <c r="A4851" i="5"/>
  <c r="B4851" i="5"/>
  <c r="C4851" i="5"/>
  <c r="A4852" i="5"/>
  <c r="B4852" i="5"/>
  <c r="C4852" i="5"/>
  <c r="A4853" i="5"/>
  <c r="B4853" i="5"/>
  <c r="C4853" i="5"/>
  <c r="A4854" i="5"/>
  <c r="B4854" i="5"/>
  <c r="C4854" i="5"/>
  <c r="A4855" i="5"/>
  <c r="B4855" i="5"/>
  <c r="C4855" i="5"/>
  <c r="A4856" i="5"/>
  <c r="B4856" i="5"/>
  <c r="C4856" i="5"/>
  <c r="A4857" i="5"/>
  <c r="B4857" i="5"/>
  <c r="C4857" i="5"/>
  <c r="A4858" i="5"/>
  <c r="B4858" i="5"/>
  <c r="C4858" i="5"/>
  <c r="A4859" i="5"/>
  <c r="B4859" i="5"/>
  <c r="C4859" i="5"/>
  <c r="A4860" i="5"/>
  <c r="B4860" i="5"/>
  <c r="C4860" i="5"/>
  <c r="A4861" i="5"/>
  <c r="B4861" i="5"/>
  <c r="C4861" i="5"/>
  <c r="A4862" i="5"/>
  <c r="B4862" i="5"/>
  <c r="C4862" i="5"/>
  <c r="A4863" i="5"/>
  <c r="B4863" i="5"/>
  <c r="C4863" i="5"/>
  <c r="A4864" i="5"/>
  <c r="B4864" i="5"/>
  <c r="C4864" i="5"/>
  <c r="A4865" i="5"/>
  <c r="B4865" i="5"/>
  <c r="C4865" i="5"/>
  <c r="A4866" i="5"/>
  <c r="B4866" i="5"/>
  <c r="C4866" i="5"/>
  <c r="A4867" i="5"/>
  <c r="B4867" i="5"/>
  <c r="C4867" i="5"/>
  <c r="A4868" i="5"/>
  <c r="B4868" i="5"/>
  <c r="C4868" i="5"/>
  <c r="A4869" i="5"/>
  <c r="B4869" i="5"/>
  <c r="C4869" i="5"/>
  <c r="A4870" i="5"/>
  <c r="B4870" i="5"/>
  <c r="C4870" i="5"/>
  <c r="A4871" i="5"/>
  <c r="B4871" i="5"/>
  <c r="C4871" i="5"/>
  <c r="A4872" i="5"/>
  <c r="B4872" i="5"/>
  <c r="C4872" i="5"/>
  <c r="A4873" i="5"/>
  <c r="B4873" i="5"/>
  <c r="C4873" i="5"/>
  <c r="A4874" i="5"/>
  <c r="B4874" i="5"/>
  <c r="C4874" i="5"/>
  <c r="A4875" i="5"/>
  <c r="B4875" i="5"/>
  <c r="C4875" i="5"/>
  <c r="A4876" i="5"/>
  <c r="B4876" i="5"/>
  <c r="C4876" i="5"/>
  <c r="A4877" i="5"/>
  <c r="B4877" i="5"/>
  <c r="C4877" i="5"/>
  <c r="A4878" i="5"/>
  <c r="B4878" i="5"/>
  <c r="C4878" i="5"/>
  <c r="A4879" i="5"/>
  <c r="B4879" i="5"/>
  <c r="C4879" i="5"/>
  <c r="A4880" i="5"/>
  <c r="B4880" i="5"/>
  <c r="C4880" i="5"/>
  <c r="A4881" i="5"/>
  <c r="B4881" i="5"/>
  <c r="C4881" i="5"/>
  <c r="A4882" i="5"/>
  <c r="B4882" i="5"/>
  <c r="C4882" i="5"/>
  <c r="A4883" i="5"/>
  <c r="B4883" i="5"/>
  <c r="C4883" i="5"/>
  <c r="A4884" i="5"/>
  <c r="B4884" i="5"/>
  <c r="C4884" i="5"/>
  <c r="A4885" i="5"/>
  <c r="B4885" i="5"/>
  <c r="C4885" i="5"/>
  <c r="A4886" i="5"/>
  <c r="B4886" i="5"/>
  <c r="C4886" i="5"/>
  <c r="A4887" i="5"/>
  <c r="B4887" i="5"/>
  <c r="C4887" i="5"/>
  <c r="A4888" i="5"/>
  <c r="B4888" i="5"/>
  <c r="C4888" i="5"/>
  <c r="A4889" i="5"/>
  <c r="B4889" i="5"/>
  <c r="C4889" i="5"/>
  <c r="A4890" i="5"/>
  <c r="B4890" i="5"/>
  <c r="C4890" i="5"/>
  <c r="A4891" i="5"/>
  <c r="B4891" i="5"/>
  <c r="C4891" i="5"/>
  <c r="A4892" i="5"/>
  <c r="B4892" i="5"/>
  <c r="C4892" i="5"/>
  <c r="A4893" i="5"/>
  <c r="B4893" i="5"/>
  <c r="C4893" i="5"/>
  <c r="A4894" i="5"/>
  <c r="B4894" i="5"/>
  <c r="C4894" i="5"/>
  <c r="A4895" i="5"/>
  <c r="B4895" i="5"/>
  <c r="C4895" i="5"/>
  <c r="A4896" i="5"/>
  <c r="B4896" i="5"/>
  <c r="C4896" i="5"/>
  <c r="A4897" i="5"/>
  <c r="B4897" i="5"/>
  <c r="C4897" i="5"/>
  <c r="A4898" i="5"/>
  <c r="B4898" i="5"/>
  <c r="C4898" i="5"/>
  <c r="A4899" i="5"/>
  <c r="B4899" i="5"/>
  <c r="C4899" i="5"/>
  <c r="A4900" i="5"/>
  <c r="B4900" i="5"/>
  <c r="C4900" i="5"/>
  <c r="A4901" i="5"/>
  <c r="B4901" i="5"/>
  <c r="C4901" i="5"/>
  <c r="A4902" i="5"/>
  <c r="B4902" i="5"/>
  <c r="C4902" i="5"/>
  <c r="A4903" i="5"/>
  <c r="B4903" i="5"/>
  <c r="C4903" i="5"/>
  <c r="A4904" i="5"/>
  <c r="B4904" i="5"/>
  <c r="C4904" i="5"/>
  <c r="A4905" i="5"/>
  <c r="B4905" i="5"/>
  <c r="C4905" i="5"/>
  <c r="A4906" i="5"/>
  <c r="B4906" i="5"/>
  <c r="C4906" i="5"/>
  <c r="A4907" i="5"/>
  <c r="B4907" i="5"/>
  <c r="C4907" i="5"/>
  <c r="A4908" i="5"/>
  <c r="B4908" i="5"/>
  <c r="C4908" i="5"/>
  <c r="A4909" i="5"/>
  <c r="B4909" i="5"/>
  <c r="C4909" i="5"/>
  <c r="A4910" i="5"/>
  <c r="B4910" i="5"/>
  <c r="C4910" i="5"/>
  <c r="A4911" i="5"/>
  <c r="B4911" i="5"/>
  <c r="C4911" i="5"/>
  <c r="A4912" i="5"/>
  <c r="B4912" i="5"/>
  <c r="C4912" i="5"/>
  <c r="A4913" i="5"/>
  <c r="B4913" i="5"/>
  <c r="C4913" i="5"/>
  <c r="A4914" i="5"/>
  <c r="B4914" i="5"/>
  <c r="C4914" i="5"/>
  <c r="A4915" i="5"/>
  <c r="B4915" i="5"/>
  <c r="C4915" i="5"/>
  <c r="A4916" i="5"/>
  <c r="B4916" i="5"/>
  <c r="C4916" i="5"/>
  <c r="A4917" i="5"/>
  <c r="B4917" i="5"/>
  <c r="C4917" i="5"/>
  <c r="A4918" i="5"/>
  <c r="B4918" i="5"/>
  <c r="C4918" i="5"/>
  <c r="A4919" i="5"/>
  <c r="B4919" i="5"/>
  <c r="C4919" i="5"/>
  <c r="A4920" i="5"/>
  <c r="B4920" i="5"/>
  <c r="C4920" i="5"/>
  <c r="A4921" i="5"/>
  <c r="B4921" i="5"/>
  <c r="C4921" i="5"/>
  <c r="A4922" i="5"/>
  <c r="B4922" i="5"/>
  <c r="C4922" i="5"/>
  <c r="A4923" i="5"/>
  <c r="B4923" i="5"/>
  <c r="C4923" i="5"/>
  <c r="A4924" i="5"/>
  <c r="B4924" i="5"/>
  <c r="C4924" i="5"/>
  <c r="A4925" i="5"/>
  <c r="B4925" i="5"/>
  <c r="C4925" i="5"/>
  <c r="A4926" i="5"/>
  <c r="B4926" i="5"/>
  <c r="C4926" i="5"/>
  <c r="A4927" i="5"/>
  <c r="B4927" i="5"/>
  <c r="C4927" i="5"/>
  <c r="A4928" i="5"/>
  <c r="B4928" i="5"/>
  <c r="C4928" i="5"/>
  <c r="A4929" i="5"/>
  <c r="B4929" i="5"/>
  <c r="C4929" i="5"/>
  <c r="A4930" i="5"/>
  <c r="B4930" i="5"/>
  <c r="C4930" i="5"/>
  <c r="A4931" i="5"/>
  <c r="B4931" i="5"/>
  <c r="C4931" i="5"/>
  <c r="A4932" i="5"/>
  <c r="B4932" i="5"/>
  <c r="C4932" i="5"/>
  <c r="A4933" i="5"/>
  <c r="B4933" i="5"/>
  <c r="C4933" i="5"/>
  <c r="A4934" i="5"/>
  <c r="B4934" i="5"/>
  <c r="C4934" i="5"/>
  <c r="A4935" i="5"/>
  <c r="B4935" i="5"/>
  <c r="C4935" i="5"/>
  <c r="A4936" i="5"/>
  <c r="B4936" i="5"/>
  <c r="C4936" i="5"/>
  <c r="A4937" i="5"/>
  <c r="B4937" i="5"/>
  <c r="C4937" i="5"/>
  <c r="A4938" i="5"/>
  <c r="B4938" i="5"/>
  <c r="C4938" i="5"/>
  <c r="A4939" i="5"/>
  <c r="B4939" i="5"/>
  <c r="C4939" i="5"/>
  <c r="A4940" i="5"/>
  <c r="B4940" i="5"/>
  <c r="C4940" i="5"/>
  <c r="A4941" i="5"/>
  <c r="B4941" i="5"/>
  <c r="C4941" i="5"/>
  <c r="A4942" i="5"/>
  <c r="B4942" i="5"/>
  <c r="C4942" i="5"/>
  <c r="A4943" i="5"/>
  <c r="B4943" i="5"/>
  <c r="C4943" i="5"/>
  <c r="A4944" i="5"/>
  <c r="B4944" i="5"/>
  <c r="C4944" i="5"/>
  <c r="A4945" i="5"/>
  <c r="B4945" i="5"/>
  <c r="C4945" i="5"/>
  <c r="A4946" i="5"/>
  <c r="B4946" i="5"/>
  <c r="C4946" i="5"/>
  <c r="A4947" i="5"/>
  <c r="B4947" i="5"/>
  <c r="C4947" i="5"/>
  <c r="A4948" i="5"/>
  <c r="B4948" i="5"/>
  <c r="C4948" i="5"/>
  <c r="A4949" i="5"/>
  <c r="B4949" i="5"/>
  <c r="C4949" i="5"/>
  <c r="A4950" i="5"/>
  <c r="B4950" i="5"/>
  <c r="C4950" i="5"/>
  <c r="A4951" i="5"/>
  <c r="B4951" i="5"/>
  <c r="C4951" i="5"/>
  <c r="A4952" i="5"/>
  <c r="B4952" i="5"/>
  <c r="C4952" i="5"/>
  <c r="A4953" i="5"/>
  <c r="B4953" i="5"/>
  <c r="C4953" i="5"/>
  <c r="A4954" i="5"/>
  <c r="B4954" i="5"/>
  <c r="C4954" i="5"/>
  <c r="A4955" i="5"/>
  <c r="B4955" i="5"/>
  <c r="C4955" i="5"/>
  <c r="A4956" i="5"/>
  <c r="B4956" i="5"/>
  <c r="C4956" i="5"/>
  <c r="A4957" i="5"/>
  <c r="B4957" i="5"/>
  <c r="C4957" i="5"/>
  <c r="A4958" i="5"/>
  <c r="B4958" i="5"/>
  <c r="C4958" i="5"/>
  <c r="A4959" i="5"/>
  <c r="B4959" i="5"/>
  <c r="C4959" i="5"/>
  <c r="A4960" i="5"/>
  <c r="B4960" i="5"/>
  <c r="C4960" i="5"/>
  <c r="A4961" i="5"/>
  <c r="B4961" i="5"/>
  <c r="C4961" i="5"/>
  <c r="A4962" i="5"/>
  <c r="B4962" i="5"/>
  <c r="C4962" i="5"/>
  <c r="A4963" i="5"/>
  <c r="B4963" i="5"/>
  <c r="C4963" i="5"/>
  <c r="A4964" i="5"/>
  <c r="B4964" i="5"/>
  <c r="C4964" i="5"/>
  <c r="A4965" i="5"/>
  <c r="B4965" i="5"/>
  <c r="C4965" i="5"/>
  <c r="A4966" i="5"/>
  <c r="B4966" i="5"/>
  <c r="C4966" i="5"/>
  <c r="A4967" i="5"/>
  <c r="B4967" i="5"/>
  <c r="C4967" i="5"/>
  <c r="A4968" i="5"/>
  <c r="B4968" i="5"/>
  <c r="C4968" i="5"/>
  <c r="A4969" i="5"/>
  <c r="B4969" i="5"/>
  <c r="C4969" i="5"/>
  <c r="A4970" i="5"/>
  <c r="B4970" i="5"/>
  <c r="C4970" i="5"/>
  <c r="A4971" i="5"/>
  <c r="B4971" i="5"/>
  <c r="C4971" i="5"/>
  <c r="A4972" i="5"/>
  <c r="B4972" i="5"/>
  <c r="C4972" i="5"/>
  <c r="A4973" i="5"/>
  <c r="B4973" i="5"/>
  <c r="C4973" i="5"/>
  <c r="A4974" i="5"/>
  <c r="B4974" i="5"/>
  <c r="C4974" i="5"/>
  <c r="A4975" i="5"/>
  <c r="B4975" i="5"/>
  <c r="C4975" i="5"/>
  <c r="A4976" i="5"/>
  <c r="B4976" i="5"/>
  <c r="C4976" i="5"/>
  <c r="A4977" i="5"/>
  <c r="B4977" i="5"/>
  <c r="C4977" i="5"/>
  <c r="A4978" i="5"/>
  <c r="B4978" i="5"/>
  <c r="C4978" i="5"/>
  <c r="A4979" i="5"/>
  <c r="B4979" i="5"/>
  <c r="C4979" i="5"/>
  <c r="A4980" i="5"/>
  <c r="B4980" i="5"/>
  <c r="C4980" i="5"/>
  <c r="A4981" i="5"/>
  <c r="B4981" i="5"/>
  <c r="C4981" i="5"/>
  <c r="A4982" i="5"/>
  <c r="B4982" i="5"/>
  <c r="C4982" i="5"/>
  <c r="A4983" i="5"/>
  <c r="B4983" i="5"/>
  <c r="C4983" i="5"/>
  <c r="A4984" i="5"/>
  <c r="B4984" i="5"/>
  <c r="C4984" i="5"/>
  <c r="A4985" i="5"/>
  <c r="B4985" i="5"/>
  <c r="C4985" i="5"/>
  <c r="A4986" i="5"/>
  <c r="B4986" i="5"/>
  <c r="C4986" i="5"/>
  <c r="A4987" i="5"/>
  <c r="B4987" i="5"/>
  <c r="C4987" i="5"/>
  <c r="A4988" i="5"/>
  <c r="B4988" i="5"/>
  <c r="C4988" i="5"/>
  <c r="A4989" i="5"/>
  <c r="B4989" i="5"/>
  <c r="C4989" i="5"/>
  <c r="A4990" i="5"/>
  <c r="B4990" i="5"/>
  <c r="C4990" i="5"/>
  <c r="A4991" i="5"/>
  <c r="B4991" i="5"/>
  <c r="C4991" i="5"/>
  <c r="A4992" i="5"/>
  <c r="B4992" i="5"/>
  <c r="C4992" i="5"/>
  <c r="A4993" i="5"/>
  <c r="B4993" i="5"/>
  <c r="C4993" i="5"/>
  <c r="A4994" i="5"/>
  <c r="B4994" i="5"/>
  <c r="C4994" i="5"/>
  <c r="A4995" i="5"/>
  <c r="B4995" i="5"/>
  <c r="C4995" i="5"/>
  <c r="A4996" i="5"/>
  <c r="B4996" i="5"/>
  <c r="C4996" i="5"/>
  <c r="A4997" i="5"/>
  <c r="B4997" i="5"/>
  <c r="C4997" i="5"/>
  <c r="A4998" i="5"/>
  <c r="B4998" i="5"/>
  <c r="C4998" i="5"/>
  <c r="A4999" i="5"/>
  <c r="B4999" i="5"/>
  <c r="C4999" i="5"/>
  <c r="A5000" i="5"/>
  <c r="B5000" i="5"/>
  <c r="C5000" i="5"/>
  <c r="A5001" i="5"/>
  <c r="B5001" i="5"/>
  <c r="C5001" i="5"/>
  <c r="A5002" i="5"/>
  <c r="B5002" i="5"/>
  <c r="C5002" i="5"/>
  <c r="A5003" i="5"/>
  <c r="B5003" i="5"/>
  <c r="C5003" i="5"/>
  <c r="A5004" i="5"/>
  <c r="B5004" i="5"/>
  <c r="C5004" i="5"/>
  <c r="A5005" i="5"/>
  <c r="B5005" i="5"/>
  <c r="C5005" i="5"/>
  <c r="A5006" i="5"/>
  <c r="B5006" i="5"/>
  <c r="C5006" i="5"/>
  <c r="A5007" i="5"/>
  <c r="B5007" i="5"/>
  <c r="C5007" i="5"/>
  <c r="A5008" i="5"/>
  <c r="B5008" i="5"/>
  <c r="C5008" i="5"/>
  <c r="A5009" i="5"/>
  <c r="B5009" i="5"/>
  <c r="C5009" i="5"/>
  <c r="A5010" i="5"/>
  <c r="B5010" i="5"/>
  <c r="C5010" i="5"/>
  <c r="A5011" i="5"/>
  <c r="B5011" i="5"/>
  <c r="C5011" i="5"/>
  <c r="A5012" i="5"/>
  <c r="B5012" i="5"/>
  <c r="C5012" i="5"/>
  <c r="A5013" i="5"/>
  <c r="B5013" i="5"/>
  <c r="C5013" i="5"/>
  <c r="A5014" i="5"/>
  <c r="B5014" i="5"/>
  <c r="C5014" i="5"/>
  <c r="A5015" i="5"/>
  <c r="B5015" i="5"/>
  <c r="C5015" i="5"/>
  <c r="A5016" i="5"/>
  <c r="B5016" i="5"/>
  <c r="C5016" i="5"/>
  <c r="A5017" i="5"/>
  <c r="B5017" i="5"/>
  <c r="C5017" i="5"/>
  <c r="A5018" i="5"/>
  <c r="B5018" i="5"/>
  <c r="C5018" i="5"/>
  <c r="A5019" i="5"/>
  <c r="B5019" i="5"/>
  <c r="C5019" i="5"/>
  <c r="A5020" i="5"/>
  <c r="B5020" i="5"/>
  <c r="C5020" i="5"/>
  <c r="A5021" i="5"/>
  <c r="B5021" i="5"/>
  <c r="C5021" i="5"/>
  <c r="A5022" i="5"/>
  <c r="B5022" i="5"/>
  <c r="C5022" i="5"/>
  <c r="A5023" i="5"/>
  <c r="B5023" i="5"/>
  <c r="C5023" i="5"/>
  <c r="A5024" i="5"/>
  <c r="B5024" i="5"/>
  <c r="C5024" i="5"/>
  <c r="A5025" i="5"/>
  <c r="B5025" i="5"/>
  <c r="C5025" i="5"/>
  <c r="A5026" i="5"/>
  <c r="B5026" i="5"/>
  <c r="C5026" i="5"/>
  <c r="A5027" i="5"/>
  <c r="B5027" i="5"/>
  <c r="C5027" i="5"/>
  <c r="A5028" i="5"/>
  <c r="B5028" i="5"/>
  <c r="C5028" i="5"/>
  <c r="A5029" i="5"/>
  <c r="B5029" i="5"/>
  <c r="C5029" i="5"/>
  <c r="A5030" i="5"/>
  <c r="B5030" i="5"/>
  <c r="C5030" i="5"/>
  <c r="A5031" i="5"/>
  <c r="B5031" i="5"/>
  <c r="C5031" i="5"/>
  <c r="A5032" i="5"/>
  <c r="B5032" i="5"/>
  <c r="C5032" i="5"/>
  <c r="A5033" i="5"/>
  <c r="B5033" i="5"/>
  <c r="C5033" i="5"/>
  <c r="A5034" i="5"/>
  <c r="B5034" i="5"/>
  <c r="C5034" i="5"/>
  <c r="A5035" i="5"/>
  <c r="B5035" i="5"/>
  <c r="C5035" i="5"/>
  <c r="A5036" i="5"/>
  <c r="B5036" i="5"/>
  <c r="C5036" i="5"/>
  <c r="A5037" i="5"/>
  <c r="B5037" i="5"/>
  <c r="C5037" i="5"/>
  <c r="A5038" i="5"/>
  <c r="B5038" i="5"/>
  <c r="C5038" i="5"/>
  <c r="A5039" i="5"/>
  <c r="B5039" i="5"/>
  <c r="C5039" i="5"/>
  <c r="A5040" i="5"/>
  <c r="B5040" i="5"/>
  <c r="C5040" i="5"/>
  <c r="A5041" i="5"/>
  <c r="B5041" i="5"/>
  <c r="C5041" i="5"/>
  <c r="A5042" i="5"/>
  <c r="B5042" i="5"/>
  <c r="C5042" i="5"/>
  <c r="A5043" i="5"/>
  <c r="B5043" i="5"/>
  <c r="C5043" i="5"/>
  <c r="A5044" i="5"/>
  <c r="B5044" i="5"/>
  <c r="C5044" i="5"/>
  <c r="A5045" i="5"/>
  <c r="B5045" i="5"/>
  <c r="C5045" i="5"/>
  <c r="A5046" i="5"/>
  <c r="B5046" i="5"/>
  <c r="C5046" i="5"/>
  <c r="A5047" i="5"/>
  <c r="B5047" i="5"/>
  <c r="C5047" i="5"/>
  <c r="A5048" i="5"/>
  <c r="B5048" i="5"/>
  <c r="C5048" i="5"/>
  <c r="A5049" i="5"/>
  <c r="B5049" i="5"/>
  <c r="C5049" i="5"/>
  <c r="A5050" i="5"/>
  <c r="B5050" i="5"/>
  <c r="C5050" i="5"/>
  <c r="A5051" i="5"/>
  <c r="B5051" i="5"/>
  <c r="C5051" i="5"/>
  <c r="C14" i="60" l="1"/>
  <c r="B29" i="69" s="1"/>
  <c r="H5051" i="5"/>
  <c r="G5051" i="5"/>
  <c r="F5051" i="5"/>
  <c r="E5051" i="5"/>
  <c r="H5050" i="5"/>
  <c r="G5050" i="5"/>
  <c r="F5050" i="5"/>
  <c r="E5050" i="5"/>
  <c r="H5049" i="5"/>
  <c r="G5049" i="5"/>
  <c r="F5049" i="5"/>
  <c r="E5049" i="5"/>
  <c r="H5048" i="5"/>
  <c r="G5048" i="5"/>
  <c r="F5048" i="5"/>
  <c r="E5048" i="5"/>
  <c r="H5047" i="5"/>
  <c r="G5047" i="5"/>
  <c r="F5047" i="5"/>
  <c r="E5047" i="5"/>
  <c r="H5046" i="5"/>
  <c r="G5046" i="5"/>
  <c r="F5046" i="5"/>
  <c r="E5046" i="5"/>
  <c r="H5045" i="5"/>
  <c r="G5045" i="5"/>
  <c r="F5045" i="5"/>
  <c r="E5045" i="5"/>
  <c r="H5044" i="5"/>
  <c r="G5044" i="5"/>
  <c r="F5044" i="5"/>
  <c r="E5044" i="5"/>
  <c r="H5043" i="5"/>
  <c r="G5043" i="5"/>
  <c r="F5043" i="5"/>
  <c r="E5043" i="5"/>
  <c r="H5042" i="5"/>
  <c r="G5042" i="5"/>
  <c r="F5042" i="5"/>
  <c r="E5042" i="5"/>
  <c r="H5041" i="5"/>
  <c r="G5041" i="5"/>
  <c r="F5041" i="5"/>
  <c r="E5041" i="5"/>
  <c r="H5040" i="5"/>
  <c r="G5040" i="5"/>
  <c r="F5040" i="5"/>
  <c r="E5040" i="5"/>
  <c r="H5039" i="5"/>
  <c r="G5039" i="5"/>
  <c r="F5039" i="5"/>
  <c r="E5039" i="5"/>
  <c r="H5038" i="5"/>
  <c r="G5038" i="5"/>
  <c r="F5038" i="5"/>
  <c r="E5038" i="5"/>
  <c r="H5037" i="5"/>
  <c r="G5037" i="5"/>
  <c r="F5037" i="5"/>
  <c r="E5037" i="5"/>
  <c r="H5036" i="5"/>
  <c r="G5036" i="5"/>
  <c r="F5036" i="5"/>
  <c r="E5036" i="5"/>
  <c r="H5035" i="5"/>
  <c r="G5035" i="5"/>
  <c r="F5035" i="5"/>
  <c r="E5035" i="5"/>
  <c r="H5034" i="5"/>
  <c r="G5034" i="5"/>
  <c r="F5034" i="5"/>
  <c r="E5034" i="5"/>
  <c r="H5033" i="5"/>
  <c r="G5033" i="5"/>
  <c r="F5033" i="5"/>
  <c r="E5033" i="5"/>
  <c r="H5032" i="5"/>
  <c r="G5032" i="5"/>
  <c r="F5032" i="5"/>
  <c r="E5032" i="5"/>
  <c r="H5031" i="5"/>
  <c r="G5031" i="5"/>
  <c r="F5031" i="5"/>
  <c r="E5031" i="5"/>
  <c r="H5030" i="5"/>
  <c r="G5030" i="5"/>
  <c r="F5030" i="5"/>
  <c r="E5030" i="5"/>
  <c r="H5029" i="5"/>
  <c r="G5029" i="5"/>
  <c r="F5029" i="5"/>
  <c r="E5029" i="5"/>
  <c r="H5028" i="5"/>
  <c r="G5028" i="5"/>
  <c r="F5028" i="5"/>
  <c r="E5028" i="5"/>
  <c r="H5027" i="5"/>
  <c r="G5027" i="5"/>
  <c r="F5027" i="5"/>
  <c r="E5027" i="5"/>
  <c r="H5026" i="5"/>
  <c r="G5026" i="5"/>
  <c r="F5026" i="5"/>
  <c r="E5026" i="5"/>
  <c r="H5025" i="5"/>
  <c r="G5025" i="5"/>
  <c r="F5025" i="5"/>
  <c r="E5025" i="5"/>
  <c r="H5024" i="5"/>
  <c r="G5024" i="5"/>
  <c r="F5024" i="5"/>
  <c r="E5024" i="5"/>
  <c r="H5023" i="5"/>
  <c r="G5023" i="5"/>
  <c r="F5023" i="5"/>
  <c r="E5023" i="5"/>
  <c r="H5022" i="5"/>
  <c r="G5022" i="5"/>
  <c r="F5022" i="5"/>
  <c r="E5022" i="5"/>
  <c r="H5021" i="5"/>
  <c r="G5021" i="5"/>
  <c r="F5021" i="5"/>
  <c r="E5021" i="5"/>
  <c r="H5020" i="5"/>
  <c r="G5020" i="5"/>
  <c r="F5020" i="5"/>
  <c r="E5020" i="5"/>
  <c r="H5019" i="5"/>
  <c r="G5019" i="5"/>
  <c r="F5019" i="5"/>
  <c r="E5019" i="5"/>
  <c r="H5018" i="5"/>
  <c r="G5018" i="5"/>
  <c r="F5018" i="5"/>
  <c r="E5018" i="5"/>
  <c r="H5017" i="5"/>
  <c r="G5017" i="5"/>
  <c r="F5017" i="5"/>
  <c r="E5017" i="5"/>
  <c r="H5016" i="5"/>
  <c r="G5016" i="5"/>
  <c r="F5016" i="5"/>
  <c r="E5016" i="5"/>
  <c r="H5015" i="5"/>
  <c r="G5015" i="5"/>
  <c r="F5015" i="5"/>
  <c r="E5015" i="5"/>
  <c r="H5014" i="5"/>
  <c r="G5014" i="5"/>
  <c r="F5014" i="5"/>
  <c r="E5014" i="5"/>
  <c r="H5013" i="5"/>
  <c r="G5013" i="5"/>
  <c r="F5013" i="5"/>
  <c r="E5013" i="5"/>
  <c r="H5012" i="5"/>
  <c r="G5012" i="5"/>
  <c r="F5012" i="5"/>
  <c r="E5012" i="5"/>
  <c r="H5011" i="5"/>
  <c r="G5011" i="5"/>
  <c r="F5011" i="5"/>
  <c r="E5011" i="5"/>
  <c r="H5010" i="5"/>
  <c r="G5010" i="5"/>
  <c r="F5010" i="5"/>
  <c r="E5010" i="5"/>
  <c r="H5009" i="5"/>
  <c r="G5009" i="5"/>
  <c r="F5009" i="5"/>
  <c r="E5009" i="5"/>
  <c r="H5008" i="5"/>
  <c r="G5008" i="5"/>
  <c r="F5008" i="5"/>
  <c r="E5008" i="5"/>
  <c r="H5007" i="5"/>
  <c r="G5007" i="5"/>
  <c r="F5007" i="5"/>
  <c r="E5007" i="5"/>
  <c r="H5006" i="5"/>
  <c r="G5006" i="5"/>
  <c r="F5006" i="5"/>
  <c r="E5006" i="5"/>
  <c r="H5005" i="5"/>
  <c r="G5005" i="5"/>
  <c r="F5005" i="5"/>
  <c r="E5005" i="5"/>
  <c r="H5004" i="5"/>
  <c r="G5004" i="5"/>
  <c r="F5004" i="5"/>
  <c r="E5004" i="5"/>
  <c r="H5003" i="5"/>
  <c r="G5003" i="5"/>
  <c r="F5003" i="5"/>
  <c r="E5003" i="5"/>
  <c r="H5002" i="5"/>
  <c r="G5002" i="5"/>
  <c r="F5002" i="5"/>
  <c r="E5002" i="5"/>
  <c r="H5001" i="5"/>
  <c r="G5001" i="5"/>
  <c r="F5001" i="5"/>
  <c r="E5001" i="5"/>
  <c r="H5000" i="5"/>
  <c r="G5000" i="5"/>
  <c r="F5000" i="5"/>
  <c r="E5000" i="5"/>
  <c r="H4999" i="5"/>
  <c r="G4999" i="5"/>
  <c r="F4999" i="5"/>
  <c r="E4999" i="5"/>
  <c r="H4998" i="5"/>
  <c r="G4998" i="5"/>
  <c r="F4998" i="5"/>
  <c r="E4998" i="5"/>
  <c r="H4997" i="5"/>
  <c r="G4997" i="5"/>
  <c r="F4997" i="5"/>
  <c r="E4997" i="5"/>
  <c r="H4996" i="5"/>
  <c r="G4996" i="5"/>
  <c r="F4996" i="5"/>
  <c r="E4996" i="5"/>
  <c r="H4995" i="5"/>
  <c r="G4995" i="5"/>
  <c r="F4995" i="5"/>
  <c r="E4995" i="5"/>
  <c r="H4994" i="5"/>
  <c r="G4994" i="5"/>
  <c r="F4994" i="5"/>
  <c r="E4994" i="5"/>
  <c r="H4993" i="5"/>
  <c r="G4993" i="5"/>
  <c r="F4993" i="5"/>
  <c r="E4993" i="5"/>
  <c r="H4992" i="5"/>
  <c r="G4992" i="5"/>
  <c r="F4992" i="5"/>
  <c r="E4992" i="5"/>
  <c r="H4991" i="5"/>
  <c r="G4991" i="5"/>
  <c r="F4991" i="5"/>
  <c r="E4991" i="5"/>
  <c r="H4990" i="5"/>
  <c r="G4990" i="5"/>
  <c r="F4990" i="5"/>
  <c r="E4990" i="5"/>
  <c r="H4989" i="5"/>
  <c r="G4989" i="5"/>
  <c r="F4989" i="5"/>
  <c r="E4989" i="5"/>
  <c r="H4988" i="5"/>
  <c r="G4988" i="5"/>
  <c r="F4988" i="5"/>
  <c r="E4988" i="5"/>
  <c r="H4987" i="5"/>
  <c r="G4987" i="5"/>
  <c r="F4987" i="5"/>
  <c r="E4987" i="5"/>
  <c r="H4986" i="5"/>
  <c r="G4986" i="5"/>
  <c r="F4986" i="5"/>
  <c r="E4986" i="5"/>
  <c r="H4985" i="5"/>
  <c r="G4985" i="5"/>
  <c r="F4985" i="5"/>
  <c r="E4985" i="5"/>
  <c r="H4984" i="5"/>
  <c r="G4984" i="5"/>
  <c r="F4984" i="5"/>
  <c r="E4984" i="5"/>
  <c r="H4983" i="5"/>
  <c r="G4983" i="5"/>
  <c r="F4983" i="5"/>
  <c r="E4983" i="5"/>
  <c r="H4982" i="5"/>
  <c r="G4982" i="5"/>
  <c r="F4982" i="5"/>
  <c r="E4982" i="5"/>
  <c r="H4981" i="5"/>
  <c r="G4981" i="5"/>
  <c r="F4981" i="5"/>
  <c r="E4981" i="5"/>
  <c r="H4980" i="5"/>
  <c r="G4980" i="5"/>
  <c r="F4980" i="5"/>
  <c r="E4980" i="5"/>
  <c r="H4979" i="5"/>
  <c r="G4979" i="5"/>
  <c r="F4979" i="5"/>
  <c r="E4979" i="5"/>
  <c r="H4978" i="5"/>
  <c r="G4978" i="5"/>
  <c r="F4978" i="5"/>
  <c r="E4978" i="5"/>
  <c r="H4977" i="5"/>
  <c r="G4977" i="5"/>
  <c r="F4977" i="5"/>
  <c r="E4977" i="5"/>
  <c r="H4976" i="5"/>
  <c r="G4976" i="5"/>
  <c r="F4976" i="5"/>
  <c r="E4976" i="5"/>
  <c r="H4975" i="5"/>
  <c r="G4975" i="5"/>
  <c r="F4975" i="5"/>
  <c r="E4975" i="5"/>
  <c r="H4974" i="5"/>
  <c r="G4974" i="5"/>
  <c r="F4974" i="5"/>
  <c r="E4974" i="5"/>
  <c r="H4973" i="5"/>
  <c r="G4973" i="5"/>
  <c r="F4973" i="5"/>
  <c r="E4973" i="5"/>
  <c r="H4972" i="5"/>
  <c r="G4972" i="5"/>
  <c r="F4972" i="5"/>
  <c r="E4972" i="5"/>
  <c r="H4971" i="5"/>
  <c r="G4971" i="5"/>
  <c r="F4971" i="5"/>
  <c r="E4971" i="5"/>
  <c r="H4970" i="5"/>
  <c r="G4970" i="5"/>
  <c r="F4970" i="5"/>
  <c r="E4970" i="5"/>
  <c r="H4969" i="5"/>
  <c r="G4969" i="5"/>
  <c r="F4969" i="5"/>
  <c r="E4969" i="5"/>
  <c r="H4968" i="5"/>
  <c r="G4968" i="5"/>
  <c r="F4968" i="5"/>
  <c r="E4968" i="5"/>
  <c r="H4967" i="5"/>
  <c r="G4967" i="5"/>
  <c r="F4967" i="5"/>
  <c r="E4967" i="5"/>
  <c r="H4966" i="5"/>
  <c r="G4966" i="5"/>
  <c r="F4966" i="5"/>
  <c r="E4966" i="5"/>
  <c r="H4965" i="5"/>
  <c r="G4965" i="5"/>
  <c r="F4965" i="5"/>
  <c r="E4965" i="5"/>
  <c r="H4964" i="5"/>
  <c r="G4964" i="5"/>
  <c r="F4964" i="5"/>
  <c r="E4964" i="5"/>
  <c r="H4963" i="5"/>
  <c r="G4963" i="5"/>
  <c r="F4963" i="5"/>
  <c r="E4963" i="5"/>
  <c r="H4962" i="5"/>
  <c r="G4962" i="5"/>
  <c r="F4962" i="5"/>
  <c r="E4962" i="5"/>
  <c r="H4961" i="5"/>
  <c r="G4961" i="5"/>
  <c r="F4961" i="5"/>
  <c r="E4961" i="5"/>
  <c r="H4960" i="5"/>
  <c r="G4960" i="5"/>
  <c r="F4960" i="5"/>
  <c r="E4960" i="5"/>
  <c r="H4959" i="5"/>
  <c r="G4959" i="5"/>
  <c r="F4959" i="5"/>
  <c r="E4959" i="5"/>
  <c r="H4958" i="5"/>
  <c r="G4958" i="5"/>
  <c r="F4958" i="5"/>
  <c r="E4958" i="5"/>
  <c r="H4957" i="5"/>
  <c r="G4957" i="5"/>
  <c r="F4957" i="5"/>
  <c r="E4957" i="5"/>
  <c r="H4956" i="5"/>
  <c r="G4956" i="5"/>
  <c r="F4956" i="5"/>
  <c r="E4956" i="5"/>
  <c r="H4955" i="5"/>
  <c r="G4955" i="5"/>
  <c r="F4955" i="5"/>
  <c r="E4955" i="5"/>
  <c r="H4954" i="5"/>
  <c r="G4954" i="5"/>
  <c r="F4954" i="5"/>
  <c r="E4954" i="5"/>
  <c r="H4953" i="5"/>
  <c r="G4953" i="5"/>
  <c r="F4953" i="5"/>
  <c r="E4953" i="5"/>
  <c r="H4952" i="5"/>
  <c r="G4952" i="5"/>
  <c r="F4952" i="5"/>
  <c r="E4952" i="5"/>
  <c r="H4951" i="5"/>
  <c r="G4951" i="5"/>
  <c r="F4951" i="5"/>
  <c r="E4951" i="5"/>
  <c r="H4950" i="5"/>
  <c r="G4950" i="5"/>
  <c r="F4950" i="5"/>
  <c r="E4950" i="5"/>
  <c r="H4949" i="5"/>
  <c r="G4949" i="5"/>
  <c r="F4949" i="5"/>
  <c r="E4949" i="5"/>
  <c r="H4948" i="5"/>
  <c r="G4948" i="5"/>
  <c r="F4948" i="5"/>
  <c r="E4948" i="5"/>
  <c r="H4947" i="5"/>
  <c r="G4947" i="5"/>
  <c r="F4947" i="5"/>
  <c r="E4947" i="5"/>
  <c r="H4946" i="5"/>
  <c r="G4946" i="5"/>
  <c r="F4946" i="5"/>
  <c r="E4946" i="5"/>
  <c r="H4945" i="5"/>
  <c r="G4945" i="5"/>
  <c r="F4945" i="5"/>
  <c r="E4945" i="5"/>
  <c r="H4944" i="5"/>
  <c r="G4944" i="5"/>
  <c r="F4944" i="5"/>
  <c r="E4944" i="5"/>
  <c r="H4943" i="5"/>
  <c r="G4943" i="5"/>
  <c r="F4943" i="5"/>
  <c r="E4943" i="5"/>
  <c r="H4942" i="5"/>
  <c r="G4942" i="5"/>
  <c r="F4942" i="5"/>
  <c r="E4942" i="5"/>
  <c r="H4941" i="5"/>
  <c r="G4941" i="5"/>
  <c r="F4941" i="5"/>
  <c r="E4941" i="5"/>
  <c r="H4940" i="5"/>
  <c r="G4940" i="5"/>
  <c r="F4940" i="5"/>
  <c r="E4940" i="5"/>
  <c r="H4939" i="5"/>
  <c r="G4939" i="5"/>
  <c r="F4939" i="5"/>
  <c r="E4939" i="5"/>
  <c r="H4938" i="5"/>
  <c r="G4938" i="5"/>
  <c r="F4938" i="5"/>
  <c r="E4938" i="5"/>
  <c r="H4937" i="5"/>
  <c r="G4937" i="5"/>
  <c r="F4937" i="5"/>
  <c r="E4937" i="5"/>
  <c r="H4936" i="5"/>
  <c r="G4936" i="5"/>
  <c r="F4936" i="5"/>
  <c r="E4936" i="5"/>
  <c r="H4935" i="5"/>
  <c r="G4935" i="5"/>
  <c r="F4935" i="5"/>
  <c r="E4935" i="5"/>
  <c r="H4934" i="5"/>
  <c r="G4934" i="5"/>
  <c r="F4934" i="5"/>
  <c r="E4934" i="5"/>
  <c r="H4933" i="5"/>
  <c r="G4933" i="5"/>
  <c r="F4933" i="5"/>
  <c r="E4933" i="5"/>
  <c r="H4932" i="5"/>
  <c r="G4932" i="5"/>
  <c r="F4932" i="5"/>
  <c r="E4932" i="5"/>
  <c r="H4931" i="5"/>
  <c r="G4931" i="5"/>
  <c r="F4931" i="5"/>
  <c r="E4931" i="5"/>
  <c r="H4930" i="5"/>
  <c r="G4930" i="5"/>
  <c r="F4930" i="5"/>
  <c r="E4930" i="5"/>
  <c r="H4929" i="5"/>
  <c r="G4929" i="5"/>
  <c r="F4929" i="5"/>
  <c r="E4929" i="5"/>
  <c r="H4928" i="5"/>
  <c r="G4928" i="5"/>
  <c r="F4928" i="5"/>
  <c r="E4928" i="5"/>
  <c r="H4927" i="5"/>
  <c r="G4927" i="5"/>
  <c r="F4927" i="5"/>
  <c r="E4927" i="5"/>
  <c r="H4926" i="5"/>
  <c r="G4926" i="5"/>
  <c r="F4926" i="5"/>
  <c r="E4926" i="5"/>
  <c r="H4925" i="5"/>
  <c r="G4925" i="5"/>
  <c r="F4925" i="5"/>
  <c r="E4925" i="5"/>
  <c r="H4924" i="5"/>
  <c r="G4924" i="5"/>
  <c r="F4924" i="5"/>
  <c r="E4924" i="5"/>
  <c r="H4923" i="5"/>
  <c r="G4923" i="5"/>
  <c r="F4923" i="5"/>
  <c r="E4923" i="5"/>
  <c r="H4922" i="5"/>
  <c r="G4922" i="5"/>
  <c r="F4922" i="5"/>
  <c r="E4922" i="5"/>
  <c r="H4921" i="5"/>
  <c r="G4921" i="5"/>
  <c r="F4921" i="5"/>
  <c r="E4921" i="5"/>
  <c r="H4920" i="5"/>
  <c r="G4920" i="5"/>
  <c r="F4920" i="5"/>
  <c r="E4920" i="5"/>
  <c r="H4919" i="5"/>
  <c r="G4919" i="5"/>
  <c r="F4919" i="5"/>
  <c r="E4919" i="5"/>
  <c r="H4918" i="5"/>
  <c r="G4918" i="5"/>
  <c r="F4918" i="5"/>
  <c r="E4918" i="5"/>
  <c r="H4917" i="5"/>
  <c r="G4917" i="5"/>
  <c r="F4917" i="5"/>
  <c r="E4917" i="5"/>
  <c r="H4916" i="5"/>
  <c r="G4916" i="5"/>
  <c r="F4916" i="5"/>
  <c r="E4916" i="5"/>
  <c r="H4915" i="5"/>
  <c r="G4915" i="5"/>
  <c r="F4915" i="5"/>
  <c r="E4915" i="5"/>
  <c r="H4914" i="5"/>
  <c r="G4914" i="5"/>
  <c r="F4914" i="5"/>
  <c r="E4914" i="5"/>
  <c r="H4913" i="5"/>
  <c r="G4913" i="5"/>
  <c r="F4913" i="5"/>
  <c r="E4913" i="5"/>
  <c r="H4912" i="5"/>
  <c r="G4912" i="5"/>
  <c r="F4912" i="5"/>
  <c r="E4912" i="5"/>
  <c r="H4911" i="5"/>
  <c r="G4911" i="5"/>
  <c r="F4911" i="5"/>
  <c r="E4911" i="5"/>
  <c r="H4910" i="5"/>
  <c r="G4910" i="5"/>
  <c r="F4910" i="5"/>
  <c r="E4910" i="5"/>
  <c r="H4909" i="5"/>
  <c r="G4909" i="5"/>
  <c r="F4909" i="5"/>
  <c r="E4909" i="5"/>
  <c r="H4908" i="5"/>
  <c r="G4908" i="5"/>
  <c r="F4908" i="5"/>
  <c r="E4908" i="5"/>
  <c r="H4907" i="5"/>
  <c r="G4907" i="5"/>
  <c r="F4907" i="5"/>
  <c r="E4907" i="5"/>
  <c r="H4906" i="5"/>
  <c r="G4906" i="5"/>
  <c r="F4906" i="5"/>
  <c r="E4906" i="5"/>
  <c r="H4905" i="5"/>
  <c r="G4905" i="5"/>
  <c r="F4905" i="5"/>
  <c r="E4905" i="5"/>
  <c r="H4904" i="5"/>
  <c r="G4904" i="5"/>
  <c r="F4904" i="5"/>
  <c r="E4904" i="5"/>
  <c r="H4903" i="5"/>
  <c r="G4903" i="5"/>
  <c r="F4903" i="5"/>
  <c r="E4903" i="5"/>
  <c r="H4902" i="5"/>
  <c r="G4902" i="5"/>
  <c r="F4902" i="5"/>
  <c r="E4902" i="5"/>
  <c r="H4901" i="5"/>
  <c r="G4901" i="5"/>
  <c r="F4901" i="5"/>
  <c r="E4901" i="5"/>
  <c r="H4900" i="5"/>
  <c r="G4900" i="5"/>
  <c r="F4900" i="5"/>
  <c r="E4900" i="5"/>
  <c r="H4899" i="5"/>
  <c r="G4899" i="5"/>
  <c r="F4899" i="5"/>
  <c r="E4899" i="5"/>
  <c r="H4898" i="5"/>
  <c r="G4898" i="5"/>
  <c r="F4898" i="5"/>
  <c r="E4898" i="5"/>
  <c r="H4897" i="5"/>
  <c r="G4897" i="5"/>
  <c r="F4897" i="5"/>
  <c r="E4897" i="5"/>
  <c r="H4896" i="5"/>
  <c r="G4896" i="5"/>
  <c r="F4896" i="5"/>
  <c r="E4896" i="5"/>
  <c r="H4895" i="5"/>
  <c r="G4895" i="5"/>
  <c r="F4895" i="5"/>
  <c r="E4895" i="5"/>
  <c r="H4894" i="5"/>
  <c r="G4894" i="5"/>
  <c r="F4894" i="5"/>
  <c r="E4894" i="5"/>
  <c r="H4893" i="5"/>
  <c r="G4893" i="5"/>
  <c r="F4893" i="5"/>
  <c r="E4893" i="5"/>
  <c r="H4892" i="5"/>
  <c r="G4892" i="5"/>
  <c r="F4892" i="5"/>
  <c r="E4892" i="5"/>
  <c r="H4891" i="5"/>
  <c r="G4891" i="5"/>
  <c r="F4891" i="5"/>
  <c r="E4891" i="5"/>
  <c r="H4890" i="5"/>
  <c r="G4890" i="5"/>
  <c r="F4890" i="5"/>
  <c r="E4890" i="5"/>
  <c r="H4889" i="5"/>
  <c r="G4889" i="5"/>
  <c r="F4889" i="5"/>
  <c r="E4889" i="5"/>
  <c r="H4888" i="5"/>
  <c r="G4888" i="5"/>
  <c r="F4888" i="5"/>
  <c r="E4888" i="5"/>
  <c r="H4887" i="5"/>
  <c r="G4887" i="5"/>
  <c r="F4887" i="5"/>
  <c r="E4887" i="5"/>
  <c r="H4886" i="5"/>
  <c r="G4886" i="5"/>
  <c r="F4886" i="5"/>
  <c r="E4886" i="5"/>
  <c r="H4885" i="5"/>
  <c r="G4885" i="5"/>
  <c r="F4885" i="5"/>
  <c r="E4885" i="5"/>
  <c r="H4884" i="5"/>
  <c r="G4884" i="5"/>
  <c r="F4884" i="5"/>
  <c r="E4884" i="5"/>
  <c r="H4883" i="5"/>
  <c r="G4883" i="5"/>
  <c r="F4883" i="5"/>
  <c r="E4883" i="5"/>
  <c r="H4882" i="5"/>
  <c r="G4882" i="5"/>
  <c r="F4882" i="5"/>
  <c r="E4882" i="5"/>
  <c r="H4881" i="5"/>
  <c r="G4881" i="5"/>
  <c r="F4881" i="5"/>
  <c r="E4881" i="5"/>
  <c r="H4880" i="5"/>
  <c r="G4880" i="5"/>
  <c r="F4880" i="5"/>
  <c r="E4880" i="5"/>
  <c r="H4879" i="5"/>
  <c r="G4879" i="5"/>
  <c r="F4879" i="5"/>
  <c r="E4879" i="5"/>
  <c r="H4878" i="5"/>
  <c r="G4878" i="5"/>
  <c r="F4878" i="5"/>
  <c r="E4878" i="5"/>
  <c r="H4877" i="5"/>
  <c r="G4877" i="5"/>
  <c r="F4877" i="5"/>
  <c r="E4877" i="5"/>
  <c r="H4876" i="5"/>
  <c r="G4876" i="5"/>
  <c r="F4876" i="5"/>
  <c r="E4876" i="5"/>
  <c r="H4875" i="5"/>
  <c r="G4875" i="5"/>
  <c r="F4875" i="5"/>
  <c r="E4875" i="5"/>
  <c r="H4874" i="5"/>
  <c r="G4874" i="5"/>
  <c r="F4874" i="5"/>
  <c r="E4874" i="5"/>
  <c r="H4873" i="5"/>
  <c r="G4873" i="5"/>
  <c r="F4873" i="5"/>
  <c r="E4873" i="5"/>
  <c r="H4872" i="5"/>
  <c r="G4872" i="5"/>
  <c r="F4872" i="5"/>
  <c r="E4872" i="5"/>
  <c r="H4871" i="5"/>
  <c r="G4871" i="5"/>
  <c r="F4871" i="5"/>
  <c r="E4871" i="5"/>
  <c r="H4870" i="5"/>
  <c r="G4870" i="5"/>
  <c r="F4870" i="5"/>
  <c r="E4870" i="5"/>
  <c r="H4869" i="5"/>
  <c r="G4869" i="5"/>
  <c r="F4869" i="5"/>
  <c r="E4869" i="5"/>
  <c r="H4868" i="5"/>
  <c r="G4868" i="5"/>
  <c r="F4868" i="5"/>
  <c r="E4868" i="5"/>
  <c r="H4867" i="5"/>
  <c r="G4867" i="5"/>
  <c r="F4867" i="5"/>
  <c r="E4867" i="5"/>
  <c r="H4866" i="5"/>
  <c r="G4866" i="5"/>
  <c r="F4866" i="5"/>
  <c r="E4866" i="5"/>
  <c r="H4865" i="5"/>
  <c r="G4865" i="5"/>
  <c r="F4865" i="5"/>
  <c r="E4865" i="5"/>
  <c r="H4864" i="5"/>
  <c r="G4864" i="5"/>
  <c r="F4864" i="5"/>
  <c r="E4864" i="5"/>
  <c r="H4863" i="5"/>
  <c r="G4863" i="5"/>
  <c r="F4863" i="5"/>
  <c r="E4863" i="5"/>
  <c r="H4862" i="5"/>
  <c r="G4862" i="5"/>
  <c r="F4862" i="5"/>
  <c r="E4862" i="5"/>
  <c r="H4861" i="5"/>
  <c r="G4861" i="5"/>
  <c r="F4861" i="5"/>
  <c r="E4861" i="5"/>
  <c r="H4860" i="5"/>
  <c r="G4860" i="5"/>
  <c r="F4860" i="5"/>
  <c r="E4860" i="5"/>
  <c r="H4859" i="5"/>
  <c r="G4859" i="5"/>
  <c r="F4859" i="5"/>
  <c r="E4859" i="5"/>
  <c r="H4858" i="5"/>
  <c r="G4858" i="5"/>
  <c r="F4858" i="5"/>
  <c r="E4858" i="5"/>
  <c r="H4857" i="5"/>
  <c r="G4857" i="5"/>
  <c r="F4857" i="5"/>
  <c r="E4857" i="5"/>
  <c r="H4856" i="5"/>
  <c r="G4856" i="5"/>
  <c r="F4856" i="5"/>
  <c r="E4856" i="5"/>
  <c r="H4855" i="5"/>
  <c r="G4855" i="5"/>
  <c r="F4855" i="5"/>
  <c r="E4855" i="5"/>
  <c r="H4854" i="5"/>
  <c r="G4854" i="5"/>
  <c r="F4854" i="5"/>
  <c r="E4854" i="5"/>
  <c r="H4853" i="5"/>
  <c r="G4853" i="5"/>
  <c r="F4853" i="5"/>
  <c r="E4853" i="5"/>
  <c r="H4852" i="5"/>
  <c r="G4852" i="5"/>
  <c r="F4852" i="5"/>
  <c r="E4852" i="5"/>
  <c r="H4851" i="5"/>
  <c r="G4851" i="5"/>
  <c r="F4851" i="5"/>
  <c r="E4851" i="5"/>
  <c r="H4850" i="5"/>
  <c r="G4850" i="5"/>
  <c r="F4850" i="5"/>
  <c r="E4850" i="5"/>
  <c r="H4849" i="5"/>
  <c r="G4849" i="5"/>
  <c r="F4849" i="5"/>
  <c r="E4849" i="5"/>
  <c r="H4848" i="5"/>
  <c r="G4848" i="5"/>
  <c r="F4848" i="5"/>
  <c r="E4848" i="5"/>
  <c r="H4847" i="5"/>
  <c r="G4847" i="5"/>
  <c r="F4847" i="5"/>
  <c r="E4847" i="5"/>
  <c r="H4846" i="5"/>
  <c r="G4846" i="5"/>
  <c r="F4846" i="5"/>
  <c r="E4846" i="5"/>
  <c r="H4845" i="5"/>
  <c r="G4845" i="5"/>
  <c r="F4845" i="5"/>
  <c r="E4845" i="5"/>
  <c r="H4844" i="5"/>
  <c r="G4844" i="5"/>
  <c r="F4844" i="5"/>
  <c r="E4844" i="5"/>
  <c r="H4843" i="5"/>
  <c r="G4843" i="5"/>
  <c r="F4843" i="5"/>
  <c r="E4843" i="5"/>
  <c r="H4842" i="5"/>
  <c r="G4842" i="5"/>
  <c r="F4842" i="5"/>
  <c r="E4842" i="5"/>
  <c r="H4841" i="5"/>
  <c r="G4841" i="5"/>
  <c r="F4841" i="5"/>
  <c r="E4841" i="5"/>
  <c r="H4840" i="5"/>
  <c r="G4840" i="5"/>
  <c r="F4840" i="5"/>
  <c r="E4840" i="5"/>
  <c r="H4839" i="5"/>
  <c r="G4839" i="5"/>
  <c r="F4839" i="5"/>
  <c r="E4839" i="5"/>
  <c r="H4838" i="5"/>
  <c r="G4838" i="5"/>
  <c r="F4838" i="5"/>
  <c r="E4838" i="5"/>
  <c r="H4837" i="5"/>
  <c r="G4837" i="5"/>
  <c r="F4837" i="5"/>
  <c r="E4837" i="5"/>
  <c r="H4836" i="5"/>
  <c r="G4836" i="5"/>
  <c r="F4836" i="5"/>
  <c r="E4836" i="5"/>
  <c r="H4835" i="5"/>
  <c r="G4835" i="5"/>
  <c r="F4835" i="5"/>
  <c r="E4835" i="5"/>
  <c r="H4834" i="5"/>
  <c r="G4834" i="5"/>
  <c r="F4834" i="5"/>
  <c r="E4834" i="5"/>
  <c r="H4833" i="5"/>
  <c r="G4833" i="5"/>
  <c r="F4833" i="5"/>
  <c r="E4833" i="5"/>
  <c r="H4832" i="5"/>
  <c r="G4832" i="5"/>
  <c r="F4832" i="5"/>
  <c r="E4832" i="5"/>
  <c r="H4831" i="5"/>
  <c r="G4831" i="5"/>
  <c r="F4831" i="5"/>
  <c r="E4831" i="5"/>
  <c r="H4830" i="5"/>
  <c r="G4830" i="5"/>
  <c r="F4830" i="5"/>
  <c r="E4830" i="5"/>
  <c r="H4829" i="5"/>
  <c r="G4829" i="5"/>
  <c r="F4829" i="5"/>
  <c r="E4829" i="5"/>
  <c r="H4828" i="5"/>
  <c r="G4828" i="5"/>
  <c r="F4828" i="5"/>
  <c r="E4828" i="5"/>
  <c r="H4827" i="5"/>
  <c r="G4827" i="5"/>
  <c r="F4827" i="5"/>
  <c r="E4827" i="5"/>
  <c r="H4826" i="5"/>
  <c r="G4826" i="5"/>
  <c r="F4826" i="5"/>
  <c r="E4826" i="5"/>
  <c r="H4825" i="5"/>
  <c r="G4825" i="5"/>
  <c r="F4825" i="5"/>
  <c r="E4825" i="5"/>
  <c r="H4824" i="5"/>
  <c r="G4824" i="5"/>
  <c r="F4824" i="5"/>
  <c r="E4824" i="5"/>
  <c r="H4823" i="5"/>
  <c r="G4823" i="5"/>
  <c r="F4823" i="5"/>
  <c r="E4823" i="5"/>
  <c r="H4822" i="5"/>
  <c r="G4822" i="5"/>
  <c r="F4822" i="5"/>
  <c r="E4822" i="5"/>
  <c r="H4821" i="5"/>
  <c r="G4821" i="5"/>
  <c r="F4821" i="5"/>
  <c r="E4821" i="5"/>
  <c r="H4820" i="5"/>
  <c r="G4820" i="5"/>
  <c r="F4820" i="5"/>
  <c r="E4820" i="5"/>
  <c r="H4819" i="5"/>
  <c r="G4819" i="5"/>
  <c r="F4819" i="5"/>
  <c r="E4819" i="5"/>
  <c r="H4818" i="5"/>
  <c r="G4818" i="5"/>
  <c r="F4818" i="5"/>
  <c r="E4818" i="5"/>
  <c r="H4817" i="5"/>
  <c r="G4817" i="5"/>
  <c r="F4817" i="5"/>
  <c r="E4817" i="5"/>
  <c r="H4816" i="5"/>
  <c r="G4816" i="5"/>
  <c r="F4816" i="5"/>
  <c r="E4816" i="5"/>
  <c r="H4815" i="5"/>
  <c r="G4815" i="5"/>
  <c r="F4815" i="5"/>
  <c r="E4815" i="5"/>
  <c r="H4814" i="5"/>
  <c r="G4814" i="5"/>
  <c r="F4814" i="5"/>
  <c r="E4814" i="5"/>
  <c r="H4813" i="5"/>
  <c r="G4813" i="5"/>
  <c r="F4813" i="5"/>
  <c r="E4813" i="5"/>
  <c r="H4812" i="5"/>
  <c r="G4812" i="5"/>
  <c r="F4812" i="5"/>
  <c r="E4812" i="5"/>
  <c r="H4811" i="5"/>
  <c r="G4811" i="5"/>
  <c r="F4811" i="5"/>
  <c r="E4811" i="5"/>
  <c r="H4810" i="5"/>
  <c r="G4810" i="5"/>
  <c r="F4810" i="5"/>
  <c r="E4810" i="5"/>
  <c r="H4809" i="5"/>
  <c r="G4809" i="5"/>
  <c r="F4809" i="5"/>
  <c r="E4809" i="5"/>
  <c r="H4808" i="5"/>
  <c r="G4808" i="5"/>
  <c r="F4808" i="5"/>
  <c r="E4808" i="5"/>
  <c r="H4807" i="5"/>
  <c r="G4807" i="5"/>
  <c r="F4807" i="5"/>
  <c r="E4807" i="5"/>
  <c r="H4806" i="5"/>
  <c r="G4806" i="5"/>
  <c r="F4806" i="5"/>
  <c r="E4806" i="5"/>
  <c r="H4805" i="5"/>
  <c r="G4805" i="5"/>
  <c r="F4805" i="5"/>
  <c r="E4805" i="5"/>
  <c r="H4804" i="5"/>
  <c r="G4804" i="5"/>
  <c r="F4804" i="5"/>
  <c r="E4804" i="5"/>
  <c r="H4803" i="5"/>
  <c r="G4803" i="5"/>
  <c r="F4803" i="5"/>
  <c r="E4803" i="5"/>
  <c r="H4802" i="5"/>
  <c r="G4802" i="5"/>
  <c r="F4802" i="5"/>
  <c r="E4802" i="5"/>
  <c r="H4801" i="5"/>
  <c r="G4801" i="5"/>
  <c r="F4801" i="5"/>
  <c r="E4801" i="5"/>
  <c r="H4800" i="5"/>
  <c r="G4800" i="5"/>
  <c r="F4800" i="5"/>
  <c r="E4800" i="5"/>
  <c r="H4799" i="5"/>
  <c r="G4799" i="5"/>
  <c r="F4799" i="5"/>
  <c r="E4799" i="5"/>
  <c r="H4798" i="5"/>
  <c r="G4798" i="5"/>
  <c r="F4798" i="5"/>
  <c r="E4798" i="5"/>
  <c r="H4797" i="5"/>
  <c r="G4797" i="5"/>
  <c r="F4797" i="5"/>
  <c r="E4797" i="5"/>
  <c r="H4796" i="5"/>
  <c r="G4796" i="5"/>
  <c r="F4796" i="5"/>
  <c r="E4796" i="5"/>
  <c r="H4795" i="5"/>
  <c r="G4795" i="5"/>
  <c r="F4795" i="5"/>
  <c r="E4795" i="5"/>
  <c r="H4794" i="5"/>
  <c r="G4794" i="5"/>
  <c r="F4794" i="5"/>
  <c r="E4794" i="5"/>
  <c r="H4793" i="5"/>
  <c r="G4793" i="5"/>
  <c r="F4793" i="5"/>
  <c r="E4793" i="5"/>
  <c r="H4792" i="5"/>
  <c r="G4792" i="5"/>
  <c r="F4792" i="5"/>
  <c r="E4792" i="5"/>
  <c r="H4791" i="5"/>
  <c r="G4791" i="5"/>
  <c r="F4791" i="5"/>
  <c r="E4791" i="5"/>
  <c r="H4790" i="5"/>
  <c r="G4790" i="5"/>
  <c r="F4790" i="5"/>
  <c r="E4790" i="5"/>
  <c r="H4789" i="5"/>
  <c r="G4789" i="5"/>
  <c r="F4789" i="5"/>
  <c r="E4789" i="5"/>
  <c r="H4788" i="5"/>
  <c r="G4788" i="5"/>
  <c r="F4788" i="5"/>
  <c r="E4788" i="5"/>
  <c r="H4787" i="5"/>
  <c r="G4787" i="5"/>
  <c r="F4787" i="5"/>
  <c r="E4787" i="5"/>
  <c r="H4786" i="5"/>
  <c r="G4786" i="5"/>
  <c r="F4786" i="5"/>
  <c r="E4786" i="5"/>
  <c r="H4785" i="5"/>
  <c r="G4785" i="5"/>
  <c r="F4785" i="5"/>
  <c r="E4785" i="5"/>
  <c r="H4784" i="5"/>
  <c r="G4784" i="5"/>
  <c r="F4784" i="5"/>
  <c r="E4784" i="5"/>
  <c r="H4783" i="5"/>
  <c r="G4783" i="5"/>
  <c r="F4783" i="5"/>
  <c r="E4783" i="5"/>
  <c r="H4782" i="5"/>
  <c r="G4782" i="5"/>
  <c r="F4782" i="5"/>
  <c r="E4782" i="5"/>
  <c r="H4781" i="5"/>
  <c r="G4781" i="5"/>
  <c r="F4781" i="5"/>
  <c r="E4781" i="5"/>
  <c r="H4780" i="5"/>
  <c r="G4780" i="5"/>
  <c r="F4780" i="5"/>
  <c r="E4780" i="5"/>
  <c r="H4779" i="5"/>
  <c r="G4779" i="5"/>
  <c r="F4779" i="5"/>
  <c r="E4779" i="5"/>
  <c r="H4778" i="5"/>
  <c r="G4778" i="5"/>
  <c r="F4778" i="5"/>
  <c r="E4778" i="5"/>
  <c r="H4777" i="5"/>
  <c r="G4777" i="5"/>
  <c r="F4777" i="5"/>
  <c r="E4777" i="5"/>
  <c r="H4776" i="5"/>
  <c r="G4776" i="5"/>
  <c r="F4776" i="5"/>
  <c r="E4776" i="5"/>
  <c r="H4775" i="5"/>
  <c r="G4775" i="5"/>
  <c r="F4775" i="5"/>
  <c r="E4775" i="5"/>
  <c r="H4774" i="5"/>
  <c r="G4774" i="5"/>
  <c r="F4774" i="5"/>
  <c r="E4774" i="5"/>
  <c r="H4773" i="5"/>
  <c r="G4773" i="5"/>
  <c r="F4773" i="5"/>
  <c r="E4773" i="5"/>
  <c r="H4772" i="5"/>
  <c r="G4772" i="5"/>
  <c r="F4772" i="5"/>
  <c r="E4772" i="5"/>
  <c r="H4771" i="5"/>
  <c r="G4771" i="5"/>
  <c r="F4771" i="5"/>
  <c r="E4771" i="5"/>
  <c r="H4770" i="5"/>
  <c r="G4770" i="5"/>
  <c r="F4770" i="5"/>
  <c r="E4770" i="5"/>
  <c r="H4769" i="5"/>
  <c r="G4769" i="5"/>
  <c r="F4769" i="5"/>
  <c r="E4769" i="5"/>
  <c r="H4768" i="5"/>
  <c r="G4768" i="5"/>
  <c r="F4768" i="5"/>
  <c r="E4768" i="5"/>
  <c r="H4767" i="5"/>
  <c r="G4767" i="5"/>
  <c r="F4767" i="5"/>
  <c r="E4767" i="5"/>
  <c r="H4766" i="5"/>
  <c r="G4766" i="5"/>
  <c r="F4766" i="5"/>
  <c r="E4766" i="5"/>
  <c r="H4765" i="5"/>
  <c r="G4765" i="5"/>
  <c r="F4765" i="5"/>
  <c r="E4765" i="5"/>
  <c r="H4764" i="5"/>
  <c r="G4764" i="5"/>
  <c r="F4764" i="5"/>
  <c r="E4764" i="5"/>
  <c r="H4763" i="5"/>
  <c r="G4763" i="5"/>
  <c r="F4763" i="5"/>
  <c r="E4763" i="5"/>
  <c r="H4762" i="5"/>
  <c r="G4762" i="5"/>
  <c r="F4762" i="5"/>
  <c r="E4762" i="5"/>
  <c r="H4761" i="5"/>
  <c r="G4761" i="5"/>
  <c r="F4761" i="5"/>
  <c r="E4761" i="5"/>
  <c r="H4760" i="5"/>
  <c r="G4760" i="5"/>
  <c r="F4760" i="5"/>
  <c r="E4760" i="5"/>
  <c r="H4759" i="5"/>
  <c r="G4759" i="5"/>
  <c r="F4759" i="5"/>
  <c r="E4759" i="5"/>
  <c r="H4758" i="5"/>
  <c r="G4758" i="5"/>
  <c r="F4758" i="5"/>
  <c r="E4758" i="5"/>
  <c r="H4757" i="5"/>
  <c r="G4757" i="5"/>
  <c r="F4757" i="5"/>
  <c r="E4757" i="5"/>
  <c r="H4756" i="5"/>
  <c r="G4756" i="5"/>
  <c r="F4756" i="5"/>
  <c r="E4756" i="5"/>
  <c r="H4755" i="5"/>
  <c r="G4755" i="5"/>
  <c r="F4755" i="5"/>
  <c r="E4755" i="5"/>
  <c r="H4754" i="5"/>
  <c r="G4754" i="5"/>
  <c r="F4754" i="5"/>
  <c r="E4754" i="5"/>
  <c r="H4753" i="5"/>
  <c r="G4753" i="5"/>
  <c r="F4753" i="5"/>
  <c r="E4753" i="5"/>
  <c r="H4752" i="5"/>
  <c r="G4752" i="5"/>
  <c r="F4752" i="5"/>
  <c r="E4752" i="5"/>
  <c r="H4751" i="5"/>
  <c r="G4751" i="5"/>
  <c r="F4751" i="5"/>
  <c r="E4751" i="5"/>
  <c r="H4750" i="5"/>
  <c r="G4750" i="5"/>
  <c r="F4750" i="5"/>
  <c r="E4750" i="5"/>
  <c r="H4749" i="5"/>
  <c r="G4749" i="5"/>
  <c r="F4749" i="5"/>
  <c r="E4749" i="5"/>
  <c r="H4748" i="5"/>
  <c r="G4748" i="5"/>
  <c r="F4748" i="5"/>
  <c r="E4748" i="5"/>
  <c r="H4747" i="5"/>
  <c r="G4747" i="5"/>
  <c r="F4747" i="5"/>
  <c r="E4747" i="5"/>
  <c r="H4746" i="5"/>
  <c r="G4746" i="5"/>
  <c r="F4746" i="5"/>
  <c r="E4746" i="5"/>
  <c r="H4745" i="5"/>
  <c r="G4745" i="5"/>
  <c r="F4745" i="5"/>
  <c r="E4745" i="5"/>
  <c r="H4744" i="5"/>
  <c r="G4744" i="5"/>
  <c r="F4744" i="5"/>
  <c r="E4744" i="5"/>
  <c r="H4743" i="5"/>
  <c r="G4743" i="5"/>
  <c r="F4743" i="5"/>
  <c r="E4743" i="5"/>
  <c r="H4742" i="5"/>
  <c r="G4742" i="5"/>
  <c r="F4742" i="5"/>
  <c r="E4742" i="5"/>
  <c r="H4741" i="5"/>
  <c r="G4741" i="5"/>
  <c r="F4741" i="5"/>
  <c r="E4741" i="5"/>
  <c r="H4740" i="5"/>
  <c r="G4740" i="5"/>
  <c r="F4740" i="5"/>
  <c r="E4740" i="5"/>
  <c r="H4739" i="5"/>
  <c r="G4739" i="5"/>
  <c r="F4739" i="5"/>
  <c r="E4739" i="5"/>
  <c r="H4738" i="5"/>
  <c r="G4738" i="5"/>
  <c r="F4738" i="5"/>
  <c r="E4738" i="5"/>
  <c r="H4737" i="5"/>
  <c r="G4737" i="5"/>
  <c r="F4737" i="5"/>
  <c r="E4737" i="5"/>
  <c r="H4736" i="5"/>
  <c r="G4736" i="5"/>
  <c r="F4736" i="5"/>
  <c r="E4736" i="5"/>
  <c r="H4735" i="5"/>
  <c r="G4735" i="5"/>
  <c r="F4735" i="5"/>
  <c r="E4735" i="5"/>
  <c r="H4734" i="5"/>
  <c r="G4734" i="5"/>
  <c r="F4734" i="5"/>
  <c r="E4734" i="5"/>
  <c r="H4733" i="5"/>
  <c r="G4733" i="5"/>
  <c r="F4733" i="5"/>
  <c r="E4733" i="5"/>
  <c r="H4732" i="5"/>
  <c r="G4732" i="5"/>
  <c r="F4732" i="5"/>
  <c r="E4732" i="5"/>
  <c r="H4731" i="5"/>
  <c r="G4731" i="5"/>
  <c r="F4731" i="5"/>
  <c r="E4731" i="5"/>
  <c r="H4730" i="5"/>
  <c r="G4730" i="5"/>
  <c r="F4730" i="5"/>
  <c r="E4730" i="5"/>
  <c r="H4729" i="5"/>
  <c r="G4729" i="5"/>
  <c r="F4729" i="5"/>
  <c r="E4729" i="5"/>
  <c r="H4728" i="5"/>
  <c r="G4728" i="5"/>
  <c r="F4728" i="5"/>
  <c r="E4728" i="5"/>
  <c r="H4727" i="5"/>
  <c r="G4727" i="5"/>
  <c r="F4727" i="5"/>
  <c r="E4727" i="5"/>
  <c r="H4726" i="5"/>
  <c r="G4726" i="5"/>
  <c r="F4726" i="5"/>
  <c r="E4726" i="5"/>
  <c r="H4725" i="5"/>
  <c r="G4725" i="5"/>
  <c r="F4725" i="5"/>
  <c r="E4725" i="5"/>
  <c r="H4724" i="5"/>
  <c r="G4724" i="5"/>
  <c r="F4724" i="5"/>
  <c r="E4724" i="5"/>
  <c r="H4723" i="5"/>
  <c r="G4723" i="5"/>
  <c r="F4723" i="5"/>
  <c r="E4723" i="5"/>
  <c r="H4722" i="5"/>
  <c r="G4722" i="5"/>
  <c r="F4722" i="5"/>
  <c r="E4722" i="5"/>
  <c r="H4721" i="5"/>
  <c r="G4721" i="5"/>
  <c r="F4721" i="5"/>
  <c r="E4721" i="5"/>
  <c r="H4720" i="5"/>
  <c r="G4720" i="5"/>
  <c r="F4720" i="5"/>
  <c r="E4720" i="5"/>
  <c r="H4719" i="5"/>
  <c r="G4719" i="5"/>
  <c r="F4719" i="5"/>
  <c r="E4719" i="5"/>
  <c r="H4718" i="5"/>
  <c r="G4718" i="5"/>
  <c r="F4718" i="5"/>
  <c r="E4718" i="5"/>
  <c r="H4717" i="5"/>
  <c r="G4717" i="5"/>
  <c r="F4717" i="5"/>
  <c r="E4717" i="5"/>
  <c r="H4716" i="5"/>
  <c r="G4716" i="5"/>
  <c r="F4716" i="5"/>
  <c r="E4716" i="5"/>
  <c r="H4715" i="5"/>
  <c r="G4715" i="5"/>
  <c r="F4715" i="5"/>
  <c r="E4715" i="5"/>
  <c r="H4714" i="5"/>
  <c r="G4714" i="5"/>
  <c r="F4714" i="5"/>
  <c r="E4714" i="5"/>
  <c r="H4713" i="5"/>
  <c r="G4713" i="5"/>
  <c r="F4713" i="5"/>
  <c r="E4713" i="5"/>
  <c r="H4712" i="5"/>
  <c r="G4712" i="5"/>
  <c r="F4712" i="5"/>
  <c r="E4712" i="5"/>
  <c r="H4711" i="5"/>
  <c r="G4711" i="5"/>
  <c r="F4711" i="5"/>
  <c r="E4711" i="5"/>
  <c r="H4710" i="5"/>
  <c r="G4710" i="5"/>
  <c r="F4710" i="5"/>
  <c r="E4710" i="5"/>
  <c r="H4709" i="5"/>
  <c r="G4709" i="5"/>
  <c r="F4709" i="5"/>
  <c r="E4709" i="5"/>
  <c r="H4708" i="5"/>
  <c r="G4708" i="5"/>
  <c r="F4708" i="5"/>
  <c r="E4708" i="5"/>
  <c r="H4707" i="5"/>
  <c r="G4707" i="5"/>
  <c r="F4707" i="5"/>
  <c r="E4707" i="5"/>
  <c r="H4706" i="5"/>
  <c r="G4706" i="5"/>
  <c r="F4706" i="5"/>
  <c r="E4706" i="5"/>
  <c r="H4705" i="5"/>
  <c r="G4705" i="5"/>
  <c r="F4705" i="5"/>
  <c r="E4705" i="5"/>
  <c r="H4704" i="5"/>
  <c r="G4704" i="5"/>
  <c r="F4704" i="5"/>
  <c r="E4704" i="5"/>
  <c r="H4703" i="5"/>
  <c r="G4703" i="5"/>
  <c r="F4703" i="5"/>
  <c r="E4703" i="5"/>
  <c r="H4702" i="5"/>
  <c r="G4702" i="5"/>
  <c r="F4702" i="5"/>
  <c r="E4702" i="5"/>
  <c r="H4701" i="5"/>
  <c r="G4701" i="5"/>
  <c r="F4701" i="5"/>
  <c r="E4701" i="5"/>
  <c r="H4700" i="5"/>
  <c r="G4700" i="5"/>
  <c r="F4700" i="5"/>
  <c r="E4700" i="5"/>
  <c r="H4699" i="5"/>
  <c r="G4699" i="5"/>
  <c r="F4699" i="5"/>
  <c r="E4699" i="5"/>
  <c r="H4698" i="5"/>
  <c r="G4698" i="5"/>
  <c r="F4698" i="5"/>
  <c r="E4698" i="5"/>
  <c r="H4697" i="5"/>
  <c r="G4697" i="5"/>
  <c r="F4697" i="5"/>
  <c r="E4697" i="5"/>
  <c r="H4696" i="5"/>
  <c r="G4696" i="5"/>
  <c r="F4696" i="5"/>
  <c r="E4696" i="5"/>
  <c r="H4695" i="5"/>
  <c r="G4695" i="5"/>
  <c r="F4695" i="5"/>
  <c r="E4695" i="5"/>
  <c r="H4694" i="5"/>
  <c r="G4694" i="5"/>
  <c r="F4694" i="5"/>
  <c r="E4694" i="5"/>
  <c r="H4693" i="5"/>
  <c r="G4693" i="5"/>
  <c r="F4693" i="5"/>
  <c r="E4693" i="5"/>
  <c r="H4692" i="5"/>
  <c r="G4692" i="5"/>
  <c r="F4692" i="5"/>
  <c r="E4692" i="5"/>
  <c r="H4691" i="5"/>
  <c r="G4691" i="5"/>
  <c r="F4691" i="5"/>
  <c r="E4691" i="5"/>
  <c r="H4690" i="5"/>
  <c r="G4690" i="5"/>
  <c r="F4690" i="5"/>
  <c r="E4690" i="5"/>
  <c r="H4689" i="5"/>
  <c r="G4689" i="5"/>
  <c r="F4689" i="5"/>
  <c r="E4689" i="5"/>
  <c r="H4688" i="5"/>
  <c r="G4688" i="5"/>
  <c r="F4688" i="5"/>
  <c r="E4688" i="5"/>
  <c r="H4687" i="5"/>
  <c r="G4687" i="5"/>
  <c r="F4687" i="5"/>
  <c r="E4687" i="5"/>
  <c r="H4686" i="5"/>
  <c r="G4686" i="5"/>
  <c r="F4686" i="5"/>
  <c r="E4686" i="5"/>
  <c r="H4685" i="5"/>
  <c r="G4685" i="5"/>
  <c r="F4685" i="5"/>
  <c r="E4685" i="5"/>
  <c r="H4684" i="5"/>
  <c r="G4684" i="5"/>
  <c r="F4684" i="5"/>
  <c r="E4684" i="5"/>
  <c r="H4683" i="5"/>
  <c r="G4683" i="5"/>
  <c r="F4683" i="5"/>
  <c r="E4683" i="5"/>
  <c r="H4682" i="5"/>
  <c r="G4682" i="5"/>
  <c r="F4682" i="5"/>
  <c r="E4682" i="5"/>
  <c r="H4681" i="5"/>
  <c r="G4681" i="5"/>
  <c r="F4681" i="5"/>
  <c r="E4681" i="5"/>
  <c r="H4680" i="5"/>
  <c r="G4680" i="5"/>
  <c r="F4680" i="5"/>
  <c r="E4680" i="5"/>
  <c r="H4679" i="5"/>
  <c r="G4679" i="5"/>
  <c r="F4679" i="5"/>
  <c r="E4679" i="5"/>
  <c r="H4678" i="5"/>
  <c r="G4678" i="5"/>
  <c r="F4678" i="5"/>
  <c r="E4678" i="5"/>
  <c r="H4677" i="5"/>
  <c r="G4677" i="5"/>
  <c r="F4677" i="5"/>
  <c r="E4677" i="5"/>
  <c r="H4676" i="5"/>
  <c r="G4676" i="5"/>
  <c r="F4676" i="5"/>
  <c r="E4676" i="5"/>
  <c r="H4675" i="5"/>
  <c r="G4675" i="5"/>
  <c r="F4675" i="5"/>
  <c r="E4675" i="5"/>
  <c r="H4674" i="5"/>
  <c r="G4674" i="5"/>
  <c r="F4674" i="5"/>
  <c r="E4674" i="5"/>
  <c r="H4673" i="5"/>
  <c r="G4673" i="5"/>
  <c r="F4673" i="5"/>
  <c r="E4673" i="5"/>
  <c r="H4672" i="5"/>
  <c r="G4672" i="5"/>
  <c r="F4672" i="5"/>
  <c r="E4672" i="5"/>
  <c r="H4671" i="5"/>
  <c r="G4671" i="5"/>
  <c r="F4671" i="5"/>
  <c r="E4671" i="5"/>
  <c r="H4670" i="5"/>
  <c r="G4670" i="5"/>
  <c r="F4670" i="5"/>
  <c r="E4670" i="5"/>
  <c r="H4669" i="5"/>
  <c r="G4669" i="5"/>
  <c r="F4669" i="5"/>
  <c r="E4669" i="5"/>
  <c r="H4668" i="5"/>
  <c r="G4668" i="5"/>
  <c r="F4668" i="5"/>
  <c r="E4668" i="5"/>
  <c r="H4667" i="5"/>
  <c r="G4667" i="5"/>
  <c r="F4667" i="5"/>
  <c r="E4667" i="5"/>
  <c r="H4666" i="5"/>
  <c r="G4666" i="5"/>
  <c r="F4666" i="5"/>
  <c r="E4666" i="5"/>
  <c r="H4665" i="5"/>
  <c r="G4665" i="5"/>
  <c r="F4665" i="5"/>
  <c r="E4665" i="5"/>
  <c r="H4664" i="5"/>
  <c r="G4664" i="5"/>
  <c r="F4664" i="5"/>
  <c r="E4664" i="5"/>
  <c r="H4663" i="5"/>
  <c r="G4663" i="5"/>
  <c r="F4663" i="5"/>
  <c r="E4663" i="5"/>
  <c r="H4662" i="5"/>
  <c r="G4662" i="5"/>
  <c r="F4662" i="5"/>
  <c r="E4662" i="5"/>
  <c r="H4661" i="5"/>
  <c r="G4661" i="5"/>
  <c r="F4661" i="5"/>
  <c r="E4661" i="5"/>
  <c r="H4660" i="5"/>
  <c r="G4660" i="5"/>
  <c r="F4660" i="5"/>
  <c r="E4660" i="5"/>
  <c r="H4659" i="5"/>
  <c r="G4659" i="5"/>
  <c r="F4659" i="5"/>
  <c r="E4659" i="5"/>
  <c r="H4658" i="5"/>
  <c r="G4658" i="5"/>
  <c r="F4658" i="5"/>
  <c r="E4658" i="5"/>
  <c r="H4657" i="5"/>
  <c r="G4657" i="5"/>
  <c r="F4657" i="5"/>
  <c r="E4657" i="5"/>
  <c r="H4656" i="5"/>
  <c r="G4656" i="5"/>
  <c r="F4656" i="5"/>
  <c r="E4656" i="5"/>
  <c r="H4655" i="5"/>
  <c r="G4655" i="5"/>
  <c r="F4655" i="5"/>
  <c r="E4655" i="5"/>
  <c r="H4654" i="5"/>
  <c r="G4654" i="5"/>
  <c r="F4654" i="5"/>
  <c r="E4654" i="5"/>
  <c r="H4653" i="5"/>
  <c r="G4653" i="5"/>
  <c r="F4653" i="5"/>
  <c r="E4653" i="5"/>
  <c r="H4652" i="5"/>
  <c r="G4652" i="5"/>
  <c r="F4652" i="5"/>
  <c r="E4652" i="5"/>
  <c r="H4651" i="5"/>
  <c r="G4651" i="5"/>
  <c r="F4651" i="5"/>
  <c r="E4651" i="5"/>
  <c r="H4650" i="5"/>
  <c r="G4650" i="5"/>
  <c r="F4650" i="5"/>
  <c r="E4650" i="5"/>
  <c r="H4649" i="5"/>
  <c r="G4649" i="5"/>
  <c r="F4649" i="5"/>
  <c r="E4649" i="5"/>
  <c r="H4648" i="5"/>
  <c r="G4648" i="5"/>
  <c r="F4648" i="5"/>
  <c r="E4648" i="5"/>
  <c r="H4647" i="5"/>
  <c r="G4647" i="5"/>
  <c r="F4647" i="5"/>
  <c r="E4647" i="5"/>
  <c r="H4646" i="5"/>
  <c r="G4646" i="5"/>
  <c r="F4646" i="5"/>
  <c r="E4646" i="5"/>
  <c r="H4645" i="5"/>
  <c r="G4645" i="5"/>
  <c r="F4645" i="5"/>
  <c r="E4645" i="5"/>
  <c r="H4644" i="5"/>
  <c r="G4644" i="5"/>
  <c r="F4644" i="5"/>
  <c r="E4644" i="5"/>
  <c r="H4643" i="5"/>
  <c r="G4643" i="5"/>
  <c r="F4643" i="5"/>
  <c r="E4643" i="5"/>
  <c r="H4642" i="5"/>
  <c r="G4642" i="5"/>
  <c r="F4642" i="5"/>
  <c r="E4642" i="5"/>
  <c r="H4641" i="5"/>
  <c r="G4641" i="5"/>
  <c r="F4641" i="5"/>
  <c r="E4641" i="5"/>
  <c r="H4640" i="5"/>
  <c r="G4640" i="5"/>
  <c r="F4640" i="5"/>
  <c r="E4640" i="5"/>
  <c r="H4639" i="5"/>
  <c r="G4639" i="5"/>
  <c r="F4639" i="5"/>
  <c r="E4639" i="5"/>
  <c r="H4638" i="5"/>
  <c r="G4638" i="5"/>
  <c r="F4638" i="5"/>
  <c r="E4638" i="5"/>
  <c r="H4637" i="5"/>
  <c r="G4637" i="5"/>
  <c r="F4637" i="5"/>
  <c r="E4637" i="5"/>
  <c r="H4636" i="5"/>
  <c r="G4636" i="5"/>
  <c r="F4636" i="5"/>
  <c r="E4636" i="5"/>
  <c r="H4635" i="5"/>
  <c r="G4635" i="5"/>
  <c r="F4635" i="5"/>
  <c r="E4635" i="5"/>
  <c r="H4634" i="5"/>
  <c r="G4634" i="5"/>
  <c r="F4634" i="5"/>
  <c r="E4634" i="5"/>
  <c r="H4633" i="5"/>
  <c r="G4633" i="5"/>
  <c r="F4633" i="5"/>
  <c r="E4633" i="5"/>
  <c r="H4632" i="5"/>
  <c r="G4632" i="5"/>
  <c r="F4632" i="5"/>
  <c r="E4632" i="5"/>
  <c r="H4631" i="5"/>
  <c r="G4631" i="5"/>
  <c r="F4631" i="5"/>
  <c r="E4631" i="5"/>
  <c r="H4630" i="5"/>
  <c r="G4630" i="5"/>
  <c r="F4630" i="5"/>
  <c r="E4630" i="5"/>
  <c r="H4629" i="5"/>
  <c r="G4629" i="5"/>
  <c r="F4629" i="5"/>
  <c r="E4629" i="5"/>
  <c r="H4628" i="5"/>
  <c r="G4628" i="5"/>
  <c r="F4628" i="5"/>
  <c r="E4628" i="5"/>
  <c r="H4627" i="5"/>
  <c r="G4627" i="5"/>
  <c r="F4627" i="5"/>
  <c r="E4627" i="5"/>
  <c r="H4626" i="5"/>
  <c r="G4626" i="5"/>
  <c r="F4626" i="5"/>
  <c r="E4626" i="5"/>
  <c r="H4625" i="5"/>
  <c r="G4625" i="5"/>
  <c r="F4625" i="5"/>
  <c r="E4625" i="5"/>
  <c r="H4624" i="5"/>
  <c r="G4624" i="5"/>
  <c r="F4624" i="5"/>
  <c r="E4624" i="5"/>
  <c r="H4623" i="5"/>
  <c r="G4623" i="5"/>
  <c r="F4623" i="5"/>
  <c r="E4623" i="5"/>
  <c r="H4622" i="5"/>
  <c r="G4622" i="5"/>
  <c r="F4622" i="5"/>
  <c r="E4622" i="5"/>
  <c r="H4621" i="5"/>
  <c r="G4621" i="5"/>
  <c r="F4621" i="5"/>
  <c r="E4621" i="5"/>
  <c r="H4620" i="5"/>
  <c r="G4620" i="5"/>
  <c r="F4620" i="5"/>
  <c r="E4620" i="5"/>
  <c r="H4619" i="5"/>
  <c r="G4619" i="5"/>
  <c r="F4619" i="5"/>
  <c r="E4619" i="5"/>
  <c r="H4618" i="5"/>
  <c r="G4618" i="5"/>
  <c r="F4618" i="5"/>
  <c r="E4618" i="5"/>
  <c r="H4617" i="5"/>
  <c r="G4617" i="5"/>
  <c r="F4617" i="5"/>
  <c r="E4617" i="5"/>
  <c r="H4616" i="5"/>
  <c r="G4616" i="5"/>
  <c r="F4616" i="5"/>
  <c r="E4616" i="5"/>
  <c r="H4615" i="5"/>
  <c r="G4615" i="5"/>
  <c r="F4615" i="5"/>
  <c r="E4615" i="5"/>
  <c r="H4614" i="5"/>
  <c r="G4614" i="5"/>
  <c r="F4614" i="5"/>
  <c r="E4614" i="5"/>
  <c r="H4613" i="5"/>
  <c r="G4613" i="5"/>
  <c r="F4613" i="5"/>
  <c r="E4613" i="5"/>
  <c r="H4612" i="5"/>
  <c r="G4612" i="5"/>
  <c r="F4612" i="5"/>
  <c r="E4612" i="5"/>
  <c r="H4611" i="5"/>
  <c r="G4611" i="5"/>
  <c r="F4611" i="5"/>
  <c r="E4611" i="5"/>
  <c r="H4610" i="5"/>
  <c r="G4610" i="5"/>
  <c r="F4610" i="5"/>
  <c r="E4610" i="5"/>
  <c r="H4609" i="5"/>
  <c r="G4609" i="5"/>
  <c r="F4609" i="5"/>
  <c r="E4609" i="5"/>
  <c r="H4608" i="5"/>
  <c r="G4608" i="5"/>
  <c r="F4608" i="5"/>
  <c r="E4608" i="5"/>
  <c r="H4607" i="5"/>
  <c r="G4607" i="5"/>
  <c r="F4607" i="5"/>
  <c r="E4607" i="5"/>
  <c r="H4606" i="5"/>
  <c r="G4606" i="5"/>
  <c r="F4606" i="5"/>
  <c r="E4606" i="5"/>
  <c r="H4605" i="5"/>
  <c r="G4605" i="5"/>
  <c r="F4605" i="5"/>
  <c r="E4605" i="5"/>
  <c r="H4604" i="5"/>
  <c r="G4604" i="5"/>
  <c r="F4604" i="5"/>
  <c r="E4604" i="5"/>
  <c r="H4603" i="5"/>
  <c r="G4603" i="5"/>
  <c r="F4603" i="5"/>
  <c r="E4603" i="5"/>
  <c r="H4602" i="5"/>
  <c r="G4602" i="5"/>
  <c r="F4602" i="5"/>
  <c r="E4602" i="5"/>
  <c r="H4601" i="5"/>
  <c r="G4601" i="5"/>
  <c r="F4601" i="5"/>
  <c r="E4601" i="5"/>
  <c r="H4600" i="5"/>
  <c r="G4600" i="5"/>
  <c r="F4600" i="5"/>
  <c r="E4600" i="5"/>
  <c r="H4599" i="5"/>
  <c r="G4599" i="5"/>
  <c r="F4599" i="5"/>
  <c r="E4599" i="5"/>
  <c r="H4598" i="5"/>
  <c r="G4598" i="5"/>
  <c r="F4598" i="5"/>
  <c r="E4598" i="5"/>
  <c r="H4597" i="5"/>
  <c r="G4597" i="5"/>
  <c r="F4597" i="5"/>
  <c r="E4597" i="5"/>
  <c r="H4596" i="5"/>
  <c r="G4596" i="5"/>
  <c r="F4596" i="5"/>
  <c r="E4596" i="5"/>
  <c r="H4595" i="5"/>
  <c r="G4595" i="5"/>
  <c r="F4595" i="5"/>
  <c r="E4595" i="5"/>
  <c r="H4594" i="5"/>
  <c r="G4594" i="5"/>
  <c r="F4594" i="5"/>
  <c r="E4594" i="5"/>
  <c r="H4593" i="5"/>
  <c r="G4593" i="5"/>
  <c r="F4593" i="5"/>
  <c r="E4593" i="5"/>
  <c r="H4592" i="5"/>
  <c r="G4592" i="5"/>
  <c r="F4592" i="5"/>
  <c r="E4592" i="5"/>
  <c r="H4591" i="5"/>
  <c r="G4591" i="5"/>
  <c r="F4591" i="5"/>
  <c r="E4591" i="5"/>
  <c r="H4590" i="5"/>
  <c r="G4590" i="5"/>
  <c r="F4590" i="5"/>
  <c r="E4590" i="5"/>
  <c r="H4589" i="5"/>
  <c r="G4589" i="5"/>
  <c r="F4589" i="5"/>
  <c r="E4589" i="5"/>
  <c r="H4588" i="5"/>
  <c r="G4588" i="5"/>
  <c r="F4588" i="5"/>
  <c r="E4588" i="5"/>
  <c r="H4587" i="5"/>
  <c r="G4587" i="5"/>
  <c r="F4587" i="5"/>
  <c r="E4587" i="5"/>
  <c r="H4586" i="5"/>
  <c r="G4586" i="5"/>
  <c r="F4586" i="5"/>
  <c r="E4586" i="5"/>
  <c r="H4585" i="5"/>
  <c r="G4585" i="5"/>
  <c r="F4585" i="5"/>
  <c r="E4585" i="5"/>
  <c r="H4584" i="5"/>
  <c r="G4584" i="5"/>
  <c r="F4584" i="5"/>
  <c r="E4584" i="5"/>
  <c r="H4583" i="5"/>
  <c r="G4583" i="5"/>
  <c r="F4583" i="5"/>
  <c r="E4583" i="5"/>
  <c r="H4582" i="5"/>
  <c r="G4582" i="5"/>
  <c r="F4582" i="5"/>
  <c r="E4582" i="5"/>
  <c r="H4581" i="5"/>
  <c r="G4581" i="5"/>
  <c r="F4581" i="5"/>
  <c r="E4581" i="5"/>
  <c r="H4580" i="5"/>
  <c r="G4580" i="5"/>
  <c r="F4580" i="5"/>
  <c r="E4580" i="5"/>
  <c r="H4579" i="5"/>
  <c r="G4579" i="5"/>
  <c r="F4579" i="5"/>
  <c r="E4579" i="5"/>
  <c r="H4578" i="5"/>
  <c r="G4578" i="5"/>
  <c r="F4578" i="5"/>
  <c r="E4578" i="5"/>
  <c r="H4577" i="5"/>
  <c r="G4577" i="5"/>
  <c r="F4577" i="5"/>
  <c r="E4577" i="5"/>
  <c r="H4576" i="5"/>
  <c r="G4576" i="5"/>
  <c r="F4576" i="5"/>
  <c r="E4576" i="5"/>
  <c r="H4575" i="5"/>
  <c r="G4575" i="5"/>
  <c r="F4575" i="5"/>
  <c r="E4575" i="5"/>
  <c r="H4574" i="5"/>
  <c r="G4574" i="5"/>
  <c r="F4574" i="5"/>
  <c r="E4574" i="5"/>
  <c r="H4573" i="5"/>
  <c r="G4573" i="5"/>
  <c r="F4573" i="5"/>
  <c r="E4573" i="5"/>
  <c r="H4572" i="5"/>
  <c r="G4572" i="5"/>
  <c r="F4572" i="5"/>
  <c r="E4572" i="5"/>
  <c r="H4571" i="5"/>
  <c r="G4571" i="5"/>
  <c r="F4571" i="5"/>
  <c r="E4571" i="5"/>
  <c r="H4570" i="5"/>
  <c r="G4570" i="5"/>
  <c r="F4570" i="5"/>
  <c r="E4570" i="5"/>
  <c r="H4569" i="5"/>
  <c r="G4569" i="5"/>
  <c r="F4569" i="5"/>
  <c r="E4569" i="5"/>
  <c r="H4568" i="5"/>
  <c r="G4568" i="5"/>
  <c r="F4568" i="5"/>
  <c r="E4568" i="5"/>
  <c r="H4567" i="5"/>
  <c r="G4567" i="5"/>
  <c r="F4567" i="5"/>
  <c r="E4567" i="5"/>
  <c r="H4566" i="5"/>
  <c r="G4566" i="5"/>
  <c r="F4566" i="5"/>
  <c r="E4566" i="5"/>
  <c r="H4565" i="5"/>
  <c r="G4565" i="5"/>
  <c r="F4565" i="5"/>
  <c r="E4565" i="5"/>
  <c r="H4564" i="5"/>
  <c r="G4564" i="5"/>
  <c r="F4564" i="5"/>
  <c r="E4564" i="5"/>
  <c r="H4563" i="5"/>
  <c r="G4563" i="5"/>
  <c r="F4563" i="5"/>
  <c r="E4563" i="5"/>
  <c r="H4562" i="5"/>
  <c r="G4562" i="5"/>
  <c r="F4562" i="5"/>
  <c r="E4562" i="5"/>
  <c r="H4561" i="5"/>
  <c r="G4561" i="5"/>
  <c r="F4561" i="5"/>
  <c r="E4561" i="5"/>
  <c r="H4560" i="5"/>
  <c r="G4560" i="5"/>
  <c r="F4560" i="5"/>
  <c r="E4560" i="5"/>
  <c r="H4559" i="5"/>
  <c r="G4559" i="5"/>
  <c r="F4559" i="5"/>
  <c r="E4559" i="5"/>
  <c r="H4558" i="5"/>
  <c r="G4558" i="5"/>
  <c r="F4558" i="5"/>
  <c r="E4558" i="5"/>
  <c r="H4557" i="5"/>
  <c r="G4557" i="5"/>
  <c r="F4557" i="5"/>
  <c r="E4557" i="5"/>
  <c r="H4556" i="5"/>
  <c r="G4556" i="5"/>
  <c r="F4556" i="5"/>
  <c r="E4556" i="5"/>
  <c r="H4555" i="5"/>
  <c r="G4555" i="5"/>
  <c r="F4555" i="5"/>
  <c r="E4555" i="5"/>
  <c r="H4554" i="5"/>
  <c r="G4554" i="5"/>
  <c r="F4554" i="5"/>
  <c r="E4554" i="5"/>
  <c r="H4553" i="5"/>
  <c r="G4553" i="5"/>
  <c r="F4553" i="5"/>
  <c r="E4553" i="5"/>
  <c r="H4552" i="5"/>
  <c r="G4552" i="5"/>
  <c r="F4552" i="5"/>
  <c r="E4552" i="5"/>
  <c r="H4551" i="5"/>
  <c r="G4551" i="5"/>
  <c r="F4551" i="5"/>
  <c r="E4551" i="5"/>
  <c r="H4550" i="5"/>
  <c r="G4550" i="5"/>
  <c r="F4550" i="5"/>
  <c r="E4550" i="5"/>
  <c r="H4549" i="5"/>
  <c r="G4549" i="5"/>
  <c r="F4549" i="5"/>
  <c r="E4549" i="5"/>
  <c r="H4548" i="5"/>
  <c r="G4548" i="5"/>
  <c r="F4548" i="5"/>
  <c r="E4548" i="5"/>
  <c r="H4547" i="5"/>
  <c r="G4547" i="5"/>
  <c r="F4547" i="5"/>
  <c r="E4547" i="5"/>
  <c r="H4546" i="5"/>
  <c r="G4546" i="5"/>
  <c r="F4546" i="5"/>
  <c r="E4546" i="5"/>
  <c r="H4545" i="5"/>
  <c r="G4545" i="5"/>
  <c r="F4545" i="5"/>
  <c r="E4545" i="5"/>
  <c r="H4544" i="5"/>
  <c r="G4544" i="5"/>
  <c r="F4544" i="5"/>
  <c r="E4544" i="5"/>
  <c r="H4543" i="5"/>
  <c r="G4543" i="5"/>
  <c r="F4543" i="5"/>
  <c r="E4543" i="5"/>
  <c r="H4542" i="5"/>
  <c r="G4542" i="5"/>
  <c r="F4542" i="5"/>
  <c r="E4542" i="5"/>
  <c r="H4541" i="5"/>
  <c r="G4541" i="5"/>
  <c r="F4541" i="5"/>
  <c r="E4541" i="5"/>
  <c r="H4540" i="5"/>
  <c r="G4540" i="5"/>
  <c r="F4540" i="5"/>
  <c r="E4540" i="5"/>
  <c r="H4539" i="5"/>
  <c r="G4539" i="5"/>
  <c r="F4539" i="5"/>
  <c r="E4539" i="5"/>
  <c r="H4538" i="5"/>
  <c r="G4538" i="5"/>
  <c r="F4538" i="5"/>
  <c r="E4538" i="5"/>
  <c r="H4537" i="5"/>
  <c r="G4537" i="5"/>
  <c r="F4537" i="5"/>
  <c r="E4537" i="5"/>
  <c r="H4536" i="5"/>
  <c r="G4536" i="5"/>
  <c r="F4536" i="5"/>
  <c r="E4536" i="5"/>
  <c r="H4535" i="5"/>
  <c r="G4535" i="5"/>
  <c r="F4535" i="5"/>
  <c r="E4535" i="5"/>
  <c r="H4534" i="5"/>
  <c r="G4534" i="5"/>
  <c r="F4534" i="5"/>
  <c r="E4534" i="5"/>
  <c r="H4533" i="5"/>
  <c r="G4533" i="5"/>
  <c r="F4533" i="5"/>
  <c r="E4533" i="5"/>
  <c r="H4532" i="5"/>
  <c r="G4532" i="5"/>
  <c r="F4532" i="5"/>
  <c r="E4532" i="5"/>
  <c r="H4531" i="5"/>
  <c r="G4531" i="5"/>
  <c r="F4531" i="5"/>
  <c r="E4531" i="5"/>
  <c r="H4530" i="5"/>
  <c r="G4530" i="5"/>
  <c r="F4530" i="5"/>
  <c r="E4530" i="5"/>
  <c r="H4529" i="5"/>
  <c r="G4529" i="5"/>
  <c r="F4529" i="5"/>
  <c r="E4529" i="5"/>
  <c r="H4528" i="5"/>
  <c r="G4528" i="5"/>
  <c r="F4528" i="5"/>
  <c r="E4528" i="5"/>
  <c r="H4527" i="5"/>
  <c r="G4527" i="5"/>
  <c r="F4527" i="5"/>
  <c r="E4527" i="5"/>
  <c r="H4526" i="5"/>
  <c r="G4526" i="5"/>
  <c r="F4526" i="5"/>
  <c r="E4526" i="5"/>
  <c r="H4525" i="5"/>
  <c r="G4525" i="5"/>
  <c r="F4525" i="5"/>
  <c r="E4525" i="5"/>
  <c r="H4524" i="5"/>
  <c r="G4524" i="5"/>
  <c r="F4524" i="5"/>
  <c r="E4524" i="5"/>
  <c r="H4523" i="5"/>
  <c r="G4523" i="5"/>
  <c r="F4523" i="5"/>
  <c r="E4523" i="5"/>
  <c r="H4522" i="5"/>
  <c r="G4522" i="5"/>
  <c r="F4522" i="5"/>
  <c r="E4522" i="5"/>
  <c r="H4521" i="5"/>
  <c r="G4521" i="5"/>
  <c r="F4521" i="5"/>
  <c r="E4521" i="5"/>
  <c r="H4520" i="5"/>
  <c r="G4520" i="5"/>
  <c r="F4520" i="5"/>
  <c r="E4520" i="5"/>
  <c r="H4519" i="5"/>
  <c r="G4519" i="5"/>
  <c r="F4519" i="5"/>
  <c r="E4519" i="5"/>
  <c r="H4518" i="5"/>
  <c r="G4518" i="5"/>
  <c r="F4518" i="5"/>
  <c r="E4518" i="5"/>
  <c r="H4517" i="5"/>
  <c r="G4517" i="5"/>
  <c r="F4517" i="5"/>
  <c r="E4517" i="5"/>
  <c r="H4516" i="5"/>
  <c r="G4516" i="5"/>
  <c r="F4516" i="5"/>
  <c r="E4516" i="5"/>
  <c r="H4515" i="5"/>
  <c r="G4515" i="5"/>
  <c r="F4515" i="5"/>
  <c r="E4515" i="5"/>
  <c r="H4514" i="5"/>
  <c r="G4514" i="5"/>
  <c r="F4514" i="5"/>
  <c r="E4514" i="5"/>
  <c r="H4513" i="5"/>
  <c r="G4513" i="5"/>
  <c r="F4513" i="5"/>
  <c r="E4513" i="5"/>
  <c r="H4512" i="5"/>
  <c r="G4512" i="5"/>
  <c r="F4512" i="5"/>
  <c r="E4512" i="5"/>
  <c r="H4511" i="5"/>
  <c r="G4511" i="5"/>
  <c r="F4511" i="5"/>
  <c r="E4511" i="5"/>
  <c r="H4510" i="5"/>
  <c r="G4510" i="5"/>
  <c r="F4510" i="5"/>
  <c r="E4510" i="5"/>
  <c r="H4509" i="5"/>
  <c r="G4509" i="5"/>
  <c r="F4509" i="5"/>
  <c r="E4509" i="5"/>
  <c r="H4508" i="5"/>
  <c r="G4508" i="5"/>
  <c r="F4508" i="5"/>
  <c r="E4508" i="5"/>
  <c r="H4507" i="5"/>
  <c r="G4507" i="5"/>
  <c r="F4507" i="5"/>
  <c r="E4507" i="5"/>
  <c r="H4506" i="5"/>
  <c r="G4506" i="5"/>
  <c r="F4506" i="5"/>
  <c r="E4506" i="5"/>
  <c r="H4505" i="5"/>
  <c r="G4505" i="5"/>
  <c r="F4505" i="5"/>
  <c r="E4505" i="5"/>
  <c r="H4504" i="5"/>
  <c r="G4504" i="5"/>
  <c r="F4504" i="5"/>
  <c r="E4504" i="5"/>
  <c r="H4503" i="5"/>
  <c r="G4503" i="5"/>
  <c r="F4503" i="5"/>
  <c r="E4503" i="5"/>
  <c r="H4502" i="5"/>
  <c r="G4502" i="5"/>
  <c r="F4502" i="5"/>
  <c r="E4502" i="5"/>
  <c r="H4501" i="5"/>
  <c r="G4501" i="5"/>
  <c r="F4501" i="5"/>
  <c r="E4501" i="5"/>
  <c r="H4500" i="5"/>
  <c r="G4500" i="5"/>
  <c r="F4500" i="5"/>
  <c r="E4500" i="5"/>
  <c r="H4499" i="5"/>
  <c r="G4499" i="5"/>
  <c r="F4499" i="5"/>
  <c r="E4499" i="5"/>
  <c r="H4498" i="5"/>
  <c r="G4498" i="5"/>
  <c r="F4498" i="5"/>
  <c r="E4498" i="5"/>
  <c r="H4497" i="5"/>
  <c r="G4497" i="5"/>
  <c r="F4497" i="5"/>
  <c r="E4497" i="5"/>
  <c r="H4496" i="5"/>
  <c r="G4496" i="5"/>
  <c r="F4496" i="5"/>
  <c r="E4496" i="5"/>
  <c r="H4495" i="5"/>
  <c r="G4495" i="5"/>
  <c r="F4495" i="5"/>
  <c r="E4495" i="5"/>
  <c r="H4494" i="5"/>
  <c r="G4494" i="5"/>
  <c r="F4494" i="5"/>
  <c r="E4494" i="5"/>
  <c r="H4493" i="5"/>
  <c r="G4493" i="5"/>
  <c r="F4493" i="5"/>
  <c r="E4493" i="5"/>
  <c r="H4492" i="5"/>
  <c r="G4492" i="5"/>
  <c r="F4492" i="5"/>
  <c r="E4492" i="5"/>
  <c r="H4491" i="5"/>
  <c r="G4491" i="5"/>
  <c r="F4491" i="5"/>
  <c r="E4491" i="5"/>
  <c r="H4490" i="5"/>
  <c r="G4490" i="5"/>
  <c r="F4490" i="5"/>
  <c r="E4490" i="5"/>
  <c r="H4489" i="5"/>
  <c r="G4489" i="5"/>
  <c r="F4489" i="5"/>
  <c r="E4489" i="5"/>
  <c r="H4488" i="5"/>
  <c r="G4488" i="5"/>
  <c r="F4488" i="5"/>
  <c r="E4488" i="5"/>
  <c r="H4487" i="5"/>
  <c r="G4487" i="5"/>
  <c r="F4487" i="5"/>
  <c r="E4487" i="5"/>
  <c r="H4486" i="5"/>
  <c r="G4486" i="5"/>
  <c r="F4486" i="5"/>
  <c r="E4486" i="5"/>
  <c r="H4485" i="5"/>
  <c r="G4485" i="5"/>
  <c r="F4485" i="5"/>
  <c r="E4485" i="5"/>
  <c r="H4484" i="5"/>
  <c r="G4484" i="5"/>
  <c r="F4484" i="5"/>
  <c r="E4484" i="5"/>
  <c r="H4483" i="5"/>
  <c r="G4483" i="5"/>
  <c r="F4483" i="5"/>
  <c r="E4483" i="5"/>
  <c r="H4482" i="5"/>
  <c r="G4482" i="5"/>
  <c r="F4482" i="5"/>
  <c r="E4482" i="5"/>
  <c r="H4481" i="5"/>
  <c r="G4481" i="5"/>
  <c r="F4481" i="5"/>
  <c r="E4481" i="5"/>
  <c r="H4480" i="5"/>
  <c r="G4480" i="5"/>
  <c r="F4480" i="5"/>
  <c r="E4480" i="5"/>
  <c r="H4479" i="5"/>
  <c r="G4479" i="5"/>
  <c r="F4479" i="5"/>
  <c r="E4479" i="5"/>
  <c r="H4478" i="5"/>
  <c r="G4478" i="5"/>
  <c r="F4478" i="5"/>
  <c r="E4478" i="5"/>
  <c r="H4477" i="5"/>
  <c r="G4477" i="5"/>
  <c r="F4477" i="5"/>
  <c r="E4477" i="5"/>
  <c r="H4476" i="5"/>
  <c r="G4476" i="5"/>
  <c r="F4476" i="5"/>
  <c r="E4476" i="5"/>
  <c r="H4475" i="5"/>
  <c r="G4475" i="5"/>
  <c r="F4475" i="5"/>
  <c r="E4475" i="5"/>
  <c r="H4474" i="5"/>
  <c r="G4474" i="5"/>
  <c r="F4474" i="5"/>
  <c r="E4474" i="5"/>
  <c r="H4473" i="5"/>
  <c r="G4473" i="5"/>
  <c r="F4473" i="5"/>
  <c r="E4473" i="5"/>
  <c r="H4472" i="5"/>
  <c r="G4472" i="5"/>
  <c r="F4472" i="5"/>
  <c r="E4472" i="5"/>
  <c r="H4471" i="5"/>
  <c r="G4471" i="5"/>
  <c r="F4471" i="5"/>
  <c r="E4471" i="5"/>
  <c r="H4470" i="5"/>
  <c r="G4470" i="5"/>
  <c r="F4470" i="5"/>
  <c r="E4470" i="5"/>
  <c r="H4469" i="5"/>
  <c r="G4469" i="5"/>
  <c r="F4469" i="5"/>
  <c r="E4469" i="5"/>
  <c r="H4468" i="5"/>
  <c r="G4468" i="5"/>
  <c r="F4468" i="5"/>
  <c r="E4468" i="5"/>
  <c r="H4467" i="5"/>
  <c r="G4467" i="5"/>
  <c r="F4467" i="5"/>
  <c r="E4467" i="5"/>
  <c r="H4466" i="5"/>
  <c r="G4466" i="5"/>
  <c r="F4466" i="5"/>
  <c r="E4466" i="5"/>
  <c r="H4465" i="5"/>
  <c r="G4465" i="5"/>
  <c r="F4465" i="5"/>
  <c r="E4465" i="5"/>
  <c r="H4464" i="5"/>
  <c r="G4464" i="5"/>
  <c r="F4464" i="5"/>
  <c r="E4464" i="5"/>
  <c r="H4463" i="5"/>
  <c r="G4463" i="5"/>
  <c r="F4463" i="5"/>
  <c r="E4463" i="5"/>
  <c r="H4462" i="5"/>
  <c r="G4462" i="5"/>
  <c r="F4462" i="5"/>
  <c r="E4462" i="5"/>
  <c r="H4461" i="5"/>
  <c r="G4461" i="5"/>
  <c r="F4461" i="5"/>
  <c r="E4461" i="5"/>
  <c r="H4460" i="5"/>
  <c r="G4460" i="5"/>
  <c r="F4460" i="5"/>
  <c r="E4460" i="5"/>
  <c r="H4459" i="5"/>
  <c r="G4459" i="5"/>
  <c r="F4459" i="5"/>
  <c r="E4459" i="5"/>
  <c r="H4458" i="5"/>
  <c r="G4458" i="5"/>
  <c r="F4458" i="5"/>
  <c r="E4458" i="5"/>
  <c r="H4457" i="5"/>
  <c r="G4457" i="5"/>
  <c r="F4457" i="5"/>
  <c r="E4457" i="5"/>
  <c r="H4456" i="5"/>
  <c r="G4456" i="5"/>
  <c r="F4456" i="5"/>
  <c r="E4456" i="5"/>
  <c r="H4455" i="5"/>
  <c r="G4455" i="5"/>
  <c r="F4455" i="5"/>
  <c r="E4455" i="5"/>
  <c r="H4454" i="5"/>
  <c r="G4454" i="5"/>
  <c r="F4454" i="5"/>
  <c r="E4454" i="5"/>
  <c r="H4453" i="5"/>
  <c r="G4453" i="5"/>
  <c r="F4453" i="5"/>
  <c r="E4453" i="5"/>
  <c r="H4452" i="5"/>
  <c r="G4452" i="5"/>
  <c r="F4452" i="5"/>
  <c r="E4452" i="5"/>
  <c r="H4451" i="5"/>
  <c r="G4451" i="5"/>
  <c r="F4451" i="5"/>
  <c r="E4451" i="5"/>
  <c r="H4450" i="5"/>
  <c r="G4450" i="5"/>
  <c r="F4450" i="5"/>
  <c r="E4450" i="5"/>
  <c r="H4449" i="5"/>
  <c r="G4449" i="5"/>
  <c r="F4449" i="5"/>
  <c r="E4449" i="5"/>
  <c r="H4448" i="5"/>
  <c r="G4448" i="5"/>
  <c r="F4448" i="5"/>
  <c r="E4448" i="5"/>
  <c r="H4447" i="5"/>
  <c r="G4447" i="5"/>
  <c r="F4447" i="5"/>
  <c r="E4447" i="5"/>
  <c r="H4446" i="5"/>
  <c r="G4446" i="5"/>
  <c r="F4446" i="5"/>
  <c r="E4446" i="5"/>
  <c r="H4445" i="5"/>
  <c r="G4445" i="5"/>
  <c r="F4445" i="5"/>
  <c r="E4445" i="5"/>
  <c r="H4444" i="5"/>
  <c r="G4444" i="5"/>
  <c r="F4444" i="5"/>
  <c r="E4444" i="5"/>
  <c r="H4443" i="5"/>
  <c r="G4443" i="5"/>
  <c r="F4443" i="5"/>
  <c r="E4443" i="5"/>
  <c r="H4442" i="5"/>
  <c r="G4442" i="5"/>
  <c r="F4442" i="5"/>
  <c r="E4442" i="5"/>
  <c r="H4441" i="5"/>
  <c r="G4441" i="5"/>
  <c r="F4441" i="5"/>
  <c r="E4441" i="5"/>
  <c r="H4440" i="5"/>
  <c r="G4440" i="5"/>
  <c r="F4440" i="5"/>
  <c r="E4440" i="5"/>
  <c r="H4439" i="5"/>
  <c r="G4439" i="5"/>
  <c r="F4439" i="5"/>
  <c r="E4439" i="5"/>
  <c r="H4438" i="5"/>
  <c r="G4438" i="5"/>
  <c r="F4438" i="5"/>
  <c r="E4438" i="5"/>
  <c r="H4437" i="5"/>
  <c r="G4437" i="5"/>
  <c r="F4437" i="5"/>
  <c r="E4437" i="5"/>
  <c r="H4436" i="5"/>
  <c r="G4436" i="5"/>
  <c r="F4436" i="5"/>
  <c r="E4436" i="5"/>
  <c r="H4435" i="5"/>
  <c r="G4435" i="5"/>
  <c r="F4435" i="5"/>
  <c r="E4435" i="5"/>
  <c r="H4434" i="5"/>
  <c r="G4434" i="5"/>
  <c r="F4434" i="5"/>
  <c r="E4434" i="5"/>
  <c r="H4433" i="5"/>
  <c r="G4433" i="5"/>
  <c r="F4433" i="5"/>
  <c r="E4433" i="5"/>
  <c r="H4432" i="5"/>
  <c r="G4432" i="5"/>
  <c r="F4432" i="5"/>
  <c r="E4432" i="5"/>
  <c r="H4431" i="5"/>
  <c r="G4431" i="5"/>
  <c r="F4431" i="5"/>
  <c r="E4431" i="5"/>
  <c r="H4430" i="5"/>
  <c r="G4430" i="5"/>
  <c r="F4430" i="5"/>
  <c r="E4430" i="5"/>
  <c r="H4429" i="5"/>
  <c r="G4429" i="5"/>
  <c r="F4429" i="5"/>
  <c r="E4429" i="5"/>
  <c r="H4428" i="5"/>
  <c r="G4428" i="5"/>
  <c r="F4428" i="5"/>
  <c r="E4428" i="5"/>
  <c r="H4427" i="5"/>
  <c r="G4427" i="5"/>
  <c r="F4427" i="5"/>
  <c r="E4427" i="5"/>
  <c r="H4426" i="5"/>
  <c r="G4426" i="5"/>
  <c r="F4426" i="5"/>
  <c r="E4426" i="5"/>
  <c r="H4425" i="5"/>
  <c r="G4425" i="5"/>
  <c r="F4425" i="5"/>
  <c r="E4425" i="5"/>
  <c r="H4424" i="5"/>
  <c r="G4424" i="5"/>
  <c r="F4424" i="5"/>
  <c r="E4424" i="5"/>
  <c r="H4423" i="5"/>
  <c r="G4423" i="5"/>
  <c r="F4423" i="5"/>
  <c r="E4423" i="5"/>
  <c r="H4422" i="5"/>
  <c r="G4422" i="5"/>
  <c r="F4422" i="5"/>
  <c r="E4422" i="5"/>
  <c r="H4421" i="5"/>
  <c r="G4421" i="5"/>
  <c r="F4421" i="5"/>
  <c r="E4421" i="5"/>
  <c r="H4420" i="5"/>
  <c r="G4420" i="5"/>
  <c r="F4420" i="5"/>
  <c r="E4420" i="5"/>
  <c r="H4419" i="5"/>
  <c r="G4419" i="5"/>
  <c r="F4419" i="5"/>
  <c r="E4419" i="5"/>
  <c r="H4418" i="5"/>
  <c r="G4418" i="5"/>
  <c r="F4418" i="5"/>
  <c r="E4418" i="5"/>
  <c r="H4417" i="5"/>
  <c r="G4417" i="5"/>
  <c r="F4417" i="5"/>
  <c r="E4417" i="5"/>
  <c r="H4416" i="5"/>
  <c r="G4416" i="5"/>
  <c r="F4416" i="5"/>
  <c r="E4416" i="5"/>
  <c r="H4415" i="5"/>
  <c r="G4415" i="5"/>
  <c r="F4415" i="5"/>
  <c r="E4415" i="5"/>
  <c r="H4414" i="5"/>
  <c r="G4414" i="5"/>
  <c r="F4414" i="5"/>
  <c r="E4414" i="5"/>
  <c r="H4413" i="5"/>
  <c r="G4413" i="5"/>
  <c r="F4413" i="5"/>
  <c r="E4413" i="5"/>
  <c r="H4412" i="5"/>
  <c r="G4412" i="5"/>
  <c r="F4412" i="5"/>
  <c r="E4412" i="5"/>
  <c r="H4411" i="5"/>
  <c r="G4411" i="5"/>
  <c r="F4411" i="5"/>
  <c r="E4411" i="5"/>
  <c r="H4410" i="5"/>
  <c r="G4410" i="5"/>
  <c r="F4410" i="5"/>
  <c r="E4410" i="5"/>
  <c r="H4409" i="5"/>
  <c r="G4409" i="5"/>
  <c r="F4409" i="5"/>
  <c r="E4409" i="5"/>
  <c r="H4408" i="5"/>
  <c r="G4408" i="5"/>
  <c r="F4408" i="5"/>
  <c r="E4408" i="5"/>
  <c r="H4407" i="5"/>
  <c r="G4407" i="5"/>
  <c r="F4407" i="5"/>
  <c r="E4407" i="5"/>
  <c r="H4406" i="5"/>
  <c r="G4406" i="5"/>
  <c r="F4406" i="5"/>
  <c r="E4406" i="5"/>
  <c r="H4405" i="5"/>
  <c r="G4405" i="5"/>
  <c r="F4405" i="5"/>
  <c r="E4405" i="5"/>
  <c r="H4404" i="5"/>
  <c r="G4404" i="5"/>
  <c r="F4404" i="5"/>
  <c r="E4404" i="5"/>
  <c r="H4403" i="5"/>
  <c r="G4403" i="5"/>
  <c r="F4403" i="5"/>
  <c r="E4403" i="5"/>
  <c r="H4402" i="5"/>
  <c r="G4402" i="5"/>
  <c r="F4402" i="5"/>
  <c r="E4402" i="5"/>
  <c r="H4401" i="5"/>
  <c r="G4401" i="5"/>
  <c r="F4401" i="5"/>
  <c r="E4401" i="5"/>
  <c r="H4400" i="5"/>
  <c r="G4400" i="5"/>
  <c r="F4400" i="5"/>
  <c r="E4400" i="5"/>
  <c r="H4399" i="5"/>
  <c r="G4399" i="5"/>
  <c r="F4399" i="5"/>
  <c r="E4399" i="5"/>
  <c r="H4398" i="5"/>
  <c r="G4398" i="5"/>
  <c r="F4398" i="5"/>
  <c r="E4398" i="5"/>
  <c r="H4397" i="5"/>
  <c r="G4397" i="5"/>
  <c r="F4397" i="5"/>
  <c r="E4397" i="5"/>
  <c r="H4396" i="5"/>
  <c r="G4396" i="5"/>
  <c r="F4396" i="5"/>
  <c r="E4396" i="5"/>
  <c r="H4395" i="5"/>
  <c r="G4395" i="5"/>
  <c r="F4395" i="5"/>
  <c r="E4395" i="5"/>
  <c r="H4394" i="5"/>
  <c r="G4394" i="5"/>
  <c r="F4394" i="5"/>
  <c r="E4394" i="5"/>
  <c r="H4393" i="5"/>
  <c r="G4393" i="5"/>
  <c r="F4393" i="5"/>
  <c r="E4393" i="5"/>
  <c r="H4392" i="5"/>
  <c r="G4392" i="5"/>
  <c r="F4392" i="5"/>
  <c r="E4392" i="5"/>
  <c r="H4391" i="5"/>
  <c r="G4391" i="5"/>
  <c r="F4391" i="5"/>
  <c r="E4391" i="5"/>
  <c r="H4390" i="5"/>
  <c r="G4390" i="5"/>
  <c r="F4390" i="5"/>
  <c r="E4390" i="5"/>
  <c r="H4389" i="5"/>
  <c r="G4389" i="5"/>
  <c r="F4389" i="5"/>
  <c r="E4389" i="5"/>
  <c r="H4388" i="5"/>
  <c r="G4388" i="5"/>
  <c r="F4388" i="5"/>
  <c r="E4388" i="5"/>
  <c r="H4387" i="5"/>
  <c r="G4387" i="5"/>
  <c r="F4387" i="5"/>
  <c r="E4387" i="5"/>
  <c r="H4386" i="5"/>
  <c r="G4386" i="5"/>
  <c r="F4386" i="5"/>
  <c r="E4386" i="5"/>
  <c r="H4385" i="5"/>
  <c r="G4385" i="5"/>
  <c r="F4385" i="5"/>
  <c r="E4385" i="5"/>
  <c r="H4384" i="5"/>
  <c r="G4384" i="5"/>
  <c r="F4384" i="5"/>
  <c r="E4384" i="5"/>
  <c r="H4383" i="5"/>
  <c r="G4383" i="5"/>
  <c r="F4383" i="5"/>
  <c r="E4383" i="5"/>
  <c r="H4382" i="5"/>
  <c r="G4382" i="5"/>
  <c r="F4382" i="5"/>
  <c r="E4382" i="5"/>
  <c r="H4381" i="5"/>
  <c r="G4381" i="5"/>
  <c r="F4381" i="5"/>
  <c r="E4381" i="5"/>
  <c r="H4380" i="5"/>
  <c r="G4380" i="5"/>
  <c r="F4380" i="5"/>
  <c r="E4380" i="5"/>
  <c r="H4379" i="5"/>
  <c r="G4379" i="5"/>
  <c r="F4379" i="5"/>
  <c r="E4379" i="5"/>
  <c r="H4378" i="5"/>
  <c r="G4378" i="5"/>
  <c r="F4378" i="5"/>
  <c r="E4378" i="5"/>
  <c r="H4377" i="5"/>
  <c r="G4377" i="5"/>
  <c r="F4377" i="5"/>
  <c r="E4377" i="5"/>
  <c r="H4376" i="5"/>
  <c r="G4376" i="5"/>
  <c r="F4376" i="5"/>
  <c r="E4376" i="5"/>
  <c r="H4375" i="5"/>
  <c r="G4375" i="5"/>
  <c r="F4375" i="5"/>
  <c r="E4375" i="5"/>
  <c r="H4374" i="5"/>
  <c r="G4374" i="5"/>
  <c r="F4374" i="5"/>
  <c r="E4374" i="5"/>
  <c r="H4373" i="5"/>
  <c r="G4373" i="5"/>
  <c r="F4373" i="5"/>
  <c r="E4373" i="5"/>
  <c r="H4372" i="5"/>
  <c r="G4372" i="5"/>
  <c r="F4372" i="5"/>
  <c r="E4372" i="5"/>
  <c r="H4371" i="5"/>
  <c r="G4371" i="5"/>
  <c r="F4371" i="5"/>
  <c r="E4371" i="5"/>
  <c r="H4370" i="5"/>
  <c r="G4370" i="5"/>
  <c r="F4370" i="5"/>
  <c r="E4370" i="5"/>
  <c r="H4369" i="5"/>
  <c r="G4369" i="5"/>
  <c r="F4369" i="5"/>
  <c r="E4369" i="5"/>
  <c r="H4368" i="5"/>
  <c r="G4368" i="5"/>
  <c r="F4368" i="5"/>
  <c r="E4368" i="5"/>
  <c r="H4367" i="5"/>
  <c r="G4367" i="5"/>
  <c r="F4367" i="5"/>
  <c r="E4367" i="5"/>
  <c r="H4366" i="5"/>
  <c r="G4366" i="5"/>
  <c r="F4366" i="5"/>
  <c r="E4366" i="5"/>
  <c r="H4365" i="5"/>
  <c r="G4365" i="5"/>
  <c r="F4365" i="5"/>
  <c r="E4365" i="5"/>
  <c r="H4364" i="5"/>
  <c r="G4364" i="5"/>
  <c r="F4364" i="5"/>
  <c r="E4364" i="5"/>
  <c r="H4363" i="5"/>
  <c r="G4363" i="5"/>
  <c r="F4363" i="5"/>
  <c r="E4363" i="5"/>
  <c r="H4362" i="5"/>
  <c r="G4362" i="5"/>
  <c r="F4362" i="5"/>
  <c r="E4362" i="5"/>
  <c r="H4361" i="5"/>
  <c r="G4361" i="5"/>
  <c r="F4361" i="5"/>
  <c r="E4361" i="5"/>
  <c r="H4360" i="5"/>
  <c r="G4360" i="5"/>
  <c r="F4360" i="5"/>
  <c r="E4360" i="5"/>
  <c r="H4359" i="5"/>
  <c r="G4359" i="5"/>
  <c r="F4359" i="5"/>
  <c r="E4359" i="5"/>
  <c r="H4358" i="5"/>
  <c r="G4358" i="5"/>
  <c r="F4358" i="5"/>
  <c r="E4358" i="5"/>
  <c r="H4357" i="5"/>
  <c r="G4357" i="5"/>
  <c r="F4357" i="5"/>
  <c r="E4357" i="5"/>
  <c r="H4356" i="5"/>
  <c r="G4356" i="5"/>
  <c r="F4356" i="5"/>
  <c r="E4356" i="5"/>
  <c r="H4355" i="5"/>
  <c r="G4355" i="5"/>
  <c r="F4355" i="5"/>
  <c r="E4355" i="5"/>
  <c r="H4354" i="5"/>
  <c r="G4354" i="5"/>
  <c r="F4354" i="5"/>
  <c r="E4354" i="5"/>
  <c r="H4353" i="5"/>
  <c r="G4353" i="5"/>
  <c r="F4353" i="5"/>
  <c r="E4353" i="5"/>
  <c r="H4352" i="5"/>
  <c r="G4352" i="5"/>
  <c r="F4352" i="5"/>
  <c r="E4352" i="5"/>
  <c r="H4351" i="5"/>
  <c r="G4351" i="5"/>
  <c r="F4351" i="5"/>
  <c r="E4351" i="5"/>
  <c r="H4350" i="5"/>
  <c r="G4350" i="5"/>
  <c r="F4350" i="5"/>
  <c r="E4350" i="5"/>
  <c r="H4349" i="5"/>
  <c r="G4349" i="5"/>
  <c r="F4349" i="5"/>
  <c r="E4349" i="5"/>
  <c r="H4348" i="5"/>
  <c r="G4348" i="5"/>
  <c r="F4348" i="5"/>
  <c r="E4348" i="5"/>
  <c r="H4347" i="5"/>
  <c r="G4347" i="5"/>
  <c r="F4347" i="5"/>
  <c r="E4347" i="5"/>
  <c r="H4346" i="5"/>
  <c r="G4346" i="5"/>
  <c r="F4346" i="5"/>
  <c r="E4346" i="5"/>
  <c r="H4345" i="5"/>
  <c r="G4345" i="5"/>
  <c r="F4345" i="5"/>
  <c r="E4345" i="5"/>
  <c r="H4344" i="5"/>
  <c r="G4344" i="5"/>
  <c r="F4344" i="5"/>
  <c r="E4344" i="5"/>
  <c r="H4343" i="5"/>
  <c r="G4343" i="5"/>
  <c r="F4343" i="5"/>
  <c r="E4343" i="5"/>
  <c r="H4342" i="5"/>
  <c r="G4342" i="5"/>
  <c r="F4342" i="5"/>
  <c r="E4342" i="5"/>
  <c r="H4341" i="5"/>
  <c r="G4341" i="5"/>
  <c r="F4341" i="5"/>
  <c r="E4341" i="5"/>
  <c r="H4340" i="5"/>
  <c r="G4340" i="5"/>
  <c r="F4340" i="5"/>
  <c r="E4340" i="5"/>
  <c r="H4339" i="5"/>
  <c r="G4339" i="5"/>
  <c r="F4339" i="5"/>
  <c r="E4339" i="5"/>
  <c r="H4338" i="5"/>
  <c r="G4338" i="5"/>
  <c r="F4338" i="5"/>
  <c r="E4338" i="5"/>
  <c r="H4337" i="5"/>
  <c r="G4337" i="5"/>
  <c r="F4337" i="5"/>
  <c r="E4337" i="5"/>
  <c r="H4336" i="5"/>
  <c r="G4336" i="5"/>
  <c r="F4336" i="5"/>
  <c r="E4336" i="5"/>
  <c r="H4335" i="5"/>
  <c r="G4335" i="5"/>
  <c r="F4335" i="5"/>
  <c r="E4335" i="5"/>
  <c r="H4334" i="5"/>
  <c r="G4334" i="5"/>
  <c r="F4334" i="5"/>
  <c r="E4334" i="5"/>
  <c r="H4333" i="5"/>
  <c r="G4333" i="5"/>
  <c r="F4333" i="5"/>
  <c r="E4333" i="5"/>
  <c r="H4332" i="5"/>
  <c r="G4332" i="5"/>
  <c r="F4332" i="5"/>
  <c r="E4332" i="5"/>
  <c r="H4331" i="5"/>
  <c r="G4331" i="5"/>
  <c r="F4331" i="5"/>
  <c r="E4331" i="5"/>
  <c r="H4330" i="5"/>
  <c r="G4330" i="5"/>
  <c r="F4330" i="5"/>
  <c r="E4330" i="5"/>
  <c r="H4329" i="5"/>
  <c r="G4329" i="5"/>
  <c r="F4329" i="5"/>
  <c r="E4329" i="5"/>
  <c r="H4328" i="5"/>
  <c r="G4328" i="5"/>
  <c r="F4328" i="5"/>
  <c r="E4328" i="5"/>
  <c r="H4327" i="5"/>
  <c r="G4327" i="5"/>
  <c r="F4327" i="5"/>
  <c r="E4327" i="5"/>
  <c r="H4326" i="5"/>
  <c r="G4326" i="5"/>
  <c r="F4326" i="5"/>
  <c r="E4326" i="5"/>
  <c r="H4325" i="5"/>
  <c r="G4325" i="5"/>
  <c r="F4325" i="5"/>
  <c r="E4325" i="5"/>
  <c r="H4324" i="5"/>
  <c r="G4324" i="5"/>
  <c r="F4324" i="5"/>
  <c r="E4324" i="5"/>
  <c r="H4323" i="5"/>
  <c r="G4323" i="5"/>
  <c r="F4323" i="5"/>
  <c r="E4323" i="5"/>
  <c r="H4322" i="5"/>
  <c r="G4322" i="5"/>
  <c r="F4322" i="5"/>
  <c r="E4322" i="5"/>
  <c r="H4321" i="5"/>
  <c r="G4321" i="5"/>
  <c r="F4321" i="5"/>
  <c r="E4321" i="5"/>
  <c r="H4320" i="5"/>
  <c r="G4320" i="5"/>
  <c r="F4320" i="5"/>
  <c r="E4320" i="5"/>
  <c r="H4319" i="5"/>
  <c r="G4319" i="5"/>
  <c r="F4319" i="5"/>
  <c r="E4319" i="5"/>
  <c r="H4318" i="5"/>
  <c r="G4318" i="5"/>
  <c r="F4318" i="5"/>
  <c r="E4318" i="5"/>
  <c r="H4317" i="5"/>
  <c r="G4317" i="5"/>
  <c r="F4317" i="5"/>
  <c r="E4317" i="5"/>
  <c r="H4316" i="5"/>
  <c r="G4316" i="5"/>
  <c r="F4316" i="5"/>
  <c r="E4316" i="5"/>
  <c r="H4315" i="5"/>
  <c r="G4315" i="5"/>
  <c r="F4315" i="5"/>
  <c r="E4315" i="5"/>
  <c r="H4314" i="5"/>
  <c r="G4314" i="5"/>
  <c r="F4314" i="5"/>
  <c r="E4314" i="5"/>
  <c r="H4313" i="5"/>
  <c r="G4313" i="5"/>
  <c r="F4313" i="5"/>
  <c r="E4313" i="5"/>
  <c r="H4312" i="5"/>
  <c r="G4312" i="5"/>
  <c r="F4312" i="5"/>
  <c r="E4312" i="5"/>
  <c r="H4311" i="5"/>
  <c r="G4311" i="5"/>
  <c r="F4311" i="5"/>
  <c r="E4311" i="5"/>
  <c r="H4310" i="5"/>
  <c r="G4310" i="5"/>
  <c r="F4310" i="5"/>
  <c r="E4310" i="5"/>
  <c r="H4309" i="5"/>
  <c r="G4309" i="5"/>
  <c r="F4309" i="5"/>
  <c r="E4309" i="5"/>
  <c r="H4308" i="5"/>
  <c r="G4308" i="5"/>
  <c r="F4308" i="5"/>
  <c r="E4308" i="5"/>
  <c r="H4307" i="5"/>
  <c r="G4307" i="5"/>
  <c r="F4307" i="5"/>
  <c r="E4307" i="5"/>
  <c r="H4306" i="5"/>
  <c r="G4306" i="5"/>
  <c r="F4306" i="5"/>
  <c r="E4306" i="5"/>
  <c r="H4305" i="5"/>
  <c r="G4305" i="5"/>
  <c r="F4305" i="5"/>
  <c r="E4305" i="5"/>
  <c r="H4304" i="5"/>
  <c r="G4304" i="5"/>
  <c r="F4304" i="5"/>
  <c r="E4304" i="5"/>
  <c r="H4303" i="5"/>
  <c r="G4303" i="5"/>
  <c r="F4303" i="5"/>
  <c r="E4303" i="5"/>
  <c r="H4302" i="5"/>
  <c r="G4302" i="5"/>
  <c r="F4302" i="5"/>
  <c r="E4302" i="5"/>
  <c r="H4301" i="5"/>
  <c r="G4301" i="5"/>
  <c r="F4301" i="5"/>
  <c r="E4301" i="5"/>
  <c r="H4300" i="5"/>
  <c r="G4300" i="5"/>
  <c r="F4300" i="5"/>
  <c r="E4300" i="5"/>
  <c r="H4299" i="5"/>
  <c r="G4299" i="5"/>
  <c r="F4299" i="5"/>
  <c r="E4299" i="5"/>
  <c r="H4298" i="5"/>
  <c r="G4298" i="5"/>
  <c r="F4298" i="5"/>
  <c r="E4298" i="5"/>
  <c r="H4297" i="5"/>
  <c r="G4297" i="5"/>
  <c r="F4297" i="5"/>
  <c r="E4297" i="5"/>
  <c r="H4296" i="5"/>
  <c r="G4296" i="5"/>
  <c r="F4296" i="5"/>
  <c r="E4296" i="5"/>
  <c r="H4295" i="5"/>
  <c r="G4295" i="5"/>
  <c r="F4295" i="5"/>
  <c r="E4295" i="5"/>
  <c r="H4294" i="5"/>
  <c r="G4294" i="5"/>
  <c r="F4294" i="5"/>
  <c r="E4294" i="5"/>
  <c r="H4293" i="5"/>
  <c r="G4293" i="5"/>
  <c r="F4293" i="5"/>
  <c r="E4293" i="5"/>
  <c r="H4292" i="5"/>
  <c r="G4292" i="5"/>
  <c r="F4292" i="5"/>
  <c r="E4292" i="5"/>
  <c r="H4291" i="5"/>
  <c r="G4291" i="5"/>
  <c r="F4291" i="5"/>
  <c r="E4291" i="5"/>
  <c r="H4290" i="5"/>
  <c r="G4290" i="5"/>
  <c r="F4290" i="5"/>
  <c r="E4290" i="5"/>
  <c r="H4289" i="5"/>
  <c r="G4289" i="5"/>
  <c r="F4289" i="5"/>
  <c r="E4289" i="5"/>
  <c r="H4288" i="5"/>
  <c r="G4288" i="5"/>
  <c r="F4288" i="5"/>
  <c r="E4288" i="5"/>
  <c r="H4287" i="5"/>
  <c r="G4287" i="5"/>
  <c r="F4287" i="5"/>
  <c r="E4287" i="5"/>
  <c r="H4286" i="5"/>
  <c r="G4286" i="5"/>
  <c r="F4286" i="5"/>
  <c r="E4286" i="5"/>
  <c r="H4285" i="5"/>
  <c r="G4285" i="5"/>
  <c r="F4285" i="5"/>
  <c r="E4285" i="5"/>
  <c r="H4284" i="5"/>
  <c r="G4284" i="5"/>
  <c r="F4284" i="5"/>
  <c r="E4284" i="5"/>
  <c r="H4283" i="5"/>
  <c r="G4283" i="5"/>
  <c r="F4283" i="5"/>
  <c r="E4283" i="5"/>
  <c r="H4282" i="5"/>
  <c r="G4282" i="5"/>
  <c r="F4282" i="5"/>
  <c r="E4282" i="5"/>
  <c r="H4281" i="5"/>
  <c r="G4281" i="5"/>
  <c r="F4281" i="5"/>
  <c r="E4281" i="5"/>
  <c r="H4280" i="5"/>
  <c r="G4280" i="5"/>
  <c r="F4280" i="5"/>
  <c r="E4280" i="5"/>
  <c r="H4279" i="5"/>
  <c r="G4279" i="5"/>
  <c r="F4279" i="5"/>
  <c r="E4279" i="5"/>
  <c r="H4278" i="5"/>
  <c r="G4278" i="5"/>
  <c r="F4278" i="5"/>
  <c r="E4278" i="5"/>
  <c r="H4277" i="5"/>
  <c r="G4277" i="5"/>
  <c r="F4277" i="5"/>
  <c r="E4277" i="5"/>
  <c r="H4276" i="5"/>
  <c r="G4276" i="5"/>
  <c r="F4276" i="5"/>
  <c r="E4276" i="5"/>
  <c r="H4275" i="5"/>
  <c r="G4275" i="5"/>
  <c r="F4275" i="5"/>
  <c r="E4275" i="5"/>
  <c r="H4274" i="5"/>
  <c r="G4274" i="5"/>
  <c r="F4274" i="5"/>
  <c r="E4274" i="5"/>
  <c r="H4273" i="5"/>
  <c r="G4273" i="5"/>
  <c r="F4273" i="5"/>
  <c r="E4273" i="5"/>
  <c r="H4272" i="5"/>
  <c r="G4272" i="5"/>
  <c r="F4272" i="5"/>
  <c r="E4272" i="5"/>
  <c r="H4271" i="5"/>
  <c r="G4271" i="5"/>
  <c r="F4271" i="5"/>
  <c r="E4271" i="5"/>
  <c r="H4270" i="5"/>
  <c r="G4270" i="5"/>
  <c r="F4270" i="5"/>
  <c r="E4270" i="5"/>
  <c r="H4269" i="5"/>
  <c r="G4269" i="5"/>
  <c r="F4269" i="5"/>
  <c r="E4269" i="5"/>
  <c r="H4268" i="5"/>
  <c r="G4268" i="5"/>
  <c r="F4268" i="5"/>
  <c r="E4268" i="5"/>
  <c r="H4267" i="5"/>
  <c r="G4267" i="5"/>
  <c r="F4267" i="5"/>
  <c r="E4267" i="5"/>
  <c r="H4266" i="5"/>
  <c r="G4266" i="5"/>
  <c r="F4266" i="5"/>
  <c r="E4266" i="5"/>
  <c r="H4265" i="5"/>
  <c r="G4265" i="5"/>
  <c r="F4265" i="5"/>
  <c r="E4265" i="5"/>
  <c r="H4264" i="5"/>
  <c r="G4264" i="5"/>
  <c r="F4264" i="5"/>
  <c r="E4264" i="5"/>
  <c r="H4263" i="5"/>
  <c r="G4263" i="5"/>
  <c r="F4263" i="5"/>
  <c r="E4263" i="5"/>
  <c r="H4262" i="5"/>
  <c r="G4262" i="5"/>
  <c r="F4262" i="5"/>
  <c r="E4262" i="5"/>
  <c r="H4261" i="5"/>
  <c r="G4261" i="5"/>
  <c r="F4261" i="5"/>
  <c r="E4261" i="5"/>
  <c r="H4260" i="5"/>
  <c r="G4260" i="5"/>
  <c r="F4260" i="5"/>
  <c r="E4260" i="5"/>
  <c r="H4259" i="5"/>
  <c r="G4259" i="5"/>
  <c r="F4259" i="5"/>
  <c r="E4259" i="5"/>
  <c r="H4258" i="5"/>
  <c r="G4258" i="5"/>
  <c r="F4258" i="5"/>
  <c r="E4258" i="5"/>
  <c r="H4257" i="5"/>
  <c r="G4257" i="5"/>
  <c r="F4257" i="5"/>
  <c r="E4257" i="5"/>
  <c r="H4256" i="5"/>
  <c r="G4256" i="5"/>
  <c r="F4256" i="5"/>
  <c r="E4256" i="5"/>
  <c r="H4255" i="5"/>
  <c r="G4255" i="5"/>
  <c r="F4255" i="5"/>
  <c r="E4255" i="5"/>
  <c r="H4254" i="5"/>
  <c r="G4254" i="5"/>
  <c r="F4254" i="5"/>
  <c r="E4254" i="5"/>
  <c r="H4253" i="5"/>
  <c r="G4253" i="5"/>
  <c r="F4253" i="5"/>
  <c r="E4253" i="5"/>
  <c r="H4252" i="5"/>
  <c r="G4252" i="5"/>
  <c r="F4252" i="5"/>
  <c r="E4252" i="5"/>
  <c r="H4251" i="5"/>
  <c r="G4251" i="5"/>
  <c r="F4251" i="5"/>
  <c r="E4251" i="5"/>
  <c r="H4250" i="5"/>
  <c r="G4250" i="5"/>
  <c r="F4250" i="5"/>
  <c r="E4250" i="5"/>
  <c r="H4249" i="5"/>
  <c r="G4249" i="5"/>
  <c r="F4249" i="5"/>
  <c r="E4249" i="5"/>
  <c r="H4248" i="5"/>
  <c r="G4248" i="5"/>
  <c r="F4248" i="5"/>
  <c r="E4248" i="5"/>
  <c r="H4247" i="5"/>
  <c r="G4247" i="5"/>
  <c r="F4247" i="5"/>
  <c r="E4247" i="5"/>
  <c r="H4246" i="5"/>
  <c r="G4246" i="5"/>
  <c r="F4246" i="5"/>
  <c r="E4246" i="5"/>
  <c r="H4245" i="5"/>
  <c r="G4245" i="5"/>
  <c r="F4245" i="5"/>
  <c r="E4245" i="5"/>
  <c r="H4244" i="5"/>
  <c r="G4244" i="5"/>
  <c r="F4244" i="5"/>
  <c r="E4244" i="5"/>
  <c r="H4243" i="5"/>
  <c r="G4243" i="5"/>
  <c r="F4243" i="5"/>
  <c r="E4243" i="5"/>
  <c r="H4242" i="5"/>
  <c r="G4242" i="5"/>
  <c r="F4242" i="5"/>
  <c r="E4242" i="5"/>
  <c r="H4241" i="5"/>
  <c r="G4241" i="5"/>
  <c r="F4241" i="5"/>
  <c r="E4241" i="5"/>
  <c r="H4240" i="5"/>
  <c r="G4240" i="5"/>
  <c r="F4240" i="5"/>
  <c r="E4240" i="5"/>
  <c r="H4239" i="5"/>
  <c r="G4239" i="5"/>
  <c r="F4239" i="5"/>
  <c r="E4239" i="5"/>
  <c r="H4238" i="5"/>
  <c r="G4238" i="5"/>
  <c r="F4238" i="5"/>
  <c r="E4238" i="5"/>
  <c r="H4237" i="5"/>
  <c r="G4237" i="5"/>
  <c r="F4237" i="5"/>
  <c r="E4237" i="5"/>
  <c r="H4236" i="5"/>
  <c r="G4236" i="5"/>
  <c r="F4236" i="5"/>
  <c r="E4236" i="5"/>
  <c r="H4235" i="5"/>
  <c r="G4235" i="5"/>
  <c r="F4235" i="5"/>
  <c r="E4235" i="5"/>
  <c r="H4234" i="5"/>
  <c r="G4234" i="5"/>
  <c r="F4234" i="5"/>
  <c r="E4234" i="5"/>
  <c r="H4233" i="5"/>
  <c r="G4233" i="5"/>
  <c r="F4233" i="5"/>
  <c r="E4233" i="5"/>
  <c r="H4232" i="5"/>
  <c r="G4232" i="5"/>
  <c r="F4232" i="5"/>
  <c r="E4232" i="5"/>
  <c r="H4231" i="5"/>
  <c r="G4231" i="5"/>
  <c r="F4231" i="5"/>
  <c r="E4231" i="5"/>
  <c r="H4230" i="5"/>
  <c r="G4230" i="5"/>
  <c r="F4230" i="5"/>
  <c r="E4230" i="5"/>
  <c r="H4229" i="5"/>
  <c r="G4229" i="5"/>
  <c r="F4229" i="5"/>
  <c r="E4229" i="5"/>
  <c r="H4228" i="5"/>
  <c r="G4228" i="5"/>
  <c r="F4228" i="5"/>
  <c r="E4228" i="5"/>
  <c r="H4227" i="5"/>
  <c r="G4227" i="5"/>
  <c r="F4227" i="5"/>
  <c r="E4227" i="5"/>
  <c r="H4226" i="5"/>
  <c r="G4226" i="5"/>
  <c r="F4226" i="5"/>
  <c r="E4226" i="5"/>
  <c r="H4225" i="5"/>
  <c r="G4225" i="5"/>
  <c r="F4225" i="5"/>
  <c r="E4225" i="5"/>
  <c r="H4224" i="5"/>
  <c r="G4224" i="5"/>
  <c r="F4224" i="5"/>
  <c r="E4224" i="5"/>
  <c r="H4223" i="5"/>
  <c r="G4223" i="5"/>
  <c r="F4223" i="5"/>
  <c r="E4223" i="5"/>
  <c r="H4222" i="5"/>
  <c r="G4222" i="5"/>
  <c r="F4222" i="5"/>
  <c r="E4222" i="5"/>
  <c r="H4221" i="5"/>
  <c r="G4221" i="5"/>
  <c r="F4221" i="5"/>
  <c r="E4221" i="5"/>
  <c r="H4220" i="5"/>
  <c r="G4220" i="5"/>
  <c r="F4220" i="5"/>
  <c r="E4220" i="5"/>
  <c r="H4219" i="5"/>
  <c r="G4219" i="5"/>
  <c r="F4219" i="5"/>
  <c r="E4219" i="5"/>
  <c r="H4218" i="5"/>
  <c r="G4218" i="5"/>
  <c r="F4218" i="5"/>
  <c r="E4218" i="5"/>
  <c r="H4217" i="5"/>
  <c r="G4217" i="5"/>
  <c r="F4217" i="5"/>
  <c r="E4217" i="5"/>
  <c r="H4216" i="5"/>
  <c r="G4216" i="5"/>
  <c r="F4216" i="5"/>
  <c r="E4216" i="5"/>
  <c r="H4215" i="5"/>
  <c r="G4215" i="5"/>
  <c r="F4215" i="5"/>
  <c r="E4215" i="5"/>
  <c r="H4214" i="5"/>
  <c r="G4214" i="5"/>
  <c r="F4214" i="5"/>
  <c r="E4214" i="5"/>
  <c r="H4213" i="5"/>
  <c r="G4213" i="5"/>
  <c r="F4213" i="5"/>
  <c r="E4213" i="5"/>
  <c r="H4212" i="5"/>
  <c r="G4212" i="5"/>
  <c r="F4212" i="5"/>
  <c r="E4212" i="5"/>
  <c r="H4211" i="5"/>
  <c r="G4211" i="5"/>
  <c r="F4211" i="5"/>
  <c r="E4211" i="5"/>
  <c r="H4210" i="5"/>
  <c r="G4210" i="5"/>
  <c r="F4210" i="5"/>
  <c r="E4210" i="5"/>
  <c r="H4209" i="5"/>
  <c r="G4209" i="5"/>
  <c r="F4209" i="5"/>
  <c r="E4209" i="5"/>
  <c r="H4208" i="5"/>
  <c r="G4208" i="5"/>
  <c r="F4208" i="5"/>
  <c r="E4208" i="5"/>
  <c r="H4207" i="5"/>
  <c r="G4207" i="5"/>
  <c r="F4207" i="5"/>
  <c r="E4207" i="5"/>
  <c r="H4206" i="5"/>
  <c r="G4206" i="5"/>
  <c r="F4206" i="5"/>
  <c r="E4206" i="5"/>
  <c r="H4205" i="5"/>
  <c r="G4205" i="5"/>
  <c r="F4205" i="5"/>
  <c r="E4205" i="5"/>
  <c r="H4204" i="5"/>
  <c r="G4204" i="5"/>
  <c r="F4204" i="5"/>
  <c r="E4204" i="5"/>
  <c r="H4203" i="5"/>
  <c r="G4203" i="5"/>
  <c r="F4203" i="5"/>
  <c r="E4203" i="5"/>
  <c r="H4202" i="5"/>
  <c r="G4202" i="5"/>
  <c r="F4202" i="5"/>
  <c r="E4202" i="5"/>
  <c r="H4201" i="5"/>
  <c r="G4201" i="5"/>
  <c r="F4201" i="5"/>
  <c r="E4201" i="5"/>
  <c r="H4200" i="5"/>
  <c r="G4200" i="5"/>
  <c r="F4200" i="5"/>
  <c r="E4200" i="5"/>
  <c r="H4199" i="5"/>
  <c r="G4199" i="5"/>
  <c r="F4199" i="5"/>
  <c r="E4199" i="5"/>
  <c r="H4198" i="5"/>
  <c r="G4198" i="5"/>
  <c r="F4198" i="5"/>
  <c r="E4198" i="5"/>
  <c r="H4197" i="5"/>
  <c r="G4197" i="5"/>
  <c r="F4197" i="5"/>
  <c r="E4197" i="5"/>
  <c r="H4196" i="5"/>
  <c r="G4196" i="5"/>
  <c r="F4196" i="5"/>
  <c r="E4196" i="5"/>
  <c r="H4195" i="5"/>
  <c r="G4195" i="5"/>
  <c r="F4195" i="5"/>
  <c r="E4195" i="5"/>
  <c r="H4194" i="5"/>
  <c r="G4194" i="5"/>
  <c r="F4194" i="5"/>
  <c r="E4194" i="5"/>
  <c r="H4193" i="5"/>
  <c r="G4193" i="5"/>
  <c r="F4193" i="5"/>
  <c r="E4193" i="5"/>
  <c r="H4192" i="5"/>
  <c r="G4192" i="5"/>
  <c r="F4192" i="5"/>
  <c r="E4192" i="5"/>
  <c r="H4191" i="5"/>
  <c r="G4191" i="5"/>
  <c r="F4191" i="5"/>
  <c r="E4191" i="5"/>
  <c r="H4190" i="5"/>
  <c r="G4190" i="5"/>
  <c r="F4190" i="5"/>
  <c r="E4190" i="5"/>
  <c r="H4189" i="5"/>
  <c r="G4189" i="5"/>
  <c r="F4189" i="5"/>
  <c r="E4189" i="5"/>
  <c r="H4188" i="5"/>
  <c r="G4188" i="5"/>
  <c r="F4188" i="5"/>
  <c r="E4188" i="5"/>
  <c r="H4187" i="5"/>
  <c r="G4187" i="5"/>
  <c r="F4187" i="5"/>
  <c r="E4187" i="5"/>
  <c r="H4186" i="5"/>
  <c r="G4186" i="5"/>
  <c r="F4186" i="5"/>
  <c r="E4186" i="5"/>
  <c r="H4185" i="5"/>
  <c r="G4185" i="5"/>
  <c r="F4185" i="5"/>
  <c r="E4185" i="5"/>
  <c r="H4184" i="5"/>
  <c r="G4184" i="5"/>
  <c r="F4184" i="5"/>
  <c r="E4184" i="5"/>
  <c r="H4183" i="5"/>
  <c r="G4183" i="5"/>
  <c r="F4183" i="5"/>
  <c r="E4183" i="5"/>
  <c r="H4182" i="5"/>
  <c r="G4182" i="5"/>
  <c r="F4182" i="5"/>
  <c r="E4182" i="5"/>
  <c r="H4181" i="5"/>
  <c r="G4181" i="5"/>
  <c r="F4181" i="5"/>
  <c r="E4181" i="5"/>
  <c r="H4180" i="5"/>
  <c r="G4180" i="5"/>
  <c r="F4180" i="5"/>
  <c r="E4180" i="5"/>
  <c r="H4179" i="5"/>
  <c r="G4179" i="5"/>
  <c r="F4179" i="5"/>
  <c r="E4179" i="5"/>
  <c r="H4178" i="5"/>
  <c r="G4178" i="5"/>
  <c r="F4178" i="5"/>
  <c r="E4178" i="5"/>
  <c r="H4177" i="5"/>
  <c r="G4177" i="5"/>
  <c r="F4177" i="5"/>
  <c r="E4177" i="5"/>
  <c r="H4176" i="5"/>
  <c r="G4176" i="5"/>
  <c r="F4176" i="5"/>
  <c r="E4176" i="5"/>
  <c r="H4175" i="5"/>
  <c r="G4175" i="5"/>
  <c r="F4175" i="5"/>
  <c r="E4175" i="5"/>
  <c r="H4174" i="5"/>
  <c r="G4174" i="5"/>
  <c r="F4174" i="5"/>
  <c r="E4174" i="5"/>
  <c r="H4173" i="5"/>
  <c r="G4173" i="5"/>
  <c r="F4173" i="5"/>
  <c r="E4173" i="5"/>
  <c r="H4172" i="5"/>
  <c r="G4172" i="5"/>
  <c r="F4172" i="5"/>
  <c r="E4172" i="5"/>
  <c r="H4171" i="5"/>
  <c r="G4171" i="5"/>
  <c r="F4171" i="5"/>
  <c r="E4171" i="5"/>
  <c r="H4170" i="5"/>
  <c r="G4170" i="5"/>
  <c r="F4170" i="5"/>
  <c r="E4170" i="5"/>
  <c r="H4169" i="5"/>
  <c r="G4169" i="5"/>
  <c r="F4169" i="5"/>
  <c r="E4169" i="5"/>
  <c r="H4168" i="5"/>
  <c r="G4168" i="5"/>
  <c r="F4168" i="5"/>
  <c r="E4168" i="5"/>
  <c r="H4167" i="5"/>
  <c r="G4167" i="5"/>
  <c r="F4167" i="5"/>
  <c r="E4167" i="5"/>
  <c r="H4166" i="5"/>
  <c r="G4166" i="5"/>
  <c r="F4166" i="5"/>
  <c r="E4166" i="5"/>
  <c r="H4165" i="5"/>
  <c r="G4165" i="5"/>
  <c r="F4165" i="5"/>
  <c r="E4165" i="5"/>
  <c r="H4164" i="5"/>
  <c r="G4164" i="5"/>
  <c r="F4164" i="5"/>
  <c r="E4164" i="5"/>
  <c r="H4163" i="5"/>
  <c r="G4163" i="5"/>
  <c r="F4163" i="5"/>
  <c r="E4163" i="5"/>
  <c r="H4162" i="5"/>
  <c r="G4162" i="5"/>
  <c r="F4162" i="5"/>
  <c r="E4162" i="5"/>
  <c r="H4161" i="5"/>
  <c r="G4161" i="5"/>
  <c r="F4161" i="5"/>
  <c r="E4161" i="5"/>
  <c r="H4160" i="5"/>
  <c r="G4160" i="5"/>
  <c r="F4160" i="5"/>
  <c r="E4160" i="5"/>
  <c r="H4159" i="5"/>
  <c r="G4159" i="5"/>
  <c r="F4159" i="5"/>
  <c r="E4159" i="5"/>
  <c r="H4158" i="5"/>
  <c r="G4158" i="5"/>
  <c r="F4158" i="5"/>
  <c r="E4158" i="5"/>
  <c r="H4157" i="5"/>
  <c r="G4157" i="5"/>
  <c r="F4157" i="5"/>
  <c r="E4157" i="5"/>
  <c r="H4156" i="5"/>
  <c r="G4156" i="5"/>
  <c r="F4156" i="5"/>
  <c r="E4156" i="5"/>
  <c r="H4155" i="5"/>
  <c r="G4155" i="5"/>
  <c r="F4155" i="5"/>
  <c r="E4155" i="5"/>
  <c r="H4154" i="5"/>
  <c r="G4154" i="5"/>
  <c r="F4154" i="5"/>
  <c r="E4154" i="5"/>
  <c r="H4153" i="5"/>
  <c r="G4153" i="5"/>
  <c r="F4153" i="5"/>
  <c r="E4153" i="5"/>
  <c r="H4152" i="5"/>
  <c r="G4152" i="5"/>
  <c r="F4152" i="5"/>
  <c r="E4152" i="5"/>
  <c r="H4151" i="5"/>
  <c r="G4151" i="5"/>
  <c r="F4151" i="5"/>
  <c r="E4151" i="5"/>
  <c r="H4150" i="5"/>
  <c r="G4150" i="5"/>
  <c r="F4150" i="5"/>
  <c r="E4150" i="5"/>
  <c r="H4149" i="5"/>
  <c r="G4149" i="5"/>
  <c r="F4149" i="5"/>
  <c r="E4149" i="5"/>
  <c r="H4148" i="5"/>
  <c r="G4148" i="5"/>
  <c r="F4148" i="5"/>
  <c r="E4148" i="5"/>
  <c r="H4147" i="5"/>
  <c r="G4147" i="5"/>
  <c r="F4147" i="5"/>
  <c r="E4147" i="5"/>
  <c r="H4146" i="5"/>
  <c r="G4146" i="5"/>
  <c r="F4146" i="5"/>
  <c r="E4146" i="5"/>
  <c r="H4145" i="5"/>
  <c r="G4145" i="5"/>
  <c r="F4145" i="5"/>
  <c r="E4145" i="5"/>
  <c r="H4144" i="5"/>
  <c r="G4144" i="5"/>
  <c r="F4144" i="5"/>
  <c r="E4144" i="5"/>
  <c r="H4143" i="5"/>
  <c r="G4143" i="5"/>
  <c r="F4143" i="5"/>
  <c r="E4143" i="5"/>
  <c r="H4142" i="5"/>
  <c r="G4142" i="5"/>
  <c r="F4142" i="5"/>
  <c r="E4142" i="5"/>
  <c r="H4141" i="5"/>
  <c r="G4141" i="5"/>
  <c r="F4141" i="5"/>
  <c r="E4141" i="5"/>
  <c r="H4140" i="5"/>
  <c r="G4140" i="5"/>
  <c r="F4140" i="5"/>
  <c r="E4140" i="5"/>
  <c r="H4139" i="5"/>
  <c r="G4139" i="5"/>
  <c r="F4139" i="5"/>
  <c r="E4139" i="5"/>
  <c r="H4138" i="5"/>
  <c r="G4138" i="5"/>
  <c r="F4138" i="5"/>
  <c r="E4138" i="5"/>
  <c r="H4137" i="5"/>
  <c r="G4137" i="5"/>
  <c r="F4137" i="5"/>
  <c r="E4137" i="5"/>
  <c r="H4136" i="5"/>
  <c r="G4136" i="5"/>
  <c r="F4136" i="5"/>
  <c r="E4136" i="5"/>
  <c r="H4135" i="5"/>
  <c r="G4135" i="5"/>
  <c r="F4135" i="5"/>
  <c r="E4135" i="5"/>
  <c r="H4134" i="5"/>
  <c r="G4134" i="5"/>
  <c r="F4134" i="5"/>
  <c r="E4134" i="5"/>
  <c r="H4133" i="5"/>
  <c r="G4133" i="5"/>
  <c r="F4133" i="5"/>
  <c r="E4133" i="5"/>
  <c r="H4132" i="5"/>
  <c r="G4132" i="5"/>
  <c r="F4132" i="5"/>
  <c r="E4132" i="5"/>
  <c r="H4131" i="5"/>
  <c r="G4131" i="5"/>
  <c r="F4131" i="5"/>
  <c r="E4131" i="5"/>
  <c r="H4130" i="5"/>
  <c r="G4130" i="5"/>
  <c r="F4130" i="5"/>
  <c r="E4130" i="5"/>
  <c r="H4129" i="5"/>
  <c r="G4129" i="5"/>
  <c r="F4129" i="5"/>
  <c r="E4129" i="5"/>
  <c r="H4128" i="5"/>
  <c r="G4128" i="5"/>
  <c r="F4128" i="5"/>
  <c r="E4128" i="5"/>
  <c r="H4127" i="5"/>
  <c r="G4127" i="5"/>
  <c r="F4127" i="5"/>
  <c r="E4127" i="5"/>
  <c r="H4126" i="5"/>
  <c r="G4126" i="5"/>
  <c r="F4126" i="5"/>
  <c r="E4126" i="5"/>
  <c r="H4125" i="5"/>
  <c r="G4125" i="5"/>
  <c r="F4125" i="5"/>
  <c r="E4125" i="5"/>
  <c r="H4124" i="5"/>
  <c r="G4124" i="5"/>
  <c r="F4124" i="5"/>
  <c r="E4124" i="5"/>
  <c r="H4123" i="5"/>
  <c r="G4123" i="5"/>
  <c r="F4123" i="5"/>
  <c r="E4123" i="5"/>
  <c r="H4122" i="5"/>
  <c r="G4122" i="5"/>
  <c r="F4122" i="5"/>
  <c r="E4122" i="5"/>
  <c r="H4121" i="5"/>
  <c r="G4121" i="5"/>
  <c r="F4121" i="5"/>
  <c r="E4121" i="5"/>
  <c r="H4120" i="5"/>
  <c r="G4120" i="5"/>
  <c r="F4120" i="5"/>
  <c r="E4120" i="5"/>
  <c r="H4119" i="5"/>
  <c r="G4119" i="5"/>
  <c r="F4119" i="5"/>
  <c r="E4119" i="5"/>
  <c r="H4118" i="5"/>
  <c r="G4118" i="5"/>
  <c r="F4118" i="5"/>
  <c r="E4118" i="5"/>
  <c r="H4117" i="5"/>
  <c r="G4117" i="5"/>
  <c r="F4117" i="5"/>
  <c r="E4117" i="5"/>
  <c r="H4116" i="5"/>
  <c r="G4116" i="5"/>
  <c r="F4116" i="5"/>
  <c r="E4116" i="5"/>
  <c r="H4115" i="5"/>
  <c r="G4115" i="5"/>
  <c r="F4115" i="5"/>
  <c r="E4115" i="5"/>
  <c r="H4114" i="5"/>
  <c r="G4114" i="5"/>
  <c r="F4114" i="5"/>
  <c r="E4114" i="5"/>
  <c r="H4113" i="5"/>
  <c r="G4113" i="5"/>
  <c r="F4113" i="5"/>
  <c r="E4113" i="5"/>
  <c r="H4112" i="5"/>
  <c r="G4112" i="5"/>
  <c r="F4112" i="5"/>
  <c r="E4112" i="5"/>
  <c r="H4111" i="5"/>
  <c r="G4111" i="5"/>
  <c r="F4111" i="5"/>
  <c r="E4111" i="5"/>
  <c r="H4110" i="5"/>
  <c r="G4110" i="5"/>
  <c r="F4110" i="5"/>
  <c r="E4110" i="5"/>
  <c r="H4109" i="5"/>
  <c r="G4109" i="5"/>
  <c r="F4109" i="5"/>
  <c r="E4109" i="5"/>
  <c r="H4108" i="5"/>
  <c r="G4108" i="5"/>
  <c r="F4108" i="5"/>
  <c r="E4108" i="5"/>
  <c r="H4107" i="5"/>
  <c r="G4107" i="5"/>
  <c r="F4107" i="5"/>
  <c r="E4107" i="5"/>
  <c r="H4106" i="5"/>
  <c r="G4106" i="5"/>
  <c r="F4106" i="5"/>
  <c r="E4106" i="5"/>
  <c r="H4105" i="5"/>
  <c r="G4105" i="5"/>
  <c r="F4105" i="5"/>
  <c r="E4105" i="5"/>
  <c r="H4104" i="5"/>
  <c r="G4104" i="5"/>
  <c r="F4104" i="5"/>
  <c r="E4104" i="5"/>
  <c r="H4103" i="5"/>
  <c r="G4103" i="5"/>
  <c r="F4103" i="5"/>
  <c r="E4103" i="5"/>
  <c r="H4102" i="5"/>
  <c r="G4102" i="5"/>
  <c r="F4102" i="5"/>
  <c r="E4102" i="5"/>
  <c r="H4101" i="5"/>
  <c r="G4101" i="5"/>
  <c r="F4101" i="5"/>
  <c r="E4101" i="5"/>
  <c r="H4100" i="5"/>
  <c r="G4100" i="5"/>
  <c r="F4100" i="5"/>
  <c r="E4100" i="5"/>
  <c r="H4099" i="5"/>
  <c r="G4099" i="5"/>
  <c r="F4099" i="5"/>
  <c r="E4099" i="5"/>
  <c r="H4098" i="5"/>
  <c r="G4098" i="5"/>
  <c r="F4098" i="5"/>
  <c r="E4098" i="5"/>
  <c r="H4097" i="5"/>
  <c r="G4097" i="5"/>
  <c r="F4097" i="5"/>
  <c r="E4097" i="5"/>
  <c r="H4096" i="5"/>
  <c r="G4096" i="5"/>
  <c r="F4096" i="5"/>
  <c r="E4096" i="5"/>
  <c r="H4095" i="5"/>
  <c r="G4095" i="5"/>
  <c r="F4095" i="5"/>
  <c r="E4095" i="5"/>
  <c r="H4094" i="5"/>
  <c r="G4094" i="5"/>
  <c r="F4094" i="5"/>
  <c r="E4094" i="5"/>
  <c r="H4093" i="5"/>
  <c r="G4093" i="5"/>
  <c r="F4093" i="5"/>
  <c r="E4093" i="5"/>
  <c r="H4092" i="5"/>
  <c r="G4092" i="5"/>
  <c r="F4092" i="5"/>
  <c r="E4092" i="5"/>
  <c r="H4091" i="5"/>
  <c r="G4091" i="5"/>
  <c r="F4091" i="5"/>
  <c r="E4091" i="5"/>
  <c r="H4090" i="5"/>
  <c r="G4090" i="5"/>
  <c r="F4090" i="5"/>
  <c r="E4090" i="5"/>
  <c r="H4089" i="5"/>
  <c r="G4089" i="5"/>
  <c r="F4089" i="5"/>
  <c r="E4089" i="5"/>
  <c r="H4088" i="5"/>
  <c r="G4088" i="5"/>
  <c r="F4088" i="5"/>
  <c r="E4088" i="5"/>
  <c r="H4087" i="5"/>
  <c r="G4087" i="5"/>
  <c r="F4087" i="5"/>
  <c r="E4087" i="5"/>
  <c r="H4086" i="5"/>
  <c r="G4086" i="5"/>
  <c r="F4086" i="5"/>
  <c r="E4086" i="5"/>
  <c r="H4085" i="5"/>
  <c r="G4085" i="5"/>
  <c r="F4085" i="5"/>
  <c r="E4085" i="5"/>
  <c r="H4084" i="5"/>
  <c r="G4084" i="5"/>
  <c r="F4084" i="5"/>
  <c r="E4084" i="5"/>
  <c r="H4083" i="5"/>
  <c r="G4083" i="5"/>
  <c r="F4083" i="5"/>
  <c r="E4083" i="5"/>
  <c r="H4082" i="5"/>
  <c r="G4082" i="5"/>
  <c r="F4082" i="5"/>
  <c r="E4082" i="5"/>
  <c r="H4081" i="5"/>
  <c r="G4081" i="5"/>
  <c r="F4081" i="5"/>
  <c r="E4081" i="5"/>
  <c r="H4080" i="5"/>
  <c r="G4080" i="5"/>
  <c r="F4080" i="5"/>
  <c r="E4080" i="5"/>
  <c r="H4079" i="5"/>
  <c r="G4079" i="5"/>
  <c r="F4079" i="5"/>
  <c r="E4079" i="5"/>
  <c r="H4078" i="5"/>
  <c r="G4078" i="5"/>
  <c r="F4078" i="5"/>
  <c r="E4078" i="5"/>
  <c r="H4077" i="5"/>
  <c r="G4077" i="5"/>
  <c r="F4077" i="5"/>
  <c r="E4077" i="5"/>
  <c r="H4076" i="5"/>
  <c r="G4076" i="5"/>
  <c r="F4076" i="5"/>
  <c r="E4076" i="5"/>
  <c r="H4075" i="5"/>
  <c r="G4075" i="5"/>
  <c r="F4075" i="5"/>
  <c r="E4075" i="5"/>
  <c r="H4074" i="5"/>
  <c r="G4074" i="5"/>
  <c r="F4074" i="5"/>
  <c r="E4074" i="5"/>
  <c r="H4073" i="5"/>
  <c r="G4073" i="5"/>
  <c r="F4073" i="5"/>
  <c r="E4073" i="5"/>
  <c r="H4072" i="5"/>
  <c r="G4072" i="5"/>
  <c r="F4072" i="5"/>
  <c r="E4072" i="5"/>
  <c r="H4071" i="5"/>
  <c r="G4071" i="5"/>
  <c r="F4071" i="5"/>
  <c r="E4071" i="5"/>
  <c r="H4070" i="5"/>
  <c r="G4070" i="5"/>
  <c r="F4070" i="5"/>
  <c r="E4070" i="5"/>
  <c r="H4069" i="5"/>
  <c r="G4069" i="5"/>
  <c r="F4069" i="5"/>
  <c r="E4069" i="5"/>
  <c r="H4068" i="5"/>
  <c r="G4068" i="5"/>
  <c r="F4068" i="5"/>
  <c r="E4068" i="5"/>
  <c r="H4067" i="5"/>
  <c r="G4067" i="5"/>
  <c r="F4067" i="5"/>
  <c r="E4067" i="5"/>
  <c r="H4066" i="5"/>
  <c r="G4066" i="5"/>
  <c r="F4066" i="5"/>
  <c r="E4066" i="5"/>
  <c r="H4065" i="5"/>
  <c r="G4065" i="5"/>
  <c r="F4065" i="5"/>
  <c r="E4065" i="5"/>
  <c r="H4064" i="5"/>
  <c r="G4064" i="5"/>
  <c r="F4064" i="5"/>
  <c r="E4064" i="5"/>
  <c r="H4063" i="5"/>
  <c r="G4063" i="5"/>
  <c r="F4063" i="5"/>
  <c r="E4063" i="5"/>
  <c r="H4062" i="5"/>
  <c r="G4062" i="5"/>
  <c r="F4062" i="5"/>
  <c r="E4062" i="5"/>
  <c r="H4061" i="5"/>
  <c r="G4061" i="5"/>
  <c r="F4061" i="5"/>
  <c r="E4061" i="5"/>
  <c r="H4060" i="5"/>
  <c r="G4060" i="5"/>
  <c r="F4060" i="5"/>
  <c r="E4060" i="5"/>
  <c r="H4059" i="5"/>
  <c r="G4059" i="5"/>
  <c r="F4059" i="5"/>
  <c r="E4059" i="5"/>
  <c r="H4058" i="5"/>
  <c r="G4058" i="5"/>
  <c r="F4058" i="5"/>
  <c r="E4058" i="5"/>
  <c r="H4057" i="5"/>
  <c r="G4057" i="5"/>
  <c r="F4057" i="5"/>
  <c r="E4057" i="5"/>
  <c r="H4056" i="5"/>
  <c r="G4056" i="5"/>
  <c r="F4056" i="5"/>
  <c r="E4056" i="5"/>
  <c r="H4055" i="5"/>
  <c r="G4055" i="5"/>
  <c r="F4055" i="5"/>
  <c r="E4055" i="5"/>
  <c r="H4054" i="5"/>
  <c r="G4054" i="5"/>
  <c r="F4054" i="5"/>
  <c r="E4054" i="5"/>
  <c r="H4053" i="5"/>
  <c r="G4053" i="5"/>
  <c r="F4053" i="5"/>
  <c r="E4053" i="5"/>
  <c r="H4052" i="5"/>
  <c r="G4052" i="5"/>
  <c r="F4052" i="5"/>
  <c r="E4052" i="5"/>
  <c r="H4051" i="5"/>
  <c r="G4051" i="5"/>
  <c r="F4051" i="5"/>
  <c r="E4051" i="5"/>
  <c r="H4050" i="5"/>
  <c r="G4050" i="5"/>
  <c r="F4050" i="5"/>
  <c r="E4050" i="5"/>
  <c r="H4049" i="5"/>
  <c r="G4049" i="5"/>
  <c r="F4049" i="5"/>
  <c r="E4049" i="5"/>
  <c r="H4048" i="5"/>
  <c r="G4048" i="5"/>
  <c r="F4048" i="5"/>
  <c r="E4048" i="5"/>
  <c r="H4047" i="5"/>
  <c r="G4047" i="5"/>
  <c r="F4047" i="5"/>
  <c r="E4047" i="5"/>
  <c r="H4046" i="5"/>
  <c r="G4046" i="5"/>
  <c r="F4046" i="5"/>
  <c r="E4046" i="5"/>
  <c r="H4045" i="5"/>
  <c r="G4045" i="5"/>
  <c r="F4045" i="5"/>
  <c r="E4045" i="5"/>
  <c r="H4044" i="5"/>
  <c r="G4044" i="5"/>
  <c r="F4044" i="5"/>
  <c r="E4044" i="5"/>
  <c r="H4043" i="5"/>
  <c r="G4043" i="5"/>
  <c r="F4043" i="5"/>
  <c r="E4043" i="5"/>
  <c r="H4042" i="5"/>
  <c r="G4042" i="5"/>
  <c r="F4042" i="5"/>
  <c r="E4042" i="5"/>
  <c r="H4041" i="5"/>
  <c r="G4041" i="5"/>
  <c r="F4041" i="5"/>
  <c r="E4041" i="5"/>
  <c r="H4040" i="5"/>
  <c r="G4040" i="5"/>
  <c r="F4040" i="5"/>
  <c r="E4040" i="5"/>
  <c r="H4039" i="5"/>
  <c r="G4039" i="5"/>
  <c r="F4039" i="5"/>
  <c r="E4039" i="5"/>
  <c r="H4038" i="5"/>
  <c r="G4038" i="5"/>
  <c r="F4038" i="5"/>
  <c r="E4038" i="5"/>
  <c r="H4037" i="5"/>
  <c r="G4037" i="5"/>
  <c r="F4037" i="5"/>
  <c r="E4037" i="5"/>
  <c r="H4036" i="5"/>
  <c r="G4036" i="5"/>
  <c r="F4036" i="5"/>
  <c r="E4036" i="5"/>
  <c r="H4035" i="5"/>
  <c r="G4035" i="5"/>
  <c r="F4035" i="5"/>
  <c r="E4035" i="5"/>
  <c r="H4034" i="5"/>
  <c r="G4034" i="5"/>
  <c r="F4034" i="5"/>
  <c r="E4034" i="5"/>
  <c r="H4033" i="5"/>
  <c r="G4033" i="5"/>
  <c r="F4033" i="5"/>
  <c r="E4033" i="5"/>
  <c r="H4032" i="5"/>
  <c r="G4032" i="5"/>
  <c r="F4032" i="5"/>
  <c r="E4032" i="5"/>
  <c r="H4031" i="5"/>
  <c r="G4031" i="5"/>
  <c r="F4031" i="5"/>
  <c r="E4031" i="5"/>
  <c r="H4030" i="5"/>
  <c r="G4030" i="5"/>
  <c r="F4030" i="5"/>
  <c r="E4030" i="5"/>
  <c r="H4029" i="5"/>
  <c r="G4029" i="5"/>
  <c r="F4029" i="5"/>
  <c r="E4029" i="5"/>
  <c r="H4028" i="5"/>
  <c r="G4028" i="5"/>
  <c r="F4028" i="5"/>
  <c r="E4028" i="5"/>
  <c r="H4027" i="5"/>
  <c r="G4027" i="5"/>
  <c r="F4027" i="5"/>
  <c r="E4027" i="5"/>
  <c r="H4026" i="5"/>
  <c r="G4026" i="5"/>
  <c r="F4026" i="5"/>
  <c r="E4026" i="5"/>
  <c r="H4025" i="5"/>
  <c r="G4025" i="5"/>
  <c r="F4025" i="5"/>
  <c r="E4025" i="5"/>
  <c r="H4024" i="5"/>
  <c r="G4024" i="5"/>
  <c r="F4024" i="5"/>
  <c r="E4024" i="5"/>
  <c r="H4023" i="5"/>
  <c r="G4023" i="5"/>
  <c r="F4023" i="5"/>
  <c r="E4023" i="5"/>
  <c r="H4022" i="5"/>
  <c r="G4022" i="5"/>
  <c r="F4022" i="5"/>
  <c r="E4022" i="5"/>
  <c r="H4021" i="5"/>
  <c r="G4021" i="5"/>
  <c r="F4021" i="5"/>
  <c r="E4021" i="5"/>
  <c r="H4020" i="5"/>
  <c r="G4020" i="5"/>
  <c r="F4020" i="5"/>
  <c r="E4020" i="5"/>
  <c r="H4019" i="5"/>
  <c r="G4019" i="5"/>
  <c r="F4019" i="5"/>
  <c r="E4019" i="5"/>
  <c r="H4018" i="5"/>
  <c r="G4018" i="5"/>
  <c r="F4018" i="5"/>
  <c r="E4018" i="5"/>
  <c r="H4017" i="5"/>
  <c r="G4017" i="5"/>
  <c r="F4017" i="5"/>
  <c r="E4017" i="5"/>
  <c r="H4016" i="5"/>
  <c r="G4016" i="5"/>
  <c r="F4016" i="5"/>
  <c r="E4016" i="5"/>
  <c r="H4015" i="5"/>
  <c r="G4015" i="5"/>
  <c r="F4015" i="5"/>
  <c r="E4015" i="5"/>
  <c r="H4014" i="5"/>
  <c r="G4014" i="5"/>
  <c r="F4014" i="5"/>
  <c r="E4014" i="5"/>
  <c r="H4013" i="5"/>
  <c r="G4013" i="5"/>
  <c r="F4013" i="5"/>
  <c r="E4013" i="5"/>
  <c r="H4012" i="5"/>
  <c r="G4012" i="5"/>
  <c r="F4012" i="5"/>
  <c r="E4012" i="5"/>
  <c r="H4011" i="5"/>
  <c r="G4011" i="5"/>
  <c r="F4011" i="5"/>
  <c r="E4011" i="5"/>
  <c r="H4010" i="5"/>
  <c r="G4010" i="5"/>
  <c r="F4010" i="5"/>
  <c r="E4010" i="5"/>
  <c r="H4009" i="5"/>
  <c r="G4009" i="5"/>
  <c r="F4009" i="5"/>
  <c r="E4009" i="5"/>
  <c r="H4008" i="5"/>
  <c r="G4008" i="5"/>
  <c r="F4008" i="5"/>
  <c r="E4008" i="5"/>
  <c r="H4007" i="5"/>
  <c r="G4007" i="5"/>
  <c r="F4007" i="5"/>
  <c r="E4007" i="5"/>
  <c r="H4006" i="5"/>
  <c r="G4006" i="5"/>
  <c r="F4006" i="5"/>
  <c r="E4006" i="5"/>
  <c r="H4005" i="5"/>
  <c r="G4005" i="5"/>
  <c r="F4005" i="5"/>
  <c r="E4005" i="5"/>
  <c r="H4004" i="5"/>
  <c r="G4004" i="5"/>
  <c r="F4004" i="5"/>
  <c r="E4004" i="5"/>
  <c r="H4003" i="5"/>
  <c r="G4003" i="5"/>
  <c r="F4003" i="5"/>
  <c r="E4003" i="5"/>
  <c r="H4002" i="5"/>
  <c r="G4002" i="5"/>
  <c r="F4002" i="5"/>
  <c r="E4002" i="5"/>
  <c r="H4001" i="5"/>
  <c r="G4001" i="5"/>
  <c r="F4001" i="5"/>
  <c r="E4001" i="5"/>
  <c r="H4000" i="5"/>
  <c r="G4000" i="5"/>
  <c r="F4000" i="5"/>
  <c r="E4000" i="5"/>
  <c r="H3999" i="5"/>
  <c r="G3999" i="5"/>
  <c r="F3999" i="5"/>
  <c r="E3999" i="5"/>
  <c r="H3998" i="5"/>
  <c r="G3998" i="5"/>
  <c r="F3998" i="5"/>
  <c r="E3998" i="5"/>
  <c r="H3997" i="5"/>
  <c r="G3997" i="5"/>
  <c r="F3997" i="5"/>
  <c r="E3997" i="5"/>
  <c r="H3996" i="5"/>
  <c r="G3996" i="5"/>
  <c r="F3996" i="5"/>
  <c r="E3996" i="5"/>
  <c r="H3995" i="5"/>
  <c r="G3995" i="5"/>
  <c r="F3995" i="5"/>
  <c r="E3995" i="5"/>
  <c r="H3994" i="5"/>
  <c r="G3994" i="5"/>
  <c r="F3994" i="5"/>
  <c r="E3994" i="5"/>
  <c r="H3993" i="5"/>
  <c r="G3993" i="5"/>
  <c r="F3993" i="5"/>
  <c r="E3993" i="5"/>
  <c r="H3992" i="5"/>
  <c r="G3992" i="5"/>
  <c r="F3992" i="5"/>
  <c r="E3992" i="5"/>
  <c r="H3991" i="5"/>
  <c r="G3991" i="5"/>
  <c r="F3991" i="5"/>
  <c r="E3991" i="5"/>
  <c r="H3990" i="5"/>
  <c r="G3990" i="5"/>
  <c r="F3990" i="5"/>
  <c r="E3990" i="5"/>
  <c r="H3989" i="5"/>
  <c r="G3989" i="5"/>
  <c r="F3989" i="5"/>
  <c r="E3989" i="5"/>
  <c r="H3988" i="5"/>
  <c r="G3988" i="5"/>
  <c r="F3988" i="5"/>
  <c r="E3988" i="5"/>
  <c r="H3987" i="5"/>
  <c r="G3987" i="5"/>
  <c r="F3987" i="5"/>
  <c r="E3987" i="5"/>
  <c r="H3986" i="5"/>
  <c r="G3986" i="5"/>
  <c r="F3986" i="5"/>
  <c r="E3986" i="5"/>
  <c r="H3985" i="5"/>
  <c r="G3985" i="5"/>
  <c r="F3985" i="5"/>
  <c r="E3985" i="5"/>
  <c r="H3984" i="5"/>
  <c r="G3984" i="5"/>
  <c r="F3984" i="5"/>
  <c r="E3984" i="5"/>
  <c r="H3983" i="5"/>
  <c r="G3983" i="5"/>
  <c r="F3983" i="5"/>
  <c r="E3983" i="5"/>
  <c r="H3982" i="5"/>
  <c r="G3982" i="5"/>
  <c r="F3982" i="5"/>
  <c r="E3982" i="5"/>
  <c r="H3981" i="5"/>
  <c r="G3981" i="5"/>
  <c r="F3981" i="5"/>
  <c r="E3981" i="5"/>
  <c r="H3980" i="5"/>
  <c r="G3980" i="5"/>
  <c r="F3980" i="5"/>
  <c r="E3980" i="5"/>
  <c r="H3979" i="5"/>
  <c r="G3979" i="5"/>
  <c r="F3979" i="5"/>
  <c r="E3979" i="5"/>
  <c r="H3978" i="5"/>
  <c r="G3978" i="5"/>
  <c r="F3978" i="5"/>
  <c r="E3978" i="5"/>
  <c r="H3977" i="5"/>
  <c r="G3977" i="5"/>
  <c r="F3977" i="5"/>
  <c r="E3977" i="5"/>
  <c r="H3976" i="5"/>
  <c r="G3976" i="5"/>
  <c r="F3976" i="5"/>
  <c r="E3976" i="5"/>
  <c r="H3975" i="5"/>
  <c r="G3975" i="5"/>
  <c r="F3975" i="5"/>
  <c r="E3975" i="5"/>
  <c r="H3974" i="5"/>
  <c r="G3974" i="5"/>
  <c r="F3974" i="5"/>
  <c r="E3974" i="5"/>
  <c r="H3973" i="5"/>
  <c r="G3973" i="5"/>
  <c r="F3973" i="5"/>
  <c r="E3973" i="5"/>
  <c r="H3972" i="5"/>
  <c r="G3972" i="5"/>
  <c r="F3972" i="5"/>
  <c r="E3972" i="5"/>
  <c r="H3971" i="5"/>
  <c r="G3971" i="5"/>
  <c r="F3971" i="5"/>
  <c r="E3971" i="5"/>
  <c r="H3970" i="5"/>
  <c r="G3970" i="5"/>
  <c r="F3970" i="5"/>
  <c r="E3970" i="5"/>
  <c r="H3969" i="5"/>
  <c r="G3969" i="5"/>
  <c r="F3969" i="5"/>
  <c r="E3969" i="5"/>
  <c r="H3968" i="5"/>
  <c r="G3968" i="5"/>
  <c r="F3968" i="5"/>
  <c r="E3968" i="5"/>
  <c r="H3967" i="5"/>
  <c r="G3967" i="5"/>
  <c r="F3967" i="5"/>
  <c r="E3967" i="5"/>
  <c r="H3966" i="5"/>
  <c r="G3966" i="5"/>
  <c r="F3966" i="5"/>
  <c r="E3966" i="5"/>
  <c r="H3965" i="5"/>
  <c r="G3965" i="5"/>
  <c r="F3965" i="5"/>
  <c r="E3965" i="5"/>
  <c r="H3964" i="5"/>
  <c r="G3964" i="5"/>
  <c r="F3964" i="5"/>
  <c r="E3964" i="5"/>
  <c r="H3963" i="5"/>
  <c r="G3963" i="5"/>
  <c r="F3963" i="5"/>
  <c r="E3963" i="5"/>
  <c r="H3962" i="5"/>
  <c r="G3962" i="5"/>
  <c r="F3962" i="5"/>
  <c r="E3962" i="5"/>
  <c r="H3961" i="5"/>
  <c r="G3961" i="5"/>
  <c r="F3961" i="5"/>
  <c r="E3961" i="5"/>
  <c r="H3960" i="5"/>
  <c r="G3960" i="5"/>
  <c r="F3960" i="5"/>
  <c r="E3960" i="5"/>
  <c r="H3959" i="5"/>
  <c r="G3959" i="5"/>
  <c r="F3959" i="5"/>
  <c r="E3959" i="5"/>
  <c r="H3958" i="5"/>
  <c r="G3958" i="5"/>
  <c r="F3958" i="5"/>
  <c r="E3958" i="5"/>
  <c r="H3957" i="5"/>
  <c r="G3957" i="5"/>
  <c r="F3957" i="5"/>
  <c r="E3957" i="5"/>
  <c r="H3956" i="5"/>
  <c r="G3956" i="5"/>
  <c r="F3956" i="5"/>
  <c r="E3956" i="5"/>
  <c r="H3955" i="5"/>
  <c r="G3955" i="5"/>
  <c r="F3955" i="5"/>
  <c r="E3955" i="5"/>
  <c r="H3954" i="5"/>
  <c r="G3954" i="5"/>
  <c r="F3954" i="5"/>
  <c r="E3954" i="5"/>
  <c r="H3953" i="5"/>
  <c r="G3953" i="5"/>
  <c r="F3953" i="5"/>
  <c r="E3953" i="5"/>
  <c r="H3952" i="5"/>
  <c r="G3952" i="5"/>
  <c r="F3952" i="5"/>
  <c r="E3952" i="5"/>
  <c r="H3951" i="5"/>
  <c r="G3951" i="5"/>
  <c r="F3951" i="5"/>
  <c r="E3951" i="5"/>
  <c r="H3950" i="5"/>
  <c r="G3950" i="5"/>
  <c r="F3950" i="5"/>
  <c r="E3950" i="5"/>
  <c r="H3949" i="5"/>
  <c r="G3949" i="5"/>
  <c r="F3949" i="5"/>
  <c r="E3949" i="5"/>
  <c r="H3948" i="5"/>
  <c r="G3948" i="5"/>
  <c r="F3948" i="5"/>
  <c r="E3948" i="5"/>
  <c r="H3947" i="5"/>
  <c r="G3947" i="5"/>
  <c r="F3947" i="5"/>
  <c r="E3947" i="5"/>
  <c r="H3946" i="5"/>
  <c r="G3946" i="5"/>
  <c r="F3946" i="5"/>
  <c r="E3946" i="5"/>
  <c r="H3945" i="5"/>
  <c r="G3945" i="5"/>
  <c r="F3945" i="5"/>
  <c r="E3945" i="5"/>
  <c r="H3944" i="5"/>
  <c r="G3944" i="5"/>
  <c r="F3944" i="5"/>
  <c r="E3944" i="5"/>
  <c r="H3943" i="5"/>
  <c r="G3943" i="5"/>
  <c r="F3943" i="5"/>
  <c r="E3943" i="5"/>
  <c r="H3942" i="5"/>
  <c r="G3942" i="5"/>
  <c r="F3942" i="5"/>
  <c r="E3942" i="5"/>
  <c r="H3941" i="5"/>
  <c r="G3941" i="5"/>
  <c r="F3941" i="5"/>
  <c r="E3941" i="5"/>
  <c r="H3940" i="5"/>
  <c r="G3940" i="5"/>
  <c r="F3940" i="5"/>
  <c r="E3940" i="5"/>
  <c r="H3939" i="5"/>
  <c r="G3939" i="5"/>
  <c r="F3939" i="5"/>
  <c r="E3939" i="5"/>
  <c r="H3938" i="5"/>
  <c r="G3938" i="5"/>
  <c r="F3938" i="5"/>
  <c r="E3938" i="5"/>
  <c r="H3937" i="5"/>
  <c r="G3937" i="5"/>
  <c r="F3937" i="5"/>
  <c r="E3937" i="5"/>
  <c r="H3936" i="5"/>
  <c r="G3936" i="5"/>
  <c r="F3936" i="5"/>
  <c r="E3936" i="5"/>
  <c r="H3935" i="5"/>
  <c r="G3935" i="5"/>
  <c r="F3935" i="5"/>
  <c r="E3935" i="5"/>
  <c r="H3934" i="5"/>
  <c r="G3934" i="5"/>
  <c r="F3934" i="5"/>
  <c r="E3934" i="5"/>
  <c r="H3933" i="5"/>
  <c r="G3933" i="5"/>
  <c r="F3933" i="5"/>
  <c r="E3933" i="5"/>
  <c r="H3932" i="5"/>
  <c r="G3932" i="5"/>
  <c r="F3932" i="5"/>
  <c r="E3932" i="5"/>
  <c r="H3931" i="5"/>
  <c r="G3931" i="5"/>
  <c r="F3931" i="5"/>
  <c r="E3931" i="5"/>
  <c r="H3930" i="5"/>
  <c r="G3930" i="5"/>
  <c r="F3930" i="5"/>
  <c r="E3930" i="5"/>
  <c r="H3929" i="5"/>
  <c r="G3929" i="5"/>
  <c r="F3929" i="5"/>
  <c r="E3929" i="5"/>
  <c r="H3928" i="5"/>
  <c r="G3928" i="5"/>
  <c r="F3928" i="5"/>
  <c r="E3928" i="5"/>
  <c r="H3927" i="5"/>
  <c r="G3927" i="5"/>
  <c r="F3927" i="5"/>
  <c r="E3927" i="5"/>
  <c r="H3926" i="5"/>
  <c r="G3926" i="5"/>
  <c r="F3926" i="5"/>
  <c r="E3926" i="5"/>
  <c r="H3925" i="5"/>
  <c r="G3925" i="5"/>
  <c r="F3925" i="5"/>
  <c r="E3925" i="5"/>
  <c r="H3924" i="5"/>
  <c r="G3924" i="5"/>
  <c r="F3924" i="5"/>
  <c r="E3924" i="5"/>
  <c r="H3923" i="5"/>
  <c r="G3923" i="5"/>
  <c r="F3923" i="5"/>
  <c r="E3923" i="5"/>
  <c r="H3922" i="5"/>
  <c r="G3922" i="5"/>
  <c r="F3922" i="5"/>
  <c r="E3922" i="5"/>
  <c r="H3921" i="5"/>
  <c r="G3921" i="5"/>
  <c r="F3921" i="5"/>
  <c r="E3921" i="5"/>
  <c r="H3920" i="5"/>
  <c r="G3920" i="5"/>
  <c r="F3920" i="5"/>
  <c r="E3920" i="5"/>
  <c r="H3919" i="5"/>
  <c r="G3919" i="5"/>
  <c r="F3919" i="5"/>
  <c r="E3919" i="5"/>
  <c r="H3918" i="5"/>
  <c r="G3918" i="5"/>
  <c r="F3918" i="5"/>
  <c r="E3918" i="5"/>
  <c r="H3917" i="5"/>
  <c r="G3917" i="5"/>
  <c r="F3917" i="5"/>
  <c r="E3917" i="5"/>
  <c r="H3916" i="5"/>
  <c r="G3916" i="5"/>
  <c r="F3916" i="5"/>
  <c r="E3916" i="5"/>
  <c r="H3915" i="5"/>
  <c r="G3915" i="5"/>
  <c r="F3915" i="5"/>
  <c r="E3915" i="5"/>
  <c r="H3914" i="5"/>
  <c r="G3914" i="5"/>
  <c r="F3914" i="5"/>
  <c r="E3914" i="5"/>
  <c r="H3913" i="5"/>
  <c r="G3913" i="5"/>
  <c r="F3913" i="5"/>
  <c r="E3913" i="5"/>
  <c r="H3912" i="5"/>
  <c r="G3912" i="5"/>
  <c r="F3912" i="5"/>
  <c r="E3912" i="5"/>
  <c r="H3911" i="5"/>
  <c r="G3911" i="5"/>
  <c r="F3911" i="5"/>
  <c r="E3911" i="5"/>
  <c r="H3910" i="5"/>
  <c r="G3910" i="5"/>
  <c r="F3910" i="5"/>
  <c r="E3910" i="5"/>
  <c r="H3909" i="5"/>
  <c r="G3909" i="5"/>
  <c r="F3909" i="5"/>
  <c r="E3909" i="5"/>
  <c r="H3908" i="5"/>
  <c r="G3908" i="5"/>
  <c r="F3908" i="5"/>
  <c r="E3908" i="5"/>
  <c r="H3907" i="5"/>
  <c r="G3907" i="5"/>
  <c r="F3907" i="5"/>
  <c r="E3907" i="5"/>
  <c r="H3906" i="5"/>
  <c r="G3906" i="5"/>
  <c r="F3906" i="5"/>
  <c r="E3906" i="5"/>
  <c r="H3905" i="5"/>
  <c r="G3905" i="5"/>
  <c r="F3905" i="5"/>
  <c r="E3905" i="5"/>
  <c r="H3904" i="5"/>
  <c r="G3904" i="5"/>
  <c r="F3904" i="5"/>
  <c r="E3904" i="5"/>
  <c r="H3903" i="5"/>
  <c r="G3903" i="5"/>
  <c r="F3903" i="5"/>
  <c r="E3903" i="5"/>
  <c r="H3902" i="5"/>
  <c r="G3902" i="5"/>
  <c r="F3902" i="5"/>
  <c r="E3902" i="5"/>
  <c r="H3901" i="5"/>
  <c r="G3901" i="5"/>
  <c r="F3901" i="5"/>
  <c r="E3901" i="5"/>
  <c r="H3900" i="5"/>
  <c r="G3900" i="5"/>
  <c r="F3900" i="5"/>
  <c r="E3900" i="5"/>
  <c r="H3899" i="5"/>
  <c r="G3899" i="5"/>
  <c r="F3899" i="5"/>
  <c r="E3899" i="5"/>
  <c r="H3898" i="5"/>
  <c r="G3898" i="5"/>
  <c r="F3898" i="5"/>
  <c r="E3898" i="5"/>
  <c r="H3897" i="5"/>
  <c r="G3897" i="5"/>
  <c r="F3897" i="5"/>
  <c r="E3897" i="5"/>
  <c r="H3896" i="5"/>
  <c r="G3896" i="5"/>
  <c r="F3896" i="5"/>
  <c r="E3896" i="5"/>
  <c r="H3895" i="5"/>
  <c r="G3895" i="5"/>
  <c r="F3895" i="5"/>
  <c r="E3895" i="5"/>
  <c r="H3894" i="5"/>
  <c r="G3894" i="5"/>
  <c r="F3894" i="5"/>
  <c r="E3894" i="5"/>
  <c r="H3893" i="5"/>
  <c r="G3893" i="5"/>
  <c r="F3893" i="5"/>
  <c r="E3893" i="5"/>
  <c r="H3892" i="5"/>
  <c r="G3892" i="5"/>
  <c r="F3892" i="5"/>
  <c r="E3892" i="5"/>
  <c r="H3891" i="5"/>
  <c r="G3891" i="5"/>
  <c r="F3891" i="5"/>
  <c r="E3891" i="5"/>
  <c r="H3890" i="5"/>
  <c r="G3890" i="5"/>
  <c r="F3890" i="5"/>
  <c r="E3890" i="5"/>
  <c r="H3889" i="5"/>
  <c r="G3889" i="5"/>
  <c r="F3889" i="5"/>
  <c r="E3889" i="5"/>
  <c r="H3888" i="5"/>
  <c r="G3888" i="5"/>
  <c r="F3888" i="5"/>
  <c r="E3888" i="5"/>
  <c r="H3887" i="5"/>
  <c r="G3887" i="5"/>
  <c r="F3887" i="5"/>
  <c r="E3887" i="5"/>
  <c r="H3886" i="5"/>
  <c r="G3886" i="5"/>
  <c r="F3886" i="5"/>
  <c r="E3886" i="5"/>
  <c r="H3885" i="5"/>
  <c r="G3885" i="5"/>
  <c r="F3885" i="5"/>
  <c r="E3885" i="5"/>
  <c r="H3884" i="5"/>
  <c r="G3884" i="5"/>
  <c r="F3884" i="5"/>
  <c r="E3884" i="5"/>
  <c r="H3883" i="5"/>
  <c r="G3883" i="5"/>
  <c r="F3883" i="5"/>
  <c r="E3883" i="5"/>
  <c r="H3882" i="5"/>
  <c r="G3882" i="5"/>
  <c r="F3882" i="5"/>
  <c r="E3882" i="5"/>
  <c r="H3881" i="5"/>
  <c r="G3881" i="5"/>
  <c r="F3881" i="5"/>
  <c r="E3881" i="5"/>
  <c r="H3880" i="5"/>
  <c r="G3880" i="5"/>
  <c r="F3880" i="5"/>
  <c r="E3880" i="5"/>
  <c r="H3879" i="5"/>
  <c r="G3879" i="5"/>
  <c r="F3879" i="5"/>
  <c r="E3879" i="5"/>
  <c r="H3878" i="5"/>
  <c r="G3878" i="5"/>
  <c r="F3878" i="5"/>
  <c r="E3878" i="5"/>
  <c r="H3877" i="5"/>
  <c r="G3877" i="5"/>
  <c r="F3877" i="5"/>
  <c r="E3877" i="5"/>
  <c r="H3876" i="5"/>
  <c r="G3876" i="5"/>
  <c r="F3876" i="5"/>
  <c r="E3876" i="5"/>
  <c r="H3875" i="5"/>
  <c r="G3875" i="5"/>
  <c r="F3875" i="5"/>
  <c r="E3875" i="5"/>
  <c r="H3874" i="5"/>
  <c r="G3874" i="5"/>
  <c r="F3874" i="5"/>
  <c r="E3874" i="5"/>
  <c r="H3873" i="5"/>
  <c r="G3873" i="5"/>
  <c r="F3873" i="5"/>
  <c r="E3873" i="5"/>
  <c r="H3872" i="5"/>
  <c r="G3872" i="5"/>
  <c r="F3872" i="5"/>
  <c r="E3872" i="5"/>
  <c r="H3871" i="5"/>
  <c r="G3871" i="5"/>
  <c r="F3871" i="5"/>
  <c r="E3871" i="5"/>
  <c r="H3870" i="5"/>
  <c r="G3870" i="5"/>
  <c r="F3870" i="5"/>
  <c r="E3870" i="5"/>
  <c r="H3869" i="5"/>
  <c r="G3869" i="5"/>
  <c r="F3869" i="5"/>
  <c r="E3869" i="5"/>
  <c r="H3868" i="5"/>
  <c r="G3868" i="5"/>
  <c r="F3868" i="5"/>
  <c r="E3868" i="5"/>
  <c r="H3867" i="5"/>
  <c r="G3867" i="5"/>
  <c r="F3867" i="5"/>
  <c r="E3867" i="5"/>
  <c r="H3866" i="5"/>
  <c r="G3866" i="5"/>
  <c r="F3866" i="5"/>
  <c r="E3866" i="5"/>
  <c r="H3865" i="5"/>
  <c r="G3865" i="5"/>
  <c r="F3865" i="5"/>
  <c r="E3865" i="5"/>
  <c r="H3864" i="5"/>
  <c r="G3864" i="5"/>
  <c r="F3864" i="5"/>
  <c r="E3864" i="5"/>
  <c r="H3863" i="5"/>
  <c r="G3863" i="5"/>
  <c r="F3863" i="5"/>
  <c r="E3863" i="5"/>
  <c r="H3862" i="5"/>
  <c r="G3862" i="5"/>
  <c r="F3862" i="5"/>
  <c r="E3862" i="5"/>
  <c r="H3861" i="5"/>
  <c r="G3861" i="5"/>
  <c r="F3861" i="5"/>
  <c r="E3861" i="5"/>
  <c r="H3860" i="5"/>
  <c r="G3860" i="5"/>
  <c r="F3860" i="5"/>
  <c r="E3860" i="5"/>
  <c r="H3859" i="5"/>
  <c r="G3859" i="5"/>
  <c r="F3859" i="5"/>
  <c r="E3859" i="5"/>
  <c r="H3858" i="5"/>
  <c r="G3858" i="5"/>
  <c r="F3858" i="5"/>
  <c r="E3858" i="5"/>
  <c r="H3857" i="5"/>
  <c r="G3857" i="5"/>
  <c r="F3857" i="5"/>
  <c r="E3857" i="5"/>
  <c r="H3856" i="5"/>
  <c r="G3856" i="5"/>
  <c r="F3856" i="5"/>
  <c r="E3856" i="5"/>
  <c r="H3855" i="5"/>
  <c r="G3855" i="5"/>
  <c r="F3855" i="5"/>
  <c r="E3855" i="5"/>
  <c r="H3854" i="5"/>
  <c r="G3854" i="5"/>
  <c r="F3854" i="5"/>
  <c r="E3854" i="5"/>
  <c r="H3853" i="5"/>
  <c r="G3853" i="5"/>
  <c r="F3853" i="5"/>
  <c r="E3853" i="5"/>
  <c r="H3852" i="5"/>
  <c r="G3852" i="5"/>
  <c r="F3852" i="5"/>
  <c r="E3852" i="5"/>
  <c r="H3851" i="5"/>
  <c r="G3851" i="5"/>
  <c r="F3851" i="5"/>
  <c r="E3851" i="5"/>
  <c r="H3850" i="5"/>
  <c r="G3850" i="5"/>
  <c r="F3850" i="5"/>
  <c r="E3850" i="5"/>
  <c r="H3849" i="5"/>
  <c r="G3849" i="5"/>
  <c r="F3849" i="5"/>
  <c r="E3849" i="5"/>
  <c r="H3848" i="5"/>
  <c r="G3848" i="5"/>
  <c r="F3848" i="5"/>
  <c r="E3848" i="5"/>
  <c r="H3847" i="5"/>
  <c r="G3847" i="5"/>
  <c r="F3847" i="5"/>
  <c r="E3847" i="5"/>
  <c r="H3846" i="5"/>
  <c r="G3846" i="5"/>
  <c r="F3846" i="5"/>
  <c r="E3846" i="5"/>
  <c r="H3845" i="5"/>
  <c r="G3845" i="5"/>
  <c r="F3845" i="5"/>
  <c r="E3845" i="5"/>
  <c r="H3844" i="5"/>
  <c r="G3844" i="5"/>
  <c r="F3844" i="5"/>
  <c r="E3844" i="5"/>
  <c r="H3843" i="5"/>
  <c r="G3843" i="5"/>
  <c r="F3843" i="5"/>
  <c r="E3843" i="5"/>
  <c r="H3842" i="5"/>
  <c r="G3842" i="5"/>
  <c r="F3842" i="5"/>
  <c r="E3842" i="5"/>
  <c r="H3841" i="5"/>
  <c r="G3841" i="5"/>
  <c r="F3841" i="5"/>
  <c r="E3841" i="5"/>
  <c r="H3840" i="5"/>
  <c r="G3840" i="5"/>
  <c r="F3840" i="5"/>
  <c r="E3840" i="5"/>
  <c r="H3839" i="5"/>
  <c r="G3839" i="5"/>
  <c r="F3839" i="5"/>
  <c r="E3839" i="5"/>
  <c r="H3838" i="5"/>
  <c r="G3838" i="5"/>
  <c r="F3838" i="5"/>
  <c r="E3838" i="5"/>
  <c r="H3837" i="5"/>
  <c r="G3837" i="5"/>
  <c r="F3837" i="5"/>
  <c r="E3837" i="5"/>
  <c r="H3836" i="5"/>
  <c r="G3836" i="5"/>
  <c r="F3836" i="5"/>
  <c r="E3836" i="5"/>
  <c r="H3835" i="5"/>
  <c r="G3835" i="5"/>
  <c r="F3835" i="5"/>
  <c r="E3835" i="5"/>
  <c r="H3834" i="5"/>
  <c r="G3834" i="5"/>
  <c r="F3834" i="5"/>
  <c r="E3834" i="5"/>
  <c r="H3833" i="5"/>
  <c r="G3833" i="5"/>
  <c r="F3833" i="5"/>
  <c r="E3833" i="5"/>
  <c r="H3832" i="5"/>
  <c r="G3832" i="5"/>
  <c r="F3832" i="5"/>
  <c r="E3832" i="5"/>
  <c r="H3831" i="5"/>
  <c r="G3831" i="5"/>
  <c r="F3831" i="5"/>
  <c r="E3831" i="5"/>
  <c r="H3830" i="5"/>
  <c r="G3830" i="5"/>
  <c r="F3830" i="5"/>
  <c r="E3830" i="5"/>
  <c r="H3829" i="5"/>
  <c r="G3829" i="5"/>
  <c r="F3829" i="5"/>
  <c r="E3829" i="5"/>
  <c r="H3828" i="5"/>
  <c r="G3828" i="5"/>
  <c r="F3828" i="5"/>
  <c r="E3828" i="5"/>
  <c r="H3827" i="5"/>
  <c r="G3827" i="5"/>
  <c r="F3827" i="5"/>
  <c r="E3827" i="5"/>
  <c r="H3826" i="5"/>
  <c r="G3826" i="5"/>
  <c r="F3826" i="5"/>
  <c r="E3826" i="5"/>
  <c r="H3825" i="5"/>
  <c r="G3825" i="5"/>
  <c r="F3825" i="5"/>
  <c r="E3825" i="5"/>
  <c r="H3824" i="5"/>
  <c r="G3824" i="5"/>
  <c r="F3824" i="5"/>
  <c r="E3824" i="5"/>
  <c r="H3823" i="5"/>
  <c r="G3823" i="5"/>
  <c r="F3823" i="5"/>
  <c r="E3823" i="5"/>
  <c r="H3822" i="5"/>
  <c r="G3822" i="5"/>
  <c r="F3822" i="5"/>
  <c r="E3822" i="5"/>
  <c r="H3821" i="5"/>
  <c r="G3821" i="5"/>
  <c r="F3821" i="5"/>
  <c r="E3821" i="5"/>
  <c r="H3820" i="5"/>
  <c r="G3820" i="5"/>
  <c r="F3820" i="5"/>
  <c r="E3820" i="5"/>
  <c r="H3819" i="5"/>
  <c r="G3819" i="5"/>
  <c r="F3819" i="5"/>
  <c r="E3819" i="5"/>
  <c r="H3818" i="5"/>
  <c r="G3818" i="5"/>
  <c r="F3818" i="5"/>
  <c r="E3818" i="5"/>
  <c r="H3817" i="5"/>
  <c r="G3817" i="5"/>
  <c r="F3817" i="5"/>
  <c r="E3817" i="5"/>
  <c r="H3816" i="5"/>
  <c r="G3816" i="5"/>
  <c r="F3816" i="5"/>
  <c r="E3816" i="5"/>
  <c r="H3815" i="5"/>
  <c r="G3815" i="5"/>
  <c r="F3815" i="5"/>
  <c r="E3815" i="5"/>
  <c r="H3814" i="5"/>
  <c r="G3814" i="5"/>
  <c r="F3814" i="5"/>
  <c r="E3814" i="5"/>
  <c r="H3813" i="5"/>
  <c r="G3813" i="5"/>
  <c r="F3813" i="5"/>
  <c r="E3813" i="5"/>
  <c r="H3812" i="5"/>
  <c r="G3812" i="5"/>
  <c r="F3812" i="5"/>
  <c r="E3812" i="5"/>
  <c r="H3811" i="5"/>
  <c r="G3811" i="5"/>
  <c r="F3811" i="5"/>
  <c r="E3811" i="5"/>
  <c r="H3810" i="5"/>
  <c r="G3810" i="5"/>
  <c r="F3810" i="5"/>
  <c r="E3810" i="5"/>
  <c r="H3809" i="5"/>
  <c r="G3809" i="5"/>
  <c r="F3809" i="5"/>
  <c r="E3809" i="5"/>
  <c r="H3808" i="5"/>
  <c r="G3808" i="5"/>
  <c r="F3808" i="5"/>
  <c r="E3808" i="5"/>
  <c r="H3807" i="5"/>
  <c r="G3807" i="5"/>
  <c r="F3807" i="5"/>
  <c r="E3807" i="5"/>
  <c r="H3806" i="5"/>
  <c r="G3806" i="5"/>
  <c r="F3806" i="5"/>
  <c r="E3806" i="5"/>
  <c r="H3805" i="5"/>
  <c r="G3805" i="5"/>
  <c r="F3805" i="5"/>
  <c r="E3805" i="5"/>
  <c r="H3804" i="5"/>
  <c r="G3804" i="5"/>
  <c r="F3804" i="5"/>
  <c r="E3804" i="5"/>
  <c r="H3803" i="5"/>
  <c r="G3803" i="5"/>
  <c r="F3803" i="5"/>
  <c r="E3803" i="5"/>
  <c r="H3802" i="5"/>
  <c r="G3802" i="5"/>
  <c r="F3802" i="5"/>
  <c r="E3802" i="5"/>
  <c r="H3801" i="5"/>
  <c r="G3801" i="5"/>
  <c r="F3801" i="5"/>
  <c r="E3801" i="5"/>
  <c r="H3800" i="5"/>
  <c r="G3800" i="5"/>
  <c r="F3800" i="5"/>
  <c r="E3800" i="5"/>
  <c r="H3799" i="5"/>
  <c r="G3799" i="5"/>
  <c r="F3799" i="5"/>
  <c r="E3799" i="5"/>
  <c r="H3798" i="5"/>
  <c r="G3798" i="5"/>
  <c r="F3798" i="5"/>
  <c r="E3798" i="5"/>
  <c r="H3797" i="5"/>
  <c r="G3797" i="5"/>
  <c r="F3797" i="5"/>
  <c r="E3797" i="5"/>
  <c r="H3796" i="5"/>
  <c r="G3796" i="5"/>
  <c r="F3796" i="5"/>
  <c r="E3796" i="5"/>
  <c r="H3795" i="5"/>
  <c r="G3795" i="5"/>
  <c r="F3795" i="5"/>
  <c r="E3795" i="5"/>
  <c r="H3794" i="5"/>
  <c r="G3794" i="5"/>
  <c r="F3794" i="5"/>
  <c r="E3794" i="5"/>
  <c r="H3793" i="5"/>
  <c r="G3793" i="5"/>
  <c r="F3793" i="5"/>
  <c r="E3793" i="5"/>
  <c r="H3792" i="5"/>
  <c r="G3792" i="5"/>
  <c r="F3792" i="5"/>
  <c r="E3792" i="5"/>
  <c r="H3791" i="5"/>
  <c r="G3791" i="5"/>
  <c r="F3791" i="5"/>
  <c r="E3791" i="5"/>
  <c r="H3790" i="5"/>
  <c r="G3790" i="5"/>
  <c r="F3790" i="5"/>
  <c r="E3790" i="5"/>
  <c r="H3789" i="5"/>
  <c r="G3789" i="5"/>
  <c r="F3789" i="5"/>
  <c r="E3789" i="5"/>
  <c r="H3788" i="5"/>
  <c r="G3788" i="5"/>
  <c r="F3788" i="5"/>
  <c r="E3788" i="5"/>
  <c r="H3787" i="5"/>
  <c r="G3787" i="5"/>
  <c r="F3787" i="5"/>
  <c r="E3787" i="5"/>
  <c r="H3786" i="5"/>
  <c r="G3786" i="5"/>
  <c r="F3786" i="5"/>
  <c r="E3786" i="5"/>
  <c r="H3785" i="5"/>
  <c r="G3785" i="5"/>
  <c r="F3785" i="5"/>
  <c r="E3785" i="5"/>
  <c r="H3784" i="5"/>
  <c r="G3784" i="5"/>
  <c r="F3784" i="5"/>
  <c r="E3784" i="5"/>
  <c r="H3783" i="5"/>
  <c r="G3783" i="5"/>
  <c r="F3783" i="5"/>
  <c r="E3783" i="5"/>
  <c r="H3782" i="5"/>
  <c r="G3782" i="5"/>
  <c r="F3782" i="5"/>
  <c r="E3782" i="5"/>
  <c r="H3781" i="5"/>
  <c r="G3781" i="5"/>
  <c r="F3781" i="5"/>
  <c r="E3781" i="5"/>
  <c r="H3780" i="5"/>
  <c r="G3780" i="5"/>
  <c r="F3780" i="5"/>
  <c r="E3780" i="5"/>
  <c r="H3779" i="5"/>
  <c r="G3779" i="5"/>
  <c r="F3779" i="5"/>
  <c r="E3779" i="5"/>
  <c r="H3778" i="5"/>
  <c r="G3778" i="5"/>
  <c r="F3778" i="5"/>
  <c r="E3778" i="5"/>
  <c r="H3777" i="5"/>
  <c r="G3777" i="5"/>
  <c r="F3777" i="5"/>
  <c r="E3777" i="5"/>
  <c r="H3776" i="5"/>
  <c r="G3776" i="5"/>
  <c r="F3776" i="5"/>
  <c r="E3776" i="5"/>
  <c r="H3775" i="5"/>
  <c r="G3775" i="5"/>
  <c r="F3775" i="5"/>
  <c r="E3775" i="5"/>
  <c r="H3774" i="5"/>
  <c r="G3774" i="5"/>
  <c r="F3774" i="5"/>
  <c r="E3774" i="5"/>
  <c r="H3773" i="5"/>
  <c r="G3773" i="5"/>
  <c r="F3773" i="5"/>
  <c r="E3773" i="5"/>
  <c r="H3772" i="5"/>
  <c r="G3772" i="5"/>
  <c r="F3772" i="5"/>
  <c r="E3772" i="5"/>
  <c r="H3771" i="5"/>
  <c r="G3771" i="5"/>
  <c r="F3771" i="5"/>
  <c r="E3771" i="5"/>
  <c r="H3770" i="5"/>
  <c r="G3770" i="5"/>
  <c r="F3770" i="5"/>
  <c r="E3770" i="5"/>
  <c r="H3769" i="5"/>
  <c r="G3769" i="5"/>
  <c r="F3769" i="5"/>
  <c r="E3769" i="5"/>
  <c r="H3768" i="5"/>
  <c r="G3768" i="5"/>
  <c r="F3768" i="5"/>
  <c r="E3768" i="5"/>
  <c r="H3767" i="5"/>
  <c r="G3767" i="5"/>
  <c r="F3767" i="5"/>
  <c r="E3767" i="5"/>
  <c r="H3766" i="5"/>
  <c r="G3766" i="5"/>
  <c r="F3766" i="5"/>
  <c r="E3766" i="5"/>
  <c r="H3765" i="5"/>
  <c r="G3765" i="5"/>
  <c r="F3765" i="5"/>
  <c r="E3765" i="5"/>
  <c r="H3764" i="5"/>
  <c r="G3764" i="5"/>
  <c r="F3764" i="5"/>
  <c r="E3764" i="5"/>
  <c r="H3763" i="5"/>
  <c r="G3763" i="5"/>
  <c r="F3763" i="5"/>
  <c r="E3763" i="5"/>
  <c r="H3762" i="5"/>
  <c r="G3762" i="5"/>
  <c r="F3762" i="5"/>
  <c r="E3762" i="5"/>
  <c r="H3761" i="5"/>
  <c r="G3761" i="5"/>
  <c r="F3761" i="5"/>
  <c r="E3761" i="5"/>
  <c r="H3760" i="5"/>
  <c r="G3760" i="5"/>
  <c r="F3760" i="5"/>
  <c r="E3760" i="5"/>
  <c r="H3759" i="5"/>
  <c r="G3759" i="5"/>
  <c r="F3759" i="5"/>
  <c r="E3759" i="5"/>
  <c r="H3758" i="5"/>
  <c r="G3758" i="5"/>
  <c r="F3758" i="5"/>
  <c r="E3758" i="5"/>
  <c r="H3757" i="5"/>
  <c r="G3757" i="5"/>
  <c r="F3757" i="5"/>
  <c r="E3757" i="5"/>
  <c r="H3756" i="5"/>
  <c r="G3756" i="5"/>
  <c r="F3756" i="5"/>
  <c r="E3756" i="5"/>
  <c r="H3755" i="5"/>
  <c r="G3755" i="5"/>
  <c r="F3755" i="5"/>
  <c r="E3755" i="5"/>
  <c r="H3754" i="5"/>
  <c r="G3754" i="5"/>
  <c r="F3754" i="5"/>
  <c r="E3754" i="5"/>
  <c r="H3753" i="5"/>
  <c r="G3753" i="5"/>
  <c r="F3753" i="5"/>
  <c r="E3753" i="5"/>
  <c r="H3752" i="5"/>
  <c r="G3752" i="5"/>
  <c r="F3752" i="5"/>
  <c r="E3752" i="5"/>
  <c r="H3751" i="5"/>
  <c r="G3751" i="5"/>
  <c r="F3751" i="5"/>
  <c r="E3751" i="5"/>
  <c r="H3750" i="5"/>
  <c r="G3750" i="5"/>
  <c r="F3750" i="5"/>
  <c r="E3750" i="5"/>
  <c r="H3749" i="5"/>
  <c r="G3749" i="5"/>
  <c r="F3749" i="5"/>
  <c r="E3749" i="5"/>
  <c r="H3748" i="5"/>
  <c r="G3748" i="5"/>
  <c r="F3748" i="5"/>
  <c r="E3748" i="5"/>
  <c r="H3747" i="5"/>
  <c r="G3747" i="5"/>
  <c r="F3747" i="5"/>
  <c r="E3747" i="5"/>
  <c r="H3746" i="5"/>
  <c r="G3746" i="5"/>
  <c r="F3746" i="5"/>
  <c r="E3746" i="5"/>
  <c r="H3745" i="5"/>
  <c r="G3745" i="5"/>
  <c r="F3745" i="5"/>
  <c r="E3745" i="5"/>
  <c r="H3744" i="5"/>
  <c r="G3744" i="5"/>
  <c r="F3744" i="5"/>
  <c r="E3744" i="5"/>
  <c r="H3743" i="5"/>
  <c r="G3743" i="5"/>
  <c r="F3743" i="5"/>
  <c r="E3743" i="5"/>
  <c r="H3742" i="5"/>
  <c r="G3742" i="5"/>
  <c r="F3742" i="5"/>
  <c r="E3742" i="5"/>
  <c r="H3741" i="5"/>
  <c r="G3741" i="5"/>
  <c r="F3741" i="5"/>
  <c r="E3741" i="5"/>
  <c r="H3740" i="5"/>
  <c r="G3740" i="5"/>
  <c r="F3740" i="5"/>
  <c r="E3740" i="5"/>
  <c r="H3739" i="5"/>
  <c r="G3739" i="5"/>
  <c r="F3739" i="5"/>
  <c r="E3739" i="5"/>
  <c r="H3738" i="5"/>
  <c r="G3738" i="5"/>
  <c r="F3738" i="5"/>
  <c r="E3738" i="5"/>
  <c r="H3737" i="5"/>
  <c r="G3737" i="5"/>
  <c r="F3737" i="5"/>
  <c r="E3737" i="5"/>
  <c r="H3736" i="5"/>
  <c r="G3736" i="5"/>
  <c r="F3736" i="5"/>
  <c r="E3736" i="5"/>
  <c r="H3735" i="5"/>
  <c r="G3735" i="5"/>
  <c r="F3735" i="5"/>
  <c r="E3735" i="5"/>
  <c r="H3734" i="5"/>
  <c r="G3734" i="5"/>
  <c r="F3734" i="5"/>
  <c r="E3734" i="5"/>
  <c r="H3733" i="5"/>
  <c r="G3733" i="5"/>
  <c r="F3733" i="5"/>
  <c r="E3733" i="5"/>
  <c r="H3732" i="5"/>
  <c r="G3732" i="5"/>
  <c r="F3732" i="5"/>
  <c r="E3732" i="5"/>
  <c r="H3731" i="5"/>
  <c r="G3731" i="5"/>
  <c r="F3731" i="5"/>
  <c r="E3731" i="5"/>
  <c r="H3730" i="5"/>
  <c r="G3730" i="5"/>
  <c r="F3730" i="5"/>
  <c r="E3730" i="5"/>
  <c r="H3729" i="5"/>
  <c r="G3729" i="5"/>
  <c r="F3729" i="5"/>
  <c r="E3729" i="5"/>
  <c r="H3728" i="5"/>
  <c r="G3728" i="5"/>
  <c r="F3728" i="5"/>
  <c r="E3728" i="5"/>
  <c r="H3727" i="5"/>
  <c r="G3727" i="5"/>
  <c r="F3727" i="5"/>
  <c r="E3727" i="5"/>
  <c r="H3726" i="5"/>
  <c r="G3726" i="5"/>
  <c r="F3726" i="5"/>
  <c r="E3726" i="5"/>
  <c r="H3725" i="5"/>
  <c r="G3725" i="5"/>
  <c r="F3725" i="5"/>
  <c r="E3725" i="5"/>
  <c r="H3724" i="5"/>
  <c r="G3724" i="5"/>
  <c r="F3724" i="5"/>
  <c r="E3724" i="5"/>
  <c r="H3723" i="5"/>
  <c r="G3723" i="5"/>
  <c r="F3723" i="5"/>
  <c r="E3723" i="5"/>
  <c r="H3722" i="5"/>
  <c r="G3722" i="5"/>
  <c r="F3722" i="5"/>
  <c r="E3722" i="5"/>
  <c r="H3721" i="5"/>
  <c r="G3721" i="5"/>
  <c r="F3721" i="5"/>
  <c r="E3721" i="5"/>
  <c r="H3720" i="5"/>
  <c r="G3720" i="5"/>
  <c r="F3720" i="5"/>
  <c r="E3720" i="5"/>
  <c r="H3719" i="5"/>
  <c r="G3719" i="5"/>
  <c r="F3719" i="5"/>
  <c r="E3719" i="5"/>
  <c r="H3718" i="5"/>
  <c r="G3718" i="5"/>
  <c r="F3718" i="5"/>
  <c r="E3718" i="5"/>
  <c r="H3717" i="5"/>
  <c r="G3717" i="5"/>
  <c r="F3717" i="5"/>
  <c r="E3717" i="5"/>
  <c r="H3716" i="5"/>
  <c r="G3716" i="5"/>
  <c r="F3716" i="5"/>
  <c r="E3716" i="5"/>
  <c r="H3715" i="5"/>
  <c r="G3715" i="5"/>
  <c r="F3715" i="5"/>
  <c r="E3715" i="5"/>
  <c r="H3714" i="5"/>
  <c r="G3714" i="5"/>
  <c r="F3714" i="5"/>
  <c r="E3714" i="5"/>
  <c r="H3713" i="5"/>
  <c r="G3713" i="5"/>
  <c r="F3713" i="5"/>
  <c r="E3713" i="5"/>
  <c r="H3712" i="5"/>
  <c r="G3712" i="5"/>
  <c r="F3712" i="5"/>
  <c r="E3712" i="5"/>
  <c r="H3711" i="5"/>
  <c r="G3711" i="5"/>
  <c r="F3711" i="5"/>
  <c r="E3711" i="5"/>
  <c r="H3710" i="5"/>
  <c r="G3710" i="5"/>
  <c r="F3710" i="5"/>
  <c r="E3710" i="5"/>
  <c r="H3709" i="5"/>
  <c r="G3709" i="5"/>
  <c r="F3709" i="5"/>
  <c r="E3709" i="5"/>
  <c r="H3708" i="5"/>
  <c r="G3708" i="5"/>
  <c r="F3708" i="5"/>
  <c r="E3708" i="5"/>
  <c r="H3707" i="5"/>
  <c r="G3707" i="5"/>
  <c r="F3707" i="5"/>
  <c r="E3707" i="5"/>
  <c r="H3706" i="5"/>
  <c r="G3706" i="5"/>
  <c r="F3706" i="5"/>
  <c r="E3706" i="5"/>
  <c r="H3705" i="5"/>
  <c r="G3705" i="5"/>
  <c r="F3705" i="5"/>
  <c r="E3705" i="5"/>
  <c r="H3704" i="5"/>
  <c r="G3704" i="5"/>
  <c r="F3704" i="5"/>
  <c r="E3704" i="5"/>
  <c r="H3703" i="5"/>
  <c r="G3703" i="5"/>
  <c r="F3703" i="5"/>
  <c r="E3703" i="5"/>
  <c r="H3702" i="5"/>
  <c r="G3702" i="5"/>
  <c r="F3702" i="5"/>
  <c r="E3702" i="5"/>
  <c r="H3701" i="5"/>
  <c r="G3701" i="5"/>
  <c r="F3701" i="5"/>
  <c r="E3701" i="5"/>
  <c r="H3700" i="5"/>
  <c r="G3700" i="5"/>
  <c r="F3700" i="5"/>
  <c r="E3700" i="5"/>
  <c r="H3699" i="5"/>
  <c r="G3699" i="5"/>
  <c r="F3699" i="5"/>
  <c r="E3699" i="5"/>
  <c r="H3698" i="5"/>
  <c r="G3698" i="5"/>
  <c r="F3698" i="5"/>
  <c r="E3698" i="5"/>
  <c r="H3697" i="5"/>
  <c r="G3697" i="5"/>
  <c r="F3697" i="5"/>
  <c r="E3697" i="5"/>
  <c r="H3696" i="5"/>
  <c r="G3696" i="5"/>
  <c r="F3696" i="5"/>
  <c r="E3696" i="5"/>
  <c r="H3695" i="5"/>
  <c r="G3695" i="5"/>
  <c r="F3695" i="5"/>
  <c r="E3695" i="5"/>
  <c r="H3694" i="5"/>
  <c r="G3694" i="5"/>
  <c r="F3694" i="5"/>
  <c r="E3694" i="5"/>
  <c r="H3693" i="5"/>
  <c r="G3693" i="5"/>
  <c r="F3693" i="5"/>
  <c r="E3693" i="5"/>
  <c r="H3692" i="5"/>
  <c r="G3692" i="5"/>
  <c r="F3692" i="5"/>
  <c r="E3692" i="5"/>
  <c r="H3691" i="5"/>
  <c r="G3691" i="5"/>
  <c r="F3691" i="5"/>
  <c r="E3691" i="5"/>
  <c r="H3690" i="5"/>
  <c r="G3690" i="5"/>
  <c r="F3690" i="5"/>
  <c r="E3690" i="5"/>
  <c r="H3689" i="5"/>
  <c r="G3689" i="5"/>
  <c r="F3689" i="5"/>
  <c r="E3689" i="5"/>
  <c r="H3688" i="5"/>
  <c r="G3688" i="5"/>
  <c r="F3688" i="5"/>
  <c r="E3688" i="5"/>
  <c r="H3687" i="5"/>
  <c r="G3687" i="5"/>
  <c r="F3687" i="5"/>
  <c r="E3687" i="5"/>
  <c r="H3686" i="5"/>
  <c r="G3686" i="5"/>
  <c r="F3686" i="5"/>
  <c r="E3686" i="5"/>
  <c r="H3685" i="5"/>
  <c r="G3685" i="5"/>
  <c r="F3685" i="5"/>
  <c r="E3685" i="5"/>
  <c r="H3684" i="5"/>
  <c r="G3684" i="5"/>
  <c r="F3684" i="5"/>
  <c r="E3684" i="5"/>
  <c r="H3683" i="5"/>
  <c r="G3683" i="5"/>
  <c r="F3683" i="5"/>
  <c r="E3683" i="5"/>
  <c r="H3682" i="5"/>
  <c r="G3682" i="5"/>
  <c r="F3682" i="5"/>
  <c r="E3682" i="5"/>
  <c r="H3681" i="5"/>
  <c r="G3681" i="5"/>
  <c r="F3681" i="5"/>
  <c r="E3681" i="5"/>
  <c r="H3680" i="5"/>
  <c r="G3680" i="5"/>
  <c r="F3680" i="5"/>
  <c r="E3680" i="5"/>
  <c r="H3679" i="5"/>
  <c r="G3679" i="5"/>
  <c r="F3679" i="5"/>
  <c r="E3679" i="5"/>
  <c r="H3678" i="5"/>
  <c r="G3678" i="5"/>
  <c r="F3678" i="5"/>
  <c r="E3678" i="5"/>
  <c r="H3677" i="5"/>
  <c r="G3677" i="5"/>
  <c r="F3677" i="5"/>
  <c r="E3677" i="5"/>
  <c r="H3676" i="5"/>
  <c r="G3676" i="5"/>
  <c r="F3676" i="5"/>
  <c r="E3676" i="5"/>
  <c r="H3675" i="5"/>
  <c r="G3675" i="5"/>
  <c r="F3675" i="5"/>
  <c r="E3675" i="5"/>
  <c r="H3674" i="5"/>
  <c r="G3674" i="5"/>
  <c r="F3674" i="5"/>
  <c r="E3674" i="5"/>
  <c r="H3673" i="5"/>
  <c r="G3673" i="5"/>
  <c r="F3673" i="5"/>
  <c r="E3673" i="5"/>
  <c r="H3672" i="5"/>
  <c r="G3672" i="5"/>
  <c r="F3672" i="5"/>
  <c r="E3672" i="5"/>
  <c r="H3671" i="5"/>
  <c r="G3671" i="5"/>
  <c r="F3671" i="5"/>
  <c r="E3671" i="5"/>
  <c r="H3670" i="5"/>
  <c r="G3670" i="5"/>
  <c r="F3670" i="5"/>
  <c r="E3670" i="5"/>
  <c r="H3669" i="5"/>
  <c r="G3669" i="5"/>
  <c r="F3669" i="5"/>
  <c r="E3669" i="5"/>
  <c r="H3668" i="5"/>
  <c r="G3668" i="5"/>
  <c r="F3668" i="5"/>
  <c r="E3668" i="5"/>
  <c r="H3667" i="5"/>
  <c r="G3667" i="5"/>
  <c r="F3667" i="5"/>
  <c r="E3667" i="5"/>
  <c r="H3666" i="5"/>
  <c r="G3666" i="5"/>
  <c r="F3666" i="5"/>
  <c r="E3666" i="5"/>
  <c r="H3665" i="5"/>
  <c r="G3665" i="5"/>
  <c r="F3665" i="5"/>
  <c r="E3665" i="5"/>
  <c r="H3664" i="5"/>
  <c r="G3664" i="5"/>
  <c r="F3664" i="5"/>
  <c r="E3664" i="5"/>
  <c r="H3663" i="5"/>
  <c r="G3663" i="5"/>
  <c r="F3663" i="5"/>
  <c r="E3663" i="5"/>
  <c r="H3662" i="5"/>
  <c r="G3662" i="5"/>
  <c r="F3662" i="5"/>
  <c r="E3662" i="5"/>
  <c r="H3661" i="5"/>
  <c r="G3661" i="5"/>
  <c r="F3661" i="5"/>
  <c r="E3661" i="5"/>
  <c r="H3660" i="5"/>
  <c r="G3660" i="5"/>
  <c r="F3660" i="5"/>
  <c r="E3660" i="5"/>
  <c r="H3659" i="5"/>
  <c r="G3659" i="5"/>
  <c r="F3659" i="5"/>
  <c r="E3659" i="5"/>
  <c r="H3658" i="5"/>
  <c r="G3658" i="5"/>
  <c r="F3658" i="5"/>
  <c r="E3658" i="5"/>
  <c r="H3657" i="5"/>
  <c r="G3657" i="5"/>
  <c r="F3657" i="5"/>
  <c r="E3657" i="5"/>
  <c r="H3656" i="5"/>
  <c r="G3656" i="5"/>
  <c r="F3656" i="5"/>
  <c r="E3656" i="5"/>
  <c r="H3655" i="5"/>
  <c r="G3655" i="5"/>
  <c r="F3655" i="5"/>
  <c r="E3655" i="5"/>
  <c r="H3654" i="5"/>
  <c r="G3654" i="5"/>
  <c r="F3654" i="5"/>
  <c r="E3654" i="5"/>
  <c r="H3653" i="5"/>
  <c r="G3653" i="5"/>
  <c r="F3653" i="5"/>
  <c r="E3653" i="5"/>
  <c r="H3652" i="5"/>
  <c r="G3652" i="5"/>
  <c r="F3652" i="5"/>
  <c r="E3652" i="5"/>
  <c r="H3651" i="5"/>
  <c r="G3651" i="5"/>
  <c r="F3651" i="5"/>
  <c r="E3651" i="5"/>
  <c r="H3650" i="5"/>
  <c r="G3650" i="5"/>
  <c r="F3650" i="5"/>
  <c r="E3650" i="5"/>
  <c r="H3649" i="5"/>
  <c r="G3649" i="5"/>
  <c r="F3649" i="5"/>
  <c r="E3649" i="5"/>
  <c r="H3648" i="5"/>
  <c r="G3648" i="5"/>
  <c r="F3648" i="5"/>
  <c r="E3648" i="5"/>
  <c r="H3647" i="5"/>
  <c r="G3647" i="5"/>
  <c r="F3647" i="5"/>
  <c r="E3647" i="5"/>
  <c r="H3646" i="5"/>
  <c r="G3646" i="5"/>
  <c r="F3646" i="5"/>
  <c r="E3646" i="5"/>
  <c r="H3645" i="5"/>
  <c r="G3645" i="5"/>
  <c r="F3645" i="5"/>
  <c r="E3645" i="5"/>
  <c r="H3644" i="5"/>
  <c r="G3644" i="5"/>
  <c r="F3644" i="5"/>
  <c r="E3644" i="5"/>
  <c r="H3643" i="5"/>
  <c r="G3643" i="5"/>
  <c r="F3643" i="5"/>
  <c r="E3643" i="5"/>
  <c r="H3642" i="5"/>
  <c r="G3642" i="5"/>
  <c r="F3642" i="5"/>
  <c r="E3642" i="5"/>
  <c r="H3641" i="5"/>
  <c r="G3641" i="5"/>
  <c r="F3641" i="5"/>
  <c r="E3641" i="5"/>
  <c r="H3640" i="5"/>
  <c r="G3640" i="5"/>
  <c r="F3640" i="5"/>
  <c r="E3640" i="5"/>
  <c r="H3639" i="5"/>
  <c r="G3639" i="5"/>
  <c r="F3639" i="5"/>
  <c r="E3639" i="5"/>
  <c r="H3638" i="5"/>
  <c r="G3638" i="5"/>
  <c r="F3638" i="5"/>
  <c r="E3638" i="5"/>
  <c r="H3637" i="5"/>
  <c r="G3637" i="5"/>
  <c r="F3637" i="5"/>
  <c r="E3637" i="5"/>
  <c r="H3636" i="5"/>
  <c r="G3636" i="5"/>
  <c r="F3636" i="5"/>
  <c r="E3636" i="5"/>
  <c r="H3635" i="5"/>
  <c r="G3635" i="5"/>
  <c r="F3635" i="5"/>
  <c r="E3635" i="5"/>
  <c r="H3634" i="5"/>
  <c r="G3634" i="5"/>
  <c r="F3634" i="5"/>
  <c r="E3634" i="5"/>
  <c r="H3633" i="5"/>
  <c r="G3633" i="5"/>
  <c r="F3633" i="5"/>
  <c r="E3633" i="5"/>
  <c r="H3632" i="5"/>
  <c r="G3632" i="5"/>
  <c r="F3632" i="5"/>
  <c r="E3632" i="5"/>
  <c r="H3631" i="5"/>
  <c r="G3631" i="5"/>
  <c r="F3631" i="5"/>
  <c r="E3631" i="5"/>
  <c r="H3630" i="5"/>
  <c r="G3630" i="5"/>
  <c r="F3630" i="5"/>
  <c r="E3630" i="5"/>
  <c r="H3629" i="5"/>
  <c r="G3629" i="5"/>
  <c r="F3629" i="5"/>
  <c r="E3629" i="5"/>
  <c r="H3628" i="5"/>
  <c r="G3628" i="5"/>
  <c r="F3628" i="5"/>
  <c r="E3628" i="5"/>
  <c r="H3627" i="5"/>
  <c r="G3627" i="5"/>
  <c r="F3627" i="5"/>
  <c r="E3627" i="5"/>
  <c r="H3626" i="5"/>
  <c r="G3626" i="5"/>
  <c r="F3626" i="5"/>
  <c r="E3626" i="5"/>
  <c r="H3625" i="5"/>
  <c r="G3625" i="5"/>
  <c r="F3625" i="5"/>
  <c r="E3625" i="5"/>
  <c r="H3624" i="5"/>
  <c r="G3624" i="5"/>
  <c r="F3624" i="5"/>
  <c r="E3624" i="5"/>
  <c r="H3623" i="5"/>
  <c r="G3623" i="5"/>
  <c r="F3623" i="5"/>
  <c r="E3623" i="5"/>
  <c r="H3622" i="5"/>
  <c r="G3622" i="5"/>
  <c r="F3622" i="5"/>
  <c r="E3622" i="5"/>
  <c r="H3621" i="5"/>
  <c r="G3621" i="5"/>
  <c r="F3621" i="5"/>
  <c r="E3621" i="5"/>
  <c r="H3620" i="5"/>
  <c r="G3620" i="5"/>
  <c r="F3620" i="5"/>
  <c r="E3620" i="5"/>
  <c r="H3619" i="5"/>
  <c r="G3619" i="5"/>
  <c r="F3619" i="5"/>
  <c r="E3619" i="5"/>
  <c r="H3618" i="5"/>
  <c r="G3618" i="5"/>
  <c r="F3618" i="5"/>
  <c r="E3618" i="5"/>
  <c r="H3617" i="5"/>
  <c r="G3617" i="5"/>
  <c r="F3617" i="5"/>
  <c r="E3617" i="5"/>
  <c r="H3616" i="5"/>
  <c r="G3616" i="5"/>
  <c r="F3616" i="5"/>
  <c r="E3616" i="5"/>
  <c r="H3615" i="5"/>
  <c r="G3615" i="5"/>
  <c r="F3615" i="5"/>
  <c r="E3615" i="5"/>
  <c r="H3614" i="5"/>
  <c r="G3614" i="5"/>
  <c r="F3614" i="5"/>
  <c r="E3614" i="5"/>
  <c r="H3613" i="5"/>
  <c r="G3613" i="5"/>
  <c r="F3613" i="5"/>
  <c r="E3613" i="5"/>
  <c r="H3612" i="5"/>
  <c r="G3612" i="5"/>
  <c r="F3612" i="5"/>
  <c r="E3612" i="5"/>
  <c r="H3611" i="5"/>
  <c r="G3611" i="5"/>
  <c r="F3611" i="5"/>
  <c r="E3611" i="5"/>
  <c r="H3610" i="5"/>
  <c r="G3610" i="5"/>
  <c r="F3610" i="5"/>
  <c r="E3610" i="5"/>
  <c r="H3609" i="5"/>
  <c r="G3609" i="5"/>
  <c r="F3609" i="5"/>
  <c r="E3609" i="5"/>
  <c r="H3608" i="5"/>
  <c r="G3608" i="5"/>
  <c r="F3608" i="5"/>
  <c r="E3608" i="5"/>
  <c r="H3607" i="5"/>
  <c r="G3607" i="5"/>
  <c r="F3607" i="5"/>
  <c r="E3607" i="5"/>
  <c r="H3606" i="5"/>
  <c r="G3606" i="5"/>
  <c r="F3606" i="5"/>
  <c r="E3606" i="5"/>
  <c r="H3605" i="5"/>
  <c r="G3605" i="5"/>
  <c r="F3605" i="5"/>
  <c r="E3605" i="5"/>
  <c r="H3604" i="5"/>
  <c r="G3604" i="5"/>
  <c r="F3604" i="5"/>
  <c r="E3604" i="5"/>
  <c r="H3603" i="5"/>
  <c r="G3603" i="5"/>
  <c r="F3603" i="5"/>
  <c r="E3603" i="5"/>
  <c r="H3602" i="5"/>
  <c r="G3602" i="5"/>
  <c r="F3602" i="5"/>
  <c r="E3602" i="5"/>
  <c r="H3601" i="5"/>
  <c r="G3601" i="5"/>
  <c r="F3601" i="5"/>
  <c r="E3601" i="5"/>
  <c r="H3600" i="5"/>
  <c r="G3600" i="5"/>
  <c r="F3600" i="5"/>
  <c r="E3600" i="5"/>
  <c r="H3599" i="5"/>
  <c r="G3599" i="5"/>
  <c r="F3599" i="5"/>
  <c r="E3599" i="5"/>
  <c r="H3598" i="5"/>
  <c r="G3598" i="5"/>
  <c r="F3598" i="5"/>
  <c r="E3598" i="5"/>
  <c r="H3597" i="5"/>
  <c r="G3597" i="5"/>
  <c r="F3597" i="5"/>
  <c r="E3597" i="5"/>
  <c r="H3596" i="5"/>
  <c r="G3596" i="5"/>
  <c r="F3596" i="5"/>
  <c r="E3596" i="5"/>
  <c r="H3595" i="5"/>
  <c r="G3595" i="5"/>
  <c r="F3595" i="5"/>
  <c r="E3595" i="5"/>
  <c r="H3594" i="5"/>
  <c r="G3594" i="5"/>
  <c r="F3594" i="5"/>
  <c r="E3594" i="5"/>
  <c r="H3593" i="5"/>
  <c r="G3593" i="5"/>
  <c r="F3593" i="5"/>
  <c r="E3593" i="5"/>
  <c r="H3592" i="5"/>
  <c r="G3592" i="5"/>
  <c r="F3592" i="5"/>
  <c r="E3592" i="5"/>
  <c r="H3591" i="5"/>
  <c r="G3591" i="5"/>
  <c r="F3591" i="5"/>
  <c r="E3591" i="5"/>
  <c r="H3590" i="5"/>
  <c r="G3590" i="5"/>
  <c r="F3590" i="5"/>
  <c r="E3590" i="5"/>
  <c r="H3589" i="5"/>
  <c r="G3589" i="5"/>
  <c r="F3589" i="5"/>
  <c r="E3589" i="5"/>
  <c r="H3588" i="5"/>
  <c r="G3588" i="5"/>
  <c r="F3588" i="5"/>
  <c r="E3588" i="5"/>
  <c r="H3587" i="5"/>
  <c r="G3587" i="5"/>
  <c r="F3587" i="5"/>
  <c r="E3587" i="5"/>
  <c r="H3586" i="5"/>
  <c r="G3586" i="5"/>
  <c r="F3586" i="5"/>
  <c r="E3586" i="5"/>
  <c r="H3585" i="5"/>
  <c r="G3585" i="5"/>
  <c r="F3585" i="5"/>
  <c r="E3585" i="5"/>
  <c r="H3584" i="5"/>
  <c r="G3584" i="5"/>
  <c r="F3584" i="5"/>
  <c r="E3584" i="5"/>
  <c r="H3583" i="5"/>
  <c r="G3583" i="5"/>
  <c r="F3583" i="5"/>
  <c r="E3583" i="5"/>
  <c r="H3582" i="5"/>
  <c r="G3582" i="5"/>
  <c r="F3582" i="5"/>
  <c r="E3582" i="5"/>
  <c r="H3581" i="5"/>
  <c r="G3581" i="5"/>
  <c r="F3581" i="5"/>
  <c r="E3581" i="5"/>
  <c r="H3580" i="5"/>
  <c r="G3580" i="5"/>
  <c r="F3580" i="5"/>
  <c r="E3580" i="5"/>
  <c r="H3579" i="5"/>
  <c r="G3579" i="5"/>
  <c r="F3579" i="5"/>
  <c r="E3579" i="5"/>
  <c r="H3578" i="5"/>
  <c r="G3578" i="5"/>
  <c r="F3578" i="5"/>
  <c r="E3578" i="5"/>
  <c r="H3577" i="5"/>
  <c r="G3577" i="5"/>
  <c r="F3577" i="5"/>
  <c r="E3577" i="5"/>
  <c r="H3576" i="5"/>
  <c r="G3576" i="5"/>
  <c r="F3576" i="5"/>
  <c r="E3576" i="5"/>
  <c r="H3575" i="5"/>
  <c r="G3575" i="5"/>
  <c r="F3575" i="5"/>
  <c r="E3575" i="5"/>
  <c r="H3574" i="5"/>
  <c r="G3574" i="5"/>
  <c r="F3574" i="5"/>
  <c r="E3574" i="5"/>
  <c r="H3573" i="5"/>
  <c r="G3573" i="5"/>
  <c r="F3573" i="5"/>
  <c r="E3573" i="5"/>
  <c r="H3572" i="5"/>
  <c r="G3572" i="5"/>
  <c r="F3572" i="5"/>
  <c r="E3572" i="5"/>
  <c r="H3571" i="5"/>
  <c r="G3571" i="5"/>
  <c r="F3571" i="5"/>
  <c r="E3571" i="5"/>
  <c r="H3570" i="5"/>
  <c r="G3570" i="5"/>
  <c r="F3570" i="5"/>
  <c r="E3570" i="5"/>
  <c r="H3569" i="5"/>
  <c r="G3569" i="5"/>
  <c r="F3569" i="5"/>
  <c r="E3569" i="5"/>
  <c r="H3568" i="5"/>
  <c r="G3568" i="5"/>
  <c r="F3568" i="5"/>
  <c r="E3568" i="5"/>
  <c r="H3567" i="5"/>
  <c r="G3567" i="5"/>
  <c r="F3567" i="5"/>
  <c r="E3567" i="5"/>
  <c r="H3566" i="5"/>
  <c r="G3566" i="5"/>
  <c r="F3566" i="5"/>
  <c r="E3566" i="5"/>
  <c r="H3565" i="5"/>
  <c r="G3565" i="5"/>
  <c r="F3565" i="5"/>
  <c r="E3565" i="5"/>
  <c r="H3564" i="5"/>
  <c r="G3564" i="5"/>
  <c r="F3564" i="5"/>
  <c r="E3564" i="5"/>
  <c r="H3563" i="5"/>
  <c r="G3563" i="5"/>
  <c r="F3563" i="5"/>
  <c r="E3563" i="5"/>
  <c r="H3562" i="5"/>
  <c r="G3562" i="5"/>
  <c r="F3562" i="5"/>
  <c r="E3562" i="5"/>
  <c r="H3561" i="5"/>
  <c r="G3561" i="5"/>
  <c r="F3561" i="5"/>
  <c r="E3561" i="5"/>
  <c r="H3560" i="5"/>
  <c r="G3560" i="5"/>
  <c r="F3560" i="5"/>
  <c r="E3560" i="5"/>
  <c r="H3559" i="5"/>
  <c r="G3559" i="5"/>
  <c r="F3559" i="5"/>
  <c r="E3559" i="5"/>
  <c r="H3558" i="5"/>
  <c r="G3558" i="5"/>
  <c r="F3558" i="5"/>
  <c r="E3558" i="5"/>
  <c r="H3557" i="5"/>
  <c r="G3557" i="5"/>
  <c r="F3557" i="5"/>
  <c r="E3557" i="5"/>
  <c r="H3556" i="5"/>
  <c r="G3556" i="5"/>
  <c r="F3556" i="5"/>
  <c r="E3556" i="5"/>
  <c r="H3555" i="5"/>
  <c r="G3555" i="5"/>
  <c r="F3555" i="5"/>
  <c r="E3555" i="5"/>
  <c r="H3554" i="5"/>
  <c r="G3554" i="5"/>
  <c r="F3554" i="5"/>
  <c r="E3554" i="5"/>
  <c r="H3553" i="5"/>
  <c r="G3553" i="5"/>
  <c r="F3553" i="5"/>
  <c r="E3553" i="5"/>
  <c r="H3552" i="5"/>
  <c r="G3552" i="5"/>
  <c r="F3552" i="5"/>
  <c r="E3552" i="5"/>
  <c r="H3551" i="5"/>
  <c r="G3551" i="5"/>
  <c r="F3551" i="5"/>
  <c r="E3551" i="5"/>
  <c r="H3550" i="5"/>
  <c r="G3550" i="5"/>
  <c r="F3550" i="5"/>
  <c r="E3550" i="5"/>
  <c r="H3549" i="5"/>
  <c r="G3549" i="5"/>
  <c r="F3549" i="5"/>
  <c r="E3549" i="5"/>
  <c r="H3548" i="5"/>
  <c r="G3548" i="5"/>
  <c r="F3548" i="5"/>
  <c r="E3548" i="5"/>
  <c r="H3547" i="5"/>
  <c r="G3547" i="5"/>
  <c r="F3547" i="5"/>
  <c r="E3547" i="5"/>
  <c r="H3546" i="5"/>
  <c r="G3546" i="5"/>
  <c r="F3546" i="5"/>
  <c r="E3546" i="5"/>
  <c r="H3545" i="5"/>
  <c r="G3545" i="5"/>
  <c r="F3545" i="5"/>
  <c r="E3545" i="5"/>
  <c r="H3544" i="5"/>
  <c r="G3544" i="5"/>
  <c r="F3544" i="5"/>
  <c r="E3544" i="5"/>
  <c r="H3543" i="5"/>
  <c r="G3543" i="5"/>
  <c r="F3543" i="5"/>
  <c r="E3543" i="5"/>
  <c r="H3542" i="5"/>
  <c r="G3542" i="5"/>
  <c r="F3542" i="5"/>
  <c r="E3542" i="5"/>
  <c r="H3541" i="5"/>
  <c r="G3541" i="5"/>
  <c r="F3541" i="5"/>
  <c r="E3541" i="5"/>
  <c r="H3540" i="5"/>
  <c r="G3540" i="5"/>
  <c r="F3540" i="5"/>
  <c r="E3540" i="5"/>
  <c r="H3539" i="5"/>
  <c r="G3539" i="5"/>
  <c r="F3539" i="5"/>
  <c r="E3539" i="5"/>
  <c r="H3538" i="5"/>
  <c r="G3538" i="5"/>
  <c r="F3538" i="5"/>
  <c r="E3538" i="5"/>
  <c r="H3537" i="5"/>
  <c r="G3537" i="5"/>
  <c r="F3537" i="5"/>
  <c r="E3537" i="5"/>
  <c r="H3536" i="5"/>
  <c r="G3536" i="5"/>
  <c r="F3536" i="5"/>
  <c r="E3536" i="5"/>
  <c r="H3535" i="5"/>
  <c r="G3535" i="5"/>
  <c r="F3535" i="5"/>
  <c r="E3535" i="5"/>
  <c r="H3534" i="5"/>
  <c r="G3534" i="5"/>
  <c r="F3534" i="5"/>
  <c r="E3534" i="5"/>
  <c r="H3533" i="5"/>
  <c r="G3533" i="5"/>
  <c r="F3533" i="5"/>
  <c r="E3533" i="5"/>
  <c r="H3532" i="5"/>
  <c r="G3532" i="5"/>
  <c r="F3532" i="5"/>
  <c r="E3532" i="5"/>
  <c r="H3531" i="5"/>
  <c r="G3531" i="5"/>
  <c r="F3531" i="5"/>
  <c r="E3531" i="5"/>
  <c r="H3530" i="5"/>
  <c r="G3530" i="5"/>
  <c r="F3530" i="5"/>
  <c r="E3530" i="5"/>
  <c r="H3529" i="5"/>
  <c r="G3529" i="5"/>
  <c r="F3529" i="5"/>
  <c r="E3529" i="5"/>
  <c r="H3528" i="5"/>
  <c r="G3528" i="5"/>
  <c r="F3528" i="5"/>
  <c r="E3528" i="5"/>
  <c r="H3527" i="5"/>
  <c r="G3527" i="5"/>
  <c r="F3527" i="5"/>
  <c r="E3527" i="5"/>
  <c r="H3526" i="5"/>
  <c r="G3526" i="5"/>
  <c r="F3526" i="5"/>
  <c r="E3526" i="5"/>
  <c r="H3525" i="5"/>
  <c r="G3525" i="5"/>
  <c r="F3525" i="5"/>
  <c r="E3525" i="5"/>
  <c r="H3524" i="5"/>
  <c r="G3524" i="5"/>
  <c r="F3524" i="5"/>
  <c r="E3524" i="5"/>
  <c r="H3523" i="5"/>
  <c r="G3523" i="5"/>
  <c r="F3523" i="5"/>
  <c r="E3523" i="5"/>
  <c r="H3522" i="5"/>
  <c r="G3522" i="5"/>
  <c r="F3522" i="5"/>
  <c r="E3522" i="5"/>
  <c r="H3521" i="5"/>
  <c r="G3521" i="5"/>
  <c r="F3521" i="5"/>
  <c r="E3521" i="5"/>
  <c r="H3520" i="5"/>
  <c r="G3520" i="5"/>
  <c r="F3520" i="5"/>
  <c r="E3520" i="5"/>
  <c r="H3519" i="5"/>
  <c r="G3519" i="5"/>
  <c r="F3519" i="5"/>
  <c r="E3519" i="5"/>
  <c r="H3518" i="5"/>
  <c r="G3518" i="5"/>
  <c r="F3518" i="5"/>
  <c r="E3518" i="5"/>
  <c r="H3517" i="5"/>
  <c r="G3517" i="5"/>
  <c r="F3517" i="5"/>
  <c r="E3517" i="5"/>
  <c r="H3516" i="5"/>
  <c r="G3516" i="5"/>
  <c r="F3516" i="5"/>
  <c r="E3516" i="5"/>
  <c r="H3515" i="5"/>
  <c r="G3515" i="5"/>
  <c r="F3515" i="5"/>
  <c r="E3515" i="5"/>
  <c r="H3514" i="5"/>
  <c r="G3514" i="5"/>
  <c r="F3514" i="5"/>
  <c r="E3514" i="5"/>
  <c r="H3513" i="5"/>
  <c r="G3513" i="5"/>
  <c r="F3513" i="5"/>
  <c r="E3513" i="5"/>
  <c r="H3512" i="5"/>
  <c r="G3512" i="5"/>
  <c r="F3512" i="5"/>
  <c r="E3512" i="5"/>
  <c r="H3511" i="5"/>
  <c r="G3511" i="5"/>
  <c r="F3511" i="5"/>
  <c r="E3511" i="5"/>
  <c r="H3510" i="5"/>
  <c r="G3510" i="5"/>
  <c r="F3510" i="5"/>
  <c r="E3510" i="5"/>
  <c r="H3509" i="5"/>
  <c r="G3509" i="5"/>
  <c r="F3509" i="5"/>
  <c r="E3509" i="5"/>
  <c r="H3508" i="5"/>
  <c r="G3508" i="5"/>
  <c r="F3508" i="5"/>
  <c r="E3508" i="5"/>
  <c r="H3507" i="5"/>
  <c r="G3507" i="5"/>
  <c r="F3507" i="5"/>
  <c r="E3507" i="5"/>
  <c r="H3506" i="5"/>
  <c r="G3506" i="5"/>
  <c r="F3506" i="5"/>
  <c r="E3506" i="5"/>
  <c r="H3505" i="5"/>
  <c r="G3505" i="5"/>
  <c r="F3505" i="5"/>
  <c r="E3505" i="5"/>
  <c r="H3504" i="5"/>
  <c r="G3504" i="5"/>
  <c r="F3504" i="5"/>
  <c r="E3504" i="5"/>
  <c r="H3503" i="5"/>
  <c r="G3503" i="5"/>
  <c r="F3503" i="5"/>
  <c r="E3503" i="5"/>
  <c r="H3502" i="5"/>
  <c r="G3502" i="5"/>
  <c r="F3502" i="5"/>
  <c r="E3502" i="5"/>
  <c r="H3501" i="5"/>
  <c r="G3501" i="5"/>
  <c r="F3501" i="5"/>
  <c r="E3501" i="5"/>
  <c r="H3500" i="5"/>
  <c r="G3500" i="5"/>
  <c r="F3500" i="5"/>
  <c r="E3500" i="5"/>
  <c r="H3499" i="5"/>
  <c r="G3499" i="5"/>
  <c r="F3499" i="5"/>
  <c r="E3499" i="5"/>
  <c r="H3498" i="5"/>
  <c r="G3498" i="5"/>
  <c r="F3498" i="5"/>
  <c r="E3498" i="5"/>
  <c r="H3497" i="5"/>
  <c r="G3497" i="5"/>
  <c r="F3497" i="5"/>
  <c r="E3497" i="5"/>
  <c r="H3496" i="5"/>
  <c r="G3496" i="5"/>
  <c r="F3496" i="5"/>
  <c r="E3496" i="5"/>
  <c r="H3495" i="5"/>
  <c r="G3495" i="5"/>
  <c r="F3495" i="5"/>
  <c r="E3495" i="5"/>
  <c r="H3494" i="5"/>
  <c r="G3494" i="5"/>
  <c r="F3494" i="5"/>
  <c r="E3494" i="5"/>
  <c r="H3493" i="5"/>
  <c r="G3493" i="5"/>
  <c r="F3493" i="5"/>
  <c r="E3493" i="5"/>
  <c r="H3492" i="5"/>
  <c r="G3492" i="5"/>
  <c r="F3492" i="5"/>
  <c r="E3492" i="5"/>
  <c r="H3491" i="5"/>
  <c r="G3491" i="5"/>
  <c r="F3491" i="5"/>
  <c r="E3491" i="5"/>
  <c r="H3490" i="5"/>
  <c r="G3490" i="5"/>
  <c r="F3490" i="5"/>
  <c r="E3490" i="5"/>
  <c r="H3489" i="5"/>
  <c r="G3489" i="5"/>
  <c r="F3489" i="5"/>
  <c r="E3489" i="5"/>
  <c r="H3488" i="5"/>
  <c r="G3488" i="5"/>
  <c r="F3488" i="5"/>
  <c r="E3488" i="5"/>
  <c r="H3487" i="5"/>
  <c r="G3487" i="5"/>
  <c r="F3487" i="5"/>
  <c r="E3487" i="5"/>
  <c r="H3486" i="5"/>
  <c r="G3486" i="5"/>
  <c r="F3486" i="5"/>
  <c r="E3486" i="5"/>
  <c r="H3485" i="5"/>
  <c r="G3485" i="5"/>
  <c r="F3485" i="5"/>
  <c r="E3485" i="5"/>
  <c r="H3484" i="5"/>
  <c r="G3484" i="5"/>
  <c r="F3484" i="5"/>
  <c r="E3484" i="5"/>
  <c r="H3483" i="5"/>
  <c r="G3483" i="5"/>
  <c r="F3483" i="5"/>
  <c r="E3483" i="5"/>
  <c r="H3482" i="5"/>
  <c r="G3482" i="5"/>
  <c r="F3482" i="5"/>
  <c r="E3482" i="5"/>
  <c r="H3481" i="5"/>
  <c r="G3481" i="5"/>
  <c r="F3481" i="5"/>
  <c r="E3481" i="5"/>
  <c r="H3480" i="5"/>
  <c r="G3480" i="5"/>
  <c r="F3480" i="5"/>
  <c r="E3480" i="5"/>
  <c r="H3479" i="5"/>
  <c r="G3479" i="5"/>
  <c r="F3479" i="5"/>
  <c r="E3479" i="5"/>
  <c r="H3478" i="5"/>
  <c r="G3478" i="5"/>
  <c r="F3478" i="5"/>
  <c r="E3478" i="5"/>
  <c r="H3477" i="5"/>
  <c r="G3477" i="5"/>
  <c r="F3477" i="5"/>
  <c r="E3477" i="5"/>
  <c r="H3476" i="5"/>
  <c r="G3476" i="5"/>
  <c r="F3476" i="5"/>
  <c r="E3476" i="5"/>
  <c r="H3475" i="5"/>
  <c r="G3475" i="5"/>
  <c r="F3475" i="5"/>
  <c r="E3475" i="5"/>
  <c r="H3474" i="5"/>
  <c r="G3474" i="5"/>
  <c r="F3474" i="5"/>
  <c r="E3474" i="5"/>
  <c r="H3473" i="5"/>
  <c r="G3473" i="5"/>
  <c r="F3473" i="5"/>
  <c r="E3473" i="5"/>
  <c r="H3472" i="5"/>
  <c r="G3472" i="5"/>
  <c r="F3472" i="5"/>
  <c r="E3472" i="5"/>
  <c r="H3471" i="5"/>
  <c r="G3471" i="5"/>
  <c r="F3471" i="5"/>
  <c r="E3471" i="5"/>
  <c r="H3470" i="5"/>
  <c r="G3470" i="5"/>
  <c r="F3470" i="5"/>
  <c r="E3470" i="5"/>
  <c r="H3469" i="5"/>
  <c r="G3469" i="5"/>
  <c r="F3469" i="5"/>
  <c r="E3469" i="5"/>
  <c r="H3468" i="5"/>
  <c r="G3468" i="5"/>
  <c r="F3468" i="5"/>
  <c r="E3468" i="5"/>
  <c r="H3467" i="5"/>
  <c r="G3467" i="5"/>
  <c r="F3467" i="5"/>
  <c r="E3467" i="5"/>
  <c r="H3466" i="5"/>
  <c r="G3466" i="5"/>
  <c r="F3466" i="5"/>
  <c r="E3466" i="5"/>
  <c r="H3465" i="5"/>
  <c r="G3465" i="5"/>
  <c r="F3465" i="5"/>
  <c r="E3465" i="5"/>
  <c r="H3464" i="5"/>
  <c r="G3464" i="5"/>
  <c r="F3464" i="5"/>
  <c r="E3464" i="5"/>
  <c r="H3463" i="5"/>
  <c r="G3463" i="5"/>
  <c r="F3463" i="5"/>
  <c r="E3463" i="5"/>
  <c r="H3462" i="5"/>
  <c r="G3462" i="5"/>
  <c r="F3462" i="5"/>
  <c r="E3462" i="5"/>
  <c r="H3461" i="5"/>
  <c r="G3461" i="5"/>
  <c r="F3461" i="5"/>
  <c r="E3461" i="5"/>
  <c r="H3460" i="5"/>
  <c r="G3460" i="5"/>
  <c r="F3460" i="5"/>
  <c r="E3460" i="5"/>
  <c r="H3459" i="5"/>
  <c r="G3459" i="5"/>
  <c r="F3459" i="5"/>
  <c r="E3459" i="5"/>
  <c r="H3458" i="5"/>
  <c r="G3458" i="5"/>
  <c r="F3458" i="5"/>
  <c r="E3458" i="5"/>
  <c r="H3457" i="5"/>
  <c r="G3457" i="5"/>
  <c r="F3457" i="5"/>
  <c r="E3457" i="5"/>
  <c r="H3456" i="5"/>
  <c r="G3456" i="5"/>
  <c r="F3456" i="5"/>
  <c r="E3456" i="5"/>
  <c r="H3455" i="5"/>
  <c r="G3455" i="5"/>
  <c r="F3455" i="5"/>
  <c r="E3455" i="5"/>
  <c r="H3454" i="5"/>
  <c r="G3454" i="5"/>
  <c r="F3454" i="5"/>
  <c r="E3454" i="5"/>
  <c r="H3453" i="5"/>
  <c r="G3453" i="5"/>
  <c r="F3453" i="5"/>
  <c r="E3453" i="5"/>
  <c r="H3452" i="5"/>
  <c r="G3452" i="5"/>
  <c r="F3452" i="5"/>
  <c r="E3452" i="5"/>
  <c r="H3451" i="5"/>
  <c r="G3451" i="5"/>
  <c r="F3451" i="5"/>
  <c r="E3451" i="5"/>
  <c r="H3450" i="5"/>
  <c r="G3450" i="5"/>
  <c r="F3450" i="5"/>
  <c r="E3450" i="5"/>
  <c r="H3449" i="5"/>
  <c r="G3449" i="5"/>
  <c r="F3449" i="5"/>
  <c r="E3449" i="5"/>
  <c r="H3448" i="5"/>
  <c r="G3448" i="5"/>
  <c r="F3448" i="5"/>
  <c r="E3448" i="5"/>
  <c r="H3447" i="5"/>
  <c r="G3447" i="5"/>
  <c r="F3447" i="5"/>
  <c r="E3447" i="5"/>
  <c r="H3446" i="5"/>
  <c r="G3446" i="5"/>
  <c r="F3446" i="5"/>
  <c r="E3446" i="5"/>
  <c r="H3445" i="5"/>
  <c r="G3445" i="5"/>
  <c r="F3445" i="5"/>
  <c r="E3445" i="5"/>
  <c r="H3444" i="5"/>
  <c r="G3444" i="5"/>
  <c r="F3444" i="5"/>
  <c r="E3444" i="5"/>
  <c r="H3443" i="5"/>
  <c r="G3443" i="5"/>
  <c r="F3443" i="5"/>
  <c r="E3443" i="5"/>
  <c r="H3442" i="5"/>
  <c r="G3442" i="5"/>
  <c r="F3442" i="5"/>
  <c r="E3442" i="5"/>
  <c r="H3441" i="5"/>
  <c r="G3441" i="5"/>
  <c r="F3441" i="5"/>
  <c r="E3441" i="5"/>
  <c r="H3440" i="5"/>
  <c r="G3440" i="5"/>
  <c r="F3440" i="5"/>
  <c r="E3440" i="5"/>
  <c r="H3439" i="5"/>
  <c r="G3439" i="5"/>
  <c r="F3439" i="5"/>
  <c r="E3439" i="5"/>
  <c r="H3438" i="5"/>
  <c r="G3438" i="5"/>
  <c r="F3438" i="5"/>
  <c r="E3438" i="5"/>
  <c r="H3437" i="5"/>
  <c r="G3437" i="5"/>
  <c r="F3437" i="5"/>
  <c r="E3437" i="5"/>
  <c r="H3436" i="5"/>
  <c r="G3436" i="5"/>
  <c r="F3436" i="5"/>
  <c r="E3436" i="5"/>
  <c r="H3435" i="5"/>
  <c r="G3435" i="5"/>
  <c r="F3435" i="5"/>
  <c r="E3435" i="5"/>
  <c r="H3434" i="5"/>
  <c r="G3434" i="5"/>
  <c r="F3434" i="5"/>
  <c r="E3434" i="5"/>
  <c r="H3433" i="5"/>
  <c r="G3433" i="5"/>
  <c r="F3433" i="5"/>
  <c r="E3433" i="5"/>
  <c r="H3432" i="5"/>
  <c r="G3432" i="5"/>
  <c r="F3432" i="5"/>
  <c r="E3432" i="5"/>
  <c r="H3431" i="5"/>
  <c r="G3431" i="5"/>
  <c r="F3431" i="5"/>
  <c r="E3431" i="5"/>
  <c r="H3430" i="5"/>
  <c r="G3430" i="5"/>
  <c r="F3430" i="5"/>
  <c r="E3430" i="5"/>
  <c r="H3429" i="5"/>
  <c r="G3429" i="5"/>
  <c r="F3429" i="5"/>
  <c r="E3429" i="5"/>
  <c r="H3428" i="5"/>
  <c r="G3428" i="5"/>
  <c r="F3428" i="5"/>
  <c r="E3428" i="5"/>
  <c r="H3427" i="5"/>
  <c r="G3427" i="5"/>
  <c r="F3427" i="5"/>
  <c r="E3427" i="5"/>
  <c r="H3426" i="5"/>
  <c r="G3426" i="5"/>
  <c r="F3426" i="5"/>
  <c r="E3426" i="5"/>
  <c r="H3425" i="5"/>
  <c r="G3425" i="5"/>
  <c r="F3425" i="5"/>
  <c r="E3425" i="5"/>
  <c r="H3424" i="5"/>
  <c r="G3424" i="5"/>
  <c r="F3424" i="5"/>
  <c r="E3424" i="5"/>
  <c r="H3423" i="5"/>
  <c r="G3423" i="5"/>
  <c r="F3423" i="5"/>
  <c r="E3423" i="5"/>
  <c r="H3422" i="5"/>
  <c r="G3422" i="5"/>
  <c r="F3422" i="5"/>
  <c r="E3422" i="5"/>
  <c r="H3421" i="5"/>
  <c r="G3421" i="5"/>
  <c r="F3421" i="5"/>
  <c r="E3421" i="5"/>
  <c r="H3420" i="5"/>
  <c r="G3420" i="5"/>
  <c r="F3420" i="5"/>
  <c r="E3420" i="5"/>
  <c r="H3419" i="5"/>
  <c r="G3419" i="5"/>
  <c r="F3419" i="5"/>
  <c r="E3419" i="5"/>
  <c r="H3418" i="5"/>
  <c r="G3418" i="5"/>
  <c r="F3418" i="5"/>
  <c r="E3418" i="5"/>
  <c r="H3417" i="5"/>
  <c r="G3417" i="5"/>
  <c r="F3417" i="5"/>
  <c r="E3417" i="5"/>
  <c r="H3416" i="5"/>
  <c r="G3416" i="5"/>
  <c r="F3416" i="5"/>
  <c r="E3416" i="5"/>
  <c r="H3415" i="5"/>
  <c r="G3415" i="5"/>
  <c r="F3415" i="5"/>
  <c r="E3415" i="5"/>
  <c r="H3414" i="5"/>
  <c r="G3414" i="5"/>
  <c r="F3414" i="5"/>
  <c r="E3414" i="5"/>
  <c r="H3413" i="5"/>
  <c r="G3413" i="5"/>
  <c r="F3413" i="5"/>
  <c r="E3413" i="5"/>
  <c r="H3412" i="5"/>
  <c r="G3412" i="5"/>
  <c r="F3412" i="5"/>
  <c r="E3412" i="5"/>
  <c r="H3411" i="5"/>
  <c r="G3411" i="5"/>
  <c r="F3411" i="5"/>
  <c r="E3411" i="5"/>
  <c r="H3410" i="5"/>
  <c r="G3410" i="5"/>
  <c r="F3410" i="5"/>
  <c r="E3410" i="5"/>
  <c r="H3409" i="5"/>
  <c r="G3409" i="5"/>
  <c r="F3409" i="5"/>
  <c r="E3409" i="5"/>
  <c r="H3408" i="5"/>
  <c r="G3408" i="5"/>
  <c r="F3408" i="5"/>
  <c r="E3408" i="5"/>
  <c r="H3407" i="5"/>
  <c r="G3407" i="5"/>
  <c r="F3407" i="5"/>
  <c r="E3407" i="5"/>
  <c r="H3406" i="5"/>
  <c r="G3406" i="5"/>
  <c r="F3406" i="5"/>
  <c r="E3406" i="5"/>
  <c r="H3405" i="5"/>
  <c r="G3405" i="5"/>
  <c r="F3405" i="5"/>
  <c r="E3405" i="5"/>
  <c r="H3404" i="5"/>
  <c r="G3404" i="5"/>
  <c r="F3404" i="5"/>
  <c r="E3404" i="5"/>
  <c r="H3403" i="5"/>
  <c r="G3403" i="5"/>
  <c r="F3403" i="5"/>
  <c r="E3403" i="5"/>
  <c r="H3402" i="5"/>
  <c r="G3402" i="5"/>
  <c r="F3402" i="5"/>
  <c r="E3402" i="5"/>
  <c r="H3401" i="5"/>
  <c r="G3401" i="5"/>
  <c r="F3401" i="5"/>
  <c r="E3401" i="5"/>
  <c r="H3400" i="5"/>
  <c r="G3400" i="5"/>
  <c r="F3400" i="5"/>
  <c r="E3400" i="5"/>
  <c r="H3399" i="5"/>
  <c r="G3399" i="5"/>
  <c r="F3399" i="5"/>
  <c r="E3399" i="5"/>
  <c r="H3398" i="5"/>
  <c r="G3398" i="5"/>
  <c r="F3398" i="5"/>
  <c r="E3398" i="5"/>
  <c r="H3397" i="5"/>
  <c r="G3397" i="5"/>
  <c r="F3397" i="5"/>
  <c r="E3397" i="5"/>
  <c r="H3396" i="5"/>
  <c r="G3396" i="5"/>
  <c r="F3396" i="5"/>
  <c r="E3396" i="5"/>
  <c r="H3395" i="5"/>
  <c r="G3395" i="5"/>
  <c r="F3395" i="5"/>
  <c r="E3395" i="5"/>
  <c r="H3394" i="5"/>
  <c r="G3394" i="5"/>
  <c r="F3394" i="5"/>
  <c r="E3394" i="5"/>
  <c r="H3393" i="5"/>
  <c r="G3393" i="5"/>
  <c r="F3393" i="5"/>
  <c r="E3393" i="5"/>
  <c r="H3392" i="5"/>
  <c r="G3392" i="5"/>
  <c r="F3392" i="5"/>
  <c r="E3392" i="5"/>
  <c r="H3391" i="5"/>
  <c r="G3391" i="5"/>
  <c r="F3391" i="5"/>
  <c r="E3391" i="5"/>
  <c r="H3390" i="5"/>
  <c r="G3390" i="5"/>
  <c r="F3390" i="5"/>
  <c r="E3390" i="5"/>
  <c r="H3389" i="5"/>
  <c r="G3389" i="5"/>
  <c r="F3389" i="5"/>
  <c r="E3389" i="5"/>
  <c r="H3388" i="5"/>
  <c r="G3388" i="5"/>
  <c r="F3388" i="5"/>
  <c r="E3388" i="5"/>
  <c r="H3387" i="5"/>
  <c r="G3387" i="5"/>
  <c r="F3387" i="5"/>
  <c r="E3387" i="5"/>
  <c r="H3386" i="5"/>
  <c r="G3386" i="5"/>
  <c r="F3386" i="5"/>
  <c r="E3386" i="5"/>
  <c r="H3385" i="5"/>
  <c r="G3385" i="5"/>
  <c r="F3385" i="5"/>
  <c r="E3385" i="5"/>
  <c r="H3384" i="5"/>
  <c r="G3384" i="5"/>
  <c r="F3384" i="5"/>
  <c r="E3384" i="5"/>
  <c r="H3383" i="5"/>
  <c r="G3383" i="5"/>
  <c r="F3383" i="5"/>
  <c r="E3383" i="5"/>
  <c r="H3382" i="5"/>
  <c r="G3382" i="5"/>
  <c r="F3382" i="5"/>
  <c r="E3382" i="5"/>
  <c r="H3381" i="5"/>
  <c r="G3381" i="5"/>
  <c r="F3381" i="5"/>
  <c r="E3381" i="5"/>
  <c r="H3380" i="5"/>
  <c r="G3380" i="5"/>
  <c r="F3380" i="5"/>
  <c r="E3380" i="5"/>
  <c r="H3379" i="5"/>
  <c r="G3379" i="5"/>
  <c r="F3379" i="5"/>
  <c r="E3379" i="5"/>
  <c r="H3378" i="5"/>
  <c r="G3378" i="5"/>
  <c r="F3378" i="5"/>
  <c r="E3378" i="5"/>
  <c r="H3377" i="5"/>
  <c r="G3377" i="5"/>
  <c r="F3377" i="5"/>
  <c r="E3377" i="5"/>
  <c r="H3376" i="5"/>
  <c r="G3376" i="5"/>
  <c r="F3376" i="5"/>
  <c r="E3376" i="5"/>
  <c r="H3375" i="5"/>
  <c r="G3375" i="5"/>
  <c r="F3375" i="5"/>
  <c r="E3375" i="5"/>
  <c r="H3374" i="5"/>
  <c r="G3374" i="5"/>
  <c r="F3374" i="5"/>
  <c r="E3374" i="5"/>
  <c r="H3373" i="5"/>
  <c r="G3373" i="5"/>
  <c r="F3373" i="5"/>
  <c r="E3373" i="5"/>
  <c r="H3372" i="5"/>
  <c r="G3372" i="5"/>
  <c r="F3372" i="5"/>
  <c r="E3372" i="5"/>
  <c r="H3371" i="5"/>
  <c r="G3371" i="5"/>
  <c r="F3371" i="5"/>
  <c r="E3371" i="5"/>
  <c r="H3370" i="5"/>
  <c r="G3370" i="5"/>
  <c r="F3370" i="5"/>
  <c r="E3370" i="5"/>
  <c r="H3369" i="5"/>
  <c r="G3369" i="5"/>
  <c r="F3369" i="5"/>
  <c r="E3369" i="5"/>
  <c r="H3368" i="5"/>
  <c r="G3368" i="5"/>
  <c r="F3368" i="5"/>
  <c r="E3368" i="5"/>
  <c r="H3367" i="5"/>
  <c r="G3367" i="5"/>
  <c r="F3367" i="5"/>
  <c r="E3367" i="5"/>
  <c r="H3366" i="5"/>
  <c r="G3366" i="5"/>
  <c r="F3366" i="5"/>
  <c r="E3366" i="5"/>
  <c r="H3365" i="5"/>
  <c r="G3365" i="5"/>
  <c r="F3365" i="5"/>
  <c r="E3365" i="5"/>
  <c r="H3364" i="5"/>
  <c r="G3364" i="5"/>
  <c r="F3364" i="5"/>
  <c r="E3364" i="5"/>
  <c r="H3363" i="5"/>
  <c r="G3363" i="5"/>
  <c r="F3363" i="5"/>
  <c r="E3363" i="5"/>
  <c r="H3362" i="5"/>
  <c r="G3362" i="5"/>
  <c r="F3362" i="5"/>
  <c r="E3362" i="5"/>
  <c r="H3361" i="5"/>
  <c r="G3361" i="5"/>
  <c r="F3361" i="5"/>
  <c r="E3361" i="5"/>
  <c r="H3360" i="5"/>
  <c r="G3360" i="5"/>
  <c r="F3360" i="5"/>
  <c r="E3360" i="5"/>
  <c r="H3359" i="5"/>
  <c r="G3359" i="5"/>
  <c r="F3359" i="5"/>
  <c r="E3359" i="5"/>
  <c r="H3358" i="5"/>
  <c r="G3358" i="5"/>
  <c r="F3358" i="5"/>
  <c r="E3358" i="5"/>
  <c r="H3357" i="5"/>
  <c r="G3357" i="5"/>
  <c r="F3357" i="5"/>
  <c r="E3357" i="5"/>
  <c r="H3356" i="5"/>
  <c r="G3356" i="5"/>
  <c r="F3356" i="5"/>
  <c r="E3356" i="5"/>
  <c r="H3355" i="5"/>
  <c r="G3355" i="5"/>
  <c r="F3355" i="5"/>
  <c r="E3355" i="5"/>
  <c r="H3354" i="5"/>
  <c r="G3354" i="5"/>
  <c r="F3354" i="5"/>
  <c r="E3354" i="5"/>
  <c r="H3353" i="5"/>
  <c r="G3353" i="5"/>
  <c r="F3353" i="5"/>
  <c r="E3353" i="5"/>
  <c r="H3352" i="5"/>
  <c r="G3352" i="5"/>
  <c r="F3352" i="5"/>
  <c r="E3352" i="5"/>
  <c r="H3351" i="5"/>
  <c r="G3351" i="5"/>
  <c r="F3351" i="5"/>
  <c r="E3351" i="5"/>
  <c r="H3350" i="5"/>
  <c r="G3350" i="5"/>
  <c r="F3350" i="5"/>
  <c r="E3350" i="5"/>
  <c r="H3349" i="5"/>
  <c r="G3349" i="5"/>
  <c r="F3349" i="5"/>
  <c r="E3349" i="5"/>
  <c r="H3348" i="5"/>
  <c r="G3348" i="5"/>
  <c r="F3348" i="5"/>
  <c r="E3348" i="5"/>
  <c r="H3347" i="5"/>
  <c r="G3347" i="5"/>
  <c r="F3347" i="5"/>
  <c r="E3347" i="5"/>
  <c r="H3346" i="5"/>
  <c r="G3346" i="5"/>
  <c r="F3346" i="5"/>
  <c r="E3346" i="5"/>
  <c r="H3345" i="5"/>
  <c r="G3345" i="5"/>
  <c r="F3345" i="5"/>
  <c r="E3345" i="5"/>
  <c r="H3344" i="5"/>
  <c r="G3344" i="5"/>
  <c r="F3344" i="5"/>
  <c r="E3344" i="5"/>
  <c r="H3343" i="5"/>
  <c r="G3343" i="5"/>
  <c r="F3343" i="5"/>
  <c r="E3343" i="5"/>
  <c r="H3342" i="5"/>
  <c r="G3342" i="5"/>
  <c r="F3342" i="5"/>
  <c r="E3342" i="5"/>
  <c r="H3341" i="5"/>
  <c r="G3341" i="5"/>
  <c r="F3341" i="5"/>
  <c r="E3341" i="5"/>
  <c r="H3340" i="5"/>
  <c r="G3340" i="5"/>
  <c r="F3340" i="5"/>
  <c r="E3340" i="5"/>
  <c r="H3339" i="5"/>
  <c r="G3339" i="5"/>
  <c r="F3339" i="5"/>
  <c r="E3339" i="5"/>
  <c r="H3338" i="5"/>
  <c r="G3338" i="5"/>
  <c r="F3338" i="5"/>
  <c r="E3338" i="5"/>
  <c r="H3337" i="5"/>
  <c r="G3337" i="5"/>
  <c r="F3337" i="5"/>
  <c r="E3337" i="5"/>
  <c r="H3336" i="5"/>
  <c r="G3336" i="5"/>
  <c r="F3336" i="5"/>
  <c r="E3336" i="5"/>
  <c r="H3335" i="5"/>
  <c r="G3335" i="5"/>
  <c r="F3335" i="5"/>
  <c r="E3335" i="5"/>
  <c r="H3334" i="5"/>
  <c r="G3334" i="5"/>
  <c r="F3334" i="5"/>
  <c r="E3334" i="5"/>
  <c r="H3333" i="5"/>
  <c r="G3333" i="5"/>
  <c r="F3333" i="5"/>
  <c r="E3333" i="5"/>
  <c r="H3332" i="5"/>
  <c r="G3332" i="5"/>
  <c r="F3332" i="5"/>
  <c r="E3332" i="5"/>
  <c r="H3331" i="5"/>
  <c r="G3331" i="5"/>
  <c r="F3331" i="5"/>
  <c r="E3331" i="5"/>
  <c r="H3330" i="5"/>
  <c r="G3330" i="5"/>
  <c r="F3330" i="5"/>
  <c r="E3330" i="5"/>
  <c r="H3329" i="5"/>
  <c r="G3329" i="5"/>
  <c r="F3329" i="5"/>
  <c r="E3329" i="5"/>
  <c r="H3328" i="5"/>
  <c r="G3328" i="5"/>
  <c r="F3328" i="5"/>
  <c r="E3328" i="5"/>
  <c r="H3327" i="5"/>
  <c r="G3327" i="5"/>
  <c r="F3327" i="5"/>
  <c r="E3327" i="5"/>
  <c r="H3326" i="5"/>
  <c r="G3326" i="5"/>
  <c r="F3326" i="5"/>
  <c r="E3326" i="5"/>
  <c r="H3325" i="5"/>
  <c r="G3325" i="5"/>
  <c r="F3325" i="5"/>
  <c r="E3325" i="5"/>
  <c r="H3324" i="5"/>
  <c r="G3324" i="5"/>
  <c r="F3324" i="5"/>
  <c r="E3324" i="5"/>
  <c r="H3323" i="5"/>
  <c r="G3323" i="5"/>
  <c r="F3323" i="5"/>
  <c r="E3323" i="5"/>
  <c r="H3322" i="5"/>
  <c r="G3322" i="5"/>
  <c r="F3322" i="5"/>
  <c r="E3322" i="5"/>
  <c r="H3321" i="5"/>
  <c r="G3321" i="5"/>
  <c r="F3321" i="5"/>
  <c r="E3321" i="5"/>
  <c r="H3320" i="5"/>
  <c r="G3320" i="5"/>
  <c r="F3320" i="5"/>
  <c r="E3320" i="5"/>
  <c r="H3319" i="5"/>
  <c r="G3319" i="5"/>
  <c r="F3319" i="5"/>
  <c r="E3319" i="5"/>
  <c r="H3318" i="5"/>
  <c r="G3318" i="5"/>
  <c r="F3318" i="5"/>
  <c r="E3318" i="5"/>
  <c r="H3317" i="5"/>
  <c r="G3317" i="5"/>
  <c r="F3317" i="5"/>
  <c r="E3317" i="5"/>
  <c r="H3316" i="5"/>
  <c r="G3316" i="5"/>
  <c r="F3316" i="5"/>
  <c r="E3316" i="5"/>
  <c r="H3315" i="5"/>
  <c r="G3315" i="5"/>
  <c r="F3315" i="5"/>
  <c r="E3315" i="5"/>
  <c r="H3314" i="5"/>
  <c r="G3314" i="5"/>
  <c r="F3314" i="5"/>
  <c r="E3314" i="5"/>
  <c r="H3313" i="5"/>
  <c r="G3313" i="5"/>
  <c r="F3313" i="5"/>
  <c r="E3313" i="5"/>
  <c r="H3312" i="5"/>
  <c r="G3312" i="5"/>
  <c r="F3312" i="5"/>
  <c r="E3312" i="5"/>
  <c r="H3311" i="5"/>
  <c r="G3311" i="5"/>
  <c r="F3311" i="5"/>
  <c r="E3311" i="5"/>
  <c r="H3310" i="5"/>
  <c r="G3310" i="5"/>
  <c r="F3310" i="5"/>
  <c r="E3310" i="5"/>
  <c r="H3309" i="5"/>
  <c r="G3309" i="5"/>
  <c r="F3309" i="5"/>
  <c r="E3309" i="5"/>
  <c r="H3308" i="5"/>
  <c r="G3308" i="5"/>
  <c r="F3308" i="5"/>
  <c r="E3308" i="5"/>
  <c r="H3307" i="5"/>
  <c r="G3307" i="5"/>
  <c r="F3307" i="5"/>
  <c r="E3307" i="5"/>
  <c r="H3306" i="5"/>
  <c r="G3306" i="5"/>
  <c r="F3306" i="5"/>
  <c r="E3306" i="5"/>
  <c r="H3305" i="5"/>
  <c r="G3305" i="5"/>
  <c r="F3305" i="5"/>
  <c r="E3305" i="5"/>
  <c r="H3304" i="5"/>
  <c r="G3304" i="5"/>
  <c r="F3304" i="5"/>
  <c r="E3304" i="5"/>
  <c r="H3303" i="5"/>
  <c r="G3303" i="5"/>
  <c r="F3303" i="5"/>
  <c r="E3303" i="5"/>
  <c r="H3302" i="5"/>
  <c r="G3302" i="5"/>
  <c r="F3302" i="5"/>
  <c r="E3302" i="5"/>
  <c r="H3301" i="5"/>
  <c r="G3301" i="5"/>
  <c r="F3301" i="5"/>
  <c r="E3301" i="5"/>
  <c r="H3300" i="5"/>
  <c r="G3300" i="5"/>
  <c r="F3300" i="5"/>
  <c r="E3300" i="5"/>
  <c r="H3299" i="5"/>
  <c r="G3299" i="5"/>
  <c r="F3299" i="5"/>
  <c r="E3299" i="5"/>
  <c r="H3298" i="5"/>
  <c r="G3298" i="5"/>
  <c r="F3298" i="5"/>
  <c r="E3298" i="5"/>
  <c r="H3297" i="5"/>
  <c r="G3297" i="5"/>
  <c r="F3297" i="5"/>
  <c r="E3297" i="5"/>
  <c r="H3296" i="5"/>
  <c r="G3296" i="5"/>
  <c r="F3296" i="5"/>
  <c r="E3296" i="5"/>
  <c r="H3295" i="5"/>
  <c r="G3295" i="5"/>
  <c r="F3295" i="5"/>
  <c r="E3295" i="5"/>
  <c r="H3294" i="5"/>
  <c r="G3294" i="5"/>
  <c r="F3294" i="5"/>
  <c r="E3294" i="5"/>
  <c r="H3293" i="5"/>
  <c r="G3293" i="5"/>
  <c r="F3293" i="5"/>
  <c r="E3293" i="5"/>
  <c r="H3292" i="5"/>
  <c r="G3292" i="5"/>
  <c r="F3292" i="5"/>
  <c r="E3292" i="5"/>
  <c r="H3291" i="5"/>
  <c r="G3291" i="5"/>
  <c r="F3291" i="5"/>
  <c r="E3291" i="5"/>
  <c r="H3290" i="5"/>
  <c r="G3290" i="5"/>
  <c r="F3290" i="5"/>
  <c r="E3290" i="5"/>
  <c r="H3289" i="5"/>
  <c r="G3289" i="5"/>
  <c r="F3289" i="5"/>
  <c r="E3289" i="5"/>
  <c r="H3288" i="5"/>
  <c r="G3288" i="5"/>
  <c r="F3288" i="5"/>
  <c r="E3288" i="5"/>
  <c r="H3287" i="5"/>
  <c r="G3287" i="5"/>
  <c r="F3287" i="5"/>
  <c r="E3287" i="5"/>
  <c r="H3286" i="5"/>
  <c r="G3286" i="5"/>
  <c r="F3286" i="5"/>
  <c r="E3286" i="5"/>
  <c r="H3285" i="5"/>
  <c r="G3285" i="5"/>
  <c r="F3285" i="5"/>
  <c r="E3285" i="5"/>
  <c r="H3284" i="5"/>
  <c r="G3284" i="5"/>
  <c r="F3284" i="5"/>
  <c r="E3284" i="5"/>
  <c r="H3283" i="5"/>
  <c r="G3283" i="5"/>
  <c r="F3283" i="5"/>
  <c r="E3283" i="5"/>
  <c r="H3282" i="5"/>
  <c r="G3282" i="5"/>
  <c r="F3282" i="5"/>
  <c r="E3282" i="5"/>
  <c r="H3281" i="5"/>
  <c r="G3281" i="5"/>
  <c r="F3281" i="5"/>
  <c r="E3281" i="5"/>
  <c r="H3280" i="5"/>
  <c r="G3280" i="5"/>
  <c r="F3280" i="5"/>
  <c r="E3280" i="5"/>
  <c r="H3279" i="5"/>
  <c r="G3279" i="5"/>
  <c r="F3279" i="5"/>
  <c r="E3279" i="5"/>
  <c r="H3278" i="5"/>
  <c r="G3278" i="5"/>
  <c r="F3278" i="5"/>
  <c r="E3278" i="5"/>
  <c r="H3277" i="5"/>
  <c r="G3277" i="5"/>
  <c r="F3277" i="5"/>
  <c r="E3277" i="5"/>
  <c r="H3276" i="5"/>
  <c r="G3276" i="5"/>
  <c r="F3276" i="5"/>
  <c r="E3276" i="5"/>
  <c r="H3275" i="5"/>
  <c r="G3275" i="5"/>
  <c r="F3275" i="5"/>
  <c r="E3275" i="5"/>
  <c r="H3274" i="5"/>
  <c r="G3274" i="5"/>
  <c r="F3274" i="5"/>
  <c r="E3274" i="5"/>
  <c r="H3273" i="5"/>
  <c r="G3273" i="5"/>
  <c r="F3273" i="5"/>
  <c r="E3273" i="5"/>
  <c r="H3272" i="5"/>
  <c r="G3272" i="5"/>
  <c r="F3272" i="5"/>
  <c r="E3272" i="5"/>
  <c r="H3271" i="5"/>
  <c r="G3271" i="5"/>
  <c r="F3271" i="5"/>
  <c r="E3271" i="5"/>
  <c r="H3270" i="5"/>
  <c r="G3270" i="5"/>
  <c r="F3270" i="5"/>
  <c r="E3270" i="5"/>
  <c r="H3269" i="5"/>
  <c r="G3269" i="5"/>
  <c r="F3269" i="5"/>
  <c r="E3269" i="5"/>
  <c r="H3268" i="5"/>
  <c r="G3268" i="5"/>
  <c r="F3268" i="5"/>
  <c r="E3268" i="5"/>
  <c r="H3267" i="5"/>
  <c r="G3267" i="5"/>
  <c r="F3267" i="5"/>
  <c r="E3267" i="5"/>
  <c r="H3266" i="5"/>
  <c r="G3266" i="5"/>
  <c r="F3266" i="5"/>
  <c r="E3266" i="5"/>
  <c r="H3265" i="5"/>
  <c r="G3265" i="5"/>
  <c r="F3265" i="5"/>
  <c r="E3265" i="5"/>
  <c r="H3264" i="5"/>
  <c r="G3264" i="5"/>
  <c r="F3264" i="5"/>
  <c r="E3264" i="5"/>
  <c r="H3263" i="5"/>
  <c r="G3263" i="5"/>
  <c r="F3263" i="5"/>
  <c r="E3263" i="5"/>
  <c r="H3262" i="5"/>
  <c r="G3262" i="5"/>
  <c r="F3262" i="5"/>
  <c r="E3262" i="5"/>
  <c r="H3261" i="5"/>
  <c r="G3261" i="5"/>
  <c r="F3261" i="5"/>
  <c r="E3261" i="5"/>
  <c r="H3260" i="5"/>
  <c r="G3260" i="5"/>
  <c r="F3260" i="5"/>
  <c r="E3260" i="5"/>
  <c r="H3259" i="5"/>
  <c r="G3259" i="5"/>
  <c r="F3259" i="5"/>
  <c r="E3259" i="5"/>
  <c r="H3258" i="5"/>
  <c r="G3258" i="5"/>
  <c r="F3258" i="5"/>
  <c r="E3258" i="5"/>
  <c r="H3257" i="5"/>
  <c r="G3257" i="5"/>
  <c r="F3257" i="5"/>
  <c r="E3257" i="5"/>
  <c r="H3256" i="5"/>
  <c r="G3256" i="5"/>
  <c r="F3256" i="5"/>
  <c r="E3256" i="5"/>
  <c r="H3255" i="5"/>
  <c r="G3255" i="5"/>
  <c r="F3255" i="5"/>
  <c r="E3255" i="5"/>
  <c r="H3254" i="5"/>
  <c r="G3254" i="5"/>
  <c r="F3254" i="5"/>
  <c r="E3254" i="5"/>
  <c r="H3253" i="5"/>
  <c r="G3253" i="5"/>
  <c r="F3253" i="5"/>
  <c r="E3253" i="5"/>
  <c r="H3252" i="5"/>
  <c r="G3252" i="5"/>
  <c r="F3252" i="5"/>
  <c r="E3252" i="5"/>
  <c r="H3251" i="5"/>
  <c r="G3251" i="5"/>
  <c r="F3251" i="5"/>
  <c r="E3251" i="5"/>
  <c r="H3250" i="5"/>
  <c r="G3250" i="5"/>
  <c r="F3250" i="5"/>
  <c r="E3250" i="5"/>
  <c r="H3249" i="5"/>
  <c r="G3249" i="5"/>
  <c r="F3249" i="5"/>
  <c r="E3249" i="5"/>
  <c r="H3248" i="5"/>
  <c r="G3248" i="5"/>
  <c r="F3248" i="5"/>
  <c r="E3248" i="5"/>
  <c r="H3247" i="5"/>
  <c r="G3247" i="5"/>
  <c r="F3247" i="5"/>
  <c r="E3247" i="5"/>
  <c r="H3246" i="5"/>
  <c r="G3246" i="5"/>
  <c r="F3246" i="5"/>
  <c r="E3246" i="5"/>
  <c r="H3245" i="5"/>
  <c r="G3245" i="5"/>
  <c r="F3245" i="5"/>
  <c r="E3245" i="5"/>
  <c r="H3244" i="5"/>
  <c r="G3244" i="5"/>
  <c r="F3244" i="5"/>
  <c r="E3244" i="5"/>
  <c r="H3243" i="5"/>
  <c r="G3243" i="5"/>
  <c r="F3243" i="5"/>
  <c r="E3243" i="5"/>
  <c r="H3242" i="5"/>
  <c r="G3242" i="5"/>
  <c r="F3242" i="5"/>
  <c r="E3242" i="5"/>
  <c r="H3241" i="5"/>
  <c r="G3241" i="5"/>
  <c r="F3241" i="5"/>
  <c r="E3241" i="5"/>
  <c r="H3240" i="5"/>
  <c r="G3240" i="5"/>
  <c r="F3240" i="5"/>
  <c r="E3240" i="5"/>
  <c r="H3239" i="5"/>
  <c r="G3239" i="5"/>
  <c r="F3239" i="5"/>
  <c r="E3239" i="5"/>
  <c r="H3238" i="5"/>
  <c r="G3238" i="5"/>
  <c r="F3238" i="5"/>
  <c r="E3238" i="5"/>
  <c r="H3237" i="5"/>
  <c r="G3237" i="5"/>
  <c r="F3237" i="5"/>
  <c r="E3237" i="5"/>
  <c r="H3236" i="5"/>
  <c r="G3236" i="5"/>
  <c r="F3236" i="5"/>
  <c r="E3236" i="5"/>
  <c r="H3235" i="5"/>
  <c r="G3235" i="5"/>
  <c r="F3235" i="5"/>
  <c r="E3235" i="5"/>
  <c r="H3234" i="5"/>
  <c r="G3234" i="5"/>
  <c r="F3234" i="5"/>
  <c r="E3234" i="5"/>
  <c r="H3233" i="5"/>
  <c r="G3233" i="5"/>
  <c r="F3233" i="5"/>
  <c r="E3233" i="5"/>
  <c r="H3232" i="5"/>
  <c r="G3232" i="5"/>
  <c r="F3232" i="5"/>
  <c r="E3232" i="5"/>
  <c r="H3231" i="5"/>
  <c r="G3231" i="5"/>
  <c r="F3231" i="5"/>
  <c r="E3231" i="5"/>
  <c r="H3230" i="5"/>
  <c r="G3230" i="5"/>
  <c r="F3230" i="5"/>
  <c r="E3230" i="5"/>
  <c r="H3229" i="5"/>
  <c r="G3229" i="5"/>
  <c r="F3229" i="5"/>
  <c r="E3229" i="5"/>
  <c r="H3228" i="5"/>
  <c r="G3228" i="5"/>
  <c r="F3228" i="5"/>
  <c r="E3228" i="5"/>
  <c r="H3227" i="5"/>
  <c r="G3227" i="5"/>
  <c r="F3227" i="5"/>
  <c r="E3227" i="5"/>
  <c r="H3226" i="5"/>
  <c r="G3226" i="5"/>
  <c r="F3226" i="5"/>
  <c r="E3226" i="5"/>
  <c r="H3225" i="5"/>
  <c r="G3225" i="5"/>
  <c r="F3225" i="5"/>
  <c r="E3225" i="5"/>
  <c r="H3224" i="5"/>
  <c r="G3224" i="5"/>
  <c r="F3224" i="5"/>
  <c r="E3224" i="5"/>
  <c r="H3223" i="5"/>
  <c r="G3223" i="5"/>
  <c r="F3223" i="5"/>
  <c r="E3223" i="5"/>
  <c r="H3222" i="5"/>
  <c r="G3222" i="5"/>
  <c r="F3222" i="5"/>
  <c r="E3222" i="5"/>
  <c r="H3221" i="5"/>
  <c r="G3221" i="5"/>
  <c r="F3221" i="5"/>
  <c r="E3221" i="5"/>
  <c r="H3220" i="5"/>
  <c r="G3220" i="5"/>
  <c r="F3220" i="5"/>
  <c r="E3220" i="5"/>
  <c r="H3219" i="5"/>
  <c r="G3219" i="5"/>
  <c r="F3219" i="5"/>
  <c r="E3219" i="5"/>
  <c r="H3218" i="5"/>
  <c r="G3218" i="5"/>
  <c r="F3218" i="5"/>
  <c r="E3218" i="5"/>
  <c r="H3217" i="5"/>
  <c r="G3217" i="5"/>
  <c r="F3217" i="5"/>
  <c r="E3217" i="5"/>
  <c r="H3216" i="5"/>
  <c r="G3216" i="5"/>
  <c r="F3216" i="5"/>
  <c r="E3216" i="5"/>
  <c r="H3215" i="5"/>
  <c r="G3215" i="5"/>
  <c r="F3215" i="5"/>
  <c r="E3215" i="5"/>
  <c r="H3214" i="5"/>
  <c r="G3214" i="5"/>
  <c r="F3214" i="5"/>
  <c r="E3214" i="5"/>
  <c r="H3213" i="5"/>
  <c r="G3213" i="5"/>
  <c r="F3213" i="5"/>
  <c r="E3213" i="5"/>
  <c r="H3212" i="5"/>
  <c r="G3212" i="5"/>
  <c r="F3212" i="5"/>
  <c r="E3212" i="5"/>
  <c r="H3211" i="5"/>
  <c r="G3211" i="5"/>
  <c r="F3211" i="5"/>
  <c r="E3211" i="5"/>
  <c r="H3210" i="5"/>
  <c r="G3210" i="5"/>
  <c r="F3210" i="5"/>
  <c r="E3210" i="5"/>
  <c r="H3209" i="5"/>
  <c r="G3209" i="5"/>
  <c r="F3209" i="5"/>
  <c r="E3209" i="5"/>
  <c r="H3208" i="5"/>
  <c r="G3208" i="5"/>
  <c r="F3208" i="5"/>
  <c r="E3208" i="5"/>
  <c r="H3207" i="5"/>
  <c r="G3207" i="5"/>
  <c r="F3207" i="5"/>
  <c r="E3207" i="5"/>
  <c r="H3206" i="5"/>
  <c r="G3206" i="5"/>
  <c r="F3206" i="5"/>
  <c r="E3206" i="5"/>
  <c r="H3205" i="5"/>
  <c r="G3205" i="5"/>
  <c r="F3205" i="5"/>
  <c r="E3205" i="5"/>
  <c r="H3204" i="5"/>
  <c r="G3204" i="5"/>
  <c r="F3204" i="5"/>
  <c r="E3204" i="5"/>
  <c r="H3203" i="5"/>
  <c r="G3203" i="5"/>
  <c r="F3203" i="5"/>
  <c r="E3203" i="5"/>
  <c r="H3202" i="5"/>
  <c r="G3202" i="5"/>
  <c r="F3202" i="5"/>
  <c r="E3202" i="5"/>
  <c r="H3201" i="5"/>
  <c r="G3201" i="5"/>
  <c r="F3201" i="5"/>
  <c r="E3201" i="5"/>
  <c r="H3200" i="5"/>
  <c r="G3200" i="5"/>
  <c r="F3200" i="5"/>
  <c r="E3200" i="5"/>
  <c r="H3199" i="5"/>
  <c r="G3199" i="5"/>
  <c r="F3199" i="5"/>
  <c r="E3199" i="5"/>
  <c r="H3198" i="5"/>
  <c r="G3198" i="5"/>
  <c r="F3198" i="5"/>
  <c r="E3198" i="5"/>
  <c r="H3197" i="5"/>
  <c r="G3197" i="5"/>
  <c r="F3197" i="5"/>
  <c r="E3197" i="5"/>
  <c r="H3196" i="5"/>
  <c r="G3196" i="5"/>
  <c r="F3196" i="5"/>
  <c r="E3196" i="5"/>
  <c r="H3195" i="5"/>
  <c r="G3195" i="5"/>
  <c r="F3195" i="5"/>
  <c r="E3195" i="5"/>
  <c r="H3194" i="5"/>
  <c r="G3194" i="5"/>
  <c r="F3194" i="5"/>
  <c r="E3194" i="5"/>
  <c r="H3193" i="5"/>
  <c r="G3193" i="5"/>
  <c r="F3193" i="5"/>
  <c r="E3193" i="5"/>
  <c r="H3192" i="5"/>
  <c r="G3192" i="5"/>
  <c r="F3192" i="5"/>
  <c r="E3192" i="5"/>
  <c r="H3191" i="5"/>
  <c r="G3191" i="5"/>
  <c r="F3191" i="5"/>
  <c r="E3191" i="5"/>
  <c r="H3190" i="5"/>
  <c r="G3190" i="5"/>
  <c r="F3190" i="5"/>
  <c r="E3190" i="5"/>
  <c r="H3189" i="5"/>
  <c r="G3189" i="5"/>
  <c r="F3189" i="5"/>
  <c r="E3189" i="5"/>
  <c r="H3188" i="5"/>
  <c r="G3188" i="5"/>
  <c r="F3188" i="5"/>
  <c r="E3188" i="5"/>
  <c r="H3187" i="5"/>
  <c r="G3187" i="5"/>
  <c r="F3187" i="5"/>
  <c r="E3187" i="5"/>
  <c r="H3186" i="5"/>
  <c r="G3186" i="5"/>
  <c r="F3186" i="5"/>
  <c r="E3186" i="5"/>
  <c r="H3185" i="5"/>
  <c r="G3185" i="5"/>
  <c r="F3185" i="5"/>
  <c r="E3185" i="5"/>
  <c r="H3184" i="5"/>
  <c r="G3184" i="5"/>
  <c r="F3184" i="5"/>
  <c r="E3184" i="5"/>
  <c r="H3183" i="5"/>
  <c r="G3183" i="5"/>
  <c r="F3183" i="5"/>
  <c r="E3183" i="5"/>
  <c r="H3182" i="5"/>
  <c r="G3182" i="5"/>
  <c r="F3182" i="5"/>
  <c r="E3182" i="5"/>
  <c r="H3181" i="5"/>
  <c r="G3181" i="5"/>
  <c r="F3181" i="5"/>
  <c r="E3181" i="5"/>
  <c r="H3180" i="5"/>
  <c r="G3180" i="5"/>
  <c r="F3180" i="5"/>
  <c r="E3180" i="5"/>
  <c r="H3179" i="5"/>
  <c r="G3179" i="5"/>
  <c r="F3179" i="5"/>
  <c r="E3179" i="5"/>
  <c r="H3178" i="5"/>
  <c r="G3178" i="5"/>
  <c r="F3178" i="5"/>
  <c r="E3178" i="5"/>
  <c r="H3177" i="5"/>
  <c r="G3177" i="5"/>
  <c r="F3177" i="5"/>
  <c r="E3177" i="5"/>
  <c r="H3176" i="5"/>
  <c r="G3176" i="5"/>
  <c r="F3176" i="5"/>
  <c r="E3176" i="5"/>
  <c r="H3175" i="5"/>
  <c r="G3175" i="5"/>
  <c r="F3175" i="5"/>
  <c r="E3175" i="5"/>
  <c r="H3174" i="5"/>
  <c r="G3174" i="5"/>
  <c r="F3174" i="5"/>
  <c r="E3174" i="5"/>
  <c r="H3173" i="5"/>
  <c r="G3173" i="5"/>
  <c r="F3173" i="5"/>
  <c r="E3173" i="5"/>
  <c r="H3172" i="5"/>
  <c r="G3172" i="5"/>
  <c r="F3172" i="5"/>
  <c r="E3172" i="5"/>
  <c r="H3171" i="5"/>
  <c r="G3171" i="5"/>
  <c r="F3171" i="5"/>
  <c r="E3171" i="5"/>
  <c r="H3170" i="5"/>
  <c r="G3170" i="5"/>
  <c r="F3170" i="5"/>
  <c r="E3170" i="5"/>
  <c r="H3169" i="5"/>
  <c r="G3169" i="5"/>
  <c r="F3169" i="5"/>
  <c r="E3169" i="5"/>
  <c r="H3168" i="5"/>
  <c r="G3168" i="5"/>
  <c r="F3168" i="5"/>
  <c r="E3168" i="5"/>
  <c r="H3167" i="5"/>
  <c r="G3167" i="5"/>
  <c r="F3167" i="5"/>
  <c r="E3167" i="5"/>
  <c r="H3166" i="5"/>
  <c r="G3166" i="5"/>
  <c r="F3166" i="5"/>
  <c r="E3166" i="5"/>
  <c r="H3165" i="5"/>
  <c r="G3165" i="5"/>
  <c r="F3165" i="5"/>
  <c r="E3165" i="5"/>
  <c r="H3164" i="5"/>
  <c r="G3164" i="5"/>
  <c r="F3164" i="5"/>
  <c r="E3164" i="5"/>
  <c r="H3163" i="5"/>
  <c r="G3163" i="5"/>
  <c r="F3163" i="5"/>
  <c r="E3163" i="5"/>
  <c r="H3162" i="5"/>
  <c r="G3162" i="5"/>
  <c r="F3162" i="5"/>
  <c r="E3162" i="5"/>
  <c r="H3161" i="5"/>
  <c r="G3161" i="5"/>
  <c r="F3161" i="5"/>
  <c r="E3161" i="5"/>
  <c r="H3160" i="5"/>
  <c r="G3160" i="5"/>
  <c r="F3160" i="5"/>
  <c r="E3160" i="5"/>
  <c r="H3159" i="5"/>
  <c r="G3159" i="5"/>
  <c r="F3159" i="5"/>
  <c r="E3159" i="5"/>
  <c r="H3158" i="5"/>
  <c r="G3158" i="5"/>
  <c r="F3158" i="5"/>
  <c r="E3158" i="5"/>
  <c r="H3157" i="5"/>
  <c r="G3157" i="5"/>
  <c r="F3157" i="5"/>
  <c r="E3157" i="5"/>
  <c r="H3156" i="5"/>
  <c r="G3156" i="5"/>
  <c r="F3156" i="5"/>
  <c r="E3156" i="5"/>
  <c r="H3155" i="5"/>
  <c r="G3155" i="5"/>
  <c r="F3155" i="5"/>
  <c r="E3155" i="5"/>
  <c r="H3154" i="5"/>
  <c r="G3154" i="5"/>
  <c r="F3154" i="5"/>
  <c r="E3154" i="5"/>
  <c r="H3153" i="5"/>
  <c r="G3153" i="5"/>
  <c r="F3153" i="5"/>
  <c r="E3153" i="5"/>
  <c r="H3152" i="5"/>
  <c r="G3152" i="5"/>
  <c r="F3152" i="5"/>
  <c r="E3152" i="5"/>
  <c r="H3151" i="5"/>
  <c r="G3151" i="5"/>
  <c r="F3151" i="5"/>
  <c r="E3151" i="5"/>
  <c r="H3150" i="5"/>
  <c r="G3150" i="5"/>
  <c r="F3150" i="5"/>
  <c r="E3150" i="5"/>
  <c r="H3149" i="5"/>
  <c r="G3149" i="5"/>
  <c r="F3149" i="5"/>
  <c r="E3149" i="5"/>
  <c r="H3148" i="5"/>
  <c r="G3148" i="5"/>
  <c r="F3148" i="5"/>
  <c r="E3148" i="5"/>
  <c r="H3147" i="5"/>
  <c r="G3147" i="5"/>
  <c r="F3147" i="5"/>
  <c r="E3147" i="5"/>
  <c r="H3146" i="5"/>
  <c r="G3146" i="5"/>
  <c r="F3146" i="5"/>
  <c r="E3146" i="5"/>
  <c r="H3145" i="5"/>
  <c r="G3145" i="5"/>
  <c r="F3145" i="5"/>
  <c r="E3145" i="5"/>
  <c r="H3144" i="5"/>
  <c r="G3144" i="5"/>
  <c r="F3144" i="5"/>
  <c r="E3144" i="5"/>
  <c r="H3143" i="5"/>
  <c r="G3143" i="5"/>
  <c r="F3143" i="5"/>
  <c r="E3143" i="5"/>
  <c r="H3142" i="5"/>
  <c r="G3142" i="5"/>
  <c r="F3142" i="5"/>
  <c r="E3142" i="5"/>
  <c r="H3141" i="5"/>
  <c r="G3141" i="5"/>
  <c r="F3141" i="5"/>
  <c r="E3141" i="5"/>
  <c r="H3140" i="5"/>
  <c r="G3140" i="5"/>
  <c r="F3140" i="5"/>
  <c r="E3140" i="5"/>
  <c r="H3139" i="5"/>
  <c r="G3139" i="5"/>
  <c r="F3139" i="5"/>
  <c r="E3139" i="5"/>
  <c r="H3138" i="5"/>
  <c r="G3138" i="5"/>
  <c r="F3138" i="5"/>
  <c r="E3138" i="5"/>
  <c r="H3137" i="5"/>
  <c r="G3137" i="5"/>
  <c r="F3137" i="5"/>
  <c r="E3137" i="5"/>
  <c r="H3136" i="5"/>
  <c r="G3136" i="5"/>
  <c r="F3136" i="5"/>
  <c r="E3136" i="5"/>
  <c r="H3135" i="5"/>
  <c r="G3135" i="5"/>
  <c r="F3135" i="5"/>
  <c r="E3135" i="5"/>
  <c r="H3134" i="5"/>
  <c r="G3134" i="5"/>
  <c r="F3134" i="5"/>
  <c r="E3134" i="5"/>
  <c r="H3133" i="5"/>
  <c r="G3133" i="5"/>
  <c r="F3133" i="5"/>
  <c r="E3133" i="5"/>
  <c r="H3132" i="5"/>
  <c r="G3132" i="5"/>
  <c r="F3132" i="5"/>
  <c r="E3132" i="5"/>
  <c r="H3131" i="5"/>
  <c r="G3131" i="5"/>
  <c r="F3131" i="5"/>
  <c r="E3131" i="5"/>
  <c r="H3130" i="5"/>
  <c r="G3130" i="5"/>
  <c r="F3130" i="5"/>
  <c r="E3130" i="5"/>
  <c r="H3129" i="5"/>
  <c r="G3129" i="5"/>
  <c r="F3129" i="5"/>
  <c r="E3129" i="5"/>
  <c r="H3128" i="5"/>
  <c r="G3128" i="5"/>
  <c r="F3128" i="5"/>
  <c r="E3128" i="5"/>
  <c r="H3127" i="5"/>
  <c r="G3127" i="5"/>
  <c r="F3127" i="5"/>
  <c r="E3127" i="5"/>
  <c r="H3126" i="5"/>
  <c r="G3126" i="5"/>
  <c r="F3126" i="5"/>
  <c r="E3126" i="5"/>
  <c r="H3125" i="5"/>
  <c r="G3125" i="5"/>
  <c r="F3125" i="5"/>
  <c r="E3125" i="5"/>
  <c r="H3124" i="5"/>
  <c r="G3124" i="5"/>
  <c r="F3124" i="5"/>
  <c r="E3124" i="5"/>
  <c r="H3123" i="5"/>
  <c r="G3123" i="5"/>
  <c r="F3123" i="5"/>
  <c r="E3123" i="5"/>
  <c r="H3122" i="5"/>
  <c r="G3122" i="5"/>
  <c r="F3122" i="5"/>
  <c r="E3122" i="5"/>
  <c r="H3121" i="5"/>
  <c r="G3121" i="5"/>
  <c r="F3121" i="5"/>
  <c r="E3121" i="5"/>
  <c r="H3120" i="5"/>
  <c r="G3120" i="5"/>
  <c r="F3120" i="5"/>
  <c r="E3120" i="5"/>
  <c r="H3119" i="5"/>
  <c r="G3119" i="5"/>
  <c r="F3119" i="5"/>
  <c r="E3119" i="5"/>
  <c r="H3118" i="5"/>
  <c r="G3118" i="5"/>
  <c r="F3118" i="5"/>
  <c r="E3118" i="5"/>
  <c r="H3117" i="5"/>
  <c r="G3117" i="5"/>
  <c r="F3117" i="5"/>
  <c r="E3117" i="5"/>
  <c r="H3116" i="5"/>
  <c r="G3116" i="5"/>
  <c r="F3116" i="5"/>
  <c r="E3116" i="5"/>
  <c r="H3115" i="5"/>
  <c r="G3115" i="5"/>
  <c r="F3115" i="5"/>
  <c r="E3115" i="5"/>
  <c r="H3114" i="5"/>
  <c r="G3114" i="5"/>
  <c r="F3114" i="5"/>
  <c r="E3114" i="5"/>
  <c r="H3113" i="5"/>
  <c r="G3113" i="5"/>
  <c r="F3113" i="5"/>
  <c r="E3113" i="5"/>
  <c r="H3112" i="5"/>
  <c r="G3112" i="5"/>
  <c r="F3112" i="5"/>
  <c r="E3112" i="5"/>
  <c r="H3111" i="5"/>
  <c r="G3111" i="5"/>
  <c r="F3111" i="5"/>
  <c r="E3111" i="5"/>
  <c r="H3110" i="5"/>
  <c r="G3110" i="5"/>
  <c r="F3110" i="5"/>
  <c r="E3110" i="5"/>
  <c r="H3109" i="5"/>
  <c r="G3109" i="5"/>
  <c r="F3109" i="5"/>
  <c r="E3109" i="5"/>
  <c r="H3108" i="5"/>
  <c r="G3108" i="5"/>
  <c r="F3108" i="5"/>
  <c r="E3108" i="5"/>
  <c r="H3107" i="5"/>
  <c r="G3107" i="5"/>
  <c r="F3107" i="5"/>
  <c r="E3107" i="5"/>
  <c r="H3106" i="5"/>
  <c r="G3106" i="5"/>
  <c r="F3106" i="5"/>
  <c r="E3106" i="5"/>
  <c r="H3105" i="5"/>
  <c r="G3105" i="5"/>
  <c r="F3105" i="5"/>
  <c r="E3105" i="5"/>
  <c r="H3104" i="5"/>
  <c r="G3104" i="5"/>
  <c r="F3104" i="5"/>
  <c r="E3104" i="5"/>
  <c r="H3103" i="5"/>
  <c r="G3103" i="5"/>
  <c r="F3103" i="5"/>
  <c r="E3103" i="5"/>
  <c r="H3102" i="5"/>
  <c r="G3102" i="5"/>
  <c r="F3102" i="5"/>
  <c r="E3102" i="5"/>
  <c r="H3101" i="5"/>
  <c r="G3101" i="5"/>
  <c r="F3101" i="5"/>
  <c r="E3101" i="5"/>
  <c r="H3100" i="5"/>
  <c r="G3100" i="5"/>
  <c r="F3100" i="5"/>
  <c r="E3100" i="5"/>
  <c r="H3099" i="5"/>
  <c r="G3099" i="5"/>
  <c r="F3099" i="5"/>
  <c r="E3099" i="5"/>
  <c r="H3098" i="5"/>
  <c r="G3098" i="5"/>
  <c r="F3098" i="5"/>
  <c r="E3098" i="5"/>
  <c r="H3097" i="5"/>
  <c r="G3097" i="5"/>
  <c r="F3097" i="5"/>
  <c r="E3097" i="5"/>
  <c r="H3096" i="5"/>
  <c r="G3096" i="5"/>
  <c r="F3096" i="5"/>
  <c r="E3096" i="5"/>
  <c r="H3095" i="5"/>
  <c r="G3095" i="5"/>
  <c r="F3095" i="5"/>
  <c r="E3095" i="5"/>
  <c r="H3094" i="5"/>
  <c r="G3094" i="5"/>
  <c r="F3094" i="5"/>
  <c r="E3094" i="5"/>
  <c r="H3093" i="5"/>
  <c r="G3093" i="5"/>
  <c r="F3093" i="5"/>
  <c r="E3093" i="5"/>
  <c r="H3092" i="5"/>
  <c r="G3092" i="5"/>
  <c r="F3092" i="5"/>
  <c r="E3092" i="5"/>
  <c r="H3091" i="5"/>
  <c r="G3091" i="5"/>
  <c r="F3091" i="5"/>
  <c r="E3091" i="5"/>
  <c r="H3090" i="5"/>
  <c r="G3090" i="5"/>
  <c r="F3090" i="5"/>
  <c r="E3090" i="5"/>
  <c r="H3089" i="5"/>
  <c r="G3089" i="5"/>
  <c r="F3089" i="5"/>
  <c r="E3089" i="5"/>
  <c r="H3088" i="5"/>
  <c r="G3088" i="5"/>
  <c r="F3088" i="5"/>
  <c r="E3088" i="5"/>
  <c r="H3087" i="5"/>
  <c r="G3087" i="5"/>
  <c r="F3087" i="5"/>
  <c r="E3087" i="5"/>
  <c r="H3086" i="5"/>
  <c r="G3086" i="5"/>
  <c r="F3086" i="5"/>
  <c r="E3086" i="5"/>
  <c r="H3085" i="5"/>
  <c r="G3085" i="5"/>
  <c r="F3085" i="5"/>
  <c r="E3085" i="5"/>
  <c r="H3084" i="5"/>
  <c r="G3084" i="5"/>
  <c r="F3084" i="5"/>
  <c r="E3084" i="5"/>
  <c r="H3083" i="5"/>
  <c r="G3083" i="5"/>
  <c r="F3083" i="5"/>
  <c r="E3083" i="5"/>
  <c r="H3082" i="5"/>
  <c r="G3082" i="5"/>
  <c r="F3082" i="5"/>
  <c r="E3082" i="5"/>
  <c r="H3081" i="5"/>
  <c r="G3081" i="5"/>
  <c r="F3081" i="5"/>
  <c r="E3081" i="5"/>
  <c r="H3080" i="5"/>
  <c r="G3080" i="5"/>
  <c r="F3080" i="5"/>
  <c r="E3080" i="5"/>
  <c r="H3079" i="5"/>
  <c r="G3079" i="5"/>
  <c r="F3079" i="5"/>
  <c r="E3079" i="5"/>
  <c r="H3078" i="5"/>
  <c r="G3078" i="5"/>
  <c r="F3078" i="5"/>
  <c r="E3078" i="5"/>
  <c r="H3077" i="5"/>
  <c r="G3077" i="5"/>
  <c r="F3077" i="5"/>
  <c r="E3077" i="5"/>
  <c r="H3076" i="5"/>
  <c r="G3076" i="5"/>
  <c r="F3076" i="5"/>
  <c r="E3076" i="5"/>
  <c r="H3075" i="5"/>
  <c r="G3075" i="5"/>
  <c r="F3075" i="5"/>
  <c r="E3075" i="5"/>
  <c r="H3074" i="5"/>
  <c r="G3074" i="5"/>
  <c r="F3074" i="5"/>
  <c r="E3074" i="5"/>
  <c r="H3073" i="5"/>
  <c r="G3073" i="5"/>
  <c r="F3073" i="5"/>
  <c r="E3073" i="5"/>
  <c r="H3072" i="5"/>
  <c r="G3072" i="5"/>
  <c r="F3072" i="5"/>
  <c r="E3072" i="5"/>
  <c r="H3071" i="5"/>
  <c r="G3071" i="5"/>
  <c r="F3071" i="5"/>
  <c r="E3071" i="5"/>
  <c r="H3070" i="5"/>
  <c r="G3070" i="5"/>
  <c r="F3070" i="5"/>
  <c r="E3070" i="5"/>
  <c r="H3069" i="5"/>
  <c r="G3069" i="5"/>
  <c r="F3069" i="5"/>
  <c r="E3069" i="5"/>
  <c r="H3068" i="5"/>
  <c r="G3068" i="5"/>
  <c r="F3068" i="5"/>
  <c r="E3068" i="5"/>
  <c r="H3067" i="5"/>
  <c r="G3067" i="5"/>
  <c r="F3067" i="5"/>
  <c r="E3067" i="5"/>
  <c r="H3066" i="5"/>
  <c r="G3066" i="5"/>
  <c r="F3066" i="5"/>
  <c r="E3066" i="5"/>
  <c r="H3065" i="5"/>
  <c r="G3065" i="5"/>
  <c r="F3065" i="5"/>
  <c r="E3065" i="5"/>
  <c r="H3064" i="5"/>
  <c r="G3064" i="5"/>
  <c r="F3064" i="5"/>
  <c r="E3064" i="5"/>
  <c r="H3063" i="5"/>
  <c r="G3063" i="5"/>
  <c r="F3063" i="5"/>
  <c r="E3063" i="5"/>
  <c r="H3062" i="5"/>
  <c r="G3062" i="5"/>
  <c r="F3062" i="5"/>
  <c r="E3062" i="5"/>
  <c r="H3061" i="5"/>
  <c r="G3061" i="5"/>
  <c r="F3061" i="5"/>
  <c r="E3061" i="5"/>
  <c r="H3060" i="5"/>
  <c r="G3060" i="5"/>
  <c r="F3060" i="5"/>
  <c r="E3060" i="5"/>
  <c r="H3059" i="5"/>
  <c r="G3059" i="5"/>
  <c r="F3059" i="5"/>
  <c r="E3059" i="5"/>
  <c r="H3058" i="5"/>
  <c r="G3058" i="5"/>
  <c r="F3058" i="5"/>
  <c r="E3058" i="5"/>
  <c r="H3057" i="5"/>
  <c r="G3057" i="5"/>
  <c r="F3057" i="5"/>
  <c r="E3057" i="5"/>
  <c r="H3056" i="5"/>
  <c r="G3056" i="5"/>
  <c r="F3056" i="5"/>
  <c r="E3056" i="5"/>
  <c r="H3055" i="5"/>
  <c r="G3055" i="5"/>
  <c r="F3055" i="5"/>
  <c r="E3055" i="5"/>
  <c r="H3054" i="5"/>
  <c r="G3054" i="5"/>
  <c r="F3054" i="5"/>
  <c r="E3054" i="5"/>
  <c r="H3053" i="5"/>
  <c r="G3053" i="5"/>
  <c r="F3053" i="5"/>
  <c r="E3053" i="5"/>
  <c r="H3052" i="5"/>
  <c r="G3052" i="5"/>
  <c r="F3052" i="5"/>
  <c r="E3052" i="5"/>
  <c r="H3051" i="5"/>
  <c r="G3051" i="5"/>
  <c r="F3051" i="5"/>
  <c r="E3051" i="5"/>
  <c r="H3050" i="5"/>
  <c r="G3050" i="5"/>
  <c r="F3050" i="5"/>
  <c r="E3050" i="5"/>
  <c r="H3049" i="5"/>
  <c r="G3049" i="5"/>
  <c r="F3049" i="5"/>
  <c r="E3049" i="5"/>
  <c r="H3048" i="5"/>
  <c r="G3048" i="5"/>
  <c r="F3048" i="5"/>
  <c r="E3048" i="5"/>
  <c r="H3047" i="5"/>
  <c r="G3047" i="5"/>
  <c r="F3047" i="5"/>
  <c r="E3047" i="5"/>
  <c r="H3046" i="5"/>
  <c r="G3046" i="5"/>
  <c r="F3046" i="5"/>
  <c r="E3046" i="5"/>
  <c r="H3045" i="5"/>
  <c r="G3045" i="5"/>
  <c r="F3045" i="5"/>
  <c r="E3045" i="5"/>
  <c r="H3044" i="5"/>
  <c r="G3044" i="5"/>
  <c r="F3044" i="5"/>
  <c r="E3044" i="5"/>
  <c r="H3043" i="5"/>
  <c r="G3043" i="5"/>
  <c r="F3043" i="5"/>
  <c r="E3043" i="5"/>
  <c r="H3042" i="5"/>
  <c r="G3042" i="5"/>
  <c r="F3042" i="5"/>
  <c r="E3042" i="5"/>
  <c r="H3041" i="5"/>
  <c r="G3041" i="5"/>
  <c r="F3041" i="5"/>
  <c r="E3041" i="5"/>
  <c r="H3040" i="5"/>
  <c r="G3040" i="5"/>
  <c r="F3040" i="5"/>
  <c r="E3040" i="5"/>
  <c r="H3039" i="5"/>
  <c r="G3039" i="5"/>
  <c r="F3039" i="5"/>
  <c r="E3039" i="5"/>
  <c r="H3038" i="5"/>
  <c r="G3038" i="5"/>
  <c r="F3038" i="5"/>
  <c r="E3038" i="5"/>
  <c r="H3037" i="5"/>
  <c r="G3037" i="5"/>
  <c r="F3037" i="5"/>
  <c r="E3037" i="5"/>
  <c r="H3036" i="5"/>
  <c r="G3036" i="5"/>
  <c r="F3036" i="5"/>
  <c r="E3036" i="5"/>
  <c r="H3035" i="5"/>
  <c r="G3035" i="5"/>
  <c r="F3035" i="5"/>
  <c r="E3035" i="5"/>
  <c r="H3034" i="5"/>
  <c r="G3034" i="5"/>
  <c r="F3034" i="5"/>
  <c r="E3034" i="5"/>
  <c r="H3033" i="5"/>
  <c r="G3033" i="5"/>
  <c r="F3033" i="5"/>
  <c r="E3033" i="5"/>
  <c r="H3032" i="5"/>
  <c r="G3032" i="5"/>
  <c r="F3032" i="5"/>
  <c r="E3032" i="5"/>
  <c r="H3031" i="5"/>
  <c r="G3031" i="5"/>
  <c r="F3031" i="5"/>
  <c r="E3031" i="5"/>
  <c r="H3030" i="5"/>
  <c r="G3030" i="5"/>
  <c r="F3030" i="5"/>
  <c r="E3030" i="5"/>
  <c r="H3029" i="5"/>
  <c r="G3029" i="5"/>
  <c r="F3029" i="5"/>
  <c r="E3029" i="5"/>
  <c r="H3028" i="5"/>
  <c r="G3028" i="5"/>
  <c r="F3028" i="5"/>
  <c r="E3028" i="5"/>
  <c r="H3027" i="5"/>
  <c r="G3027" i="5"/>
  <c r="F3027" i="5"/>
  <c r="E3027" i="5"/>
  <c r="H3026" i="5"/>
  <c r="G3026" i="5"/>
  <c r="F3026" i="5"/>
  <c r="E3026" i="5"/>
  <c r="H3025" i="5"/>
  <c r="G3025" i="5"/>
  <c r="F3025" i="5"/>
  <c r="E3025" i="5"/>
  <c r="H3024" i="5"/>
  <c r="G3024" i="5"/>
  <c r="F3024" i="5"/>
  <c r="E3024" i="5"/>
  <c r="H3023" i="5"/>
  <c r="G3023" i="5"/>
  <c r="F3023" i="5"/>
  <c r="E3023" i="5"/>
  <c r="H3022" i="5"/>
  <c r="G3022" i="5"/>
  <c r="F3022" i="5"/>
  <c r="E3022" i="5"/>
  <c r="H3021" i="5"/>
  <c r="G3021" i="5"/>
  <c r="F3021" i="5"/>
  <c r="E3021" i="5"/>
  <c r="H3020" i="5"/>
  <c r="G3020" i="5"/>
  <c r="F3020" i="5"/>
  <c r="E3020" i="5"/>
  <c r="H3019" i="5"/>
  <c r="G3019" i="5"/>
  <c r="F3019" i="5"/>
  <c r="E3019" i="5"/>
  <c r="H3018" i="5"/>
  <c r="G3018" i="5"/>
  <c r="F3018" i="5"/>
  <c r="E3018" i="5"/>
  <c r="H3017" i="5"/>
  <c r="G3017" i="5"/>
  <c r="F3017" i="5"/>
  <c r="E3017" i="5"/>
  <c r="H3016" i="5"/>
  <c r="G3016" i="5"/>
  <c r="F3016" i="5"/>
  <c r="E3016" i="5"/>
  <c r="H3015" i="5"/>
  <c r="G3015" i="5"/>
  <c r="F3015" i="5"/>
  <c r="E3015" i="5"/>
  <c r="H3014" i="5"/>
  <c r="G3014" i="5"/>
  <c r="F3014" i="5"/>
  <c r="E3014" i="5"/>
  <c r="H3013" i="5"/>
  <c r="G3013" i="5"/>
  <c r="F3013" i="5"/>
  <c r="E3013" i="5"/>
  <c r="H3012" i="5"/>
  <c r="G3012" i="5"/>
  <c r="F3012" i="5"/>
  <c r="E3012" i="5"/>
  <c r="H3011" i="5"/>
  <c r="G3011" i="5"/>
  <c r="F3011" i="5"/>
  <c r="E3011" i="5"/>
  <c r="H3010" i="5"/>
  <c r="G3010" i="5"/>
  <c r="F3010" i="5"/>
  <c r="E3010" i="5"/>
  <c r="H3009" i="5"/>
  <c r="G3009" i="5"/>
  <c r="F3009" i="5"/>
  <c r="E3009" i="5"/>
  <c r="H3008" i="5"/>
  <c r="G3008" i="5"/>
  <c r="F3008" i="5"/>
  <c r="E3008" i="5"/>
  <c r="H3007" i="5"/>
  <c r="G3007" i="5"/>
  <c r="F3007" i="5"/>
  <c r="E3007" i="5"/>
  <c r="H3006" i="5"/>
  <c r="G3006" i="5"/>
  <c r="F3006" i="5"/>
  <c r="E3006" i="5"/>
  <c r="H3005" i="5"/>
  <c r="G3005" i="5"/>
  <c r="F3005" i="5"/>
  <c r="E3005" i="5"/>
  <c r="H3004" i="5"/>
  <c r="G3004" i="5"/>
  <c r="F3004" i="5"/>
  <c r="E3004" i="5"/>
  <c r="H3003" i="5"/>
  <c r="G3003" i="5"/>
  <c r="F3003" i="5"/>
  <c r="E3003" i="5"/>
  <c r="H3002" i="5"/>
  <c r="G3002" i="5"/>
  <c r="F3002" i="5"/>
  <c r="E3002" i="5"/>
  <c r="H3001" i="5"/>
  <c r="G3001" i="5"/>
  <c r="F3001" i="5"/>
  <c r="E3001" i="5"/>
  <c r="H3000" i="5"/>
  <c r="G3000" i="5"/>
  <c r="F3000" i="5"/>
  <c r="E3000" i="5"/>
  <c r="H2999" i="5"/>
  <c r="G2999" i="5"/>
  <c r="F2999" i="5"/>
  <c r="E2999" i="5"/>
  <c r="H2998" i="5"/>
  <c r="G2998" i="5"/>
  <c r="F2998" i="5"/>
  <c r="E2998" i="5"/>
  <c r="H2997" i="5"/>
  <c r="G2997" i="5"/>
  <c r="F2997" i="5"/>
  <c r="E2997" i="5"/>
  <c r="H2996" i="5"/>
  <c r="G2996" i="5"/>
  <c r="F2996" i="5"/>
  <c r="E2996" i="5"/>
  <c r="H2995" i="5"/>
  <c r="G2995" i="5"/>
  <c r="F2995" i="5"/>
  <c r="E2995" i="5"/>
  <c r="H2994" i="5"/>
  <c r="G2994" i="5"/>
  <c r="F2994" i="5"/>
  <c r="E2994" i="5"/>
  <c r="H2993" i="5"/>
  <c r="G2993" i="5"/>
  <c r="F2993" i="5"/>
  <c r="E2993" i="5"/>
  <c r="H2992" i="5"/>
  <c r="G2992" i="5"/>
  <c r="F2992" i="5"/>
  <c r="E2992" i="5"/>
  <c r="H2991" i="5"/>
  <c r="G2991" i="5"/>
  <c r="F2991" i="5"/>
  <c r="E2991" i="5"/>
  <c r="H2990" i="5"/>
  <c r="G2990" i="5"/>
  <c r="F2990" i="5"/>
  <c r="E2990" i="5"/>
  <c r="H2989" i="5"/>
  <c r="G2989" i="5"/>
  <c r="F2989" i="5"/>
  <c r="E2989" i="5"/>
  <c r="H2988" i="5"/>
  <c r="G2988" i="5"/>
  <c r="F2988" i="5"/>
  <c r="E2988" i="5"/>
  <c r="H2987" i="5"/>
  <c r="G2987" i="5"/>
  <c r="F2987" i="5"/>
  <c r="E2987" i="5"/>
  <c r="H2986" i="5"/>
  <c r="G2986" i="5"/>
  <c r="F2986" i="5"/>
  <c r="E2986" i="5"/>
  <c r="H2985" i="5"/>
  <c r="G2985" i="5"/>
  <c r="F2985" i="5"/>
  <c r="E2985" i="5"/>
  <c r="H2984" i="5"/>
  <c r="G2984" i="5"/>
  <c r="F2984" i="5"/>
  <c r="E2984" i="5"/>
  <c r="H2983" i="5"/>
  <c r="G2983" i="5"/>
  <c r="F2983" i="5"/>
  <c r="E2983" i="5"/>
  <c r="H2982" i="5"/>
  <c r="G2982" i="5"/>
  <c r="F2982" i="5"/>
  <c r="E2982" i="5"/>
  <c r="H2981" i="5"/>
  <c r="G2981" i="5"/>
  <c r="F2981" i="5"/>
  <c r="E2981" i="5"/>
  <c r="H2980" i="5"/>
  <c r="G2980" i="5"/>
  <c r="F2980" i="5"/>
  <c r="E2980" i="5"/>
  <c r="H2979" i="5"/>
  <c r="G2979" i="5"/>
  <c r="F2979" i="5"/>
  <c r="E2979" i="5"/>
  <c r="H2978" i="5"/>
  <c r="G2978" i="5"/>
  <c r="F2978" i="5"/>
  <c r="E2978" i="5"/>
  <c r="H2977" i="5"/>
  <c r="G2977" i="5"/>
  <c r="F2977" i="5"/>
  <c r="E2977" i="5"/>
  <c r="H2976" i="5"/>
  <c r="G2976" i="5"/>
  <c r="F2976" i="5"/>
  <c r="E2976" i="5"/>
  <c r="H2975" i="5"/>
  <c r="G2975" i="5"/>
  <c r="F2975" i="5"/>
  <c r="E2975" i="5"/>
  <c r="H2974" i="5"/>
  <c r="G2974" i="5"/>
  <c r="F2974" i="5"/>
  <c r="E2974" i="5"/>
  <c r="H2973" i="5"/>
  <c r="G2973" i="5"/>
  <c r="F2973" i="5"/>
  <c r="E2973" i="5"/>
  <c r="H2972" i="5"/>
  <c r="G2972" i="5"/>
  <c r="F2972" i="5"/>
  <c r="E2972" i="5"/>
  <c r="H2971" i="5"/>
  <c r="G2971" i="5"/>
  <c r="F2971" i="5"/>
  <c r="E2971" i="5"/>
  <c r="H2970" i="5"/>
  <c r="G2970" i="5"/>
  <c r="F2970" i="5"/>
  <c r="E2970" i="5"/>
  <c r="H2969" i="5"/>
  <c r="G2969" i="5"/>
  <c r="F2969" i="5"/>
  <c r="E2969" i="5"/>
  <c r="H2968" i="5"/>
  <c r="G2968" i="5"/>
  <c r="F2968" i="5"/>
  <c r="E2968" i="5"/>
  <c r="H2967" i="5"/>
  <c r="G2967" i="5"/>
  <c r="F2967" i="5"/>
  <c r="E2967" i="5"/>
  <c r="H2966" i="5"/>
  <c r="G2966" i="5"/>
  <c r="F2966" i="5"/>
  <c r="E2966" i="5"/>
  <c r="H2965" i="5"/>
  <c r="G2965" i="5"/>
  <c r="F2965" i="5"/>
  <c r="E2965" i="5"/>
  <c r="H2964" i="5"/>
  <c r="G2964" i="5"/>
  <c r="F2964" i="5"/>
  <c r="E2964" i="5"/>
  <c r="H2963" i="5"/>
  <c r="G2963" i="5"/>
  <c r="F2963" i="5"/>
  <c r="E2963" i="5"/>
  <c r="H2962" i="5"/>
  <c r="G2962" i="5"/>
  <c r="F2962" i="5"/>
  <c r="E2962" i="5"/>
  <c r="H2961" i="5"/>
  <c r="G2961" i="5"/>
  <c r="F2961" i="5"/>
  <c r="E2961" i="5"/>
  <c r="H2960" i="5"/>
  <c r="G2960" i="5"/>
  <c r="F2960" i="5"/>
  <c r="E2960" i="5"/>
  <c r="H2959" i="5"/>
  <c r="G2959" i="5"/>
  <c r="F2959" i="5"/>
  <c r="E2959" i="5"/>
  <c r="H2958" i="5"/>
  <c r="G2958" i="5"/>
  <c r="F2958" i="5"/>
  <c r="E2958" i="5"/>
  <c r="H2957" i="5"/>
  <c r="G2957" i="5"/>
  <c r="F2957" i="5"/>
  <c r="E2957" i="5"/>
  <c r="H2956" i="5"/>
  <c r="G2956" i="5"/>
  <c r="F2956" i="5"/>
  <c r="E2956" i="5"/>
  <c r="H2955" i="5"/>
  <c r="G2955" i="5"/>
  <c r="F2955" i="5"/>
  <c r="E2955" i="5"/>
  <c r="H2954" i="5"/>
  <c r="G2954" i="5"/>
  <c r="F2954" i="5"/>
  <c r="E2954" i="5"/>
  <c r="H2953" i="5"/>
  <c r="G2953" i="5"/>
  <c r="F2953" i="5"/>
  <c r="E2953" i="5"/>
  <c r="H2952" i="5"/>
  <c r="G2952" i="5"/>
  <c r="F2952" i="5"/>
  <c r="E2952" i="5"/>
  <c r="H2951" i="5"/>
  <c r="G2951" i="5"/>
  <c r="F2951" i="5"/>
  <c r="E2951" i="5"/>
  <c r="H2950" i="5"/>
  <c r="G2950" i="5"/>
  <c r="F2950" i="5"/>
  <c r="E2950" i="5"/>
  <c r="H2949" i="5"/>
  <c r="G2949" i="5"/>
  <c r="F2949" i="5"/>
  <c r="E2949" i="5"/>
  <c r="H2948" i="5"/>
  <c r="G2948" i="5"/>
  <c r="F2948" i="5"/>
  <c r="E2948" i="5"/>
  <c r="H2947" i="5"/>
  <c r="G2947" i="5"/>
  <c r="F2947" i="5"/>
  <c r="E2947" i="5"/>
  <c r="H2946" i="5"/>
  <c r="G2946" i="5"/>
  <c r="F2946" i="5"/>
  <c r="E2946" i="5"/>
  <c r="H2945" i="5"/>
  <c r="G2945" i="5"/>
  <c r="F2945" i="5"/>
  <c r="E2945" i="5"/>
  <c r="H2944" i="5"/>
  <c r="G2944" i="5"/>
  <c r="F2944" i="5"/>
  <c r="E2944" i="5"/>
  <c r="H2943" i="5"/>
  <c r="G2943" i="5"/>
  <c r="F2943" i="5"/>
  <c r="E2943" i="5"/>
  <c r="H2942" i="5"/>
  <c r="G2942" i="5"/>
  <c r="F2942" i="5"/>
  <c r="E2942" i="5"/>
  <c r="H2941" i="5"/>
  <c r="G2941" i="5"/>
  <c r="F2941" i="5"/>
  <c r="E2941" i="5"/>
  <c r="H2940" i="5"/>
  <c r="G2940" i="5"/>
  <c r="F2940" i="5"/>
  <c r="E2940" i="5"/>
  <c r="H2939" i="5"/>
  <c r="G2939" i="5"/>
  <c r="F2939" i="5"/>
  <c r="E2939" i="5"/>
  <c r="H2938" i="5"/>
  <c r="G2938" i="5"/>
  <c r="F2938" i="5"/>
  <c r="E2938" i="5"/>
  <c r="H2937" i="5"/>
  <c r="G2937" i="5"/>
  <c r="F2937" i="5"/>
  <c r="E2937" i="5"/>
  <c r="H2936" i="5"/>
  <c r="G2936" i="5"/>
  <c r="F2936" i="5"/>
  <c r="E2936" i="5"/>
  <c r="H2935" i="5"/>
  <c r="G2935" i="5"/>
  <c r="F2935" i="5"/>
  <c r="E2935" i="5"/>
  <c r="H2934" i="5"/>
  <c r="G2934" i="5"/>
  <c r="F2934" i="5"/>
  <c r="E2934" i="5"/>
  <c r="H2933" i="5"/>
  <c r="G2933" i="5"/>
  <c r="F2933" i="5"/>
  <c r="E2933" i="5"/>
  <c r="H2932" i="5"/>
  <c r="G2932" i="5"/>
  <c r="F2932" i="5"/>
  <c r="E2932" i="5"/>
  <c r="H2931" i="5"/>
  <c r="G2931" i="5"/>
  <c r="F2931" i="5"/>
  <c r="E2931" i="5"/>
  <c r="H2930" i="5"/>
  <c r="G2930" i="5"/>
  <c r="F2930" i="5"/>
  <c r="E2930" i="5"/>
  <c r="H2929" i="5"/>
  <c r="G2929" i="5"/>
  <c r="F2929" i="5"/>
  <c r="E2929" i="5"/>
  <c r="H2928" i="5"/>
  <c r="G2928" i="5"/>
  <c r="F2928" i="5"/>
  <c r="E2928" i="5"/>
  <c r="H2927" i="5"/>
  <c r="G2927" i="5"/>
  <c r="F2927" i="5"/>
  <c r="E2927" i="5"/>
  <c r="H2926" i="5"/>
  <c r="G2926" i="5"/>
  <c r="F2926" i="5"/>
  <c r="E2926" i="5"/>
  <c r="H2925" i="5"/>
  <c r="G2925" i="5"/>
  <c r="F2925" i="5"/>
  <c r="E2925" i="5"/>
  <c r="H2924" i="5"/>
  <c r="G2924" i="5"/>
  <c r="F2924" i="5"/>
  <c r="E2924" i="5"/>
  <c r="H2923" i="5"/>
  <c r="G2923" i="5"/>
  <c r="F2923" i="5"/>
  <c r="E2923" i="5"/>
  <c r="H2922" i="5"/>
  <c r="G2922" i="5"/>
  <c r="F2922" i="5"/>
  <c r="E2922" i="5"/>
  <c r="H2921" i="5"/>
  <c r="G2921" i="5"/>
  <c r="F2921" i="5"/>
  <c r="E2921" i="5"/>
  <c r="H2920" i="5"/>
  <c r="G2920" i="5"/>
  <c r="F2920" i="5"/>
  <c r="E2920" i="5"/>
  <c r="H2919" i="5"/>
  <c r="G2919" i="5"/>
  <c r="F2919" i="5"/>
  <c r="E2919" i="5"/>
  <c r="H2918" i="5"/>
  <c r="G2918" i="5"/>
  <c r="F2918" i="5"/>
  <c r="E2918" i="5"/>
  <c r="H2917" i="5"/>
  <c r="G2917" i="5"/>
  <c r="F2917" i="5"/>
  <c r="E2917" i="5"/>
  <c r="H2916" i="5"/>
  <c r="G2916" i="5"/>
  <c r="F2916" i="5"/>
  <c r="E2916" i="5"/>
  <c r="H2915" i="5"/>
  <c r="G2915" i="5"/>
  <c r="F2915" i="5"/>
  <c r="E2915" i="5"/>
  <c r="H2914" i="5"/>
  <c r="G2914" i="5"/>
  <c r="F2914" i="5"/>
  <c r="E2914" i="5"/>
  <c r="H2913" i="5"/>
  <c r="G2913" i="5"/>
  <c r="F2913" i="5"/>
  <c r="E2913" i="5"/>
  <c r="H2912" i="5"/>
  <c r="G2912" i="5"/>
  <c r="F2912" i="5"/>
  <c r="E2912" i="5"/>
  <c r="H2911" i="5"/>
  <c r="G2911" i="5"/>
  <c r="F2911" i="5"/>
  <c r="E2911" i="5"/>
  <c r="H2910" i="5"/>
  <c r="G2910" i="5"/>
  <c r="F2910" i="5"/>
  <c r="E2910" i="5"/>
  <c r="H2909" i="5"/>
  <c r="G2909" i="5"/>
  <c r="F2909" i="5"/>
  <c r="E2909" i="5"/>
  <c r="H2908" i="5"/>
  <c r="G2908" i="5"/>
  <c r="F2908" i="5"/>
  <c r="E2908" i="5"/>
  <c r="H2907" i="5"/>
  <c r="G2907" i="5"/>
  <c r="F2907" i="5"/>
  <c r="E2907" i="5"/>
  <c r="H2906" i="5"/>
  <c r="G2906" i="5"/>
  <c r="F2906" i="5"/>
  <c r="E2906" i="5"/>
  <c r="H2905" i="5"/>
  <c r="G2905" i="5"/>
  <c r="F2905" i="5"/>
  <c r="E2905" i="5"/>
  <c r="H2904" i="5"/>
  <c r="G2904" i="5"/>
  <c r="F2904" i="5"/>
  <c r="E2904" i="5"/>
  <c r="H2903" i="5"/>
  <c r="G2903" i="5"/>
  <c r="F2903" i="5"/>
  <c r="E2903" i="5"/>
  <c r="H2902" i="5"/>
  <c r="G2902" i="5"/>
  <c r="F2902" i="5"/>
  <c r="E2902" i="5"/>
  <c r="H2901" i="5"/>
  <c r="G2901" i="5"/>
  <c r="F2901" i="5"/>
  <c r="E2901" i="5"/>
  <c r="H2900" i="5"/>
  <c r="G2900" i="5"/>
  <c r="F2900" i="5"/>
  <c r="E2900" i="5"/>
  <c r="H2899" i="5"/>
  <c r="G2899" i="5"/>
  <c r="F2899" i="5"/>
  <c r="E2899" i="5"/>
  <c r="H2898" i="5"/>
  <c r="G2898" i="5"/>
  <c r="F2898" i="5"/>
  <c r="E2898" i="5"/>
  <c r="H2897" i="5"/>
  <c r="G2897" i="5"/>
  <c r="F2897" i="5"/>
  <c r="E2897" i="5"/>
  <c r="H2896" i="5"/>
  <c r="G2896" i="5"/>
  <c r="F2896" i="5"/>
  <c r="E2896" i="5"/>
  <c r="H2895" i="5"/>
  <c r="G2895" i="5"/>
  <c r="F2895" i="5"/>
  <c r="E2895" i="5"/>
  <c r="H2894" i="5"/>
  <c r="G2894" i="5"/>
  <c r="F2894" i="5"/>
  <c r="E2894" i="5"/>
  <c r="H2893" i="5"/>
  <c r="G2893" i="5"/>
  <c r="F2893" i="5"/>
  <c r="E2893" i="5"/>
  <c r="H2892" i="5"/>
  <c r="G2892" i="5"/>
  <c r="F2892" i="5"/>
  <c r="E2892" i="5"/>
  <c r="H2891" i="5"/>
  <c r="G2891" i="5"/>
  <c r="F2891" i="5"/>
  <c r="E2891" i="5"/>
  <c r="H2890" i="5"/>
  <c r="G2890" i="5"/>
  <c r="F2890" i="5"/>
  <c r="E2890" i="5"/>
  <c r="H2889" i="5"/>
  <c r="G2889" i="5"/>
  <c r="F2889" i="5"/>
  <c r="E2889" i="5"/>
  <c r="H2888" i="5"/>
  <c r="G2888" i="5"/>
  <c r="F2888" i="5"/>
  <c r="E2888" i="5"/>
  <c r="H2887" i="5"/>
  <c r="G2887" i="5"/>
  <c r="F2887" i="5"/>
  <c r="E2887" i="5"/>
  <c r="H2886" i="5"/>
  <c r="G2886" i="5"/>
  <c r="F2886" i="5"/>
  <c r="E2886" i="5"/>
  <c r="H2885" i="5"/>
  <c r="G2885" i="5"/>
  <c r="F2885" i="5"/>
  <c r="E2885" i="5"/>
  <c r="H2884" i="5"/>
  <c r="G2884" i="5"/>
  <c r="F2884" i="5"/>
  <c r="E2884" i="5"/>
  <c r="H2883" i="5"/>
  <c r="G2883" i="5"/>
  <c r="F2883" i="5"/>
  <c r="E2883" i="5"/>
  <c r="H2882" i="5"/>
  <c r="G2882" i="5"/>
  <c r="F2882" i="5"/>
  <c r="E2882" i="5"/>
  <c r="H2881" i="5"/>
  <c r="G2881" i="5"/>
  <c r="F2881" i="5"/>
  <c r="E2881" i="5"/>
  <c r="H2880" i="5"/>
  <c r="G2880" i="5"/>
  <c r="F2880" i="5"/>
  <c r="E2880" i="5"/>
  <c r="H2879" i="5"/>
  <c r="G2879" i="5"/>
  <c r="F2879" i="5"/>
  <c r="E2879" i="5"/>
  <c r="H2878" i="5"/>
  <c r="G2878" i="5"/>
  <c r="F2878" i="5"/>
  <c r="E2878" i="5"/>
  <c r="H2877" i="5"/>
  <c r="G2877" i="5"/>
  <c r="F2877" i="5"/>
  <c r="E2877" i="5"/>
  <c r="H2876" i="5"/>
  <c r="G2876" i="5"/>
  <c r="F2876" i="5"/>
  <c r="E2876" i="5"/>
  <c r="H2875" i="5"/>
  <c r="G2875" i="5"/>
  <c r="F2875" i="5"/>
  <c r="E2875" i="5"/>
  <c r="H2874" i="5"/>
  <c r="G2874" i="5"/>
  <c r="F2874" i="5"/>
  <c r="E2874" i="5"/>
  <c r="H2873" i="5"/>
  <c r="G2873" i="5"/>
  <c r="F2873" i="5"/>
  <c r="E2873" i="5"/>
  <c r="H2872" i="5"/>
  <c r="G2872" i="5"/>
  <c r="F2872" i="5"/>
  <c r="E2872" i="5"/>
  <c r="H2871" i="5"/>
  <c r="G2871" i="5"/>
  <c r="F2871" i="5"/>
  <c r="E2871" i="5"/>
  <c r="H2870" i="5"/>
  <c r="G2870" i="5"/>
  <c r="F2870" i="5"/>
  <c r="E2870" i="5"/>
  <c r="H2869" i="5"/>
  <c r="G2869" i="5"/>
  <c r="F2869" i="5"/>
  <c r="E2869" i="5"/>
  <c r="H2868" i="5"/>
  <c r="G2868" i="5"/>
  <c r="F2868" i="5"/>
  <c r="E2868" i="5"/>
  <c r="H2867" i="5"/>
  <c r="G2867" i="5"/>
  <c r="F2867" i="5"/>
  <c r="E2867" i="5"/>
  <c r="H2866" i="5"/>
  <c r="G2866" i="5"/>
  <c r="F2866" i="5"/>
  <c r="E2866" i="5"/>
  <c r="H2865" i="5"/>
  <c r="G2865" i="5"/>
  <c r="F2865" i="5"/>
  <c r="E2865" i="5"/>
  <c r="H2864" i="5"/>
  <c r="G2864" i="5"/>
  <c r="F2864" i="5"/>
  <c r="E2864" i="5"/>
  <c r="H2863" i="5"/>
  <c r="G2863" i="5"/>
  <c r="F2863" i="5"/>
  <c r="E2863" i="5"/>
  <c r="H2862" i="5"/>
  <c r="G2862" i="5"/>
  <c r="F2862" i="5"/>
  <c r="E2862" i="5"/>
  <c r="H2861" i="5"/>
  <c r="G2861" i="5"/>
  <c r="F2861" i="5"/>
  <c r="E2861" i="5"/>
  <c r="H2860" i="5"/>
  <c r="G2860" i="5"/>
  <c r="F2860" i="5"/>
  <c r="E2860" i="5"/>
  <c r="H2859" i="5"/>
  <c r="G2859" i="5"/>
  <c r="F2859" i="5"/>
  <c r="E2859" i="5"/>
  <c r="H2858" i="5"/>
  <c r="G2858" i="5"/>
  <c r="F2858" i="5"/>
  <c r="E2858" i="5"/>
  <c r="H2857" i="5"/>
  <c r="G2857" i="5"/>
  <c r="F2857" i="5"/>
  <c r="E2857" i="5"/>
  <c r="H2856" i="5"/>
  <c r="G2856" i="5"/>
  <c r="F2856" i="5"/>
  <c r="E2856" i="5"/>
  <c r="H2855" i="5"/>
  <c r="G2855" i="5"/>
  <c r="F2855" i="5"/>
  <c r="E2855" i="5"/>
  <c r="H2854" i="5"/>
  <c r="G2854" i="5"/>
  <c r="F2854" i="5"/>
  <c r="E2854" i="5"/>
  <c r="H2853" i="5"/>
  <c r="G2853" i="5"/>
  <c r="F2853" i="5"/>
  <c r="E2853" i="5"/>
  <c r="H2852" i="5"/>
  <c r="G2852" i="5"/>
  <c r="F2852" i="5"/>
  <c r="E2852" i="5"/>
  <c r="H2851" i="5"/>
  <c r="G2851" i="5"/>
  <c r="F2851" i="5"/>
  <c r="E2851" i="5"/>
  <c r="H2850" i="5"/>
  <c r="G2850" i="5"/>
  <c r="F2850" i="5"/>
  <c r="E2850" i="5"/>
  <c r="H2849" i="5"/>
  <c r="G2849" i="5"/>
  <c r="F2849" i="5"/>
  <c r="E2849" i="5"/>
  <c r="H2848" i="5"/>
  <c r="G2848" i="5"/>
  <c r="F2848" i="5"/>
  <c r="E2848" i="5"/>
  <c r="H2847" i="5"/>
  <c r="G2847" i="5"/>
  <c r="F2847" i="5"/>
  <c r="E2847" i="5"/>
  <c r="H2846" i="5"/>
  <c r="G2846" i="5"/>
  <c r="F2846" i="5"/>
  <c r="E2846" i="5"/>
  <c r="H2845" i="5"/>
  <c r="G2845" i="5"/>
  <c r="F2845" i="5"/>
  <c r="E2845" i="5"/>
  <c r="H2844" i="5"/>
  <c r="G2844" i="5"/>
  <c r="F2844" i="5"/>
  <c r="E2844" i="5"/>
  <c r="H2843" i="5"/>
  <c r="G2843" i="5"/>
  <c r="F2843" i="5"/>
  <c r="E2843" i="5"/>
  <c r="H2842" i="5"/>
  <c r="G2842" i="5"/>
  <c r="F2842" i="5"/>
  <c r="E2842" i="5"/>
  <c r="H2841" i="5"/>
  <c r="G2841" i="5"/>
  <c r="F2841" i="5"/>
  <c r="E2841" i="5"/>
  <c r="H2840" i="5"/>
  <c r="G2840" i="5"/>
  <c r="F2840" i="5"/>
  <c r="E2840" i="5"/>
  <c r="H2839" i="5"/>
  <c r="G2839" i="5"/>
  <c r="F2839" i="5"/>
  <c r="E2839" i="5"/>
  <c r="H2838" i="5"/>
  <c r="G2838" i="5"/>
  <c r="F2838" i="5"/>
  <c r="E2838" i="5"/>
  <c r="H2837" i="5"/>
  <c r="G2837" i="5"/>
  <c r="F2837" i="5"/>
  <c r="E2837" i="5"/>
  <c r="H2836" i="5"/>
  <c r="G2836" i="5"/>
  <c r="F2836" i="5"/>
  <c r="E2836" i="5"/>
  <c r="H2835" i="5"/>
  <c r="G2835" i="5"/>
  <c r="F2835" i="5"/>
  <c r="E2835" i="5"/>
  <c r="H2834" i="5"/>
  <c r="G2834" i="5"/>
  <c r="F2834" i="5"/>
  <c r="E2834" i="5"/>
  <c r="H2833" i="5"/>
  <c r="G2833" i="5"/>
  <c r="F2833" i="5"/>
  <c r="E2833" i="5"/>
  <c r="H2832" i="5"/>
  <c r="G2832" i="5"/>
  <c r="F2832" i="5"/>
  <c r="E2832" i="5"/>
  <c r="H2831" i="5"/>
  <c r="G2831" i="5"/>
  <c r="F2831" i="5"/>
  <c r="E2831" i="5"/>
  <c r="H2830" i="5"/>
  <c r="G2830" i="5"/>
  <c r="F2830" i="5"/>
  <c r="E2830" i="5"/>
  <c r="H2829" i="5"/>
  <c r="G2829" i="5"/>
  <c r="F2829" i="5"/>
  <c r="E2829" i="5"/>
  <c r="H2828" i="5"/>
  <c r="G2828" i="5"/>
  <c r="F2828" i="5"/>
  <c r="E2828" i="5"/>
  <c r="H2827" i="5"/>
  <c r="G2827" i="5"/>
  <c r="F2827" i="5"/>
  <c r="E2827" i="5"/>
  <c r="H2826" i="5"/>
  <c r="G2826" i="5"/>
  <c r="F2826" i="5"/>
  <c r="E2826" i="5"/>
  <c r="H2825" i="5"/>
  <c r="G2825" i="5"/>
  <c r="F2825" i="5"/>
  <c r="E2825" i="5"/>
  <c r="H2824" i="5"/>
  <c r="G2824" i="5"/>
  <c r="F2824" i="5"/>
  <c r="E2824" i="5"/>
  <c r="H2823" i="5"/>
  <c r="G2823" i="5"/>
  <c r="F2823" i="5"/>
  <c r="E2823" i="5"/>
  <c r="H2822" i="5"/>
  <c r="G2822" i="5"/>
  <c r="F2822" i="5"/>
  <c r="E2822" i="5"/>
  <c r="H2821" i="5"/>
  <c r="G2821" i="5"/>
  <c r="F2821" i="5"/>
  <c r="E2821" i="5"/>
  <c r="H2820" i="5"/>
  <c r="G2820" i="5"/>
  <c r="F2820" i="5"/>
  <c r="E2820" i="5"/>
  <c r="H2819" i="5"/>
  <c r="G2819" i="5"/>
  <c r="F2819" i="5"/>
  <c r="E2819" i="5"/>
  <c r="H2818" i="5"/>
  <c r="G2818" i="5"/>
  <c r="F2818" i="5"/>
  <c r="E2818" i="5"/>
  <c r="H2817" i="5"/>
  <c r="G2817" i="5"/>
  <c r="F2817" i="5"/>
  <c r="E2817" i="5"/>
  <c r="H2816" i="5"/>
  <c r="G2816" i="5"/>
  <c r="F2816" i="5"/>
  <c r="E2816" i="5"/>
  <c r="H2815" i="5"/>
  <c r="G2815" i="5"/>
  <c r="F2815" i="5"/>
  <c r="E2815" i="5"/>
  <c r="H2814" i="5"/>
  <c r="G2814" i="5"/>
  <c r="F2814" i="5"/>
  <c r="E2814" i="5"/>
  <c r="H2813" i="5"/>
  <c r="G2813" i="5"/>
  <c r="F2813" i="5"/>
  <c r="E2813" i="5"/>
  <c r="H2812" i="5"/>
  <c r="G2812" i="5"/>
  <c r="F2812" i="5"/>
  <c r="E2812" i="5"/>
  <c r="H2811" i="5"/>
  <c r="G2811" i="5"/>
  <c r="F2811" i="5"/>
  <c r="E2811" i="5"/>
  <c r="H2810" i="5"/>
  <c r="G2810" i="5"/>
  <c r="F2810" i="5"/>
  <c r="E2810" i="5"/>
  <c r="H2809" i="5"/>
  <c r="G2809" i="5"/>
  <c r="F2809" i="5"/>
  <c r="E2809" i="5"/>
  <c r="H2808" i="5"/>
  <c r="G2808" i="5"/>
  <c r="F2808" i="5"/>
  <c r="E2808" i="5"/>
  <c r="H2807" i="5"/>
  <c r="G2807" i="5"/>
  <c r="F2807" i="5"/>
  <c r="E2807" i="5"/>
  <c r="H2806" i="5"/>
  <c r="G2806" i="5"/>
  <c r="F2806" i="5"/>
  <c r="E2806" i="5"/>
  <c r="H2805" i="5"/>
  <c r="G2805" i="5"/>
  <c r="F2805" i="5"/>
  <c r="E2805" i="5"/>
  <c r="H2804" i="5"/>
  <c r="G2804" i="5"/>
  <c r="F2804" i="5"/>
  <c r="E2804" i="5"/>
  <c r="H2803" i="5"/>
  <c r="G2803" i="5"/>
  <c r="F2803" i="5"/>
  <c r="E2803" i="5"/>
  <c r="H2802" i="5"/>
  <c r="G2802" i="5"/>
  <c r="F2802" i="5"/>
  <c r="E2802" i="5"/>
  <c r="H2801" i="5"/>
  <c r="G2801" i="5"/>
  <c r="F2801" i="5"/>
  <c r="E2801" i="5"/>
  <c r="H2800" i="5"/>
  <c r="G2800" i="5"/>
  <c r="F2800" i="5"/>
  <c r="E2800" i="5"/>
  <c r="H2799" i="5"/>
  <c r="G2799" i="5"/>
  <c r="F2799" i="5"/>
  <c r="E2799" i="5"/>
  <c r="H2798" i="5"/>
  <c r="G2798" i="5"/>
  <c r="F2798" i="5"/>
  <c r="E2798" i="5"/>
  <c r="H2797" i="5"/>
  <c r="G2797" i="5"/>
  <c r="F2797" i="5"/>
  <c r="E2797" i="5"/>
  <c r="H2796" i="5"/>
  <c r="G2796" i="5"/>
  <c r="F2796" i="5"/>
  <c r="E2796" i="5"/>
  <c r="H2795" i="5"/>
  <c r="G2795" i="5"/>
  <c r="F2795" i="5"/>
  <c r="E2795" i="5"/>
  <c r="H2794" i="5"/>
  <c r="G2794" i="5"/>
  <c r="F2794" i="5"/>
  <c r="E2794" i="5"/>
  <c r="H2793" i="5"/>
  <c r="G2793" i="5"/>
  <c r="F2793" i="5"/>
  <c r="E2793" i="5"/>
  <c r="H2792" i="5"/>
  <c r="G2792" i="5"/>
  <c r="F2792" i="5"/>
  <c r="E2792" i="5"/>
  <c r="H2791" i="5"/>
  <c r="G2791" i="5"/>
  <c r="F2791" i="5"/>
  <c r="E2791" i="5"/>
  <c r="H2790" i="5"/>
  <c r="G2790" i="5"/>
  <c r="F2790" i="5"/>
  <c r="E2790" i="5"/>
  <c r="H2789" i="5"/>
  <c r="G2789" i="5"/>
  <c r="F2789" i="5"/>
  <c r="E2789" i="5"/>
  <c r="H2788" i="5"/>
  <c r="G2788" i="5"/>
  <c r="F2788" i="5"/>
  <c r="E2788" i="5"/>
  <c r="H2787" i="5"/>
  <c r="G2787" i="5"/>
  <c r="F2787" i="5"/>
  <c r="E2787" i="5"/>
  <c r="H2786" i="5"/>
  <c r="G2786" i="5"/>
  <c r="F2786" i="5"/>
  <c r="E2786" i="5"/>
  <c r="H2785" i="5"/>
  <c r="G2785" i="5"/>
  <c r="F2785" i="5"/>
  <c r="E2785" i="5"/>
  <c r="H2784" i="5"/>
  <c r="G2784" i="5"/>
  <c r="F2784" i="5"/>
  <c r="E2784" i="5"/>
  <c r="H2783" i="5"/>
  <c r="G2783" i="5"/>
  <c r="F2783" i="5"/>
  <c r="E2783" i="5"/>
  <c r="H2782" i="5"/>
  <c r="G2782" i="5"/>
  <c r="F2782" i="5"/>
  <c r="E2782" i="5"/>
  <c r="H2781" i="5"/>
  <c r="G2781" i="5"/>
  <c r="F2781" i="5"/>
  <c r="E2781" i="5"/>
  <c r="H2780" i="5"/>
  <c r="G2780" i="5"/>
  <c r="F2780" i="5"/>
  <c r="E2780" i="5"/>
  <c r="H2779" i="5"/>
  <c r="G2779" i="5"/>
  <c r="F2779" i="5"/>
  <c r="E2779" i="5"/>
  <c r="H2778" i="5"/>
  <c r="G2778" i="5"/>
  <c r="F2778" i="5"/>
  <c r="E2778" i="5"/>
  <c r="H2777" i="5"/>
  <c r="G2777" i="5"/>
  <c r="F2777" i="5"/>
  <c r="E2777" i="5"/>
  <c r="H2776" i="5"/>
  <c r="G2776" i="5"/>
  <c r="F2776" i="5"/>
  <c r="E2776" i="5"/>
  <c r="H2775" i="5"/>
  <c r="G2775" i="5"/>
  <c r="F2775" i="5"/>
  <c r="E2775" i="5"/>
  <c r="H2774" i="5"/>
  <c r="G2774" i="5"/>
  <c r="F2774" i="5"/>
  <c r="E2774" i="5"/>
  <c r="H2773" i="5"/>
  <c r="G2773" i="5"/>
  <c r="F2773" i="5"/>
  <c r="E2773" i="5"/>
  <c r="H2772" i="5"/>
  <c r="G2772" i="5"/>
  <c r="F2772" i="5"/>
  <c r="E2772" i="5"/>
  <c r="H2771" i="5"/>
  <c r="G2771" i="5"/>
  <c r="F2771" i="5"/>
  <c r="E2771" i="5"/>
  <c r="H2770" i="5"/>
  <c r="G2770" i="5"/>
  <c r="F2770" i="5"/>
  <c r="E2770" i="5"/>
  <c r="H2769" i="5"/>
  <c r="G2769" i="5"/>
  <c r="F2769" i="5"/>
  <c r="E2769" i="5"/>
  <c r="H2768" i="5"/>
  <c r="G2768" i="5"/>
  <c r="F2768" i="5"/>
  <c r="E2768" i="5"/>
  <c r="H2767" i="5"/>
  <c r="G2767" i="5"/>
  <c r="F2767" i="5"/>
  <c r="E2767" i="5"/>
  <c r="H2766" i="5"/>
  <c r="G2766" i="5"/>
  <c r="F2766" i="5"/>
  <c r="E2766" i="5"/>
  <c r="H2765" i="5"/>
  <c r="G2765" i="5"/>
  <c r="F2765" i="5"/>
  <c r="E2765" i="5"/>
  <c r="H2764" i="5"/>
  <c r="G2764" i="5"/>
  <c r="F2764" i="5"/>
  <c r="E2764" i="5"/>
  <c r="H2763" i="5"/>
  <c r="G2763" i="5"/>
  <c r="F2763" i="5"/>
  <c r="E2763" i="5"/>
  <c r="H2762" i="5"/>
  <c r="G2762" i="5"/>
  <c r="F2762" i="5"/>
  <c r="E2762" i="5"/>
  <c r="H2761" i="5"/>
  <c r="G2761" i="5"/>
  <c r="F2761" i="5"/>
  <c r="E2761" i="5"/>
  <c r="H2760" i="5"/>
  <c r="G2760" i="5"/>
  <c r="F2760" i="5"/>
  <c r="E2760" i="5"/>
  <c r="H2759" i="5"/>
  <c r="G2759" i="5"/>
  <c r="F2759" i="5"/>
  <c r="E2759" i="5"/>
  <c r="H2758" i="5"/>
  <c r="G2758" i="5"/>
  <c r="F2758" i="5"/>
  <c r="E2758" i="5"/>
  <c r="H2757" i="5"/>
  <c r="G2757" i="5"/>
  <c r="F2757" i="5"/>
  <c r="E2757" i="5"/>
  <c r="H2756" i="5"/>
  <c r="G2756" i="5"/>
  <c r="F2756" i="5"/>
  <c r="E2756" i="5"/>
  <c r="H2755" i="5"/>
  <c r="G2755" i="5"/>
  <c r="F2755" i="5"/>
  <c r="E2755" i="5"/>
  <c r="H2754" i="5"/>
  <c r="G2754" i="5"/>
  <c r="F2754" i="5"/>
  <c r="E2754" i="5"/>
  <c r="H2753" i="5"/>
  <c r="G2753" i="5"/>
  <c r="F2753" i="5"/>
  <c r="E2753" i="5"/>
  <c r="H2752" i="5"/>
  <c r="G2752" i="5"/>
  <c r="F2752" i="5"/>
  <c r="E2752" i="5"/>
  <c r="H2751" i="5"/>
  <c r="G2751" i="5"/>
  <c r="F2751" i="5"/>
  <c r="E2751" i="5"/>
  <c r="H2750" i="5"/>
  <c r="G2750" i="5"/>
  <c r="F2750" i="5"/>
  <c r="E2750" i="5"/>
  <c r="H2749" i="5"/>
  <c r="G2749" i="5"/>
  <c r="F2749" i="5"/>
  <c r="E2749" i="5"/>
  <c r="H2748" i="5"/>
  <c r="G2748" i="5"/>
  <c r="F2748" i="5"/>
  <c r="E2748" i="5"/>
  <c r="H2747" i="5"/>
  <c r="G2747" i="5"/>
  <c r="F2747" i="5"/>
  <c r="E2747" i="5"/>
  <c r="H2746" i="5"/>
  <c r="G2746" i="5"/>
  <c r="F2746" i="5"/>
  <c r="E2746" i="5"/>
  <c r="H2745" i="5"/>
  <c r="G2745" i="5"/>
  <c r="F2745" i="5"/>
  <c r="E2745" i="5"/>
  <c r="H2744" i="5"/>
  <c r="G2744" i="5"/>
  <c r="F2744" i="5"/>
  <c r="E2744" i="5"/>
  <c r="H2743" i="5"/>
  <c r="G2743" i="5"/>
  <c r="F2743" i="5"/>
  <c r="E2743" i="5"/>
  <c r="H2742" i="5"/>
  <c r="G2742" i="5"/>
  <c r="F2742" i="5"/>
  <c r="E2742" i="5"/>
  <c r="H2741" i="5"/>
  <c r="G2741" i="5"/>
  <c r="F2741" i="5"/>
  <c r="E2741" i="5"/>
  <c r="H2740" i="5"/>
  <c r="G2740" i="5"/>
  <c r="F2740" i="5"/>
  <c r="E2740" i="5"/>
  <c r="H2739" i="5"/>
  <c r="G2739" i="5"/>
  <c r="F2739" i="5"/>
  <c r="E2739" i="5"/>
  <c r="H2738" i="5"/>
  <c r="G2738" i="5"/>
  <c r="F2738" i="5"/>
  <c r="E2738" i="5"/>
  <c r="H2737" i="5"/>
  <c r="G2737" i="5"/>
  <c r="F2737" i="5"/>
  <c r="E2737" i="5"/>
  <c r="H2736" i="5"/>
  <c r="G2736" i="5"/>
  <c r="F2736" i="5"/>
  <c r="E2736" i="5"/>
  <c r="H2735" i="5"/>
  <c r="G2735" i="5"/>
  <c r="F2735" i="5"/>
  <c r="E2735" i="5"/>
  <c r="H2734" i="5"/>
  <c r="G2734" i="5"/>
  <c r="F2734" i="5"/>
  <c r="E2734" i="5"/>
  <c r="H2733" i="5"/>
  <c r="G2733" i="5"/>
  <c r="F2733" i="5"/>
  <c r="E2733" i="5"/>
  <c r="H2732" i="5"/>
  <c r="G2732" i="5"/>
  <c r="F2732" i="5"/>
  <c r="E2732" i="5"/>
  <c r="H2731" i="5"/>
  <c r="G2731" i="5"/>
  <c r="F2731" i="5"/>
  <c r="E2731" i="5"/>
  <c r="H2730" i="5"/>
  <c r="G2730" i="5"/>
  <c r="F2730" i="5"/>
  <c r="E2730" i="5"/>
  <c r="H2729" i="5"/>
  <c r="G2729" i="5"/>
  <c r="F2729" i="5"/>
  <c r="E2729" i="5"/>
  <c r="H2728" i="5"/>
  <c r="G2728" i="5"/>
  <c r="F2728" i="5"/>
  <c r="E2728" i="5"/>
  <c r="H2727" i="5"/>
  <c r="G2727" i="5"/>
  <c r="F2727" i="5"/>
  <c r="E2727" i="5"/>
  <c r="H2726" i="5"/>
  <c r="G2726" i="5"/>
  <c r="F2726" i="5"/>
  <c r="E2726" i="5"/>
  <c r="H2725" i="5"/>
  <c r="G2725" i="5"/>
  <c r="F2725" i="5"/>
  <c r="E2725" i="5"/>
  <c r="H2724" i="5"/>
  <c r="G2724" i="5"/>
  <c r="F2724" i="5"/>
  <c r="E2724" i="5"/>
  <c r="H2723" i="5"/>
  <c r="G2723" i="5"/>
  <c r="F2723" i="5"/>
  <c r="E2723" i="5"/>
  <c r="H2722" i="5"/>
  <c r="G2722" i="5"/>
  <c r="F2722" i="5"/>
  <c r="E2722" i="5"/>
  <c r="H2721" i="5"/>
  <c r="G2721" i="5"/>
  <c r="F2721" i="5"/>
  <c r="E2721" i="5"/>
  <c r="H2720" i="5"/>
  <c r="G2720" i="5"/>
  <c r="F2720" i="5"/>
  <c r="E2720" i="5"/>
  <c r="H2719" i="5"/>
  <c r="G2719" i="5"/>
  <c r="F2719" i="5"/>
  <c r="E2719" i="5"/>
  <c r="H2718" i="5"/>
  <c r="G2718" i="5"/>
  <c r="F2718" i="5"/>
  <c r="E2718" i="5"/>
  <c r="H2717" i="5"/>
  <c r="G2717" i="5"/>
  <c r="F2717" i="5"/>
  <c r="E2717" i="5"/>
  <c r="H2716" i="5"/>
  <c r="G2716" i="5"/>
  <c r="F2716" i="5"/>
  <c r="E2716" i="5"/>
  <c r="H2715" i="5"/>
  <c r="G2715" i="5"/>
  <c r="F2715" i="5"/>
  <c r="E2715" i="5"/>
  <c r="H2714" i="5"/>
  <c r="G2714" i="5"/>
  <c r="F2714" i="5"/>
  <c r="E2714" i="5"/>
  <c r="H2713" i="5"/>
  <c r="G2713" i="5"/>
  <c r="F2713" i="5"/>
  <c r="E2713" i="5"/>
  <c r="H2712" i="5"/>
  <c r="G2712" i="5"/>
  <c r="F2712" i="5"/>
  <c r="E2712" i="5"/>
  <c r="H2711" i="5"/>
  <c r="G2711" i="5"/>
  <c r="F2711" i="5"/>
  <c r="E2711" i="5"/>
  <c r="H2710" i="5"/>
  <c r="G2710" i="5"/>
  <c r="F2710" i="5"/>
  <c r="E2710" i="5"/>
  <c r="H2709" i="5"/>
  <c r="G2709" i="5"/>
  <c r="F2709" i="5"/>
  <c r="E2709" i="5"/>
  <c r="H2708" i="5"/>
  <c r="G2708" i="5"/>
  <c r="F2708" i="5"/>
  <c r="E2708" i="5"/>
  <c r="H2707" i="5"/>
  <c r="G2707" i="5"/>
  <c r="F2707" i="5"/>
  <c r="E2707" i="5"/>
  <c r="H2706" i="5"/>
  <c r="G2706" i="5"/>
  <c r="F2706" i="5"/>
  <c r="E2706" i="5"/>
  <c r="H2705" i="5"/>
  <c r="G2705" i="5"/>
  <c r="F2705" i="5"/>
  <c r="E2705" i="5"/>
  <c r="H2704" i="5"/>
  <c r="G2704" i="5"/>
  <c r="F2704" i="5"/>
  <c r="E2704" i="5"/>
  <c r="H2703" i="5"/>
  <c r="G2703" i="5"/>
  <c r="F2703" i="5"/>
  <c r="E2703" i="5"/>
  <c r="H2702" i="5"/>
  <c r="G2702" i="5"/>
  <c r="F2702" i="5"/>
  <c r="E2702" i="5"/>
  <c r="H2701" i="5"/>
  <c r="G2701" i="5"/>
  <c r="F2701" i="5"/>
  <c r="E2701" i="5"/>
  <c r="H2700" i="5"/>
  <c r="G2700" i="5"/>
  <c r="F2700" i="5"/>
  <c r="E2700" i="5"/>
  <c r="H2699" i="5"/>
  <c r="G2699" i="5"/>
  <c r="F2699" i="5"/>
  <c r="E2699" i="5"/>
  <c r="H2698" i="5"/>
  <c r="G2698" i="5"/>
  <c r="F2698" i="5"/>
  <c r="E2698" i="5"/>
  <c r="H2697" i="5"/>
  <c r="G2697" i="5"/>
  <c r="F2697" i="5"/>
  <c r="E2697" i="5"/>
  <c r="H2696" i="5"/>
  <c r="G2696" i="5"/>
  <c r="F2696" i="5"/>
  <c r="E2696" i="5"/>
  <c r="H2695" i="5"/>
  <c r="G2695" i="5"/>
  <c r="F2695" i="5"/>
  <c r="E2695" i="5"/>
  <c r="H2694" i="5"/>
  <c r="G2694" i="5"/>
  <c r="F2694" i="5"/>
  <c r="E2694" i="5"/>
  <c r="H2693" i="5"/>
  <c r="G2693" i="5"/>
  <c r="F2693" i="5"/>
  <c r="E2693" i="5"/>
  <c r="H2692" i="5"/>
  <c r="G2692" i="5"/>
  <c r="F2692" i="5"/>
  <c r="E2692" i="5"/>
  <c r="H2691" i="5"/>
  <c r="G2691" i="5"/>
  <c r="F2691" i="5"/>
  <c r="E2691" i="5"/>
  <c r="H2690" i="5"/>
  <c r="G2690" i="5"/>
  <c r="F2690" i="5"/>
  <c r="E2690" i="5"/>
  <c r="H2689" i="5"/>
  <c r="G2689" i="5"/>
  <c r="F2689" i="5"/>
  <c r="E2689" i="5"/>
  <c r="H2688" i="5"/>
  <c r="G2688" i="5"/>
  <c r="F2688" i="5"/>
  <c r="E2688" i="5"/>
  <c r="H2687" i="5"/>
  <c r="G2687" i="5"/>
  <c r="F2687" i="5"/>
  <c r="E2687" i="5"/>
  <c r="H2686" i="5"/>
  <c r="G2686" i="5"/>
  <c r="F2686" i="5"/>
  <c r="E2686" i="5"/>
  <c r="H2685" i="5"/>
  <c r="G2685" i="5"/>
  <c r="F2685" i="5"/>
  <c r="E2685" i="5"/>
  <c r="H2684" i="5"/>
  <c r="G2684" i="5"/>
  <c r="F2684" i="5"/>
  <c r="E2684" i="5"/>
  <c r="H2683" i="5"/>
  <c r="G2683" i="5"/>
  <c r="F2683" i="5"/>
  <c r="E2683" i="5"/>
  <c r="H2682" i="5"/>
  <c r="G2682" i="5"/>
  <c r="F2682" i="5"/>
  <c r="E2682" i="5"/>
  <c r="H2681" i="5"/>
  <c r="G2681" i="5"/>
  <c r="F2681" i="5"/>
  <c r="E2681" i="5"/>
  <c r="H2680" i="5"/>
  <c r="G2680" i="5"/>
  <c r="F2680" i="5"/>
  <c r="E2680" i="5"/>
  <c r="H2679" i="5"/>
  <c r="G2679" i="5"/>
  <c r="F2679" i="5"/>
  <c r="E2679" i="5"/>
  <c r="H2678" i="5"/>
  <c r="G2678" i="5"/>
  <c r="F2678" i="5"/>
  <c r="E2678" i="5"/>
  <c r="H2677" i="5"/>
  <c r="G2677" i="5"/>
  <c r="F2677" i="5"/>
  <c r="E2677" i="5"/>
  <c r="H2676" i="5"/>
  <c r="G2676" i="5"/>
  <c r="F2676" i="5"/>
  <c r="E2676" i="5"/>
  <c r="H2675" i="5"/>
  <c r="G2675" i="5"/>
  <c r="F2675" i="5"/>
  <c r="E2675" i="5"/>
  <c r="H2674" i="5"/>
  <c r="G2674" i="5"/>
  <c r="F2674" i="5"/>
  <c r="E2674" i="5"/>
  <c r="H2673" i="5"/>
  <c r="G2673" i="5"/>
  <c r="F2673" i="5"/>
  <c r="E2673" i="5"/>
  <c r="H2672" i="5"/>
  <c r="G2672" i="5"/>
  <c r="F2672" i="5"/>
  <c r="E2672" i="5"/>
  <c r="H2671" i="5"/>
  <c r="G2671" i="5"/>
  <c r="F2671" i="5"/>
  <c r="E2671" i="5"/>
  <c r="H2670" i="5"/>
  <c r="G2670" i="5"/>
  <c r="F2670" i="5"/>
  <c r="E2670" i="5"/>
  <c r="H2669" i="5"/>
  <c r="G2669" i="5"/>
  <c r="F2669" i="5"/>
  <c r="E2669" i="5"/>
  <c r="H2668" i="5"/>
  <c r="G2668" i="5"/>
  <c r="F2668" i="5"/>
  <c r="E2668" i="5"/>
  <c r="H2667" i="5"/>
  <c r="G2667" i="5"/>
  <c r="F2667" i="5"/>
  <c r="E2667" i="5"/>
  <c r="H2666" i="5"/>
  <c r="G2666" i="5"/>
  <c r="F2666" i="5"/>
  <c r="E2666" i="5"/>
  <c r="H2665" i="5"/>
  <c r="G2665" i="5"/>
  <c r="F2665" i="5"/>
  <c r="E2665" i="5"/>
  <c r="H2664" i="5"/>
  <c r="G2664" i="5"/>
  <c r="F2664" i="5"/>
  <c r="E2664" i="5"/>
  <c r="H2663" i="5"/>
  <c r="G2663" i="5"/>
  <c r="F2663" i="5"/>
  <c r="E2663" i="5"/>
  <c r="H2662" i="5"/>
  <c r="G2662" i="5"/>
  <c r="F2662" i="5"/>
  <c r="E2662" i="5"/>
  <c r="H2661" i="5"/>
  <c r="G2661" i="5"/>
  <c r="F2661" i="5"/>
  <c r="E2661" i="5"/>
  <c r="H2660" i="5"/>
  <c r="G2660" i="5"/>
  <c r="F2660" i="5"/>
  <c r="E2660" i="5"/>
  <c r="H2659" i="5"/>
  <c r="G2659" i="5"/>
  <c r="F2659" i="5"/>
  <c r="E2659" i="5"/>
  <c r="H2658" i="5"/>
  <c r="G2658" i="5"/>
  <c r="F2658" i="5"/>
  <c r="E2658" i="5"/>
  <c r="H2657" i="5"/>
  <c r="G2657" i="5"/>
  <c r="F2657" i="5"/>
  <c r="E2657" i="5"/>
  <c r="H2656" i="5"/>
  <c r="G2656" i="5"/>
  <c r="F2656" i="5"/>
  <c r="E2656" i="5"/>
  <c r="H2655" i="5"/>
  <c r="G2655" i="5"/>
  <c r="F2655" i="5"/>
  <c r="E2655" i="5"/>
  <c r="H2654" i="5"/>
  <c r="G2654" i="5"/>
  <c r="F2654" i="5"/>
  <c r="E2654" i="5"/>
  <c r="H2653" i="5"/>
  <c r="G2653" i="5"/>
  <c r="F2653" i="5"/>
  <c r="E2653" i="5"/>
  <c r="H2652" i="5"/>
  <c r="G2652" i="5"/>
  <c r="F2652" i="5"/>
  <c r="E2652" i="5"/>
  <c r="H2651" i="5"/>
  <c r="G2651" i="5"/>
  <c r="F2651" i="5"/>
  <c r="E2651" i="5"/>
  <c r="H2650" i="5"/>
  <c r="G2650" i="5"/>
  <c r="F2650" i="5"/>
  <c r="E2650" i="5"/>
  <c r="H2649" i="5"/>
  <c r="G2649" i="5"/>
  <c r="F2649" i="5"/>
  <c r="E2649" i="5"/>
  <c r="H2648" i="5"/>
  <c r="G2648" i="5"/>
  <c r="F2648" i="5"/>
  <c r="E2648" i="5"/>
  <c r="H2647" i="5"/>
  <c r="G2647" i="5"/>
  <c r="F2647" i="5"/>
  <c r="E2647" i="5"/>
  <c r="H2646" i="5"/>
  <c r="G2646" i="5"/>
  <c r="F2646" i="5"/>
  <c r="E2646" i="5"/>
  <c r="H2645" i="5"/>
  <c r="G2645" i="5"/>
  <c r="F2645" i="5"/>
  <c r="E2645" i="5"/>
  <c r="H2644" i="5"/>
  <c r="G2644" i="5"/>
  <c r="F2644" i="5"/>
  <c r="E2644" i="5"/>
  <c r="H2643" i="5"/>
  <c r="G2643" i="5"/>
  <c r="F2643" i="5"/>
  <c r="E2643" i="5"/>
  <c r="H2642" i="5"/>
  <c r="G2642" i="5"/>
  <c r="F2642" i="5"/>
  <c r="E2642" i="5"/>
  <c r="H2641" i="5"/>
  <c r="G2641" i="5"/>
  <c r="F2641" i="5"/>
  <c r="E2641" i="5"/>
  <c r="H2640" i="5"/>
  <c r="G2640" i="5"/>
  <c r="F2640" i="5"/>
  <c r="E2640" i="5"/>
  <c r="H2639" i="5"/>
  <c r="G2639" i="5"/>
  <c r="F2639" i="5"/>
  <c r="E2639" i="5"/>
  <c r="H2638" i="5"/>
  <c r="G2638" i="5"/>
  <c r="F2638" i="5"/>
  <c r="E2638" i="5"/>
  <c r="H2637" i="5"/>
  <c r="G2637" i="5"/>
  <c r="F2637" i="5"/>
  <c r="E2637" i="5"/>
  <c r="H2636" i="5"/>
  <c r="G2636" i="5"/>
  <c r="F2636" i="5"/>
  <c r="E2636" i="5"/>
  <c r="H2635" i="5"/>
  <c r="G2635" i="5"/>
  <c r="F2635" i="5"/>
  <c r="E2635" i="5"/>
  <c r="H2634" i="5"/>
  <c r="G2634" i="5"/>
  <c r="F2634" i="5"/>
  <c r="E2634" i="5"/>
  <c r="H2633" i="5"/>
  <c r="G2633" i="5"/>
  <c r="F2633" i="5"/>
  <c r="E2633" i="5"/>
  <c r="H2632" i="5"/>
  <c r="G2632" i="5"/>
  <c r="F2632" i="5"/>
  <c r="E2632" i="5"/>
  <c r="H2631" i="5"/>
  <c r="G2631" i="5"/>
  <c r="F2631" i="5"/>
  <c r="E2631" i="5"/>
  <c r="H2630" i="5"/>
  <c r="G2630" i="5"/>
  <c r="F2630" i="5"/>
  <c r="E2630" i="5"/>
  <c r="H2629" i="5"/>
  <c r="G2629" i="5"/>
  <c r="F2629" i="5"/>
  <c r="E2629" i="5"/>
  <c r="H2628" i="5"/>
  <c r="G2628" i="5"/>
  <c r="F2628" i="5"/>
  <c r="E2628" i="5"/>
  <c r="H2627" i="5"/>
  <c r="G2627" i="5"/>
  <c r="F2627" i="5"/>
  <c r="E2627" i="5"/>
  <c r="H2626" i="5"/>
  <c r="G2626" i="5"/>
  <c r="F2626" i="5"/>
  <c r="E2626" i="5"/>
  <c r="H2625" i="5"/>
  <c r="G2625" i="5"/>
  <c r="F2625" i="5"/>
  <c r="E2625" i="5"/>
  <c r="H2624" i="5"/>
  <c r="G2624" i="5"/>
  <c r="F2624" i="5"/>
  <c r="E2624" i="5"/>
  <c r="H2623" i="5"/>
  <c r="G2623" i="5"/>
  <c r="F2623" i="5"/>
  <c r="E2623" i="5"/>
  <c r="H2622" i="5"/>
  <c r="G2622" i="5"/>
  <c r="F2622" i="5"/>
  <c r="E2622" i="5"/>
  <c r="H2621" i="5"/>
  <c r="G2621" i="5"/>
  <c r="F2621" i="5"/>
  <c r="E2621" i="5"/>
  <c r="H2620" i="5"/>
  <c r="G2620" i="5"/>
  <c r="F2620" i="5"/>
  <c r="E2620" i="5"/>
  <c r="H2619" i="5"/>
  <c r="G2619" i="5"/>
  <c r="F2619" i="5"/>
  <c r="E2619" i="5"/>
  <c r="H2618" i="5"/>
  <c r="G2618" i="5"/>
  <c r="F2618" i="5"/>
  <c r="E2618" i="5"/>
  <c r="H2617" i="5"/>
  <c r="G2617" i="5"/>
  <c r="F2617" i="5"/>
  <c r="E2617" i="5"/>
  <c r="H2616" i="5"/>
  <c r="G2616" i="5"/>
  <c r="F2616" i="5"/>
  <c r="E2616" i="5"/>
  <c r="H2615" i="5"/>
  <c r="G2615" i="5"/>
  <c r="F2615" i="5"/>
  <c r="E2615" i="5"/>
  <c r="H2614" i="5"/>
  <c r="G2614" i="5"/>
  <c r="F2614" i="5"/>
  <c r="E2614" i="5"/>
  <c r="H2613" i="5"/>
  <c r="G2613" i="5"/>
  <c r="F2613" i="5"/>
  <c r="E2613" i="5"/>
  <c r="H2612" i="5"/>
  <c r="G2612" i="5"/>
  <c r="F2612" i="5"/>
  <c r="E2612" i="5"/>
  <c r="H2611" i="5"/>
  <c r="G2611" i="5"/>
  <c r="F2611" i="5"/>
  <c r="E2611" i="5"/>
  <c r="H2610" i="5"/>
  <c r="G2610" i="5"/>
  <c r="F2610" i="5"/>
  <c r="E2610" i="5"/>
  <c r="H2609" i="5"/>
  <c r="G2609" i="5"/>
  <c r="F2609" i="5"/>
  <c r="E2609" i="5"/>
  <c r="H2608" i="5"/>
  <c r="G2608" i="5"/>
  <c r="F2608" i="5"/>
  <c r="E2608" i="5"/>
  <c r="H2607" i="5"/>
  <c r="G2607" i="5"/>
  <c r="F2607" i="5"/>
  <c r="E2607" i="5"/>
  <c r="H2606" i="5"/>
  <c r="G2606" i="5"/>
  <c r="F2606" i="5"/>
  <c r="E2606" i="5"/>
  <c r="H2605" i="5"/>
  <c r="G2605" i="5"/>
  <c r="F2605" i="5"/>
  <c r="E2605" i="5"/>
  <c r="H2604" i="5"/>
  <c r="G2604" i="5"/>
  <c r="F2604" i="5"/>
  <c r="E2604" i="5"/>
  <c r="H2603" i="5"/>
  <c r="G2603" i="5"/>
  <c r="F2603" i="5"/>
  <c r="E2603" i="5"/>
  <c r="H2602" i="5"/>
  <c r="G2602" i="5"/>
  <c r="F2602" i="5"/>
  <c r="E2602" i="5"/>
  <c r="H2601" i="5"/>
  <c r="G2601" i="5"/>
  <c r="F2601" i="5"/>
  <c r="E2601" i="5"/>
  <c r="H2600" i="5"/>
  <c r="G2600" i="5"/>
  <c r="F2600" i="5"/>
  <c r="E2600" i="5"/>
  <c r="H2599" i="5"/>
  <c r="G2599" i="5"/>
  <c r="F2599" i="5"/>
  <c r="E2599" i="5"/>
  <c r="H2598" i="5"/>
  <c r="G2598" i="5"/>
  <c r="F2598" i="5"/>
  <c r="E2598" i="5"/>
  <c r="H2597" i="5"/>
  <c r="G2597" i="5"/>
  <c r="F2597" i="5"/>
  <c r="E2597" i="5"/>
  <c r="H2596" i="5"/>
  <c r="G2596" i="5"/>
  <c r="F2596" i="5"/>
  <c r="E2596" i="5"/>
  <c r="H2595" i="5"/>
  <c r="G2595" i="5"/>
  <c r="F2595" i="5"/>
  <c r="E2595" i="5"/>
  <c r="H2594" i="5"/>
  <c r="G2594" i="5"/>
  <c r="F2594" i="5"/>
  <c r="E2594" i="5"/>
  <c r="H2593" i="5"/>
  <c r="G2593" i="5"/>
  <c r="F2593" i="5"/>
  <c r="E2593" i="5"/>
  <c r="H2592" i="5"/>
  <c r="G2592" i="5"/>
  <c r="F2592" i="5"/>
  <c r="E2592" i="5"/>
  <c r="H2591" i="5"/>
  <c r="G2591" i="5"/>
  <c r="F2591" i="5"/>
  <c r="E2591" i="5"/>
  <c r="H2590" i="5"/>
  <c r="G2590" i="5"/>
  <c r="F2590" i="5"/>
  <c r="E2590" i="5"/>
  <c r="H2589" i="5"/>
  <c r="G2589" i="5"/>
  <c r="F2589" i="5"/>
  <c r="E2589" i="5"/>
  <c r="H2588" i="5"/>
  <c r="G2588" i="5"/>
  <c r="F2588" i="5"/>
  <c r="E2588" i="5"/>
  <c r="H2587" i="5"/>
  <c r="G2587" i="5"/>
  <c r="F2587" i="5"/>
  <c r="E2587" i="5"/>
  <c r="H2586" i="5"/>
  <c r="G2586" i="5"/>
  <c r="F2586" i="5"/>
  <c r="E2586" i="5"/>
  <c r="H2585" i="5"/>
  <c r="G2585" i="5"/>
  <c r="F2585" i="5"/>
  <c r="E2585" i="5"/>
  <c r="H2584" i="5"/>
  <c r="G2584" i="5"/>
  <c r="F2584" i="5"/>
  <c r="E2584" i="5"/>
  <c r="H2583" i="5"/>
  <c r="G2583" i="5"/>
  <c r="F2583" i="5"/>
  <c r="E2583" i="5"/>
  <c r="H2582" i="5"/>
  <c r="G2582" i="5"/>
  <c r="F2582" i="5"/>
  <c r="E2582" i="5"/>
  <c r="H2581" i="5"/>
  <c r="G2581" i="5"/>
  <c r="F2581" i="5"/>
  <c r="E2581" i="5"/>
  <c r="H2580" i="5"/>
  <c r="G2580" i="5"/>
  <c r="F2580" i="5"/>
  <c r="E2580" i="5"/>
  <c r="H2579" i="5"/>
  <c r="G2579" i="5"/>
  <c r="F2579" i="5"/>
  <c r="E2579" i="5"/>
  <c r="H2578" i="5"/>
  <c r="G2578" i="5"/>
  <c r="F2578" i="5"/>
  <c r="E2578" i="5"/>
  <c r="H2577" i="5"/>
  <c r="G2577" i="5"/>
  <c r="F2577" i="5"/>
  <c r="E2577" i="5"/>
  <c r="H2576" i="5"/>
  <c r="G2576" i="5"/>
  <c r="F2576" i="5"/>
  <c r="E2576" i="5"/>
  <c r="H2575" i="5"/>
  <c r="G2575" i="5"/>
  <c r="F2575" i="5"/>
  <c r="E2575" i="5"/>
  <c r="H2574" i="5"/>
  <c r="G2574" i="5"/>
  <c r="F2574" i="5"/>
  <c r="E2574" i="5"/>
  <c r="H2573" i="5"/>
  <c r="G2573" i="5"/>
  <c r="F2573" i="5"/>
  <c r="E2573" i="5"/>
  <c r="H2572" i="5"/>
  <c r="G2572" i="5"/>
  <c r="F2572" i="5"/>
  <c r="E2572" i="5"/>
  <c r="H2571" i="5"/>
  <c r="G2571" i="5"/>
  <c r="F2571" i="5"/>
  <c r="E2571" i="5"/>
  <c r="H2570" i="5"/>
  <c r="G2570" i="5"/>
  <c r="F2570" i="5"/>
  <c r="E2570" i="5"/>
  <c r="H2569" i="5"/>
  <c r="G2569" i="5"/>
  <c r="F2569" i="5"/>
  <c r="E2569" i="5"/>
  <c r="H2568" i="5"/>
  <c r="G2568" i="5"/>
  <c r="F2568" i="5"/>
  <c r="E2568" i="5"/>
  <c r="H2567" i="5"/>
  <c r="G2567" i="5"/>
  <c r="F2567" i="5"/>
  <c r="E2567" i="5"/>
  <c r="H2566" i="5"/>
  <c r="G2566" i="5"/>
  <c r="F2566" i="5"/>
  <c r="E2566" i="5"/>
  <c r="H2565" i="5"/>
  <c r="G2565" i="5"/>
  <c r="F2565" i="5"/>
  <c r="E2565" i="5"/>
  <c r="H2564" i="5"/>
  <c r="G2564" i="5"/>
  <c r="F2564" i="5"/>
  <c r="E2564" i="5"/>
  <c r="H2563" i="5"/>
  <c r="G2563" i="5"/>
  <c r="F2563" i="5"/>
  <c r="E2563" i="5"/>
  <c r="H2562" i="5"/>
  <c r="G2562" i="5"/>
  <c r="F2562" i="5"/>
  <c r="E2562" i="5"/>
  <c r="H2561" i="5"/>
  <c r="G2561" i="5"/>
  <c r="F2561" i="5"/>
  <c r="E2561" i="5"/>
  <c r="H2560" i="5"/>
  <c r="G2560" i="5"/>
  <c r="F2560" i="5"/>
  <c r="E2560" i="5"/>
  <c r="H2559" i="5"/>
  <c r="G2559" i="5"/>
  <c r="F2559" i="5"/>
  <c r="E2559" i="5"/>
  <c r="H2558" i="5"/>
  <c r="G2558" i="5"/>
  <c r="F2558" i="5"/>
  <c r="E2558" i="5"/>
  <c r="H2557" i="5"/>
  <c r="G2557" i="5"/>
  <c r="F2557" i="5"/>
  <c r="E2557" i="5"/>
  <c r="H2556" i="5"/>
  <c r="G2556" i="5"/>
  <c r="F2556" i="5"/>
  <c r="E2556" i="5"/>
  <c r="H2555" i="5"/>
  <c r="G2555" i="5"/>
  <c r="F2555" i="5"/>
  <c r="E2555" i="5"/>
  <c r="H2554" i="5"/>
  <c r="G2554" i="5"/>
  <c r="F2554" i="5"/>
  <c r="E2554" i="5"/>
  <c r="H2553" i="5"/>
  <c r="G2553" i="5"/>
  <c r="F2553" i="5"/>
  <c r="E2553" i="5"/>
  <c r="H2552" i="5"/>
  <c r="G2552" i="5"/>
  <c r="F2552" i="5"/>
  <c r="E2552" i="5"/>
  <c r="H2551" i="5"/>
  <c r="G2551" i="5"/>
  <c r="F2551" i="5"/>
  <c r="E2551" i="5"/>
  <c r="H2550" i="5"/>
  <c r="G2550" i="5"/>
  <c r="F2550" i="5"/>
  <c r="E2550" i="5"/>
  <c r="H2549" i="5"/>
  <c r="G2549" i="5"/>
  <c r="F2549" i="5"/>
  <c r="E2549" i="5"/>
  <c r="H2548" i="5"/>
  <c r="G2548" i="5"/>
  <c r="F2548" i="5"/>
  <c r="E2548" i="5"/>
  <c r="H2547" i="5"/>
  <c r="G2547" i="5"/>
  <c r="F2547" i="5"/>
  <c r="E2547" i="5"/>
  <c r="H2546" i="5"/>
  <c r="G2546" i="5"/>
  <c r="F2546" i="5"/>
  <c r="E2546" i="5"/>
  <c r="H2545" i="5"/>
  <c r="G2545" i="5"/>
  <c r="F2545" i="5"/>
  <c r="E2545" i="5"/>
  <c r="H2544" i="5"/>
  <c r="G2544" i="5"/>
  <c r="F2544" i="5"/>
  <c r="E2544" i="5"/>
  <c r="H2543" i="5"/>
  <c r="G2543" i="5"/>
  <c r="F2543" i="5"/>
  <c r="E2543" i="5"/>
  <c r="H2542" i="5"/>
  <c r="G2542" i="5"/>
  <c r="F2542" i="5"/>
  <c r="E2542" i="5"/>
  <c r="H2541" i="5"/>
  <c r="G2541" i="5"/>
  <c r="F2541" i="5"/>
  <c r="E2541" i="5"/>
  <c r="H2540" i="5"/>
  <c r="G2540" i="5"/>
  <c r="F2540" i="5"/>
  <c r="E2540" i="5"/>
  <c r="H2539" i="5"/>
  <c r="G2539" i="5"/>
  <c r="F2539" i="5"/>
  <c r="E2539" i="5"/>
  <c r="H2538" i="5"/>
  <c r="G2538" i="5"/>
  <c r="F2538" i="5"/>
  <c r="E2538" i="5"/>
  <c r="H2537" i="5"/>
  <c r="G2537" i="5"/>
  <c r="F2537" i="5"/>
  <c r="E2537" i="5"/>
  <c r="H2536" i="5"/>
  <c r="G2536" i="5"/>
  <c r="F2536" i="5"/>
  <c r="E2536" i="5"/>
  <c r="H2535" i="5"/>
  <c r="G2535" i="5"/>
  <c r="F2535" i="5"/>
  <c r="E2535" i="5"/>
  <c r="H2534" i="5"/>
  <c r="G2534" i="5"/>
  <c r="F2534" i="5"/>
  <c r="E2534" i="5"/>
  <c r="H2533" i="5"/>
  <c r="G2533" i="5"/>
  <c r="F2533" i="5"/>
  <c r="E2533" i="5"/>
  <c r="H2532" i="5"/>
  <c r="G2532" i="5"/>
  <c r="F2532" i="5"/>
  <c r="E2532" i="5"/>
  <c r="H2531" i="5"/>
  <c r="G2531" i="5"/>
  <c r="F2531" i="5"/>
  <c r="E2531" i="5"/>
  <c r="H2530" i="5"/>
  <c r="G2530" i="5"/>
  <c r="F2530" i="5"/>
  <c r="E2530" i="5"/>
  <c r="H2529" i="5"/>
  <c r="G2529" i="5"/>
  <c r="F2529" i="5"/>
  <c r="E2529" i="5"/>
  <c r="H2528" i="5"/>
  <c r="G2528" i="5"/>
  <c r="F2528" i="5"/>
  <c r="E2528" i="5"/>
  <c r="H2527" i="5"/>
  <c r="G2527" i="5"/>
  <c r="F2527" i="5"/>
  <c r="E2527" i="5"/>
  <c r="H2526" i="5"/>
  <c r="G2526" i="5"/>
  <c r="F2526" i="5"/>
  <c r="E2526" i="5"/>
  <c r="H2525" i="5"/>
  <c r="G2525" i="5"/>
  <c r="F2525" i="5"/>
  <c r="E2525" i="5"/>
  <c r="H2524" i="5"/>
  <c r="G2524" i="5"/>
  <c r="F2524" i="5"/>
  <c r="E2524" i="5"/>
  <c r="H2523" i="5"/>
  <c r="G2523" i="5"/>
  <c r="F2523" i="5"/>
  <c r="E2523" i="5"/>
  <c r="H2522" i="5"/>
  <c r="G2522" i="5"/>
  <c r="F2522" i="5"/>
  <c r="E2522" i="5"/>
  <c r="H2521" i="5"/>
  <c r="G2521" i="5"/>
  <c r="F2521" i="5"/>
  <c r="E2521" i="5"/>
  <c r="H2520" i="5"/>
  <c r="G2520" i="5"/>
  <c r="F2520" i="5"/>
  <c r="E2520" i="5"/>
  <c r="H2519" i="5"/>
  <c r="G2519" i="5"/>
  <c r="F2519" i="5"/>
  <c r="E2519" i="5"/>
  <c r="H2518" i="5"/>
  <c r="G2518" i="5"/>
  <c r="F2518" i="5"/>
  <c r="E2518" i="5"/>
  <c r="H2517" i="5"/>
  <c r="G2517" i="5"/>
  <c r="F2517" i="5"/>
  <c r="E2517" i="5"/>
  <c r="H2516" i="5"/>
  <c r="G2516" i="5"/>
  <c r="F2516" i="5"/>
  <c r="E2516" i="5"/>
  <c r="H2515" i="5"/>
  <c r="G2515" i="5"/>
  <c r="F2515" i="5"/>
  <c r="E2515" i="5"/>
  <c r="H2514" i="5"/>
  <c r="G2514" i="5"/>
  <c r="F2514" i="5"/>
  <c r="E2514" i="5"/>
  <c r="H2513" i="5"/>
  <c r="G2513" i="5"/>
  <c r="F2513" i="5"/>
  <c r="E2513" i="5"/>
  <c r="H2512" i="5"/>
  <c r="G2512" i="5"/>
  <c r="F2512" i="5"/>
  <c r="E2512" i="5"/>
  <c r="H2511" i="5"/>
  <c r="G2511" i="5"/>
  <c r="F2511" i="5"/>
  <c r="E2511" i="5"/>
  <c r="H2510" i="5"/>
  <c r="G2510" i="5"/>
  <c r="F2510" i="5"/>
  <c r="E2510" i="5"/>
  <c r="H2509" i="5"/>
  <c r="G2509" i="5"/>
  <c r="F2509" i="5"/>
  <c r="E2509" i="5"/>
  <c r="H2508" i="5"/>
  <c r="G2508" i="5"/>
  <c r="F2508" i="5"/>
  <c r="E2508" i="5"/>
  <c r="H2507" i="5"/>
  <c r="G2507" i="5"/>
  <c r="F2507" i="5"/>
  <c r="E2507" i="5"/>
  <c r="H2506" i="5"/>
  <c r="G2506" i="5"/>
  <c r="F2506" i="5"/>
  <c r="E2506" i="5"/>
  <c r="H2505" i="5"/>
  <c r="G2505" i="5"/>
  <c r="F2505" i="5"/>
  <c r="E2505" i="5"/>
  <c r="H2504" i="5"/>
  <c r="G2504" i="5"/>
  <c r="F2504" i="5"/>
  <c r="E2504" i="5"/>
  <c r="H2503" i="5"/>
  <c r="G2503" i="5"/>
  <c r="F2503" i="5"/>
  <c r="E2503" i="5"/>
  <c r="H2502" i="5"/>
  <c r="G2502" i="5"/>
  <c r="F2502" i="5"/>
  <c r="E2502" i="5"/>
  <c r="H2501" i="5"/>
  <c r="G2501" i="5"/>
  <c r="F2501" i="5"/>
  <c r="E2501" i="5"/>
  <c r="H2500" i="5"/>
  <c r="G2500" i="5"/>
  <c r="F2500" i="5"/>
  <c r="E2500" i="5"/>
  <c r="H2499" i="5"/>
  <c r="G2499" i="5"/>
  <c r="F2499" i="5"/>
  <c r="E2499" i="5"/>
  <c r="H2498" i="5"/>
  <c r="G2498" i="5"/>
  <c r="F2498" i="5"/>
  <c r="E2498" i="5"/>
  <c r="H2497" i="5"/>
  <c r="G2497" i="5"/>
  <c r="F2497" i="5"/>
  <c r="E2497" i="5"/>
  <c r="H2496" i="5"/>
  <c r="G2496" i="5"/>
  <c r="F2496" i="5"/>
  <c r="E2496" i="5"/>
  <c r="H2495" i="5"/>
  <c r="G2495" i="5"/>
  <c r="F2495" i="5"/>
  <c r="E2495" i="5"/>
  <c r="H2494" i="5"/>
  <c r="G2494" i="5"/>
  <c r="F2494" i="5"/>
  <c r="E2494" i="5"/>
  <c r="H2493" i="5"/>
  <c r="G2493" i="5"/>
  <c r="F2493" i="5"/>
  <c r="E2493" i="5"/>
  <c r="H2492" i="5"/>
  <c r="G2492" i="5"/>
  <c r="F2492" i="5"/>
  <c r="E2492" i="5"/>
  <c r="H2491" i="5"/>
  <c r="G2491" i="5"/>
  <c r="F2491" i="5"/>
  <c r="E2491" i="5"/>
  <c r="H2490" i="5"/>
  <c r="G2490" i="5"/>
  <c r="F2490" i="5"/>
  <c r="E2490" i="5"/>
  <c r="H2489" i="5"/>
  <c r="G2489" i="5"/>
  <c r="F2489" i="5"/>
  <c r="E2489" i="5"/>
  <c r="H2488" i="5"/>
  <c r="G2488" i="5"/>
  <c r="F2488" i="5"/>
  <c r="E2488" i="5"/>
  <c r="H2487" i="5"/>
  <c r="G2487" i="5"/>
  <c r="F2487" i="5"/>
  <c r="E2487" i="5"/>
  <c r="H2486" i="5"/>
  <c r="G2486" i="5"/>
  <c r="F2486" i="5"/>
  <c r="E2486" i="5"/>
  <c r="H2485" i="5"/>
  <c r="G2485" i="5"/>
  <c r="F2485" i="5"/>
  <c r="E2485" i="5"/>
  <c r="H2484" i="5"/>
  <c r="G2484" i="5"/>
  <c r="F2484" i="5"/>
  <c r="E2484" i="5"/>
  <c r="H2483" i="5"/>
  <c r="G2483" i="5"/>
  <c r="F2483" i="5"/>
  <c r="E2483" i="5"/>
  <c r="H2482" i="5"/>
  <c r="G2482" i="5"/>
  <c r="F2482" i="5"/>
  <c r="E2482" i="5"/>
  <c r="H2481" i="5"/>
  <c r="G2481" i="5"/>
  <c r="F2481" i="5"/>
  <c r="E2481" i="5"/>
  <c r="H2480" i="5"/>
  <c r="G2480" i="5"/>
  <c r="F2480" i="5"/>
  <c r="E2480" i="5"/>
  <c r="H2479" i="5"/>
  <c r="G2479" i="5"/>
  <c r="F2479" i="5"/>
  <c r="E2479" i="5"/>
  <c r="H2478" i="5"/>
  <c r="G2478" i="5"/>
  <c r="F2478" i="5"/>
  <c r="E2478" i="5"/>
  <c r="H2477" i="5"/>
  <c r="G2477" i="5"/>
  <c r="F2477" i="5"/>
  <c r="E2477" i="5"/>
  <c r="H2476" i="5"/>
  <c r="G2476" i="5"/>
  <c r="F2476" i="5"/>
  <c r="E2476" i="5"/>
  <c r="H2475" i="5"/>
  <c r="G2475" i="5"/>
  <c r="F2475" i="5"/>
  <c r="E2475" i="5"/>
  <c r="H2474" i="5"/>
  <c r="G2474" i="5"/>
  <c r="F2474" i="5"/>
  <c r="E2474" i="5"/>
  <c r="H2473" i="5"/>
  <c r="G2473" i="5"/>
  <c r="F2473" i="5"/>
  <c r="E2473" i="5"/>
  <c r="H2472" i="5"/>
  <c r="G2472" i="5"/>
  <c r="F2472" i="5"/>
  <c r="E2472" i="5"/>
  <c r="H2471" i="5"/>
  <c r="G2471" i="5"/>
  <c r="F2471" i="5"/>
  <c r="E2471" i="5"/>
  <c r="H2470" i="5"/>
  <c r="G2470" i="5"/>
  <c r="F2470" i="5"/>
  <c r="E2470" i="5"/>
  <c r="H2469" i="5"/>
  <c r="G2469" i="5"/>
  <c r="F2469" i="5"/>
  <c r="E2469" i="5"/>
  <c r="H2468" i="5"/>
  <c r="G2468" i="5"/>
  <c r="F2468" i="5"/>
  <c r="E2468" i="5"/>
  <c r="H2467" i="5"/>
  <c r="G2467" i="5"/>
  <c r="F2467" i="5"/>
  <c r="E2467" i="5"/>
  <c r="H2466" i="5"/>
  <c r="G2466" i="5"/>
  <c r="F2466" i="5"/>
  <c r="E2466" i="5"/>
  <c r="H2465" i="5"/>
  <c r="G2465" i="5"/>
  <c r="F2465" i="5"/>
  <c r="E2465" i="5"/>
  <c r="H2464" i="5"/>
  <c r="G2464" i="5"/>
  <c r="F2464" i="5"/>
  <c r="E2464" i="5"/>
  <c r="H2463" i="5"/>
  <c r="G2463" i="5"/>
  <c r="F2463" i="5"/>
  <c r="E2463" i="5"/>
  <c r="H2462" i="5"/>
  <c r="G2462" i="5"/>
  <c r="F2462" i="5"/>
  <c r="E2462" i="5"/>
  <c r="H2461" i="5"/>
  <c r="G2461" i="5"/>
  <c r="F2461" i="5"/>
  <c r="E2461" i="5"/>
  <c r="H2460" i="5"/>
  <c r="G2460" i="5"/>
  <c r="F2460" i="5"/>
  <c r="E2460" i="5"/>
  <c r="H2459" i="5"/>
  <c r="G2459" i="5"/>
  <c r="F2459" i="5"/>
  <c r="E2459" i="5"/>
  <c r="H2458" i="5"/>
  <c r="G2458" i="5"/>
  <c r="F2458" i="5"/>
  <c r="E2458" i="5"/>
  <c r="H2457" i="5"/>
  <c r="G2457" i="5"/>
  <c r="F2457" i="5"/>
  <c r="E2457" i="5"/>
  <c r="H2456" i="5"/>
  <c r="G2456" i="5"/>
  <c r="F2456" i="5"/>
  <c r="E2456" i="5"/>
  <c r="H2455" i="5"/>
  <c r="G2455" i="5"/>
  <c r="F2455" i="5"/>
  <c r="E2455" i="5"/>
  <c r="H2454" i="5"/>
  <c r="G2454" i="5"/>
  <c r="F2454" i="5"/>
  <c r="E2454" i="5"/>
  <c r="H2453" i="5"/>
  <c r="G2453" i="5"/>
  <c r="F2453" i="5"/>
  <c r="E2453" i="5"/>
  <c r="H2452" i="5"/>
  <c r="G2452" i="5"/>
  <c r="F2452" i="5"/>
  <c r="E2452" i="5"/>
  <c r="H2451" i="5"/>
  <c r="G2451" i="5"/>
  <c r="F2451" i="5"/>
  <c r="E2451" i="5"/>
  <c r="H2450" i="5"/>
  <c r="G2450" i="5"/>
  <c r="F2450" i="5"/>
  <c r="E2450" i="5"/>
  <c r="H2449" i="5"/>
  <c r="G2449" i="5"/>
  <c r="F2449" i="5"/>
  <c r="E2449" i="5"/>
  <c r="H2448" i="5"/>
  <c r="G2448" i="5"/>
  <c r="F2448" i="5"/>
  <c r="E2448" i="5"/>
  <c r="H2447" i="5"/>
  <c r="G2447" i="5"/>
  <c r="F2447" i="5"/>
  <c r="E2447" i="5"/>
  <c r="H2446" i="5"/>
  <c r="G2446" i="5"/>
  <c r="F2446" i="5"/>
  <c r="E2446" i="5"/>
  <c r="H2445" i="5"/>
  <c r="G2445" i="5"/>
  <c r="F2445" i="5"/>
  <c r="E2445" i="5"/>
  <c r="H2444" i="5"/>
  <c r="G2444" i="5"/>
  <c r="F2444" i="5"/>
  <c r="E2444" i="5"/>
  <c r="H2443" i="5"/>
  <c r="G2443" i="5"/>
  <c r="F2443" i="5"/>
  <c r="E2443" i="5"/>
  <c r="H2442" i="5"/>
  <c r="G2442" i="5"/>
  <c r="F2442" i="5"/>
  <c r="E2442" i="5"/>
  <c r="H2441" i="5"/>
  <c r="G2441" i="5"/>
  <c r="F2441" i="5"/>
  <c r="E2441" i="5"/>
  <c r="H2440" i="5"/>
  <c r="G2440" i="5"/>
  <c r="F2440" i="5"/>
  <c r="E2440" i="5"/>
  <c r="H2439" i="5"/>
  <c r="G2439" i="5"/>
  <c r="F2439" i="5"/>
  <c r="E2439" i="5"/>
  <c r="H2438" i="5"/>
  <c r="G2438" i="5"/>
  <c r="F2438" i="5"/>
  <c r="E2438" i="5"/>
  <c r="H2437" i="5"/>
  <c r="G2437" i="5"/>
  <c r="F2437" i="5"/>
  <c r="E2437" i="5"/>
  <c r="H2436" i="5"/>
  <c r="G2436" i="5"/>
  <c r="F2436" i="5"/>
  <c r="E2436" i="5"/>
  <c r="H2435" i="5"/>
  <c r="G2435" i="5"/>
  <c r="F2435" i="5"/>
  <c r="E2435" i="5"/>
  <c r="H2434" i="5"/>
  <c r="G2434" i="5"/>
  <c r="F2434" i="5"/>
  <c r="E2434" i="5"/>
  <c r="H2433" i="5"/>
  <c r="G2433" i="5"/>
  <c r="F2433" i="5"/>
  <c r="E2433" i="5"/>
  <c r="H2432" i="5"/>
  <c r="G2432" i="5"/>
  <c r="F2432" i="5"/>
  <c r="E2432" i="5"/>
  <c r="H2431" i="5"/>
  <c r="G2431" i="5"/>
  <c r="F2431" i="5"/>
  <c r="E2431" i="5"/>
  <c r="H2430" i="5"/>
  <c r="G2430" i="5"/>
  <c r="F2430" i="5"/>
  <c r="E2430" i="5"/>
  <c r="H2429" i="5"/>
  <c r="G2429" i="5"/>
  <c r="F2429" i="5"/>
  <c r="E2429" i="5"/>
  <c r="H2428" i="5"/>
  <c r="G2428" i="5"/>
  <c r="F2428" i="5"/>
  <c r="E2428" i="5"/>
  <c r="H2427" i="5"/>
  <c r="G2427" i="5"/>
  <c r="F2427" i="5"/>
  <c r="E2427" i="5"/>
  <c r="H2426" i="5"/>
  <c r="G2426" i="5"/>
  <c r="F2426" i="5"/>
  <c r="E2426" i="5"/>
  <c r="H2425" i="5"/>
  <c r="G2425" i="5"/>
  <c r="F2425" i="5"/>
  <c r="E2425" i="5"/>
  <c r="H2424" i="5"/>
  <c r="G2424" i="5"/>
  <c r="F2424" i="5"/>
  <c r="E2424" i="5"/>
  <c r="H2423" i="5"/>
  <c r="G2423" i="5"/>
  <c r="F2423" i="5"/>
  <c r="E2423" i="5"/>
  <c r="H2422" i="5"/>
  <c r="G2422" i="5"/>
  <c r="F2422" i="5"/>
  <c r="E2422" i="5"/>
  <c r="H2421" i="5"/>
  <c r="G2421" i="5"/>
  <c r="F2421" i="5"/>
  <c r="E2421" i="5"/>
  <c r="H2420" i="5"/>
  <c r="G2420" i="5"/>
  <c r="F2420" i="5"/>
  <c r="E2420" i="5"/>
  <c r="H2419" i="5"/>
  <c r="G2419" i="5"/>
  <c r="F2419" i="5"/>
  <c r="E2419" i="5"/>
  <c r="H2418" i="5"/>
  <c r="G2418" i="5"/>
  <c r="F2418" i="5"/>
  <c r="E2418" i="5"/>
  <c r="H2417" i="5"/>
  <c r="G2417" i="5"/>
  <c r="F2417" i="5"/>
  <c r="E2417" i="5"/>
  <c r="H2416" i="5"/>
  <c r="G2416" i="5"/>
  <c r="F2416" i="5"/>
  <c r="E2416" i="5"/>
  <c r="H2415" i="5"/>
  <c r="G2415" i="5"/>
  <c r="F2415" i="5"/>
  <c r="E2415" i="5"/>
  <c r="H2414" i="5"/>
  <c r="G2414" i="5"/>
  <c r="F2414" i="5"/>
  <c r="E2414" i="5"/>
  <c r="H2413" i="5"/>
  <c r="G2413" i="5"/>
  <c r="F2413" i="5"/>
  <c r="E2413" i="5"/>
  <c r="H2412" i="5"/>
  <c r="G2412" i="5"/>
  <c r="F2412" i="5"/>
  <c r="E2412" i="5"/>
  <c r="H2411" i="5"/>
  <c r="G2411" i="5"/>
  <c r="F2411" i="5"/>
  <c r="E2411" i="5"/>
  <c r="H2410" i="5"/>
  <c r="G2410" i="5"/>
  <c r="F2410" i="5"/>
  <c r="E2410" i="5"/>
  <c r="H2409" i="5"/>
  <c r="G2409" i="5"/>
  <c r="F2409" i="5"/>
  <c r="E2409" i="5"/>
  <c r="H2408" i="5"/>
  <c r="G2408" i="5"/>
  <c r="F2408" i="5"/>
  <c r="E2408" i="5"/>
  <c r="H2407" i="5"/>
  <c r="G2407" i="5"/>
  <c r="F2407" i="5"/>
  <c r="E2407" i="5"/>
  <c r="H2406" i="5"/>
  <c r="G2406" i="5"/>
  <c r="F2406" i="5"/>
  <c r="E2406" i="5"/>
  <c r="H2405" i="5"/>
  <c r="G2405" i="5"/>
  <c r="F2405" i="5"/>
  <c r="E2405" i="5"/>
  <c r="H2404" i="5"/>
  <c r="G2404" i="5"/>
  <c r="F2404" i="5"/>
  <c r="E2404" i="5"/>
  <c r="H2403" i="5"/>
  <c r="G2403" i="5"/>
  <c r="F2403" i="5"/>
  <c r="E2403" i="5"/>
  <c r="H2402" i="5"/>
  <c r="G2402" i="5"/>
  <c r="F2402" i="5"/>
  <c r="E2402" i="5"/>
  <c r="H2401" i="5"/>
  <c r="G2401" i="5"/>
  <c r="F2401" i="5"/>
  <c r="E2401" i="5"/>
  <c r="H2400" i="5"/>
  <c r="G2400" i="5"/>
  <c r="F2400" i="5"/>
  <c r="E2400" i="5"/>
  <c r="H2399" i="5"/>
  <c r="G2399" i="5"/>
  <c r="F2399" i="5"/>
  <c r="E2399" i="5"/>
  <c r="H2398" i="5"/>
  <c r="G2398" i="5"/>
  <c r="F2398" i="5"/>
  <c r="E2398" i="5"/>
  <c r="H2397" i="5"/>
  <c r="G2397" i="5"/>
  <c r="F2397" i="5"/>
  <c r="E2397" i="5"/>
  <c r="H2396" i="5"/>
  <c r="G2396" i="5"/>
  <c r="F2396" i="5"/>
  <c r="E2396" i="5"/>
  <c r="H2395" i="5"/>
  <c r="G2395" i="5"/>
  <c r="F2395" i="5"/>
  <c r="E2395" i="5"/>
  <c r="H2394" i="5"/>
  <c r="G2394" i="5"/>
  <c r="F2394" i="5"/>
  <c r="E2394" i="5"/>
  <c r="H2393" i="5"/>
  <c r="G2393" i="5"/>
  <c r="F2393" i="5"/>
  <c r="E2393" i="5"/>
  <c r="H2392" i="5"/>
  <c r="G2392" i="5"/>
  <c r="F2392" i="5"/>
  <c r="E2392" i="5"/>
  <c r="H2391" i="5"/>
  <c r="G2391" i="5"/>
  <c r="F2391" i="5"/>
  <c r="E2391" i="5"/>
  <c r="H2390" i="5"/>
  <c r="G2390" i="5"/>
  <c r="F2390" i="5"/>
  <c r="E2390" i="5"/>
  <c r="H2389" i="5"/>
  <c r="G2389" i="5"/>
  <c r="F2389" i="5"/>
  <c r="E2389" i="5"/>
  <c r="H2388" i="5"/>
  <c r="G2388" i="5"/>
  <c r="F2388" i="5"/>
  <c r="E2388" i="5"/>
  <c r="H2387" i="5"/>
  <c r="G2387" i="5"/>
  <c r="F2387" i="5"/>
  <c r="E2387" i="5"/>
  <c r="H2386" i="5"/>
  <c r="G2386" i="5"/>
  <c r="F2386" i="5"/>
  <c r="E2386" i="5"/>
  <c r="H2385" i="5"/>
  <c r="G2385" i="5"/>
  <c r="F2385" i="5"/>
  <c r="E2385" i="5"/>
  <c r="H2384" i="5"/>
  <c r="G2384" i="5"/>
  <c r="F2384" i="5"/>
  <c r="E2384" i="5"/>
  <c r="H2383" i="5"/>
  <c r="G2383" i="5"/>
  <c r="F2383" i="5"/>
  <c r="E2383" i="5"/>
  <c r="H2382" i="5"/>
  <c r="G2382" i="5"/>
  <c r="F2382" i="5"/>
  <c r="E2382" i="5"/>
  <c r="H2381" i="5"/>
  <c r="G2381" i="5"/>
  <c r="F2381" i="5"/>
  <c r="E2381" i="5"/>
  <c r="H2380" i="5"/>
  <c r="G2380" i="5"/>
  <c r="F2380" i="5"/>
  <c r="E2380" i="5"/>
  <c r="H2379" i="5"/>
  <c r="G2379" i="5"/>
  <c r="F2379" i="5"/>
  <c r="E2379" i="5"/>
  <c r="H2378" i="5"/>
  <c r="G2378" i="5"/>
  <c r="F2378" i="5"/>
  <c r="E2378" i="5"/>
  <c r="H2377" i="5"/>
  <c r="G2377" i="5"/>
  <c r="F2377" i="5"/>
  <c r="E2377" i="5"/>
  <c r="H2376" i="5"/>
  <c r="G2376" i="5"/>
  <c r="F2376" i="5"/>
  <c r="E2376" i="5"/>
  <c r="H2375" i="5"/>
  <c r="G2375" i="5"/>
  <c r="F2375" i="5"/>
  <c r="E2375" i="5"/>
  <c r="H2374" i="5"/>
  <c r="G2374" i="5"/>
  <c r="F2374" i="5"/>
  <c r="E2374" i="5"/>
  <c r="H2373" i="5"/>
  <c r="G2373" i="5"/>
  <c r="F2373" i="5"/>
  <c r="E2373" i="5"/>
  <c r="H2372" i="5"/>
  <c r="G2372" i="5"/>
  <c r="F2372" i="5"/>
  <c r="E2372" i="5"/>
  <c r="H2371" i="5"/>
  <c r="G2371" i="5"/>
  <c r="F2371" i="5"/>
  <c r="E2371" i="5"/>
  <c r="H2370" i="5"/>
  <c r="G2370" i="5"/>
  <c r="F2370" i="5"/>
  <c r="E2370" i="5"/>
  <c r="H2369" i="5"/>
  <c r="G2369" i="5"/>
  <c r="F2369" i="5"/>
  <c r="E2369" i="5"/>
  <c r="H2368" i="5"/>
  <c r="G2368" i="5"/>
  <c r="F2368" i="5"/>
  <c r="E2368" i="5"/>
  <c r="H2367" i="5"/>
  <c r="G2367" i="5"/>
  <c r="F2367" i="5"/>
  <c r="E2367" i="5"/>
  <c r="H2366" i="5"/>
  <c r="G2366" i="5"/>
  <c r="F2366" i="5"/>
  <c r="E2366" i="5"/>
  <c r="H2365" i="5"/>
  <c r="G2365" i="5"/>
  <c r="F2365" i="5"/>
  <c r="E2365" i="5"/>
  <c r="H2364" i="5"/>
  <c r="G2364" i="5"/>
  <c r="F2364" i="5"/>
  <c r="E2364" i="5"/>
  <c r="H2363" i="5"/>
  <c r="G2363" i="5"/>
  <c r="F2363" i="5"/>
  <c r="E2363" i="5"/>
  <c r="H2362" i="5"/>
  <c r="G2362" i="5"/>
  <c r="F2362" i="5"/>
  <c r="E2362" i="5"/>
  <c r="H2361" i="5"/>
  <c r="G2361" i="5"/>
  <c r="F2361" i="5"/>
  <c r="E2361" i="5"/>
  <c r="H2360" i="5"/>
  <c r="G2360" i="5"/>
  <c r="F2360" i="5"/>
  <c r="E2360" i="5"/>
  <c r="H2359" i="5"/>
  <c r="G2359" i="5"/>
  <c r="F2359" i="5"/>
  <c r="E2359" i="5"/>
  <c r="H2358" i="5"/>
  <c r="G2358" i="5"/>
  <c r="F2358" i="5"/>
  <c r="E2358" i="5"/>
  <c r="H2357" i="5"/>
  <c r="G2357" i="5"/>
  <c r="F2357" i="5"/>
  <c r="E2357" i="5"/>
  <c r="H2356" i="5"/>
  <c r="G2356" i="5"/>
  <c r="F2356" i="5"/>
  <c r="E2356" i="5"/>
  <c r="H2355" i="5"/>
  <c r="G2355" i="5"/>
  <c r="F2355" i="5"/>
  <c r="E2355" i="5"/>
  <c r="H2354" i="5"/>
  <c r="G2354" i="5"/>
  <c r="F2354" i="5"/>
  <c r="E2354" i="5"/>
  <c r="H2353" i="5"/>
  <c r="G2353" i="5"/>
  <c r="F2353" i="5"/>
  <c r="E2353" i="5"/>
  <c r="H2352" i="5"/>
  <c r="G2352" i="5"/>
  <c r="F2352" i="5"/>
  <c r="E2352" i="5"/>
  <c r="H2351" i="5"/>
  <c r="G2351" i="5"/>
  <c r="F2351" i="5"/>
  <c r="E2351" i="5"/>
  <c r="H2350" i="5"/>
  <c r="G2350" i="5"/>
  <c r="F2350" i="5"/>
  <c r="E2350" i="5"/>
  <c r="H2349" i="5"/>
  <c r="G2349" i="5"/>
  <c r="F2349" i="5"/>
  <c r="E2349" i="5"/>
  <c r="H2348" i="5"/>
  <c r="G2348" i="5"/>
  <c r="F2348" i="5"/>
  <c r="E2348" i="5"/>
  <c r="H2347" i="5"/>
  <c r="G2347" i="5"/>
  <c r="F2347" i="5"/>
  <c r="E2347" i="5"/>
  <c r="H2346" i="5"/>
  <c r="G2346" i="5"/>
  <c r="F2346" i="5"/>
  <c r="E2346" i="5"/>
  <c r="H2345" i="5"/>
  <c r="G2345" i="5"/>
  <c r="F2345" i="5"/>
  <c r="E2345" i="5"/>
  <c r="H2344" i="5"/>
  <c r="G2344" i="5"/>
  <c r="F2344" i="5"/>
  <c r="E2344" i="5"/>
  <c r="H2343" i="5"/>
  <c r="G2343" i="5"/>
  <c r="F2343" i="5"/>
  <c r="E2343" i="5"/>
  <c r="H2342" i="5"/>
  <c r="G2342" i="5"/>
  <c r="F2342" i="5"/>
  <c r="E2342" i="5"/>
  <c r="H2341" i="5"/>
  <c r="G2341" i="5"/>
  <c r="F2341" i="5"/>
  <c r="E2341" i="5"/>
  <c r="H2340" i="5"/>
  <c r="G2340" i="5"/>
  <c r="F2340" i="5"/>
  <c r="E2340" i="5"/>
  <c r="H2339" i="5"/>
  <c r="G2339" i="5"/>
  <c r="F2339" i="5"/>
  <c r="E2339" i="5"/>
  <c r="H2338" i="5"/>
  <c r="G2338" i="5"/>
  <c r="F2338" i="5"/>
  <c r="E2338" i="5"/>
  <c r="H2337" i="5"/>
  <c r="G2337" i="5"/>
  <c r="F2337" i="5"/>
  <c r="E2337" i="5"/>
  <c r="H2336" i="5"/>
  <c r="G2336" i="5"/>
  <c r="F2336" i="5"/>
  <c r="E2336" i="5"/>
  <c r="H2335" i="5"/>
  <c r="G2335" i="5"/>
  <c r="F2335" i="5"/>
  <c r="E2335" i="5"/>
  <c r="H2334" i="5"/>
  <c r="G2334" i="5"/>
  <c r="F2334" i="5"/>
  <c r="E2334" i="5"/>
  <c r="H2333" i="5"/>
  <c r="G2333" i="5"/>
  <c r="F2333" i="5"/>
  <c r="E2333" i="5"/>
  <c r="H2332" i="5"/>
  <c r="G2332" i="5"/>
  <c r="F2332" i="5"/>
  <c r="E2332" i="5"/>
  <c r="H2331" i="5"/>
  <c r="G2331" i="5"/>
  <c r="F2331" i="5"/>
  <c r="E2331" i="5"/>
  <c r="H2330" i="5"/>
  <c r="G2330" i="5"/>
  <c r="F2330" i="5"/>
  <c r="E2330" i="5"/>
  <c r="H2329" i="5"/>
  <c r="G2329" i="5"/>
  <c r="F2329" i="5"/>
  <c r="E2329" i="5"/>
  <c r="H2328" i="5"/>
  <c r="G2328" i="5"/>
  <c r="F2328" i="5"/>
  <c r="E2328" i="5"/>
  <c r="H2327" i="5"/>
  <c r="G2327" i="5"/>
  <c r="F2327" i="5"/>
  <c r="E2327" i="5"/>
  <c r="H2326" i="5"/>
  <c r="G2326" i="5"/>
  <c r="F2326" i="5"/>
  <c r="E2326" i="5"/>
  <c r="H2325" i="5"/>
  <c r="G2325" i="5"/>
  <c r="F2325" i="5"/>
  <c r="E2325" i="5"/>
  <c r="H2324" i="5"/>
  <c r="G2324" i="5"/>
  <c r="F2324" i="5"/>
  <c r="E2324" i="5"/>
  <c r="H2323" i="5"/>
  <c r="G2323" i="5"/>
  <c r="F2323" i="5"/>
  <c r="E2323" i="5"/>
  <c r="H2322" i="5"/>
  <c r="G2322" i="5"/>
  <c r="F2322" i="5"/>
  <c r="E2322" i="5"/>
  <c r="H2321" i="5"/>
  <c r="G2321" i="5"/>
  <c r="F2321" i="5"/>
  <c r="E2321" i="5"/>
  <c r="H2320" i="5"/>
  <c r="G2320" i="5"/>
  <c r="F2320" i="5"/>
  <c r="E2320" i="5"/>
  <c r="H2319" i="5"/>
  <c r="G2319" i="5"/>
  <c r="F2319" i="5"/>
  <c r="E2319" i="5"/>
  <c r="H2318" i="5"/>
  <c r="G2318" i="5"/>
  <c r="F2318" i="5"/>
  <c r="E2318" i="5"/>
  <c r="H2317" i="5"/>
  <c r="G2317" i="5"/>
  <c r="F2317" i="5"/>
  <c r="E2317" i="5"/>
  <c r="H2316" i="5"/>
  <c r="G2316" i="5"/>
  <c r="F2316" i="5"/>
  <c r="E2316" i="5"/>
  <c r="H2315" i="5"/>
  <c r="G2315" i="5"/>
  <c r="F2315" i="5"/>
  <c r="E2315" i="5"/>
  <c r="H2314" i="5"/>
  <c r="G2314" i="5"/>
  <c r="F2314" i="5"/>
  <c r="E2314" i="5"/>
  <c r="H2313" i="5"/>
  <c r="G2313" i="5"/>
  <c r="F2313" i="5"/>
  <c r="E2313" i="5"/>
  <c r="H2312" i="5"/>
  <c r="G2312" i="5"/>
  <c r="F2312" i="5"/>
  <c r="E2312" i="5"/>
  <c r="H2311" i="5"/>
  <c r="G2311" i="5"/>
  <c r="F2311" i="5"/>
  <c r="E2311" i="5"/>
  <c r="H2310" i="5"/>
  <c r="G2310" i="5"/>
  <c r="F2310" i="5"/>
  <c r="E2310" i="5"/>
  <c r="H2309" i="5"/>
  <c r="G2309" i="5"/>
  <c r="F2309" i="5"/>
  <c r="E2309" i="5"/>
  <c r="H2308" i="5"/>
  <c r="G2308" i="5"/>
  <c r="F2308" i="5"/>
  <c r="E2308" i="5"/>
  <c r="H2307" i="5"/>
  <c r="G2307" i="5"/>
  <c r="F2307" i="5"/>
  <c r="E2307" i="5"/>
  <c r="H2306" i="5"/>
  <c r="G2306" i="5"/>
  <c r="F2306" i="5"/>
  <c r="E2306" i="5"/>
  <c r="H2305" i="5"/>
  <c r="G2305" i="5"/>
  <c r="F2305" i="5"/>
  <c r="E2305" i="5"/>
  <c r="H2304" i="5"/>
  <c r="G2304" i="5"/>
  <c r="F2304" i="5"/>
  <c r="E2304" i="5"/>
  <c r="H2303" i="5"/>
  <c r="G2303" i="5"/>
  <c r="F2303" i="5"/>
  <c r="E2303" i="5"/>
  <c r="H2302" i="5"/>
  <c r="G2302" i="5"/>
  <c r="F2302" i="5"/>
  <c r="E2302" i="5"/>
  <c r="H2301" i="5"/>
  <c r="G2301" i="5"/>
  <c r="F2301" i="5"/>
  <c r="E2301" i="5"/>
  <c r="H2300" i="5"/>
  <c r="G2300" i="5"/>
  <c r="F2300" i="5"/>
  <c r="E2300" i="5"/>
  <c r="H2299" i="5"/>
  <c r="G2299" i="5"/>
  <c r="F2299" i="5"/>
  <c r="E2299" i="5"/>
  <c r="H2298" i="5"/>
  <c r="G2298" i="5"/>
  <c r="F2298" i="5"/>
  <c r="E2298" i="5"/>
  <c r="H2297" i="5"/>
  <c r="G2297" i="5"/>
  <c r="F2297" i="5"/>
  <c r="E2297" i="5"/>
  <c r="H2296" i="5"/>
  <c r="G2296" i="5"/>
  <c r="F2296" i="5"/>
  <c r="E2296" i="5"/>
  <c r="H2295" i="5"/>
  <c r="G2295" i="5"/>
  <c r="F2295" i="5"/>
  <c r="E2295" i="5"/>
  <c r="H2294" i="5"/>
  <c r="G2294" i="5"/>
  <c r="F2294" i="5"/>
  <c r="E2294" i="5"/>
  <c r="H2293" i="5"/>
  <c r="G2293" i="5"/>
  <c r="F2293" i="5"/>
  <c r="E2293" i="5"/>
  <c r="H2292" i="5"/>
  <c r="G2292" i="5"/>
  <c r="F2292" i="5"/>
  <c r="E2292" i="5"/>
  <c r="H2291" i="5"/>
  <c r="G2291" i="5"/>
  <c r="F2291" i="5"/>
  <c r="E2291" i="5"/>
  <c r="H2290" i="5"/>
  <c r="G2290" i="5"/>
  <c r="F2290" i="5"/>
  <c r="E2290" i="5"/>
  <c r="H2289" i="5"/>
  <c r="G2289" i="5"/>
  <c r="F2289" i="5"/>
  <c r="E2289" i="5"/>
  <c r="H2288" i="5"/>
  <c r="G2288" i="5"/>
  <c r="F2288" i="5"/>
  <c r="E2288" i="5"/>
  <c r="H2287" i="5"/>
  <c r="G2287" i="5"/>
  <c r="F2287" i="5"/>
  <c r="E2287" i="5"/>
  <c r="H2286" i="5"/>
  <c r="G2286" i="5"/>
  <c r="F2286" i="5"/>
  <c r="E2286" i="5"/>
  <c r="H2285" i="5"/>
  <c r="G2285" i="5"/>
  <c r="F2285" i="5"/>
  <c r="E2285" i="5"/>
  <c r="H2284" i="5"/>
  <c r="G2284" i="5"/>
  <c r="F2284" i="5"/>
  <c r="E2284" i="5"/>
  <c r="H2283" i="5"/>
  <c r="G2283" i="5"/>
  <c r="F2283" i="5"/>
  <c r="E2283" i="5"/>
  <c r="H2282" i="5"/>
  <c r="G2282" i="5"/>
  <c r="F2282" i="5"/>
  <c r="E2282" i="5"/>
  <c r="H2281" i="5"/>
  <c r="G2281" i="5"/>
  <c r="F2281" i="5"/>
  <c r="E2281" i="5"/>
  <c r="H2280" i="5"/>
  <c r="G2280" i="5"/>
  <c r="F2280" i="5"/>
  <c r="E2280" i="5"/>
  <c r="H2279" i="5"/>
  <c r="G2279" i="5"/>
  <c r="F2279" i="5"/>
  <c r="E2279" i="5"/>
  <c r="H2278" i="5"/>
  <c r="G2278" i="5"/>
  <c r="F2278" i="5"/>
  <c r="E2278" i="5"/>
  <c r="H2277" i="5"/>
  <c r="G2277" i="5"/>
  <c r="F2277" i="5"/>
  <c r="E2277" i="5"/>
  <c r="H2276" i="5"/>
  <c r="G2276" i="5"/>
  <c r="F2276" i="5"/>
  <c r="E2276" i="5"/>
  <c r="H2275" i="5"/>
  <c r="G2275" i="5"/>
  <c r="F2275" i="5"/>
  <c r="E2275" i="5"/>
  <c r="H2274" i="5"/>
  <c r="G2274" i="5"/>
  <c r="F2274" i="5"/>
  <c r="E2274" i="5"/>
  <c r="H2273" i="5"/>
  <c r="G2273" i="5"/>
  <c r="F2273" i="5"/>
  <c r="E2273" i="5"/>
  <c r="H2272" i="5"/>
  <c r="G2272" i="5"/>
  <c r="F2272" i="5"/>
  <c r="E2272" i="5"/>
  <c r="H2271" i="5"/>
  <c r="G2271" i="5"/>
  <c r="F2271" i="5"/>
  <c r="E2271" i="5"/>
  <c r="H2270" i="5"/>
  <c r="G2270" i="5"/>
  <c r="F2270" i="5"/>
  <c r="E2270" i="5"/>
  <c r="H2269" i="5"/>
  <c r="G2269" i="5"/>
  <c r="F2269" i="5"/>
  <c r="E2269" i="5"/>
  <c r="H2268" i="5"/>
  <c r="G2268" i="5"/>
  <c r="F2268" i="5"/>
  <c r="E2268" i="5"/>
  <c r="H2267" i="5"/>
  <c r="G2267" i="5"/>
  <c r="F2267" i="5"/>
  <c r="E2267" i="5"/>
  <c r="H2266" i="5"/>
  <c r="G2266" i="5"/>
  <c r="F2266" i="5"/>
  <c r="E2266" i="5"/>
  <c r="H2265" i="5"/>
  <c r="G2265" i="5"/>
  <c r="F2265" i="5"/>
  <c r="E2265" i="5"/>
  <c r="H2264" i="5"/>
  <c r="G2264" i="5"/>
  <c r="F2264" i="5"/>
  <c r="E2264" i="5"/>
  <c r="H2263" i="5"/>
  <c r="G2263" i="5"/>
  <c r="F2263" i="5"/>
  <c r="E2263" i="5"/>
  <c r="H2262" i="5"/>
  <c r="G2262" i="5"/>
  <c r="F2262" i="5"/>
  <c r="E2262" i="5"/>
  <c r="H2261" i="5"/>
  <c r="G2261" i="5"/>
  <c r="F2261" i="5"/>
  <c r="E2261" i="5"/>
  <c r="H2260" i="5"/>
  <c r="G2260" i="5"/>
  <c r="F2260" i="5"/>
  <c r="E2260" i="5"/>
  <c r="H2259" i="5"/>
  <c r="G2259" i="5"/>
  <c r="F2259" i="5"/>
  <c r="E2259" i="5"/>
  <c r="H2258" i="5"/>
  <c r="G2258" i="5"/>
  <c r="F2258" i="5"/>
  <c r="E2258" i="5"/>
  <c r="H2257" i="5"/>
  <c r="G2257" i="5"/>
  <c r="F2257" i="5"/>
  <c r="E2257" i="5"/>
  <c r="H2256" i="5"/>
  <c r="G2256" i="5"/>
  <c r="F2256" i="5"/>
  <c r="E2256" i="5"/>
  <c r="H2255" i="5"/>
  <c r="G2255" i="5"/>
  <c r="F2255" i="5"/>
  <c r="E2255" i="5"/>
  <c r="H2254" i="5"/>
  <c r="G2254" i="5"/>
  <c r="F2254" i="5"/>
  <c r="E2254" i="5"/>
  <c r="H2253" i="5"/>
  <c r="G2253" i="5"/>
  <c r="F2253" i="5"/>
  <c r="E2253" i="5"/>
  <c r="H2252" i="5"/>
  <c r="G2252" i="5"/>
  <c r="F2252" i="5"/>
  <c r="E2252" i="5"/>
  <c r="H2251" i="5"/>
  <c r="G2251" i="5"/>
  <c r="F2251" i="5"/>
  <c r="E2251" i="5"/>
  <c r="H2250" i="5"/>
  <c r="G2250" i="5"/>
  <c r="F2250" i="5"/>
  <c r="E2250" i="5"/>
  <c r="H2249" i="5"/>
  <c r="G2249" i="5"/>
  <c r="F2249" i="5"/>
  <c r="E2249" i="5"/>
  <c r="H2248" i="5"/>
  <c r="G2248" i="5"/>
  <c r="F2248" i="5"/>
  <c r="E2248" i="5"/>
  <c r="H2247" i="5"/>
  <c r="G2247" i="5"/>
  <c r="F2247" i="5"/>
  <c r="E2247" i="5"/>
  <c r="H2246" i="5"/>
  <c r="G2246" i="5"/>
  <c r="F2246" i="5"/>
  <c r="E2246" i="5"/>
  <c r="H2245" i="5"/>
  <c r="G2245" i="5"/>
  <c r="F2245" i="5"/>
  <c r="E2245" i="5"/>
  <c r="H2244" i="5"/>
  <c r="G2244" i="5"/>
  <c r="F2244" i="5"/>
  <c r="E2244" i="5"/>
  <c r="H2243" i="5"/>
  <c r="G2243" i="5"/>
  <c r="F2243" i="5"/>
  <c r="E2243" i="5"/>
  <c r="H2242" i="5"/>
  <c r="G2242" i="5"/>
  <c r="F2242" i="5"/>
  <c r="E2242" i="5"/>
  <c r="H2241" i="5"/>
  <c r="G2241" i="5"/>
  <c r="F2241" i="5"/>
  <c r="E2241" i="5"/>
  <c r="H2240" i="5"/>
  <c r="G2240" i="5"/>
  <c r="F2240" i="5"/>
  <c r="E2240" i="5"/>
  <c r="H2239" i="5"/>
  <c r="G2239" i="5"/>
  <c r="F2239" i="5"/>
  <c r="E2239" i="5"/>
  <c r="H2238" i="5"/>
  <c r="G2238" i="5"/>
  <c r="F2238" i="5"/>
  <c r="E2238" i="5"/>
  <c r="H2237" i="5"/>
  <c r="G2237" i="5"/>
  <c r="F2237" i="5"/>
  <c r="E2237" i="5"/>
  <c r="H2236" i="5"/>
  <c r="G2236" i="5"/>
  <c r="F2236" i="5"/>
  <c r="E2236" i="5"/>
  <c r="H2235" i="5"/>
  <c r="G2235" i="5"/>
  <c r="F2235" i="5"/>
  <c r="E2235" i="5"/>
  <c r="H2234" i="5"/>
  <c r="G2234" i="5"/>
  <c r="F2234" i="5"/>
  <c r="E2234" i="5"/>
  <c r="H2233" i="5"/>
  <c r="G2233" i="5"/>
  <c r="F2233" i="5"/>
  <c r="E2233" i="5"/>
  <c r="H2232" i="5"/>
  <c r="G2232" i="5"/>
  <c r="F2232" i="5"/>
  <c r="E2232" i="5"/>
  <c r="H2231" i="5"/>
  <c r="G2231" i="5"/>
  <c r="F2231" i="5"/>
  <c r="E2231" i="5"/>
  <c r="H2230" i="5"/>
  <c r="G2230" i="5"/>
  <c r="F2230" i="5"/>
  <c r="E2230" i="5"/>
  <c r="H2229" i="5"/>
  <c r="G2229" i="5"/>
  <c r="F2229" i="5"/>
  <c r="E2229" i="5"/>
  <c r="H2228" i="5"/>
  <c r="G2228" i="5"/>
  <c r="F2228" i="5"/>
  <c r="E2228" i="5"/>
  <c r="H2227" i="5"/>
  <c r="G2227" i="5"/>
  <c r="F2227" i="5"/>
  <c r="E2227" i="5"/>
  <c r="H2226" i="5"/>
  <c r="G2226" i="5"/>
  <c r="F2226" i="5"/>
  <c r="E2226" i="5"/>
  <c r="H2225" i="5"/>
  <c r="G2225" i="5"/>
  <c r="F2225" i="5"/>
  <c r="E2225" i="5"/>
  <c r="H2224" i="5"/>
  <c r="G2224" i="5"/>
  <c r="F2224" i="5"/>
  <c r="E2224" i="5"/>
  <c r="H2223" i="5"/>
  <c r="G2223" i="5"/>
  <c r="F2223" i="5"/>
  <c r="E2223" i="5"/>
  <c r="H2222" i="5"/>
  <c r="G2222" i="5"/>
  <c r="F2222" i="5"/>
  <c r="E2222" i="5"/>
  <c r="H2221" i="5"/>
  <c r="G2221" i="5"/>
  <c r="F2221" i="5"/>
  <c r="E2221" i="5"/>
  <c r="H2220" i="5"/>
  <c r="G2220" i="5"/>
  <c r="F2220" i="5"/>
  <c r="E2220" i="5"/>
  <c r="H2219" i="5"/>
  <c r="G2219" i="5"/>
  <c r="F2219" i="5"/>
  <c r="E2219" i="5"/>
  <c r="H2218" i="5"/>
  <c r="G2218" i="5"/>
  <c r="F2218" i="5"/>
  <c r="E2218" i="5"/>
  <c r="H2217" i="5"/>
  <c r="G2217" i="5"/>
  <c r="F2217" i="5"/>
  <c r="E2217" i="5"/>
  <c r="H2216" i="5"/>
  <c r="G2216" i="5"/>
  <c r="F2216" i="5"/>
  <c r="E2216" i="5"/>
  <c r="H2215" i="5"/>
  <c r="G2215" i="5"/>
  <c r="F2215" i="5"/>
  <c r="E2215" i="5"/>
  <c r="H2214" i="5"/>
  <c r="G2214" i="5"/>
  <c r="F2214" i="5"/>
  <c r="E2214" i="5"/>
  <c r="H2213" i="5"/>
  <c r="G2213" i="5"/>
  <c r="F2213" i="5"/>
  <c r="E2213" i="5"/>
  <c r="H2212" i="5"/>
  <c r="G2212" i="5"/>
  <c r="F2212" i="5"/>
  <c r="E2212" i="5"/>
  <c r="H2211" i="5"/>
  <c r="G2211" i="5"/>
  <c r="F2211" i="5"/>
  <c r="E2211" i="5"/>
  <c r="H2210" i="5"/>
  <c r="G2210" i="5"/>
  <c r="F2210" i="5"/>
  <c r="E2210" i="5"/>
  <c r="H2209" i="5"/>
  <c r="G2209" i="5"/>
  <c r="F2209" i="5"/>
  <c r="E2209" i="5"/>
  <c r="H2208" i="5"/>
  <c r="G2208" i="5"/>
  <c r="F2208" i="5"/>
  <c r="E2208" i="5"/>
  <c r="H2207" i="5"/>
  <c r="G2207" i="5"/>
  <c r="F2207" i="5"/>
  <c r="E2207" i="5"/>
  <c r="H2206" i="5"/>
  <c r="G2206" i="5"/>
  <c r="F2206" i="5"/>
  <c r="E2206" i="5"/>
  <c r="H2205" i="5"/>
  <c r="G2205" i="5"/>
  <c r="F2205" i="5"/>
  <c r="E2205" i="5"/>
  <c r="H2204" i="5"/>
  <c r="G2204" i="5"/>
  <c r="F2204" i="5"/>
  <c r="E2204" i="5"/>
  <c r="H2203" i="5"/>
  <c r="G2203" i="5"/>
  <c r="F2203" i="5"/>
  <c r="E2203" i="5"/>
  <c r="H2202" i="5"/>
  <c r="G2202" i="5"/>
  <c r="F2202" i="5"/>
  <c r="E2202" i="5"/>
  <c r="H2201" i="5"/>
  <c r="G2201" i="5"/>
  <c r="F2201" i="5"/>
  <c r="E2201" i="5"/>
  <c r="H2200" i="5"/>
  <c r="G2200" i="5"/>
  <c r="F2200" i="5"/>
  <c r="E2200" i="5"/>
  <c r="H2199" i="5"/>
  <c r="G2199" i="5"/>
  <c r="F2199" i="5"/>
  <c r="E2199" i="5"/>
  <c r="H2198" i="5"/>
  <c r="G2198" i="5"/>
  <c r="F2198" i="5"/>
  <c r="E2198" i="5"/>
  <c r="H2197" i="5"/>
  <c r="G2197" i="5"/>
  <c r="F2197" i="5"/>
  <c r="E2197" i="5"/>
  <c r="H2196" i="5"/>
  <c r="G2196" i="5"/>
  <c r="F2196" i="5"/>
  <c r="E2196" i="5"/>
  <c r="H2195" i="5"/>
  <c r="G2195" i="5"/>
  <c r="F2195" i="5"/>
  <c r="E2195" i="5"/>
  <c r="H2194" i="5"/>
  <c r="G2194" i="5"/>
  <c r="F2194" i="5"/>
  <c r="E2194" i="5"/>
  <c r="H2193" i="5"/>
  <c r="G2193" i="5"/>
  <c r="F2193" i="5"/>
  <c r="E2193" i="5"/>
  <c r="H2192" i="5"/>
  <c r="G2192" i="5"/>
  <c r="F2192" i="5"/>
  <c r="E2192" i="5"/>
  <c r="H2191" i="5"/>
  <c r="G2191" i="5"/>
  <c r="F2191" i="5"/>
  <c r="E2191" i="5"/>
  <c r="H2190" i="5"/>
  <c r="G2190" i="5"/>
  <c r="F2190" i="5"/>
  <c r="E2190" i="5"/>
  <c r="H2189" i="5"/>
  <c r="G2189" i="5"/>
  <c r="F2189" i="5"/>
  <c r="E2189" i="5"/>
  <c r="H2188" i="5"/>
  <c r="G2188" i="5"/>
  <c r="F2188" i="5"/>
  <c r="E2188" i="5"/>
  <c r="H2187" i="5"/>
  <c r="G2187" i="5"/>
  <c r="F2187" i="5"/>
  <c r="E2187" i="5"/>
  <c r="H2186" i="5"/>
  <c r="G2186" i="5"/>
  <c r="F2186" i="5"/>
  <c r="E2186" i="5"/>
  <c r="H2185" i="5"/>
  <c r="G2185" i="5"/>
  <c r="F2185" i="5"/>
  <c r="E2185" i="5"/>
  <c r="H2184" i="5"/>
  <c r="G2184" i="5"/>
  <c r="F2184" i="5"/>
  <c r="E2184" i="5"/>
  <c r="H2183" i="5"/>
  <c r="G2183" i="5"/>
  <c r="F2183" i="5"/>
  <c r="E2183" i="5"/>
  <c r="H2182" i="5"/>
  <c r="G2182" i="5"/>
  <c r="F2182" i="5"/>
  <c r="E2182" i="5"/>
  <c r="H2181" i="5"/>
  <c r="G2181" i="5"/>
  <c r="F2181" i="5"/>
  <c r="E2181" i="5"/>
  <c r="H2180" i="5"/>
  <c r="G2180" i="5"/>
  <c r="F2180" i="5"/>
  <c r="E2180" i="5"/>
  <c r="H2179" i="5"/>
  <c r="G2179" i="5"/>
  <c r="F2179" i="5"/>
  <c r="E2179" i="5"/>
  <c r="H2178" i="5"/>
  <c r="G2178" i="5"/>
  <c r="F2178" i="5"/>
  <c r="E2178" i="5"/>
  <c r="H2177" i="5"/>
  <c r="G2177" i="5"/>
  <c r="F2177" i="5"/>
  <c r="E2177" i="5"/>
  <c r="H2176" i="5"/>
  <c r="G2176" i="5"/>
  <c r="F2176" i="5"/>
  <c r="E2176" i="5"/>
  <c r="H2175" i="5"/>
  <c r="G2175" i="5"/>
  <c r="F2175" i="5"/>
  <c r="E2175" i="5"/>
  <c r="H2174" i="5"/>
  <c r="G2174" i="5"/>
  <c r="F2174" i="5"/>
  <c r="E2174" i="5"/>
  <c r="H2173" i="5"/>
  <c r="G2173" i="5"/>
  <c r="F2173" i="5"/>
  <c r="E2173" i="5"/>
  <c r="H2172" i="5"/>
  <c r="G2172" i="5"/>
  <c r="F2172" i="5"/>
  <c r="E2172" i="5"/>
  <c r="H2171" i="5"/>
  <c r="G2171" i="5"/>
  <c r="F2171" i="5"/>
  <c r="E2171" i="5"/>
  <c r="H2170" i="5"/>
  <c r="G2170" i="5"/>
  <c r="F2170" i="5"/>
  <c r="E2170" i="5"/>
  <c r="H2169" i="5"/>
  <c r="G2169" i="5"/>
  <c r="F2169" i="5"/>
  <c r="E2169" i="5"/>
  <c r="H2168" i="5"/>
  <c r="G2168" i="5"/>
  <c r="F2168" i="5"/>
  <c r="E2168" i="5"/>
  <c r="H2167" i="5"/>
  <c r="G2167" i="5"/>
  <c r="F2167" i="5"/>
  <c r="E2167" i="5"/>
  <c r="H2166" i="5"/>
  <c r="G2166" i="5"/>
  <c r="F2166" i="5"/>
  <c r="E2166" i="5"/>
  <c r="H2165" i="5"/>
  <c r="G2165" i="5"/>
  <c r="F2165" i="5"/>
  <c r="E2165" i="5"/>
  <c r="H2164" i="5"/>
  <c r="G2164" i="5"/>
  <c r="F2164" i="5"/>
  <c r="E2164" i="5"/>
  <c r="H2163" i="5"/>
  <c r="G2163" i="5"/>
  <c r="F2163" i="5"/>
  <c r="E2163" i="5"/>
  <c r="H2162" i="5"/>
  <c r="G2162" i="5"/>
  <c r="F2162" i="5"/>
  <c r="E2162" i="5"/>
  <c r="H2161" i="5"/>
  <c r="G2161" i="5"/>
  <c r="F2161" i="5"/>
  <c r="E2161" i="5"/>
  <c r="H2160" i="5"/>
  <c r="G2160" i="5"/>
  <c r="F2160" i="5"/>
  <c r="E2160" i="5"/>
  <c r="H2159" i="5"/>
  <c r="G2159" i="5"/>
  <c r="F2159" i="5"/>
  <c r="E2159" i="5"/>
  <c r="H2158" i="5"/>
  <c r="G2158" i="5"/>
  <c r="F2158" i="5"/>
  <c r="E2158" i="5"/>
  <c r="H2157" i="5"/>
  <c r="G2157" i="5"/>
  <c r="F2157" i="5"/>
  <c r="E2157" i="5"/>
  <c r="H2156" i="5"/>
  <c r="G2156" i="5"/>
  <c r="F2156" i="5"/>
  <c r="E2156" i="5"/>
  <c r="H2155" i="5"/>
  <c r="G2155" i="5"/>
  <c r="F2155" i="5"/>
  <c r="E2155" i="5"/>
  <c r="H2154" i="5"/>
  <c r="G2154" i="5"/>
  <c r="F2154" i="5"/>
  <c r="E2154" i="5"/>
  <c r="H2153" i="5"/>
  <c r="G2153" i="5"/>
  <c r="F2153" i="5"/>
  <c r="E2153" i="5"/>
  <c r="H2152" i="5"/>
  <c r="G2152" i="5"/>
  <c r="F2152" i="5"/>
  <c r="E2152" i="5"/>
  <c r="H2151" i="5"/>
  <c r="G2151" i="5"/>
  <c r="F2151" i="5"/>
  <c r="E2151" i="5"/>
  <c r="H2150" i="5"/>
  <c r="G2150" i="5"/>
  <c r="F2150" i="5"/>
  <c r="E2150" i="5"/>
  <c r="H2149" i="5"/>
  <c r="G2149" i="5"/>
  <c r="F2149" i="5"/>
  <c r="E2149" i="5"/>
  <c r="H2148" i="5"/>
  <c r="G2148" i="5"/>
  <c r="F2148" i="5"/>
  <c r="E2148" i="5"/>
  <c r="H2147" i="5"/>
  <c r="G2147" i="5"/>
  <c r="F2147" i="5"/>
  <c r="E2147" i="5"/>
  <c r="H2146" i="5"/>
  <c r="G2146" i="5"/>
  <c r="F2146" i="5"/>
  <c r="E2146" i="5"/>
  <c r="H2145" i="5"/>
  <c r="G2145" i="5"/>
  <c r="F2145" i="5"/>
  <c r="E2145" i="5"/>
  <c r="H2144" i="5"/>
  <c r="G2144" i="5"/>
  <c r="F2144" i="5"/>
  <c r="E2144" i="5"/>
  <c r="H2143" i="5"/>
  <c r="G2143" i="5"/>
  <c r="F2143" i="5"/>
  <c r="E2143" i="5"/>
  <c r="H2142" i="5"/>
  <c r="G2142" i="5"/>
  <c r="F2142" i="5"/>
  <c r="E2142" i="5"/>
  <c r="H2141" i="5"/>
  <c r="G2141" i="5"/>
  <c r="F2141" i="5"/>
  <c r="E2141" i="5"/>
  <c r="H2140" i="5"/>
  <c r="G2140" i="5"/>
  <c r="F2140" i="5"/>
  <c r="E2140" i="5"/>
  <c r="H2139" i="5"/>
  <c r="G2139" i="5"/>
  <c r="F2139" i="5"/>
  <c r="E2139" i="5"/>
  <c r="H2138" i="5"/>
  <c r="G2138" i="5"/>
  <c r="F2138" i="5"/>
  <c r="E2138" i="5"/>
  <c r="H2137" i="5"/>
  <c r="G2137" i="5"/>
  <c r="F2137" i="5"/>
  <c r="E2137" i="5"/>
  <c r="H2136" i="5"/>
  <c r="G2136" i="5"/>
  <c r="F2136" i="5"/>
  <c r="E2136" i="5"/>
  <c r="H2135" i="5"/>
  <c r="G2135" i="5"/>
  <c r="F2135" i="5"/>
  <c r="E2135" i="5"/>
  <c r="H2134" i="5"/>
  <c r="G2134" i="5"/>
  <c r="F2134" i="5"/>
  <c r="E2134" i="5"/>
  <c r="H2133" i="5"/>
  <c r="G2133" i="5"/>
  <c r="F2133" i="5"/>
  <c r="E2133" i="5"/>
  <c r="H2132" i="5"/>
  <c r="G2132" i="5"/>
  <c r="F2132" i="5"/>
  <c r="E2132" i="5"/>
  <c r="H2131" i="5"/>
  <c r="G2131" i="5"/>
  <c r="F2131" i="5"/>
  <c r="E2131" i="5"/>
  <c r="H2130" i="5"/>
  <c r="G2130" i="5"/>
  <c r="F2130" i="5"/>
  <c r="E2130" i="5"/>
  <c r="H2129" i="5"/>
  <c r="G2129" i="5"/>
  <c r="F2129" i="5"/>
  <c r="E2129" i="5"/>
  <c r="H2128" i="5"/>
  <c r="G2128" i="5"/>
  <c r="F2128" i="5"/>
  <c r="E2128" i="5"/>
  <c r="H2127" i="5"/>
  <c r="G2127" i="5"/>
  <c r="F2127" i="5"/>
  <c r="E2127" i="5"/>
  <c r="H2126" i="5"/>
  <c r="G2126" i="5"/>
  <c r="F2126" i="5"/>
  <c r="E2126" i="5"/>
  <c r="H2125" i="5"/>
  <c r="G2125" i="5"/>
  <c r="F2125" i="5"/>
  <c r="E2125" i="5"/>
  <c r="H2124" i="5"/>
  <c r="G2124" i="5"/>
  <c r="F2124" i="5"/>
  <c r="E2124" i="5"/>
  <c r="H2123" i="5"/>
  <c r="G2123" i="5"/>
  <c r="F2123" i="5"/>
  <c r="E2123" i="5"/>
  <c r="H2122" i="5"/>
  <c r="G2122" i="5"/>
  <c r="F2122" i="5"/>
  <c r="E2122" i="5"/>
  <c r="H2121" i="5"/>
  <c r="G2121" i="5"/>
  <c r="F2121" i="5"/>
  <c r="E2121" i="5"/>
  <c r="H2120" i="5"/>
  <c r="G2120" i="5"/>
  <c r="F2120" i="5"/>
  <c r="E2120" i="5"/>
  <c r="H2119" i="5"/>
  <c r="G2119" i="5"/>
  <c r="F2119" i="5"/>
  <c r="E2119" i="5"/>
  <c r="H2118" i="5"/>
  <c r="G2118" i="5"/>
  <c r="F2118" i="5"/>
  <c r="E2118" i="5"/>
  <c r="H2117" i="5"/>
  <c r="G2117" i="5"/>
  <c r="F2117" i="5"/>
  <c r="E2117" i="5"/>
  <c r="H2116" i="5"/>
  <c r="G2116" i="5"/>
  <c r="F2116" i="5"/>
  <c r="E2116" i="5"/>
  <c r="H2115" i="5"/>
  <c r="G2115" i="5"/>
  <c r="F2115" i="5"/>
  <c r="E2115" i="5"/>
  <c r="H2114" i="5"/>
  <c r="G2114" i="5"/>
  <c r="F2114" i="5"/>
  <c r="E2114" i="5"/>
  <c r="H2113" i="5"/>
  <c r="G2113" i="5"/>
  <c r="F2113" i="5"/>
  <c r="E2113" i="5"/>
  <c r="H2112" i="5"/>
  <c r="G2112" i="5"/>
  <c r="F2112" i="5"/>
  <c r="E2112" i="5"/>
  <c r="H2111" i="5"/>
  <c r="G2111" i="5"/>
  <c r="F2111" i="5"/>
  <c r="E2111" i="5"/>
  <c r="H2110" i="5"/>
  <c r="G2110" i="5"/>
  <c r="F2110" i="5"/>
  <c r="E2110" i="5"/>
  <c r="H2109" i="5"/>
  <c r="G2109" i="5"/>
  <c r="F2109" i="5"/>
  <c r="E2109" i="5"/>
  <c r="H2108" i="5"/>
  <c r="G2108" i="5"/>
  <c r="F2108" i="5"/>
  <c r="E2108" i="5"/>
  <c r="H2107" i="5"/>
  <c r="G2107" i="5"/>
  <c r="F2107" i="5"/>
  <c r="E2107" i="5"/>
  <c r="H2106" i="5"/>
  <c r="G2106" i="5"/>
  <c r="F2106" i="5"/>
  <c r="E2106" i="5"/>
  <c r="H2105" i="5"/>
  <c r="G2105" i="5"/>
  <c r="F2105" i="5"/>
  <c r="E2105" i="5"/>
  <c r="H2104" i="5"/>
  <c r="G2104" i="5"/>
  <c r="F2104" i="5"/>
  <c r="E2104" i="5"/>
  <c r="H2103" i="5"/>
  <c r="G2103" i="5"/>
  <c r="F2103" i="5"/>
  <c r="E2103" i="5"/>
  <c r="H2102" i="5"/>
  <c r="G2102" i="5"/>
  <c r="F2102" i="5"/>
  <c r="E2102" i="5"/>
  <c r="H2101" i="5"/>
  <c r="G2101" i="5"/>
  <c r="F2101" i="5"/>
  <c r="E2101" i="5"/>
  <c r="H2100" i="5"/>
  <c r="G2100" i="5"/>
  <c r="F2100" i="5"/>
  <c r="E2100" i="5"/>
  <c r="H2099" i="5"/>
  <c r="G2099" i="5"/>
  <c r="F2099" i="5"/>
  <c r="E2099" i="5"/>
  <c r="H2098" i="5"/>
  <c r="G2098" i="5"/>
  <c r="F2098" i="5"/>
  <c r="E2098" i="5"/>
  <c r="H2097" i="5"/>
  <c r="G2097" i="5"/>
  <c r="F2097" i="5"/>
  <c r="E2097" i="5"/>
  <c r="H2096" i="5"/>
  <c r="G2096" i="5"/>
  <c r="F2096" i="5"/>
  <c r="E2096" i="5"/>
  <c r="H2095" i="5"/>
  <c r="G2095" i="5"/>
  <c r="F2095" i="5"/>
  <c r="E2095" i="5"/>
  <c r="H2094" i="5"/>
  <c r="G2094" i="5"/>
  <c r="F2094" i="5"/>
  <c r="E2094" i="5"/>
  <c r="H2093" i="5"/>
  <c r="G2093" i="5"/>
  <c r="F2093" i="5"/>
  <c r="E2093" i="5"/>
  <c r="H2092" i="5"/>
  <c r="G2092" i="5"/>
  <c r="F2092" i="5"/>
  <c r="E2092" i="5"/>
  <c r="H2091" i="5"/>
  <c r="G2091" i="5"/>
  <c r="F2091" i="5"/>
  <c r="E2091" i="5"/>
  <c r="H2090" i="5"/>
  <c r="G2090" i="5"/>
  <c r="F2090" i="5"/>
  <c r="E2090" i="5"/>
  <c r="H2089" i="5"/>
  <c r="G2089" i="5"/>
  <c r="F2089" i="5"/>
  <c r="E2089" i="5"/>
  <c r="H2088" i="5"/>
  <c r="G2088" i="5"/>
  <c r="F2088" i="5"/>
  <c r="E2088" i="5"/>
  <c r="H2087" i="5"/>
  <c r="G2087" i="5"/>
  <c r="F2087" i="5"/>
  <c r="E2087" i="5"/>
  <c r="H2086" i="5"/>
  <c r="G2086" i="5"/>
  <c r="F2086" i="5"/>
  <c r="E2086" i="5"/>
  <c r="H2085" i="5"/>
  <c r="G2085" i="5"/>
  <c r="F2085" i="5"/>
  <c r="E2085" i="5"/>
  <c r="H2084" i="5"/>
  <c r="G2084" i="5"/>
  <c r="F2084" i="5"/>
  <c r="E2084" i="5"/>
  <c r="H2083" i="5"/>
  <c r="G2083" i="5"/>
  <c r="F2083" i="5"/>
  <c r="E2083" i="5"/>
  <c r="H2082" i="5"/>
  <c r="G2082" i="5"/>
  <c r="F2082" i="5"/>
  <c r="E2082" i="5"/>
  <c r="H2081" i="5"/>
  <c r="G2081" i="5"/>
  <c r="F2081" i="5"/>
  <c r="E2081" i="5"/>
  <c r="H2080" i="5"/>
  <c r="G2080" i="5"/>
  <c r="F2080" i="5"/>
  <c r="E2080" i="5"/>
  <c r="H2079" i="5"/>
  <c r="G2079" i="5"/>
  <c r="F2079" i="5"/>
  <c r="E2079" i="5"/>
  <c r="H2078" i="5"/>
  <c r="G2078" i="5"/>
  <c r="F2078" i="5"/>
  <c r="E2078" i="5"/>
  <c r="H2077" i="5"/>
  <c r="G2077" i="5"/>
  <c r="F2077" i="5"/>
  <c r="E2077" i="5"/>
  <c r="H2076" i="5"/>
  <c r="G2076" i="5"/>
  <c r="F2076" i="5"/>
  <c r="E2076" i="5"/>
  <c r="H2075" i="5"/>
  <c r="G2075" i="5"/>
  <c r="F2075" i="5"/>
  <c r="E2075" i="5"/>
  <c r="H2074" i="5"/>
  <c r="G2074" i="5"/>
  <c r="F2074" i="5"/>
  <c r="E2074" i="5"/>
  <c r="H2073" i="5"/>
  <c r="G2073" i="5"/>
  <c r="F2073" i="5"/>
  <c r="E2073" i="5"/>
  <c r="H2072" i="5"/>
  <c r="G2072" i="5"/>
  <c r="F2072" i="5"/>
  <c r="E2072" i="5"/>
  <c r="H2071" i="5"/>
  <c r="G2071" i="5"/>
  <c r="F2071" i="5"/>
  <c r="E2071" i="5"/>
  <c r="H2070" i="5"/>
  <c r="G2070" i="5"/>
  <c r="F2070" i="5"/>
  <c r="E2070" i="5"/>
  <c r="H2069" i="5"/>
  <c r="G2069" i="5"/>
  <c r="F2069" i="5"/>
  <c r="E2069" i="5"/>
  <c r="H2068" i="5"/>
  <c r="G2068" i="5"/>
  <c r="F2068" i="5"/>
  <c r="E2068" i="5"/>
  <c r="H2067" i="5"/>
  <c r="G2067" i="5"/>
  <c r="F2067" i="5"/>
  <c r="E2067" i="5"/>
  <c r="H2066" i="5"/>
  <c r="G2066" i="5"/>
  <c r="F2066" i="5"/>
  <c r="E2066" i="5"/>
  <c r="H2065" i="5"/>
  <c r="G2065" i="5"/>
  <c r="F2065" i="5"/>
  <c r="E2065" i="5"/>
  <c r="H2064" i="5"/>
  <c r="G2064" i="5"/>
  <c r="F2064" i="5"/>
  <c r="E2064" i="5"/>
  <c r="H2063" i="5"/>
  <c r="G2063" i="5"/>
  <c r="F2063" i="5"/>
  <c r="E2063" i="5"/>
  <c r="H2062" i="5"/>
  <c r="G2062" i="5"/>
  <c r="F2062" i="5"/>
  <c r="E2062" i="5"/>
  <c r="H2061" i="5"/>
  <c r="G2061" i="5"/>
  <c r="F2061" i="5"/>
  <c r="E2061" i="5"/>
  <c r="H2060" i="5"/>
  <c r="G2060" i="5"/>
  <c r="F2060" i="5"/>
  <c r="E2060" i="5"/>
  <c r="H2059" i="5"/>
  <c r="G2059" i="5"/>
  <c r="F2059" i="5"/>
  <c r="E2059" i="5"/>
  <c r="H2058" i="5"/>
  <c r="G2058" i="5"/>
  <c r="F2058" i="5"/>
  <c r="E2058" i="5"/>
  <c r="H2057" i="5"/>
  <c r="G2057" i="5"/>
  <c r="F2057" i="5"/>
  <c r="E2057" i="5"/>
  <c r="H2056" i="5"/>
  <c r="G2056" i="5"/>
  <c r="F2056" i="5"/>
  <c r="E2056" i="5"/>
  <c r="H2055" i="5"/>
  <c r="G2055" i="5"/>
  <c r="F2055" i="5"/>
  <c r="E2055" i="5"/>
  <c r="H2054" i="5"/>
  <c r="G2054" i="5"/>
  <c r="F2054" i="5"/>
  <c r="E2054" i="5"/>
  <c r="H2053" i="5"/>
  <c r="G2053" i="5"/>
  <c r="F2053" i="5"/>
  <c r="E2053" i="5"/>
  <c r="H2052" i="5"/>
  <c r="G2052" i="5"/>
  <c r="F2052" i="5"/>
  <c r="E2052" i="5"/>
  <c r="H2051" i="5"/>
  <c r="G2051" i="5"/>
  <c r="F2051" i="5"/>
  <c r="E2051" i="5"/>
  <c r="H2050" i="5"/>
  <c r="G2050" i="5"/>
  <c r="F2050" i="5"/>
  <c r="E2050" i="5"/>
  <c r="H2049" i="5"/>
  <c r="G2049" i="5"/>
  <c r="F2049" i="5"/>
  <c r="E2049" i="5"/>
  <c r="H2048" i="5"/>
  <c r="G2048" i="5"/>
  <c r="F2048" i="5"/>
  <c r="E2048" i="5"/>
  <c r="H2047" i="5"/>
  <c r="G2047" i="5"/>
  <c r="F2047" i="5"/>
  <c r="E2047" i="5"/>
  <c r="H2046" i="5"/>
  <c r="G2046" i="5"/>
  <c r="F2046" i="5"/>
  <c r="E2046" i="5"/>
  <c r="H2045" i="5"/>
  <c r="G2045" i="5"/>
  <c r="F2045" i="5"/>
  <c r="E2045" i="5"/>
  <c r="H2044" i="5"/>
  <c r="G2044" i="5"/>
  <c r="F2044" i="5"/>
  <c r="E2044" i="5"/>
  <c r="H2043" i="5"/>
  <c r="G2043" i="5"/>
  <c r="F2043" i="5"/>
  <c r="E2043" i="5"/>
  <c r="H2042" i="5"/>
  <c r="G2042" i="5"/>
  <c r="F2042" i="5"/>
  <c r="E2042" i="5"/>
  <c r="H2041" i="5"/>
  <c r="G2041" i="5"/>
  <c r="F2041" i="5"/>
  <c r="E2041" i="5"/>
  <c r="H2040" i="5"/>
  <c r="G2040" i="5"/>
  <c r="F2040" i="5"/>
  <c r="E2040" i="5"/>
  <c r="H2039" i="5"/>
  <c r="G2039" i="5"/>
  <c r="F2039" i="5"/>
  <c r="E2039" i="5"/>
  <c r="H2038" i="5"/>
  <c r="G2038" i="5"/>
  <c r="F2038" i="5"/>
  <c r="E2038" i="5"/>
  <c r="H2037" i="5"/>
  <c r="G2037" i="5"/>
  <c r="F2037" i="5"/>
  <c r="E2037" i="5"/>
  <c r="H2036" i="5"/>
  <c r="G2036" i="5"/>
  <c r="F2036" i="5"/>
  <c r="E2036" i="5"/>
  <c r="H2035" i="5"/>
  <c r="G2035" i="5"/>
  <c r="F2035" i="5"/>
  <c r="E2035" i="5"/>
  <c r="H2034" i="5"/>
  <c r="G2034" i="5"/>
  <c r="F2034" i="5"/>
  <c r="E2034" i="5"/>
  <c r="H2033" i="5"/>
  <c r="G2033" i="5"/>
  <c r="F2033" i="5"/>
  <c r="E2033" i="5"/>
  <c r="H2032" i="5"/>
  <c r="G2032" i="5"/>
  <c r="F2032" i="5"/>
  <c r="E2032" i="5"/>
  <c r="H2031" i="5"/>
  <c r="G2031" i="5"/>
  <c r="F2031" i="5"/>
  <c r="E2031" i="5"/>
  <c r="H2030" i="5"/>
  <c r="G2030" i="5"/>
  <c r="F2030" i="5"/>
  <c r="E2030" i="5"/>
  <c r="H2029" i="5"/>
  <c r="G2029" i="5"/>
  <c r="F2029" i="5"/>
  <c r="E2029" i="5"/>
  <c r="H2028" i="5"/>
  <c r="G2028" i="5"/>
  <c r="F2028" i="5"/>
  <c r="E2028" i="5"/>
  <c r="H2027" i="5"/>
  <c r="G2027" i="5"/>
  <c r="F2027" i="5"/>
  <c r="E2027" i="5"/>
  <c r="H2026" i="5"/>
  <c r="G2026" i="5"/>
  <c r="F2026" i="5"/>
  <c r="E2026" i="5"/>
  <c r="H2025" i="5"/>
  <c r="G2025" i="5"/>
  <c r="F2025" i="5"/>
  <c r="E2025" i="5"/>
  <c r="H2024" i="5"/>
  <c r="G2024" i="5"/>
  <c r="F2024" i="5"/>
  <c r="E2024" i="5"/>
  <c r="H2023" i="5"/>
  <c r="G2023" i="5"/>
  <c r="F2023" i="5"/>
  <c r="E2023" i="5"/>
  <c r="H2022" i="5"/>
  <c r="G2022" i="5"/>
  <c r="F2022" i="5"/>
  <c r="E2022" i="5"/>
  <c r="H2021" i="5"/>
  <c r="G2021" i="5"/>
  <c r="F2021" i="5"/>
  <c r="E2021" i="5"/>
  <c r="H2020" i="5"/>
  <c r="G2020" i="5"/>
  <c r="F2020" i="5"/>
  <c r="E2020" i="5"/>
  <c r="H2019" i="5"/>
  <c r="G2019" i="5"/>
  <c r="F2019" i="5"/>
  <c r="E2019" i="5"/>
  <c r="H2018" i="5"/>
  <c r="G2018" i="5"/>
  <c r="F2018" i="5"/>
  <c r="E2018" i="5"/>
  <c r="H2017" i="5"/>
  <c r="G2017" i="5"/>
  <c r="F2017" i="5"/>
  <c r="E2017" i="5"/>
  <c r="H2016" i="5"/>
  <c r="G2016" i="5"/>
  <c r="F2016" i="5"/>
  <c r="E2016" i="5"/>
  <c r="H2015" i="5"/>
  <c r="G2015" i="5"/>
  <c r="F2015" i="5"/>
  <c r="E2015" i="5"/>
  <c r="H2014" i="5"/>
  <c r="G2014" i="5"/>
  <c r="F2014" i="5"/>
  <c r="E2014" i="5"/>
  <c r="H2013" i="5"/>
  <c r="G2013" i="5"/>
  <c r="F2013" i="5"/>
  <c r="E2013" i="5"/>
  <c r="H2012" i="5"/>
  <c r="G2012" i="5"/>
  <c r="F2012" i="5"/>
  <c r="E2012" i="5"/>
  <c r="H2011" i="5"/>
  <c r="G2011" i="5"/>
  <c r="F2011" i="5"/>
  <c r="E2011" i="5"/>
  <c r="H2010" i="5"/>
  <c r="G2010" i="5"/>
  <c r="F2010" i="5"/>
  <c r="E2010" i="5"/>
  <c r="H2009" i="5"/>
  <c r="G2009" i="5"/>
  <c r="F2009" i="5"/>
  <c r="E2009" i="5"/>
  <c r="H2008" i="5"/>
  <c r="G2008" i="5"/>
  <c r="F2008" i="5"/>
  <c r="E2008" i="5"/>
  <c r="H2007" i="5"/>
  <c r="G2007" i="5"/>
  <c r="F2007" i="5"/>
  <c r="E2007" i="5"/>
  <c r="H2006" i="5"/>
  <c r="G2006" i="5"/>
  <c r="F2006" i="5"/>
  <c r="E2006" i="5"/>
  <c r="H2005" i="5"/>
  <c r="G2005" i="5"/>
  <c r="F2005" i="5"/>
  <c r="E2005" i="5"/>
  <c r="H2004" i="5"/>
  <c r="G2004" i="5"/>
  <c r="F2004" i="5"/>
  <c r="E2004" i="5"/>
  <c r="H2003" i="5"/>
  <c r="G2003" i="5"/>
  <c r="F2003" i="5"/>
  <c r="E2003" i="5"/>
  <c r="H2002" i="5"/>
  <c r="G2002" i="5"/>
  <c r="F2002" i="5"/>
  <c r="E2002" i="5"/>
  <c r="H2001" i="5"/>
  <c r="G2001" i="5"/>
  <c r="F2001" i="5"/>
  <c r="E2001" i="5"/>
  <c r="H2000" i="5"/>
  <c r="G2000" i="5"/>
  <c r="F2000" i="5"/>
  <c r="E2000" i="5"/>
  <c r="H1999" i="5"/>
  <c r="G1999" i="5"/>
  <c r="O1999" i="5" s="1"/>
  <c r="F1999" i="5"/>
  <c r="E1999" i="5"/>
  <c r="H1998" i="5"/>
  <c r="G1998" i="5"/>
  <c r="O1998" i="5" s="1"/>
  <c r="F1998" i="5"/>
  <c r="E1998" i="5"/>
  <c r="H1997" i="5"/>
  <c r="G1997" i="5"/>
  <c r="F1997" i="5"/>
  <c r="E1997" i="5"/>
  <c r="H1996" i="5"/>
  <c r="G1996" i="5"/>
  <c r="O1996" i="5" s="1"/>
  <c r="F1996" i="5"/>
  <c r="E1996" i="5"/>
  <c r="H1995" i="5"/>
  <c r="G1995" i="5"/>
  <c r="O1995" i="5" s="1"/>
  <c r="F1995" i="5"/>
  <c r="E1995" i="5"/>
  <c r="H1994" i="5"/>
  <c r="G1994" i="5"/>
  <c r="F1994" i="5"/>
  <c r="E1994" i="5"/>
  <c r="H1993" i="5"/>
  <c r="G1993" i="5"/>
  <c r="O1993" i="5" s="1"/>
  <c r="F1993" i="5"/>
  <c r="E1993" i="5"/>
  <c r="H1992" i="5"/>
  <c r="G1992" i="5"/>
  <c r="O1992" i="5" s="1"/>
  <c r="F1992" i="5"/>
  <c r="E1992" i="5"/>
  <c r="H1991" i="5"/>
  <c r="G1991" i="5"/>
  <c r="F1991" i="5"/>
  <c r="E1991" i="5"/>
  <c r="H1990" i="5"/>
  <c r="G1990" i="5"/>
  <c r="O1990" i="5" s="1"/>
  <c r="F1990" i="5"/>
  <c r="E1990" i="5"/>
  <c r="H1989" i="5"/>
  <c r="G1989" i="5"/>
  <c r="O1989" i="5" s="1"/>
  <c r="F1989" i="5"/>
  <c r="E1989" i="5"/>
  <c r="H1988" i="5"/>
  <c r="G1988" i="5"/>
  <c r="F1988" i="5"/>
  <c r="E1988" i="5"/>
  <c r="H1987" i="5"/>
  <c r="G1987" i="5"/>
  <c r="F1987" i="5"/>
  <c r="E1987" i="5"/>
  <c r="H1986" i="5"/>
  <c r="G1986" i="5"/>
  <c r="O1986" i="5" s="1"/>
  <c r="F1986" i="5"/>
  <c r="E1986" i="5"/>
  <c r="H1985" i="5"/>
  <c r="G1985" i="5"/>
  <c r="F1985" i="5"/>
  <c r="E1985" i="5"/>
  <c r="H1984" i="5"/>
  <c r="G1984" i="5"/>
  <c r="O1984" i="5" s="1"/>
  <c r="F1984" i="5"/>
  <c r="E1984" i="5"/>
  <c r="H1983" i="5"/>
  <c r="G1983" i="5"/>
  <c r="O1983" i="5" s="1"/>
  <c r="F1983" i="5"/>
  <c r="E1983" i="5"/>
  <c r="H1982" i="5"/>
  <c r="G1982" i="5"/>
  <c r="F1982" i="5"/>
  <c r="E1982" i="5"/>
  <c r="H1981" i="5"/>
  <c r="G1981" i="5"/>
  <c r="O1981" i="5" s="1"/>
  <c r="F1981" i="5"/>
  <c r="E1981" i="5"/>
  <c r="H1980" i="5"/>
  <c r="G1980" i="5"/>
  <c r="O1980" i="5" s="1"/>
  <c r="F1980" i="5"/>
  <c r="E1980" i="5"/>
  <c r="H1979" i="5"/>
  <c r="G1979" i="5"/>
  <c r="F1979" i="5"/>
  <c r="E1979" i="5"/>
  <c r="H1978" i="5"/>
  <c r="G1978" i="5"/>
  <c r="O1978" i="5" s="1"/>
  <c r="F1978" i="5"/>
  <c r="E1978" i="5"/>
  <c r="H1977" i="5"/>
  <c r="G1977" i="5"/>
  <c r="O1977" i="5" s="1"/>
  <c r="F1977" i="5"/>
  <c r="E1977" i="5"/>
  <c r="H1976" i="5"/>
  <c r="G1976" i="5"/>
  <c r="O1976" i="5" s="1"/>
  <c r="F1976" i="5"/>
  <c r="E1976" i="5"/>
  <c r="H1975" i="5"/>
  <c r="G1975" i="5"/>
  <c r="O1975" i="5" s="1"/>
  <c r="F1975" i="5"/>
  <c r="E1975" i="5"/>
  <c r="H1974" i="5"/>
  <c r="G1974" i="5"/>
  <c r="O1974" i="5" s="1"/>
  <c r="F1974" i="5"/>
  <c r="E1974" i="5"/>
  <c r="H1973" i="5"/>
  <c r="G1973" i="5"/>
  <c r="F1973" i="5"/>
  <c r="E1973" i="5"/>
  <c r="H1972" i="5"/>
  <c r="G1972" i="5"/>
  <c r="O1972" i="5" s="1"/>
  <c r="F1972" i="5"/>
  <c r="E1972" i="5"/>
  <c r="H1971" i="5"/>
  <c r="G1971" i="5"/>
  <c r="O1971" i="5" s="1"/>
  <c r="F1971" i="5"/>
  <c r="E1971" i="5"/>
  <c r="H1970" i="5"/>
  <c r="G1970" i="5"/>
  <c r="F1970" i="5"/>
  <c r="E1970" i="5"/>
  <c r="H1969" i="5"/>
  <c r="G1969" i="5"/>
  <c r="O1969" i="5" s="1"/>
  <c r="F1969" i="5"/>
  <c r="E1969" i="5"/>
  <c r="H1968" i="5"/>
  <c r="G1968" i="5"/>
  <c r="O1968" i="5" s="1"/>
  <c r="F1968" i="5"/>
  <c r="E1968" i="5"/>
  <c r="H1967" i="5"/>
  <c r="G1967" i="5"/>
  <c r="F1967" i="5"/>
  <c r="E1967" i="5"/>
  <c r="H1966" i="5"/>
  <c r="G1966" i="5"/>
  <c r="O1966" i="5" s="1"/>
  <c r="F1966" i="5"/>
  <c r="E1966" i="5"/>
  <c r="H1965" i="5"/>
  <c r="G1965" i="5"/>
  <c r="F1965" i="5"/>
  <c r="E1965" i="5"/>
  <c r="H1964" i="5"/>
  <c r="G1964" i="5"/>
  <c r="F1964" i="5"/>
  <c r="E1964" i="5"/>
  <c r="H1963" i="5"/>
  <c r="G1963" i="5"/>
  <c r="O1963" i="5" s="1"/>
  <c r="F1963" i="5"/>
  <c r="E1963" i="5"/>
  <c r="H1962" i="5"/>
  <c r="G1962" i="5"/>
  <c r="O1962" i="5" s="1"/>
  <c r="F1962" i="5"/>
  <c r="E1962" i="5"/>
  <c r="H1961" i="5"/>
  <c r="G1961" i="5"/>
  <c r="F1961" i="5"/>
  <c r="E1961" i="5"/>
  <c r="H1960" i="5"/>
  <c r="G1960" i="5"/>
  <c r="O1960" i="5" s="1"/>
  <c r="F1960" i="5"/>
  <c r="E1960" i="5"/>
  <c r="H1959" i="5"/>
  <c r="G1959" i="5"/>
  <c r="O1959" i="5" s="1"/>
  <c r="F1959" i="5"/>
  <c r="E1959" i="5"/>
  <c r="H1958" i="5"/>
  <c r="G1958" i="5"/>
  <c r="F1958" i="5"/>
  <c r="E1958" i="5"/>
  <c r="H1957" i="5"/>
  <c r="G1957" i="5"/>
  <c r="O1957" i="5" s="1"/>
  <c r="F1957" i="5"/>
  <c r="E1957" i="5"/>
  <c r="H1956" i="5"/>
  <c r="G1956" i="5"/>
  <c r="O1956" i="5" s="1"/>
  <c r="F1956" i="5"/>
  <c r="E1956" i="5"/>
  <c r="H1955" i="5"/>
  <c r="G1955" i="5"/>
  <c r="F1955" i="5"/>
  <c r="E1955" i="5"/>
  <c r="H1954" i="5"/>
  <c r="G1954" i="5"/>
  <c r="O1954" i="5" s="1"/>
  <c r="F1954" i="5"/>
  <c r="E1954" i="5"/>
  <c r="H1953" i="5"/>
  <c r="G1953" i="5"/>
  <c r="O1953" i="5" s="1"/>
  <c r="F1953" i="5"/>
  <c r="E1953" i="5"/>
  <c r="H1952" i="5"/>
  <c r="G1952" i="5"/>
  <c r="F1952" i="5"/>
  <c r="E1952" i="5"/>
  <c r="H1951" i="5"/>
  <c r="G1951" i="5"/>
  <c r="O1951" i="5" s="1"/>
  <c r="F1951" i="5"/>
  <c r="E1951" i="5"/>
  <c r="H1950" i="5"/>
  <c r="G1950" i="5"/>
  <c r="O1950" i="5" s="1"/>
  <c r="F1950" i="5"/>
  <c r="E1950" i="5"/>
  <c r="H1949" i="5"/>
  <c r="G1949" i="5"/>
  <c r="O1949" i="5" s="1"/>
  <c r="F1949" i="5"/>
  <c r="E1949" i="5"/>
  <c r="H1948" i="5"/>
  <c r="G1948" i="5"/>
  <c r="O1948" i="5" s="1"/>
  <c r="F1948" i="5"/>
  <c r="E1948" i="5"/>
  <c r="H1947" i="5"/>
  <c r="G1947" i="5"/>
  <c r="O1947" i="5" s="1"/>
  <c r="F1947" i="5"/>
  <c r="E1947" i="5"/>
  <c r="H1946" i="5"/>
  <c r="G1946" i="5"/>
  <c r="F1946" i="5"/>
  <c r="E1946" i="5"/>
  <c r="H1945" i="5"/>
  <c r="G1945" i="5"/>
  <c r="O1945" i="5" s="1"/>
  <c r="F1945" i="5"/>
  <c r="E1945" i="5"/>
  <c r="H1944" i="5"/>
  <c r="G1944" i="5"/>
  <c r="O1944" i="5" s="1"/>
  <c r="F1944" i="5"/>
  <c r="E1944" i="5"/>
  <c r="H1943" i="5"/>
  <c r="G1943" i="5"/>
  <c r="F1943" i="5"/>
  <c r="E1943" i="5"/>
  <c r="H1942" i="5"/>
  <c r="G1942" i="5"/>
  <c r="O1942" i="5" s="1"/>
  <c r="F1942" i="5"/>
  <c r="E1942" i="5"/>
  <c r="H1941" i="5"/>
  <c r="G1941" i="5"/>
  <c r="O1941" i="5" s="1"/>
  <c r="F1941" i="5"/>
  <c r="E1941" i="5"/>
  <c r="H1940" i="5"/>
  <c r="G1940" i="5"/>
  <c r="F1940" i="5"/>
  <c r="E1940" i="5"/>
  <c r="H1939" i="5"/>
  <c r="G1939" i="5"/>
  <c r="O1939" i="5" s="1"/>
  <c r="F1939" i="5"/>
  <c r="E1939" i="5"/>
  <c r="H1938" i="5"/>
  <c r="G1938" i="5"/>
  <c r="O1938" i="5" s="1"/>
  <c r="F1938" i="5"/>
  <c r="E1938" i="5"/>
  <c r="H1937" i="5"/>
  <c r="G1937" i="5"/>
  <c r="F1937" i="5"/>
  <c r="E1937" i="5"/>
  <c r="H1936" i="5"/>
  <c r="G1936" i="5"/>
  <c r="O1936" i="5" s="1"/>
  <c r="F1936" i="5"/>
  <c r="E1936" i="5"/>
  <c r="H1935" i="5"/>
  <c r="G1935" i="5"/>
  <c r="O1935" i="5" s="1"/>
  <c r="F1935" i="5"/>
  <c r="E1935" i="5"/>
  <c r="H1934" i="5"/>
  <c r="G1934" i="5"/>
  <c r="F1934" i="5"/>
  <c r="E1934" i="5"/>
  <c r="H1933" i="5"/>
  <c r="G1933" i="5"/>
  <c r="O1933" i="5" s="1"/>
  <c r="F1933" i="5"/>
  <c r="E1933" i="5"/>
  <c r="H1932" i="5"/>
  <c r="G1932" i="5"/>
  <c r="O1932" i="5" s="1"/>
  <c r="F1932" i="5"/>
  <c r="E1932" i="5"/>
  <c r="H1931" i="5"/>
  <c r="G1931" i="5"/>
  <c r="F1931" i="5"/>
  <c r="E1931" i="5"/>
  <c r="H1930" i="5"/>
  <c r="G1930" i="5"/>
  <c r="O1930" i="5" s="1"/>
  <c r="F1930" i="5"/>
  <c r="E1930" i="5"/>
  <c r="H1929" i="5"/>
  <c r="G1929" i="5"/>
  <c r="O1929" i="5" s="1"/>
  <c r="F1929" i="5"/>
  <c r="E1929" i="5"/>
  <c r="H1928" i="5"/>
  <c r="G1928" i="5"/>
  <c r="F1928" i="5"/>
  <c r="E1928" i="5"/>
  <c r="H1927" i="5"/>
  <c r="G1927" i="5"/>
  <c r="O1927" i="5" s="1"/>
  <c r="F1927" i="5"/>
  <c r="E1927" i="5"/>
  <c r="H1926" i="5"/>
  <c r="G1926" i="5"/>
  <c r="O1926" i="5" s="1"/>
  <c r="F1926" i="5"/>
  <c r="E1926" i="5"/>
  <c r="H1925" i="5"/>
  <c r="G1925" i="5"/>
  <c r="O1925" i="5" s="1"/>
  <c r="F1925" i="5"/>
  <c r="E1925" i="5"/>
  <c r="H1924" i="5"/>
  <c r="G1924" i="5"/>
  <c r="F1924" i="5"/>
  <c r="E1924" i="5"/>
  <c r="H1923" i="5"/>
  <c r="G1923" i="5"/>
  <c r="O1923" i="5" s="1"/>
  <c r="F1923" i="5"/>
  <c r="E1923" i="5"/>
  <c r="H1922" i="5"/>
  <c r="G1922" i="5"/>
  <c r="F1922" i="5"/>
  <c r="E1922" i="5"/>
  <c r="H1921" i="5"/>
  <c r="G1921" i="5"/>
  <c r="O1921" i="5" s="1"/>
  <c r="F1921" i="5"/>
  <c r="E1921" i="5"/>
  <c r="H1920" i="5"/>
  <c r="G1920" i="5"/>
  <c r="O1920" i="5" s="1"/>
  <c r="F1920" i="5"/>
  <c r="E1920" i="5"/>
  <c r="H1919" i="5"/>
  <c r="G1919" i="5"/>
  <c r="F1919" i="5"/>
  <c r="E1919" i="5"/>
  <c r="H1918" i="5"/>
  <c r="G1918" i="5"/>
  <c r="O1918" i="5" s="1"/>
  <c r="F1918" i="5"/>
  <c r="E1918" i="5"/>
  <c r="H1917" i="5"/>
  <c r="G1917" i="5"/>
  <c r="O1917" i="5" s="1"/>
  <c r="F1917" i="5"/>
  <c r="E1917" i="5"/>
  <c r="H1916" i="5"/>
  <c r="G1916" i="5"/>
  <c r="F1916" i="5"/>
  <c r="E1916" i="5"/>
  <c r="H1915" i="5"/>
  <c r="G1915" i="5"/>
  <c r="O1915" i="5" s="1"/>
  <c r="F1915" i="5"/>
  <c r="E1915" i="5"/>
  <c r="H1914" i="5"/>
  <c r="G1914" i="5"/>
  <c r="O1914" i="5" s="1"/>
  <c r="F1914" i="5"/>
  <c r="E1914" i="5"/>
  <c r="H1913" i="5"/>
  <c r="G1913" i="5"/>
  <c r="F1913" i="5"/>
  <c r="E1913" i="5"/>
  <c r="H1912" i="5"/>
  <c r="G1912" i="5"/>
  <c r="O1912" i="5" s="1"/>
  <c r="F1912" i="5"/>
  <c r="E1912" i="5"/>
  <c r="H1911" i="5"/>
  <c r="G1911" i="5"/>
  <c r="O1911" i="5" s="1"/>
  <c r="F1911" i="5"/>
  <c r="E1911" i="5"/>
  <c r="H1910" i="5"/>
  <c r="G1910" i="5"/>
  <c r="F1910" i="5"/>
  <c r="E1910" i="5"/>
  <c r="H1909" i="5"/>
  <c r="G1909" i="5"/>
  <c r="O1909" i="5" s="1"/>
  <c r="F1909" i="5"/>
  <c r="E1909" i="5"/>
  <c r="H1908" i="5"/>
  <c r="G1908" i="5"/>
  <c r="O1908" i="5" s="1"/>
  <c r="F1908" i="5"/>
  <c r="E1908" i="5"/>
  <c r="H1907" i="5"/>
  <c r="G1907" i="5"/>
  <c r="F1907" i="5"/>
  <c r="E1907" i="5"/>
  <c r="H1906" i="5"/>
  <c r="G1906" i="5"/>
  <c r="O1906" i="5" s="1"/>
  <c r="F1906" i="5"/>
  <c r="E1906" i="5"/>
  <c r="H1905" i="5"/>
  <c r="G1905" i="5"/>
  <c r="O1905" i="5" s="1"/>
  <c r="F1905" i="5"/>
  <c r="E1905" i="5"/>
  <c r="H1904" i="5"/>
  <c r="G1904" i="5"/>
  <c r="F1904" i="5"/>
  <c r="E1904" i="5"/>
  <c r="H1903" i="5"/>
  <c r="G1903" i="5"/>
  <c r="F1903" i="5"/>
  <c r="E1903" i="5"/>
  <c r="H1902" i="5"/>
  <c r="G1902" i="5"/>
  <c r="O1902" i="5" s="1"/>
  <c r="F1902" i="5"/>
  <c r="E1902" i="5"/>
  <c r="H1901" i="5"/>
  <c r="G1901" i="5"/>
  <c r="F1901" i="5"/>
  <c r="E1901" i="5"/>
  <c r="H1900" i="5"/>
  <c r="G1900" i="5"/>
  <c r="O1900" i="5" s="1"/>
  <c r="F1900" i="5"/>
  <c r="E1900" i="5"/>
  <c r="H1899" i="5"/>
  <c r="G1899" i="5"/>
  <c r="O1899" i="5" s="1"/>
  <c r="F1899" i="5"/>
  <c r="E1899" i="5"/>
  <c r="H1898" i="5"/>
  <c r="G1898" i="5"/>
  <c r="O1898" i="5" s="1"/>
  <c r="F1898" i="5"/>
  <c r="E1898" i="5"/>
  <c r="H1897" i="5"/>
  <c r="G1897" i="5"/>
  <c r="O1897" i="5" s="1"/>
  <c r="F1897" i="5"/>
  <c r="E1897" i="5"/>
  <c r="H1896" i="5"/>
  <c r="G1896" i="5"/>
  <c r="O1896" i="5" s="1"/>
  <c r="F1896" i="5"/>
  <c r="E1896" i="5"/>
  <c r="H1895" i="5"/>
  <c r="G1895" i="5"/>
  <c r="F1895" i="5"/>
  <c r="E1895" i="5"/>
  <c r="H1894" i="5"/>
  <c r="G1894" i="5"/>
  <c r="O1894" i="5" s="1"/>
  <c r="F1894" i="5"/>
  <c r="E1894" i="5"/>
  <c r="H1893" i="5"/>
  <c r="G1893" i="5"/>
  <c r="O1893" i="5" s="1"/>
  <c r="F1893" i="5"/>
  <c r="E1893" i="5"/>
  <c r="H1892" i="5"/>
  <c r="G1892" i="5"/>
  <c r="F1892" i="5"/>
  <c r="E1892" i="5"/>
  <c r="H1891" i="5"/>
  <c r="G1891" i="5"/>
  <c r="O1891" i="5" s="1"/>
  <c r="F1891" i="5"/>
  <c r="E1891" i="5"/>
  <c r="H1890" i="5"/>
  <c r="G1890" i="5"/>
  <c r="O1890" i="5" s="1"/>
  <c r="F1890" i="5"/>
  <c r="E1890" i="5"/>
  <c r="H1889" i="5"/>
  <c r="G1889" i="5"/>
  <c r="F1889" i="5"/>
  <c r="E1889" i="5"/>
  <c r="H1888" i="5"/>
  <c r="G1888" i="5"/>
  <c r="F1888" i="5"/>
  <c r="E1888" i="5"/>
  <c r="H1887" i="5"/>
  <c r="G1887" i="5"/>
  <c r="O1887" i="5" s="1"/>
  <c r="F1887" i="5"/>
  <c r="E1887" i="5"/>
  <c r="H1886" i="5"/>
  <c r="G1886" i="5"/>
  <c r="F1886" i="5"/>
  <c r="E1886" i="5"/>
  <c r="H1885" i="5"/>
  <c r="G1885" i="5"/>
  <c r="O1885" i="5" s="1"/>
  <c r="F1885" i="5"/>
  <c r="E1885" i="5"/>
  <c r="H1884" i="5"/>
  <c r="G1884" i="5"/>
  <c r="O1884" i="5" s="1"/>
  <c r="F1884" i="5"/>
  <c r="E1884" i="5"/>
  <c r="H1883" i="5"/>
  <c r="G1883" i="5"/>
  <c r="F1883" i="5"/>
  <c r="E1883" i="5"/>
  <c r="H1882" i="5"/>
  <c r="G1882" i="5"/>
  <c r="O1882" i="5" s="1"/>
  <c r="F1882" i="5"/>
  <c r="E1882" i="5"/>
  <c r="H1881" i="5"/>
  <c r="G1881" i="5"/>
  <c r="O1881" i="5" s="1"/>
  <c r="F1881" i="5"/>
  <c r="E1881" i="5"/>
  <c r="H1880" i="5"/>
  <c r="G1880" i="5"/>
  <c r="O1880" i="5" s="1"/>
  <c r="F1880" i="5"/>
  <c r="E1880" i="5"/>
  <c r="H1879" i="5"/>
  <c r="G1879" i="5"/>
  <c r="O1879" i="5" s="1"/>
  <c r="F1879" i="5"/>
  <c r="E1879" i="5"/>
  <c r="H1878" i="5"/>
  <c r="G1878" i="5"/>
  <c r="O1878" i="5" s="1"/>
  <c r="F1878" i="5"/>
  <c r="E1878" i="5"/>
  <c r="H1877" i="5"/>
  <c r="G1877" i="5"/>
  <c r="F1877" i="5"/>
  <c r="E1877" i="5"/>
  <c r="H1876" i="5"/>
  <c r="G1876" i="5"/>
  <c r="O1876" i="5" s="1"/>
  <c r="F1876" i="5"/>
  <c r="E1876" i="5"/>
  <c r="H1875" i="5"/>
  <c r="G1875" i="5"/>
  <c r="O1875" i="5" s="1"/>
  <c r="F1875" i="5"/>
  <c r="E1875" i="5"/>
  <c r="H1874" i="5"/>
  <c r="G1874" i="5"/>
  <c r="O1874" i="5" s="1"/>
  <c r="F1874" i="5"/>
  <c r="E1874" i="5"/>
  <c r="H1873" i="5"/>
  <c r="G1873" i="5"/>
  <c r="O1873" i="5" s="1"/>
  <c r="F1873" i="5"/>
  <c r="E1873" i="5"/>
  <c r="H1872" i="5"/>
  <c r="G1872" i="5"/>
  <c r="O1872" i="5" s="1"/>
  <c r="F1872" i="5"/>
  <c r="E1872" i="5"/>
  <c r="H1871" i="5"/>
  <c r="G1871" i="5"/>
  <c r="F1871" i="5"/>
  <c r="E1871" i="5"/>
  <c r="H1870" i="5"/>
  <c r="G1870" i="5"/>
  <c r="O1870" i="5" s="1"/>
  <c r="F1870" i="5"/>
  <c r="E1870" i="5"/>
  <c r="H1869" i="5"/>
  <c r="G1869" i="5"/>
  <c r="O1869" i="5" s="1"/>
  <c r="F1869" i="5"/>
  <c r="E1869" i="5"/>
  <c r="H1868" i="5"/>
  <c r="G1868" i="5"/>
  <c r="F1868" i="5"/>
  <c r="E1868" i="5"/>
  <c r="H1867" i="5"/>
  <c r="G1867" i="5"/>
  <c r="O1867" i="5" s="1"/>
  <c r="F1867" i="5"/>
  <c r="E1867" i="5"/>
  <c r="H1866" i="5"/>
  <c r="G1866" i="5"/>
  <c r="O1866" i="5" s="1"/>
  <c r="F1866" i="5"/>
  <c r="E1866" i="5"/>
  <c r="H1865" i="5"/>
  <c r="G1865" i="5"/>
  <c r="F1865" i="5"/>
  <c r="E1865" i="5"/>
  <c r="H1864" i="5"/>
  <c r="G1864" i="5"/>
  <c r="O1864" i="5" s="1"/>
  <c r="F1864" i="5"/>
  <c r="E1864" i="5"/>
  <c r="H1863" i="5"/>
  <c r="G1863" i="5"/>
  <c r="O1863" i="5" s="1"/>
  <c r="F1863" i="5"/>
  <c r="E1863" i="5"/>
  <c r="H1862" i="5"/>
  <c r="G1862" i="5"/>
  <c r="F1862" i="5"/>
  <c r="E1862" i="5"/>
  <c r="H1861" i="5"/>
  <c r="G1861" i="5"/>
  <c r="O1861" i="5" s="1"/>
  <c r="F1861" i="5"/>
  <c r="E1861" i="5"/>
  <c r="H1860" i="5"/>
  <c r="G1860" i="5"/>
  <c r="O1860" i="5" s="1"/>
  <c r="F1860" i="5"/>
  <c r="E1860" i="5"/>
  <c r="H1859" i="5"/>
  <c r="G1859" i="5"/>
  <c r="F1859" i="5"/>
  <c r="E1859" i="5"/>
  <c r="H1858" i="5"/>
  <c r="G1858" i="5"/>
  <c r="F1858" i="5"/>
  <c r="E1858" i="5"/>
  <c r="H1857" i="5"/>
  <c r="G1857" i="5"/>
  <c r="O1857" i="5" s="1"/>
  <c r="F1857" i="5"/>
  <c r="E1857" i="5"/>
  <c r="H1856" i="5"/>
  <c r="G1856" i="5"/>
  <c r="F1856" i="5"/>
  <c r="E1856" i="5"/>
  <c r="H1855" i="5"/>
  <c r="G1855" i="5"/>
  <c r="F1855" i="5"/>
  <c r="E1855" i="5"/>
  <c r="H1854" i="5"/>
  <c r="G1854" i="5"/>
  <c r="O1854" i="5" s="1"/>
  <c r="F1854" i="5"/>
  <c r="E1854" i="5"/>
  <c r="H1853" i="5"/>
  <c r="G1853" i="5"/>
  <c r="F1853" i="5"/>
  <c r="E1853" i="5"/>
  <c r="H1852" i="5"/>
  <c r="G1852" i="5"/>
  <c r="O1852" i="5" s="1"/>
  <c r="F1852" i="5"/>
  <c r="E1852" i="5"/>
  <c r="H1851" i="5"/>
  <c r="G1851" i="5"/>
  <c r="F1851" i="5"/>
  <c r="E1851" i="5"/>
  <c r="H1850" i="5"/>
  <c r="G1850" i="5"/>
  <c r="F1850" i="5"/>
  <c r="E1850" i="5"/>
  <c r="H1849" i="5"/>
  <c r="G1849" i="5"/>
  <c r="O1849" i="5" s="1"/>
  <c r="F1849" i="5"/>
  <c r="E1849" i="5"/>
  <c r="H1848" i="5"/>
  <c r="G1848" i="5"/>
  <c r="O1848" i="5" s="1"/>
  <c r="F1848" i="5"/>
  <c r="E1848" i="5"/>
  <c r="H1847" i="5"/>
  <c r="G1847" i="5"/>
  <c r="O1847" i="5" s="1"/>
  <c r="F1847" i="5"/>
  <c r="E1847" i="5"/>
  <c r="H1846" i="5"/>
  <c r="G1846" i="5"/>
  <c r="O1846" i="5" s="1"/>
  <c r="F1846" i="5"/>
  <c r="E1846" i="5"/>
  <c r="H1845" i="5"/>
  <c r="G1845" i="5"/>
  <c r="O1845" i="5" s="1"/>
  <c r="F1845" i="5"/>
  <c r="E1845" i="5"/>
  <c r="H1844" i="5"/>
  <c r="G1844" i="5"/>
  <c r="F1844" i="5"/>
  <c r="E1844" i="5"/>
  <c r="H1843" i="5"/>
  <c r="G1843" i="5"/>
  <c r="O1843" i="5" s="1"/>
  <c r="F1843" i="5"/>
  <c r="E1843" i="5"/>
  <c r="H1842" i="5"/>
  <c r="G1842" i="5"/>
  <c r="O1842" i="5" s="1"/>
  <c r="F1842" i="5"/>
  <c r="E1842" i="5"/>
  <c r="H1841" i="5"/>
  <c r="G1841" i="5"/>
  <c r="F1841" i="5"/>
  <c r="E1841" i="5"/>
  <c r="H1840" i="5"/>
  <c r="G1840" i="5"/>
  <c r="O1840" i="5" s="1"/>
  <c r="F1840" i="5"/>
  <c r="E1840" i="5"/>
  <c r="H1839" i="5"/>
  <c r="G1839" i="5"/>
  <c r="O1839" i="5" s="1"/>
  <c r="F1839" i="5"/>
  <c r="E1839" i="5"/>
  <c r="H1838" i="5"/>
  <c r="G1838" i="5"/>
  <c r="F1838" i="5"/>
  <c r="E1838" i="5"/>
  <c r="H1837" i="5"/>
  <c r="G1837" i="5"/>
  <c r="O1837" i="5" s="1"/>
  <c r="F1837" i="5"/>
  <c r="E1837" i="5"/>
  <c r="H1836" i="5"/>
  <c r="G1836" i="5"/>
  <c r="O1836" i="5" s="1"/>
  <c r="F1836" i="5"/>
  <c r="E1836" i="5"/>
  <c r="H1835" i="5"/>
  <c r="G1835" i="5"/>
  <c r="F1835" i="5"/>
  <c r="E1835" i="5"/>
  <c r="H1834" i="5"/>
  <c r="G1834" i="5"/>
  <c r="F1834" i="5"/>
  <c r="E1834" i="5"/>
  <c r="H1833" i="5"/>
  <c r="G1833" i="5"/>
  <c r="O1833" i="5" s="1"/>
  <c r="F1833" i="5"/>
  <c r="E1833" i="5"/>
  <c r="H1832" i="5"/>
  <c r="G1832" i="5"/>
  <c r="F1832" i="5"/>
  <c r="E1832" i="5"/>
  <c r="H1831" i="5"/>
  <c r="G1831" i="5"/>
  <c r="O1831" i="5" s="1"/>
  <c r="F1831" i="5"/>
  <c r="E1831" i="5"/>
  <c r="H1830" i="5"/>
  <c r="G1830" i="5"/>
  <c r="O1830" i="5" s="1"/>
  <c r="F1830" i="5"/>
  <c r="E1830" i="5"/>
  <c r="H1829" i="5"/>
  <c r="G1829" i="5"/>
  <c r="F1829" i="5"/>
  <c r="E1829" i="5"/>
  <c r="H1828" i="5"/>
  <c r="G1828" i="5"/>
  <c r="F1828" i="5"/>
  <c r="E1828" i="5"/>
  <c r="H1827" i="5"/>
  <c r="G1827" i="5"/>
  <c r="O1827" i="5" s="1"/>
  <c r="F1827" i="5"/>
  <c r="E1827" i="5"/>
  <c r="H1826" i="5"/>
  <c r="G1826" i="5"/>
  <c r="O1826" i="5" s="1"/>
  <c r="F1826" i="5"/>
  <c r="E1826" i="5"/>
  <c r="H1825" i="5"/>
  <c r="G1825" i="5"/>
  <c r="F1825" i="5"/>
  <c r="E1825" i="5"/>
  <c r="H1824" i="5"/>
  <c r="G1824" i="5"/>
  <c r="O1824" i="5" s="1"/>
  <c r="F1824" i="5"/>
  <c r="E1824" i="5"/>
  <c r="H1823" i="5"/>
  <c r="G1823" i="5"/>
  <c r="F1823" i="5"/>
  <c r="E1823" i="5"/>
  <c r="H1822" i="5"/>
  <c r="G1822" i="5"/>
  <c r="O1822" i="5" s="1"/>
  <c r="F1822" i="5"/>
  <c r="E1822" i="5"/>
  <c r="H1821" i="5"/>
  <c r="G1821" i="5"/>
  <c r="O1821" i="5" s="1"/>
  <c r="F1821" i="5"/>
  <c r="E1821" i="5"/>
  <c r="H1820" i="5"/>
  <c r="G1820" i="5"/>
  <c r="F1820" i="5"/>
  <c r="E1820" i="5"/>
  <c r="H1819" i="5"/>
  <c r="G1819" i="5"/>
  <c r="O1819" i="5" s="1"/>
  <c r="F1819" i="5"/>
  <c r="E1819" i="5"/>
  <c r="H1818" i="5"/>
  <c r="G1818" i="5"/>
  <c r="O1818" i="5" s="1"/>
  <c r="F1818" i="5"/>
  <c r="E1818" i="5"/>
  <c r="H1817" i="5"/>
  <c r="G1817" i="5"/>
  <c r="F1817" i="5"/>
  <c r="E1817" i="5"/>
  <c r="H1816" i="5"/>
  <c r="G1816" i="5"/>
  <c r="O1816" i="5" s="1"/>
  <c r="F1816" i="5"/>
  <c r="E1816" i="5"/>
  <c r="H1815" i="5"/>
  <c r="G1815" i="5"/>
  <c r="F1815" i="5"/>
  <c r="E1815" i="5"/>
  <c r="H1814" i="5"/>
  <c r="G1814" i="5"/>
  <c r="F1814" i="5"/>
  <c r="E1814" i="5"/>
  <c r="H1813" i="5"/>
  <c r="G1813" i="5"/>
  <c r="O1813" i="5" s="1"/>
  <c r="F1813" i="5"/>
  <c r="E1813" i="5"/>
  <c r="H1812" i="5"/>
  <c r="G1812" i="5"/>
  <c r="O1812" i="5" s="1"/>
  <c r="F1812" i="5"/>
  <c r="E1812" i="5"/>
  <c r="H1811" i="5"/>
  <c r="G1811" i="5"/>
  <c r="F1811" i="5"/>
  <c r="E1811" i="5"/>
  <c r="H1810" i="5"/>
  <c r="G1810" i="5"/>
  <c r="O1810" i="5" s="1"/>
  <c r="F1810" i="5"/>
  <c r="E1810" i="5"/>
  <c r="H1809" i="5"/>
  <c r="G1809" i="5"/>
  <c r="O1809" i="5" s="1"/>
  <c r="F1809" i="5"/>
  <c r="E1809" i="5"/>
  <c r="H1808" i="5"/>
  <c r="G1808" i="5"/>
  <c r="F1808" i="5"/>
  <c r="E1808" i="5"/>
  <c r="H1807" i="5"/>
  <c r="G1807" i="5"/>
  <c r="O1807" i="5" s="1"/>
  <c r="F1807" i="5"/>
  <c r="E1807" i="5"/>
  <c r="H1806" i="5"/>
  <c r="G1806" i="5"/>
  <c r="O1806" i="5" s="1"/>
  <c r="F1806" i="5"/>
  <c r="E1806" i="5"/>
  <c r="H1805" i="5"/>
  <c r="G1805" i="5"/>
  <c r="F1805" i="5"/>
  <c r="E1805" i="5"/>
  <c r="H1804" i="5"/>
  <c r="G1804" i="5"/>
  <c r="F1804" i="5"/>
  <c r="E1804" i="5"/>
  <c r="H1803" i="5"/>
  <c r="G1803" i="5"/>
  <c r="O1803" i="5" s="1"/>
  <c r="F1803" i="5"/>
  <c r="E1803" i="5"/>
  <c r="H1802" i="5"/>
  <c r="G1802" i="5"/>
  <c r="O1802" i="5" s="1"/>
  <c r="F1802" i="5"/>
  <c r="E1802" i="5"/>
  <c r="H1801" i="5"/>
  <c r="G1801" i="5"/>
  <c r="O1801" i="5" s="1"/>
  <c r="F1801" i="5"/>
  <c r="E1801" i="5"/>
  <c r="H1800" i="5"/>
  <c r="G1800" i="5"/>
  <c r="O1800" i="5" s="1"/>
  <c r="F1800" i="5"/>
  <c r="E1800" i="5"/>
  <c r="H1799" i="5"/>
  <c r="G1799" i="5"/>
  <c r="F1799" i="5"/>
  <c r="E1799" i="5"/>
  <c r="H1798" i="5"/>
  <c r="G1798" i="5"/>
  <c r="O1798" i="5" s="1"/>
  <c r="F1798" i="5"/>
  <c r="E1798" i="5"/>
  <c r="H1797" i="5"/>
  <c r="G1797" i="5"/>
  <c r="O1797" i="5" s="1"/>
  <c r="F1797" i="5"/>
  <c r="E1797" i="5"/>
  <c r="H1796" i="5"/>
  <c r="G1796" i="5"/>
  <c r="F1796" i="5"/>
  <c r="E1796" i="5"/>
  <c r="H1795" i="5"/>
  <c r="G1795" i="5"/>
  <c r="O1795" i="5" s="1"/>
  <c r="F1795" i="5"/>
  <c r="E1795" i="5"/>
  <c r="H1794" i="5"/>
  <c r="G1794" i="5"/>
  <c r="O1794" i="5" s="1"/>
  <c r="F1794" i="5"/>
  <c r="E1794" i="5"/>
  <c r="H1793" i="5"/>
  <c r="G1793" i="5"/>
  <c r="F1793" i="5"/>
  <c r="E1793" i="5"/>
  <c r="H1792" i="5"/>
  <c r="G1792" i="5"/>
  <c r="O1792" i="5" s="1"/>
  <c r="F1792" i="5"/>
  <c r="E1792" i="5"/>
  <c r="H1791" i="5"/>
  <c r="G1791" i="5"/>
  <c r="O1791" i="5" s="1"/>
  <c r="F1791" i="5"/>
  <c r="E1791" i="5"/>
  <c r="H1790" i="5"/>
  <c r="G1790" i="5"/>
  <c r="F1790" i="5"/>
  <c r="E1790" i="5"/>
  <c r="H1789" i="5"/>
  <c r="G1789" i="5"/>
  <c r="F1789" i="5"/>
  <c r="E1789" i="5"/>
  <c r="H1788" i="5"/>
  <c r="G1788" i="5"/>
  <c r="O1788" i="5" s="1"/>
  <c r="F1788" i="5"/>
  <c r="E1788" i="5"/>
  <c r="H1787" i="5"/>
  <c r="G1787" i="5"/>
  <c r="O1787" i="5" s="1"/>
  <c r="F1787" i="5"/>
  <c r="E1787" i="5"/>
  <c r="H1786" i="5"/>
  <c r="G1786" i="5"/>
  <c r="F1786" i="5"/>
  <c r="E1786" i="5"/>
  <c r="H1785" i="5"/>
  <c r="G1785" i="5"/>
  <c r="O1785" i="5" s="1"/>
  <c r="F1785" i="5"/>
  <c r="E1785" i="5"/>
  <c r="H1784" i="5"/>
  <c r="G1784" i="5"/>
  <c r="O1784" i="5" s="1"/>
  <c r="F1784" i="5"/>
  <c r="E1784" i="5"/>
  <c r="H1783" i="5"/>
  <c r="G1783" i="5"/>
  <c r="O1783" i="5" s="1"/>
  <c r="F1783" i="5"/>
  <c r="E1783" i="5"/>
  <c r="H1782" i="5"/>
  <c r="G1782" i="5"/>
  <c r="O1782" i="5" s="1"/>
  <c r="F1782" i="5"/>
  <c r="E1782" i="5"/>
  <c r="H1781" i="5"/>
  <c r="G1781" i="5"/>
  <c r="F1781" i="5"/>
  <c r="E1781" i="5"/>
  <c r="H1780" i="5"/>
  <c r="G1780" i="5"/>
  <c r="O1780" i="5" s="1"/>
  <c r="F1780" i="5"/>
  <c r="E1780" i="5"/>
  <c r="H1779" i="5"/>
  <c r="G1779" i="5"/>
  <c r="O1779" i="5" s="1"/>
  <c r="F1779" i="5"/>
  <c r="E1779" i="5"/>
  <c r="H1778" i="5"/>
  <c r="G1778" i="5"/>
  <c r="O1778" i="5" s="1"/>
  <c r="F1778" i="5"/>
  <c r="E1778" i="5"/>
  <c r="H1777" i="5"/>
  <c r="G1777" i="5"/>
  <c r="O1777" i="5" s="1"/>
  <c r="F1777" i="5"/>
  <c r="E1777" i="5"/>
  <c r="H1776" i="5"/>
  <c r="G1776" i="5"/>
  <c r="O1776" i="5" s="1"/>
  <c r="F1776" i="5"/>
  <c r="E1776" i="5"/>
  <c r="H1775" i="5"/>
  <c r="G1775" i="5"/>
  <c r="F1775" i="5"/>
  <c r="E1775" i="5"/>
  <c r="H1774" i="5"/>
  <c r="G1774" i="5"/>
  <c r="O1774" i="5" s="1"/>
  <c r="F1774" i="5"/>
  <c r="E1774" i="5"/>
  <c r="H1773" i="5"/>
  <c r="G1773" i="5"/>
  <c r="O1773" i="5" s="1"/>
  <c r="F1773" i="5"/>
  <c r="E1773" i="5"/>
  <c r="H1772" i="5"/>
  <c r="G1772" i="5"/>
  <c r="F1772" i="5"/>
  <c r="E1772" i="5"/>
  <c r="H1771" i="5"/>
  <c r="G1771" i="5"/>
  <c r="O1771" i="5" s="1"/>
  <c r="F1771" i="5"/>
  <c r="E1771" i="5"/>
  <c r="H1770" i="5"/>
  <c r="G1770" i="5"/>
  <c r="O1770" i="5" s="1"/>
  <c r="F1770" i="5"/>
  <c r="E1770" i="5"/>
  <c r="H1769" i="5"/>
  <c r="G1769" i="5"/>
  <c r="F1769" i="5"/>
  <c r="E1769" i="5"/>
  <c r="H1768" i="5"/>
  <c r="G1768" i="5"/>
  <c r="O1768" i="5" s="1"/>
  <c r="F1768" i="5"/>
  <c r="E1768" i="5"/>
  <c r="H1767" i="5"/>
  <c r="G1767" i="5"/>
  <c r="F1767" i="5"/>
  <c r="E1767" i="5"/>
  <c r="H1766" i="5"/>
  <c r="G1766" i="5"/>
  <c r="F1766" i="5"/>
  <c r="E1766" i="5"/>
  <c r="H1765" i="5"/>
  <c r="G1765" i="5"/>
  <c r="O1765" i="5" s="1"/>
  <c r="F1765" i="5"/>
  <c r="E1765" i="5"/>
  <c r="H1764" i="5"/>
  <c r="G1764" i="5"/>
  <c r="O1764" i="5" s="1"/>
  <c r="F1764" i="5"/>
  <c r="E1764" i="5"/>
  <c r="H1763" i="5"/>
  <c r="G1763" i="5"/>
  <c r="F1763" i="5"/>
  <c r="E1763" i="5"/>
  <c r="H1762" i="5"/>
  <c r="G1762" i="5"/>
  <c r="O1762" i="5" s="1"/>
  <c r="F1762" i="5"/>
  <c r="E1762" i="5"/>
  <c r="H1761" i="5"/>
  <c r="G1761" i="5"/>
  <c r="O1761" i="5" s="1"/>
  <c r="F1761" i="5"/>
  <c r="E1761" i="5"/>
  <c r="H1760" i="5"/>
  <c r="G1760" i="5"/>
  <c r="F1760" i="5"/>
  <c r="E1760" i="5"/>
  <c r="H1759" i="5"/>
  <c r="G1759" i="5"/>
  <c r="F1759" i="5"/>
  <c r="E1759" i="5"/>
  <c r="H1758" i="5"/>
  <c r="G1758" i="5"/>
  <c r="O1758" i="5" s="1"/>
  <c r="F1758" i="5"/>
  <c r="E1758" i="5"/>
  <c r="H1757" i="5"/>
  <c r="G1757" i="5"/>
  <c r="O1757" i="5" s="1"/>
  <c r="F1757" i="5"/>
  <c r="E1757" i="5"/>
  <c r="H1756" i="5"/>
  <c r="G1756" i="5"/>
  <c r="O1756" i="5" s="1"/>
  <c r="F1756" i="5"/>
  <c r="E1756" i="5"/>
  <c r="H1755" i="5"/>
  <c r="G1755" i="5"/>
  <c r="O1755" i="5" s="1"/>
  <c r="F1755" i="5"/>
  <c r="E1755" i="5"/>
  <c r="H1754" i="5"/>
  <c r="G1754" i="5"/>
  <c r="F1754" i="5"/>
  <c r="E1754" i="5"/>
  <c r="H1753" i="5"/>
  <c r="G1753" i="5"/>
  <c r="O1753" i="5" s="1"/>
  <c r="F1753" i="5"/>
  <c r="E1753" i="5"/>
  <c r="H1752" i="5"/>
  <c r="G1752" i="5"/>
  <c r="O1752" i="5" s="1"/>
  <c r="F1752" i="5"/>
  <c r="E1752" i="5"/>
  <c r="H1751" i="5"/>
  <c r="G1751" i="5"/>
  <c r="O1751" i="5" s="1"/>
  <c r="F1751" i="5"/>
  <c r="E1751" i="5"/>
  <c r="H1750" i="5"/>
  <c r="G1750" i="5"/>
  <c r="F1750" i="5"/>
  <c r="E1750" i="5"/>
  <c r="H1749" i="5"/>
  <c r="G1749" i="5"/>
  <c r="O1749" i="5" s="1"/>
  <c r="F1749" i="5"/>
  <c r="E1749" i="5"/>
  <c r="H1748" i="5"/>
  <c r="G1748" i="5"/>
  <c r="F1748" i="5"/>
  <c r="E1748" i="5"/>
  <c r="H1747" i="5"/>
  <c r="G1747" i="5"/>
  <c r="O1747" i="5" s="1"/>
  <c r="F1747" i="5"/>
  <c r="E1747" i="5"/>
  <c r="H1746" i="5"/>
  <c r="G1746" i="5"/>
  <c r="O1746" i="5" s="1"/>
  <c r="F1746" i="5"/>
  <c r="E1746" i="5"/>
  <c r="H1745" i="5"/>
  <c r="G1745" i="5"/>
  <c r="F1745" i="5"/>
  <c r="E1745" i="5"/>
  <c r="H1744" i="5"/>
  <c r="G1744" i="5"/>
  <c r="O1744" i="5" s="1"/>
  <c r="F1744" i="5"/>
  <c r="E1744" i="5"/>
  <c r="H1743" i="5"/>
  <c r="G1743" i="5"/>
  <c r="O1743" i="5" s="1"/>
  <c r="F1743" i="5"/>
  <c r="E1743" i="5"/>
  <c r="H1742" i="5"/>
  <c r="G1742" i="5"/>
  <c r="F1742" i="5"/>
  <c r="E1742" i="5"/>
  <c r="H1741" i="5"/>
  <c r="G1741" i="5"/>
  <c r="O1741" i="5" s="1"/>
  <c r="F1741" i="5"/>
  <c r="E1741" i="5"/>
  <c r="H1740" i="5"/>
  <c r="G1740" i="5"/>
  <c r="F1740" i="5"/>
  <c r="E1740" i="5"/>
  <c r="H1739" i="5"/>
  <c r="G1739" i="5"/>
  <c r="F1739" i="5"/>
  <c r="E1739" i="5"/>
  <c r="H1738" i="5"/>
  <c r="G1738" i="5"/>
  <c r="O1738" i="5" s="1"/>
  <c r="F1738" i="5"/>
  <c r="E1738" i="5"/>
  <c r="H1737" i="5"/>
  <c r="G1737" i="5"/>
  <c r="O1737" i="5" s="1"/>
  <c r="F1737" i="5"/>
  <c r="E1737" i="5"/>
  <c r="H1736" i="5"/>
  <c r="G1736" i="5"/>
  <c r="F1736" i="5"/>
  <c r="E1736" i="5"/>
  <c r="H1735" i="5"/>
  <c r="G1735" i="5"/>
  <c r="O1735" i="5" s="1"/>
  <c r="F1735" i="5"/>
  <c r="E1735" i="5"/>
  <c r="H1734" i="5"/>
  <c r="G1734" i="5"/>
  <c r="O1734" i="5" s="1"/>
  <c r="F1734" i="5"/>
  <c r="E1734" i="5"/>
  <c r="H1733" i="5"/>
  <c r="G1733" i="5"/>
  <c r="F1733" i="5"/>
  <c r="E1733" i="5"/>
  <c r="H1732" i="5"/>
  <c r="G1732" i="5"/>
  <c r="O1732" i="5" s="1"/>
  <c r="F1732" i="5"/>
  <c r="E1732" i="5"/>
  <c r="H1731" i="5"/>
  <c r="G1731" i="5"/>
  <c r="O1731" i="5" s="1"/>
  <c r="F1731" i="5"/>
  <c r="E1731" i="5"/>
  <c r="H1730" i="5"/>
  <c r="G1730" i="5"/>
  <c r="F1730" i="5"/>
  <c r="E1730" i="5"/>
  <c r="H1729" i="5"/>
  <c r="G1729" i="5"/>
  <c r="O1729" i="5" s="1"/>
  <c r="F1729" i="5"/>
  <c r="E1729" i="5"/>
  <c r="H1728" i="5"/>
  <c r="G1728" i="5"/>
  <c r="O1728" i="5" s="1"/>
  <c r="F1728" i="5"/>
  <c r="E1728" i="5"/>
  <c r="H1727" i="5"/>
  <c r="G1727" i="5"/>
  <c r="O1727" i="5" s="1"/>
  <c r="F1727" i="5"/>
  <c r="E1727" i="5"/>
  <c r="H1726" i="5"/>
  <c r="G1726" i="5"/>
  <c r="O1726" i="5" s="1"/>
  <c r="F1726" i="5"/>
  <c r="E1726" i="5"/>
  <c r="H1725" i="5"/>
  <c r="G1725" i="5"/>
  <c r="O1725" i="5" s="1"/>
  <c r="F1725" i="5"/>
  <c r="E1725" i="5"/>
  <c r="H1724" i="5"/>
  <c r="G1724" i="5"/>
  <c r="O1724" i="5" s="1"/>
  <c r="F1724" i="5"/>
  <c r="E1724" i="5"/>
  <c r="H1723" i="5"/>
  <c r="G1723" i="5"/>
  <c r="F1723" i="5"/>
  <c r="E1723" i="5"/>
  <c r="H1722" i="5"/>
  <c r="G1722" i="5"/>
  <c r="O1722" i="5" s="1"/>
  <c r="F1722" i="5"/>
  <c r="E1722" i="5"/>
  <c r="H1721" i="5"/>
  <c r="G1721" i="5"/>
  <c r="F1721" i="5"/>
  <c r="E1721" i="5"/>
  <c r="H1720" i="5"/>
  <c r="G1720" i="5"/>
  <c r="F1720" i="5"/>
  <c r="E1720" i="5"/>
  <c r="H1719" i="5"/>
  <c r="G1719" i="5"/>
  <c r="O1719" i="5" s="1"/>
  <c r="F1719" i="5"/>
  <c r="E1719" i="5"/>
  <c r="H1718" i="5"/>
  <c r="G1718" i="5"/>
  <c r="F1718" i="5"/>
  <c r="E1718" i="5"/>
  <c r="H1717" i="5"/>
  <c r="G1717" i="5"/>
  <c r="O1717" i="5" s="1"/>
  <c r="F1717" i="5"/>
  <c r="E1717" i="5"/>
  <c r="H1716" i="5"/>
  <c r="G1716" i="5"/>
  <c r="O1716" i="5" s="1"/>
  <c r="F1716" i="5"/>
  <c r="E1716" i="5"/>
  <c r="H1715" i="5"/>
  <c r="G1715" i="5"/>
  <c r="F1715" i="5"/>
  <c r="E1715" i="5"/>
  <c r="H1714" i="5"/>
  <c r="G1714" i="5"/>
  <c r="O1714" i="5" s="1"/>
  <c r="F1714" i="5"/>
  <c r="E1714" i="5"/>
  <c r="H1713" i="5"/>
  <c r="G1713" i="5"/>
  <c r="O1713" i="5" s="1"/>
  <c r="F1713" i="5"/>
  <c r="E1713" i="5"/>
  <c r="H1712" i="5"/>
  <c r="G1712" i="5"/>
  <c r="O1712" i="5" s="1"/>
  <c r="F1712" i="5"/>
  <c r="E1712" i="5"/>
  <c r="H1711" i="5"/>
  <c r="G1711" i="5"/>
  <c r="O1711" i="5" s="1"/>
  <c r="F1711" i="5"/>
  <c r="E1711" i="5"/>
  <c r="H1710" i="5"/>
  <c r="G1710" i="5"/>
  <c r="O1710" i="5" s="1"/>
  <c r="F1710" i="5"/>
  <c r="E1710" i="5"/>
  <c r="H1709" i="5"/>
  <c r="G1709" i="5"/>
  <c r="F1709" i="5"/>
  <c r="E1709" i="5"/>
  <c r="H1708" i="5"/>
  <c r="G1708" i="5"/>
  <c r="O1708" i="5" s="1"/>
  <c r="F1708" i="5"/>
  <c r="E1708" i="5"/>
  <c r="H1707" i="5"/>
  <c r="G1707" i="5"/>
  <c r="O1707" i="5" s="1"/>
  <c r="F1707" i="5"/>
  <c r="E1707" i="5"/>
  <c r="H1706" i="5"/>
  <c r="G1706" i="5"/>
  <c r="F1706" i="5"/>
  <c r="E1706" i="5"/>
  <c r="H1705" i="5"/>
  <c r="G1705" i="5"/>
  <c r="O1705" i="5" s="1"/>
  <c r="F1705" i="5"/>
  <c r="E1705" i="5"/>
  <c r="H1704" i="5"/>
  <c r="G1704" i="5"/>
  <c r="O1704" i="5" s="1"/>
  <c r="F1704" i="5"/>
  <c r="E1704" i="5"/>
  <c r="H1703" i="5"/>
  <c r="G1703" i="5"/>
  <c r="O1703" i="5" s="1"/>
  <c r="F1703" i="5"/>
  <c r="E1703" i="5"/>
  <c r="H1702" i="5"/>
  <c r="G1702" i="5"/>
  <c r="O1702" i="5" s="1"/>
  <c r="F1702" i="5"/>
  <c r="E1702" i="5"/>
  <c r="H1701" i="5"/>
  <c r="G1701" i="5"/>
  <c r="O1701" i="5" s="1"/>
  <c r="F1701" i="5"/>
  <c r="E1701" i="5"/>
  <c r="H1700" i="5"/>
  <c r="G1700" i="5"/>
  <c r="F1700" i="5"/>
  <c r="E1700" i="5"/>
  <c r="H1699" i="5"/>
  <c r="G1699" i="5"/>
  <c r="O1699" i="5" s="1"/>
  <c r="F1699" i="5"/>
  <c r="E1699" i="5"/>
  <c r="H1698" i="5"/>
  <c r="G1698" i="5"/>
  <c r="O1698" i="5" s="1"/>
  <c r="F1698" i="5"/>
  <c r="E1698" i="5"/>
  <c r="H1697" i="5"/>
  <c r="G1697" i="5"/>
  <c r="O1697" i="5" s="1"/>
  <c r="F1697" i="5"/>
  <c r="E1697" i="5"/>
  <c r="H1696" i="5"/>
  <c r="G1696" i="5"/>
  <c r="O1696" i="5" s="1"/>
  <c r="F1696" i="5"/>
  <c r="E1696" i="5"/>
  <c r="H1695" i="5"/>
  <c r="G1695" i="5"/>
  <c r="O1695" i="5" s="1"/>
  <c r="F1695" i="5"/>
  <c r="E1695" i="5"/>
  <c r="H1694" i="5"/>
  <c r="G1694" i="5"/>
  <c r="F1694" i="5"/>
  <c r="E1694" i="5"/>
  <c r="H1693" i="5"/>
  <c r="G1693" i="5"/>
  <c r="O1693" i="5" s="1"/>
  <c r="F1693" i="5"/>
  <c r="E1693" i="5"/>
  <c r="H1692" i="5"/>
  <c r="G1692" i="5"/>
  <c r="F1692" i="5"/>
  <c r="E1692" i="5"/>
  <c r="H1691" i="5"/>
  <c r="G1691" i="5"/>
  <c r="F1691" i="5"/>
  <c r="E1691" i="5"/>
  <c r="H1690" i="5"/>
  <c r="G1690" i="5"/>
  <c r="O1690" i="5" s="1"/>
  <c r="F1690" i="5"/>
  <c r="E1690" i="5"/>
  <c r="H1689" i="5"/>
  <c r="G1689" i="5"/>
  <c r="O1689" i="5" s="1"/>
  <c r="F1689" i="5"/>
  <c r="E1689" i="5"/>
  <c r="H1688" i="5"/>
  <c r="G1688" i="5"/>
  <c r="O1688" i="5" s="1"/>
  <c r="F1688" i="5"/>
  <c r="E1688" i="5"/>
  <c r="H1687" i="5"/>
  <c r="G1687" i="5"/>
  <c r="O1687" i="5" s="1"/>
  <c r="F1687" i="5"/>
  <c r="E1687" i="5"/>
  <c r="H1686" i="5"/>
  <c r="G1686" i="5"/>
  <c r="O1686" i="5" s="1"/>
  <c r="F1686" i="5"/>
  <c r="E1686" i="5"/>
  <c r="H1685" i="5"/>
  <c r="G1685" i="5"/>
  <c r="F1685" i="5"/>
  <c r="E1685" i="5"/>
  <c r="H1684" i="5"/>
  <c r="G1684" i="5"/>
  <c r="O1684" i="5" s="1"/>
  <c r="F1684" i="5"/>
  <c r="E1684" i="5"/>
  <c r="H1683" i="5"/>
  <c r="G1683" i="5"/>
  <c r="O1683" i="5" s="1"/>
  <c r="F1683" i="5"/>
  <c r="E1683" i="5"/>
  <c r="H1682" i="5"/>
  <c r="G1682" i="5"/>
  <c r="O1682" i="5" s="1"/>
  <c r="F1682" i="5"/>
  <c r="E1682" i="5"/>
  <c r="H1681" i="5"/>
  <c r="G1681" i="5"/>
  <c r="O1681" i="5" s="1"/>
  <c r="F1681" i="5"/>
  <c r="E1681" i="5"/>
  <c r="H1680" i="5"/>
  <c r="G1680" i="5"/>
  <c r="O1680" i="5" s="1"/>
  <c r="F1680" i="5"/>
  <c r="E1680" i="5"/>
  <c r="H1679" i="5"/>
  <c r="G1679" i="5"/>
  <c r="F1679" i="5"/>
  <c r="E1679" i="5"/>
  <c r="H1678" i="5"/>
  <c r="G1678" i="5"/>
  <c r="F1678" i="5"/>
  <c r="E1678" i="5"/>
  <c r="H1677" i="5"/>
  <c r="G1677" i="5"/>
  <c r="O1677" i="5" s="1"/>
  <c r="F1677" i="5"/>
  <c r="E1677" i="5"/>
  <c r="H1676" i="5"/>
  <c r="G1676" i="5"/>
  <c r="O1676" i="5" s="1"/>
  <c r="F1676" i="5"/>
  <c r="E1676" i="5"/>
  <c r="H1675" i="5"/>
  <c r="G1675" i="5"/>
  <c r="O1675" i="5" s="1"/>
  <c r="F1675" i="5"/>
  <c r="E1675" i="5"/>
  <c r="H1674" i="5"/>
  <c r="G1674" i="5"/>
  <c r="O1674" i="5" s="1"/>
  <c r="F1674" i="5"/>
  <c r="E1674" i="5"/>
  <c r="H1673" i="5"/>
  <c r="G1673" i="5"/>
  <c r="F1673" i="5"/>
  <c r="E1673" i="5"/>
  <c r="H1672" i="5"/>
  <c r="G1672" i="5"/>
  <c r="O1672" i="5" s="1"/>
  <c r="F1672" i="5"/>
  <c r="E1672" i="5"/>
  <c r="H1671" i="5"/>
  <c r="G1671" i="5"/>
  <c r="O1671" i="5" s="1"/>
  <c r="F1671" i="5"/>
  <c r="E1671" i="5"/>
  <c r="H1670" i="5"/>
  <c r="G1670" i="5"/>
  <c r="F1670" i="5"/>
  <c r="E1670" i="5"/>
  <c r="H1669" i="5"/>
  <c r="G1669" i="5"/>
  <c r="F1669" i="5"/>
  <c r="E1669" i="5"/>
  <c r="H1668" i="5"/>
  <c r="G1668" i="5"/>
  <c r="O1668" i="5" s="1"/>
  <c r="F1668" i="5"/>
  <c r="E1668" i="5"/>
  <c r="H1667" i="5"/>
  <c r="G1667" i="5"/>
  <c r="O1667" i="5" s="1"/>
  <c r="F1667" i="5"/>
  <c r="E1667" i="5"/>
  <c r="H1666" i="5"/>
  <c r="G1666" i="5"/>
  <c r="O1666" i="5" s="1"/>
  <c r="F1666" i="5"/>
  <c r="E1666" i="5"/>
  <c r="H1665" i="5"/>
  <c r="G1665" i="5"/>
  <c r="O1665" i="5" s="1"/>
  <c r="F1665" i="5"/>
  <c r="E1665" i="5"/>
  <c r="H1664" i="5"/>
  <c r="G1664" i="5"/>
  <c r="O1664" i="5" s="1"/>
  <c r="F1664" i="5"/>
  <c r="E1664" i="5"/>
  <c r="H1663" i="5"/>
  <c r="G1663" i="5"/>
  <c r="O1663" i="5" s="1"/>
  <c r="F1663" i="5"/>
  <c r="E1663" i="5"/>
  <c r="H1662" i="5"/>
  <c r="G1662" i="5"/>
  <c r="O1662" i="5" s="1"/>
  <c r="F1662" i="5"/>
  <c r="E1662" i="5"/>
  <c r="H1661" i="5"/>
  <c r="G1661" i="5"/>
  <c r="O1661" i="5" s="1"/>
  <c r="F1661" i="5"/>
  <c r="E1661" i="5"/>
  <c r="H1660" i="5"/>
  <c r="G1660" i="5"/>
  <c r="O1660" i="5" s="1"/>
  <c r="F1660" i="5"/>
  <c r="E1660" i="5"/>
  <c r="H1659" i="5"/>
  <c r="G1659" i="5"/>
  <c r="O1659" i="5" s="1"/>
  <c r="F1659" i="5"/>
  <c r="E1659" i="5"/>
  <c r="H1658" i="5"/>
  <c r="G1658" i="5"/>
  <c r="F1658" i="5"/>
  <c r="E1658" i="5"/>
  <c r="H1657" i="5"/>
  <c r="G1657" i="5"/>
  <c r="O1657" i="5" s="1"/>
  <c r="F1657" i="5"/>
  <c r="E1657" i="5"/>
  <c r="H1656" i="5"/>
  <c r="G1656" i="5"/>
  <c r="O1656" i="5" s="1"/>
  <c r="F1656" i="5"/>
  <c r="E1656" i="5"/>
  <c r="H1655" i="5"/>
  <c r="G1655" i="5"/>
  <c r="O1655" i="5" s="1"/>
  <c r="F1655" i="5"/>
  <c r="E1655" i="5"/>
  <c r="H1654" i="5"/>
  <c r="G1654" i="5"/>
  <c r="O1654" i="5" s="1"/>
  <c r="F1654" i="5"/>
  <c r="E1654" i="5"/>
  <c r="H1653" i="5"/>
  <c r="G1653" i="5"/>
  <c r="O1653" i="5" s="1"/>
  <c r="F1653" i="5"/>
  <c r="E1653" i="5"/>
  <c r="H1652" i="5"/>
  <c r="G1652" i="5"/>
  <c r="F1652" i="5"/>
  <c r="E1652" i="5"/>
  <c r="H1651" i="5"/>
  <c r="G1651" i="5"/>
  <c r="O1651" i="5" s="1"/>
  <c r="F1651" i="5"/>
  <c r="E1651" i="5"/>
  <c r="H1650" i="5"/>
  <c r="G1650" i="5"/>
  <c r="O1650" i="5" s="1"/>
  <c r="F1650" i="5"/>
  <c r="E1650" i="5"/>
  <c r="H1649" i="5"/>
  <c r="G1649" i="5"/>
  <c r="O1649" i="5" s="1"/>
  <c r="F1649" i="5"/>
  <c r="E1649" i="5"/>
  <c r="H1648" i="5"/>
  <c r="G1648" i="5"/>
  <c r="O1648" i="5" s="1"/>
  <c r="F1648" i="5"/>
  <c r="E1648" i="5"/>
  <c r="H1647" i="5"/>
  <c r="G1647" i="5"/>
  <c r="O1647" i="5" s="1"/>
  <c r="F1647" i="5"/>
  <c r="E1647" i="5"/>
  <c r="H1646" i="5"/>
  <c r="G1646" i="5"/>
  <c r="F1646" i="5"/>
  <c r="E1646" i="5"/>
  <c r="H1645" i="5"/>
  <c r="G1645" i="5"/>
  <c r="O1645" i="5" s="1"/>
  <c r="F1645" i="5"/>
  <c r="E1645" i="5"/>
  <c r="H1644" i="5"/>
  <c r="G1644" i="5"/>
  <c r="O1644" i="5" s="1"/>
  <c r="F1644" i="5"/>
  <c r="E1644" i="5"/>
  <c r="H1643" i="5"/>
  <c r="G1643" i="5"/>
  <c r="O1643" i="5" s="1"/>
  <c r="F1643" i="5"/>
  <c r="E1643" i="5"/>
  <c r="H1642" i="5"/>
  <c r="G1642" i="5"/>
  <c r="O1642" i="5" s="1"/>
  <c r="F1642" i="5"/>
  <c r="E1642" i="5"/>
  <c r="H1641" i="5"/>
  <c r="G1641" i="5"/>
  <c r="O1641" i="5" s="1"/>
  <c r="F1641" i="5"/>
  <c r="E1641" i="5"/>
  <c r="H1640" i="5"/>
  <c r="G1640" i="5"/>
  <c r="F1640" i="5"/>
  <c r="E1640" i="5"/>
  <c r="H1639" i="5"/>
  <c r="G1639" i="5"/>
  <c r="O1639" i="5" s="1"/>
  <c r="F1639" i="5"/>
  <c r="E1639" i="5"/>
  <c r="H1638" i="5"/>
  <c r="G1638" i="5"/>
  <c r="F1638" i="5"/>
  <c r="E1638" i="5"/>
  <c r="H1637" i="5"/>
  <c r="G1637" i="5"/>
  <c r="O1637" i="5" s="1"/>
  <c r="F1637" i="5"/>
  <c r="E1637" i="5"/>
  <c r="H1636" i="5"/>
  <c r="G1636" i="5"/>
  <c r="O1636" i="5" s="1"/>
  <c r="F1636" i="5"/>
  <c r="E1636" i="5"/>
  <c r="H1635" i="5"/>
  <c r="G1635" i="5"/>
  <c r="O1635" i="5" s="1"/>
  <c r="F1635" i="5"/>
  <c r="E1635" i="5"/>
  <c r="H1634" i="5"/>
  <c r="G1634" i="5"/>
  <c r="O1634" i="5" s="1"/>
  <c r="F1634" i="5"/>
  <c r="E1634" i="5"/>
  <c r="H1633" i="5"/>
  <c r="G1633" i="5"/>
  <c r="O1633" i="5" s="1"/>
  <c r="F1633" i="5"/>
  <c r="E1633" i="5"/>
  <c r="H1632" i="5"/>
  <c r="G1632" i="5"/>
  <c r="O1632" i="5" s="1"/>
  <c r="F1632" i="5"/>
  <c r="E1632" i="5"/>
  <c r="H1631" i="5"/>
  <c r="G1631" i="5"/>
  <c r="O1631" i="5" s="1"/>
  <c r="F1631" i="5"/>
  <c r="E1631" i="5"/>
  <c r="H1630" i="5"/>
  <c r="G1630" i="5"/>
  <c r="F1630" i="5"/>
  <c r="E1630" i="5"/>
  <c r="H1629" i="5"/>
  <c r="G1629" i="5"/>
  <c r="F1629" i="5"/>
  <c r="E1629" i="5"/>
  <c r="H1628" i="5"/>
  <c r="G1628" i="5"/>
  <c r="F1628" i="5"/>
  <c r="E1628" i="5"/>
  <c r="H1627" i="5"/>
  <c r="G1627" i="5"/>
  <c r="O1627" i="5" s="1"/>
  <c r="F1627" i="5"/>
  <c r="E1627" i="5"/>
  <c r="H1626" i="5"/>
  <c r="G1626" i="5"/>
  <c r="O1626" i="5" s="1"/>
  <c r="F1626" i="5"/>
  <c r="E1626" i="5"/>
  <c r="H1625" i="5"/>
  <c r="G1625" i="5"/>
  <c r="O1625" i="5" s="1"/>
  <c r="F1625" i="5"/>
  <c r="E1625" i="5"/>
  <c r="H1624" i="5"/>
  <c r="G1624" i="5"/>
  <c r="O1624" i="5" s="1"/>
  <c r="F1624" i="5"/>
  <c r="E1624" i="5"/>
  <c r="H1623" i="5"/>
  <c r="G1623" i="5"/>
  <c r="O1623" i="5" s="1"/>
  <c r="F1623" i="5"/>
  <c r="E1623" i="5"/>
  <c r="H1622" i="5"/>
  <c r="G1622" i="5"/>
  <c r="F1622" i="5"/>
  <c r="E1622" i="5"/>
  <c r="H1621" i="5"/>
  <c r="G1621" i="5"/>
  <c r="O1621" i="5" s="1"/>
  <c r="F1621" i="5"/>
  <c r="E1621" i="5"/>
  <c r="H1620" i="5"/>
  <c r="G1620" i="5"/>
  <c r="O1620" i="5" s="1"/>
  <c r="F1620" i="5"/>
  <c r="E1620" i="5"/>
  <c r="H1619" i="5"/>
  <c r="G1619" i="5"/>
  <c r="O1619" i="5" s="1"/>
  <c r="F1619" i="5"/>
  <c r="E1619" i="5"/>
  <c r="H1618" i="5"/>
  <c r="G1618" i="5"/>
  <c r="O1618" i="5" s="1"/>
  <c r="F1618" i="5"/>
  <c r="E1618" i="5"/>
  <c r="H1617" i="5"/>
  <c r="G1617" i="5"/>
  <c r="O1617" i="5" s="1"/>
  <c r="F1617" i="5"/>
  <c r="E1617" i="5"/>
  <c r="H1616" i="5"/>
  <c r="G1616" i="5"/>
  <c r="F1616" i="5"/>
  <c r="E1616" i="5"/>
  <c r="H1615" i="5"/>
  <c r="G1615" i="5"/>
  <c r="O1615" i="5" s="1"/>
  <c r="F1615" i="5"/>
  <c r="E1615" i="5"/>
  <c r="H1614" i="5"/>
  <c r="G1614" i="5"/>
  <c r="O1614" i="5" s="1"/>
  <c r="F1614" i="5"/>
  <c r="E1614" i="5"/>
  <c r="H1613" i="5"/>
  <c r="G1613" i="5"/>
  <c r="F1613" i="5"/>
  <c r="E1613" i="5"/>
  <c r="H1612" i="5"/>
  <c r="G1612" i="5"/>
  <c r="O1612" i="5" s="1"/>
  <c r="F1612" i="5"/>
  <c r="E1612" i="5"/>
  <c r="H1611" i="5"/>
  <c r="G1611" i="5"/>
  <c r="O1611" i="5" s="1"/>
  <c r="F1611" i="5"/>
  <c r="E1611" i="5"/>
  <c r="H1610" i="5"/>
  <c r="G1610" i="5"/>
  <c r="O1610" i="5" s="1"/>
  <c r="F1610" i="5"/>
  <c r="E1610" i="5"/>
  <c r="H1609" i="5"/>
  <c r="G1609" i="5"/>
  <c r="O1609" i="5" s="1"/>
  <c r="F1609" i="5"/>
  <c r="E1609" i="5"/>
  <c r="H1608" i="5"/>
  <c r="G1608" i="5"/>
  <c r="O1608" i="5" s="1"/>
  <c r="F1608" i="5"/>
  <c r="E1608" i="5"/>
  <c r="H1607" i="5"/>
  <c r="G1607" i="5"/>
  <c r="O1607" i="5" s="1"/>
  <c r="F1607" i="5"/>
  <c r="E1607" i="5"/>
  <c r="H1606" i="5"/>
  <c r="G1606" i="5"/>
  <c r="O1606" i="5" s="1"/>
  <c r="F1606" i="5"/>
  <c r="E1606" i="5"/>
  <c r="H1605" i="5"/>
  <c r="G1605" i="5"/>
  <c r="O1605" i="5" s="1"/>
  <c r="F1605" i="5"/>
  <c r="E1605" i="5"/>
  <c r="H1604" i="5"/>
  <c r="G1604" i="5"/>
  <c r="F1604" i="5"/>
  <c r="E1604" i="5"/>
  <c r="H1603" i="5"/>
  <c r="G1603" i="5"/>
  <c r="O1603" i="5" s="1"/>
  <c r="F1603" i="5"/>
  <c r="E1603" i="5"/>
  <c r="H1602" i="5"/>
  <c r="G1602" i="5"/>
  <c r="O1602" i="5" s="1"/>
  <c r="F1602" i="5"/>
  <c r="E1602" i="5"/>
  <c r="H1601" i="5"/>
  <c r="G1601" i="5"/>
  <c r="F1601" i="5"/>
  <c r="E1601" i="5"/>
  <c r="H1600" i="5"/>
  <c r="G1600" i="5"/>
  <c r="F1600" i="5"/>
  <c r="E1600" i="5"/>
  <c r="H1599" i="5"/>
  <c r="G1599" i="5"/>
  <c r="O1599" i="5" s="1"/>
  <c r="F1599" i="5"/>
  <c r="E1599" i="5"/>
  <c r="H1598" i="5"/>
  <c r="G1598" i="5"/>
  <c r="O1598" i="5" s="1"/>
  <c r="F1598" i="5"/>
  <c r="E1598" i="5"/>
  <c r="H1597" i="5"/>
  <c r="G1597" i="5"/>
  <c r="O1597" i="5" s="1"/>
  <c r="F1597" i="5"/>
  <c r="E1597" i="5"/>
  <c r="H1596" i="5"/>
  <c r="G1596" i="5"/>
  <c r="O1596" i="5" s="1"/>
  <c r="F1596" i="5"/>
  <c r="E1596" i="5"/>
  <c r="H1595" i="5"/>
  <c r="G1595" i="5"/>
  <c r="O1595" i="5" s="1"/>
  <c r="F1595" i="5"/>
  <c r="E1595" i="5"/>
  <c r="H1594" i="5"/>
  <c r="G1594" i="5"/>
  <c r="O1594" i="5" s="1"/>
  <c r="F1594" i="5"/>
  <c r="E1594" i="5"/>
  <c r="H1593" i="5"/>
  <c r="G1593" i="5"/>
  <c r="O1593" i="5" s="1"/>
  <c r="F1593" i="5"/>
  <c r="E1593" i="5"/>
  <c r="H1592" i="5"/>
  <c r="G1592" i="5"/>
  <c r="O1592" i="5" s="1"/>
  <c r="F1592" i="5"/>
  <c r="E1592" i="5"/>
  <c r="H1591" i="5"/>
  <c r="G1591" i="5"/>
  <c r="O1591" i="5" s="1"/>
  <c r="F1591" i="5"/>
  <c r="E1591" i="5"/>
  <c r="H1590" i="5"/>
  <c r="G1590" i="5"/>
  <c r="O1590" i="5" s="1"/>
  <c r="F1590" i="5"/>
  <c r="E1590" i="5"/>
  <c r="H1589" i="5"/>
  <c r="G1589" i="5"/>
  <c r="F1589" i="5"/>
  <c r="E1589" i="5"/>
  <c r="H1588" i="5"/>
  <c r="G1588" i="5"/>
  <c r="O1588" i="5" s="1"/>
  <c r="F1588" i="5"/>
  <c r="E1588" i="5"/>
  <c r="H1587" i="5"/>
  <c r="G1587" i="5"/>
  <c r="O1587" i="5" s="1"/>
  <c r="F1587" i="5"/>
  <c r="E1587" i="5"/>
  <c r="H1586" i="5"/>
  <c r="G1586" i="5"/>
  <c r="F1586" i="5"/>
  <c r="E1586" i="5"/>
  <c r="H1585" i="5"/>
  <c r="G1585" i="5"/>
  <c r="O1585" i="5" s="1"/>
  <c r="F1585" i="5"/>
  <c r="E1585" i="5"/>
  <c r="H1584" i="5"/>
  <c r="G1584" i="5"/>
  <c r="O1584" i="5" s="1"/>
  <c r="F1584" i="5"/>
  <c r="E1584" i="5"/>
  <c r="H1583" i="5"/>
  <c r="G1583" i="5"/>
  <c r="F1583" i="5"/>
  <c r="E1583" i="5"/>
  <c r="H1582" i="5"/>
  <c r="G1582" i="5"/>
  <c r="O1582" i="5" s="1"/>
  <c r="F1582" i="5"/>
  <c r="E1582" i="5"/>
  <c r="H1581" i="5"/>
  <c r="G1581" i="5"/>
  <c r="O1581" i="5" s="1"/>
  <c r="F1581" i="5"/>
  <c r="E1581" i="5"/>
  <c r="H1580" i="5"/>
  <c r="G1580" i="5"/>
  <c r="F1580" i="5"/>
  <c r="E1580" i="5"/>
  <c r="H1579" i="5"/>
  <c r="G1579" i="5"/>
  <c r="F1579" i="5"/>
  <c r="E1579" i="5"/>
  <c r="H1578" i="5"/>
  <c r="G1578" i="5"/>
  <c r="O1578" i="5" s="1"/>
  <c r="F1578" i="5"/>
  <c r="E1578" i="5"/>
  <c r="H1577" i="5"/>
  <c r="G1577" i="5"/>
  <c r="O1577" i="5" s="1"/>
  <c r="F1577" i="5"/>
  <c r="E1577" i="5"/>
  <c r="H1576" i="5"/>
  <c r="G1576" i="5"/>
  <c r="O1576" i="5" s="1"/>
  <c r="F1576" i="5"/>
  <c r="E1576" i="5"/>
  <c r="H1575" i="5"/>
  <c r="G1575" i="5"/>
  <c r="O1575" i="5" s="1"/>
  <c r="F1575" i="5"/>
  <c r="E1575" i="5"/>
  <c r="H1574" i="5"/>
  <c r="G1574" i="5"/>
  <c r="O1574" i="5" s="1"/>
  <c r="F1574" i="5"/>
  <c r="E1574" i="5"/>
  <c r="H1573" i="5"/>
  <c r="G1573" i="5"/>
  <c r="O1573" i="5" s="1"/>
  <c r="F1573" i="5"/>
  <c r="E1573" i="5"/>
  <c r="H1572" i="5"/>
  <c r="G1572" i="5"/>
  <c r="O1572" i="5" s="1"/>
  <c r="F1572" i="5"/>
  <c r="E1572" i="5"/>
  <c r="H1571" i="5"/>
  <c r="G1571" i="5"/>
  <c r="O1571" i="5" s="1"/>
  <c r="F1571" i="5"/>
  <c r="E1571" i="5"/>
  <c r="H1570" i="5"/>
  <c r="G1570" i="5"/>
  <c r="O1570" i="5" s="1"/>
  <c r="F1570" i="5"/>
  <c r="E1570" i="5"/>
  <c r="H1569" i="5"/>
  <c r="G1569" i="5"/>
  <c r="O1569" i="5" s="1"/>
  <c r="F1569" i="5"/>
  <c r="E1569" i="5"/>
  <c r="H1568" i="5"/>
  <c r="G1568" i="5"/>
  <c r="O1568" i="5" s="1"/>
  <c r="F1568" i="5"/>
  <c r="E1568" i="5"/>
  <c r="H1567" i="5"/>
  <c r="G1567" i="5"/>
  <c r="O1567" i="5" s="1"/>
  <c r="F1567" i="5"/>
  <c r="E1567" i="5"/>
  <c r="H1566" i="5"/>
  <c r="G1566" i="5"/>
  <c r="O1566" i="5" s="1"/>
  <c r="F1566" i="5"/>
  <c r="E1566" i="5"/>
  <c r="H1565" i="5"/>
  <c r="G1565" i="5"/>
  <c r="O1565" i="5" s="1"/>
  <c r="F1565" i="5"/>
  <c r="E1565" i="5"/>
  <c r="H1564" i="5"/>
  <c r="G1564" i="5"/>
  <c r="O1564" i="5" s="1"/>
  <c r="F1564" i="5"/>
  <c r="E1564" i="5"/>
  <c r="H1563" i="5"/>
  <c r="G1563" i="5"/>
  <c r="O1563" i="5" s="1"/>
  <c r="F1563" i="5"/>
  <c r="E1563" i="5"/>
  <c r="H1562" i="5"/>
  <c r="G1562" i="5"/>
  <c r="O1562" i="5" s="1"/>
  <c r="F1562" i="5"/>
  <c r="E1562" i="5"/>
  <c r="H1561" i="5"/>
  <c r="G1561" i="5"/>
  <c r="O1561" i="5" s="1"/>
  <c r="F1561" i="5"/>
  <c r="E1561" i="5"/>
  <c r="H1560" i="5"/>
  <c r="G1560" i="5"/>
  <c r="O1560" i="5" s="1"/>
  <c r="F1560" i="5"/>
  <c r="E1560" i="5"/>
  <c r="H1559" i="5"/>
  <c r="G1559" i="5"/>
  <c r="F1559" i="5"/>
  <c r="E1559" i="5"/>
  <c r="H1558" i="5"/>
  <c r="G1558" i="5"/>
  <c r="O1558" i="5" s="1"/>
  <c r="F1558" i="5"/>
  <c r="E1558" i="5"/>
  <c r="H1557" i="5"/>
  <c r="G1557" i="5"/>
  <c r="O1557" i="5" s="1"/>
  <c r="F1557" i="5"/>
  <c r="E1557" i="5"/>
  <c r="H1556" i="5"/>
  <c r="G1556" i="5"/>
  <c r="F1556" i="5"/>
  <c r="E1556" i="5"/>
  <c r="H1555" i="5"/>
  <c r="G1555" i="5"/>
  <c r="F1555" i="5"/>
  <c r="E1555" i="5"/>
  <c r="H1554" i="5"/>
  <c r="G1554" i="5"/>
  <c r="O1554" i="5" s="1"/>
  <c r="F1554" i="5"/>
  <c r="E1554" i="5"/>
  <c r="H1553" i="5"/>
  <c r="G1553" i="5"/>
  <c r="F1553" i="5"/>
  <c r="E1553" i="5"/>
  <c r="H1552" i="5"/>
  <c r="G1552" i="5"/>
  <c r="F1552" i="5"/>
  <c r="E1552" i="5"/>
  <c r="H1551" i="5"/>
  <c r="G1551" i="5"/>
  <c r="O1551" i="5" s="1"/>
  <c r="F1551" i="5"/>
  <c r="E1551" i="5"/>
  <c r="H1550" i="5"/>
  <c r="G1550" i="5"/>
  <c r="O1550" i="5" s="1"/>
  <c r="F1550" i="5"/>
  <c r="E1550" i="5"/>
  <c r="H1549" i="5"/>
  <c r="G1549" i="5"/>
  <c r="O1549" i="5" s="1"/>
  <c r="F1549" i="5"/>
  <c r="E1549" i="5"/>
  <c r="H1548" i="5"/>
  <c r="G1548" i="5"/>
  <c r="O1548" i="5" s="1"/>
  <c r="F1548" i="5"/>
  <c r="E1548" i="5"/>
  <c r="H1547" i="5"/>
  <c r="G1547" i="5"/>
  <c r="F1547" i="5"/>
  <c r="E1547" i="5"/>
  <c r="H1546" i="5"/>
  <c r="G1546" i="5"/>
  <c r="O1546" i="5" s="1"/>
  <c r="F1546" i="5"/>
  <c r="E1546" i="5"/>
  <c r="H1545" i="5"/>
  <c r="G1545" i="5"/>
  <c r="O1545" i="5" s="1"/>
  <c r="F1545" i="5"/>
  <c r="E1545" i="5"/>
  <c r="H1544" i="5"/>
  <c r="G1544" i="5"/>
  <c r="F1544" i="5"/>
  <c r="E1544" i="5"/>
  <c r="H1543" i="5"/>
  <c r="G1543" i="5"/>
  <c r="O1543" i="5" s="1"/>
  <c r="F1543" i="5"/>
  <c r="E1543" i="5"/>
  <c r="H1542" i="5"/>
  <c r="G1542" i="5"/>
  <c r="O1542" i="5" s="1"/>
  <c r="F1542" i="5"/>
  <c r="E1542" i="5"/>
  <c r="H1541" i="5"/>
  <c r="G1541" i="5"/>
  <c r="O1541" i="5" s="1"/>
  <c r="F1541" i="5"/>
  <c r="E1541" i="5"/>
  <c r="H1540" i="5"/>
  <c r="G1540" i="5"/>
  <c r="O1540" i="5" s="1"/>
  <c r="F1540" i="5"/>
  <c r="E1540" i="5"/>
  <c r="H1539" i="5"/>
  <c r="G1539" i="5"/>
  <c r="O1539" i="5" s="1"/>
  <c r="F1539" i="5"/>
  <c r="E1539" i="5"/>
  <c r="H1538" i="5"/>
  <c r="G1538" i="5"/>
  <c r="O1538" i="5" s="1"/>
  <c r="F1538" i="5"/>
  <c r="E1538" i="5"/>
  <c r="H1537" i="5"/>
  <c r="G1537" i="5"/>
  <c r="O1537" i="5" s="1"/>
  <c r="F1537" i="5"/>
  <c r="E1537" i="5"/>
  <c r="H1536" i="5"/>
  <c r="G1536" i="5"/>
  <c r="O1536" i="5" s="1"/>
  <c r="F1536" i="5"/>
  <c r="E1536" i="5"/>
  <c r="H1535" i="5"/>
  <c r="G1535" i="5"/>
  <c r="O1535" i="5" s="1"/>
  <c r="F1535" i="5"/>
  <c r="E1535" i="5"/>
  <c r="H1534" i="5"/>
  <c r="G1534" i="5"/>
  <c r="O1534" i="5" s="1"/>
  <c r="F1534" i="5"/>
  <c r="E1534" i="5"/>
  <c r="H1533" i="5"/>
  <c r="G1533" i="5"/>
  <c r="O1533" i="5" s="1"/>
  <c r="F1533" i="5"/>
  <c r="E1533" i="5"/>
  <c r="H1532" i="5"/>
  <c r="G1532" i="5"/>
  <c r="F1532" i="5"/>
  <c r="E1532" i="5"/>
  <c r="H1531" i="5"/>
  <c r="G1531" i="5"/>
  <c r="O1531" i="5" s="1"/>
  <c r="F1531" i="5"/>
  <c r="E1531" i="5"/>
  <c r="H1530" i="5"/>
  <c r="G1530" i="5"/>
  <c r="O1530" i="5" s="1"/>
  <c r="F1530" i="5"/>
  <c r="E1530" i="5"/>
  <c r="H1529" i="5"/>
  <c r="G1529" i="5"/>
  <c r="O1529" i="5" s="1"/>
  <c r="F1529" i="5"/>
  <c r="E1529" i="5"/>
  <c r="H1528" i="5"/>
  <c r="G1528" i="5"/>
  <c r="O1528" i="5" s="1"/>
  <c r="F1528" i="5"/>
  <c r="E1528" i="5"/>
  <c r="H1527" i="5"/>
  <c r="G1527" i="5"/>
  <c r="O1527" i="5" s="1"/>
  <c r="F1527" i="5"/>
  <c r="E1527" i="5"/>
  <c r="H1526" i="5"/>
  <c r="G1526" i="5"/>
  <c r="F1526" i="5"/>
  <c r="E1526" i="5"/>
  <c r="H1525" i="5"/>
  <c r="G1525" i="5"/>
  <c r="O1525" i="5" s="1"/>
  <c r="F1525" i="5"/>
  <c r="E1525" i="5"/>
  <c r="H1524" i="5"/>
  <c r="G1524" i="5"/>
  <c r="O1524" i="5" s="1"/>
  <c r="F1524" i="5"/>
  <c r="E1524" i="5"/>
  <c r="H1523" i="5"/>
  <c r="G1523" i="5"/>
  <c r="O1523" i="5" s="1"/>
  <c r="F1523" i="5"/>
  <c r="E1523" i="5"/>
  <c r="H1522" i="5"/>
  <c r="G1522" i="5"/>
  <c r="O1522" i="5" s="1"/>
  <c r="F1522" i="5"/>
  <c r="E1522" i="5"/>
  <c r="H1521" i="5"/>
  <c r="G1521" i="5"/>
  <c r="O1521" i="5" s="1"/>
  <c r="F1521" i="5"/>
  <c r="E1521" i="5"/>
  <c r="H1520" i="5"/>
  <c r="G1520" i="5"/>
  <c r="O1520" i="5" s="1"/>
  <c r="F1520" i="5"/>
  <c r="E1520" i="5"/>
  <c r="H1519" i="5"/>
  <c r="G1519" i="5"/>
  <c r="O1519" i="5" s="1"/>
  <c r="F1519" i="5"/>
  <c r="E1519" i="5"/>
  <c r="H1518" i="5"/>
  <c r="G1518" i="5"/>
  <c r="O1518" i="5" s="1"/>
  <c r="F1518" i="5"/>
  <c r="E1518" i="5"/>
  <c r="H1517" i="5"/>
  <c r="G1517" i="5"/>
  <c r="O1517" i="5" s="1"/>
  <c r="F1517" i="5"/>
  <c r="E1517" i="5"/>
  <c r="H1516" i="5"/>
  <c r="G1516" i="5"/>
  <c r="O1516" i="5" s="1"/>
  <c r="F1516" i="5"/>
  <c r="E1516" i="5"/>
  <c r="H1515" i="5"/>
  <c r="G1515" i="5"/>
  <c r="O1515" i="5" s="1"/>
  <c r="F1515" i="5"/>
  <c r="E1515" i="5"/>
  <c r="H1514" i="5"/>
  <c r="G1514" i="5"/>
  <c r="O1514" i="5" s="1"/>
  <c r="F1514" i="5"/>
  <c r="E1514" i="5"/>
  <c r="H1513" i="5"/>
  <c r="G1513" i="5"/>
  <c r="O1513" i="5" s="1"/>
  <c r="F1513" i="5"/>
  <c r="E1513" i="5"/>
  <c r="H1512" i="5"/>
  <c r="G1512" i="5"/>
  <c r="O1512" i="5" s="1"/>
  <c r="F1512" i="5"/>
  <c r="E1512" i="5"/>
  <c r="H1511" i="5"/>
  <c r="G1511" i="5"/>
  <c r="F1511" i="5"/>
  <c r="E1511" i="5"/>
  <c r="H1510" i="5"/>
  <c r="G1510" i="5"/>
  <c r="O1510" i="5" s="1"/>
  <c r="F1510" i="5"/>
  <c r="E1510" i="5"/>
  <c r="H1509" i="5"/>
  <c r="G1509" i="5"/>
  <c r="O1509" i="5" s="1"/>
  <c r="F1509" i="5"/>
  <c r="E1509" i="5"/>
  <c r="H1508" i="5"/>
  <c r="G1508" i="5"/>
  <c r="O1508" i="5" s="1"/>
  <c r="F1508" i="5"/>
  <c r="E1508" i="5"/>
  <c r="H1507" i="5"/>
  <c r="G1507" i="5"/>
  <c r="O1507" i="5" s="1"/>
  <c r="F1507" i="5"/>
  <c r="E1507" i="5"/>
  <c r="H1506" i="5"/>
  <c r="G1506" i="5"/>
  <c r="O1506" i="5" s="1"/>
  <c r="F1506" i="5"/>
  <c r="E1506" i="5"/>
  <c r="H1505" i="5"/>
  <c r="G1505" i="5"/>
  <c r="O1505" i="5" s="1"/>
  <c r="F1505" i="5"/>
  <c r="E1505" i="5"/>
  <c r="H1504" i="5"/>
  <c r="G1504" i="5"/>
  <c r="F1504" i="5"/>
  <c r="E1504" i="5"/>
  <c r="H1503" i="5"/>
  <c r="G1503" i="5"/>
  <c r="O1503" i="5" s="1"/>
  <c r="F1503" i="5"/>
  <c r="E1503" i="5"/>
  <c r="H1502" i="5"/>
  <c r="G1502" i="5"/>
  <c r="F1502" i="5"/>
  <c r="E1502" i="5"/>
  <c r="H1501" i="5"/>
  <c r="G1501" i="5"/>
  <c r="O1501" i="5" s="1"/>
  <c r="F1501" i="5"/>
  <c r="E1501" i="5"/>
  <c r="H1500" i="5"/>
  <c r="G1500" i="5"/>
  <c r="O1500" i="5" s="1"/>
  <c r="F1500" i="5"/>
  <c r="E1500" i="5"/>
  <c r="H1499" i="5"/>
  <c r="G1499" i="5"/>
  <c r="O1499" i="5" s="1"/>
  <c r="F1499" i="5"/>
  <c r="E1499" i="5"/>
  <c r="H1498" i="5"/>
  <c r="G1498" i="5"/>
  <c r="O1498" i="5" s="1"/>
  <c r="F1498" i="5"/>
  <c r="E1498" i="5"/>
  <c r="H1497" i="5"/>
  <c r="G1497" i="5"/>
  <c r="O1497" i="5" s="1"/>
  <c r="F1497" i="5"/>
  <c r="E1497" i="5"/>
  <c r="H1496" i="5"/>
  <c r="G1496" i="5"/>
  <c r="O1496" i="5" s="1"/>
  <c r="F1496" i="5"/>
  <c r="E1496" i="5"/>
  <c r="H1495" i="5"/>
  <c r="G1495" i="5"/>
  <c r="O1495" i="5" s="1"/>
  <c r="F1495" i="5"/>
  <c r="E1495" i="5"/>
  <c r="H1494" i="5"/>
  <c r="G1494" i="5"/>
  <c r="O1494" i="5" s="1"/>
  <c r="F1494" i="5"/>
  <c r="E1494" i="5"/>
  <c r="H1493" i="5"/>
  <c r="G1493" i="5"/>
  <c r="F1493" i="5"/>
  <c r="E1493" i="5"/>
  <c r="H1492" i="5"/>
  <c r="G1492" i="5"/>
  <c r="O1492" i="5" s="1"/>
  <c r="F1492" i="5"/>
  <c r="E1492" i="5"/>
  <c r="H1491" i="5"/>
  <c r="G1491" i="5"/>
  <c r="O1491" i="5" s="1"/>
  <c r="F1491" i="5"/>
  <c r="E1491" i="5"/>
  <c r="H1490" i="5"/>
  <c r="G1490" i="5"/>
  <c r="F1490" i="5"/>
  <c r="E1490" i="5"/>
  <c r="H1489" i="5"/>
  <c r="G1489" i="5"/>
  <c r="O1489" i="5" s="1"/>
  <c r="F1489" i="5"/>
  <c r="E1489" i="5"/>
  <c r="H1488" i="5"/>
  <c r="G1488" i="5"/>
  <c r="O1488" i="5" s="1"/>
  <c r="F1488" i="5"/>
  <c r="E1488" i="5"/>
  <c r="H1487" i="5"/>
  <c r="G1487" i="5"/>
  <c r="O1487" i="5" s="1"/>
  <c r="F1487" i="5"/>
  <c r="E1487" i="5"/>
  <c r="H1486" i="5"/>
  <c r="G1486" i="5"/>
  <c r="O1486" i="5" s="1"/>
  <c r="F1486" i="5"/>
  <c r="E1486" i="5"/>
  <c r="H1485" i="5"/>
  <c r="G1485" i="5"/>
  <c r="F1485" i="5"/>
  <c r="E1485" i="5"/>
  <c r="H1484" i="5"/>
  <c r="G1484" i="5"/>
  <c r="O1484" i="5" s="1"/>
  <c r="F1484" i="5"/>
  <c r="E1484" i="5"/>
  <c r="H1483" i="5"/>
  <c r="G1483" i="5"/>
  <c r="O1483" i="5" s="1"/>
  <c r="F1483" i="5"/>
  <c r="E1483" i="5"/>
  <c r="H1482" i="5"/>
  <c r="G1482" i="5"/>
  <c r="O1482" i="5" s="1"/>
  <c r="F1482" i="5"/>
  <c r="E1482" i="5"/>
  <c r="H1481" i="5"/>
  <c r="G1481" i="5"/>
  <c r="O1481" i="5" s="1"/>
  <c r="F1481" i="5"/>
  <c r="E1481" i="5"/>
  <c r="H1480" i="5"/>
  <c r="G1480" i="5"/>
  <c r="O1480" i="5" s="1"/>
  <c r="F1480" i="5"/>
  <c r="E1480" i="5"/>
  <c r="H1479" i="5"/>
  <c r="G1479" i="5"/>
  <c r="O1479" i="5" s="1"/>
  <c r="F1479" i="5"/>
  <c r="E1479" i="5"/>
  <c r="H1478" i="5"/>
  <c r="G1478" i="5"/>
  <c r="O1478" i="5" s="1"/>
  <c r="F1478" i="5"/>
  <c r="E1478" i="5"/>
  <c r="H1477" i="5"/>
  <c r="G1477" i="5"/>
  <c r="F1477" i="5"/>
  <c r="E1477" i="5"/>
  <c r="H1476" i="5"/>
  <c r="G1476" i="5"/>
  <c r="O1476" i="5" s="1"/>
  <c r="F1476" i="5"/>
  <c r="E1476" i="5"/>
  <c r="H1475" i="5"/>
  <c r="G1475" i="5"/>
  <c r="F1475" i="5"/>
  <c r="E1475" i="5"/>
  <c r="H1474" i="5"/>
  <c r="G1474" i="5"/>
  <c r="O1474" i="5" s="1"/>
  <c r="F1474" i="5"/>
  <c r="E1474" i="5"/>
  <c r="H1473" i="5"/>
  <c r="G1473" i="5"/>
  <c r="O1473" i="5" s="1"/>
  <c r="F1473" i="5"/>
  <c r="E1473" i="5"/>
  <c r="H1472" i="5"/>
  <c r="G1472" i="5"/>
  <c r="F1472" i="5"/>
  <c r="E1472" i="5"/>
  <c r="H1471" i="5"/>
  <c r="G1471" i="5"/>
  <c r="O1471" i="5" s="1"/>
  <c r="F1471" i="5"/>
  <c r="E1471" i="5"/>
  <c r="H1470" i="5"/>
  <c r="G1470" i="5"/>
  <c r="O1470" i="5" s="1"/>
  <c r="F1470" i="5"/>
  <c r="E1470" i="5"/>
  <c r="H1469" i="5"/>
  <c r="G1469" i="5"/>
  <c r="F1469" i="5"/>
  <c r="E1469" i="5"/>
  <c r="H1468" i="5"/>
  <c r="G1468" i="5"/>
  <c r="F1468" i="5"/>
  <c r="E1468" i="5"/>
  <c r="H1467" i="5"/>
  <c r="G1467" i="5"/>
  <c r="O1467" i="5" s="1"/>
  <c r="F1467" i="5"/>
  <c r="E1467" i="5"/>
  <c r="H1466" i="5"/>
  <c r="G1466" i="5"/>
  <c r="O1466" i="5" s="1"/>
  <c r="F1466" i="5"/>
  <c r="E1466" i="5"/>
  <c r="H1465" i="5"/>
  <c r="G1465" i="5"/>
  <c r="O1465" i="5" s="1"/>
  <c r="F1465" i="5"/>
  <c r="E1465" i="5"/>
  <c r="H1464" i="5"/>
  <c r="G1464" i="5"/>
  <c r="O1464" i="5" s="1"/>
  <c r="F1464" i="5"/>
  <c r="E1464" i="5"/>
  <c r="H1463" i="5"/>
  <c r="G1463" i="5"/>
  <c r="O1463" i="5" s="1"/>
  <c r="F1463" i="5"/>
  <c r="E1463" i="5"/>
  <c r="H1462" i="5"/>
  <c r="G1462" i="5"/>
  <c r="O1462" i="5" s="1"/>
  <c r="F1462" i="5"/>
  <c r="E1462" i="5"/>
  <c r="H1461" i="5"/>
  <c r="G1461" i="5"/>
  <c r="O1461" i="5" s="1"/>
  <c r="F1461" i="5"/>
  <c r="E1461" i="5"/>
  <c r="H1460" i="5"/>
  <c r="G1460" i="5"/>
  <c r="O1460" i="5" s="1"/>
  <c r="F1460" i="5"/>
  <c r="E1460" i="5"/>
  <c r="H1459" i="5"/>
  <c r="G1459" i="5"/>
  <c r="O1459" i="5" s="1"/>
  <c r="F1459" i="5"/>
  <c r="E1459" i="5"/>
  <c r="H1458" i="5"/>
  <c r="G1458" i="5"/>
  <c r="O1458" i="5" s="1"/>
  <c r="F1458" i="5"/>
  <c r="E1458" i="5"/>
  <c r="H1457" i="5"/>
  <c r="G1457" i="5"/>
  <c r="F1457" i="5"/>
  <c r="E1457" i="5"/>
  <c r="H1456" i="5"/>
  <c r="G1456" i="5"/>
  <c r="O1456" i="5" s="1"/>
  <c r="F1456" i="5"/>
  <c r="E1456" i="5"/>
  <c r="H1455" i="5"/>
  <c r="G1455" i="5"/>
  <c r="O1455" i="5" s="1"/>
  <c r="F1455" i="5"/>
  <c r="E1455" i="5"/>
  <c r="H1454" i="5"/>
  <c r="G1454" i="5"/>
  <c r="O1454" i="5" s="1"/>
  <c r="F1454" i="5"/>
  <c r="E1454" i="5"/>
  <c r="H1453" i="5"/>
  <c r="G1453" i="5"/>
  <c r="O1453" i="5" s="1"/>
  <c r="F1453" i="5"/>
  <c r="E1453" i="5"/>
  <c r="H1452" i="5"/>
  <c r="G1452" i="5"/>
  <c r="O1452" i="5" s="1"/>
  <c r="F1452" i="5"/>
  <c r="E1452" i="5"/>
  <c r="H1451" i="5"/>
  <c r="G1451" i="5"/>
  <c r="F1451" i="5"/>
  <c r="E1451" i="5"/>
  <c r="H1450" i="5"/>
  <c r="G1450" i="5"/>
  <c r="O1450" i="5" s="1"/>
  <c r="F1450" i="5"/>
  <c r="E1450" i="5"/>
  <c r="H1449" i="5"/>
  <c r="G1449" i="5"/>
  <c r="O1449" i="5" s="1"/>
  <c r="F1449" i="5"/>
  <c r="E1449" i="5"/>
  <c r="H1448" i="5"/>
  <c r="G1448" i="5"/>
  <c r="O1448" i="5" s="1"/>
  <c r="F1448" i="5"/>
  <c r="E1448" i="5"/>
  <c r="H1447" i="5"/>
  <c r="G1447" i="5"/>
  <c r="O1447" i="5" s="1"/>
  <c r="F1447" i="5"/>
  <c r="E1447" i="5"/>
  <c r="H1446" i="5"/>
  <c r="G1446" i="5"/>
  <c r="O1446" i="5" s="1"/>
  <c r="F1446" i="5"/>
  <c r="E1446" i="5"/>
  <c r="H1445" i="5"/>
  <c r="G1445" i="5"/>
  <c r="O1445" i="5" s="1"/>
  <c r="F1445" i="5"/>
  <c r="E1445" i="5"/>
  <c r="H1444" i="5"/>
  <c r="G1444" i="5"/>
  <c r="O1444" i="5" s="1"/>
  <c r="F1444" i="5"/>
  <c r="E1444" i="5"/>
  <c r="H1443" i="5"/>
  <c r="G1443" i="5"/>
  <c r="O1443" i="5" s="1"/>
  <c r="F1443" i="5"/>
  <c r="E1443" i="5"/>
  <c r="H1442" i="5"/>
  <c r="G1442" i="5"/>
  <c r="O1442" i="5" s="1"/>
  <c r="F1442" i="5"/>
  <c r="E1442" i="5"/>
  <c r="H1441" i="5"/>
  <c r="G1441" i="5"/>
  <c r="O1441" i="5" s="1"/>
  <c r="F1441" i="5"/>
  <c r="E1441" i="5"/>
  <c r="H1440" i="5"/>
  <c r="G1440" i="5"/>
  <c r="O1440" i="5" s="1"/>
  <c r="F1440" i="5"/>
  <c r="E1440" i="5"/>
  <c r="H1439" i="5"/>
  <c r="G1439" i="5"/>
  <c r="F1439" i="5"/>
  <c r="E1439" i="5"/>
  <c r="H1438" i="5"/>
  <c r="G1438" i="5"/>
  <c r="O1438" i="5" s="1"/>
  <c r="F1438" i="5"/>
  <c r="E1438" i="5"/>
  <c r="H1437" i="5"/>
  <c r="G1437" i="5"/>
  <c r="O1437" i="5" s="1"/>
  <c r="F1437" i="5"/>
  <c r="E1437" i="5"/>
  <c r="H1436" i="5"/>
  <c r="G1436" i="5"/>
  <c r="O1436" i="5" s="1"/>
  <c r="F1436" i="5"/>
  <c r="E1436" i="5"/>
  <c r="H1435" i="5"/>
  <c r="G1435" i="5"/>
  <c r="O1435" i="5" s="1"/>
  <c r="F1435" i="5"/>
  <c r="E1435" i="5"/>
  <c r="H1434" i="5"/>
  <c r="G1434" i="5"/>
  <c r="O1434" i="5" s="1"/>
  <c r="F1434" i="5"/>
  <c r="E1434" i="5"/>
  <c r="H1433" i="5"/>
  <c r="G1433" i="5"/>
  <c r="F1433" i="5"/>
  <c r="E1433" i="5"/>
  <c r="H1432" i="5"/>
  <c r="G1432" i="5"/>
  <c r="O1432" i="5" s="1"/>
  <c r="F1432" i="5"/>
  <c r="E1432" i="5"/>
  <c r="H1431" i="5"/>
  <c r="G1431" i="5"/>
  <c r="O1431" i="5" s="1"/>
  <c r="F1431" i="5"/>
  <c r="E1431" i="5"/>
  <c r="H1430" i="5"/>
  <c r="G1430" i="5"/>
  <c r="O1430" i="5" s="1"/>
  <c r="F1430" i="5"/>
  <c r="E1430" i="5"/>
  <c r="H1429" i="5"/>
  <c r="G1429" i="5"/>
  <c r="O1429" i="5" s="1"/>
  <c r="F1429" i="5"/>
  <c r="E1429" i="5"/>
  <c r="H1428" i="5"/>
  <c r="G1428" i="5"/>
  <c r="O1428" i="5" s="1"/>
  <c r="F1428" i="5"/>
  <c r="E1428" i="5"/>
  <c r="H1427" i="5"/>
  <c r="G1427" i="5"/>
  <c r="O1427" i="5" s="1"/>
  <c r="F1427" i="5"/>
  <c r="E1427" i="5"/>
  <c r="H1426" i="5"/>
  <c r="G1426" i="5"/>
  <c r="O1426" i="5" s="1"/>
  <c r="F1426" i="5"/>
  <c r="E1426" i="5"/>
  <c r="H1425" i="5"/>
  <c r="G1425" i="5"/>
  <c r="O1425" i="5" s="1"/>
  <c r="F1425" i="5"/>
  <c r="E1425" i="5"/>
  <c r="H1424" i="5"/>
  <c r="G1424" i="5"/>
  <c r="O1424" i="5" s="1"/>
  <c r="F1424" i="5"/>
  <c r="E1424" i="5"/>
  <c r="H1423" i="5"/>
  <c r="G1423" i="5"/>
  <c r="O1423" i="5" s="1"/>
  <c r="F1423" i="5"/>
  <c r="E1423" i="5"/>
  <c r="H1422" i="5"/>
  <c r="G1422" i="5"/>
  <c r="O1422" i="5" s="1"/>
  <c r="F1422" i="5"/>
  <c r="E1422" i="5"/>
  <c r="H1421" i="5"/>
  <c r="G1421" i="5"/>
  <c r="O1421" i="5" s="1"/>
  <c r="F1421" i="5"/>
  <c r="E1421" i="5"/>
  <c r="H1420" i="5"/>
  <c r="G1420" i="5"/>
  <c r="O1420" i="5" s="1"/>
  <c r="F1420" i="5"/>
  <c r="E1420" i="5"/>
  <c r="H1419" i="5"/>
  <c r="G1419" i="5"/>
  <c r="F1419" i="5"/>
  <c r="E1419" i="5"/>
  <c r="H1418" i="5"/>
  <c r="G1418" i="5"/>
  <c r="O1418" i="5" s="1"/>
  <c r="F1418" i="5"/>
  <c r="E1418" i="5"/>
  <c r="H1417" i="5"/>
  <c r="G1417" i="5"/>
  <c r="F1417" i="5"/>
  <c r="E1417" i="5"/>
  <c r="H1416" i="5"/>
  <c r="G1416" i="5"/>
  <c r="O1416" i="5" s="1"/>
  <c r="F1416" i="5"/>
  <c r="E1416" i="5"/>
  <c r="H1415" i="5"/>
  <c r="G1415" i="5"/>
  <c r="F1415" i="5"/>
  <c r="E1415" i="5"/>
  <c r="H1414" i="5"/>
  <c r="G1414" i="5"/>
  <c r="O1414" i="5" s="1"/>
  <c r="F1414" i="5"/>
  <c r="E1414" i="5"/>
  <c r="H1413" i="5"/>
  <c r="G1413" i="5"/>
  <c r="O1413" i="5" s="1"/>
  <c r="F1413" i="5"/>
  <c r="E1413" i="5"/>
  <c r="H1412" i="5"/>
  <c r="G1412" i="5"/>
  <c r="F1412" i="5"/>
  <c r="E1412" i="5"/>
  <c r="H1411" i="5"/>
  <c r="G1411" i="5"/>
  <c r="O1411" i="5" s="1"/>
  <c r="F1411" i="5"/>
  <c r="E1411" i="5"/>
  <c r="H1410" i="5"/>
  <c r="G1410" i="5"/>
  <c r="O1410" i="5" s="1"/>
  <c r="F1410" i="5"/>
  <c r="E1410" i="5"/>
  <c r="H1409" i="5"/>
  <c r="G1409" i="5"/>
  <c r="O1409" i="5" s="1"/>
  <c r="F1409" i="5"/>
  <c r="E1409" i="5"/>
  <c r="H1408" i="5"/>
  <c r="G1408" i="5"/>
  <c r="O1408" i="5" s="1"/>
  <c r="F1408" i="5"/>
  <c r="E1408" i="5"/>
  <c r="H1407" i="5"/>
  <c r="G1407" i="5"/>
  <c r="O1407" i="5" s="1"/>
  <c r="F1407" i="5"/>
  <c r="E1407" i="5"/>
  <c r="H1406" i="5"/>
  <c r="G1406" i="5"/>
  <c r="F1406" i="5"/>
  <c r="E1406" i="5"/>
  <c r="H1405" i="5"/>
  <c r="G1405" i="5"/>
  <c r="O1405" i="5" s="1"/>
  <c r="F1405" i="5"/>
  <c r="E1405" i="5"/>
  <c r="H1404" i="5"/>
  <c r="G1404" i="5"/>
  <c r="O1404" i="5" s="1"/>
  <c r="F1404" i="5"/>
  <c r="E1404" i="5"/>
  <c r="H1403" i="5"/>
  <c r="G1403" i="5"/>
  <c r="O1403" i="5" s="1"/>
  <c r="F1403" i="5"/>
  <c r="E1403" i="5"/>
  <c r="H1402" i="5"/>
  <c r="G1402" i="5"/>
  <c r="O1402" i="5" s="1"/>
  <c r="F1402" i="5"/>
  <c r="E1402" i="5"/>
  <c r="H1401" i="5"/>
  <c r="G1401" i="5"/>
  <c r="O1401" i="5" s="1"/>
  <c r="F1401" i="5"/>
  <c r="E1401" i="5"/>
  <c r="H1400" i="5"/>
  <c r="G1400" i="5"/>
  <c r="O1400" i="5" s="1"/>
  <c r="F1400" i="5"/>
  <c r="E1400" i="5"/>
  <c r="H1399" i="5"/>
  <c r="G1399" i="5"/>
  <c r="O1399" i="5" s="1"/>
  <c r="F1399" i="5"/>
  <c r="E1399" i="5"/>
  <c r="H1398" i="5"/>
  <c r="G1398" i="5"/>
  <c r="O1398" i="5" s="1"/>
  <c r="F1398" i="5"/>
  <c r="E1398" i="5"/>
  <c r="H1397" i="5"/>
  <c r="G1397" i="5"/>
  <c r="F1397" i="5"/>
  <c r="E1397" i="5"/>
  <c r="H1396" i="5"/>
  <c r="G1396" i="5"/>
  <c r="O1396" i="5" s="1"/>
  <c r="F1396" i="5"/>
  <c r="E1396" i="5"/>
  <c r="H1395" i="5"/>
  <c r="G1395" i="5"/>
  <c r="O1395" i="5" s="1"/>
  <c r="F1395" i="5"/>
  <c r="E1395" i="5"/>
  <c r="H1394" i="5"/>
  <c r="G1394" i="5"/>
  <c r="O1394" i="5" s="1"/>
  <c r="F1394" i="5"/>
  <c r="E1394" i="5"/>
  <c r="H1393" i="5"/>
  <c r="G1393" i="5"/>
  <c r="O1393" i="5" s="1"/>
  <c r="F1393" i="5"/>
  <c r="E1393" i="5"/>
  <c r="H1392" i="5"/>
  <c r="G1392" i="5"/>
  <c r="O1392" i="5" s="1"/>
  <c r="F1392" i="5"/>
  <c r="E1392" i="5"/>
  <c r="H1391" i="5"/>
  <c r="G1391" i="5"/>
  <c r="O1391" i="5" s="1"/>
  <c r="F1391" i="5"/>
  <c r="E1391" i="5"/>
  <c r="H1390" i="5"/>
  <c r="G1390" i="5"/>
  <c r="O1390" i="5" s="1"/>
  <c r="F1390" i="5"/>
  <c r="E1390" i="5"/>
  <c r="H1389" i="5"/>
  <c r="G1389" i="5"/>
  <c r="O1389" i="5" s="1"/>
  <c r="F1389" i="5"/>
  <c r="E1389" i="5"/>
  <c r="H1388" i="5"/>
  <c r="G1388" i="5"/>
  <c r="O1388" i="5" s="1"/>
  <c r="F1388" i="5"/>
  <c r="E1388" i="5"/>
  <c r="H1387" i="5"/>
  <c r="G1387" i="5"/>
  <c r="O1387" i="5" s="1"/>
  <c r="F1387" i="5"/>
  <c r="E1387" i="5"/>
  <c r="H1386" i="5"/>
  <c r="G1386" i="5"/>
  <c r="O1386" i="5" s="1"/>
  <c r="F1386" i="5"/>
  <c r="E1386" i="5"/>
  <c r="H1385" i="5"/>
  <c r="G1385" i="5"/>
  <c r="O1385" i="5" s="1"/>
  <c r="F1385" i="5"/>
  <c r="E1385" i="5"/>
  <c r="H1384" i="5"/>
  <c r="G1384" i="5"/>
  <c r="O1384" i="5" s="1"/>
  <c r="F1384" i="5"/>
  <c r="E1384" i="5"/>
  <c r="H1383" i="5"/>
  <c r="G1383" i="5"/>
  <c r="O1383" i="5" s="1"/>
  <c r="F1383" i="5"/>
  <c r="E1383" i="5"/>
  <c r="H1382" i="5"/>
  <c r="G1382" i="5"/>
  <c r="O1382" i="5" s="1"/>
  <c r="F1382" i="5"/>
  <c r="E1382" i="5"/>
  <c r="H1381" i="5"/>
  <c r="G1381" i="5"/>
  <c r="F1381" i="5"/>
  <c r="E1381" i="5"/>
  <c r="H1380" i="5"/>
  <c r="G1380" i="5"/>
  <c r="O1380" i="5" s="1"/>
  <c r="F1380" i="5"/>
  <c r="E1380" i="5"/>
  <c r="H1379" i="5"/>
  <c r="G1379" i="5"/>
  <c r="O1379" i="5" s="1"/>
  <c r="F1379" i="5"/>
  <c r="E1379" i="5"/>
  <c r="H1378" i="5"/>
  <c r="G1378" i="5"/>
  <c r="O1378" i="5" s="1"/>
  <c r="F1378" i="5"/>
  <c r="E1378" i="5"/>
  <c r="H1377" i="5"/>
  <c r="G1377" i="5"/>
  <c r="O1377" i="5" s="1"/>
  <c r="F1377" i="5"/>
  <c r="E1377" i="5"/>
  <c r="H1376" i="5"/>
  <c r="G1376" i="5"/>
  <c r="O1376" i="5" s="1"/>
  <c r="F1376" i="5"/>
  <c r="E1376" i="5"/>
  <c r="H1375" i="5"/>
  <c r="G1375" i="5"/>
  <c r="O1375" i="5" s="1"/>
  <c r="F1375" i="5"/>
  <c r="E1375" i="5"/>
  <c r="H1374" i="5"/>
  <c r="G1374" i="5"/>
  <c r="O1374" i="5" s="1"/>
  <c r="F1374" i="5"/>
  <c r="E1374" i="5"/>
  <c r="H1373" i="5"/>
  <c r="G1373" i="5"/>
  <c r="F1373" i="5"/>
  <c r="E1373" i="5"/>
  <c r="H1372" i="5"/>
  <c r="G1372" i="5"/>
  <c r="O1372" i="5" s="1"/>
  <c r="F1372" i="5"/>
  <c r="E1372" i="5"/>
  <c r="H1371" i="5"/>
  <c r="G1371" i="5"/>
  <c r="O1371" i="5" s="1"/>
  <c r="F1371" i="5"/>
  <c r="E1371" i="5"/>
  <c r="H1370" i="5"/>
  <c r="G1370" i="5"/>
  <c r="O1370" i="5" s="1"/>
  <c r="F1370" i="5"/>
  <c r="E1370" i="5"/>
  <c r="H1369" i="5"/>
  <c r="G1369" i="5"/>
  <c r="O1369" i="5" s="1"/>
  <c r="F1369" i="5"/>
  <c r="E1369" i="5"/>
  <c r="H1368" i="5"/>
  <c r="G1368" i="5"/>
  <c r="O1368" i="5" s="1"/>
  <c r="F1368" i="5"/>
  <c r="E1368" i="5"/>
  <c r="H1367" i="5"/>
  <c r="G1367" i="5"/>
  <c r="F1367" i="5"/>
  <c r="E1367" i="5"/>
  <c r="H1366" i="5"/>
  <c r="G1366" i="5"/>
  <c r="O1366" i="5" s="1"/>
  <c r="F1366" i="5"/>
  <c r="E1366" i="5"/>
  <c r="H1365" i="5"/>
  <c r="G1365" i="5"/>
  <c r="O1365" i="5" s="1"/>
  <c r="F1365" i="5"/>
  <c r="E1365" i="5"/>
  <c r="H1364" i="5"/>
  <c r="G1364" i="5"/>
  <c r="O1364" i="5" s="1"/>
  <c r="F1364" i="5"/>
  <c r="E1364" i="5"/>
  <c r="H1363" i="5"/>
  <c r="G1363" i="5"/>
  <c r="O1363" i="5" s="1"/>
  <c r="F1363" i="5"/>
  <c r="E1363" i="5"/>
  <c r="H1362" i="5"/>
  <c r="G1362" i="5"/>
  <c r="O1362" i="5" s="1"/>
  <c r="F1362" i="5"/>
  <c r="E1362" i="5"/>
  <c r="H1361" i="5"/>
  <c r="G1361" i="5"/>
  <c r="O1361" i="5" s="1"/>
  <c r="F1361" i="5"/>
  <c r="E1361" i="5"/>
  <c r="H1360" i="5"/>
  <c r="G1360" i="5"/>
  <c r="O1360" i="5" s="1"/>
  <c r="F1360" i="5"/>
  <c r="E1360" i="5"/>
  <c r="H1359" i="5"/>
  <c r="G1359" i="5"/>
  <c r="O1359" i="5" s="1"/>
  <c r="F1359" i="5"/>
  <c r="E1359" i="5"/>
  <c r="H1358" i="5"/>
  <c r="G1358" i="5"/>
  <c r="F1358" i="5"/>
  <c r="E1358" i="5"/>
  <c r="H1357" i="5"/>
  <c r="G1357" i="5"/>
  <c r="O1357" i="5" s="1"/>
  <c r="F1357" i="5"/>
  <c r="E1357" i="5"/>
  <c r="H1356" i="5"/>
  <c r="G1356" i="5"/>
  <c r="O1356" i="5" s="1"/>
  <c r="F1356" i="5"/>
  <c r="E1356" i="5"/>
  <c r="H1355" i="5"/>
  <c r="G1355" i="5"/>
  <c r="F1355" i="5"/>
  <c r="E1355" i="5"/>
  <c r="H1354" i="5"/>
  <c r="G1354" i="5"/>
  <c r="O1354" i="5" s="1"/>
  <c r="F1354" i="5"/>
  <c r="E1354" i="5"/>
  <c r="H1353" i="5"/>
  <c r="G1353" i="5"/>
  <c r="O1353" i="5" s="1"/>
  <c r="F1353" i="5"/>
  <c r="E1353" i="5"/>
  <c r="H1352" i="5"/>
  <c r="G1352" i="5"/>
  <c r="O1352" i="5" s="1"/>
  <c r="F1352" i="5"/>
  <c r="E1352" i="5"/>
  <c r="H1351" i="5"/>
  <c r="G1351" i="5"/>
  <c r="O1351" i="5" s="1"/>
  <c r="F1351" i="5"/>
  <c r="E1351" i="5"/>
  <c r="H1350" i="5"/>
  <c r="G1350" i="5"/>
  <c r="O1350" i="5" s="1"/>
  <c r="F1350" i="5"/>
  <c r="E1350" i="5"/>
  <c r="H1349" i="5"/>
  <c r="G1349" i="5"/>
  <c r="F1349" i="5"/>
  <c r="E1349" i="5"/>
  <c r="H1348" i="5"/>
  <c r="G1348" i="5"/>
  <c r="O1348" i="5" s="1"/>
  <c r="F1348" i="5"/>
  <c r="E1348" i="5"/>
  <c r="H1347" i="5"/>
  <c r="G1347" i="5"/>
  <c r="O1347" i="5" s="1"/>
  <c r="F1347" i="5"/>
  <c r="E1347" i="5"/>
  <c r="H1346" i="5"/>
  <c r="G1346" i="5"/>
  <c r="O1346" i="5" s="1"/>
  <c r="F1346" i="5"/>
  <c r="E1346" i="5"/>
  <c r="H1345" i="5"/>
  <c r="G1345" i="5"/>
  <c r="O1345" i="5" s="1"/>
  <c r="F1345" i="5"/>
  <c r="E1345" i="5"/>
  <c r="H1344" i="5"/>
  <c r="G1344" i="5"/>
  <c r="O1344" i="5" s="1"/>
  <c r="F1344" i="5"/>
  <c r="E1344" i="5"/>
  <c r="H1343" i="5"/>
  <c r="G1343" i="5"/>
  <c r="F1343" i="5"/>
  <c r="E1343" i="5"/>
  <c r="H1342" i="5"/>
  <c r="G1342" i="5"/>
  <c r="O1342" i="5" s="1"/>
  <c r="F1342" i="5"/>
  <c r="E1342" i="5"/>
  <c r="H1341" i="5"/>
  <c r="G1341" i="5"/>
  <c r="O1341" i="5" s="1"/>
  <c r="F1341" i="5"/>
  <c r="E1341" i="5"/>
  <c r="H1340" i="5"/>
  <c r="G1340" i="5"/>
  <c r="F1340" i="5"/>
  <c r="E1340" i="5"/>
  <c r="H1339" i="5"/>
  <c r="G1339" i="5"/>
  <c r="O1339" i="5" s="1"/>
  <c r="F1339" i="5"/>
  <c r="E1339" i="5"/>
  <c r="H1338" i="5"/>
  <c r="G1338" i="5"/>
  <c r="O1338" i="5" s="1"/>
  <c r="F1338" i="5"/>
  <c r="E1338" i="5"/>
  <c r="H1337" i="5"/>
  <c r="G1337" i="5"/>
  <c r="O1337" i="5" s="1"/>
  <c r="F1337" i="5"/>
  <c r="E1337" i="5"/>
  <c r="H1336" i="5"/>
  <c r="G1336" i="5"/>
  <c r="O1336" i="5" s="1"/>
  <c r="F1336" i="5"/>
  <c r="E1336" i="5"/>
  <c r="H1335" i="5"/>
  <c r="G1335" i="5"/>
  <c r="O1335" i="5" s="1"/>
  <c r="F1335" i="5"/>
  <c r="E1335" i="5"/>
  <c r="H1334" i="5"/>
  <c r="G1334" i="5"/>
  <c r="O1334" i="5" s="1"/>
  <c r="F1334" i="5"/>
  <c r="E1334" i="5"/>
  <c r="H1333" i="5"/>
  <c r="G1333" i="5"/>
  <c r="F1333" i="5"/>
  <c r="E1333" i="5"/>
  <c r="H1332" i="5"/>
  <c r="G1332" i="5"/>
  <c r="O1332" i="5" s="1"/>
  <c r="F1332" i="5"/>
  <c r="E1332" i="5"/>
  <c r="H1331" i="5"/>
  <c r="G1331" i="5"/>
  <c r="F1331" i="5"/>
  <c r="E1331" i="5"/>
  <c r="H1330" i="5"/>
  <c r="G1330" i="5"/>
  <c r="O1330" i="5" s="1"/>
  <c r="F1330" i="5"/>
  <c r="E1330" i="5"/>
  <c r="H1329" i="5"/>
  <c r="G1329" i="5"/>
  <c r="O1329" i="5" s="1"/>
  <c r="F1329" i="5"/>
  <c r="E1329" i="5"/>
  <c r="H1328" i="5"/>
  <c r="G1328" i="5"/>
  <c r="O1328" i="5" s="1"/>
  <c r="F1328" i="5"/>
  <c r="E1328" i="5"/>
  <c r="H1327" i="5"/>
  <c r="G1327" i="5"/>
  <c r="O1327" i="5" s="1"/>
  <c r="F1327" i="5"/>
  <c r="E1327" i="5"/>
  <c r="H1326" i="5"/>
  <c r="G1326" i="5"/>
  <c r="O1326" i="5" s="1"/>
  <c r="F1326" i="5"/>
  <c r="E1326" i="5"/>
  <c r="H1325" i="5"/>
  <c r="G1325" i="5"/>
  <c r="F1325" i="5"/>
  <c r="E1325" i="5"/>
  <c r="H1324" i="5"/>
  <c r="G1324" i="5"/>
  <c r="O1324" i="5" s="1"/>
  <c r="F1324" i="5"/>
  <c r="E1324" i="5"/>
  <c r="H1323" i="5"/>
  <c r="G1323" i="5"/>
  <c r="O1323" i="5" s="1"/>
  <c r="F1323" i="5"/>
  <c r="E1323" i="5"/>
  <c r="H1322" i="5"/>
  <c r="G1322" i="5"/>
  <c r="O1322" i="5" s="1"/>
  <c r="F1322" i="5"/>
  <c r="E1322" i="5"/>
  <c r="H1321" i="5"/>
  <c r="G1321" i="5"/>
  <c r="O1321" i="5" s="1"/>
  <c r="F1321" i="5"/>
  <c r="E1321" i="5"/>
  <c r="H1320" i="5"/>
  <c r="G1320" i="5"/>
  <c r="O1320" i="5" s="1"/>
  <c r="F1320" i="5"/>
  <c r="E1320" i="5"/>
  <c r="H1319" i="5"/>
  <c r="G1319" i="5"/>
  <c r="F1319" i="5"/>
  <c r="E1319" i="5"/>
  <c r="H1318" i="5"/>
  <c r="G1318" i="5"/>
  <c r="O1318" i="5" s="1"/>
  <c r="F1318" i="5"/>
  <c r="E1318" i="5"/>
  <c r="H1317" i="5"/>
  <c r="G1317" i="5"/>
  <c r="O1317" i="5" s="1"/>
  <c r="F1317" i="5"/>
  <c r="E1317" i="5"/>
  <c r="H1316" i="5"/>
  <c r="G1316" i="5"/>
  <c r="O1316" i="5" s="1"/>
  <c r="F1316" i="5"/>
  <c r="E1316" i="5"/>
  <c r="H1315" i="5"/>
  <c r="G1315" i="5"/>
  <c r="O1315" i="5" s="1"/>
  <c r="F1315" i="5"/>
  <c r="E1315" i="5"/>
  <c r="H1314" i="5"/>
  <c r="G1314" i="5"/>
  <c r="O1314" i="5" s="1"/>
  <c r="F1314" i="5"/>
  <c r="E1314" i="5"/>
  <c r="H1313" i="5"/>
  <c r="G1313" i="5"/>
  <c r="O1313" i="5" s="1"/>
  <c r="F1313" i="5"/>
  <c r="E1313" i="5"/>
  <c r="H1312" i="5"/>
  <c r="G1312" i="5"/>
  <c r="O1312" i="5" s="1"/>
  <c r="F1312" i="5"/>
  <c r="E1312" i="5"/>
  <c r="H1311" i="5"/>
  <c r="G1311" i="5"/>
  <c r="O1311" i="5" s="1"/>
  <c r="F1311" i="5"/>
  <c r="E1311" i="5"/>
  <c r="H1310" i="5"/>
  <c r="G1310" i="5"/>
  <c r="O1310" i="5" s="1"/>
  <c r="F1310" i="5"/>
  <c r="E1310" i="5"/>
  <c r="H1309" i="5"/>
  <c r="G1309" i="5"/>
  <c r="O1309" i="5" s="1"/>
  <c r="F1309" i="5"/>
  <c r="E1309" i="5"/>
  <c r="H1308" i="5"/>
  <c r="G1308" i="5"/>
  <c r="O1308" i="5" s="1"/>
  <c r="F1308" i="5"/>
  <c r="E1308" i="5"/>
  <c r="H1307" i="5"/>
  <c r="G1307" i="5"/>
  <c r="F1307" i="5"/>
  <c r="E1307" i="5"/>
  <c r="H1306" i="5"/>
  <c r="G1306" i="5"/>
  <c r="O1306" i="5" s="1"/>
  <c r="F1306" i="5"/>
  <c r="E1306" i="5"/>
  <c r="H1305" i="5"/>
  <c r="G1305" i="5"/>
  <c r="O1305" i="5" s="1"/>
  <c r="F1305" i="5"/>
  <c r="E1305" i="5"/>
  <c r="H1304" i="5"/>
  <c r="G1304" i="5"/>
  <c r="O1304" i="5" s="1"/>
  <c r="F1304" i="5"/>
  <c r="E1304" i="5"/>
  <c r="H1303" i="5"/>
  <c r="G1303" i="5"/>
  <c r="F1303" i="5"/>
  <c r="E1303" i="5"/>
  <c r="H1302" i="5"/>
  <c r="G1302" i="5"/>
  <c r="O1302" i="5" s="1"/>
  <c r="F1302" i="5"/>
  <c r="E1302" i="5"/>
  <c r="H1301" i="5"/>
  <c r="G1301" i="5"/>
  <c r="O1301" i="5" s="1"/>
  <c r="F1301" i="5"/>
  <c r="E1301" i="5"/>
  <c r="H1300" i="5"/>
  <c r="G1300" i="5"/>
  <c r="O1300" i="5" s="1"/>
  <c r="F1300" i="5"/>
  <c r="E1300" i="5"/>
  <c r="H1299" i="5"/>
  <c r="G1299" i="5"/>
  <c r="O1299" i="5" s="1"/>
  <c r="F1299" i="5"/>
  <c r="E1299" i="5"/>
  <c r="H1298" i="5"/>
  <c r="G1298" i="5"/>
  <c r="O1298" i="5" s="1"/>
  <c r="F1298" i="5"/>
  <c r="E1298" i="5"/>
  <c r="H1297" i="5"/>
  <c r="G1297" i="5"/>
  <c r="F1297" i="5"/>
  <c r="E1297" i="5"/>
  <c r="H1296" i="5"/>
  <c r="G1296" i="5"/>
  <c r="O1296" i="5" s="1"/>
  <c r="F1296" i="5"/>
  <c r="E1296" i="5"/>
  <c r="H1295" i="5"/>
  <c r="G1295" i="5"/>
  <c r="O1295" i="5" s="1"/>
  <c r="F1295" i="5"/>
  <c r="E1295" i="5"/>
  <c r="H1294" i="5"/>
  <c r="G1294" i="5"/>
  <c r="O1294" i="5" s="1"/>
  <c r="F1294" i="5"/>
  <c r="E1294" i="5"/>
  <c r="H1293" i="5"/>
  <c r="G1293" i="5"/>
  <c r="O1293" i="5" s="1"/>
  <c r="F1293" i="5"/>
  <c r="E1293" i="5"/>
  <c r="H1292" i="5"/>
  <c r="G1292" i="5"/>
  <c r="O1292" i="5" s="1"/>
  <c r="F1292" i="5"/>
  <c r="E1292" i="5"/>
  <c r="H1291" i="5"/>
  <c r="G1291" i="5"/>
  <c r="O1291" i="5" s="1"/>
  <c r="F1291" i="5"/>
  <c r="E1291" i="5"/>
  <c r="H1290" i="5"/>
  <c r="G1290" i="5"/>
  <c r="O1290" i="5" s="1"/>
  <c r="F1290" i="5"/>
  <c r="E1290" i="5"/>
  <c r="H1289" i="5"/>
  <c r="G1289" i="5"/>
  <c r="F1289" i="5"/>
  <c r="E1289" i="5"/>
  <c r="H1288" i="5"/>
  <c r="G1288" i="5"/>
  <c r="O1288" i="5" s="1"/>
  <c r="F1288" i="5"/>
  <c r="E1288" i="5"/>
  <c r="H1287" i="5"/>
  <c r="G1287" i="5"/>
  <c r="O1287" i="5" s="1"/>
  <c r="F1287" i="5"/>
  <c r="E1287" i="5"/>
  <c r="H1286" i="5"/>
  <c r="G1286" i="5"/>
  <c r="O1286" i="5" s="1"/>
  <c r="F1286" i="5"/>
  <c r="E1286" i="5"/>
  <c r="H1285" i="5"/>
  <c r="G1285" i="5"/>
  <c r="F1285" i="5"/>
  <c r="E1285" i="5"/>
  <c r="H1284" i="5"/>
  <c r="G1284" i="5"/>
  <c r="O1284" i="5" s="1"/>
  <c r="F1284" i="5"/>
  <c r="E1284" i="5"/>
  <c r="H1283" i="5"/>
  <c r="G1283" i="5"/>
  <c r="O1283" i="5" s="1"/>
  <c r="F1283" i="5"/>
  <c r="E1283" i="5"/>
  <c r="H1282" i="5"/>
  <c r="G1282" i="5"/>
  <c r="O1282" i="5" s="1"/>
  <c r="F1282" i="5"/>
  <c r="E1282" i="5"/>
  <c r="H1281" i="5"/>
  <c r="G1281" i="5"/>
  <c r="O1281" i="5" s="1"/>
  <c r="F1281" i="5"/>
  <c r="E1281" i="5"/>
  <c r="H1280" i="5"/>
  <c r="G1280" i="5"/>
  <c r="F1280" i="5"/>
  <c r="E1280" i="5"/>
  <c r="H1279" i="5"/>
  <c r="G1279" i="5"/>
  <c r="O1279" i="5" s="1"/>
  <c r="F1279" i="5"/>
  <c r="E1279" i="5"/>
  <c r="H1278" i="5"/>
  <c r="G1278" i="5"/>
  <c r="O1278" i="5" s="1"/>
  <c r="F1278" i="5"/>
  <c r="E1278" i="5"/>
  <c r="H1277" i="5"/>
  <c r="G1277" i="5"/>
  <c r="O1277" i="5" s="1"/>
  <c r="F1277" i="5"/>
  <c r="E1277" i="5"/>
  <c r="H1276" i="5"/>
  <c r="G1276" i="5"/>
  <c r="O1276" i="5" s="1"/>
  <c r="F1276" i="5"/>
  <c r="E1276" i="5"/>
  <c r="H1275" i="5"/>
  <c r="G1275" i="5"/>
  <c r="F1275" i="5"/>
  <c r="E1275" i="5"/>
  <c r="H1274" i="5"/>
  <c r="G1274" i="5"/>
  <c r="O1274" i="5" s="1"/>
  <c r="F1274" i="5"/>
  <c r="E1274" i="5"/>
  <c r="H1273" i="5"/>
  <c r="G1273" i="5"/>
  <c r="O1273" i="5" s="1"/>
  <c r="F1273" i="5"/>
  <c r="E1273" i="5"/>
  <c r="H1272" i="5"/>
  <c r="G1272" i="5"/>
  <c r="O1272" i="5" s="1"/>
  <c r="F1272" i="5"/>
  <c r="E1272" i="5"/>
  <c r="H1271" i="5"/>
  <c r="G1271" i="5"/>
  <c r="F1271" i="5"/>
  <c r="E1271" i="5"/>
  <c r="H1270" i="5"/>
  <c r="G1270" i="5"/>
  <c r="O1270" i="5" s="1"/>
  <c r="F1270" i="5"/>
  <c r="E1270" i="5"/>
  <c r="H1269" i="5"/>
  <c r="G1269" i="5"/>
  <c r="F1269" i="5"/>
  <c r="E1269" i="5"/>
  <c r="H1268" i="5"/>
  <c r="G1268" i="5"/>
  <c r="O1268" i="5" s="1"/>
  <c r="F1268" i="5"/>
  <c r="E1268" i="5"/>
  <c r="H1267" i="5"/>
  <c r="G1267" i="5"/>
  <c r="O1267" i="5" s="1"/>
  <c r="F1267" i="5"/>
  <c r="E1267" i="5"/>
  <c r="H1266" i="5"/>
  <c r="G1266" i="5"/>
  <c r="O1266" i="5" s="1"/>
  <c r="F1266" i="5"/>
  <c r="E1266" i="5"/>
  <c r="H1265" i="5"/>
  <c r="G1265" i="5"/>
  <c r="O1265" i="5" s="1"/>
  <c r="F1265" i="5"/>
  <c r="E1265" i="5"/>
  <c r="H1264" i="5"/>
  <c r="G1264" i="5"/>
  <c r="O1264" i="5" s="1"/>
  <c r="F1264" i="5"/>
  <c r="E1264" i="5"/>
  <c r="H1263" i="5"/>
  <c r="G1263" i="5"/>
  <c r="O1263" i="5" s="1"/>
  <c r="F1263" i="5"/>
  <c r="E1263" i="5"/>
  <c r="H1262" i="5"/>
  <c r="G1262" i="5"/>
  <c r="F1262" i="5"/>
  <c r="E1262" i="5"/>
  <c r="H1261" i="5"/>
  <c r="G1261" i="5"/>
  <c r="O1261" i="5" s="1"/>
  <c r="F1261" i="5"/>
  <c r="E1261" i="5"/>
  <c r="H1260" i="5"/>
  <c r="G1260" i="5"/>
  <c r="O1260" i="5" s="1"/>
  <c r="F1260" i="5"/>
  <c r="E1260" i="5"/>
  <c r="H1259" i="5"/>
  <c r="G1259" i="5"/>
  <c r="O1259" i="5" s="1"/>
  <c r="F1259" i="5"/>
  <c r="E1259" i="5"/>
  <c r="H1258" i="5"/>
  <c r="G1258" i="5"/>
  <c r="O1258" i="5" s="1"/>
  <c r="F1258" i="5"/>
  <c r="E1258" i="5"/>
  <c r="H1257" i="5"/>
  <c r="G1257" i="5"/>
  <c r="O1257" i="5" s="1"/>
  <c r="F1257" i="5"/>
  <c r="E1257" i="5"/>
  <c r="H1256" i="5"/>
  <c r="G1256" i="5"/>
  <c r="O1256" i="5" s="1"/>
  <c r="F1256" i="5"/>
  <c r="E1256" i="5"/>
  <c r="H1255" i="5"/>
  <c r="G1255" i="5"/>
  <c r="O1255" i="5" s="1"/>
  <c r="F1255" i="5"/>
  <c r="E1255" i="5"/>
  <c r="H1254" i="5"/>
  <c r="G1254" i="5"/>
  <c r="O1254" i="5" s="1"/>
  <c r="F1254" i="5"/>
  <c r="E1254" i="5"/>
  <c r="H1253" i="5"/>
  <c r="G1253" i="5"/>
  <c r="F1253" i="5"/>
  <c r="E1253" i="5"/>
  <c r="H1252" i="5"/>
  <c r="G1252" i="5"/>
  <c r="O1252" i="5" s="1"/>
  <c r="F1252" i="5"/>
  <c r="E1252" i="5"/>
  <c r="H1251" i="5"/>
  <c r="G1251" i="5"/>
  <c r="O1251" i="5" s="1"/>
  <c r="F1251" i="5"/>
  <c r="E1251" i="5"/>
  <c r="H1250" i="5"/>
  <c r="G1250" i="5"/>
  <c r="O1250" i="5" s="1"/>
  <c r="F1250" i="5"/>
  <c r="E1250" i="5"/>
  <c r="H1249" i="5"/>
  <c r="G1249" i="5"/>
  <c r="O1249" i="5" s="1"/>
  <c r="F1249" i="5"/>
  <c r="E1249" i="5"/>
  <c r="H1248" i="5"/>
  <c r="G1248" i="5"/>
  <c r="O1248" i="5" s="1"/>
  <c r="F1248" i="5"/>
  <c r="E1248" i="5"/>
  <c r="H1247" i="5"/>
  <c r="G1247" i="5"/>
  <c r="O1247" i="5" s="1"/>
  <c r="F1247" i="5"/>
  <c r="E1247" i="5"/>
  <c r="H1246" i="5"/>
  <c r="G1246" i="5"/>
  <c r="O1246" i="5" s="1"/>
  <c r="F1246" i="5"/>
  <c r="E1246" i="5"/>
  <c r="H1245" i="5"/>
  <c r="G1245" i="5"/>
  <c r="O1245" i="5" s="1"/>
  <c r="F1245" i="5"/>
  <c r="E1245" i="5"/>
  <c r="H1244" i="5"/>
  <c r="G1244" i="5"/>
  <c r="O1244" i="5" s="1"/>
  <c r="F1244" i="5"/>
  <c r="E1244" i="5"/>
  <c r="H1243" i="5"/>
  <c r="G1243" i="5"/>
  <c r="O1243" i="5" s="1"/>
  <c r="F1243" i="5"/>
  <c r="E1243" i="5"/>
  <c r="H1242" i="5"/>
  <c r="G1242" i="5"/>
  <c r="O1242" i="5" s="1"/>
  <c r="F1242" i="5"/>
  <c r="E1242" i="5"/>
  <c r="H1241" i="5"/>
  <c r="G1241" i="5"/>
  <c r="O1241" i="5" s="1"/>
  <c r="F1241" i="5"/>
  <c r="E1241" i="5"/>
  <c r="H1240" i="5"/>
  <c r="G1240" i="5"/>
  <c r="O1240" i="5" s="1"/>
  <c r="F1240" i="5"/>
  <c r="E1240" i="5"/>
  <c r="H1239" i="5"/>
  <c r="G1239" i="5"/>
  <c r="O1239" i="5" s="1"/>
  <c r="F1239" i="5"/>
  <c r="E1239" i="5"/>
  <c r="H1238" i="5"/>
  <c r="G1238" i="5"/>
  <c r="O1238" i="5" s="1"/>
  <c r="F1238" i="5"/>
  <c r="E1238" i="5"/>
  <c r="H1237" i="5"/>
  <c r="G1237" i="5"/>
  <c r="F1237" i="5"/>
  <c r="E1237" i="5"/>
  <c r="H1236" i="5"/>
  <c r="G1236" i="5"/>
  <c r="O1236" i="5" s="1"/>
  <c r="F1236" i="5"/>
  <c r="E1236" i="5"/>
  <c r="H1235" i="5"/>
  <c r="G1235" i="5"/>
  <c r="O1235" i="5" s="1"/>
  <c r="F1235" i="5"/>
  <c r="E1235" i="5"/>
  <c r="H1234" i="5"/>
  <c r="G1234" i="5"/>
  <c r="O1234" i="5" s="1"/>
  <c r="F1234" i="5"/>
  <c r="E1234" i="5"/>
  <c r="H1233" i="5"/>
  <c r="G1233" i="5"/>
  <c r="O1233" i="5" s="1"/>
  <c r="F1233" i="5"/>
  <c r="E1233" i="5"/>
  <c r="H1232" i="5"/>
  <c r="G1232" i="5"/>
  <c r="O1232" i="5" s="1"/>
  <c r="F1232" i="5"/>
  <c r="E1232" i="5"/>
  <c r="H1231" i="5"/>
  <c r="G1231" i="5"/>
  <c r="O1231" i="5" s="1"/>
  <c r="F1231" i="5"/>
  <c r="E1231" i="5"/>
  <c r="H1230" i="5"/>
  <c r="G1230" i="5"/>
  <c r="O1230" i="5" s="1"/>
  <c r="F1230" i="5"/>
  <c r="E1230" i="5"/>
  <c r="H1229" i="5"/>
  <c r="G1229" i="5"/>
  <c r="O1229" i="5" s="1"/>
  <c r="F1229" i="5"/>
  <c r="E1229" i="5"/>
  <c r="H1228" i="5"/>
  <c r="G1228" i="5"/>
  <c r="O1228" i="5" s="1"/>
  <c r="F1228" i="5"/>
  <c r="E1228" i="5"/>
  <c r="H1227" i="5"/>
  <c r="G1227" i="5"/>
  <c r="O1227" i="5" s="1"/>
  <c r="F1227" i="5"/>
  <c r="E1227" i="5"/>
  <c r="H1226" i="5"/>
  <c r="G1226" i="5"/>
  <c r="O1226" i="5" s="1"/>
  <c r="F1226" i="5"/>
  <c r="E1226" i="5"/>
  <c r="H1225" i="5"/>
  <c r="G1225" i="5"/>
  <c r="O1225" i="5" s="1"/>
  <c r="F1225" i="5"/>
  <c r="E1225" i="5"/>
  <c r="H1224" i="5"/>
  <c r="G1224" i="5"/>
  <c r="O1224" i="5" s="1"/>
  <c r="F1224" i="5"/>
  <c r="E1224" i="5"/>
  <c r="H1223" i="5"/>
  <c r="G1223" i="5"/>
  <c r="F1223" i="5"/>
  <c r="E1223" i="5"/>
  <c r="H1222" i="5"/>
  <c r="G1222" i="5"/>
  <c r="O1222" i="5" s="1"/>
  <c r="F1222" i="5"/>
  <c r="E1222" i="5"/>
  <c r="H1221" i="5"/>
  <c r="G1221" i="5"/>
  <c r="O1221" i="5" s="1"/>
  <c r="F1221" i="5"/>
  <c r="E1221" i="5"/>
  <c r="H1220" i="5"/>
  <c r="G1220" i="5"/>
  <c r="O1220" i="5" s="1"/>
  <c r="F1220" i="5"/>
  <c r="E1220" i="5"/>
  <c r="H1219" i="5"/>
  <c r="G1219" i="5"/>
  <c r="O1219" i="5" s="1"/>
  <c r="F1219" i="5"/>
  <c r="E1219" i="5"/>
  <c r="H1218" i="5"/>
  <c r="G1218" i="5"/>
  <c r="O1218" i="5" s="1"/>
  <c r="F1218" i="5"/>
  <c r="E1218" i="5"/>
  <c r="H1217" i="5"/>
  <c r="G1217" i="5"/>
  <c r="O1217" i="5" s="1"/>
  <c r="F1217" i="5"/>
  <c r="E1217" i="5"/>
  <c r="H1216" i="5"/>
  <c r="G1216" i="5"/>
  <c r="O1216" i="5" s="1"/>
  <c r="F1216" i="5"/>
  <c r="E1216" i="5"/>
  <c r="H1215" i="5"/>
  <c r="G1215" i="5"/>
  <c r="O1215" i="5" s="1"/>
  <c r="F1215" i="5"/>
  <c r="E1215" i="5"/>
  <c r="H1214" i="5"/>
  <c r="G1214" i="5"/>
  <c r="O1214" i="5" s="1"/>
  <c r="F1214" i="5"/>
  <c r="E1214" i="5"/>
  <c r="H1213" i="5"/>
  <c r="G1213" i="5"/>
  <c r="O1213" i="5" s="1"/>
  <c r="F1213" i="5"/>
  <c r="E1213" i="5"/>
  <c r="H1212" i="5"/>
  <c r="G1212" i="5"/>
  <c r="O1212" i="5" s="1"/>
  <c r="F1212" i="5"/>
  <c r="E1212" i="5"/>
  <c r="H1211" i="5"/>
  <c r="G1211" i="5"/>
  <c r="O1211" i="5" s="1"/>
  <c r="F1211" i="5"/>
  <c r="E1211" i="5"/>
  <c r="H1210" i="5"/>
  <c r="G1210" i="5"/>
  <c r="O1210" i="5" s="1"/>
  <c r="F1210" i="5"/>
  <c r="E1210" i="5"/>
  <c r="H1209" i="5"/>
  <c r="G1209" i="5"/>
  <c r="O1209" i="5" s="1"/>
  <c r="F1209" i="5"/>
  <c r="E1209" i="5"/>
  <c r="H1208" i="5"/>
  <c r="G1208" i="5"/>
  <c r="O1208" i="5" s="1"/>
  <c r="F1208" i="5"/>
  <c r="E1208" i="5"/>
  <c r="H1207" i="5"/>
  <c r="G1207" i="5"/>
  <c r="O1207" i="5" s="1"/>
  <c r="F1207" i="5"/>
  <c r="E1207" i="5"/>
  <c r="H1206" i="5"/>
  <c r="G1206" i="5"/>
  <c r="O1206" i="5" s="1"/>
  <c r="F1206" i="5"/>
  <c r="E1206" i="5"/>
  <c r="H1205" i="5"/>
  <c r="G1205" i="5"/>
  <c r="F1205" i="5"/>
  <c r="E1205" i="5"/>
  <c r="H1204" i="5"/>
  <c r="G1204" i="5"/>
  <c r="O1204" i="5" s="1"/>
  <c r="F1204" i="5"/>
  <c r="E1204" i="5"/>
  <c r="H1203" i="5"/>
  <c r="G1203" i="5"/>
  <c r="O1203" i="5" s="1"/>
  <c r="F1203" i="5"/>
  <c r="E1203" i="5"/>
  <c r="H1202" i="5"/>
  <c r="G1202" i="5"/>
  <c r="O1202" i="5" s="1"/>
  <c r="F1202" i="5"/>
  <c r="E1202" i="5"/>
  <c r="H1201" i="5"/>
  <c r="G1201" i="5"/>
  <c r="O1201" i="5" s="1"/>
  <c r="F1201" i="5"/>
  <c r="E1201" i="5"/>
  <c r="H1200" i="5"/>
  <c r="G1200" i="5"/>
  <c r="O1200" i="5" s="1"/>
  <c r="F1200" i="5"/>
  <c r="E1200" i="5"/>
  <c r="H1199" i="5"/>
  <c r="G1199" i="5"/>
  <c r="F1199" i="5"/>
  <c r="E1199" i="5"/>
  <c r="H1198" i="5"/>
  <c r="G1198" i="5"/>
  <c r="O1198" i="5" s="1"/>
  <c r="F1198" i="5"/>
  <c r="E1198" i="5"/>
  <c r="H1197" i="5"/>
  <c r="G1197" i="5"/>
  <c r="O1197" i="5" s="1"/>
  <c r="F1197" i="5"/>
  <c r="E1197" i="5"/>
  <c r="H1196" i="5"/>
  <c r="G1196" i="5"/>
  <c r="O1196" i="5" s="1"/>
  <c r="F1196" i="5"/>
  <c r="E1196" i="5"/>
  <c r="H1195" i="5"/>
  <c r="G1195" i="5"/>
  <c r="O1195" i="5" s="1"/>
  <c r="F1195" i="5"/>
  <c r="E1195" i="5"/>
  <c r="H1194" i="5"/>
  <c r="G1194" i="5"/>
  <c r="O1194" i="5" s="1"/>
  <c r="F1194" i="5"/>
  <c r="E1194" i="5"/>
  <c r="H1193" i="5"/>
  <c r="G1193" i="5"/>
  <c r="O1193" i="5" s="1"/>
  <c r="F1193" i="5"/>
  <c r="E1193" i="5"/>
  <c r="H1192" i="5"/>
  <c r="G1192" i="5"/>
  <c r="O1192" i="5" s="1"/>
  <c r="F1192" i="5"/>
  <c r="E1192" i="5"/>
  <c r="H1191" i="5"/>
  <c r="G1191" i="5"/>
  <c r="O1191" i="5" s="1"/>
  <c r="F1191" i="5"/>
  <c r="E1191" i="5"/>
  <c r="H1190" i="5"/>
  <c r="G1190" i="5"/>
  <c r="O1190" i="5" s="1"/>
  <c r="F1190" i="5"/>
  <c r="E1190" i="5"/>
  <c r="H1189" i="5"/>
  <c r="G1189" i="5"/>
  <c r="O1189" i="5" s="1"/>
  <c r="F1189" i="5"/>
  <c r="E1189" i="5"/>
  <c r="H1188" i="5"/>
  <c r="G1188" i="5"/>
  <c r="O1188" i="5" s="1"/>
  <c r="F1188" i="5"/>
  <c r="E1188" i="5"/>
  <c r="H1187" i="5"/>
  <c r="G1187" i="5"/>
  <c r="O1187" i="5" s="1"/>
  <c r="F1187" i="5"/>
  <c r="E1187" i="5"/>
  <c r="H1186" i="5"/>
  <c r="G1186" i="5"/>
  <c r="O1186" i="5" s="1"/>
  <c r="F1186" i="5"/>
  <c r="E1186" i="5"/>
  <c r="H1185" i="5"/>
  <c r="G1185" i="5"/>
  <c r="O1185" i="5" s="1"/>
  <c r="F1185" i="5"/>
  <c r="E1185" i="5"/>
  <c r="H1184" i="5"/>
  <c r="G1184" i="5"/>
  <c r="F1184" i="5"/>
  <c r="E1184" i="5"/>
  <c r="H1183" i="5"/>
  <c r="G1183" i="5"/>
  <c r="O1183" i="5" s="1"/>
  <c r="F1183" i="5"/>
  <c r="E1183" i="5"/>
  <c r="H1182" i="5"/>
  <c r="G1182" i="5"/>
  <c r="O1182" i="5" s="1"/>
  <c r="F1182" i="5"/>
  <c r="E1182" i="5"/>
  <c r="H1181" i="5"/>
  <c r="G1181" i="5"/>
  <c r="O1181" i="5" s="1"/>
  <c r="F1181" i="5"/>
  <c r="E1181" i="5"/>
  <c r="H1180" i="5"/>
  <c r="G1180" i="5"/>
  <c r="O1180" i="5" s="1"/>
  <c r="F1180" i="5"/>
  <c r="E1180" i="5"/>
  <c r="H1179" i="5"/>
  <c r="G1179" i="5"/>
  <c r="O1179" i="5" s="1"/>
  <c r="F1179" i="5"/>
  <c r="E1179" i="5"/>
  <c r="H1178" i="5"/>
  <c r="G1178" i="5"/>
  <c r="O1178" i="5" s="1"/>
  <c r="F1178" i="5"/>
  <c r="E1178" i="5"/>
  <c r="H1177" i="5"/>
  <c r="G1177" i="5"/>
  <c r="O1177" i="5" s="1"/>
  <c r="F1177" i="5"/>
  <c r="E1177" i="5"/>
  <c r="H1176" i="5"/>
  <c r="G1176" i="5"/>
  <c r="O1176" i="5" s="1"/>
  <c r="F1176" i="5"/>
  <c r="E1176" i="5"/>
  <c r="H1175" i="5"/>
  <c r="G1175" i="5"/>
  <c r="O1175" i="5" s="1"/>
  <c r="F1175" i="5"/>
  <c r="E1175" i="5"/>
  <c r="H1174" i="5"/>
  <c r="G1174" i="5"/>
  <c r="O1174" i="5" s="1"/>
  <c r="F1174" i="5"/>
  <c r="E1174" i="5"/>
  <c r="H1173" i="5"/>
  <c r="G1173" i="5"/>
  <c r="O1173" i="5" s="1"/>
  <c r="F1173" i="5"/>
  <c r="E1173" i="5"/>
  <c r="H1172" i="5"/>
  <c r="G1172" i="5"/>
  <c r="O1172" i="5" s="1"/>
  <c r="F1172" i="5"/>
  <c r="E1172" i="5"/>
  <c r="H1171" i="5"/>
  <c r="G1171" i="5"/>
  <c r="F1171" i="5"/>
  <c r="E1171" i="5"/>
  <c r="H1170" i="5"/>
  <c r="G1170" i="5"/>
  <c r="O1170" i="5" s="1"/>
  <c r="F1170" i="5"/>
  <c r="E1170" i="5"/>
  <c r="H1169" i="5"/>
  <c r="G1169" i="5"/>
  <c r="O1169" i="5" s="1"/>
  <c r="F1169" i="5"/>
  <c r="E1169" i="5"/>
  <c r="H1168" i="5"/>
  <c r="G1168" i="5"/>
  <c r="O1168" i="5" s="1"/>
  <c r="F1168" i="5"/>
  <c r="E1168" i="5"/>
  <c r="H1167" i="5"/>
  <c r="G1167" i="5"/>
  <c r="O1167" i="5" s="1"/>
  <c r="F1167" i="5"/>
  <c r="E1167" i="5"/>
  <c r="H1166" i="5"/>
  <c r="G1166" i="5"/>
  <c r="O1166" i="5" s="1"/>
  <c r="F1166" i="5"/>
  <c r="E1166" i="5"/>
  <c r="H1165" i="5"/>
  <c r="G1165" i="5"/>
  <c r="O1165" i="5" s="1"/>
  <c r="F1165" i="5"/>
  <c r="E1165" i="5"/>
  <c r="H1164" i="5"/>
  <c r="G1164" i="5"/>
  <c r="O1164" i="5" s="1"/>
  <c r="F1164" i="5"/>
  <c r="E1164" i="5"/>
  <c r="H1163" i="5"/>
  <c r="G1163" i="5"/>
  <c r="O1163" i="5" s="1"/>
  <c r="F1163" i="5"/>
  <c r="E1163" i="5"/>
  <c r="H1162" i="5"/>
  <c r="G1162" i="5"/>
  <c r="O1162" i="5" s="1"/>
  <c r="F1162" i="5"/>
  <c r="E1162" i="5"/>
  <c r="H1161" i="5"/>
  <c r="G1161" i="5"/>
  <c r="O1161" i="5" s="1"/>
  <c r="F1161" i="5"/>
  <c r="E1161" i="5"/>
  <c r="H1160" i="5"/>
  <c r="G1160" i="5"/>
  <c r="O1160" i="5" s="1"/>
  <c r="F1160" i="5"/>
  <c r="E1160" i="5"/>
  <c r="H1159" i="5"/>
  <c r="G1159" i="5"/>
  <c r="O1159" i="5" s="1"/>
  <c r="F1159" i="5"/>
  <c r="E1159" i="5"/>
  <c r="H1158" i="5"/>
  <c r="G1158" i="5"/>
  <c r="O1158" i="5" s="1"/>
  <c r="F1158" i="5"/>
  <c r="E1158" i="5"/>
  <c r="H1157" i="5"/>
  <c r="G1157" i="5"/>
  <c r="O1157" i="5" s="1"/>
  <c r="F1157" i="5"/>
  <c r="E1157" i="5"/>
  <c r="H1156" i="5"/>
  <c r="G1156" i="5"/>
  <c r="O1156" i="5" s="1"/>
  <c r="F1156" i="5"/>
  <c r="E1156" i="5"/>
  <c r="H1155" i="5"/>
  <c r="G1155" i="5"/>
  <c r="O1155" i="5" s="1"/>
  <c r="F1155" i="5"/>
  <c r="E1155" i="5"/>
  <c r="H1154" i="5"/>
  <c r="G1154" i="5"/>
  <c r="O1154" i="5" s="1"/>
  <c r="F1154" i="5"/>
  <c r="E1154" i="5"/>
  <c r="H1153" i="5"/>
  <c r="G1153" i="5"/>
  <c r="O1153" i="5" s="1"/>
  <c r="F1153" i="5"/>
  <c r="E1153" i="5"/>
  <c r="H1152" i="5"/>
  <c r="G1152" i="5"/>
  <c r="O1152" i="5" s="1"/>
  <c r="F1152" i="5"/>
  <c r="E1152" i="5"/>
  <c r="H1151" i="5"/>
  <c r="G1151" i="5"/>
  <c r="F1151" i="5"/>
  <c r="E1151" i="5"/>
  <c r="H1150" i="5"/>
  <c r="G1150" i="5"/>
  <c r="O1150" i="5" s="1"/>
  <c r="F1150" i="5"/>
  <c r="E1150" i="5"/>
  <c r="H1149" i="5"/>
  <c r="G1149" i="5"/>
  <c r="O1149" i="5" s="1"/>
  <c r="F1149" i="5"/>
  <c r="E1149" i="5"/>
  <c r="H1148" i="5"/>
  <c r="G1148" i="5"/>
  <c r="O1148" i="5" s="1"/>
  <c r="F1148" i="5"/>
  <c r="E1148" i="5"/>
  <c r="H1147" i="5"/>
  <c r="G1147" i="5"/>
  <c r="O1147" i="5" s="1"/>
  <c r="F1147" i="5"/>
  <c r="E1147" i="5"/>
  <c r="H1146" i="5"/>
  <c r="G1146" i="5"/>
  <c r="O1146" i="5" s="1"/>
  <c r="F1146" i="5"/>
  <c r="E1146" i="5"/>
  <c r="H1145" i="5"/>
  <c r="G1145" i="5"/>
  <c r="F1145" i="5"/>
  <c r="E1145" i="5"/>
  <c r="H1144" i="5"/>
  <c r="G1144" i="5"/>
  <c r="O1144" i="5" s="1"/>
  <c r="F1144" i="5"/>
  <c r="E1144" i="5"/>
  <c r="H1143" i="5"/>
  <c r="G1143" i="5"/>
  <c r="O1143" i="5" s="1"/>
  <c r="F1143" i="5"/>
  <c r="E1143" i="5"/>
  <c r="H1142" i="5"/>
  <c r="G1142" i="5"/>
  <c r="O1142" i="5" s="1"/>
  <c r="F1142" i="5"/>
  <c r="E1142" i="5"/>
  <c r="H1141" i="5"/>
  <c r="G1141" i="5"/>
  <c r="O1141" i="5" s="1"/>
  <c r="F1141" i="5"/>
  <c r="E1141" i="5"/>
  <c r="H1140" i="5"/>
  <c r="G1140" i="5"/>
  <c r="O1140" i="5" s="1"/>
  <c r="F1140" i="5"/>
  <c r="E1140" i="5"/>
  <c r="H1139" i="5"/>
  <c r="G1139" i="5"/>
  <c r="O1139" i="5" s="1"/>
  <c r="F1139" i="5"/>
  <c r="E1139" i="5"/>
  <c r="H1138" i="5"/>
  <c r="G1138" i="5"/>
  <c r="O1138" i="5" s="1"/>
  <c r="F1138" i="5"/>
  <c r="E1138" i="5"/>
  <c r="H1137" i="5"/>
  <c r="G1137" i="5"/>
  <c r="O1137" i="5" s="1"/>
  <c r="F1137" i="5"/>
  <c r="E1137" i="5"/>
  <c r="H1136" i="5"/>
  <c r="G1136" i="5"/>
  <c r="O1136" i="5" s="1"/>
  <c r="F1136" i="5"/>
  <c r="E1136" i="5"/>
  <c r="H1135" i="5"/>
  <c r="G1135" i="5"/>
  <c r="O1135" i="5" s="1"/>
  <c r="F1135" i="5"/>
  <c r="E1135" i="5"/>
  <c r="H1134" i="5"/>
  <c r="G1134" i="5"/>
  <c r="O1134" i="5" s="1"/>
  <c r="F1134" i="5"/>
  <c r="E1134" i="5"/>
  <c r="H1133" i="5"/>
  <c r="G1133" i="5"/>
  <c r="F1133" i="5"/>
  <c r="E1133" i="5"/>
  <c r="H1132" i="5"/>
  <c r="G1132" i="5"/>
  <c r="O1132" i="5" s="1"/>
  <c r="F1132" i="5"/>
  <c r="E1132" i="5"/>
  <c r="H1131" i="5"/>
  <c r="G1131" i="5"/>
  <c r="O1131" i="5" s="1"/>
  <c r="F1131" i="5"/>
  <c r="E1131" i="5"/>
  <c r="H1130" i="5"/>
  <c r="G1130" i="5"/>
  <c r="O1130" i="5" s="1"/>
  <c r="F1130" i="5"/>
  <c r="E1130" i="5"/>
  <c r="H1129" i="5"/>
  <c r="G1129" i="5"/>
  <c r="O1129" i="5" s="1"/>
  <c r="F1129" i="5"/>
  <c r="E1129" i="5"/>
  <c r="H1128" i="5"/>
  <c r="G1128" i="5"/>
  <c r="O1128" i="5" s="1"/>
  <c r="F1128" i="5"/>
  <c r="E1128" i="5"/>
  <c r="H1127" i="5"/>
  <c r="G1127" i="5"/>
  <c r="O1127" i="5" s="1"/>
  <c r="F1127" i="5"/>
  <c r="E1127" i="5"/>
  <c r="H1126" i="5"/>
  <c r="G1126" i="5"/>
  <c r="O1126" i="5" s="1"/>
  <c r="F1126" i="5"/>
  <c r="E1126" i="5"/>
  <c r="H1125" i="5"/>
  <c r="G1125" i="5"/>
  <c r="O1125" i="5" s="1"/>
  <c r="F1125" i="5"/>
  <c r="E1125" i="5"/>
  <c r="H1124" i="5"/>
  <c r="G1124" i="5"/>
  <c r="O1124" i="5" s="1"/>
  <c r="F1124" i="5"/>
  <c r="E1124" i="5"/>
  <c r="H1123" i="5"/>
  <c r="G1123" i="5"/>
  <c r="O1123" i="5" s="1"/>
  <c r="F1123" i="5"/>
  <c r="E1123" i="5"/>
  <c r="H1122" i="5"/>
  <c r="G1122" i="5"/>
  <c r="O1122" i="5" s="1"/>
  <c r="F1122" i="5"/>
  <c r="E1122" i="5"/>
  <c r="H1121" i="5"/>
  <c r="G1121" i="5"/>
  <c r="F1121" i="5"/>
  <c r="E1121" i="5"/>
  <c r="H1120" i="5"/>
  <c r="G1120" i="5"/>
  <c r="O1120" i="5" s="1"/>
  <c r="F1120" i="5"/>
  <c r="E1120" i="5"/>
  <c r="H1119" i="5"/>
  <c r="G1119" i="5"/>
  <c r="O1119" i="5" s="1"/>
  <c r="F1119" i="5"/>
  <c r="E1119" i="5"/>
  <c r="H1118" i="5"/>
  <c r="G1118" i="5"/>
  <c r="O1118" i="5" s="1"/>
  <c r="F1118" i="5"/>
  <c r="E1118" i="5"/>
  <c r="H1117" i="5"/>
  <c r="G1117" i="5"/>
  <c r="F1117" i="5"/>
  <c r="E1117" i="5"/>
  <c r="H1116" i="5"/>
  <c r="G1116" i="5"/>
  <c r="O1116" i="5" s="1"/>
  <c r="F1116" i="5"/>
  <c r="E1116" i="5"/>
  <c r="H1115" i="5"/>
  <c r="G1115" i="5"/>
  <c r="O1115" i="5" s="1"/>
  <c r="F1115" i="5"/>
  <c r="E1115" i="5"/>
  <c r="H1114" i="5"/>
  <c r="G1114" i="5"/>
  <c r="O1114" i="5" s="1"/>
  <c r="F1114" i="5"/>
  <c r="E1114" i="5"/>
  <c r="H1113" i="5"/>
  <c r="G1113" i="5"/>
  <c r="O1113" i="5" s="1"/>
  <c r="F1113" i="5"/>
  <c r="E1113" i="5"/>
  <c r="H1112" i="5"/>
  <c r="G1112" i="5"/>
  <c r="O1112" i="5" s="1"/>
  <c r="F1112" i="5"/>
  <c r="E1112" i="5"/>
  <c r="H1111" i="5"/>
  <c r="G1111" i="5"/>
  <c r="O1111" i="5" s="1"/>
  <c r="F1111" i="5"/>
  <c r="E1111" i="5"/>
  <c r="H1110" i="5"/>
  <c r="G1110" i="5"/>
  <c r="O1110" i="5" s="1"/>
  <c r="F1110" i="5"/>
  <c r="E1110" i="5"/>
  <c r="H1109" i="5"/>
  <c r="G1109" i="5"/>
  <c r="O1109" i="5" s="1"/>
  <c r="F1109" i="5"/>
  <c r="E1109" i="5"/>
  <c r="H1108" i="5"/>
  <c r="G1108" i="5"/>
  <c r="O1108" i="5" s="1"/>
  <c r="F1108" i="5"/>
  <c r="E1108" i="5"/>
  <c r="H1107" i="5"/>
  <c r="G1107" i="5"/>
  <c r="O1107" i="5" s="1"/>
  <c r="F1107" i="5"/>
  <c r="E1107" i="5"/>
  <c r="H1106" i="5"/>
  <c r="G1106" i="5"/>
  <c r="O1106" i="5" s="1"/>
  <c r="F1106" i="5"/>
  <c r="E1106" i="5"/>
  <c r="H1105" i="5"/>
  <c r="G1105" i="5"/>
  <c r="O1105" i="5" s="1"/>
  <c r="F1105" i="5"/>
  <c r="E1105" i="5"/>
  <c r="H1104" i="5"/>
  <c r="G1104" i="5"/>
  <c r="O1104" i="5" s="1"/>
  <c r="F1104" i="5"/>
  <c r="E1104" i="5"/>
  <c r="H1103" i="5"/>
  <c r="G1103" i="5"/>
  <c r="F1103" i="5"/>
  <c r="E1103" i="5"/>
  <c r="H1102" i="5"/>
  <c r="G1102" i="5"/>
  <c r="O1102" i="5" s="1"/>
  <c r="F1102" i="5"/>
  <c r="E1102" i="5"/>
  <c r="H1101" i="5"/>
  <c r="G1101" i="5"/>
  <c r="O1101" i="5" s="1"/>
  <c r="F1101" i="5"/>
  <c r="E1101" i="5"/>
  <c r="H1100" i="5"/>
  <c r="G1100" i="5"/>
  <c r="O1100" i="5" s="1"/>
  <c r="F1100" i="5"/>
  <c r="E1100" i="5"/>
  <c r="H1099" i="5"/>
  <c r="G1099" i="5"/>
  <c r="O1099" i="5" s="1"/>
  <c r="F1099" i="5"/>
  <c r="E1099" i="5"/>
  <c r="H1098" i="5"/>
  <c r="G1098" i="5"/>
  <c r="O1098" i="5" s="1"/>
  <c r="F1098" i="5"/>
  <c r="E1098" i="5"/>
  <c r="H1097" i="5"/>
  <c r="G1097" i="5"/>
  <c r="O1097" i="5" s="1"/>
  <c r="F1097" i="5"/>
  <c r="E1097" i="5"/>
  <c r="H1096" i="5"/>
  <c r="G1096" i="5"/>
  <c r="O1096" i="5" s="1"/>
  <c r="F1096" i="5"/>
  <c r="E1096" i="5"/>
  <c r="H1095" i="5"/>
  <c r="G1095" i="5"/>
  <c r="O1095" i="5" s="1"/>
  <c r="F1095" i="5"/>
  <c r="E1095" i="5"/>
  <c r="H1094" i="5"/>
  <c r="G1094" i="5"/>
  <c r="O1094" i="5" s="1"/>
  <c r="F1094" i="5"/>
  <c r="E1094" i="5"/>
  <c r="H1093" i="5"/>
  <c r="G1093" i="5"/>
  <c r="O1093" i="5" s="1"/>
  <c r="F1093" i="5"/>
  <c r="E1093" i="5"/>
  <c r="H1092" i="5"/>
  <c r="G1092" i="5"/>
  <c r="O1092" i="5" s="1"/>
  <c r="F1092" i="5"/>
  <c r="E1092" i="5"/>
  <c r="H1091" i="5"/>
  <c r="G1091" i="5"/>
  <c r="O1091" i="5" s="1"/>
  <c r="F1091" i="5"/>
  <c r="E1091" i="5"/>
  <c r="H1090" i="5"/>
  <c r="G1090" i="5"/>
  <c r="O1090" i="5" s="1"/>
  <c r="F1090" i="5"/>
  <c r="E1090" i="5"/>
  <c r="H1089" i="5"/>
  <c r="G1089" i="5"/>
  <c r="O1089" i="5" s="1"/>
  <c r="F1089" i="5"/>
  <c r="E1089" i="5"/>
  <c r="H1088" i="5"/>
  <c r="G1088" i="5"/>
  <c r="O1088" i="5" s="1"/>
  <c r="F1088" i="5"/>
  <c r="E1088" i="5"/>
  <c r="H1087" i="5"/>
  <c r="G1087" i="5"/>
  <c r="O1087" i="5" s="1"/>
  <c r="F1087" i="5"/>
  <c r="E1087" i="5"/>
  <c r="H1086" i="5"/>
  <c r="G1086" i="5"/>
  <c r="O1086" i="5" s="1"/>
  <c r="F1086" i="5"/>
  <c r="E1086" i="5"/>
  <c r="H1085" i="5"/>
  <c r="G1085" i="5"/>
  <c r="F1085" i="5"/>
  <c r="E1085" i="5"/>
  <c r="H1084" i="5"/>
  <c r="G1084" i="5"/>
  <c r="O1084" i="5" s="1"/>
  <c r="F1084" i="5"/>
  <c r="E1084" i="5"/>
  <c r="H1083" i="5"/>
  <c r="G1083" i="5"/>
  <c r="O1083" i="5" s="1"/>
  <c r="F1083" i="5"/>
  <c r="E1083" i="5"/>
  <c r="H1082" i="5"/>
  <c r="G1082" i="5"/>
  <c r="F1082" i="5"/>
  <c r="E1082" i="5"/>
  <c r="H1081" i="5"/>
  <c r="G1081" i="5"/>
  <c r="O1081" i="5" s="1"/>
  <c r="F1081" i="5"/>
  <c r="E1081" i="5"/>
  <c r="H1080" i="5"/>
  <c r="G1080" i="5"/>
  <c r="O1080" i="5" s="1"/>
  <c r="F1080" i="5"/>
  <c r="E1080" i="5"/>
  <c r="H1079" i="5"/>
  <c r="G1079" i="5"/>
  <c r="O1079" i="5" s="1"/>
  <c r="F1079" i="5"/>
  <c r="E1079" i="5"/>
  <c r="H1078" i="5"/>
  <c r="G1078" i="5"/>
  <c r="O1078" i="5" s="1"/>
  <c r="F1078" i="5"/>
  <c r="E1078" i="5"/>
  <c r="H1077" i="5"/>
  <c r="G1077" i="5"/>
  <c r="O1077" i="5" s="1"/>
  <c r="F1077" i="5"/>
  <c r="E1077" i="5"/>
  <c r="H1076" i="5"/>
  <c r="G1076" i="5"/>
  <c r="O1076" i="5" s="1"/>
  <c r="F1076" i="5"/>
  <c r="E1076" i="5"/>
  <c r="H1075" i="5"/>
  <c r="G1075" i="5"/>
  <c r="O1075" i="5" s="1"/>
  <c r="F1075" i="5"/>
  <c r="E1075" i="5"/>
  <c r="H1074" i="5"/>
  <c r="G1074" i="5"/>
  <c r="O1074" i="5" s="1"/>
  <c r="F1074" i="5"/>
  <c r="E1074" i="5"/>
  <c r="H1073" i="5"/>
  <c r="G1073" i="5"/>
  <c r="F1073" i="5"/>
  <c r="E1073" i="5"/>
  <c r="H1072" i="5"/>
  <c r="G1072" i="5"/>
  <c r="O1072" i="5" s="1"/>
  <c r="F1072" i="5"/>
  <c r="E1072" i="5"/>
  <c r="H1071" i="5"/>
  <c r="G1071" i="5"/>
  <c r="O1071" i="5" s="1"/>
  <c r="F1071" i="5"/>
  <c r="E1071" i="5"/>
  <c r="H1070" i="5"/>
  <c r="G1070" i="5"/>
  <c r="O1070" i="5" s="1"/>
  <c r="F1070" i="5"/>
  <c r="E1070" i="5"/>
  <c r="H1069" i="5"/>
  <c r="G1069" i="5"/>
  <c r="O1069" i="5" s="1"/>
  <c r="F1069" i="5"/>
  <c r="E1069" i="5"/>
  <c r="H1068" i="5"/>
  <c r="G1068" i="5"/>
  <c r="O1068" i="5" s="1"/>
  <c r="F1068" i="5"/>
  <c r="E1068" i="5"/>
  <c r="H1067" i="5"/>
  <c r="G1067" i="5"/>
  <c r="O1067" i="5" s="1"/>
  <c r="F1067" i="5"/>
  <c r="E1067" i="5"/>
  <c r="H1066" i="5"/>
  <c r="G1066" i="5"/>
  <c r="O1066" i="5" s="1"/>
  <c r="F1066" i="5"/>
  <c r="E1066" i="5"/>
  <c r="H1065" i="5"/>
  <c r="G1065" i="5"/>
  <c r="O1065" i="5" s="1"/>
  <c r="F1065" i="5"/>
  <c r="E1065" i="5"/>
  <c r="H1064" i="5"/>
  <c r="G1064" i="5"/>
  <c r="O1064" i="5" s="1"/>
  <c r="F1064" i="5"/>
  <c r="E1064" i="5"/>
  <c r="H1063" i="5"/>
  <c r="G1063" i="5"/>
  <c r="O1063" i="5" s="1"/>
  <c r="F1063" i="5"/>
  <c r="E1063" i="5"/>
  <c r="H1062" i="5"/>
  <c r="G1062" i="5"/>
  <c r="O1062" i="5" s="1"/>
  <c r="F1062" i="5"/>
  <c r="E1062" i="5"/>
  <c r="H1061" i="5"/>
  <c r="G1061" i="5"/>
  <c r="O1061" i="5" s="1"/>
  <c r="F1061" i="5"/>
  <c r="E1061" i="5"/>
  <c r="H1060" i="5"/>
  <c r="G1060" i="5"/>
  <c r="O1060" i="5" s="1"/>
  <c r="F1060" i="5"/>
  <c r="E1060" i="5"/>
  <c r="H1059" i="5"/>
  <c r="G1059" i="5"/>
  <c r="O1059" i="5" s="1"/>
  <c r="F1059" i="5"/>
  <c r="E1059" i="5"/>
  <c r="H1058" i="5"/>
  <c r="G1058" i="5"/>
  <c r="O1058" i="5" s="1"/>
  <c r="F1058" i="5"/>
  <c r="E1058" i="5"/>
  <c r="H1057" i="5"/>
  <c r="G1057" i="5"/>
  <c r="O1057" i="5" s="1"/>
  <c r="F1057" i="5"/>
  <c r="E1057" i="5"/>
  <c r="H1056" i="5"/>
  <c r="G1056" i="5"/>
  <c r="O1056" i="5" s="1"/>
  <c r="F1056" i="5"/>
  <c r="E1056" i="5"/>
  <c r="H1055" i="5"/>
  <c r="G1055" i="5"/>
  <c r="O1055" i="5" s="1"/>
  <c r="F1055" i="5"/>
  <c r="E1055" i="5"/>
  <c r="H1054" i="5"/>
  <c r="G1054" i="5"/>
  <c r="O1054" i="5" s="1"/>
  <c r="F1054" i="5"/>
  <c r="E1054" i="5"/>
  <c r="H1053" i="5"/>
  <c r="G1053" i="5"/>
  <c r="O1053" i="5" s="1"/>
  <c r="F1053" i="5"/>
  <c r="E1053" i="5"/>
  <c r="H1052" i="5"/>
  <c r="G1052" i="5"/>
  <c r="O1052" i="5" s="1"/>
  <c r="F1052" i="5"/>
  <c r="E1052" i="5"/>
  <c r="H1051" i="5"/>
  <c r="G1051" i="5"/>
  <c r="O1051" i="5" s="1"/>
  <c r="F1051" i="5"/>
  <c r="E1051" i="5"/>
  <c r="H1050" i="5"/>
  <c r="G1050" i="5"/>
  <c r="O1050" i="5" s="1"/>
  <c r="F1050" i="5"/>
  <c r="E1050" i="5"/>
  <c r="H1049" i="5"/>
  <c r="G1049" i="5"/>
  <c r="O1049" i="5" s="1"/>
  <c r="F1049" i="5"/>
  <c r="E1049" i="5"/>
  <c r="H1048" i="5"/>
  <c r="G1048" i="5"/>
  <c r="O1048" i="5" s="1"/>
  <c r="F1048" i="5"/>
  <c r="E1048" i="5"/>
  <c r="H1047" i="5"/>
  <c r="G1047" i="5"/>
  <c r="F1047" i="5"/>
  <c r="E1047" i="5"/>
  <c r="H1046" i="5"/>
  <c r="G1046" i="5"/>
  <c r="O1046" i="5" s="1"/>
  <c r="F1046" i="5"/>
  <c r="E1046" i="5"/>
  <c r="H1045" i="5"/>
  <c r="G1045" i="5"/>
  <c r="O1045" i="5" s="1"/>
  <c r="F1045" i="5"/>
  <c r="E1045" i="5"/>
  <c r="H1044" i="5"/>
  <c r="G1044" i="5"/>
  <c r="O1044" i="5" s="1"/>
  <c r="F1044" i="5"/>
  <c r="E1044" i="5"/>
  <c r="H1043" i="5"/>
  <c r="G1043" i="5"/>
  <c r="O1043" i="5" s="1"/>
  <c r="F1043" i="5"/>
  <c r="E1043" i="5"/>
  <c r="H1042" i="5"/>
  <c r="G1042" i="5"/>
  <c r="O1042" i="5" s="1"/>
  <c r="F1042" i="5"/>
  <c r="E1042" i="5"/>
  <c r="H1041" i="5"/>
  <c r="G1041" i="5"/>
  <c r="O1041" i="5" s="1"/>
  <c r="F1041" i="5"/>
  <c r="E1041" i="5"/>
  <c r="H1040" i="5"/>
  <c r="G1040" i="5"/>
  <c r="F1040" i="5"/>
  <c r="E1040" i="5"/>
  <c r="H1039" i="5"/>
  <c r="G1039" i="5"/>
  <c r="O1039" i="5" s="1"/>
  <c r="F1039" i="5"/>
  <c r="E1039" i="5"/>
  <c r="H1038" i="5"/>
  <c r="G1038" i="5"/>
  <c r="O1038" i="5" s="1"/>
  <c r="F1038" i="5"/>
  <c r="E1038" i="5"/>
  <c r="H1037" i="5"/>
  <c r="G1037" i="5"/>
  <c r="F1037" i="5"/>
  <c r="E1037" i="5"/>
  <c r="H1036" i="5"/>
  <c r="G1036" i="5"/>
  <c r="O1036" i="5" s="1"/>
  <c r="F1036" i="5"/>
  <c r="E1036" i="5"/>
  <c r="H1035" i="5"/>
  <c r="G1035" i="5"/>
  <c r="O1035" i="5" s="1"/>
  <c r="F1035" i="5"/>
  <c r="E1035" i="5"/>
  <c r="H1034" i="5"/>
  <c r="G1034" i="5"/>
  <c r="O1034" i="5" s="1"/>
  <c r="F1034" i="5"/>
  <c r="E1034" i="5"/>
  <c r="H1033" i="5"/>
  <c r="G1033" i="5"/>
  <c r="O1033" i="5" s="1"/>
  <c r="F1033" i="5"/>
  <c r="E1033" i="5"/>
  <c r="H1032" i="5"/>
  <c r="G1032" i="5"/>
  <c r="O1032" i="5" s="1"/>
  <c r="F1032" i="5"/>
  <c r="E1032" i="5"/>
  <c r="H1031" i="5"/>
  <c r="G1031" i="5"/>
  <c r="O1031" i="5" s="1"/>
  <c r="F1031" i="5"/>
  <c r="E1031" i="5"/>
  <c r="H1030" i="5"/>
  <c r="G1030" i="5"/>
  <c r="O1030" i="5" s="1"/>
  <c r="F1030" i="5"/>
  <c r="E1030" i="5"/>
  <c r="H1029" i="5"/>
  <c r="G1029" i="5"/>
  <c r="O1029" i="5" s="1"/>
  <c r="F1029" i="5"/>
  <c r="E1029" i="5"/>
  <c r="H1028" i="5"/>
  <c r="G1028" i="5"/>
  <c r="O1028" i="5" s="1"/>
  <c r="F1028" i="5"/>
  <c r="E1028" i="5"/>
  <c r="H1027" i="5"/>
  <c r="G1027" i="5"/>
  <c r="O1027" i="5" s="1"/>
  <c r="F1027" i="5"/>
  <c r="E1027" i="5"/>
  <c r="H1026" i="5"/>
  <c r="G1026" i="5"/>
  <c r="O1026" i="5" s="1"/>
  <c r="F1026" i="5"/>
  <c r="E1026" i="5"/>
  <c r="H1025" i="5"/>
  <c r="G1025" i="5"/>
  <c r="O1025" i="5" s="1"/>
  <c r="F1025" i="5"/>
  <c r="E1025" i="5"/>
  <c r="H1024" i="5"/>
  <c r="G1024" i="5"/>
  <c r="O1024" i="5" s="1"/>
  <c r="F1024" i="5"/>
  <c r="E1024" i="5"/>
  <c r="H1023" i="5"/>
  <c r="G1023" i="5"/>
  <c r="O1023" i="5" s="1"/>
  <c r="F1023" i="5"/>
  <c r="E1023" i="5"/>
  <c r="H1022" i="5"/>
  <c r="G1022" i="5"/>
  <c r="O1022" i="5" s="1"/>
  <c r="F1022" i="5"/>
  <c r="E1022" i="5"/>
  <c r="H1021" i="5"/>
  <c r="G1021" i="5"/>
  <c r="O1021" i="5" s="1"/>
  <c r="F1021" i="5"/>
  <c r="E1021" i="5"/>
  <c r="H1020" i="5"/>
  <c r="G1020" i="5"/>
  <c r="O1020" i="5" s="1"/>
  <c r="F1020" i="5"/>
  <c r="E1020" i="5"/>
  <c r="H1019" i="5"/>
  <c r="G1019" i="5"/>
  <c r="O1019" i="5" s="1"/>
  <c r="F1019" i="5"/>
  <c r="E1019" i="5"/>
  <c r="H1018" i="5"/>
  <c r="G1018" i="5"/>
  <c r="O1018" i="5" s="1"/>
  <c r="F1018" i="5"/>
  <c r="E1018" i="5"/>
  <c r="H1017" i="5"/>
  <c r="G1017" i="5"/>
  <c r="O1017" i="5" s="1"/>
  <c r="F1017" i="5"/>
  <c r="E1017" i="5"/>
  <c r="H1016" i="5"/>
  <c r="G1016" i="5"/>
  <c r="O1016" i="5" s="1"/>
  <c r="F1016" i="5"/>
  <c r="E1016" i="5"/>
  <c r="H1015" i="5"/>
  <c r="G1015" i="5"/>
  <c r="O1015" i="5" s="1"/>
  <c r="F1015" i="5"/>
  <c r="E1015" i="5"/>
  <c r="H1014" i="5"/>
  <c r="G1014" i="5"/>
  <c r="O1014" i="5" s="1"/>
  <c r="F1014" i="5"/>
  <c r="E1014" i="5"/>
  <c r="H1013" i="5"/>
  <c r="G1013" i="5"/>
  <c r="O1013" i="5" s="1"/>
  <c r="F1013" i="5"/>
  <c r="E1013" i="5"/>
  <c r="H1012" i="5"/>
  <c r="G1012" i="5"/>
  <c r="O1012" i="5" s="1"/>
  <c r="F1012" i="5"/>
  <c r="E1012" i="5"/>
  <c r="H1011" i="5"/>
  <c r="G1011" i="5"/>
  <c r="O1011" i="5" s="1"/>
  <c r="F1011" i="5"/>
  <c r="E1011" i="5"/>
  <c r="H1010" i="5"/>
  <c r="G1010" i="5"/>
  <c r="O1010" i="5" s="1"/>
  <c r="F1010" i="5"/>
  <c r="E1010" i="5"/>
  <c r="H1009" i="5"/>
  <c r="G1009" i="5"/>
  <c r="O1009" i="5" s="1"/>
  <c r="F1009" i="5"/>
  <c r="E1009" i="5"/>
  <c r="H1008" i="5"/>
  <c r="G1008" i="5"/>
  <c r="O1008" i="5" s="1"/>
  <c r="F1008" i="5"/>
  <c r="E1008" i="5"/>
  <c r="H1007" i="5"/>
  <c r="G1007" i="5"/>
  <c r="F1007" i="5"/>
  <c r="E1007" i="5"/>
  <c r="H1006" i="5"/>
  <c r="G1006" i="5"/>
  <c r="O1006" i="5" s="1"/>
  <c r="F1006" i="5"/>
  <c r="E1006" i="5"/>
  <c r="H1005" i="5"/>
  <c r="G1005" i="5"/>
  <c r="O1005" i="5" s="1"/>
  <c r="F1005" i="5"/>
  <c r="E1005" i="5"/>
  <c r="H1004" i="5"/>
  <c r="G1004" i="5"/>
  <c r="O1004" i="5" s="1"/>
  <c r="F1004" i="5"/>
  <c r="E1004" i="5"/>
  <c r="H1003" i="5"/>
  <c r="G1003" i="5"/>
  <c r="O1003" i="5" s="1"/>
  <c r="F1003" i="5"/>
  <c r="E1003" i="5"/>
  <c r="H1002" i="5"/>
  <c r="G1002" i="5"/>
  <c r="O1002" i="5" s="1"/>
  <c r="F1002" i="5"/>
  <c r="E1002" i="5"/>
  <c r="H1001" i="5"/>
  <c r="G1001" i="5"/>
  <c r="O1001" i="5" s="1"/>
  <c r="F1001" i="5"/>
  <c r="E1001" i="5"/>
  <c r="H1000" i="5"/>
  <c r="G1000" i="5"/>
  <c r="O1000" i="5" s="1"/>
  <c r="F1000" i="5"/>
  <c r="E1000" i="5"/>
  <c r="H999" i="5"/>
  <c r="G999" i="5"/>
  <c r="O999" i="5" s="1"/>
  <c r="F999" i="5"/>
  <c r="E999" i="5"/>
  <c r="H998" i="5"/>
  <c r="G998" i="5"/>
  <c r="O998" i="5" s="1"/>
  <c r="F998" i="5"/>
  <c r="E998" i="5"/>
  <c r="H997" i="5"/>
  <c r="G997" i="5"/>
  <c r="F997" i="5"/>
  <c r="E997" i="5"/>
  <c r="H996" i="5"/>
  <c r="G996" i="5"/>
  <c r="O996" i="5" s="1"/>
  <c r="F996" i="5"/>
  <c r="E996" i="5"/>
  <c r="H995" i="5"/>
  <c r="G995" i="5"/>
  <c r="F995" i="5"/>
  <c r="E995" i="5"/>
  <c r="H994" i="5"/>
  <c r="G994" i="5"/>
  <c r="O994" i="5" s="1"/>
  <c r="F994" i="5"/>
  <c r="E994" i="5"/>
  <c r="H993" i="5"/>
  <c r="G993" i="5"/>
  <c r="O993" i="5" s="1"/>
  <c r="F993" i="5"/>
  <c r="E993" i="5"/>
  <c r="H992" i="5"/>
  <c r="G992" i="5"/>
  <c r="O992" i="5" s="1"/>
  <c r="F992" i="5"/>
  <c r="E992" i="5"/>
  <c r="H991" i="5"/>
  <c r="G991" i="5"/>
  <c r="O991" i="5" s="1"/>
  <c r="F991" i="5"/>
  <c r="E991" i="5"/>
  <c r="H990" i="5"/>
  <c r="G990" i="5"/>
  <c r="O990" i="5" s="1"/>
  <c r="F990" i="5"/>
  <c r="E990" i="5"/>
  <c r="H989" i="5"/>
  <c r="G989" i="5"/>
  <c r="O989" i="5" s="1"/>
  <c r="F989" i="5"/>
  <c r="E989" i="5"/>
  <c r="H988" i="5"/>
  <c r="G988" i="5"/>
  <c r="O988" i="5" s="1"/>
  <c r="F988" i="5"/>
  <c r="E988" i="5"/>
  <c r="H987" i="5"/>
  <c r="G987" i="5"/>
  <c r="O987" i="5" s="1"/>
  <c r="F987" i="5"/>
  <c r="E987" i="5"/>
  <c r="H986" i="5"/>
  <c r="G986" i="5"/>
  <c r="O986" i="5" s="1"/>
  <c r="F986" i="5"/>
  <c r="E986" i="5"/>
  <c r="H985" i="5"/>
  <c r="G985" i="5"/>
  <c r="O985" i="5" s="1"/>
  <c r="F985" i="5"/>
  <c r="E985" i="5"/>
  <c r="H984" i="5"/>
  <c r="G984" i="5"/>
  <c r="O984" i="5" s="1"/>
  <c r="F984" i="5"/>
  <c r="E984" i="5"/>
  <c r="H983" i="5"/>
  <c r="G983" i="5"/>
  <c r="O983" i="5" s="1"/>
  <c r="F983" i="5"/>
  <c r="E983" i="5"/>
  <c r="H982" i="5"/>
  <c r="G982" i="5"/>
  <c r="O982" i="5" s="1"/>
  <c r="F982" i="5"/>
  <c r="E982" i="5"/>
  <c r="H981" i="5"/>
  <c r="G981" i="5"/>
  <c r="O981" i="5" s="1"/>
  <c r="F981" i="5"/>
  <c r="E981" i="5"/>
  <c r="H980" i="5"/>
  <c r="G980" i="5"/>
  <c r="O980" i="5" s="1"/>
  <c r="F980" i="5"/>
  <c r="E980" i="5"/>
  <c r="H979" i="5"/>
  <c r="G979" i="5"/>
  <c r="O979" i="5" s="1"/>
  <c r="F979" i="5"/>
  <c r="E979" i="5"/>
  <c r="H978" i="5"/>
  <c r="G978" i="5"/>
  <c r="O978" i="5" s="1"/>
  <c r="F978" i="5"/>
  <c r="E978" i="5"/>
  <c r="H977" i="5"/>
  <c r="G977" i="5"/>
  <c r="O977" i="5" s="1"/>
  <c r="F977" i="5"/>
  <c r="E977" i="5"/>
  <c r="H976" i="5"/>
  <c r="G976" i="5"/>
  <c r="O976" i="5" s="1"/>
  <c r="F976" i="5"/>
  <c r="E976" i="5"/>
  <c r="H975" i="5"/>
  <c r="G975" i="5"/>
  <c r="O975" i="5" s="1"/>
  <c r="F975" i="5"/>
  <c r="E975" i="5"/>
  <c r="H974" i="5"/>
  <c r="G974" i="5"/>
  <c r="O974" i="5" s="1"/>
  <c r="F974" i="5"/>
  <c r="E974" i="5"/>
  <c r="H973" i="5"/>
  <c r="G973" i="5"/>
  <c r="O973" i="5" s="1"/>
  <c r="F973" i="5"/>
  <c r="E973" i="5"/>
  <c r="H972" i="5"/>
  <c r="G972" i="5"/>
  <c r="O972" i="5" s="1"/>
  <c r="F972" i="5"/>
  <c r="E972" i="5"/>
  <c r="H971" i="5"/>
  <c r="G971" i="5"/>
  <c r="O971" i="5" s="1"/>
  <c r="F971" i="5"/>
  <c r="E971" i="5"/>
  <c r="H970" i="5"/>
  <c r="G970" i="5"/>
  <c r="O970" i="5" s="1"/>
  <c r="F970" i="5"/>
  <c r="E970" i="5"/>
  <c r="H969" i="5"/>
  <c r="G969" i="5"/>
  <c r="F969" i="5"/>
  <c r="E969" i="5"/>
  <c r="H968" i="5"/>
  <c r="G968" i="5"/>
  <c r="O968" i="5" s="1"/>
  <c r="F968" i="5"/>
  <c r="E968" i="5"/>
  <c r="H967" i="5"/>
  <c r="G967" i="5"/>
  <c r="O967" i="5" s="1"/>
  <c r="F967" i="5"/>
  <c r="E967" i="5"/>
  <c r="H966" i="5"/>
  <c r="G966" i="5"/>
  <c r="O966" i="5" s="1"/>
  <c r="F966" i="5"/>
  <c r="E966" i="5"/>
  <c r="H965" i="5"/>
  <c r="G965" i="5"/>
  <c r="O965" i="5" s="1"/>
  <c r="F965" i="5"/>
  <c r="E965" i="5"/>
  <c r="H964" i="5"/>
  <c r="G964" i="5"/>
  <c r="O964" i="5" s="1"/>
  <c r="F964" i="5"/>
  <c r="E964" i="5"/>
  <c r="H963" i="5"/>
  <c r="G963" i="5"/>
  <c r="O963" i="5" s="1"/>
  <c r="F963" i="5"/>
  <c r="E963" i="5"/>
  <c r="H962" i="5"/>
  <c r="G962" i="5"/>
  <c r="O962" i="5" s="1"/>
  <c r="F962" i="5"/>
  <c r="E962" i="5"/>
  <c r="H961" i="5"/>
  <c r="G961" i="5"/>
  <c r="O961" i="5" s="1"/>
  <c r="F961" i="5"/>
  <c r="E961" i="5"/>
  <c r="H960" i="5"/>
  <c r="G960" i="5"/>
  <c r="O960" i="5" s="1"/>
  <c r="F960" i="5"/>
  <c r="E960" i="5"/>
  <c r="H959" i="5"/>
  <c r="G959" i="5"/>
  <c r="F959" i="5"/>
  <c r="E959" i="5"/>
  <c r="H958" i="5"/>
  <c r="G958" i="5"/>
  <c r="O958" i="5" s="1"/>
  <c r="F958" i="5"/>
  <c r="E958" i="5"/>
  <c r="H957" i="5"/>
  <c r="G957" i="5"/>
  <c r="O957" i="5" s="1"/>
  <c r="F957" i="5"/>
  <c r="E957" i="5"/>
  <c r="H956" i="5"/>
  <c r="G956" i="5"/>
  <c r="O956" i="5" s="1"/>
  <c r="F956" i="5"/>
  <c r="E956" i="5"/>
  <c r="H955" i="5"/>
  <c r="G955" i="5"/>
  <c r="O955" i="5" s="1"/>
  <c r="F955" i="5"/>
  <c r="E955" i="5"/>
  <c r="H954" i="5"/>
  <c r="G954" i="5"/>
  <c r="O954" i="5" s="1"/>
  <c r="F954" i="5"/>
  <c r="E954" i="5"/>
  <c r="H953" i="5"/>
  <c r="G953" i="5"/>
  <c r="O953" i="5" s="1"/>
  <c r="F953" i="5"/>
  <c r="E953" i="5"/>
  <c r="H952" i="5"/>
  <c r="G952" i="5"/>
  <c r="O952" i="5" s="1"/>
  <c r="F952" i="5"/>
  <c r="E952" i="5"/>
  <c r="H951" i="5"/>
  <c r="G951" i="5"/>
  <c r="O951" i="5" s="1"/>
  <c r="F951" i="5"/>
  <c r="E951" i="5"/>
  <c r="H950" i="5"/>
  <c r="G950" i="5"/>
  <c r="O950" i="5" s="1"/>
  <c r="F950" i="5"/>
  <c r="E950" i="5"/>
  <c r="H949" i="5"/>
  <c r="G949" i="5"/>
  <c r="O949" i="5" s="1"/>
  <c r="F949" i="5"/>
  <c r="E949" i="5"/>
  <c r="H948" i="5"/>
  <c r="G948" i="5"/>
  <c r="O948" i="5" s="1"/>
  <c r="F948" i="5"/>
  <c r="E948" i="5"/>
  <c r="H947" i="5"/>
  <c r="G947" i="5"/>
  <c r="O947" i="5" s="1"/>
  <c r="F947" i="5"/>
  <c r="E947" i="5"/>
  <c r="H946" i="5"/>
  <c r="G946" i="5"/>
  <c r="O946" i="5" s="1"/>
  <c r="F946" i="5"/>
  <c r="E946" i="5"/>
  <c r="H945" i="5"/>
  <c r="G945" i="5"/>
  <c r="O945" i="5" s="1"/>
  <c r="F945" i="5"/>
  <c r="E945" i="5"/>
  <c r="H944" i="5"/>
  <c r="G944" i="5"/>
  <c r="O944" i="5" s="1"/>
  <c r="F944" i="5"/>
  <c r="E944" i="5"/>
  <c r="H943" i="5"/>
  <c r="G943" i="5"/>
  <c r="O943" i="5" s="1"/>
  <c r="F943" i="5"/>
  <c r="E943" i="5"/>
  <c r="H942" i="5"/>
  <c r="G942" i="5"/>
  <c r="O942" i="5" s="1"/>
  <c r="F942" i="5"/>
  <c r="E942" i="5"/>
  <c r="H941" i="5"/>
  <c r="G941" i="5"/>
  <c r="O941" i="5" s="1"/>
  <c r="F941" i="5"/>
  <c r="E941" i="5"/>
  <c r="H940" i="5"/>
  <c r="G940" i="5"/>
  <c r="O940" i="5" s="1"/>
  <c r="F940" i="5"/>
  <c r="E940" i="5"/>
  <c r="H939" i="5"/>
  <c r="G939" i="5"/>
  <c r="O939" i="5" s="1"/>
  <c r="F939" i="5"/>
  <c r="E939" i="5"/>
  <c r="H938" i="5"/>
  <c r="G938" i="5"/>
  <c r="O938" i="5" s="1"/>
  <c r="F938" i="5"/>
  <c r="E938" i="5"/>
  <c r="H937" i="5"/>
  <c r="G937" i="5"/>
  <c r="O937" i="5" s="1"/>
  <c r="F937" i="5"/>
  <c r="E937" i="5"/>
  <c r="H936" i="5"/>
  <c r="G936" i="5"/>
  <c r="O936" i="5" s="1"/>
  <c r="F936" i="5"/>
  <c r="E936" i="5"/>
  <c r="H935" i="5"/>
  <c r="G935" i="5"/>
  <c r="O935" i="5" s="1"/>
  <c r="F935" i="5"/>
  <c r="E935" i="5"/>
  <c r="H934" i="5"/>
  <c r="G934" i="5"/>
  <c r="O934" i="5" s="1"/>
  <c r="F934" i="5"/>
  <c r="E934" i="5"/>
  <c r="H933" i="5"/>
  <c r="G933" i="5"/>
  <c r="O933" i="5" s="1"/>
  <c r="F933" i="5"/>
  <c r="E933" i="5"/>
  <c r="H932" i="5"/>
  <c r="G932" i="5"/>
  <c r="O932" i="5" s="1"/>
  <c r="F932" i="5"/>
  <c r="E932" i="5"/>
  <c r="H931" i="5"/>
  <c r="G931" i="5"/>
  <c r="O931" i="5" s="1"/>
  <c r="F931" i="5"/>
  <c r="E931" i="5"/>
  <c r="H930" i="5"/>
  <c r="G930" i="5"/>
  <c r="O930" i="5" s="1"/>
  <c r="F930" i="5"/>
  <c r="E930" i="5"/>
  <c r="H929" i="5"/>
  <c r="G929" i="5"/>
  <c r="O929" i="5" s="1"/>
  <c r="F929" i="5"/>
  <c r="E929" i="5"/>
  <c r="H928" i="5"/>
  <c r="G928" i="5"/>
  <c r="O928" i="5" s="1"/>
  <c r="F928" i="5"/>
  <c r="E928" i="5"/>
  <c r="H927" i="5"/>
  <c r="G927" i="5"/>
  <c r="O927" i="5" s="1"/>
  <c r="F927" i="5"/>
  <c r="E927" i="5"/>
  <c r="H926" i="5"/>
  <c r="G926" i="5"/>
  <c r="O926" i="5" s="1"/>
  <c r="F926" i="5"/>
  <c r="E926" i="5"/>
  <c r="H925" i="5"/>
  <c r="G925" i="5"/>
  <c r="O925" i="5" s="1"/>
  <c r="F925" i="5"/>
  <c r="E925" i="5"/>
  <c r="H924" i="5"/>
  <c r="G924" i="5"/>
  <c r="O924" i="5" s="1"/>
  <c r="F924" i="5"/>
  <c r="E924" i="5"/>
  <c r="H923" i="5"/>
  <c r="G923" i="5"/>
  <c r="F923" i="5"/>
  <c r="E923" i="5"/>
  <c r="H922" i="5"/>
  <c r="G922" i="5"/>
  <c r="O922" i="5" s="1"/>
  <c r="F922" i="5"/>
  <c r="E922" i="5"/>
  <c r="H921" i="5"/>
  <c r="G921" i="5"/>
  <c r="O921" i="5" s="1"/>
  <c r="F921" i="5"/>
  <c r="E921" i="5"/>
  <c r="H920" i="5"/>
  <c r="G920" i="5"/>
  <c r="O920" i="5" s="1"/>
  <c r="F920" i="5"/>
  <c r="E920" i="5"/>
  <c r="H919" i="5"/>
  <c r="G919" i="5"/>
  <c r="O919" i="5" s="1"/>
  <c r="F919" i="5"/>
  <c r="E919" i="5"/>
  <c r="H918" i="5"/>
  <c r="G918" i="5"/>
  <c r="O918" i="5" s="1"/>
  <c r="F918" i="5"/>
  <c r="E918" i="5"/>
  <c r="H917" i="5"/>
  <c r="G917" i="5"/>
  <c r="O917" i="5" s="1"/>
  <c r="F917" i="5"/>
  <c r="E917" i="5"/>
  <c r="H916" i="5"/>
  <c r="G916" i="5"/>
  <c r="O916" i="5" s="1"/>
  <c r="F916" i="5"/>
  <c r="E916" i="5"/>
  <c r="H915" i="5"/>
  <c r="G915" i="5"/>
  <c r="O915" i="5" s="1"/>
  <c r="F915" i="5"/>
  <c r="E915" i="5"/>
  <c r="H914" i="5"/>
  <c r="G914" i="5"/>
  <c r="O914" i="5" s="1"/>
  <c r="F914" i="5"/>
  <c r="E914" i="5"/>
  <c r="H913" i="5"/>
  <c r="G913" i="5"/>
  <c r="O913" i="5" s="1"/>
  <c r="F913" i="5"/>
  <c r="E913" i="5"/>
  <c r="H912" i="5"/>
  <c r="G912" i="5"/>
  <c r="O912" i="5" s="1"/>
  <c r="F912" i="5"/>
  <c r="E912" i="5"/>
  <c r="H911" i="5"/>
  <c r="G911" i="5"/>
  <c r="O911" i="5" s="1"/>
  <c r="F911" i="5"/>
  <c r="E911" i="5"/>
  <c r="H910" i="5"/>
  <c r="G910" i="5"/>
  <c r="O910" i="5" s="1"/>
  <c r="F910" i="5"/>
  <c r="E910" i="5"/>
  <c r="H909" i="5"/>
  <c r="G909" i="5"/>
  <c r="O909" i="5" s="1"/>
  <c r="F909" i="5"/>
  <c r="E909" i="5"/>
  <c r="H908" i="5"/>
  <c r="G908" i="5"/>
  <c r="O908" i="5" s="1"/>
  <c r="F908" i="5"/>
  <c r="E908" i="5"/>
  <c r="H907" i="5"/>
  <c r="G907" i="5"/>
  <c r="O907" i="5" s="1"/>
  <c r="F907" i="5"/>
  <c r="E907" i="5"/>
  <c r="H906" i="5"/>
  <c r="G906" i="5"/>
  <c r="O906" i="5" s="1"/>
  <c r="F906" i="5"/>
  <c r="E906" i="5"/>
  <c r="H905" i="5"/>
  <c r="G905" i="5"/>
  <c r="O905" i="5" s="1"/>
  <c r="F905" i="5"/>
  <c r="E905" i="5"/>
  <c r="H904" i="5"/>
  <c r="G904" i="5"/>
  <c r="O904" i="5" s="1"/>
  <c r="F904" i="5"/>
  <c r="E904" i="5"/>
  <c r="H903" i="5"/>
  <c r="G903" i="5"/>
  <c r="O903" i="5" s="1"/>
  <c r="F903" i="5"/>
  <c r="E903" i="5"/>
  <c r="H902" i="5"/>
  <c r="G902" i="5"/>
  <c r="O902" i="5" s="1"/>
  <c r="F902" i="5"/>
  <c r="E902" i="5"/>
  <c r="H901" i="5"/>
  <c r="G901" i="5"/>
  <c r="O901" i="5" s="1"/>
  <c r="F901" i="5"/>
  <c r="E901" i="5"/>
  <c r="H900" i="5"/>
  <c r="G900" i="5"/>
  <c r="O900" i="5" s="1"/>
  <c r="F900" i="5"/>
  <c r="E900" i="5"/>
  <c r="H899" i="5"/>
  <c r="G899" i="5"/>
  <c r="O899" i="5" s="1"/>
  <c r="F899" i="5"/>
  <c r="E899" i="5"/>
  <c r="H898" i="5"/>
  <c r="G898" i="5"/>
  <c r="O898" i="5" s="1"/>
  <c r="F898" i="5"/>
  <c r="E898" i="5"/>
  <c r="H897" i="5"/>
  <c r="G897" i="5"/>
  <c r="O897" i="5" s="1"/>
  <c r="F897" i="5"/>
  <c r="E897" i="5"/>
  <c r="H896" i="5"/>
  <c r="G896" i="5"/>
  <c r="O896" i="5" s="1"/>
  <c r="F896" i="5"/>
  <c r="E896" i="5"/>
  <c r="H895" i="5"/>
  <c r="G895" i="5"/>
  <c r="O895" i="5" s="1"/>
  <c r="F895" i="5"/>
  <c r="E895" i="5"/>
  <c r="H894" i="5"/>
  <c r="G894" i="5"/>
  <c r="O894" i="5" s="1"/>
  <c r="F894" i="5"/>
  <c r="E894" i="5"/>
  <c r="H893" i="5"/>
  <c r="G893" i="5"/>
  <c r="O893" i="5" s="1"/>
  <c r="F893" i="5"/>
  <c r="E893" i="5"/>
  <c r="H892" i="5"/>
  <c r="G892" i="5"/>
  <c r="O892" i="5" s="1"/>
  <c r="F892" i="5"/>
  <c r="E892" i="5"/>
  <c r="H891" i="5"/>
  <c r="G891" i="5"/>
  <c r="O891" i="5" s="1"/>
  <c r="F891" i="5"/>
  <c r="E891" i="5"/>
  <c r="H890" i="5"/>
  <c r="G890" i="5"/>
  <c r="O890" i="5" s="1"/>
  <c r="F890" i="5"/>
  <c r="E890" i="5"/>
  <c r="H889" i="5"/>
  <c r="G889" i="5"/>
  <c r="O889" i="5" s="1"/>
  <c r="F889" i="5"/>
  <c r="E889" i="5"/>
  <c r="H888" i="5"/>
  <c r="G888" i="5"/>
  <c r="O888" i="5" s="1"/>
  <c r="F888" i="5"/>
  <c r="E888" i="5"/>
  <c r="H887" i="5"/>
  <c r="G887" i="5"/>
  <c r="O887" i="5" s="1"/>
  <c r="F887" i="5"/>
  <c r="E887" i="5"/>
  <c r="H886" i="5"/>
  <c r="G886" i="5"/>
  <c r="O886" i="5" s="1"/>
  <c r="F886" i="5"/>
  <c r="E886" i="5"/>
  <c r="H885" i="5"/>
  <c r="G885" i="5"/>
  <c r="O885" i="5" s="1"/>
  <c r="F885" i="5"/>
  <c r="E885" i="5"/>
  <c r="H884" i="5"/>
  <c r="G884" i="5"/>
  <c r="O884" i="5" s="1"/>
  <c r="F884" i="5"/>
  <c r="E884" i="5"/>
  <c r="H883" i="5"/>
  <c r="G883" i="5"/>
  <c r="O883" i="5" s="1"/>
  <c r="F883" i="5"/>
  <c r="E883" i="5"/>
  <c r="H882" i="5"/>
  <c r="G882" i="5"/>
  <c r="O882" i="5" s="1"/>
  <c r="F882" i="5"/>
  <c r="E882" i="5"/>
  <c r="H881" i="5"/>
  <c r="G881" i="5"/>
  <c r="O881" i="5" s="1"/>
  <c r="F881" i="5"/>
  <c r="E881" i="5"/>
  <c r="H880" i="5"/>
  <c r="G880" i="5"/>
  <c r="O880" i="5" s="1"/>
  <c r="F880" i="5"/>
  <c r="E880" i="5"/>
  <c r="H879" i="5"/>
  <c r="G879" i="5"/>
  <c r="O879" i="5" s="1"/>
  <c r="F879" i="5"/>
  <c r="E879" i="5"/>
  <c r="H878" i="5"/>
  <c r="G878" i="5"/>
  <c r="O878" i="5" s="1"/>
  <c r="F878" i="5"/>
  <c r="E878" i="5"/>
  <c r="H877" i="5"/>
  <c r="G877" i="5"/>
  <c r="O877" i="5" s="1"/>
  <c r="F877" i="5"/>
  <c r="E877" i="5"/>
  <c r="H876" i="5"/>
  <c r="G876" i="5"/>
  <c r="O876" i="5" s="1"/>
  <c r="F876" i="5"/>
  <c r="E876" i="5"/>
  <c r="H875" i="5"/>
  <c r="G875" i="5"/>
  <c r="F875" i="5"/>
  <c r="E875" i="5"/>
  <c r="H874" i="5"/>
  <c r="G874" i="5"/>
  <c r="O874" i="5" s="1"/>
  <c r="F874" i="5"/>
  <c r="E874" i="5"/>
  <c r="H873" i="5"/>
  <c r="G873" i="5"/>
  <c r="O873" i="5" s="1"/>
  <c r="F873" i="5"/>
  <c r="E873" i="5"/>
  <c r="H872" i="5"/>
  <c r="G872" i="5"/>
  <c r="O872" i="5" s="1"/>
  <c r="F872" i="5"/>
  <c r="E872" i="5"/>
  <c r="H871" i="5"/>
  <c r="G871" i="5"/>
  <c r="O871" i="5" s="1"/>
  <c r="F871" i="5"/>
  <c r="E871" i="5"/>
  <c r="H870" i="5"/>
  <c r="G870" i="5"/>
  <c r="O870" i="5" s="1"/>
  <c r="F870" i="5"/>
  <c r="E870" i="5"/>
  <c r="H869" i="5"/>
  <c r="G869" i="5"/>
  <c r="O869" i="5" s="1"/>
  <c r="F869" i="5"/>
  <c r="E869" i="5"/>
  <c r="H868" i="5"/>
  <c r="G868" i="5"/>
  <c r="O868" i="5" s="1"/>
  <c r="F868" i="5"/>
  <c r="E868" i="5"/>
  <c r="H867" i="5"/>
  <c r="G867" i="5"/>
  <c r="O867" i="5" s="1"/>
  <c r="F867" i="5"/>
  <c r="E867" i="5"/>
  <c r="H866" i="5"/>
  <c r="G866" i="5"/>
  <c r="O866" i="5" s="1"/>
  <c r="F866" i="5"/>
  <c r="E866" i="5"/>
  <c r="H865" i="5"/>
  <c r="G865" i="5"/>
  <c r="O865" i="5" s="1"/>
  <c r="F865" i="5"/>
  <c r="E865" i="5"/>
  <c r="H864" i="5"/>
  <c r="G864" i="5"/>
  <c r="O864" i="5" s="1"/>
  <c r="F864" i="5"/>
  <c r="E864" i="5"/>
  <c r="H863" i="5"/>
  <c r="G863" i="5"/>
  <c r="O863" i="5" s="1"/>
  <c r="F863" i="5"/>
  <c r="E863" i="5"/>
  <c r="H862" i="5"/>
  <c r="G862" i="5"/>
  <c r="O862" i="5" s="1"/>
  <c r="F862" i="5"/>
  <c r="E862" i="5"/>
  <c r="H861" i="5"/>
  <c r="G861" i="5"/>
  <c r="O861" i="5" s="1"/>
  <c r="F861" i="5"/>
  <c r="E861" i="5"/>
  <c r="H860" i="5"/>
  <c r="G860" i="5"/>
  <c r="O860" i="5" s="1"/>
  <c r="F860" i="5"/>
  <c r="E860" i="5"/>
  <c r="H859" i="5"/>
  <c r="G859" i="5"/>
  <c r="O859" i="5" s="1"/>
  <c r="F859" i="5"/>
  <c r="E859" i="5"/>
  <c r="H858" i="5"/>
  <c r="G858" i="5"/>
  <c r="O858" i="5" s="1"/>
  <c r="F858" i="5"/>
  <c r="E858" i="5"/>
  <c r="H857" i="5"/>
  <c r="G857" i="5"/>
  <c r="O857" i="5" s="1"/>
  <c r="F857" i="5"/>
  <c r="E857" i="5"/>
  <c r="H856" i="5"/>
  <c r="G856" i="5"/>
  <c r="O856" i="5" s="1"/>
  <c r="F856" i="5"/>
  <c r="E856" i="5"/>
  <c r="H855" i="5"/>
  <c r="G855" i="5"/>
  <c r="O855" i="5" s="1"/>
  <c r="F855" i="5"/>
  <c r="E855" i="5"/>
  <c r="H854" i="5"/>
  <c r="G854" i="5"/>
  <c r="O854" i="5" s="1"/>
  <c r="F854" i="5"/>
  <c r="E854" i="5"/>
  <c r="H853" i="5"/>
  <c r="G853" i="5"/>
  <c r="O853" i="5" s="1"/>
  <c r="F853" i="5"/>
  <c r="E853" i="5"/>
  <c r="H852" i="5"/>
  <c r="G852" i="5"/>
  <c r="O852" i="5" s="1"/>
  <c r="F852" i="5"/>
  <c r="E852" i="5"/>
  <c r="H851" i="5"/>
  <c r="G851" i="5"/>
  <c r="O851" i="5" s="1"/>
  <c r="F851" i="5"/>
  <c r="E851" i="5"/>
  <c r="H850" i="5"/>
  <c r="G850" i="5"/>
  <c r="O850" i="5" s="1"/>
  <c r="F850" i="5"/>
  <c r="E850" i="5"/>
  <c r="H849" i="5"/>
  <c r="G849" i="5"/>
  <c r="O849" i="5" s="1"/>
  <c r="F849" i="5"/>
  <c r="E849" i="5"/>
  <c r="H848" i="5"/>
  <c r="G848" i="5"/>
  <c r="O848" i="5" s="1"/>
  <c r="F848" i="5"/>
  <c r="E848" i="5"/>
  <c r="H847" i="5"/>
  <c r="G847" i="5"/>
  <c r="O847" i="5" s="1"/>
  <c r="F847" i="5"/>
  <c r="E847" i="5"/>
  <c r="H846" i="5"/>
  <c r="G846" i="5"/>
  <c r="O846" i="5" s="1"/>
  <c r="F846" i="5"/>
  <c r="E846" i="5"/>
  <c r="H845" i="5"/>
  <c r="G845" i="5"/>
  <c r="O845" i="5" s="1"/>
  <c r="F845" i="5"/>
  <c r="E845" i="5"/>
  <c r="H844" i="5"/>
  <c r="G844" i="5"/>
  <c r="O844" i="5" s="1"/>
  <c r="F844" i="5"/>
  <c r="E844" i="5"/>
  <c r="H843" i="5"/>
  <c r="G843" i="5"/>
  <c r="O843" i="5" s="1"/>
  <c r="F843" i="5"/>
  <c r="E843" i="5"/>
  <c r="H842" i="5"/>
  <c r="G842" i="5"/>
  <c r="O842" i="5" s="1"/>
  <c r="F842" i="5"/>
  <c r="E842" i="5"/>
  <c r="H841" i="5"/>
  <c r="G841" i="5"/>
  <c r="O841" i="5" s="1"/>
  <c r="F841" i="5"/>
  <c r="E841" i="5"/>
  <c r="H840" i="5"/>
  <c r="G840" i="5"/>
  <c r="O840" i="5" s="1"/>
  <c r="F840" i="5"/>
  <c r="E840" i="5"/>
  <c r="H839" i="5"/>
  <c r="G839" i="5"/>
  <c r="O839" i="5" s="1"/>
  <c r="F839" i="5"/>
  <c r="E839" i="5"/>
  <c r="H838" i="5"/>
  <c r="G838" i="5"/>
  <c r="O838" i="5" s="1"/>
  <c r="F838" i="5"/>
  <c r="E838" i="5"/>
  <c r="H837" i="5"/>
  <c r="G837" i="5"/>
  <c r="O837" i="5" s="1"/>
  <c r="F837" i="5"/>
  <c r="E837" i="5"/>
  <c r="H836" i="5"/>
  <c r="G836" i="5"/>
  <c r="O836" i="5" s="1"/>
  <c r="F836" i="5"/>
  <c r="E836" i="5"/>
  <c r="H835" i="5"/>
  <c r="G835" i="5"/>
  <c r="O835" i="5" s="1"/>
  <c r="F835" i="5"/>
  <c r="E835" i="5"/>
  <c r="H834" i="5"/>
  <c r="G834" i="5"/>
  <c r="O834" i="5" s="1"/>
  <c r="F834" i="5"/>
  <c r="E834" i="5"/>
  <c r="H833" i="5"/>
  <c r="G833" i="5"/>
  <c r="O833" i="5" s="1"/>
  <c r="F833" i="5"/>
  <c r="E833" i="5"/>
  <c r="H832" i="5"/>
  <c r="G832" i="5"/>
  <c r="O832" i="5" s="1"/>
  <c r="F832" i="5"/>
  <c r="E832" i="5"/>
  <c r="H831" i="5"/>
  <c r="G831" i="5"/>
  <c r="O831" i="5" s="1"/>
  <c r="F831" i="5"/>
  <c r="E831" i="5"/>
  <c r="H830" i="5"/>
  <c r="G830" i="5"/>
  <c r="O830" i="5" s="1"/>
  <c r="F830" i="5"/>
  <c r="E830" i="5"/>
  <c r="H829" i="5"/>
  <c r="G829" i="5"/>
  <c r="O829" i="5" s="1"/>
  <c r="F829" i="5"/>
  <c r="E829" i="5"/>
  <c r="H828" i="5"/>
  <c r="G828" i="5"/>
  <c r="O828" i="5" s="1"/>
  <c r="F828" i="5"/>
  <c r="E828" i="5"/>
  <c r="H827" i="5"/>
  <c r="G827" i="5"/>
  <c r="O827" i="5" s="1"/>
  <c r="F827" i="5"/>
  <c r="E827" i="5"/>
  <c r="H826" i="5"/>
  <c r="G826" i="5"/>
  <c r="O826" i="5" s="1"/>
  <c r="F826" i="5"/>
  <c r="E826" i="5"/>
  <c r="H825" i="5"/>
  <c r="G825" i="5"/>
  <c r="O825" i="5" s="1"/>
  <c r="F825" i="5"/>
  <c r="E825" i="5"/>
  <c r="H824" i="5"/>
  <c r="G824" i="5"/>
  <c r="O824" i="5" s="1"/>
  <c r="F824" i="5"/>
  <c r="E824" i="5"/>
  <c r="H823" i="5"/>
  <c r="G823" i="5"/>
  <c r="O823" i="5" s="1"/>
  <c r="F823" i="5"/>
  <c r="E823" i="5"/>
  <c r="H822" i="5"/>
  <c r="G822" i="5"/>
  <c r="O822" i="5" s="1"/>
  <c r="F822" i="5"/>
  <c r="E822" i="5"/>
  <c r="H821" i="5"/>
  <c r="G821" i="5"/>
  <c r="O821" i="5" s="1"/>
  <c r="F821" i="5"/>
  <c r="E821" i="5"/>
  <c r="H820" i="5"/>
  <c r="G820" i="5"/>
  <c r="O820" i="5" s="1"/>
  <c r="F820" i="5"/>
  <c r="E820" i="5"/>
  <c r="H819" i="5"/>
  <c r="G819" i="5"/>
  <c r="O819" i="5" s="1"/>
  <c r="F819" i="5"/>
  <c r="E819" i="5"/>
  <c r="H818" i="5"/>
  <c r="G818" i="5"/>
  <c r="O818" i="5" s="1"/>
  <c r="F818" i="5"/>
  <c r="E818" i="5"/>
  <c r="H817" i="5"/>
  <c r="G817" i="5"/>
  <c r="O817" i="5" s="1"/>
  <c r="F817" i="5"/>
  <c r="E817" i="5"/>
  <c r="H816" i="5"/>
  <c r="G816" i="5"/>
  <c r="O816" i="5" s="1"/>
  <c r="F816" i="5"/>
  <c r="E816" i="5"/>
  <c r="H815" i="5"/>
  <c r="G815" i="5"/>
  <c r="O815" i="5" s="1"/>
  <c r="F815" i="5"/>
  <c r="E815" i="5"/>
  <c r="H814" i="5"/>
  <c r="G814" i="5"/>
  <c r="O814" i="5" s="1"/>
  <c r="F814" i="5"/>
  <c r="E814" i="5"/>
  <c r="H813" i="5"/>
  <c r="G813" i="5"/>
  <c r="O813" i="5" s="1"/>
  <c r="F813" i="5"/>
  <c r="E813" i="5"/>
  <c r="H812" i="5"/>
  <c r="G812" i="5"/>
  <c r="O812" i="5" s="1"/>
  <c r="F812" i="5"/>
  <c r="E812" i="5"/>
  <c r="H811" i="5"/>
  <c r="G811" i="5"/>
  <c r="O811" i="5" s="1"/>
  <c r="F811" i="5"/>
  <c r="E811" i="5"/>
  <c r="H810" i="5"/>
  <c r="G810" i="5"/>
  <c r="O810" i="5" s="1"/>
  <c r="F810" i="5"/>
  <c r="E810" i="5"/>
  <c r="H809" i="5"/>
  <c r="G809" i="5"/>
  <c r="O809" i="5" s="1"/>
  <c r="F809" i="5"/>
  <c r="E809" i="5"/>
  <c r="H808" i="5"/>
  <c r="G808" i="5"/>
  <c r="O808" i="5" s="1"/>
  <c r="F808" i="5"/>
  <c r="E808" i="5"/>
  <c r="H807" i="5"/>
  <c r="G807" i="5"/>
  <c r="O807" i="5" s="1"/>
  <c r="F807" i="5"/>
  <c r="E807" i="5"/>
  <c r="H806" i="5"/>
  <c r="G806" i="5"/>
  <c r="O806" i="5" s="1"/>
  <c r="F806" i="5"/>
  <c r="E806" i="5"/>
  <c r="H805" i="5"/>
  <c r="G805" i="5"/>
  <c r="O805" i="5" s="1"/>
  <c r="F805" i="5"/>
  <c r="E805" i="5"/>
  <c r="H804" i="5"/>
  <c r="G804" i="5"/>
  <c r="O804" i="5" s="1"/>
  <c r="F804" i="5"/>
  <c r="E804" i="5"/>
  <c r="H803" i="5"/>
  <c r="G803" i="5"/>
  <c r="O803" i="5" s="1"/>
  <c r="F803" i="5"/>
  <c r="E803" i="5"/>
  <c r="H802" i="5"/>
  <c r="G802" i="5"/>
  <c r="O802" i="5" s="1"/>
  <c r="F802" i="5"/>
  <c r="E802" i="5"/>
  <c r="H801" i="5"/>
  <c r="G801" i="5"/>
  <c r="O801" i="5" s="1"/>
  <c r="F801" i="5"/>
  <c r="E801" i="5"/>
  <c r="H800" i="5"/>
  <c r="G800" i="5"/>
  <c r="O800" i="5" s="1"/>
  <c r="F800" i="5"/>
  <c r="E800" i="5"/>
  <c r="H799" i="5"/>
  <c r="G799" i="5"/>
  <c r="O799" i="5" s="1"/>
  <c r="F799" i="5"/>
  <c r="E799" i="5"/>
  <c r="H798" i="5"/>
  <c r="G798" i="5"/>
  <c r="O798" i="5" s="1"/>
  <c r="F798" i="5"/>
  <c r="E798" i="5"/>
  <c r="H797" i="5"/>
  <c r="G797" i="5"/>
  <c r="O797" i="5" s="1"/>
  <c r="F797" i="5"/>
  <c r="E797" i="5"/>
  <c r="H796" i="5"/>
  <c r="G796" i="5"/>
  <c r="O796" i="5" s="1"/>
  <c r="F796" i="5"/>
  <c r="E796" i="5"/>
  <c r="H795" i="5"/>
  <c r="G795" i="5"/>
  <c r="O795" i="5" s="1"/>
  <c r="F795" i="5"/>
  <c r="E795" i="5"/>
  <c r="H794" i="5"/>
  <c r="G794" i="5"/>
  <c r="O794" i="5" s="1"/>
  <c r="F794" i="5"/>
  <c r="E794" i="5"/>
  <c r="H793" i="5"/>
  <c r="G793" i="5"/>
  <c r="O793" i="5" s="1"/>
  <c r="F793" i="5"/>
  <c r="E793" i="5"/>
  <c r="H792" i="5"/>
  <c r="G792" i="5"/>
  <c r="O792" i="5" s="1"/>
  <c r="F792" i="5"/>
  <c r="E792" i="5"/>
  <c r="H791" i="5"/>
  <c r="G791" i="5"/>
  <c r="O791" i="5" s="1"/>
  <c r="F791" i="5"/>
  <c r="E791" i="5"/>
  <c r="H790" i="5"/>
  <c r="G790" i="5"/>
  <c r="O790" i="5" s="1"/>
  <c r="F790" i="5"/>
  <c r="E790" i="5"/>
  <c r="H789" i="5"/>
  <c r="G789" i="5"/>
  <c r="O789" i="5" s="1"/>
  <c r="F789" i="5"/>
  <c r="E789" i="5"/>
  <c r="H788" i="5"/>
  <c r="G788" i="5"/>
  <c r="O788" i="5" s="1"/>
  <c r="F788" i="5"/>
  <c r="E788" i="5"/>
  <c r="H787" i="5"/>
  <c r="G787" i="5"/>
  <c r="O787" i="5" s="1"/>
  <c r="F787" i="5"/>
  <c r="E787" i="5"/>
  <c r="H786" i="5"/>
  <c r="G786" i="5"/>
  <c r="O786" i="5" s="1"/>
  <c r="F786" i="5"/>
  <c r="E786" i="5"/>
  <c r="H785" i="5"/>
  <c r="G785" i="5"/>
  <c r="O785" i="5" s="1"/>
  <c r="F785" i="5"/>
  <c r="E785" i="5"/>
  <c r="H784" i="5"/>
  <c r="G784" i="5"/>
  <c r="O784" i="5" s="1"/>
  <c r="F784" i="5"/>
  <c r="E784" i="5"/>
  <c r="H783" i="5"/>
  <c r="G783" i="5"/>
  <c r="O783" i="5" s="1"/>
  <c r="F783" i="5"/>
  <c r="E783" i="5"/>
  <c r="H782" i="5"/>
  <c r="G782" i="5"/>
  <c r="O782" i="5" s="1"/>
  <c r="F782" i="5"/>
  <c r="E782" i="5"/>
  <c r="H781" i="5"/>
  <c r="G781" i="5"/>
  <c r="O781" i="5" s="1"/>
  <c r="F781" i="5"/>
  <c r="E781" i="5"/>
  <c r="H780" i="5"/>
  <c r="G780" i="5"/>
  <c r="O780" i="5" s="1"/>
  <c r="F780" i="5"/>
  <c r="E780" i="5"/>
  <c r="H779" i="5"/>
  <c r="G779" i="5"/>
  <c r="O779" i="5" s="1"/>
  <c r="F779" i="5"/>
  <c r="E779" i="5"/>
  <c r="H778" i="5"/>
  <c r="G778" i="5"/>
  <c r="O778" i="5" s="1"/>
  <c r="F778" i="5"/>
  <c r="E778" i="5"/>
  <c r="H777" i="5"/>
  <c r="G777" i="5"/>
  <c r="O777" i="5" s="1"/>
  <c r="F777" i="5"/>
  <c r="E777" i="5"/>
  <c r="H776" i="5"/>
  <c r="G776" i="5"/>
  <c r="O776" i="5" s="1"/>
  <c r="F776" i="5"/>
  <c r="E776" i="5"/>
  <c r="H775" i="5"/>
  <c r="G775" i="5"/>
  <c r="O775" i="5" s="1"/>
  <c r="F775" i="5"/>
  <c r="E775" i="5"/>
  <c r="H774" i="5"/>
  <c r="G774" i="5"/>
  <c r="O774" i="5" s="1"/>
  <c r="F774" i="5"/>
  <c r="E774" i="5"/>
  <c r="H773" i="5"/>
  <c r="G773" i="5"/>
  <c r="O773" i="5" s="1"/>
  <c r="F773" i="5"/>
  <c r="E773" i="5"/>
  <c r="H772" i="5"/>
  <c r="G772" i="5"/>
  <c r="O772" i="5" s="1"/>
  <c r="F772" i="5"/>
  <c r="E772" i="5"/>
  <c r="H771" i="5"/>
  <c r="G771" i="5"/>
  <c r="O771" i="5" s="1"/>
  <c r="F771" i="5"/>
  <c r="E771" i="5"/>
  <c r="H770" i="5"/>
  <c r="G770" i="5"/>
  <c r="O770" i="5" s="1"/>
  <c r="F770" i="5"/>
  <c r="E770" i="5"/>
  <c r="H769" i="5"/>
  <c r="G769" i="5"/>
  <c r="O769" i="5" s="1"/>
  <c r="F769" i="5"/>
  <c r="E769" i="5"/>
  <c r="H768" i="5"/>
  <c r="G768" i="5"/>
  <c r="O768" i="5" s="1"/>
  <c r="F768" i="5"/>
  <c r="E768" i="5"/>
  <c r="H767" i="5"/>
  <c r="G767" i="5"/>
  <c r="O767" i="5" s="1"/>
  <c r="F767" i="5"/>
  <c r="E767" i="5"/>
  <c r="H766" i="5"/>
  <c r="G766" i="5"/>
  <c r="O766" i="5" s="1"/>
  <c r="F766" i="5"/>
  <c r="E766" i="5"/>
  <c r="H765" i="5"/>
  <c r="G765" i="5"/>
  <c r="O765" i="5" s="1"/>
  <c r="F765" i="5"/>
  <c r="E765" i="5"/>
  <c r="H764" i="5"/>
  <c r="G764" i="5"/>
  <c r="O764" i="5" s="1"/>
  <c r="F764" i="5"/>
  <c r="E764" i="5"/>
  <c r="H763" i="5"/>
  <c r="G763" i="5"/>
  <c r="O763" i="5" s="1"/>
  <c r="F763" i="5"/>
  <c r="E763" i="5"/>
  <c r="H762" i="5"/>
  <c r="G762" i="5"/>
  <c r="O762" i="5" s="1"/>
  <c r="F762" i="5"/>
  <c r="E762" i="5"/>
  <c r="H761" i="5"/>
  <c r="G761" i="5"/>
  <c r="O761" i="5" s="1"/>
  <c r="F761" i="5"/>
  <c r="E761" i="5"/>
  <c r="H760" i="5"/>
  <c r="G760" i="5"/>
  <c r="O760" i="5" s="1"/>
  <c r="F760" i="5"/>
  <c r="E760" i="5"/>
  <c r="H759" i="5"/>
  <c r="G759" i="5"/>
  <c r="O759" i="5" s="1"/>
  <c r="F759" i="5"/>
  <c r="E759" i="5"/>
  <c r="H758" i="5"/>
  <c r="G758" i="5"/>
  <c r="O758" i="5" s="1"/>
  <c r="F758" i="5"/>
  <c r="E758" i="5"/>
  <c r="H757" i="5"/>
  <c r="G757" i="5"/>
  <c r="O757" i="5" s="1"/>
  <c r="F757" i="5"/>
  <c r="E757" i="5"/>
  <c r="H756" i="5"/>
  <c r="G756" i="5"/>
  <c r="O756" i="5" s="1"/>
  <c r="F756" i="5"/>
  <c r="E756" i="5"/>
  <c r="H755" i="5"/>
  <c r="G755" i="5"/>
  <c r="O755" i="5" s="1"/>
  <c r="F755" i="5"/>
  <c r="E755" i="5"/>
  <c r="H754" i="5"/>
  <c r="G754" i="5"/>
  <c r="O754" i="5" s="1"/>
  <c r="F754" i="5"/>
  <c r="E754" i="5"/>
  <c r="H753" i="5"/>
  <c r="G753" i="5"/>
  <c r="O753" i="5" s="1"/>
  <c r="F753" i="5"/>
  <c r="E753" i="5"/>
  <c r="H752" i="5"/>
  <c r="G752" i="5"/>
  <c r="O752" i="5" s="1"/>
  <c r="F752" i="5"/>
  <c r="E752" i="5"/>
  <c r="H751" i="5"/>
  <c r="G751" i="5"/>
  <c r="O751" i="5" s="1"/>
  <c r="F751" i="5"/>
  <c r="E751" i="5"/>
  <c r="H750" i="5"/>
  <c r="G750" i="5"/>
  <c r="O750" i="5" s="1"/>
  <c r="F750" i="5"/>
  <c r="E750" i="5"/>
  <c r="H749" i="5"/>
  <c r="G749" i="5"/>
  <c r="O749" i="5" s="1"/>
  <c r="F749" i="5"/>
  <c r="E749" i="5"/>
  <c r="H748" i="5"/>
  <c r="G748" i="5"/>
  <c r="O748" i="5" s="1"/>
  <c r="F748" i="5"/>
  <c r="E748" i="5"/>
  <c r="H747" i="5"/>
  <c r="G747" i="5"/>
  <c r="O747" i="5" s="1"/>
  <c r="F747" i="5"/>
  <c r="E747" i="5"/>
  <c r="H746" i="5"/>
  <c r="G746" i="5"/>
  <c r="O746" i="5" s="1"/>
  <c r="F746" i="5"/>
  <c r="E746" i="5"/>
  <c r="H745" i="5"/>
  <c r="G745" i="5"/>
  <c r="O745" i="5" s="1"/>
  <c r="F745" i="5"/>
  <c r="E745" i="5"/>
  <c r="H744" i="5"/>
  <c r="G744" i="5"/>
  <c r="O744" i="5" s="1"/>
  <c r="F744" i="5"/>
  <c r="E744" i="5"/>
  <c r="H743" i="5"/>
  <c r="G743" i="5"/>
  <c r="O743" i="5" s="1"/>
  <c r="F743" i="5"/>
  <c r="E743" i="5"/>
  <c r="H742" i="5"/>
  <c r="G742" i="5"/>
  <c r="O742" i="5" s="1"/>
  <c r="F742" i="5"/>
  <c r="E742" i="5"/>
  <c r="H741" i="5"/>
  <c r="G741" i="5"/>
  <c r="O741" i="5" s="1"/>
  <c r="F741" i="5"/>
  <c r="E741" i="5"/>
  <c r="H740" i="5"/>
  <c r="G740" i="5"/>
  <c r="O740" i="5" s="1"/>
  <c r="F740" i="5"/>
  <c r="E740" i="5"/>
  <c r="H739" i="5"/>
  <c r="G739" i="5"/>
  <c r="O739" i="5" s="1"/>
  <c r="F739" i="5"/>
  <c r="E739" i="5"/>
  <c r="H738" i="5"/>
  <c r="G738" i="5"/>
  <c r="O738" i="5" s="1"/>
  <c r="F738" i="5"/>
  <c r="E738" i="5"/>
  <c r="H737" i="5"/>
  <c r="G737" i="5"/>
  <c r="O737" i="5" s="1"/>
  <c r="F737" i="5"/>
  <c r="E737" i="5"/>
  <c r="H736" i="5"/>
  <c r="G736" i="5"/>
  <c r="O736" i="5" s="1"/>
  <c r="F736" i="5"/>
  <c r="E736" i="5"/>
  <c r="H735" i="5"/>
  <c r="G735" i="5"/>
  <c r="O735" i="5" s="1"/>
  <c r="F735" i="5"/>
  <c r="E735" i="5"/>
  <c r="H734" i="5"/>
  <c r="G734" i="5"/>
  <c r="O734" i="5" s="1"/>
  <c r="F734" i="5"/>
  <c r="E734" i="5"/>
  <c r="H733" i="5"/>
  <c r="G733" i="5"/>
  <c r="O733" i="5" s="1"/>
  <c r="F733" i="5"/>
  <c r="E733" i="5"/>
  <c r="H732" i="5"/>
  <c r="G732" i="5"/>
  <c r="O732" i="5" s="1"/>
  <c r="F732" i="5"/>
  <c r="E732" i="5"/>
  <c r="H731" i="5"/>
  <c r="G731" i="5"/>
  <c r="O731" i="5" s="1"/>
  <c r="F731" i="5"/>
  <c r="E731" i="5"/>
  <c r="H730" i="5"/>
  <c r="G730" i="5"/>
  <c r="O730" i="5" s="1"/>
  <c r="F730" i="5"/>
  <c r="E730" i="5"/>
  <c r="H729" i="5"/>
  <c r="G729" i="5"/>
  <c r="O729" i="5" s="1"/>
  <c r="F729" i="5"/>
  <c r="E729" i="5"/>
  <c r="H728" i="5"/>
  <c r="G728" i="5"/>
  <c r="O728" i="5" s="1"/>
  <c r="F728" i="5"/>
  <c r="E728" i="5"/>
  <c r="H727" i="5"/>
  <c r="G727" i="5"/>
  <c r="O727" i="5" s="1"/>
  <c r="F727" i="5"/>
  <c r="E727" i="5"/>
  <c r="H726" i="5"/>
  <c r="G726" i="5"/>
  <c r="O726" i="5" s="1"/>
  <c r="F726" i="5"/>
  <c r="E726" i="5"/>
  <c r="H725" i="5"/>
  <c r="G725" i="5"/>
  <c r="O725" i="5" s="1"/>
  <c r="F725" i="5"/>
  <c r="E725" i="5"/>
  <c r="H724" i="5"/>
  <c r="G724" i="5"/>
  <c r="O724" i="5" s="1"/>
  <c r="F724" i="5"/>
  <c r="E724" i="5"/>
  <c r="H723" i="5"/>
  <c r="G723" i="5"/>
  <c r="O723" i="5" s="1"/>
  <c r="F723" i="5"/>
  <c r="E723" i="5"/>
  <c r="H722" i="5"/>
  <c r="G722" i="5"/>
  <c r="O722" i="5" s="1"/>
  <c r="F722" i="5"/>
  <c r="E722" i="5"/>
  <c r="H721" i="5"/>
  <c r="G721" i="5"/>
  <c r="O721" i="5" s="1"/>
  <c r="F721" i="5"/>
  <c r="E721" i="5"/>
  <c r="H720" i="5"/>
  <c r="G720" i="5"/>
  <c r="O720" i="5" s="1"/>
  <c r="F720" i="5"/>
  <c r="E720" i="5"/>
  <c r="H719" i="5"/>
  <c r="G719" i="5"/>
  <c r="O719" i="5" s="1"/>
  <c r="F719" i="5"/>
  <c r="E719" i="5"/>
  <c r="H718" i="5"/>
  <c r="G718" i="5"/>
  <c r="O718" i="5" s="1"/>
  <c r="F718" i="5"/>
  <c r="E718" i="5"/>
  <c r="H717" i="5"/>
  <c r="G717" i="5"/>
  <c r="O717" i="5" s="1"/>
  <c r="F717" i="5"/>
  <c r="E717" i="5"/>
  <c r="H716" i="5"/>
  <c r="G716" i="5"/>
  <c r="O716" i="5" s="1"/>
  <c r="F716" i="5"/>
  <c r="E716" i="5"/>
  <c r="H715" i="5"/>
  <c r="G715" i="5"/>
  <c r="O715" i="5" s="1"/>
  <c r="F715" i="5"/>
  <c r="E715" i="5"/>
  <c r="H714" i="5"/>
  <c r="G714" i="5"/>
  <c r="O714" i="5" s="1"/>
  <c r="F714" i="5"/>
  <c r="E714" i="5"/>
  <c r="H713" i="5"/>
  <c r="G713" i="5"/>
  <c r="O713" i="5" s="1"/>
  <c r="F713" i="5"/>
  <c r="E713" i="5"/>
  <c r="H712" i="5"/>
  <c r="G712" i="5"/>
  <c r="O712" i="5" s="1"/>
  <c r="F712" i="5"/>
  <c r="E712" i="5"/>
  <c r="H711" i="5"/>
  <c r="G711" i="5"/>
  <c r="O711" i="5" s="1"/>
  <c r="F711" i="5"/>
  <c r="E711" i="5"/>
  <c r="H710" i="5"/>
  <c r="G710" i="5"/>
  <c r="O710" i="5" s="1"/>
  <c r="F710" i="5"/>
  <c r="E710" i="5"/>
  <c r="H709" i="5"/>
  <c r="G709" i="5"/>
  <c r="O709" i="5" s="1"/>
  <c r="F709" i="5"/>
  <c r="E709" i="5"/>
  <c r="H708" i="5"/>
  <c r="G708" i="5"/>
  <c r="O708" i="5" s="1"/>
  <c r="F708" i="5"/>
  <c r="E708" i="5"/>
  <c r="H707" i="5"/>
  <c r="G707" i="5"/>
  <c r="O707" i="5" s="1"/>
  <c r="F707" i="5"/>
  <c r="E707" i="5"/>
  <c r="H706" i="5"/>
  <c r="G706" i="5"/>
  <c r="O706" i="5" s="1"/>
  <c r="F706" i="5"/>
  <c r="E706" i="5"/>
  <c r="H705" i="5"/>
  <c r="G705" i="5"/>
  <c r="O705" i="5" s="1"/>
  <c r="F705" i="5"/>
  <c r="E705" i="5"/>
  <c r="H704" i="5"/>
  <c r="G704" i="5"/>
  <c r="O704" i="5" s="1"/>
  <c r="F704" i="5"/>
  <c r="E704" i="5"/>
  <c r="H703" i="5"/>
  <c r="G703" i="5"/>
  <c r="O703" i="5" s="1"/>
  <c r="F703" i="5"/>
  <c r="E703" i="5"/>
  <c r="H702" i="5"/>
  <c r="G702" i="5"/>
  <c r="O702" i="5" s="1"/>
  <c r="F702" i="5"/>
  <c r="E702" i="5"/>
  <c r="H701" i="5"/>
  <c r="G701" i="5"/>
  <c r="O701" i="5" s="1"/>
  <c r="F701" i="5"/>
  <c r="E701" i="5"/>
  <c r="H700" i="5"/>
  <c r="G700" i="5"/>
  <c r="O700" i="5" s="1"/>
  <c r="F700" i="5"/>
  <c r="E700" i="5"/>
  <c r="H699" i="5"/>
  <c r="G699" i="5"/>
  <c r="O699" i="5" s="1"/>
  <c r="F699" i="5"/>
  <c r="E699" i="5"/>
  <c r="H698" i="5"/>
  <c r="G698" i="5"/>
  <c r="O698" i="5" s="1"/>
  <c r="F698" i="5"/>
  <c r="E698" i="5"/>
  <c r="H697" i="5"/>
  <c r="G697" i="5"/>
  <c r="O697" i="5" s="1"/>
  <c r="F697" i="5"/>
  <c r="E697" i="5"/>
  <c r="H696" i="5"/>
  <c r="G696" i="5"/>
  <c r="O696" i="5" s="1"/>
  <c r="F696" i="5"/>
  <c r="E696" i="5"/>
  <c r="H695" i="5"/>
  <c r="G695" i="5"/>
  <c r="O695" i="5" s="1"/>
  <c r="F695" i="5"/>
  <c r="E695" i="5"/>
  <c r="H694" i="5"/>
  <c r="G694" i="5"/>
  <c r="O694" i="5" s="1"/>
  <c r="F694" i="5"/>
  <c r="E694" i="5"/>
  <c r="H693" i="5"/>
  <c r="G693" i="5"/>
  <c r="O693" i="5" s="1"/>
  <c r="F693" i="5"/>
  <c r="E693" i="5"/>
  <c r="H692" i="5"/>
  <c r="G692" i="5"/>
  <c r="O692" i="5" s="1"/>
  <c r="F692" i="5"/>
  <c r="E692" i="5"/>
  <c r="H691" i="5"/>
  <c r="G691" i="5"/>
  <c r="O691" i="5" s="1"/>
  <c r="F691" i="5"/>
  <c r="E691" i="5"/>
  <c r="H690" i="5"/>
  <c r="G690" i="5"/>
  <c r="O690" i="5" s="1"/>
  <c r="F690" i="5"/>
  <c r="E690" i="5"/>
  <c r="H689" i="5"/>
  <c r="G689" i="5"/>
  <c r="O689" i="5" s="1"/>
  <c r="F689" i="5"/>
  <c r="E689" i="5"/>
  <c r="H688" i="5"/>
  <c r="G688" i="5"/>
  <c r="O688" i="5" s="1"/>
  <c r="F688" i="5"/>
  <c r="E688" i="5"/>
  <c r="H687" i="5"/>
  <c r="G687" i="5"/>
  <c r="O687" i="5" s="1"/>
  <c r="F687" i="5"/>
  <c r="E687" i="5"/>
  <c r="H686" i="5"/>
  <c r="G686" i="5"/>
  <c r="O686" i="5" s="1"/>
  <c r="F686" i="5"/>
  <c r="E686" i="5"/>
  <c r="H685" i="5"/>
  <c r="G685" i="5"/>
  <c r="O685" i="5" s="1"/>
  <c r="F685" i="5"/>
  <c r="E685" i="5"/>
  <c r="H684" i="5"/>
  <c r="G684" i="5"/>
  <c r="O684" i="5" s="1"/>
  <c r="F684" i="5"/>
  <c r="E684" i="5"/>
  <c r="H683" i="5"/>
  <c r="G683" i="5"/>
  <c r="O683" i="5" s="1"/>
  <c r="F683" i="5"/>
  <c r="E683" i="5"/>
  <c r="H682" i="5"/>
  <c r="G682" i="5"/>
  <c r="O682" i="5" s="1"/>
  <c r="F682" i="5"/>
  <c r="E682" i="5"/>
  <c r="H681" i="5"/>
  <c r="G681" i="5"/>
  <c r="O681" i="5" s="1"/>
  <c r="F681" i="5"/>
  <c r="E681" i="5"/>
  <c r="H680" i="5"/>
  <c r="G680" i="5"/>
  <c r="O680" i="5" s="1"/>
  <c r="F680" i="5"/>
  <c r="E680" i="5"/>
  <c r="H679" i="5"/>
  <c r="G679" i="5"/>
  <c r="O679" i="5" s="1"/>
  <c r="F679" i="5"/>
  <c r="E679" i="5"/>
  <c r="H678" i="5"/>
  <c r="G678" i="5"/>
  <c r="O678" i="5" s="1"/>
  <c r="F678" i="5"/>
  <c r="E678" i="5"/>
  <c r="H677" i="5"/>
  <c r="G677" i="5"/>
  <c r="O677" i="5" s="1"/>
  <c r="F677" i="5"/>
  <c r="E677" i="5"/>
  <c r="H676" i="5"/>
  <c r="G676" i="5"/>
  <c r="O676" i="5" s="1"/>
  <c r="F676" i="5"/>
  <c r="E676" i="5"/>
  <c r="H675" i="5"/>
  <c r="G675" i="5"/>
  <c r="O675" i="5" s="1"/>
  <c r="F675" i="5"/>
  <c r="E675" i="5"/>
  <c r="H674" i="5"/>
  <c r="G674" i="5"/>
  <c r="O674" i="5" s="1"/>
  <c r="F674" i="5"/>
  <c r="E674" i="5"/>
  <c r="H673" i="5"/>
  <c r="G673" i="5"/>
  <c r="O673" i="5" s="1"/>
  <c r="F673" i="5"/>
  <c r="E673" i="5"/>
  <c r="H672" i="5"/>
  <c r="G672" i="5"/>
  <c r="O672" i="5" s="1"/>
  <c r="F672" i="5"/>
  <c r="E672" i="5"/>
  <c r="H671" i="5"/>
  <c r="G671" i="5"/>
  <c r="O671" i="5" s="1"/>
  <c r="F671" i="5"/>
  <c r="E671" i="5"/>
  <c r="H670" i="5"/>
  <c r="G670" i="5"/>
  <c r="O670" i="5" s="1"/>
  <c r="F670" i="5"/>
  <c r="E670" i="5"/>
  <c r="H669" i="5"/>
  <c r="G669" i="5"/>
  <c r="O669" i="5" s="1"/>
  <c r="F669" i="5"/>
  <c r="E669" i="5"/>
  <c r="H668" i="5"/>
  <c r="G668" i="5"/>
  <c r="O668" i="5" s="1"/>
  <c r="F668" i="5"/>
  <c r="E668" i="5"/>
  <c r="H667" i="5"/>
  <c r="G667" i="5"/>
  <c r="O667" i="5" s="1"/>
  <c r="F667" i="5"/>
  <c r="E667" i="5"/>
  <c r="H666" i="5"/>
  <c r="G666" i="5"/>
  <c r="O666" i="5" s="1"/>
  <c r="F666" i="5"/>
  <c r="E666" i="5"/>
  <c r="H665" i="5"/>
  <c r="G665" i="5"/>
  <c r="O665" i="5" s="1"/>
  <c r="F665" i="5"/>
  <c r="E665" i="5"/>
  <c r="H664" i="5"/>
  <c r="G664" i="5"/>
  <c r="O664" i="5" s="1"/>
  <c r="F664" i="5"/>
  <c r="E664" i="5"/>
  <c r="H663" i="5"/>
  <c r="G663" i="5"/>
  <c r="O663" i="5" s="1"/>
  <c r="F663" i="5"/>
  <c r="E663" i="5"/>
  <c r="H662" i="5"/>
  <c r="G662" i="5"/>
  <c r="O662" i="5" s="1"/>
  <c r="F662" i="5"/>
  <c r="E662" i="5"/>
  <c r="H661" i="5"/>
  <c r="G661" i="5"/>
  <c r="O661" i="5" s="1"/>
  <c r="F661" i="5"/>
  <c r="E661" i="5"/>
  <c r="H660" i="5"/>
  <c r="G660" i="5"/>
  <c r="O660" i="5" s="1"/>
  <c r="F660" i="5"/>
  <c r="E660" i="5"/>
  <c r="H659" i="5"/>
  <c r="G659" i="5"/>
  <c r="O659" i="5" s="1"/>
  <c r="F659" i="5"/>
  <c r="E659" i="5"/>
  <c r="H658" i="5"/>
  <c r="G658" i="5"/>
  <c r="O658" i="5" s="1"/>
  <c r="F658" i="5"/>
  <c r="E658" i="5"/>
  <c r="H657" i="5"/>
  <c r="G657" i="5"/>
  <c r="O657" i="5" s="1"/>
  <c r="F657" i="5"/>
  <c r="E657" i="5"/>
  <c r="H656" i="5"/>
  <c r="G656" i="5"/>
  <c r="O656" i="5" s="1"/>
  <c r="F656" i="5"/>
  <c r="E656" i="5"/>
  <c r="H655" i="5"/>
  <c r="G655" i="5"/>
  <c r="O655" i="5" s="1"/>
  <c r="F655" i="5"/>
  <c r="E655" i="5"/>
  <c r="H654" i="5"/>
  <c r="G654" i="5"/>
  <c r="O654" i="5" s="1"/>
  <c r="F654" i="5"/>
  <c r="E654" i="5"/>
  <c r="H653" i="5"/>
  <c r="G653" i="5"/>
  <c r="O653" i="5" s="1"/>
  <c r="F653" i="5"/>
  <c r="E653" i="5"/>
  <c r="H652" i="5"/>
  <c r="G652" i="5"/>
  <c r="O652" i="5" s="1"/>
  <c r="F652" i="5"/>
  <c r="E652" i="5"/>
  <c r="H651" i="5"/>
  <c r="G651" i="5"/>
  <c r="O651" i="5" s="1"/>
  <c r="F651" i="5"/>
  <c r="E651" i="5"/>
  <c r="H650" i="5"/>
  <c r="G650" i="5"/>
  <c r="O650" i="5" s="1"/>
  <c r="F650" i="5"/>
  <c r="E650" i="5"/>
  <c r="H649" i="5"/>
  <c r="G649" i="5"/>
  <c r="O649" i="5" s="1"/>
  <c r="F649" i="5"/>
  <c r="E649" i="5"/>
  <c r="H648" i="5"/>
  <c r="G648" i="5"/>
  <c r="O648" i="5" s="1"/>
  <c r="F648" i="5"/>
  <c r="E648" i="5"/>
  <c r="H647" i="5"/>
  <c r="G647" i="5"/>
  <c r="O647" i="5" s="1"/>
  <c r="F647" i="5"/>
  <c r="E647" i="5"/>
  <c r="H646" i="5"/>
  <c r="G646" i="5"/>
  <c r="O646" i="5" s="1"/>
  <c r="F646" i="5"/>
  <c r="E646" i="5"/>
  <c r="H645" i="5"/>
  <c r="G645" i="5"/>
  <c r="O645" i="5" s="1"/>
  <c r="F645" i="5"/>
  <c r="E645" i="5"/>
  <c r="H644" i="5"/>
  <c r="G644" i="5"/>
  <c r="O644" i="5" s="1"/>
  <c r="F644" i="5"/>
  <c r="E644" i="5"/>
  <c r="H643" i="5"/>
  <c r="G643" i="5"/>
  <c r="O643" i="5" s="1"/>
  <c r="F643" i="5"/>
  <c r="E643" i="5"/>
  <c r="H642" i="5"/>
  <c r="G642" i="5"/>
  <c r="O642" i="5" s="1"/>
  <c r="F642" i="5"/>
  <c r="E642" i="5"/>
  <c r="H641" i="5"/>
  <c r="G641" i="5"/>
  <c r="O641" i="5" s="1"/>
  <c r="F641" i="5"/>
  <c r="E641" i="5"/>
  <c r="H640" i="5"/>
  <c r="G640" i="5"/>
  <c r="O640" i="5" s="1"/>
  <c r="F640" i="5"/>
  <c r="E640" i="5"/>
  <c r="H639" i="5"/>
  <c r="G639" i="5"/>
  <c r="O639" i="5" s="1"/>
  <c r="F639" i="5"/>
  <c r="E639" i="5"/>
  <c r="H638" i="5"/>
  <c r="G638" i="5"/>
  <c r="O638" i="5" s="1"/>
  <c r="F638" i="5"/>
  <c r="E638" i="5"/>
  <c r="H637" i="5"/>
  <c r="G637" i="5"/>
  <c r="O637" i="5" s="1"/>
  <c r="F637" i="5"/>
  <c r="E637" i="5"/>
  <c r="H636" i="5"/>
  <c r="G636" i="5"/>
  <c r="O636" i="5" s="1"/>
  <c r="F636" i="5"/>
  <c r="E636" i="5"/>
  <c r="H635" i="5"/>
  <c r="G635" i="5"/>
  <c r="O635" i="5" s="1"/>
  <c r="F635" i="5"/>
  <c r="E635" i="5"/>
  <c r="H634" i="5"/>
  <c r="G634" i="5"/>
  <c r="O634" i="5" s="1"/>
  <c r="F634" i="5"/>
  <c r="E634" i="5"/>
  <c r="H633" i="5"/>
  <c r="G633" i="5"/>
  <c r="O633" i="5" s="1"/>
  <c r="F633" i="5"/>
  <c r="E633" i="5"/>
  <c r="H632" i="5"/>
  <c r="G632" i="5"/>
  <c r="O632" i="5" s="1"/>
  <c r="F632" i="5"/>
  <c r="E632" i="5"/>
  <c r="H631" i="5"/>
  <c r="G631" i="5"/>
  <c r="O631" i="5" s="1"/>
  <c r="F631" i="5"/>
  <c r="E631" i="5"/>
  <c r="H630" i="5"/>
  <c r="G630" i="5"/>
  <c r="O630" i="5" s="1"/>
  <c r="F630" i="5"/>
  <c r="E630" i="5"/>
  <c r="H629" i="5"/>
  <c r="G629" i="5"/>
  <c r="O629" i="5" s="1"/>
  <c r="F629" i="5"/>
  <c r="E629" i="5"/>
  <c r="H628" i="5"/>
  <c r="G628" i="5"/>
  <c r="O628" i="5" s="1"/>
  <c r="F628" i="5"/>
  <c r="E628" i="5"/>
  <c r="H627" i="5"/>
  <c r="G627" i="5"/>
  <c r="O627" i="5" s="1"/>
  <c r="F627" i="5"/>
  <c r="E627" i="5"/>
  <c r="H626" i="5"/>
  <c r="G626" i="5"/>
  <c r="O626" i="5" s="1"/>
  <c r="F626" i="5"/>
  <c r="E626" i="5"/>
  <c r="H625" i="5"/>
  <c r="G625" i="5"/>
  <c r="O625" i="5" s="1"/>
  <c r="F625" i="5"/>
  <c r="E625" i="5"/>
  <c r="H624" i="5"/>
  <c r="G624" i="5"/>
  <c r="O624" i="5" s="1"/>
  <c r="F624" i="5"/>
  <c r="E624" i="5"/>
  <c r="H623" i="5"/>
  <c r="G623" i="5"/>
  <c r="O623" i="5" s="1"/>
  <c r="F623" i="5"/>
  <c r="E623" i="5"/>
  <c r="H622" i="5"/>
  <c r="G622" i="5"/>
  <c r="O622" i="5" s="1"/>
  <c r="F622" i="5"/>
  <c r="E622" i="5"/>
  <c r="H621" i="5"/>
  <c r="G621" i="5"/>
  <c r="O621" i="5" s="1"/>
  <c r="F621" i="5"/>
  <c r="E621" i="5"/>
  <c r="H620" i="5"/>
  <c r="G620" i="5"/>
  <c r="O620" i="5" s="1"/>
  <c r="F620" i="5"/>
  <c r="E620" i="5"/>
  <c r="H619" i="5"/>
  <c r="G619" i="5"/>
  <c r="O619" i="5" s="1"/>
  <c r="F619" i="5"/>
  <c r="E619" i="5"/>
  <c r="H618" i="5"/>
  <c r="G618" i="5"/>
  <c r="O618" i="5" s="1"/>
  <c r="F618" i="5"/>
  <c r="E618" i="5"/>
  <c r="H617" i="5"/>
  <c r="G617" i="5"/>
  <c r="O617" i="5" s="1"/>
  <c r="F617" i="5"/>
  <c r="E617" i="5"/>
  <c r="H616" i="5"/>
  <c r="G616" i="5"/>
  <c r="O616" i="5" s="1"/>
  <c r="F616" i="5"/>
  <c r="E616" i="5"/>
  <c r="H615" i="5"/>
  <c r="G615" i="5"/>
  <c r="O615" i="5" s="1"/>
  <c r="F615" i="5"/>
  <c r="E615" i="5"/>
  <c r="H614" i="5"/>
  <c r="G614" i="5"/>
  <c r="O614" i="5" s="1"/>
  <c r="F614" i="5"/>
  <c r="E614" i="5"/>
  <c r="H613" i="5"/>
  <c r="G613" i="5"/>
  <c r="O613" i="5" s="1"/>
  <c r="F613" i="5"/>
  <c r="E613" i="5"/>
  <c r="H612" i="5"/>
  <c r="G612" i="5"/>
  <c r="O612" i="5" s="1"/>
  <c r="F612" i="5"/>
  <c r="E612" i="5"/>
  <c r="H611" i="5"/>
  <c r="G611" i="5"/>
  <c r="O611" i="5" s="1"/>
  <c r="F611" i="5"/>
  <c r="E611" i="5"/>
  <c r="H610" i="5"/>
  <c r="G610" i="5"/>
  <c r="O610" i="5" s="1"/>
  <c r="F610" i="5"/>
  <c r="E610" i="5"/>
  <c r="H609" i="5"/>
  <c r="G609" i="5"/>
  <c r="O609" i="5" s="1"/>
  <c r="F609" i="5"/>
  <c r="E609" i="5"/>
  <c r="H608" i="5"/>
  <c r="G608" i="5"/>
  <c r="O608" i="5" s="1"/>
  <c r="F608" i="5"/>
  <c r="E608" i="5"/>
  <c r="H607" i="5"/>
  <c r="G607" i="5"/>
  <c r="O607" i="5" s="1"/>
  <c r="F607" i="5"/>
  <c r="E607" i="5"/>
  <c r="H606" i="5"/>
  <c r="G606" i="5"/>
  <c r="O606" i="5" s="1"/>
  <c r="F606" i="5"/>
  <c r="E606" i="5"/>
  <c r="H605" i="5"/>
  <c r="G605" i="5"/>
  <c r="O605" i="5" s="1"/>
  <c r="F605" i="5"/>
  <c r="E605" i="5"/>
  <c r="H604" i="5"/>
  <c r="G604" i="5"/>
  <c r="O604" i="5" s="1"/>
  <c r="F604" i="5"/>
  <c r="E604" i="5"/>
  <c r="H603" i="5"/>
  <c r="G603" i="5"/>
  <c r="O603" i="5" s="1"/>
  <c r="F603" i="5"/>
  <c r="E603" i="5"/>
  <c r="H602" i="5"/>
  <c r="G602" i="5"/>
  <c r="O602" i="5" s="1"/>
  <c r="F602" i="5"/>
  <c r="E602" i="5"/>
  <c r="H601" i="5"/>
  <c r="G601" i="5"/>
  <c r="O601" i="5" s="1"/>
  <c r="F601" i="5"/>
  <c r="E601" i="5"/>
  <c r="H600" i="5"/>
  <c r="G600" i="5"/>
  <c r="O600" i="5" s="1"/>
  <c r="F600" i="5"/>
  <c r="E600" i="5"/>
  <c r="H599" i="5"/>
  <c r="G599" i="5"/>
  <c r="O599" i="5" s="1"/>
  <c r="F599" i="5"/>
  <c r="E599" i="5"/>
  <c r="H598" i="5"/>
  <c r="G598" i="5"/>
  <c r="O598" i="5" s="1"/>
  <c r="F598" i="5"/>
  <c r="E598" i="5"/>
  <c r="H597" i="5"/>
  <c r="G597" i="5"/>
  <c r="O597" i="5" s="1"/>
  <c r="F597" i="5"/>
  <c r="E597" i="5"/>
  <c r="H596" i="5"/>
  <c r="G596" i="5"/>
  <c r="O596" i="5" s="1"/>
  <c r="F596" i="5"/>
  <c r="E596" i="5"/>
  <c r="H595" i="5"/>
  <c r="G595" i="5"/>
  <c r="O595" i="5" s="1"/>
  <c r="F595" i="5"/>
  <c r="E595" i="5"/>
  <c r="H594" i="5"/>
  <c r="G594" i="5"/>
  <c r="O594" i="5" s="1"/>
  <c r="F594" i="5"/>
  <c r="E594" i="5"/>
  <c r="H593" i="5"/>
  <c r="G593" i="5"/>
  <c r="O593" i="5" s="1"/>
  <c r="F593" i="5"/>
  <c r="E593" i="5"/>
  <c r="H592" i="5"/>
  <c r="G592" i="5"/>
  <c r="O592" i="5" s="1"/>
  <c r="F592" i="5"/>
  <c r="E592" i="5"/>
  <c r="H591" i="5"/>
  <c r="G591" i="5"/>
  <c r="O591" i="5" s="1"/>
  <c r="F591" i="5"/>
  <c r="E591" i="5"/>
  <c r="H590" i="5"/>
  <c r="G590" i="5"/>
  <c r="O590" i="5" s="1"/>
  <c r="F590" i="5"/>
  <c r="E590" i="5"/>
  <c r="H589" i="5"/>
  <c r="G589" i="5"/>
  <c r="O589" i="5" s="1"/>
  <c r="F589" i="5"/>
  <c r="E589" i="5"/>
  <c r="H588" i="5"/>
  <c r="G588" i="5"/>
  <c r="O588" i="5" s="1"/>
  <c r="F588" i="5"/>
  <c r="E588" i="5"/>
  <c r="H587" i="5"/>
  <c r="G587" i="5"/>
  <c r="O587" i="5" s="1"/>
  <c r="F587" i="5"/>
  <c r="E587" i="5"/>
  <c r="H586" i="5"/>
  <c r="G586" i="5"/>
  <c r="O586" i="5" s="1"/>
  <c r="F586" i="5"/>
  <c r="E586" i="5"/>
  <c r="H585" i="5"/>
  <c r="G585" i="5"/>
  <c r="O585" i="5" s="1"/>
  <c r="F585" i="5"/>
  <c r="E585" i="5"/>
  <c r="H584" i="5"/>
  <c r="G584" i="5"/>
  <c r="O584" i="5" s="1"/>
  <c r="F584" i="5"/>
  <c r="E584" i="5"/>
  <c r="H583" i="5"/>
  <c r="G583" i="5"/>
  <c r="O583" i="5" s="1"/>
  <c r="F583" i="5"/>
  <c r="E583" i="5"/>
  <c r="H582" i="5"/>
  <c r="G582" i="5"/>
  <c r="O582" i="5" s="1"/>
  <c r="F582" i="5"/>
  <c r="E582" i="5"/>
  <c r="H581" i="5"/>
  <c r="G581" i="5"/>
  <c r="O581" i="5" s="1"/>
  <c r="F581" i="5"/>
  <c r="E581" i="5"/>
  <c r="H580" i="5"/>
  <c r="G580" i="5"/>
  <c r="O580" i="5" s="1"/>
  <c r="F580" i="5"/>
  <c r="E580" i="5"/>
  <c r="H579" i="5"/>
  <c r="G579" i="5"/>
  <c r="O579" i="5" s="1"/>
  <c r="F579" i="5"/>
  <c r="E579" i="5"/>
  <c r="H578" i="5"/>
  <c r="G578" i="5"/>
  <c r="O578" i="5" s="1"/>
  <c r="F578" i="5"/>
  <c r="E578" i="5"/>
  <c r="H577" i="5"/>
  <c r="G577" i="5"/>
  <c r="O577" i="5" s="1"/>
  <c r="F577" i="5"/>
  <c r="E577" i="5"/>
  <c r="H576" i="5"/>
  <c r="G576" i="5"/>
  <c r="O576" i="5" s="1"/>
  <c r="F576" i="5"/>
  <c r="E576" i="5"/>
  <c r="H575" i="5"/>
  <c r="G575" i="5"/>
  <c r="O575" i="5" s="1"/>
  <c r="F575" i="5"/>
  <c r="E575" i="5"/>
  <c r="H574" i="5"/>
  <c r="G574" i="5"/>
  <c r="O574" i="5" s="1"/>
  <c r="F574" i="5"/>
  <c r="E574" i="5"/>
  <c r="H573" i="5"/>
  <c r="G573" i="5"/>
  <c r="O573" i="5" s="1"/>
  <c r="F573" i="5"/>
  <c r="E573" i="5"/>
  <c r="H572" i="5"/>
  <c r="G572" i="5"/>
  <c r="O572" i="5" s="1"/>
  <c r="F572" i="5"/>
  <c r="E572" i="5"/>
  <c r="H571" i="5"/>
  <c r="G571" i="5"/>
  <c r="O571" i="5" s="1"/>
  <c r="F571" i="5"/>
  <c r="E571" i="5"/>
  <c r="H570" i="5"/>
  <c r="G570" i="5"/>
  <c r="O570" i="5" s="1"/>
  <c r="F570" i="5"/>
  <c r="E570" i="5"/>
  <c r="H569" i="5"/>
  <c r="G569" i="5"/>
  <c r="O569" i="5" s="1"/>
  <c r="F569" i="5"/>
  <c r="E569" i="5"/>
  <c r="H568" i="5"/>
  <c r="G568" i="5"/>
  <c r="O568" i="5" s="1"/>
  <c r="F568" i="5"/>
  <c r="E568" i="5"/>
  <c r="H567" i="5"/>
  <c r="G567" i="5"/>
  <c r="O567" i="5" s="1"/>
  <c r="F567" i="5"/>
  <c r="E567" i="5"/>
  <c r="H566" i="5"/>
  <c r="G566" i="5"/>
  <c r="O566" i="5" s="1"/>
  <c r="F566" i="5"/>
  <c r="E566" i="5"/>
  <c r="H565" i="5"/>
  <c r="G565" i="5"/>
  <c r="O565" i="5" s="1"/>
  <c r="F565" i="5"/>
  <c r="E565" i="5"/>
  <c r="H564" i="5"/>
  <c r="G564" i="5"/>
  <c r="O564" i="5" s="1"/>
  <c r="F564" i="5"/>
  <c r="E564" i="5"/>
  <c r="H563" i="5"/>
  <c r="G563" i="5"/>
  <c r="O563" i="5" s="1"/>
  <c r="F563" i="5"/>
  <c r="E563" i="5"/>
  <c r="H562" i="5"/>
  <c r="G562" i="5"/>
  <c r="O562" i="5" s="1"/>
  <c r="F562" i="5"/>
  <c r="E562" i="5"/>
  <c r="H561" i="5"/>
  <c r="G561" i="5"/>
  <c r="O561" i="5" s="1"/>
  <c r="F561" i="5"/>
  <c r="E561" i="5"/>
  <c r="H560" i="5"/>
  <c r="G560" i="5"/>
  <c r="O560" i="5" s="1"/>
  <c r="F560" i="5"/>
  <c r="E560" i="5"/>
  <c r="H559" i="5"/>
  <c r="G559" i="5"/>
  <c r="O559" i="5" s="1"/>
  <c r="F559" i="5"/>
  <c r="E559" i="5"/>
  <c r="H558" i="5"/>
  <c r="G558" i="5"/>
  <c r="O558" i="5" s="1"/>
  <c r="F558" i="5"/>
  <c r="E558" i="5"/>
  <c r="H557" i="5"/>
  <c r="G557" i="5"/>
  <c r="O557" i="5" s="1"/>
  <c r="F557" i="5"/>
  <c r="E557" i="5"/>
  <c r="H556" i="5"/>
  <c r="G556" i="5"/>
  <c r="O556" i="5" s="1"/>
  <c r="F556" i="5"/>
  <c r="E556" i="5"/>
  <c r="H555" i="5"/>
  <c r="G555" i="5"/>
  <c r="O555" i="5" s="1"/>
  <c r="F555" i="5"/>
  <c r="E555" i="5"/>
  <c r="H554" i="5"/>
  <c r="G554" i="5"/>
  <c r="O554" i="5" s="1"/>
  <c r="F554" i="5"/>
  <c r="E554" i="5"/>
  <c r="H553" i="5"/>
  <c r="G553" i="5"/>
  <c r="O553" i="5" s="1"/>
  <c r="F553" i="5"/>
  <c r="E553" i="5"/>
  <c r="H552" i="5"/>
  <c r="G552" i="5"/>
  <c r="O552" i="5" s="1"/>
  <c r="F552" i="5"/>
  <c r="E552" i="5"/>
  <c r="H551" i="5"/>
  <c r="G551" i="5"/>
  <c r="O551" i="5" s="1"/>
  <c r="F551" i="5"/>
  <c r="E551" i="5"/>
  <c r="H550" i="5"/>
  <c r="G550" i="5"/>
  <c r="O550" i="5" s="1"/>
  <c r="F550" i="5"/>
  <c r="E550" i="5"/>
  <c r="H549" i="5"/>
  <c r="G549" i="5"/>
  <c r="O549" i="5" s="1"/>
  <c r="F549" i="5"/>
  <c r="E549" i="5"/>
  <c r="H548" i="5"/>
  <c r="G548" i="5"/>
  <c r="O548" i="5" s="1"/>
  <c r="F548" i="5"/>
  <c r="E548" i="5"/>
  <c r="H547" i="5"/>
  <c r="G547" i="5"/>
  <c r="O547" i="5" s="1"/>
  <c r="F547" i="5"/>
  <c r="E547" i="5"/>
  <c r="H546" i="5"/>
  <c r="G546" i="5"/>
  <c r="O546" i="5" s="1"/>
  <c r="F546" i="5"/>
  <c r="E546" i="5"/>
  <c r="H545" i="5"/>
  <c r="G545" i="5"/>
  <c r="O545" i="5" s="1"/>
  <c r="F545" i="5"/>
  <c r="E545" i="5"/>
  <c r="H544" i="5"/>
  <c r="G544" i="5"/>
  <c r="O544" i="5" s="1"/>
  <c r="F544" i="5"/>
  <c r="E544" i="5"/>
  <c r="H543" i="5"/>
  <c r="G543" i="5"/>
  <c r="O543" i="5" s="1"/>
  <c r="F543" i="5"/>
  <c r="E543" i="5"/>
  <c r="H542" i="5"/>
  <c r="G542" i="5"/>
  <c r="O542" i="5" s="1"/>
  <c r="F542" i="5"/>
  <c r="E542" i="5"/>
  <c r="H541" i="5"/>
  <c r="G541" i="5"/>
  <c r="O541" i="5" s="1"/>
  <c r="F541" i="5"/>
  <c r="E541" i="5"/>
  <c r="H540" i="5"/>
  <c r="G540" i="5"/>
  <c r="O540" i="5" s="1"/>
  <c r="F540" i="5"/>
  <c r="E540" i="5"/>
  <c r="H539" i="5"/>
  <c r="G539" i="5"/>
  <c r="O539" i="5" s="1"/>
  <c r="F539" i="5"/>
  <c r="E539" i="5"/>
  <c r="H538" i="5"/>
  <c r="G538" i="5"/>
  <c r="O538" i="5" s="1"/>
  <c r="F538" i="5"/>
  <c r="E538" i="5"/>
  <c r="H537" i="5"/>
  <c r="G537" i="5"/>
  <c r="O537" i="5" s="1"/>
  <c r="F537" i="5"/>
  <c r="E537" i="5"/>
  <c r="H536" i="5"/>
  <c r="G536" i="5"/>
  <c r="O536" i="5" s="1"/>
  <c r="F536" i="5"/>
  <c r="E536" i="5"/>
  <c r="H535" i="5"/>
  <c r="G535" i="5"/>
  <c r="O535" i="5" s="1"/>
  <c r="F535" i="5"/>
  <c r="E535" i="5"/>
  <c r="H534" i="5"/>
  <c r="G534" i="5"/>
  <c r="O534" i="5" s="1"/>
  <c r="F534" i="5"/>
  <c r="E534" i="5"/>
  <c r="H533" i="5"/>
  <c r="G533" i="5"/>
  <c r="O533" i="5" s="1"/>
  <c r="F533" i="5"/>
  <c r="E533" i="5"/>
  <c r="H532" i="5"/>
  <c r="G532" i="5"/>
  <c r="O532" i="5" s="1"/>
  <c r="F532" i="5"/>
  <c r="E532" i="5"/>
  <c r="H531" i="5"/>
  <c r="G531" i="5"/>
  <c r="O531" i="5" s="1"/>
  <c r="F531" i="5"/>
  <c r="E531" i="5"/>
  <c r="H530" i="5"/>
  <c r="G530" i="5"/>
  <c r="O530" i="5" s="1"/>
  <c r="F530" i="5"/>
  <c r="E530" i="5"/>
  <c r="H529" i="5"/>
  <c r="G529" i="5"/>
  <c r="O529" i="5" s="1"/>
  <c r="F529" i="5"/>
  <c r="E529" i="5"/>
  <c r="H528" i="5"/>
  <c r="G528" i="5"/>
  <c r="O528" i="5" s="1"/>
  <c r="F528" i="5"/>
  <c r="E528" i="5"/>
  <c r="H527" i="5"/>
  <c r="G527" i="5"/>
  <c r="O527" i="5" s="1"/>
  <c r="F527" i="5"/>
  <c r="H526" i="5"/>
  <c r="G526" i="5"/>
  <c r="O526" i="5" s="1"/>
  <c r="F526" i="5"/>
  <c r="H525" i="5"/>
  <c r="G525" i="5"/>
  <c r="O525" i="5" s="1"/>
  <c r="F525" i="5"/>
  <c r="E525" i="5"/>
  <c r="H524" i="5"/>
  <c r="G524" i="5"/>
  <c r="O524" i="5" s="1"/>
  <c r="F524" i="5"/>
  <c r="E524" i="5"/>
  <c r="H523" i="5"/>
  <c r="G523" i="5"/>
  <c r="O523" i="5" s="1"/>
  <c r="F523" i="5"/>
  <c r="E523" i="5"/>
  <c r="H522" i="5"/>
  <c r="G522" i="5"/>
  <c r="O522" i="5" s="1"/>
  <c r="F522" i="5"/>
  <c r="E522" i="5"/>
  <c r="H521" i="5"/>
  <c r="G521" i="5"/>
  <c r="O521" i="5" s="1"/>
  <c r="F521" i="5"/>
  <c r="E521" i="5"/>
  <c r="H520" i="5"/>
  <c r="G520" i="5"/>
  <c r="O520" i="5" s="1"/>
  <c r="F520" i="5"/>
  <c r="E520" i="5"/>
  <c r="H519" i="5"/>
  <c r="G519" i="5"/>
  <c r="O519" i="5" s="1"/>
  <c r="F519" i="5"/>
  <c r="E519" i="5"/>
  <c r="H518" i="5"/>
  <c r="G518" i="5"/>
  <c r="O518" i="5" s="1"/>
  <c r="F518" i="5"/>
  <c r="E518" i="5"/>
  <c r="H517" i="5"/>
  <c r="G517" i="5"/>
  <c r="O517" i="5" s="1"/>
  <c r="F517" i="5"/>
  <c r="E517" i="5"/>
  <c r="H516" i="5"/>
  <c r="G516" i="5"/>
  <c r="O516" i="5" s="1"/>
  <c r="F516" i="5"/>
  <c r="E516" i="5"/>
  <c r="H515" i="5"/>
  <c r="G515" i="5"/>
  <c r="O515" i="5" s="1"/>
  <c r="F515" i="5"/>
  <c r="E515" i="5"/>
  <c r="H514" i="5"/>
  <c r="G514" i="5"/>
  <c r="F514" i="5"/>
  <c r="E514" i="5"/>
  <c r="H513" i="5"/>
  <c r="G513" i="5"/>
  <c r="O513" i="5" s="1"/>
  <c r="F513" i="5"/>
  <c r="E513" i="5"/>
  <c r="H512" i="5"/>
  <c r="G512" i="5"/>
  <c r="O512" i="5" s="1"/>
  <c r="F512" i="5"/>
  <c r="E512" i="5"/>
  <c r="H511" i="5"/>
  <c r="G511" i="5"/>
  <c r="O511" i="5" s="1"/>
  <c r="F511" i="5"/>
  <c r="E511" i="5"/>
  <c r="H510" i="5"/>
  <c r="G510" i="5"/>
  <c r="O510" i="5" s="1"/>
  <c r="F510" i="5"/>
  <c r="E510" i="5"/>
  <c r="H509" i="5"/>
  <c r="G509" i="5"/>
  <c r="O509" i="5" s="1"/>
  <c r="F509" i="5"/>
  <c r="E509" i="5"/>
  <c r="H508" i="5"/>
  <c r="G508" i="5"/>
  <c r="O508" i="5" s="1"/>
  <c r="F508" i="5"/>
  <c r="E508" i="5"/>
  <c r="H507" i="5"/>
  <c r="G507" i="5"/>
  <c r="O507" i="5" s="1"/>
  <c r="F507" i="5"/>
  <c r="E507" i="5"/>
  <c r="H506" i="5"/>
  <c r="G506" i="5"/>
  <c r="O506" i="5" s="1"/>
  <c r="F506" i="5"/>
  <c r="E506" i="5"/>
  <c r="H505" i="5"/>
  <c r="G505" i="5"/>
  <c r="O505" i="5" s="1"/>
  <c r="F505" i="5"/>
  <c r="E505" i="5"/>
  <c r="H504" i="5"/>
  <c r="G504" i="5"/>
  <c r="O504" i="5" s="1"/>
  <c r="F504" i="5"/>
  <c r="E504" i="5"/>
  <c r="H503" i="5"/>
  <c r="G503" i="5"/>
  <c r="O503" i="5" s="1"/>
  <c r="F503" i="5"/>
  <c r="E503" i="5"/>
  <c r="H502" i="5"/>
  <c r="G502" i="5"/>
  <c r="O502" i="5" s="1"/>
  <c r="F502" i="5"/>
  <c r="E502" i="5"/>
  <c r="H501" i="5"/>
  <c r="G501" i="5"/>
  <c r="O501" i="5" s="1"/>
  <c r="F501" i="5"/>
  <c r="E501" i="5"/>
  <c r="H500" i="5"/>
  <c r="G500" i="5"/>
  <c r="O500" i="5" s="1"/>
  <c r="F500" i="5"/>
  <c r="E500" i="5"/>
  <c r="H499" i="5"/>
  <c r="G499" i="5"/>
  <c r="O499" i="5" s="1"/>
  <c r="F499" i="5"/>
  <c r="E499" i="5"/>
  <c r="H498" i="5"/>
  <c r="G498" i="5"/>
  <c r="O498" i="5" s="1"/>
  <c r="F498" i="5"/>
  <c r="E498" i="5"/>
  <c r="H497" i="5"/>
  <c r="G497" i="5"/>
  <c r="O497" i="5" s="1"/>
  <c r="F497" i="5"/>
  <c r="E497" i="5"/>
  <c r="H496" i="5"/>
  <c r="G496" i="5"/>
  <c r="O496" i="5" s="1"/>
  <c r="F496" i="5"/>
  <c r="E496" i="5"/>
  <c r="H495" i="5"/>
  <c r="G495" i="5"/>
  <c r="O495" i="5" s="1"/>
  <c r="F495" i="5"/>
  <c r="E495" i="5"/>
  <c r="H494" i="5"/>
  <c r="G494" i="5"/>
  <c r="O494" i="5" s="1"/>
  <c r="F494" i="5"/>
  <c r="E494" i="5"/>
  <c r="H493" i="5"/>
  <c r="G493" i="5"/>
  <c r="O493" i="5" s="1"/>
  <c r="F493" i="5"/>
  <c r="E493" i="5"/>
  <c r="H492" i="5"/>
  <c r="G492" i="5"/>
  <c r="O492" i="5" s="1"/>
  <c r="F492" i="5"/>
  <c r="E492" i="5"/>
  <c r="H491" i="5"/>
  <c r="G491" i="5"/>
  <c r="O491" i="5" s="1"/>
  <c r="F491" i="5"/>
  <c r="E491" i="5"/>
  <c r="H490" i="5"/>
  <c r="G490" i="5"/>
  <c r="O490" i="5" s="1"/>
  <c r="F490" i="5"/>
  <c r="E490" i="5"/>
  <c r="H489" i="5"/>
  <c r="G489" i="5"/>
  <c r="O489" i="5" s="1"/>
  <c r="F489" i="5"/>
  <c r="E489" i="5"/>
  <c r="H488" i="5"/>
  <c r="G488" i="5"/>
  <c r="O488" i="5" s="1"/>
  <c r="F488" i="5"/>
  <c r="E488" i="5"/>
  <c r="H487" i="5"/>
  <c r="G487" i="5"/>
  <c r="O487" i="5" s="1"/>
  <c r="F487" i="5"/>
  <c r="E487" i="5"/>
  <c r="H486" i="5"/>
  <c r="G486" i="5"/>
  <c r="O486" i="5" s="1"/>
  <c r="F486" i="5"/>
  <c r="E486" i="5"/>
  <c r="H485" i="5"/>
  <c r="G485" i="5"/>
  <c r="O485" i="5" s="1"/>
  <c r="F485" i="5"/>
  <c r="E485" i="5"/>
  <c r="H484" i="5"/>
  <c r="G484" i="5"/>
  <c r="O484" i="5" s="1"/>
  <c r="F484" i="5"/>
  <c r="E484" i="5"/>
  <c r="H483" i="5"/>
  <c r="G483" i="5"/>
  <c r="O483" i="5" s="1"/>
  <c r="F483" i="5"/>
  <c r="E483" i="5"/>
  <c r="H482" i="5"/>
  <c r="G482" i="5"/>
  <c r="O482" i="5" s="1"/>
  <c r="F482" i="5"/>
  <c r="E482" i="5"/>
  <c r="H481" i="5"/>
  <c r="G481" i="5"/>
  <c r="O481" i="5" s="1"/>
  <c r="F481" i="5"/>
  <c r="E481" i="5"/>
  <c r="H480" i="5"/>
  <c r="G480" i="5"/>
  <c r="O480" i="5" s="1"/>
  <c r="F480" i="5"/>
  <c r="E480" i="5"/>
  <c r="H479" i="5"/>
  <c r="G479" i="5"/>
  <c r="O479" i="5" s="1"/>
  <c r="F479" i="5"/>
  <c r="E479" i="5"/>
  <c r="H478" i="5"/>
  <c r="G478" i="5"/>
  <c r="O478" i="5" s="1"/>
  <c r="F478" i="5"/>
  <c r="E478" i="5"/>
  <c r="H477" i="5"/>
  <c r="G477" i="5"/>
  <c r="O477" i="5" s="1"/>
  <c r="F477" i="5"/>
  <c r="E477" i="5"/>
  <c r="H476" i="5"/>
  <c r="G476" i="5"/>
  <c r="O476" i="5" s="1"/>
  <c r="F476" i="5"/>
  <c r="E476" i="5"/>
  <c r="H475" i="5"/>
  <c r="G475" i="5"/>
  <c r="O475" i="5" s="1"/>
  <c r="F475" i="5"/>
  <c r="E475" i="5"/>
  <c r="H474" i="5"/>
  <c r="G474" i="5"/>
  <c r="O474" i="5" s="1"/>
  <c r="F474" i="5"/>
  <c r="E474" i="5"/>
  <c r="H473" i="5"/>
  <c r="G473" i="5"/>
  <c r="O473" i="5" s="1"/>
  <c r="F473" i="5"/>
  <c r="E473" i="5"/>
  <c r="H472" i="5"/>
  <c r="G472" i="5"/>
  <c r="O472" i="5" s="1"/>
  <c r="F472" i="5"/>
  <c r="E472" i="5"/>
  <c r="H471" i="5"/>
  <c r="G471" i="5"/>
  <c r="O471" i="5" s="1"/>
  <c r="F471" i="5"/>
  <c r="E471" i="5"/>
  <c r="H470" i="5"/>
  <c r="G470" i="5"/>
  <c r="O470" i="5" s="1"/>
  <c r="F470" i="5"/>
  <c r="E470" i="5"/>
  <c r="H469" i="5"/>
  <c r="G469" i="5"/>
  <c r="O469" i="5" s="1"/>
  <c r="F469" i="5"/>
  <c r="E469" i="5"/>
  <c r="H468" i="5"/>
  <c r="G468" i="5"/>
  <c r="O468" i="5" s="1"/>
  <c r="F468" i="5"/>
  <c r="E468" i="5"/>
  <c r="H467" i="5"/>
  <c r="G467" i="5"/>
  <c r="O467" i="5" s="1"/>
  <c r="F467" i="5"/>
  <c r="E467" i="5"/>
  <c r="H466" i="5"/>
  <c r="G466" i="5"/>
  <c r="O466" i="5" s="1"/>
  <c r="F466" i="5"/>
  <c r="E466" i="5"/>
  <c r="H465" i="5"/>
  <c r="G465" i="5"/>
  <c r="O465" i="5" s="1"/>
  <c r="F465" i="5"/>
  <c r="E465" i="5"/>
  <c r="H464" i="5"/>
  <c r="G464" i="5"/>
  <c r="O464" i="5" s="1"/>
  <c r="F464" i="5"/>
  <c r="E464" i="5"/>
  <c r="H463" i="5"/>
  <c r="G463" i="5"/>
  <c r="O463" i="5" s="1"/>
  <c r="F463" i="5"/>
  <c r="E463" i="5"/>
  <c r="H462" i="5"/>
  <c r="G462" i="5"/>
  <c r="O462" i="5" s="1"/>
  <c r="F462" i="5"/>
  <c r="E462" i="5"/>
  <c r="H461" i="5"/>
  <c r="G461" i="5"/>
  <c r="O461" i="5" s="1"/>
  <c r="F461" i="5"/>
  <c r="E461" i="5"/>
  <c r="H460" i="5"/>
  <c r="G460" i="5"/>
  <c r="O460" i="5" s="1"/>
  <c r="F460" i="5"/>
  <c r="E460" i="5"/>
  <c r="H459" i="5"/>
  <c r="G459" i="5"/>
  <c r="O459" i="5" s="1"/>
  <c r="F459" i="5"/>
  <c r="E459" i="5"/>
  <c r="H458" i="5"/>
  <c r="G458" i="5"/>
  <c r="O458" i="5" s="1"/>
  <c r="F458" i="5"/>
  <c r="E458" i="5"/>
  <c r="H457" i="5"/>
  <c r="G457" i="5"/>
  <c r="O457" i="5" s="1"/>
  <c r="F457" i="5"/>
  <c r="E457" i="5"/>
  <c r="H456" i="5"/>
  <c r="G456" i="5"/>
  <c r="O456" i="5" s="1"/>
  <c r="F456" i="5"/>
  <c r="E456" i="5"/>
  <c r="H455" i="5"/>
  <c r="G455" i="5"/>
  <c r="O455" i="5" s="1"/>
  <c r="F455" i="5"/>
  <c r="E455" i="5"/>
  <c r="H454" i="5"/>
  <c r="G454" i="5"/>
  <c r="O454" i="5" s="1"/>
  <c r="F454" i="5"/>
  <c r="E454" i="5"/>
  <c r="H453" i="5"/>
  <c r="G453" i="5"/>
  <c r="O453" i="5" s="1"/>
  <c r="F453" i="5"/>
  <c r="E453" i="5"/>
  <c r="H452" i="5"/>
  <c r="G452" i="5"/>
  <c r="O452" i="5" s="1"/>
  <c r="F452" i="5"/>
  <c r="E452" i="5"/>
  <c r="H451" i="5"/>
  <c r="G451" i="5"/>
  <c r="O451" i="5" s="1"/>
  <c r="F451" i="5"/>
  <c r="E451" i="5"/>
  <c r="H450" i="5"/>
  <c r="G450" i="5"/>
  <c r="O450" i="5" s="1"/>
  <c r="F450" i="5"/>
  <c r="E450" i="5"/>
  <c r="H449" i="5"/>
  <c r="G449" i="5"/>
  <c r="O449" i="5" s="1"/>
  <c r="F449" i="5"/>
  <c r="E449" i="5"/>
  <c r="H448" i="5"/>
  <c r="G448" i="5"/>
  <c r="O448" i="5" s="1"/>
  <c r="F448" i="5"/>
  <c r="E448" i="5"/>
  <c r="H447" i="5"/>
  <c r="G447" i="5"/>
  <c r="O447" i="5" s="1"/>
  <c r="F447" i="5"/>
  <c r="E447" i="5"/>
  <c r="H446" i="5"/>
  <c r="G446" i="5"/>
  <c r="O446" i="5" s="1"/>
  <c r="F446" i="5"/>
  <c r="E446" i="5"/>
  <c r="H445" i="5"/>
  <c r="G445" i="5"/>
  <c r="O445" i="5" s="1"/>
  <c r="F445" i="5"/>
  <c r="E445" i="5"/>
  <c r="H444" i="5"/>
  <c r="G444" i="5"/>
  <c r="O444" i="5" s="1"/>
  <c r="F444" i="5"/>
  <c r="E444" i="5"/>
  <c r="H443" i="5"/>
  <c r="G443" i="5"/>
  <c r="O443" i="5" s="1"/>
  <c r="F443" i="5"/>
  <c r="E443" i="5"/>
  <c r="H442" i="5"/>
  <c r="G442" i="5"/>
  <c r="O442" i="5" s="1"/>
  <c r="F442" i="5"/>
  <c r="E442" i="5"/>
  <c r="H441" i="5"/>
  <c r="G441" i="5"/>
  <c r="O441" i="5" s="1"/>
  <c r="F441" i="5"/>
  <c r="E441" i="5"/>
  <c r="H440" i="5"/>
  <c r="G440" i="5"/>
  <c r="O440" i="5" s="1"/>
  <c r="F440" i="5"/>
  <c r="E440" i="5"/>
  <c r="H439" i="5"/>
  <c r="G439" i="5"/>
  <c r="O439" i="5" s="1"/>
  <c r="F439" i="5"/>
  <c r="E439" i="5"/>
  <c r="H438" i="5"/>
  <c r="G438" i="5"/>
  <c r="O438" i="5" s="1"/>
  <c r="F438" i="5"/>
  <c r="E438" i="5"/>
  <c r="H437" i="5"/>
  <c r="G437" i="5"/>
  <c r="O437" i="5" s="1"/>
  <c r="F437" i="5"/>
  <c r="E437" i="5"/>
  <c r="H436" i="5"/>
  <c r="G436" i="5"/>
  <c r="O436" i="5" s="1"/>
  <c r="F436" i="5"/>
  <c r="E436" i="5"/>
  <c r="H435" i="5"/>
  <c r="G435" i="5"/>
  <c r="O435" i="5" s="1"/>
  <c r="F435" i="5"/>
  <c r="E435" i="5"/>
  <c r="H434" i="5"/>
  <c r="G434" i="5"/>
  <c r="O434" i="5" s="1"/>
  <c r="F434" i="5"/>
  <c r="E434" i="5"/>
  <c r="H433" i="5"/>
  <c r="G433" i="5"/>
  <c r="O433" i="5" s="1"/>
  <c r="F433" i="5"/>
  <c r="E433" i="5"/>
  <c r="H432" i="5"/>
  <c r="G432" i="5"/>
  <c r="O432" i="5" s="1"/>
  <c r="F432" i="5"/>
  <c r="E432" i="5"/>
  <c r="H431" i="5"/>
  <c r="G431" i="5"/>
  <c r="O431" i="5" s="1"/>
  <c r="F431" i="5"/>
  <c r="E431" i="5"/>
  <c r="H430" i="5"/>
  <c r="G430" i="5"/>
  <c r="O430" i="5" s="1"/>
  <c r="F430" i="5"/>
  <c r="E430" i="5"/>
  <c r="H429" i="5"/>
  <c r="G429" i="5"/>
  <c r="O429" i="5" s="1"/>
  <c r="F429" i="5"/>
  <c r="E429" i="5"/>
  <c r="H428" i="5"/>
  <c r="G428" i="5"/>
  <c r="O428" i="5" s="1"/>
  <c r="F428" i="5"/>
  <c r="E428" i="5"/>
  <c r="H427" i="5"/>
  <c r="G427" i="5"/>
  <c r="O427" i="5" s="1"/>
  <c r="F427" i="5"/>
  <c r="E427" i="5"/>
  <c r="H426" i="5"/>
  <c r="G426" i="5"/>
  <c r="O426" i="5" s="1"/>
  <c r="F426" i="5"/>
  <c r="E426" i="5"/>
  <c r="H425" i="5"/>
  <c r="G425" i="5"/>
  <c r="O425" i="5" s="1"/>
  <c r="F425" i="5"/>
  <c r="E425" i="5"/>
  <c r="H424" i="5"/>
  <c r="G424" i="5"/>
  <c r="O424" i="5" s="1"/>
  <c r="F424" i="5"/>
  <c r="E424" i="5"/>
  <c r="H423" i="5"/>
  <c r="G423" i="5"/>
  <c r="O423" i="5" s="1"/>
  <c r="F423" i="5"/>
  <c r="E423" i="5"/>
  <c r="H422" i="5"/>
  <c r="G422" i="5"/>
  <c r="O422" i="5" s="1"/>
  <c r="F422" i="5"/>
  <c r="E422" i="5"/>
  <c r="H421" i="5"/>
  <c r="G421" i="5"/>
  <c r="O421" i="5" s="1"/>
  <c r="F421" i="5"/>
  <c r="E421" i="5"/>
  <c r="H420" i="5"/>
  <c r="G420" i="5"/>
  <c r="O420" i="5" s="1"/>
  <c r="F420" i="5"/>
  <c r="E420" i="5"/>
  <c r="H419" i="5"/>
  <c r="G419" i="5"/>
  <c r="O419" i="5" s="1"/>
  <c r="F419" i="5"/>
  <c r="E419" i="5"/>
  <c r="H418" i="5"/>
  <c r="G418" i="5"/>
  <c r="O418" i="5" s="1"/>
  <c r="F418" i="5"/>
  <c r="E418" i="5"/>
  <c r="H417" i="5"/>
  <c r="G417" i="5"/>
  <c r="O417" i="5" s="1"/>
  <c r="F417" i="5"/>
  <c r="E417" i="5"/>
  <c r="H416" i="5"/>
  <c r="G416" i="5"/>
  <c r="O416" i="5" s="1"/>
  <c r="F416" i="5"/>
  <c r="E416" i="5"/>
  <c r="H415" i="5"/>
  <c r="G415" i="5"/>
  <c r="O415" i="5" s="1"/>
  <c r="F415" i="5"/>
  <c r="E415" i="5"/>
  <c r="H414" i="5"/>
  <c r="G414" i="5"/>
  <c r="O414" i="5" s="1"/>
  <c r="F414" i="5"/>
  <c r="E414" i="5"/>
  <c r="H413" i="5"/>
  <c r="G413" i="5"/>
  <c r="O413" i="5" s="1"/>
  <c r="F413" i="5"/>
  <c r="E413" i="5"/>
  <c r="H412" i="5"/>
  <c r="G412" i="5"/>
  <c r="O412" i="5" s="1"/>
  <c r="F412" i="5"/>
  <c r="E412" i="5"/>
  <c r="H411" i="5"/>
  <c r="G411" i="5"/>
  <c r="O411" i="5" s="1"/>
  <c r="F411" i="5"/>
  <c r="E411" i="5"/>
  <c r="H410" i="5"/>
  <c r="G410" i="5"/>
  <c r="O410" i="5" s="1"/>
  <c r="F410" i="5"/>
  <c r="E410" i="5"/>
  <c r="H409" i="5"/>
  <c r="G409" i="5"/>
  <c r="O409" i="5" s="1"/>
  <c r="F409" i="5"/>
  <c r="E409" i="5"/>
  <c r="H408" i="5"/>
  <c r="G408" i="5"/>
  <c r="O408" i="5" s="1"/>
  <c r="F408" i="5"/>
  <c r="E408" i="5"/>
  <c r="H407" i="5"/>
  <c r="G407" i="5"/>
  <c r="O407" i="5" s="1"/>
  <c r="F407" i="5"/>
  <c r="E407" i="5"/>
  <c r="H406" i="5"/>
  <c r="G406" i="5"/>
  <c r="O406" i="5" s="1"/>
  <c r="F406" i="5"/>
  <c r="E406" i="5"/>
  <c r="H405" i="5"/>
  <c r="G405" i="5"/>
  <c r="O405" i="5" s="1"/>
  <c r="F405" i="5"/>
  <c r="E405" i="5"/>
  <c r="H404" i="5"/>
  <c r="G404" i="5"/>
  <c r="O404" i="5" s="1"/>
  <c r="F404" i="5"/>
  <c r="E404" i="5"/>
  <c r="H403" i="5"/>
  <c r="G403" i="5"/>
  <c r="O403" i="5" s="1"/>
  <c r="F403" i="5"/>
  <c r="E403" i="5"/>
  <c r="H402" i="5"/>
  <c r="G402" i="5"/>
  <c r="O402" i="5" s="1"/>
  <c r="F402" i="5"/>
  <c r="E402" i="5"/>
  <c r="H401" i="5"/>
  <c r="G401" i="5"/>
  <c r="O401" i="5" s="1"/>
  <c r="F401" i="5"/>
  <c r="E401" i="5"/>
  <c r="H400" i="5"/>
  <c r="G400" i="5"/>
  <c r="O400" i="5" s="1"/>
  <c r="F400" i="5"/>
  <c r="E400" i="5"/>
  <c r="H399" i="5"/>
  <c r="G399" i="5"/>
  <c r="O399" i="5" s="1"/>
  <c r="F399" i="5"/>
  <c r="E399" i="5"/>
  <c r="H398" i="5"/>
  <c r="G398" i="5"/>
  <c r="O398" i="5" s="1"/>
  <c r="F398" i="5"/>
  <c r="E398" i="5"/>
  <c r="H397" i="5"/>
  <c r="G397" i="5"/>
  <c r="O397" i="5" s="1"/>
  <c r="F397" i="5"/>
  <c r="E397" i="5"/>
  <c r="H396" i="5"/>
  <c r="G396" i="5"/>
  <c r="O396" i="5" s="1"/>
  <c r="F396" i="5"/>
  <c r="E396" i="5"/>
  <c r="H395" i="5"/>
  <c r="G395" i="5"/>
  <c r="O395" i="5" s="1"/>
  <c r="F395" i="5"/>
  <c r="E395" i="5"/>
  <c r="H394" i="5"/>
  <c r="G394" i="5"/>
  <c r="O394" i="5" s="1"/>
  <c r="F394" i="5"/>
  <c r="E394" i="5"/>
  <c r="H393" i="5"/>
  <c r="G393" i="5"/>
  <c r="O393" i="5" s="1"/>
  <c r="F393" i="5"/>
  <c r="E393" i="5"/>
  <c r="H392" i="5"/>
  <c r="G392" i="5"/>
  <c r="O392" i="5" s="1"/>
  <c r="F392" i="5"/>
  <c r="E392" i="5"/>
  <c r="H391" i="5"/>
  <c r="G391" i="5"/>
  <c r="O391" i="5" s="1"/>
  <c r="F391" i="5"/>
  <c r="E391" i="5"/>
  <c r="H390" i="5"/>
  <c r="G390" i="5"/>
  <c r="O390" i="5" s="1"/>
  <c r="F390" i="5"/>
  <c r="E390" i="5"/>
  <c r="H389" i="5"/>
  <c r="G389" i="5"/>
  <c r="O389" i="5" s="1"/>
  <c r="F389" i="5"/>
  <c r="E389" i="5"/>
  <c r="H388" i="5"/>
  <c r="G388" i="5"/>
  <c r="O388" i="5" s="1"/>
  <c r="F388" i="5"/>
  <c r="E388" i="5"/>
  <c r="H387" i="5"/>
  <c r="G387" i="5"/>
  <c r="O387" i="5" s="1"/>
  <c r="F387" i="5"/>
  <c r="E387" i="5"/>
  <c r="H386" i="5"/>
  <c r="G386" i="5"/>
  <c r="F386" i="5"/>
  <c r="E386" i="5"/>
  <c r="H385" i="5"/>
  <c r="G385" i="5"/>
  <c r="O385" i="5" s="1"/>
  <c r="F385" i="5"/>
  <c r="E385" i="5"/>
  <c r="H384" i="5"/>
  <c r="G384" i="5"/>
  <c r="O384" i="5" s="1"/>
  <c r="F384" i="5"/>
  <c r="E384" i="5"/>
  <c r="H383" i="5"/>
  <c r="G383" i="5"/>
  <c r="O383" i="5" s="1"/>
  <c r="F383" i="5"/>
  <c r="E383" i="5"/>
  <c r="H382" i="5"/>
  <c r="G382" i="5"/>
  <c r="O382" i="5" s="1"/>
  <c r="F382" i="5"/>
  <c r="E382" i="5"/>
  <c r="H381" i="5"/>
  <c r="G381" i="5"/>
  <c r="O381" i="5" s="1"/>
  <c r="F381" i="5"/>
  <c r="E381" i="5"/>
  <c r="H380" i="5"/>
  <c r="G380" i="5"/>
  <c r="O380" i="5" s="1"/>
  <c r="F380" i="5"/>
  <c r="E380" i="5"/>
  <c r="H379" i="5"/>
  <c r="G379" i="5"/>
  <c r="O379" i="5" s="1"/>
  <c r="F379" i="5"/>
  <c r="E379" i="5"/>
  <c r="H378" i="5"/>
  <c r="G378" i="5"/>
  <c r="O378" i="5" s="1"/>
  <c r="F378" i="5"/>
  <c r="E378" i="5"/>
  <c r="H377" i="5"/>
  <c r="G377" i="5"/>
  <c r="O377" i="5" s="1"/>
  <c r="F377" i="5"/>
  <c r="E377" i="5"/>
  <c r="H376" i="5"/>
  <c r="G376" i="5"/>
  <c r="O376" i="5" s="1"/>
  <c r="F376" i="5"/>
  <c r="E376" i="5"/>
  <c r="H375" i="5"/>
  <c r="G375" i="5"/>
  <c r="O375" i="5" s="1"/>
  <c r="F375" i="5"/>
  <c r="E375" i="5"/>
  <c r="H374" i="5"/>
  <c r="G374" i="5"/>
  <c r="O374" i="5" s="1"/>
  <c r="F374" i="5"/>
  <c r="E374" i="5"/>
  <c r="H373" i="5"/>
  <c r="G373" i="5"/>
  <c r="O373" i="5" s="1"/>
  <c r="F373" i="5"/>
  <c r="E373" i="5"/>
  <c r="H372" i="5"/>
  <c r="G372" i="5"/>
  <c r="O372" i="5" s="1"/>
  <c r="F372" i="5"/>
  <c r="E372" i="5"/>
  <c r="H371" i="5"/>
  <c r="G371" i="5"/>
  <c r="O371" i="5" s="1"/>
  <c r="F371" i="5"/>
  <c r="E371" i="5"/>
  <c r="H370" i="5"/>
  <c r="G370" i="5"/>
  <c r="O370" i="5" s="1"/>
  <c r="F370" i="5"/>
  <c r="E370" i="5"/>
  <c r="H369" i="5"/>
  <c r="G369" i="5"/>
  <c r="O369" i="5" s="1"/>
  <c r="F369" i="5"/>
  <c r="E369" i="5"/>
  <c r="H368" i="5"/>
  <c r="G368" i="5"/>
  <c r="O368" i="5" s="1"/>
  <c r="F368" i="5"/>
  <c r="E368" i="5"/>
  <c r="H367" i="5"/>
  <c r="G367" i="5"/>
  <c r="O367" i="5" s="1"/>
  <c r="F367" i="5"/>
  <c r="E367" i="5"/>
  <c r="H366" i="5"/>
  <c r="G366" i="5"/>
  <c r="O366" i="5" s="1"/>
  <c r="F366" i="5"/>
  <c r="E366" i="5"/>
  <c r="H365" i="5"/>
  <c r="G365" i="5"/>
  <c r="O365" i="5" s="1"/>
  <c r="F365" i="5"/>
  <c r="E365" i="5"/>
  <c r="H364" i="5"/>
  <c r="G364" i="5"/>
  <c r="O364" i="5" s="1"/>
  <c r="F364" i="5"/>
  <c r="E364" i="5"/>
  <c r="H363" i="5"/>
  <c r="G363" i="5"/>
  <c r="O363" i="5" s="1"/>
  <c r="F363" i="5"/>
  <c r="E363" i="5"/>
  <c r="H362" i="5"/>
  <c r="G362" i="5"/>
  <c r="O362" i="5" s="1"/>
  <c r="F362" i="5"/>
  <c r="E362" i="5"/>
  <c r="H361" i="5"/>
  <c r="G361" i="5"/>
  <c r="O361" i="5" s="1"/>
  <c r="F361" i="5"/>
  <c r="E361" i="5"/>
  <c r="H360" i="5"/>
  <c r="G360" i="5"/>
  <c r="O360" i="5" s="1"/>
  <c r="F360" i="5"/>
  <c r="E360" i="5"/>
  <c r="H359" i="5"/>
  <c r="G359" i="5"/>
  <c r="O359" i="5" s="1"/>
  <c r="F359" i="5"/>
  <c r="E359" i="5"/>
  <c r="H358" i="5"/>
  <c r="G358" i="5"/>
  <c r="F358" i="5"/>
  <c r="E358" i="5"/>
  <c r="H357" i="5"/>
  <c r="G357" i="5"/>
  <c r="O357" i="5" s="1"/>
  <c r="F357" i="5"/>
  <c r="E357" i="5"/>
  <c r="H356" i="5"/>
  <c r="G356" i="5"/>
  <c r="O356" i="5" s="1"/>
  <c r="F356" i="5"/>
  <c r="E356" i="5"/>
  <c r="H355" i="5"/>
  <c r="G355" i="5"/>
  <c r="O355" i="5" s="1"/>
  <c r="F355" i="5"/>
  <c r="E355" i="5"/>
  <c r="H354" i="5"/>
  <c r="G354" i="5"/>
  <c r="O354" i="5" s="1"/>
  <c r="F354" i="5"/>
  <c r="E354" i="5"/>
  <c r="H353" i="5"/>
  <c r="G353" i="5"/>
  <c r="O353" i="5" s="1"/>
  <c r="F353" i="5"/>
  <c r="E353" i="5"/>
  <c r="H352" i="5"/>
  <c r="G352" i="5"/>
  <c r="O352" i="5" s="1"/>
  <c r="F352" i="5"/>
  <c r="E352" i="5"/>
  <c r="H351" i="5"/>
  <c r="G351" i="5"/>
  <c r="O351" i="5" s="1"/>
  <c r="F351" i="5"/>
  <c r="E351" i="5"/>
  <c r="H350" i="5"/>
  <c r="G350" i="5"/>
  <c r="O350" i="5" s="1"/>
  <c r="F350" i="5"/>
  <c r="E350" i="5"/>
  <c r="H349" i="5"/>
  <c r="G349" i="5"/>
  <c r="O349" i="5" s="1"/>
  <c r="F349" i="5"/>
  <c r="E349" i="5"/>
  <c r="H348" i="5"/>
  <c r="G348" i="5"/>
  <c r="O348" i="5" s="1"/>
  <c r="F348" i="5"/>
  <c r="E348" i="5"/>
  <c r="H347" i="5"/>
  <c r="G347" i="5"/>
  <c r="O347" i="5" s="1"/>
  <c r="F347" i="5"/>
  <c r="E347" i="5"/>
  <c r="H346" i="5"/>
  <c r="G346" i="5"/>
  <c r="O346" i="5" s="1"/>
  <c r="F346" i="5"/>
  <c r="E346" i="5"/>
  <c r="H345" i="5"/>
  <c r="G345" i="5"/>
  <c r="O345" i="5" s="1"/>
  <c r="F345" i="5"/>
  <c r="E345" i="5"/>
  <c r="H344" i="5"/>
  <c r="G344" i="5"/>
  <c r="O344" i="5" s="1"/>
  <c r="F344" i="5"/>
  <c r="E344" i="5"/>
  <c r="H343" i="5"/>
  <c r="G343" i="5"/>
  <c r="O343" i="5" s="1"/>
  <c r="F343" i="5"/>
  <c r="E343" i="5"/>
  <c r="H342" i="5"/>
  <c r="G342" i="5"/>
  <c r="O342" i="5" s="1"/>
  <c r="F342" i="5"/>
  <c r="E342" i="5"/>
  <c r="H341" i="5"/>
  <c r="G341" i="5"/>
  <c r="O341" i="5" s="1"/>
  <c r="F341" i="5"/>
  <c r="E341" i="5"/>
  <c r="H340" i="5"/>
  <c r="G340" i="5"/>
  <c r="O340" i="5" s="1"/>
  <c r="F340" i="5"/>
  <c r="E340" i="5"/>
  <c r="H339" i="5"/>
  <c r="G339" i="5"/>
  <c r="O339" i="5" s="1"/>
  <c r="F339" i="5"/>
  <c r="E339" i="5"/>
  <c r="H338" i="5"/>
  <c r="G338" i="5"/>
  <c r="O338" i="5" s="1"/>
  <c r="F338" i="5"/>
  <c r="E338" i="5"/>
  <c r="H337" i="5"/>
  <c r="G337" i="5"/>
  <c r="O337" i="5" s="1"/>
  <c r="F337" i="5"/>
  <c r="E337" i="5"/>
  <c r="H336" i="5"/>
  <c r="G336" i="5"/>
  <c r="O336" i="5" s="1"/>
  <c r="F336" i="5"/>
  <c r="E336" i="5"/>
  <c r="H335" i="5"/>
  <c r="G335" i="5"/>
  <c r="O335" i="5" s="1"/>
  <c r="F335" i="5"/>
  <c r="E335" i="5"/>
  <c r="H334" i="5"/>
  <c r="G334" i="5"/>
  <c r="O334" i="5" s="1"/>
  <c r="F334" i="5"/>
  <c r="E334" i="5"/>
  <c r="H333" i="5"/>
  <c r="G333" i="5"/>
  <c r="O333" i="5" s="1"/>
  <c r="F333" i="5"/>
  <c r="E333" i="5"/>
  <c r="H332" i="5"/>
  <c r="G332" i="5"/>
  <c r="O332" i="5" s="1"/>
  <c r="F332" i="5"/>
  <c r="E332" i="5"/>
  <c r="H331" i="5"/>
  <c r="G331" i="5"/>
  <c r="O331" i="5" s="1"/>
  <c r="F331" i="5"/>
  <c r="E331" i="5"/>
  <c r="H330" i="5"/>
  <c r="G330" i="5"/>
  <c r="O330" i="5" s="1"/>
  <c r="F330" i="5"/>
  <c r="E330" i="5"/>
  <c r="H329" i="5"/>
  <c r="G329" i="5"/>
  <c r="O329" i="5" s="1"/>
  <c r="F329" i="5"/>
  <c r="E329" i="5"/>
  <c r="H328" i="5"/>
  <c r="G328" i="5"/>
  <c r="O328" i="5" s="1"/>
  <c r="F328" i="5"/>
  <c r="E328" i="5"/>
  <c r="H327" i="5"/>
  <c r="G327" i="5"/>
  <c r="O327" i="5" s="1"/>
  <c r="F327" i="5"/>
  <c r="E327" i="5"/>
  <c r="H326" i="5"/>
  <c r="G326" i="5"/>
  <c r="O326" i="5" s="1"/>
  <c r="F326" i="5"/>
  <c r="E326" i="5"/>
  <c r="H325" i="5"/>
  <c r="G325" i="5"/>
  <c r="O325" i="5" s="1"/>
  <c r="F325" i="5"/>
  <c r="E325" i="5"/>
  <c r="H324" i="5"/>
  <c r="G324" i="5"/>
  <c r="O324" i="5" s="1"/>
  <c r="F324" i="5"/>
  <c r="E324" i="5"/>
  <c r="H323" i="5"/>
  <c r="G323" i="5"/>
  <c r="O323" i="5" s="1"/>
  <c r="F323" i="5"/>
  <c r="E323" i="5"/>
  <c r="H322" i="5"/>
  <c r="G322" i="5"/>
  <c r="O322" i="5" s="1"/>
  <c r="F322" i="5"/>
  <c r="E322" i="5"/>
  <c r="H321" i="5"/>
  <c r="G321" i="5"/>
  <c r="O321" i="5" s="1"/>
  <c r="F321" i="5"/>
  <c r="E321" i="5"/>
  <c r="H320" i="5"/>
  <c r="G320" i="5"/>
  <c r="O320" i="5" s="1"/>
  <c r="F320" i="5"/>
  <c r="E320" i="5"/>
  <c r="H319" i="5"/>
  <c r="G319" i="5"/>
  <c r="O319" i="5" s="1"/>
  <c r="F319" i="5"/>
  <c r="E319" i="5"/>
  <c r="H318" i="5"/>
  <c r="G318" i="5"/>
  <c r="O318" i="5" s="1"/>
  <c r="F318" i="5"/>
  <c r="E318" i="5"/>
  <c r="H317" i="5"/>
  <c r="G317" i="5"/>
  <c r="O317" i="5" s="1"/>
  <c r="F317" i="5"/>
  <c r="E317" i="5"/>
  <c r="H316" i="5"/>
  <c r="G316" i="5"/>
  <c r="O316" i="5" s="1"/>
  <c r="F316" i="5"/>
  <c r="E316" i="5"/>
  <c r="H315" i="5"/>
  <c r="G315" i="5"/>
  <c r="O315" i="5" s="1"/>
  <c r="F315" i="5"/>
  <c r="E315" i="5"/>
  <c r="H314" i="5"/>
  <c r="G314" i="5"/>
  <c r="O314" i="5" s="1"/>
  <c r="F314" i="5"/>
  <c r="E314" i="5"/>
  <c r="H313" i="5"/>
  <c r="G313" i="5"/>
  <c r="O313" i="5" s="1"/>
  <c r="F313" i="5"/>
  <c r="E313" i="5"/>
  <c r="H312" i="5"/>
  <c r="G312" i="5"/>
  <c r="O312" i="5" s="1"/>
  <c r="F312" i="5"/>
  <c r="E312" i="5"/>
  <c r="H311" i="5"/>
  <c r="G311" i="5"/>
  <c r="O311" i="5" s="1"/>
  <c r="F311" i="5"/>
  <c r="E311" i="5"/>
  <c r="H310" i="5"/>
  <c r="G310" i="5"/>
  <c r="O310" i="5" s="1"/>
  <c r="F310" i="5"/>
  <c r="E310" i="5"/>
  <c r="H309" i="5"/>
  <c r="G309" i="5"/>
  <c r="O309" i="5" s="1"/>
  <c r="F309" i="5"/>
  <c r="E309" i="5"/>
  <c r="H308" i="5"/>
  <c r="G308" i="5"/>
  <c r="O308" i="5" s="1"/>
  <c r="F308" i="5"/>
  <c r="E308" i="5"/>
  <c r="H307" i="5"/>
  <c r="G307" i="5"/>
  <c r="O307" i="5" s="1"/>
  <c r="F307" i="5"/>
  <c r="E307" i="5"/>
  <c r="H306" i="5"/>
  <c r="G306" i="5"/>
  <c r="O306" i="5" s="1"/>
  <c r="F306" i="5"/>
  <c r="E306" i="5"/>
  <c r="H305" i="5"/>
  <c r="G305" i="5"/>
  <c r="O305" i="5" s="1"/>
  <c r="F305" i="5"/>
  <c r="E305" i="5"/>
  <c r="H304" i="5"/>
  <c r="G304" i="5"/>
  <c r="O304" i="5" s="1"/>
  <c r="F304" i="5"/>
  <c r="E304" i="5"/>
  <c r="H303" i="5"/>
  <c r="G303" i="5"/>
  <c r="O303" i="5" s="1"/>
  <c r="F303" i="5"/>
  <c r="E303" i="5"/>
  <c r="H302" i="5"/>
  <c r="G302" i="5"/>
  <c r="O302" i="5" s="1"/>
  <c r="F302" i="5"/>
  <c r="E302" i="5"/>
  <c r="H301" i="5"/>
  <c r="G301" i="5"/>
  <c r="O301" i="5" s="1"/>
  <c r="F301" i="5"/>
  <c r="E301" i="5"/>
  <c r="H300" i="5"/>
  <c r="G300" i="5"/>
  <c r="O300" i="5" s="1"/>
  <c r="F300" i="5"/>
  <c r="E300" i="5"/>
  <c r="H299" i="5"/>
  <c r="G299" i="5"/>
  <c r="O299" i="5" s="1"/>
  <c r="F299" i="5"/>
  <c r="E299" i="5"/>
  <c r="H298" i="5"/>
  <c r="G298" i="5"/>
  <c r="O298" i="5" s="1"/>
  <c r="F298" i="5"/>
  <c r="E298" i="5"/>
  <c r="H297" i="5"/>
  <c r="G297" i="5"/>
  <c r="O297" i="5" s="1"/>
  <c r="F297" i="5"/>
  <c r="E297" i="5"/>
  <c r="H296" i="5"/>
  <c r="G296" i="5"/>
  <c r="O296" i="5" s="1"/>
  <c r="F296" i="5"/>
  <c r="E296" i="5"/>
  <c r="H295" i="5"/>
  <c r="G295" i="5"/>
  <c r="O295" i="5" s="1"/>
  <c r="F295" i="5"/>
  <c r="E295" i="5"/>
  <c r="H294" i="5"/>
  <c r="G294" i="5"/>
  <c r="O294" i="5" s="1"/>
  <c r="F294" i="5"/>
  <c r="E294" i="5"/>
  <c r="H293" i="5"/>
  <c r="G293" i="5"/>
  <c r="O293" i="5" s="1"/>
  <c r="F293" i="5"/>
  <c r="E293" i="5"/>
  <c r="H292" i="5"/>
  <c r="G292" i="5"/>
  <c r="O292" i="5" s="1"/>
  <c r="F292" i="5"/>
  <c r="E292" i="5"/>
  <c r="H291" i="5"/>
  <c r="G291" i="5"/>
  <c r="O291" i="5" s="1"/>
  <c r="F291" i="5"/>
  <c r="E291" i="5"/>
  <c r="H290" i="5"/>
  <c r="G290" i="5"/>
  <c r="O290" i="5" s="1"/>
  <c r="F290" i="5"/>
  <c r="E290" i="5"/>
  <c r="H289" i="5"/>
  <c r="G289" i="5"/>
  <c r="O289" i="5" s="1"/>
  <c r="F289" i="5"/>
  <c r="E289" i="5"/>
  <c r="H288" i="5"/>
  <c r="G288" i="5"/>
  <c r="O288" i="5" s="1"/>
  <c r="F288" i="5"/>
  <c r="E288" i="5"/>
  <c r="H287" i="5"/>
  <c r="G287" i="5"/>
  <c r="O287" i="5" s="1"/>
  <c r="F287" i="5"/>
  <c r="E287" i="5"/>
  <c r="H286" i="5"/>
  <c r="G286" i="5"/>
  <c r="O286" i="5" s="1"/>
  <c r="F286" i="5"/>
  <c r="E286" i="5"/>
  <c r="H285" i="5"/>
  <c r="G285" i="5"/>
  <c r="O285" i="5" s="1"/>
  <c r="F285" i="5"/>
  <c r="E285" i="5"/>
  <c r="H284" i="5"/>
  <c r="G284" i="5"/>
  <c r="O284" i="5" s="1"/>
  <c r="F284" i="5"/>
  <c r="E284" i="5"/>
  <c r="H283" i="5"/>
  <c r="G283" i="5"/>
  <c r="O283" i="5" s="1"/>
  <c r="F283" i="5"/>
  <c r="E283" i="5"/>
  <c r="H282" i="5"/>
  <c r="G282" i="5"/>
  <c r="O282" i="5" s="1"/>
  <c r="F282" i="5"/>
  <c r="E282" i="5"/>
  <c r="H281" i="5"/>
  <c r="G281" i="5"/>
  <c r="O281" i="5" s="1"/>
  <c r="F281" i="5"/>
  <c r="E281" i="5"/>
  <c r="H280" i="5"/>
  <c r="G280" i="5"/>
  <c r="O280" i="5" s="1"/>
  <c r="F280" i="5"/>
  <c r="E280" i="5"/>
  <c r="H279" i="5"/>
  <c r="G279" i="5"/>
  <c r="O279" i="5" s="1"/>
  <c r="F279" i="5"/>
  <c r="E279" i="5"/>
  <c r="H278" i="5"/>
  <c r="G278" i="5"/>
  <c r="O278" i="5" s="1"/>
  <c r="F278" i="5"/>
  <c r="E278" i="5"/>
  <c r="H277" i="5"/>
  <c r="G277" i="5"/>
  <c r="O277" i="5" s="1"/>
  <c r="F277" i="5"/>
  <c r="E277" i="5"/>
  <c r="H276" i="5"/>
  <c r="G276" i="5"/>
  <c r="O276" i="5" s="1"/>
  <c r="F276" i="5"/>
  <c r="E276" i="5"/>
  <c r="H275" i="5"/>
  <c r="G275" i="5"/>
  <c r="O275" i="5" s="1"/>
  <c r="F275" i="5"/>
  <c r="E275" i="5"/>
  <c r="H274" i="5"/>
  <c r="G274" i="5"/>
  <c r="O274" i="5" s="1"/>
  <c r="F274" i="5"/>
  <c r="E274" i="5"/>
  <c r="H273" i="5"/>
  <c r="G273" i="5"/>
  <c r="O273" i="5" s="1"/>
  <c r="F273" i="5"/>
  <c r="E273" i="5"/>
  <c r="H272" i="5"/>
  <c r="G272" i="5"/>
  <c r="O272" i="5" s="1"/>
  <c r="F272" i="5"/>
  <c r="E272" i="5"/>
  <c r="H271" i="5"/>
  <c r="G271" i="5"/>
  <c r="O271" i="5" s="1"/>
  <c r="F271" i="5"/>
  <c r="E271" i="5"/>
  <c r="H270" i="5"/>
  <c r="G270" i="5"/>
  <c r="O270" i="5" s="1"/>
  <c r="F270" i="5"/>
  <c r="E270" i="5"/>
  <c r="H269" i="5"/>
  <c r="G269" i="5"/>
  <c r="O269" i="5" s="1"/>
  <c r="F269" i="5"/>
  <c r="E269" i="5"/>
  <c r="H268" i="5"/>
  <c r="G268" i="5"/>
  <c r="O268" i="5" s="1"/>
  <c r="F268" i="5"/>
  <c r="E268" i="5"/>
  <c r="H267" i="5"/>
  <c r="G267" i="5"/>
  <c r="O267" i="5" s="1"/>
  <c r="F267" i="5"/>
  <c r="E267" i="5"/>
  <c r="H266" i="5"/>
  <c r="G266" i="5"/>
  <c r="O266" i="5" s="1"/>
  <c r="F266" i="5"/>
  <c r="E266" i="5"/>
  <c r="H265" i="5"/>
  <c r="G265" i="5"/>
  <c r="O265" i="5" s="1"/>
  <c r="F265" i="5"/>
  <c r="E265" i="5"/>
  <c r="H264" i="5"/>
  <c r="G264" i="5"/>
  <c r="O264" i="5" s="1"/>
  <c r="F264" i="5"/>
  <c r="E264" i="5"/>
  <c r="H263" i="5"/>
  <c r="G263" i="5"/>
  <c r="O263" i="5" s="1"/>
  <c r="F263" i="5"/>
  <c r="E263" i="5"/>
  <c r="H262" i="5"/>
  <c r="G262" i="5"/>
  <c r="O262" i="5" s="1"/>
  <c r="F262" i="5"/>
  <c r="E262" i="5"/>
  <c r="H261" i="5"/>
  <c r="G261" i="5"/>
  <c r="O261" i="5" s="1"/>
  <c r="F261" i="5"/>
  <c r="E261" i="5"/>
  <c r="H260" i="5"/>
  <c r="G260" i="5"/>
  <c r="O260" i="5" s="1"/>
  <c r="F260" i="5"/>
  <c r="E260" i="5"/>
  <c r="H259" i="5"/>
  <c r="G259" i="5"/>
  <c r="O259" i="5" s="1"/>
  <c r="F259" i="5"/>
  <c r="E259" i="5"/>
  <c r="H258" i="5"/>
  <c r="G258" i="5"/>
  <c r="O258" i="5" s="1"/>
  <c r="F258" i="5"/>
  <c r="E258" i="5"/>
  <c r="H257" i="5"/>
  <c r="G257" i="5"/>
  <c r="O257" i="5" s="1"/>
  <c r="F257" i="5"/>
  <c r="E257" i="5"/>
  <c r="H256" i="5"/>
  <c r="G256" i="5"/>
  <c r="O256" i="5" s="1"/>
  <c r="F256" i="5"/>
  <c r="E256" i="5"/>
  <c r="H255" i="5"/>
  <c r="G255" i="5"/>
  <c r="O255" i="5" s="1"/>
  <c r="F255" i="5"/>
  <c r="E255" i="5"/>
  <c r="H254" i="5"/>
  <c r="G254" i="5"/>
  <c r="O254" i="5" s="1"/>
  <c r="F254" i="5"/>
  <c r="E254" i="5"/>
  <c r="H253" i="5"/>
  <c r="G253" i="5"/>
  <c r="O253" i="5" s="1"/>
  <c r="F253" i="5"/>
  <c r="E253" i="5"/>
  <c r="H252" i="5"/>
  <c r="G252" i="5"/>
  <c r="O252" i="5" s="1"/>
  <c r="F252" i="5"/>
  <c r="E252" i="5"/>
  <c r="H251" i="5"/>
  <c r="G251" i="5"/>
  <c r="O251" i="5" s="1"/>
  <c r="F251" i="5"/>
  <c r="E251" i="5"/>
  <c r="H250" i="5"/>
  <c r="G250" i="5"/>
  <c r="O250" i="5" s="1"/>
  <c r="F250" i="5"/>
  <c r="E250" i="5"/>
  <c r="H249" i="5"/>
  <c r="G249" i="5"/>
  <c r="O249" i="5" s="1"/>
  <c r="F249" i="5"/>
  <c r="E249" i="5"/>
  <c r="H248" i="5"/>
  <c r="G248" i="5"/>
  <c r="O248" i="5" s="1"/>
  <c r="F248" i="5"/>
  <c r="E248" i="5"/>
  <c r="H247" i="5"/>
  <c r="G247" i="5"/>
  <c r="O247" i="5" s="1"/>
  <c r="F247" i="5"/>
  <c r="E247" i="5"/>
  <c r="H246" i="5"/>
  <c r="G246" i="5"/>
  <c r="O246" i="5" s="1"/>
  <c r="F246" i="5"/>
  <c r="E246" i="5"/>
  <c r="H245" i="5"/>
  <c r="G245" i="5"/>
  <c r="O245" i="5" s="1"/>
  <c r="F245" i="5"/>
  <c r="E245" i="5"/>
  <c r="H244" i="5"/>
  <c r="G244" i="5"/>
  <c r="O244" i="5" s="1"/>
  <c r="F244" i="5"/>
  <c r="E244" i="5"/>
  <c r="H243" i="5"/>
  <c r="G243" i="5"/>
  <c r="O243" i="5" s="1"/>
  <c r="F243" i="5"/>
  <c r="E243" i="5"/>
  <c r="H242" i="5"/>
  <c r="G242" i="5"/>
  <c r="O242" i="5" s="1"/>
  <c r="F242" i="5"/>
  <c r="E242" i="5"/>
  <c r="H241" i="5"/>
  <c r="G241" i="5"/>
  <c r="O241" i="5" s="1"/>
  <c r="F241" i="5"/>
  <c r="E241" i="5"/>
  <c r="H240" i="5"/>
  <c r="G240" i="5"/>
  <c r="O240" i="5" s="1"/>
  <c r="F240" i="5"/>
  <c r="E240" i="5"/>
  <c r="H239" i="5"/>
  <c r="G239" i="5"/>
  <c r="O239" i="5" s="1"/>
  <c r="F239" i="5"/>
  <c r="E239" i="5"/>
  <c r="H238" i="5"/>
  <c r="G238" i="5"/>
  <c r="O238" i="5" s="1"/>
  <c r="F238" i="5"/>
  <c r="E238" i="5"/>
  <c r="H237" i="5"/>
  <c r="G237" i="5"/>
  <c r="O237" i="5" s="1"/>
  <c r="F237" i="5"/>
  <c r="E237" i="5"/>
  <c r="H236" i="5"/>
  <c r="G236" i="5"/>
  <c r="O236" i="5" s="1"/>
  <c r="F236" i="5"/>
  <c r="E236" i="5"/>
  <c r="H235" i="5"/>
  <c r="G235" i="5"/>
  <c r="O235" i="5" s="1"/>
  <c r="F235" i="5"/>
  <c r="E235" i="5"/>
  <c r="H234" i="5"/>
  <c r="G234" i="5"/>
  <c r="O234" i="5" s="1"/>
  <c r="F234" i="5"/>
  <c r="E234" i="5"/>
  <c r="H233" i="5"/>
  <c r="G233" i="5"/>
  <c r="O233" i="5" s="1"/>
  <c r="F233" i="5"/>
  <c r="E233" i="5"/>
  <c r="H232" i="5"/>
  <c r="G232" i="5"/>
  <c r="O232" i="5" s="1"/>
  <c r="F232" i="5"/>
  <c r="E232" i="5"/>
  <c r="H231" i="5"/>
  <c r="G231" i="5"/>
  <c r="O231" i="5" s="1"/>
  <c r="F231" i="5"/>
  <c r="E231" i="5"/>
  <c r="H230" i="5"/>
  <c r="G230" i="5"/>
  <c r="O230" i="5" s="1"/>
  <c r="F230" i="5"/>
  <c r="E230" i="5"/>
  <c r="H229" i="5"/>
  <c r="G229" i="5"/>
  <c r="O229" i="5" s="1"/>
  <c r="F229" i="5"/>
  <c r="E229" i="5"/>
  <c r="H228" i="5"/>
  <c r="G228" i="5"/>
  <c r="O228" i="5" s="1"/>
  <c r="F228" i="5"/>
  <c r="E228" i="5"/>
  <c r="H227" i="5"/>
  <c r="G227" i="5"/>
  <c r="O227" i="5" s="1"/>
  <c r="F227" i="5"/>
  <c r="E227" i="5"/>
  <c r="H226" i="5"/>
  <c r="G226" i="5"/>
  <c r="O226" i="5" s="1"/>
  <c r="F226" i="5"/>
  <c r="E226" i="5"/>
  <c r="H225" i="5"/>
  <c r="G225" i="5"/>
  <c r="O225" i="5" s="1"/>
  <c r="F225" i="5"/>
  <c r="E225" i="5"/>
  <c r="H224" i="5"/>
  <c r="G224" i="5"/>
  <c r="O224" i="5" s="1"/>
  <c r="F224" i="5"/>
  <c r="E224" i="5"/>
  <c r="H223" i="5"/>
  <c r="G223" i="5"/>
  <c r="O223" i="5" s="1"/>
  <c r="F223" i="5"/>
  <c r="E223" i="5"/>
  <c r="H222" i="5"/>
  <c r="G222" i="5"/>
  <c r="O222" i="5" s="1"/>
  <c r="F222" i="5"/>
  <c r="E222" i="5"/>
  <c r="H221" i="5"/>
  <c r="G221" i="5"/>
  <c r="O221" i="5" s="1"/>
  <c r="F221" i="5"/>
  <c r="E221" i="5"/>
  <c r="H220" i="5"/>
  <c r="G220" i="5"/>
  <c r="O220" i="5" s="1"/>
  <c r="F220" i="5"/>
  <c r="E220" i="5"/>
  <c r="H219" i="5"/>
  <c r="G219" i="5"/>
  <c r="O219" i="5" s="1"/>
  <c r="F219" i="5"/>
  <c r="E219" i="5"/>
  <c r="H218" i="5"/>
  <c r="G218" i="5"/>
  <c r="O218" i="5" s="1"/>
  <c r="F218" i="5"/>
  <c r="E218" i="5"/>
  <c r="H217" i="5"/>
  <c r="G217" i="5"/>
  <c r="O217" i="5" s="1"/>
  <c r="F217" i="5"/>
  <c r="E217" i="5"/>
  <c r="H216" i="5"/>
  <c r="G216" i="5"/>
  <c r="O216" i="5" s="1"/>
  <c r="F216" i="5"/>
  <c r="E216" i="5"/>
  <c r="H215" i="5"/>
  <c r="G215" i="5"/>
  <c r="O215" i="5" s="1"/>
  <c r="F215" i="5"/>
  <c r="E215" i="5"/>
  <c r="H214" i="5"/>
  <c r="G214" i="5"/>
  <c r="O214" i="5" s="1"/>
  <c r="F214" i="5"/>
  <c r="E214" i="5"/>
  <c r="H213" i="5"/>
  <c r="G213" i="5"/>
  <c r="O213" i="5" s="1"/>
  <c r="F213" i="5"/>
  <c r="E213" i="5"/>
  <c r="H212" i="5"/>
  <c r="G212" i="5"/>
  <c r="O212" i="5" s="1"/>
  <c r="F212" i="5"/>
  <c r="E212" i="5"/>
  <c r="H211" i="5"/>
  <c r="G211" i="5"/>
  <c r="O211" i="5" s="1"/>
  <c r="F211" i="5"/>
  <c r="E211" i="5"/>
  <c r="H210" i="5"/>
  <c r="G210" i="5"/>
  <c r="O210" i="5" s="1"/>
  <c r="F210" i="5"/>
  <c r="E210" i="5"/>
  <c r="H209" i="5"/>
  <c r="G209" i="5"/>
  <c r="O209" i="5" s="1"/>
  <c r="F209" i="5"/>
  <c r="E209" i="5"/>
  <c r="H208" i="5"/>
  <c r="G208" i="5"/>
  <c r="O208" i="5" s="1"/>
  <c r="F208" i="5"/>
  <c r="E208" i="5"/>
  <c r="H207" i="5"/>
  <c r="G207" i="5"/>
  <c r="O207" i="5" s="1"/>
  <c r="F207" i="5"/>
  <c r="E207" i="5"/>
  <c r="H206" i="5"/>
  <c r="G206" i="5"/>
  <c r="O206" i="5" s="1"/>
  <c r="F206" i="5"/>
  <c r="E206" i="5"/>
  <c r="H205" i="5"/>
  <c r="G205" i="5"/>
  <c r="O205" i="5" s="1"/>
  <c r="F205" i="5"/>
  <c r="E205" i="5"/>
  <c r="H204" i="5"/>
  <c r="G204" i="5"/>
  <c r="O204" i="5" s="1"/>
  <c r="F204" i="5"/>
  <c r="E204" i="5"/>
  <c r="H203" i="5"/>
  <c r="G203" i="5"/>
  <c r="O203" i="5" s="1"/>
  <c r="F203" i="5"/>
  <c r="E203" i="5"/>
  <c r="H202" i="5"/>
  <c r="G202" i="5"/>
  <c r="O202" i="5" s="1"/>
  <c r="F202" i="5"/>
  <c r="E202" i="5"/>
  <c r="H201" i="5"/>
  <c r="G201" i="5"/>
  <c r="O201" i="5" s="1"/>
  <c r="F201" i="5"/>
  <c r="E201" i="5"/>
  <c r="H200" i="5"/>
  <c r="G200" i="5"/>
  <c r="O200" i="5" s="1"/>
  <c r="F200" i="5"/>
  <c r="E200" i="5"/>
  <c r="H199" i="5"/>
  <c r="G199" i="5"/>
  <c r="O199" i="5" s="1"/>
  <c r="F199" i="5"/>
  <c r="E199" i="5"/>
  <c r="H198" i="5"/>
  <c r="G198" i="5"/>
  <c r="O198" i="5" s="1"/>
  <c r="F198" i="5"/>
  <c r="E198" i="5"/>
  <c r="H197" i="5"/>
  <c r="G197" i="5"/>
  <c r="O197" i="5" s="1"/>
  <c r="F197" i="5"/>
  <c r="E197" i="5"/>
  <c r="H196" i="5"/>
  <c r="G196" i="5"/>
  <c r="O196" i="5" s="1"/>
  <c r="F196" i="5"/>
  <c r="E196" i="5"/>
  <c r="H195" i="5"/>
  <c r="G195" i="5"/>
  <c r="O195" i="5" s="1"/>
  <c r="F195" i="5"/>
  <c r="E195" i="5"/>
  <c r="H194" i="5"/>
  <c r="G194" i="5"/>
  <c r="O194" i="5" s="1"/>
  <c r="F194" i="5"/>
  <c r="E194" i="5"/>
  <c r="H193" i="5"/>
  <c r="G193" i="5"/>
  <c r="O193" i="5" s="1"/>
  <c r="F193" i="5"/>
  <c r="E193" i="5"/>
  <c r="H192" i="5"/>
  <c r="G192" i="5"/>
  <c r="O192" i="5" s="1"/>
  <c r="F192" i="5"/>
  <c r="E192" i="5"/>
  <c r="H191" i="5"/>
  <c r="G191" i="5"/>
  <c r="O191" i="5" s="1"/>
  <c r="F191" i="5"/>
  <c r="E191" i="5"/>
  <c r="H190" i="5"/>
  <c r="G190" i="5"/>
  <c r="O190" i="5" s="1"/>
  <c r="F190" i="5"/>
  <c r="E190" i="5"/>
  <c r="H189" i="5"/>
  <c r="G189" i="5"/>
  <c r="O189" i="5" s="1"/>
  <c r="F189" i="5"/>
  <c r="E189" i="5"/>
  <c r="H188" i="5"/>
  <c r="G188" i="5"/>
  <c r="O188" i="5" s="1"/>
  <c r="F188" i="5"/>
  <c r="E188" i="5"/>
  <c r="H187" i="5"/>
  <c r="G187" i="5"/>
  <c r="O187" i="5" s="1"/>
  <c r="F187" i="5"/>
  <c r="E187" i="5"/>
  <c r="H186" i="5"/>
  <c r="G186" i="5"/>
  <c r="O186" i="5" s="1"/>
  <c r="F186" i="5"/>
  <c r="E186" i="5"/>
  <c r="H185" i="5"/>
  <c r="G185" i="5"/>
  <c r="O185" i="5" s="1"/>
  <c r="F185" i="5"/>
  <c r="E185" i="5"/>
  <c r="H184" i="5"/>
  <c r="G184" i="5"/>
  <c r="O184" i="5" s="1"/>
  <c r="F184" i="5"/>
  <c r="E184" i="5"/>
  <c r="H183" i="5"/>
  <c r="G183" i="5"/>
  <c r="O183" i="5" s="1"/>
  <c r="F183" i="5"/>
  <c r="E183" i="5"/>
  <c r="H182" i="5"/>
  <c r="G182" i="5"/>
  <c r="O182" i="5" s="1"/>
  <c r="F182" i="5"/>
  <c r="E182" i="5"/>
  <c r="H181" i="5"/>
  <c r="G181" i="5"/>
  <c r="O181" i="5" s="1"/>
  <c r="F181" i="5"/>
  <c r="E181" i="5"/>
  <c r="H180" i="5"/>
  <c r="G180" i="5"/>
  <c r="O180" i="5" s="1"/>
  <c r="F180" i="5"/>
  <c r="E180" i="5"/>
  <c r="H179" i="5"/>
  <c r="G179" i="5"/>
  <c r="O179" i="5" s="1"/>
  <c r="F179" i="5"/>
  <c r="E179" i="5"/>
  <c r="H178" i="5"/>
  <c r="G178" i="5"/>
  <c r="O178" i="5" s="1"/>
  <c r="F178" i="5"/>
  <c r="E178" i="5"/>
  <c r="H177" i="5"/>
  <c r="G177" i="5"/>
  <c r="O177" i="5" s="1"/>
  <c r="F177" i="5"/>
  <c r="E177" i="5"/>
  <c r="H176" i="5"/>
  <c r="G176" i="5"/>
  <c r="O176" i="5" s="1"/>
  <c r="F176" i="5"/>
  <c r="E176" i="5"/>
  <c r="H175" i="5"/>
  <c r="G175" i="5"/>
  <c r="O175" i="5" s="1"/>
  <c r="F175" i="5"/>
  <c r="E175" i="5"/>
  <c r="H174" i="5"/>
  <c r="G174" i="5"/>
  <c r="O174" i="5" s="1"/>
  <c r="F174" i="5"/>
  <c r="E174" i="5"/>
  <c r="H173" i="5"/>
  <c r="G173" i="5"/>
  <c r="O173" i="5" s="1"/>
  <c r="F173" i="5"/>
  <c r="E173" i="5"/>
  <c r="H172" i="5"/>
  <c r="G172" i="5"/>
  <c r="O172" i="5" s="1"/>
  <c r="F172" i="5"/>
  <c r="E172" i="5"/>
  <c r="H171" i="5"/>
  <c r="G171" i="5"/>
  <c r="O171" i="5" s="1"/>
  <c r="F171" i="5"/>
  <c r="E171" i="5"/>
  <c r="H170" i="5"/>
  <c r="G170" i="5"/>
  <c r="O170" i="5" s="1"/>
  <c r="F170" i="5"/>
  <c r="E170" i="5"/>
  <c r="H169" i="5"/>
  <c r="G169" i="5"/>
  <c r="O169" i="5" s="1"/>
  <c r="F169" i="5"/>
  <c r="E169" i="5"/>
  <c r="H168" i="5"/>
  <c r="G168" i="5"/>
  <c r="O168" i="5" s="1"/>
  <c r="F168" i="5"/>
  <c r="E168" i="5"/>
  <c r="H167" i="5"/>
  <c r="G167" i="5"/>
  <c r="O167" i="5" s="1"/>
  <c r="F167" i="5"/>
  <c r="E167" i="5"/>
  <c r="H166" i="5"/>
  <c r="G166" i="5"/>
  <c r="O166" i="5" s="1"/>
  <c r="F166" i="5"/>
  <c r="E166" i="5"/>
  <c r="H165" i="5"/>
  <c r="G165" i="5"/>
  <c r="O165" i="5" s="1"/>
  <c r="F165" i="5"/>
  <c r="E165" i="5"/>
  <c r="H164" i="5"/>
  <c r="G164" i="5"/>
  <c r="O164" i="5" s="1"/>
  <c r="F164" i="5"/>
  <c r="E164" i="5"/>
  <c r="H163" i="5"/>
  <c r="G163" i="5"/>
  <c r="O163" i="5" s="1"/>
  <c r="F163" i="5"/>
  <c r="E163" i="5"/>
  <c r="H162" i="5"/>
  <c r="G162" i="5"/>
  <c r="O162" i="5" s="1"/>
  <c r="F162" i="5"/>
  <c r="E162" i="5"/>
  <c r="H161" i="5"/>
  <c r="G161" i="5"/>
  <c r="O161" i="5" s="1"/>
  <c r="F161" i="5"/>
  <c r="E161" i="5"/>
  <c r="H160" i="5"/>
  <c r="G160" i="5"/>
  <c r="O160" i="5" s="1"/>
  <c r="F160" i="5"/>
  <c r="E160" i="5"/>
  <c r="H159" i="5"/>
  <c r="G159" i="5"/>
  <c r="O159" i="5" s="1"/>
  <c r="F159" i="5"/>
  <c r="E159" i="5"/>
  <c r="H158" i="5"/>
  <c r="G158" i="5"/>
  <c r="O158" i="5" s="1"/>
  <c r="F158" i="5"/>
  <c r="E158" i="5"/>
  <c r="H157" i="5"/>
  <c r="G157" i="5"/>
  <c r="O157" i="5" s="1"/>
  <c r="F157" i="5"/>
  <c r="E157" i="5"/>
  <c r="H156" i="5"/>
  <c r="G156" i="5"/>
  <c r="O156" i="5" s="1"/>
  <c r="F156" i="5"/>
  <c r="E156" i="5"/>
  <c r="H155" i="5"/>
  <c r="G155" i="5"/>
  <c r="O155" i="5" s="1"/>
  <c r="F155" i="5"/>
  <c r="E155" i="5"/>
  <c r="H154" i="5"/>
  <c r="G154" i="5"/>
  <c r="O154" i="5" s="1"/>
  <c r="F154" i="5"/>
  <c r="E154" i="5"/>
  <c r="H153" i="5"/>
  <c r="G153" i="5"/>
  <c r="O153" i="5" s="1"/>
  <c r="F153" i="5"/>
  <c r="E153" i="5"/>
  <c r="H152" i="5"/>
  <c r="G152" i="5"/>
  <c r="O152" i="5" s="1"/>
  <c r="F152" i="5"/>
  <c r="E152" i="5"/>
  <c r="H151" i="5"/>
  <c r="G151" i="5"/>
  <c r="O151" i="5" s="1"/>
  <c r="F151" i="5"/>
  <c r="E151" i="5"/>
  <c r="H150" i="5"/>
  <c r="G150" i="5"/>
  <c r="O150" i="5" s="1"/>
  <c r="F150" i="5"/>
  <c r="E150" i="5"/>
  <c r="H149" i="5"/>
  <c r="G149" i="5"/>
  <c r="O149" i="5" s="1"/>
  <c r="F149" i="5"/>
  <c r="E149" i="5"/>
  <c r="H148" i="5"/>
  <c r="G148" i="5"/>
  <c r="O148" i="5" s="1"/>
  <c r="F148" i="5"/>
  <c r="E148" i="5"/>
  <c r="H147" i="5"/>
  <c r="G147" i="5"/>
  <c r="O147" i="5" s="1"/>
  <c r="F147" i="5"/>
  <c r="E147" i="5"/>
  <c r="H146" i="5"/>
  <c r="G146" i="5"/>
  <c r="O146" i="5" s="1"/>
  <c r="F146" i="5"/>
  <c r="E146" i="5"/>
  <c r="H145" i="5"/>
  <c r="G145" i="5"/>
  <c r="O145" i="5" s="1"/>
  <c r="F145" i="5"/>
  <c r="E145" i="5"/>
  <c r="H144" i="5"/>
  <c r="G144" i="5"/>
  <c r="O144" i="5" s="1"/>
  <c r="F144" i="5"/>
  <c r="E144" i="5"/>
  <c r="H143" i="5"/>
  <c r="G143" i="5"/>
  <c r="O143" i="5" s="1"/>
  <c r="F143" i="5"/>
  <c r="E143" i="5"/>
  <c r="H142" i="5"/>
  <c r="G142" i="5"/>
  <c r="O142" i="5" s="1"/>
  <c r="F142" i="5"/>
  <c r="E142" i="5"/>
  <c r="H141" i="5"/>
  <c r="G141" i="5"/>
  <c r="O141" i="5" s="1"/>
  <c r="F141" i="5"/>
  <c r="E141" i="5"/>
  <c r="H140" i="5"/>
  <c r="G140" i="5"/>
  <c r="O140" i="5" s="1"/>
  <c r="F140" i="5"/>
  <c r="E140" i="5"/>
  <c r="H139" i="5"/>
  <c r="G139" i="5"/>
  <c r="O139" i="5" s="1"/>
  <c r="F139" i="5"/>
  <c r="E139" i="5"/>
  <c r="H138" i="5"/>
  <c r="G138" i="5"/>
  <c r="O138" i="5" s="1"/>
  <c r="F138" i="5"/>
  <c r="E138" i="5"/>
  <c r="H137" i="5"/>
  <c r="G137" i="5"/>
  <c r="O137" i="5" s="1"/>
  <c r="F137" i="5"/>
  <c r="E137" i="5"/>
  <c r="H136" i="5"/>
  <c r="G136" i="5"/>
  <c r="O136" i="5" s="1"/>
  <c r="F136" i="5"/>
  <c r="E136" i="5"/>
  <c r="H135" i="5"/>
  <c r="G135" i="5"/>
  <c r="O135" i="5" s="1"/>
  <c r="F135" i="5"/>
  <c r="E135" i="5"/>
  <c r="H134" i="5"/>
  <c r="G134" i="5"/>
  <c r="O134" i="5" s="1"/>
  <c r="F134" i="5"/>
  <c r="E134" i="5"/>
  <c r="H133" i="5"/>
  <c r="G133" i="5"/>
  <c r="O133" i="5" s="1"/>
  <c r="F133" i="5"/>
  <c r="E133" i="5"/>
  <c r="H132" i="5"/>
  <c r="G132" i="5"/>
  <c r="O132" i="5" s="1"/>
  <c r="F132" i="5"/>
  <c r="E132" i="5"/>
  <c r="H131" i="5"/>
  <c r="G131" i="5"/>
  <c r="O131" i="5" s="1"/>
  <c r="F131" i="5"/>
  <c r="E131" i="5"/>
  <c r="H130" i="5"/>
  <c r="G130" i="5"/>
  <c r="O130" i="5" s="1"/>
  <c r="F130" i="5"/>
  <c r="E130" i="5"/>
  <c r="H129" i="5"/>
  <c r="G129" i="5"/>
  <c r="O129" i="5" s="1"/>
  <c r="F129" i="5"/>
  <c r="E129" i="5"/>
  <c r="H128" i="5"/>
  <c r="G128" i="5"/>
  <c r="O128" i="5" s="1"/>
  <c r="F128" i="5"/>
  <c r="E128" i="5"/>
  <c r="H127" i="5"/>
  <c r="G127" i="5"/>
  <c r="O127" i="5" s="1"/>
  <c r="F127" i="5"/>
  <c r="E127" i="5"/>
  <c r="H126" i="5"/>
  <c r="G126" i="5"/>
  <c r="O126" i="5" s="1"/>
  <c r="F126" i="5"/>
  <c r="E126" i="5"/>
  <c r="H125" i="5"/>
  <c r="G125" i="5"/>
  <c r="O125" i="5" s="1"/>
  <c r="F125" i="5"/>
  <c r="E125" i="5"/>
  <c r="H124" i="5"/>
  <c r="G124" i="5"/>
  <c r="O124" i="5" s="1"/>
  <c r="F124" i="5"/>
  <c r="E124" i="5"/>
  <c r="H123" i="5"/>
  <c r="G123" i="5"/>
  <c r="O123" i="5" s="1"/>
  <c r="F123" i="5"/>
  <c r="E123" i="5"/>
  <c r="H122" i="5"/>
  <c r="G122" i="5"/>
  <c r="O122" i="5" s="1"/>
  <c r="F122" i="5"/>
  <c r="E122" i="5"/>
  <c r="H121" i="5"/>
  <c r="G121" i="5"/>
  <c r="O121" i="5" s="1"/>
  <c r="F121" i="5"/>
  <c r="E121" i="5"/>
  <c r="H120" i="5"/>
  <c r="G120" i="5"/>
  <c r="O120" i="5" s="1"/>
  <c r="F120" i="5"/>
  <c r="E120" i="5"/>
  <c r="H119" i="5"/>
  <c r="G119" i="5"/>
  <c r="O119" i="5" s="1"/>
  <c r="F119" i="5"/>
  <c r="E119" i="5"/>
  <c r="H118" i="5"/>
  <c r="G118" i="5"/>
  <c r="O118" i="5" s="1"/>
  <c r="F118" i="5"/>
  <c r="E118" i="5"/>
  <c r="H117" i="5"/>
  <c r="G117" i="5"/>
  <c r="O117" i="5" s="1"/>
  <c r="F117" i="5"/>
  <c r="E117" i="5"/>
  <c r="H116" i="5"/>
  <c r="G116" i="5"/>
  <c r="O116" i="5" s="1"/>
  <c r="F116" i="5"/>
  <c r="E116" i="5"/>
  <c r="H115" i="5"/>
  <c r="G115" i="5"/>
  <c r="O115" i="5" s="1"/>
  <c r="F115" i="5"/>
  <c r="E115" i="5"/>
  <c r="H114" i="5"/>
  <c r="G114" i="5"/>
  <c r="O114" i="5" s="1"/>
  <c r="F114" i="5"/>
  <c r="E114" i="5"/>
  <c r="H113" i="5"/>
  <c r="G113" i="5"/>
  <c r="O113" i="5" s="1"/>
  <c r="F113" i="5"/>
  <c r="E113" i="5"/>
  <c r="H112" i="5"/>
  <c r="G112" i="5"/>
  <c r="O112" i="5" s="1"/>
  <c r="F112" i="5"/>
  <c r="E112" i="5"/>
  <c r="H111" i="5"/>
  <c r="G111" i="5"/>
  <c r="O111" i="5" s="1"/>
  <c r="F111" i="5"/>
  <c r="E111" i="5"/>
  <c r="H110" i="5"/>
  <c r="G110" i="5"/>
  <c r="O110" i="5" s="1"/>
  <c r="F110" i="5"/>
  <c r="E110" i="5"/>
  <c r="H109" i="5"/>
  <c r="G109" i="5"/>
  <c r="O109" i="5" s="1"/>
  <c r="F109" i="5"/>
  <c r="E109" i="5"/>
  <c r="H108" i="5"/>
  <c r="G108" i="5"/>
  <c r="O108" i="5" s="1"/>
  <c r="F108" i="5"/>
  <c r="E108" i="5"/>
  <c r="H107" i="5"/>
  <c r="G107" i="5"/>
  <c r="O107" i="5" s="1"/>
  <c r="F107" i="5"/>
  <c r="E107" i="5"/>
  <c r="H106" i="5"/>
  <c r="G106" i="5"/>
  <c r="O106" i="5" s="1"/>
  <c r="F106" i="5"/>
  <c r="E106" i="5"/>
  <c r="H105" i="5"/>
  <c r="G105" i="5"/>
  <c r="O105" i="5" s="1"/>
  <c r="F105" i="5"/>
  <c r="E105" i="5"/>
  <c r="H104" i="5"/>
  <c r="G104" i="5"/>
  <c r="O104" i="5" s="1"/>
  <c r="F104" i="5"/>
  <c r="E104" i="5"/>
  <c r="H103" i="5"/>
  <c r="G103" i="5"/>
  <c r="O103" i="5" s="1"/>
  <c r="F103" i="5"/>
  <c r="E103" i="5"/>
  <c r="H102" i="5"/>
  <c r="G102" i="5"/>
  <c r="O102" i="5" s="1"/>
  <c r="F102" i="5"/>
  <c r="E102" i="5"/>
  <c r="H101" i="5"/>
  <c r="G101" i="5"/>
  <c r="O101" i="5" s="1"/>
  <c r="F101" i="5"/>
  <c r="E101" i="5"/>
  <c r="H100" i="5"/>
  <c r="G100" i="5"/>
  <c r="O100" i="5" s="1"/>
  <c r="F100" i="5"/>
  <c r="E100" i="5"/>
  <c r="H99" i="5"/>
  <c r="G99" i="5"/>
  <c r="O99" i="5" s="1"/>
  <c r="F99" i="5"/>
  <c r="E99" i="5"/>
  <c r="H98" i="5"/>
  <c r="G98" i="5"/>
  <c r="O98" i="5" s="1"/>
  <c r="F98" i="5"/>
  <c r="E98" i="5"/>
  <c r="H97" i="5"/>
  <c r="G97" i="5"/>
  <c r="O97" i="5" s="1"/>
  <c r="F97" i="5"/>
  <c r="E97" i="5"/>
  <c r="H96" i="5"/>
  <c r="G96" i="5"/>
  <c r="O96" i="5" s="1"/>
  <c r="F96" i="5"/>
  <c r="E96" i="5"/>
  <c r="H95" i="5"/>
  <c r="G95" i="5"/>
  <c r="O95" i="5" s="1"/>
  <c r="F95" i="5"/>
  <c r="E95" i="5"/>
  <c r="H94" i="5"/>
  <c r="G94" i="5"/>
  <c r="O94" i="5" s="1"/>
  <c r="F94" i="5"/>
  <c r="E94" i="5"/>
  <c r="H93" i="5"/>
  <c r="G93" i="5"/>
  <c r="O93" i="5" s="1"/>
  <c r="F93" i="5"/>
  <c r="E93" i="5"/>
  <c r="H92" i="5"/>
  <c r="G92" i="5"/>
  <c r="O92" i="5" s="1"/>
  <c r="F92" i="5"/>
  <c r="E92" i="5"/>
  <c r="H91" i="5"/>
  <c r="G91" i="5"/>
  <c r="O91" i="5" s="1"/>
  <c r="F91" i="5"/>
  <c r="E91" i="5"/>
  <c r="H90" i="5"/>
  <c r="G90" i="5"/>
  <c r="O90" i="5" s="1"/>
  <c r="F90" i="5"/>
  <c r="E90" i="5"/>
  <c r="H89" i="5"/>
  <c r="G89" i="5"/>
  <c r="O89" i="5" s="1"/>
  <c r="F89" i="5"/>
  <c r="E89" i="5"/>
  <c r="H88" i="5"/>
  <c r="G88" i="5"/>
  <c r="O88" i="5" s="1"/>
  <c r="F88" i="5"/>
  <c r="E88" i="5"/>
  <c r="H87" i="5"/>
  <c r="G87" i="5"/>
  <c r="O87" i="5" s="1"/>
  <c r="F87" i="5"/>
  <c r="E87" i="5"/>
  <c r="H86" i="5"/>
  <c r="G86" i="5"/>
  <c r="O86" i="5" s="1"/>
  <c r="F86" i="5"/>
  <c r="E86" i="5"/>
  <c r="H85" i="5"/>
  <c r="G85" i="5"/>
  <c r="O85" i="5" s="1"/>
  <c r="F85" i="5"/>
  <c r="E85" i="5"/>
  <c r="H84" i="5"/>
  <c r="G84" i="5"/>
  <c r="O84" i="5" s="1"/>
  <c r="F84" i="5"/>
  <c r="E84" i="5"/>
  <c r="H83" i="5"/>
  <c r="G83" i="5"/>
  <c r="O83" i="5" s="1"/>
  <c r="F83" i="5"/>
  <c r="E83" i="5"/>
  <c r="H82" i="5"/>
  <c r="G82" i="5"/>
  <c r="O82" i="5" s="1"/>
  <c r="F82" i="5"/>
  <c r="E82" i="5"/>
  <c r="H81" i="5"/>
  <c r="G81" i="5"/>
  <c r="O81" i="5" s="1"/>
  <c r="F81" i="5"/>
  <c r="E81" i="5"/>
  <c r="H80" i="5"/>
  <c r="G80" i="5"/>
  <c r="O80" i="5" s="1"/>
  <c r="F80" i="5"/>
  <c r="E80" i="5"/>
  <c r="H79" i="5"/>
  <c r="G79" i="5"/>
  <c r="O79" i="5" s="1"/>
  <c r="F79" i="5"/>
  <c r="E79" i="5"/>
  <c r="H78" i="5"/>
  <c r="G78" i="5"/>
  <c r="O78" i="5" s="1"/>
  <c r="F78" i="5"/>
  <c r="E78" i="5"/>
  <c r="H77" i="5"/>
  <c r="G77" i="5"/>
  <c r="O77" i="5" s="1"/>
  <c r="F77" i="5"/>
  <c r="E77" i="5"/>
  <c r="H76" i="5"/>
  <c r="G76" i="5"/>
  <c r="O76" i="5" s="1"/>
  <c r="F76" i="5"/>
  <c r="E76" i="5"/>
  <c r="H75" i="5"/>
  <c r="G75" i="5"/>
  <c r="O75" i="5" s="1"/>
  <c r="F75" i="5"/>
  <c r="E75" i="5"/>
  <c r="H74" i="5"/>
  <c r="G74" i="5"/>
  <c r="O74" i="5" s="1"/>
  <c r="F74" i="5"/>
  <c r="E74" i="5"/>
  <c r="H73" i="5"/>
  <c r="G73" i="5"/>
  <c r="O73" i="5" s="1"/>
  <c r="F73" i="5"/>
  <c r="E73" i="5"/>
  <c r="H72" i="5"/>
  <c r="G72" i="5"/>
  <c r="O72" i="5" s="1"/>
  <c r="F72" i="5"/>
  <c r="E72" i="5"/>
  <c r="H71" i="5"/>
  <c r="G71" i="5"/>
  <c r="O71" i="5" s="1"/>
  <c r="F71" i="5"/>
  <c r="E71" i="5"/>
  <c r="H70" i="5"/>
  <c r="G70" i="5"/>
  <c r="O70" i="5" s="1"/>
  <c r="F70" i="5"/>
  <c r="E70" i="5"/>
  <c r="H69" i="5"/>
  <c r="G69" i="5"/>
  <c r="O69" i="5" s="1"/>
  <c r="F69" i="5"/>
  <c r="E69" i="5"/>
  <c r="H68" i="5"/>
  <c r="G68" i="5"/>
  <c r="O68" i="5" s="1"/>
  <c r="F68" i="5"/>
  <c r="E68" i="5"/>
  <c r="H67" i="5"/>
  <c r="G67" i="5"/>
  <c r="O67" i="5" s="1"/>
  <c r="F67" i="5"/>
  <c r="E67" i="5"/>
  <c r="H66" i="5"/>
  <c r="G66" i="5"/>
  <c r="O66" i="5" s="1"/>
  <c r="F66" i="5"/>
  <c r="E66" i="5"/>
  <c r="H65" i="5"/>
  <c r="G65" i="5"/>
  <c r="O65" i="5" s="1"/>
  <c r="F65" i="5"/>
  <c r="E65" i="5"/>
  <c r="H64" i="5"/>
  <c r="G64" i="5"/>
  <c r="O64" i="5" s="1"/>
  <c r="F64" i="5"/>
  <c r="E64" i="5"/>
  <c r="H63" i="5"/>
  <c r="G63" i="5"/>
  <c r="O63" i="5" s="1"/>
  <c r="F63" i="5"/>
  <c r="E63" i="5"/>
  <c r="H62" i="5"/>
  <c r="G62" i="5"/>
  <c r="O62" i="5" s="1"/>
  <c r="F62" i="5"/>
  <c r="E62" i="5"/>
  <c r="H61" i="5"/>
  <c r="G61" i="5"/>
  <c r="O61" i="5" s="1"/>
  <c r="F61" i="5"/>
  <c r="E61" i="5"/>
  <c r="H60" i="5"/>
  <c r="G60" i="5"/>
  <c r="O60" i="5" s="1"/>
  <c r="F60" i="5"/>
  <c r="E60" i="5"/>
  <c r="H59" i="5"/>
  <c r="G59" i="5"/>
  <c r="F59" i="5"/>
  <c r="E59" i="5"/>
  <c r="H58" i="5"/>
  <c r="G58" i="5"/>
  <c r="F58" i="5"/>
  <c r="E58" i="5"/>
  <c r="H57" i="5"/>
  <c r="G57" i="5"/>
  <c r="F57" i="5"/>
  <c r="E57" i="5"/>
  <c r="H56" i="5"/>
  <c r="G56" i="5"/>
  <c r="F56" i="5"/>
  <c r="E56" i="5"/>
  <c r="H55" i="5"/>
  <c r="G55" i="5"/>
  <c r="F55" i="5"/>
  <c r="E55" i="5"/>
  <c r="H54" i="5"/>
  <c r="G54" i="5"/>
  <c r="F54" i="5"/>
  <c r="E54" i="5"/>
  <c r="H53" i="5"/>
  <c r="G53" i="5"/>
  <c r="F53" i="5"/>
  <c r="E53" i="5"/>
  <c r="H52" i="5"/>
  <c r="G52" i="5"/>
  <c r="F52" i="5"/>
  <c r="E52" i="5"/>
  <c r="H51" i="5"/>
  <c r="G51" i="5"/>
  <c r="F51" i="5"/>
  <c r="E51" i="5"/>
  <c r="H50" i="5"/>
  <c r="G50" i="5"/>
  <c r="F50" i="5"/>
  <c r="E50" i="5"/>
  <c r="H49" i="5"/>
  <c r="G49" i="5"/>
  <c r="F49" i="5"/>
  <c r="E49" i="5"/>
  <c r="H48" i="5"/>
  <c r="G48" i="5"/>
  <c r="F48" i="5"/>
  <c r="E48" i="5"/>
  <c r="H47" i="5"/>
  <c r="G47" i="5"/>
  <c r="F47" i="5"/>
  <c r="E47" i="5"/>
  <c r="H46" i="5"/>
  <c r="G46" i="5"/>
  <c r="F46" i="5"/>
  <c r="E46" i="5"/>
  <c r="H45" i="5"/>
  <c r="G45" i="5"/>
  <c r="F45" i="5"/>
  <c r="E45" i="5"/>
  <c r="H44" i="5"/>
  <c r="G44" i="5"/>
  <c r="F44" i="5"/>
  <c r="E44" i="5"/>
  <c r="H43" i="5"/>
  <c r="G43" i="5"/>
  <c r="F43" i="5"/>
  <c r="E43" i="5"/>
  <c r="H42" i="5"/>
  <c r="G42" i="5"/>
  <c r="F42" i="5"/>
  <c r="E42" i="5"/>
  <c r="H41" i="5"/>
  <c r="G41" i="5"/>
  <c r="F41" i="5"/>
  <c r="E41" i="5"/>
  <c r="H40" i="5"/>
  <c r="G40" i="5"/>
  <c r="F40" i="5"/>
  <c r="E40" i="5"/>
  <c r="H39" i="5"/>
  <c r="G39" i="5"/>
  <c r="F39" i="5"/>
  <c r="E39" i="5"/>
  <c r="H38" i="5"/>
  <c r="G38" i="5"/>
  <c r="F38" i="5"/>
  <c r="E38" i="5"/>
  <c r="H37" i="5"/>
  <c r="G37" i="5"/>
  <c r="F37" i="5"/>
  <c r="E37" i="5"/>
  <c r="H36" i="5"/>
  <c r="G36" i="5"/>
  <c r="F36" i="5"/>
  <c r="E36" i="5"/>
  <c r="H35" i="5"/>
  <c r="G35" i="5"/>
  <c r="F35" i="5"/>
  <c r="E35" i="5"/>
  <c r="H34" i="5"/>
  <c r="G34" i="5"/>
  <c r="F34" i="5"/>
  <c r="E34" i="5"/>
  <c r="H33" i="5"/>
  <c r="G33" i="5"/>
  <c r="F33" i="5"/>
  <c r="E33" i="5"/>
  <c r="H32" i="5"/>
  <c r="G32" i="5"/>
  <c r="F32" i="5"/>
  <c r="E32" i="5"/>
  <c r="H31" i="5"/>
  <c r="G31" i="5"/>
  <c r="F31" i="5"/>
  <c r="E31" i="5"/>
  <c r="H30" i="5"/>
  <c r="G30" i="5"/>
  <c r="F30" i="5"/>
  <c r="E30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24" i="5"/>
  <c r="G24" i="5"/>
  <c r="F24" i="5"/>
  <c r="E24" i="5"/>
  <c r="H23" i="5"/>
  <c r="G23" i="5"/>
  <c r="F23" i="5"/>
  <c r="E23" i="5"/>
  <c r="H22" i="5"/>
  <c r="G22" i="5"/>
  <c r="F22" i="5"/>
  <c r="E22" i="5"/>
  <c r="H21" i="5"/>
  <c r="G21" i="5"/>
  <c r="F21" i="5"/>
  <c r="E21" i="5"/>
  <c r="H20" i="5"/>
  <c r="G20" i="5"/>
  <c r="F20" i="5"/>
  <c r="E20" i="5"/>
  <c r="H19" i="5"/>
  <c r="G19" i="5"/>
  <c r="F19" i="5"/>
  <c r="E19" i="5"/>
  <c r="H18" i="5"/>
  <c r="G18" i="5"/>
  <c r="F18" i="5"/>
  <c r="E18" i="5"/>
  <c r="H17" i="5"/>
  <c r="G17" i="5"/>
  <c r="F17" i="5"/>
  <c r="E17" i="5"/>
  <c r="H16" i="5"/>
  <c r="G16" i="5"/>
  <c r="F16" i="5"/>
  <c r="E16" i="5"/>
  <c r="H15" i="5"/>
  <c r="G15" i="5"/>
  <c r="F15" i="5"/>
  <c r="E15" i="5"/>
  <c r="H14" i="5"/>
  <c r="G14" i="5"/>
  <c r="F14" i="5"/>
  <c r="E14" i="5"/>
  <c r="H13" i="5"/>
  <c r="G13" i="5"/>
  <c r="F13" i="5"/>
  <c r="E13" i="5"/>
  <c r="H12" i="5"/>
  <c r="G12" i="5"/>
  <c r="F12" i="5"/>
  <c r="E12" i="5"/>
  <c r="H11" i="5"/>
  <c r="G11" i="5"/>
  <c r="F11" i="5"/>
  <c r="E11" i="5"/>
  <c r="H10" i="5"/>
  <c r="G10" i="5"/>
  <c r="F10" i="5"/>
  <c r="E10" i="5"/>
  <c r="H9" i="5"/>
  <c r="G9" i="5"/>
  <c r="F9" i="5"/>
  <c r="E9" i="5"/>
  <c r="H8" i="5"/>
  <c r="G8" i="5"/>
  <c r="F8" i="5"/>
  <c r="E8" i="5"/>
  <c r="H7" i="5"/>
  <c r="G7" i="5"/>
  <c r="F7" i="5"/>
  <c r="E7" i="5"/>
  <c r="H6" i="5"/>
  <c r="G6" i="5"/>
  <c r="F6" i="5"/>
  <c r="E6" i="5"/>
  <c r="H5" i="5"/>
  <c r="G5" i="5"/>
  <c r="F5" i="5"/>
  <c r="E5" i="5"/>
  <c r="H4" i="5"/>
  <c r="G4" i="5"/>
  <c r="F4" i="5"/>
  <c r="E4" i="5"/>
  <c r="H3" i="5"/>
  <c r="G3" i="5"/>
  <c r="F3" i="5"/>
  <c r="E3" i="5"/>
  <c r="O1987" i="5"/>
  <c r="O1965" i="5"/>
  <c r="O1888" i="5"/>
  <c r="O1855" i="5"/>
  <c r="O1851" i="5"/>
  <c r="O1825" i="5"/>
  <c r="O1815" i="5"/>
  <c r="O1678" i="5"/>
  <c r="O1638" i="5"/>
  <c r="O1629" i="5"/>
  <c r="O1555" i="5"/>
  <c r="O1504" i="5"/>
  <c r="O1485" i="5"/>
  <c r="O1468" i="5"/>
  <c r="O1419" i="5"/>
  <c r="O1367" i="5"/>
  <c r="O1349" i="5"/>
  <c r="O1325" i="5"/>
  <c r="O1297" i="5"/>
  <c r="O1275" i="5"/>
  <c r="O1269" i="5"/>
  <c r="O1237" i="5"/>
  <c r="O1117" i="5"/>
  <c r="O1047" i="5"/>
  <c r="O997" i="5"/>
  <c r="O969" i="5"/>
  <c r="O358" i="5"/>
  <c r="H2" i="5"/>
  <c r="O386" i="5"/>
  <c r="O923" i="5"/>
  <c r="O959" i="5"/>
  <c r="O995" i="5"/>
  <c r="O1007" i="5"/>
  <c r="O1037" i="5"/>
  <c r="O1040" i="5"/>
  <c r="O1073" i="5"/>
  <c r="O1082" i="5"/>
  <c r="O1085" i="5"/>
  <c r="O1103" i="5"/>
  <c r="O1121" i="5"/>
  <c r="O1133" i="5"/>
  <c r="O1145" i="5"/>
  <c r="O1151" i="5"/>
  <c r="O1171" i="5"/>
  <c r="O1184" i="5"/>
  <c r="O1199" i="5"/>
  <c r="O1205" i="5"/>
  <c r="O1223" i="5"/>
  <c r="O1253" i="5"/>
  <c r="O1262" i="5"/>
  <c r="O1271" i="5"/>
  <c r="O1280" i="5"/>
  <c r="O1285" i="5"/>
  <c r="O1307" i="5"/>
  <c r="O1319" i="5"/>
  <c r="O1333" i="5"/>
  <c r="O1340" i="5"/>
  <c r="O1343" i="5"/>
  <c r="O1355" i="5"/>
  <c r="O1358" i="5"/>
  <c r="O1373" i="5"/>
  <c r="O1381" i="5"/>
  <c r="O1397" i="5"/>
  <c r="O1406" i="5"/>
  <c r="O1412" i="5"/>
  <c r="O1415" i="5"/>
  <c r="O1417" i="5"/>
  <c r="O1433" i="5"/>
  <c r="O1439" i="5"/>
  <c r="O1451" i="5"/>
  <c r="O1457" i="5"/>
  <c r="O1469" i="5"/>
  <c r="O1472" i="5"/>
  <c r="O1475" i="5"/>
  <c r="O1477" i="5"/>
  <c r="O1490" i="5"/>
  <c r="O1493" i="5"/>
  <c r="O1502" i="5"/>
  <c r="O1511" i="5"/>
  <c r="O1526" i="5"/>
  <c r="O1532" i="5"/>
  <c r="O1544" i="5"/>
  <c r="O1553" i="5"/>
  <c r="O1556" i="5"/>
  <c r="O1559" i="5"/>
  <c r="O1580" i="5"/>
  <c r="O1583" i="5"/>
  <c r="O1586" i="5"/>
  <c r="O1589" i="5"/>
  <c r="O1604" i="5"/>
  <c r="O1613" i="5"/>
  <c r="O1616" i="5"/>
  <c r="O1622" i="5"/>
  <c r="O1628" i="5"/>
  <c r="O1640" i="5"/>
  <c r="O1652" i="5"/>
  <c r="O1658" i="5"/>
  <c r="O1669" i="5"/>
  <c r="O1670" i="5"/>
  <c r="O1673" i="5"/>
  <c r="O1679" i="5"/>
  <c r="O1685" i="5"/>
  <c r="O1691" i="5"/>
  <c r="O1694" i="5"/>
  <c r="O1700" i="5"/>
  <c r="O1706" i="5"/>
  <c r="O1709" i="5"/>
  <c r="O1715" i="5"/>
  <c r="O1718" i="5"/>
  <c r="O1720" i="5"/>
  <c r="O1721" i="5"/>
  <c r="O1723" i="5"/>
  <c r="O1730" i="5"/>
  <c r="O1733" i="5"/>
  <c r="O1736" i="5"/>
  <c r="O1739" i="5"/>
  <c r="O1742" i="5"/>
  <c r="O1745" i="5"/>
  <c r="O1748" i="5"/>
  <c r="O1750" i="5"/>
  <c r="O1754" i="5"/>
  <c r="O1759" i="5"/>
  <c r="O1760" i="5"/>
  <c r="O1763" i="5"/>
  <c r="O1772" i="5"/>
  <c r="O1775" i="5"/>
  <c r="O1781" i="5"/>
  <c r="O1786" i="5"/>
  <c r="O1789" i="5"/>
  <c r="O1790" i="5"/>
  <c r="O1793" i="5"/>
  <c r="O1796" i="5"/>
  <c r="O1799" i="5"/>
  <c r="O1804" i="5"/>
  <c r="O1805" i="5"/>
  <c r="O1808" i="5"/>
  <c r="O1811" i="5"/>
  <c r="O1814" i="5"/>
  <c r="O1817" i="5"/>
  <c r="O1820" i="5"/>
  <c r="O1828" i="5"/>
  <c r="O1829" i="5"/>
  <c r="O1832" i="5"/>
  <c r="O1834" i="5"/>
  <c r="O1835" i="5"/>
  <c r="O1838" i="5"/>
  <c r="O1841" i="5"/>
  <c r="O1844" i="5"/>
  <c r="O1850" i="5"/>
  <c r="O1853" i="5"/>
  <c r="O1856" i="5"/>
  <c r="O1858" i="5"/>
  <c r="O1859" i="5"/>
  <c r="O1862" i="5"/>
  <c r="O1865" i="5"/>
  <c r="O1871" i="5"/>
  <c r="O1877" i="5"/>
  <c r="O1883" i="5"/>
  <c r="O1886" i="5"/>
  <c r="O1889" i="5"/>
  <c r="O1892" i="5"/>
  <c r="O1895" i="5"/>
  <c r="O1901" i="5"/>
  <c r="O1904" i="5"/>
  <c r="O1907" i="5"/>
  <c r="O1910" i="5"/>
  <c r="O1913" i="5"/>
  <c r="O1916" i="5"/>
  <c r="O1919" i="5"/>
  <c r="O1922" i="5"/>
  <c r="O1931" i="5"/>
  <c r="O1934" i="5"/>
  <c r="O1937" i="5"/>
  <c r="O1940" i="5"/>
  <c r="O1943" i="5"/>
  <c r="O1946" i="5"/>
  <c r="O1952" i="5"/>
  <c r="O1955" i="5"/>
  <c r="O1958" i="5"/>
  <c r="O1961" i="5"/>
  <c r="O1964" i="5"/>
  <c r="O1967" i="5"/>
  <c r="O1970" i="5"/>
  <c r="O1985" i="5"/>
  <c r="O1988" i="5"/>
  <c r="O1991" i="5"/>
  <c r="O1994" i="5"/>
  <c r="O1997" i="5"/>
  <c r="O2000" i="5"/>
  <c r="O514" i="5"/>
  <c r="O875" i="5"/>
  <c r="O1289" i="5"/>
  <c r="O1331" i="5"/>
  <c r="O1547" i="5"/>
  <c r="O1579" i="5"/>
  <c r="O1600" i="5"/>
  <c r="O1601" i="5"/>
  <c r="O1646" i="5"/>
  <c r="O1766" i="5"/>
  <c r="O1769" i="5"/>
  <c r="O1823" i="5"/>
  <c r="O1868" i="5"/>
  <c r="O1924" i="5"/>
  <c r="O1928" i="5"/>
  <c r="O1979" i="5"/>
  <c r="O1982" i="5"/>
  <c r="O1740" i="5"/>
  <c r="O1767" i="5"/>
  <c r="O1903" i="5"/>
  <c r="O1973" i="5"/>
  <c r="G2" i="5"/>
  <c r="F2" i="5"/>
  <c r="E2" i="5"/>
  <c r="O1303" i="5"/>
  <c r="O1552" i="5"/>
  <c r="O1630" i="5"/>
  <c r="O1692" i="5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54" i="4"/>
  <c r="I30" i="69" l="1"/>
  <c r="H30" i="69"/>
  <c r="F32" i="69"/>
  <c r="E32" i="69"/>
  <c r="F31" i="69"/>
  <c r="E31" i="69"/>
  <c r="F30" i="69"/>
  <c r="E30" i="69"/>
  <c r="D32" i="69"/>
  <c r="D31" i="69"/>
  <c r="D30" i="69"/>
  <c r="A26" i="69"/>
  <c r="B386" i="60"/>
  <c r="P30" i="69" s="1"/>
  <c r="A386" i="60"/>
  <c r="C386" i="60" s="1"/>
  <c r="Q30" i="69" s="1"/>
  <c r="B223" i="60"/>
  <c r="L30" i="69" s="1"/>
  <c r="A223" i="60"/>
  <c r="C223" i="60" s="1"/>
  <c r="M30" i="69" s="1"/>
  <c r="A221" i="60"/>
  <c r="A384" i="60" s="1"/>
  <c r="A129" i="60"/>
  <c r="B30" i="69"/>
  <c r="D1351" i="65"/>
  <c r="A1351" i="65"/>
  <c r="D912" i="65"/>
  <c r="A912" i="65"/>
  <c r="J7" i="70"/>
  <c r="J8" i="70" s="1"/>
  <c r="J9" i="70" s="1"/>
  <c r="J10" i="70" s="1"/>
  <c r="J11" i="70" s="1"/>
  <c r="J12" i="70" s="1"/>
  <c r="J13" i="70" s="1"/>
  <c r="J14" i="70" s="1"/>
  <c r="J15" i="70" s="1"/>
  <c r="J16" i="70" s="1"/>
  <c r="J17" i="70" s="1"/>
  <c r="J18" i="70" s="1"/>
  <c r="J19" i="70" s="1"/>
  <c r="J20" i="70" s="1"/>
  <c r="J21" i="70" s="1"/>
  <c r="J22" i="70" s="1"/>
  <c r="J23" i="70" s="1"/>
  <c r="J24" i="70" s="1"/>
  <c r="J25" i="70" s="1"/>
  <c r="J26" i="70" s="1"/>
  <c r="J27" i="70" s="1"/>
  <c r="J28" i="70" s="1"/>
  <c r="J29" i="70" s="1"/>
  <c r="J30" i="70" s="1"/>
  <c r="J31" i="70" s="1"/>
  <c r="J32" i="70" s="1"/>
  <c r="J33" i="70" s="1"/>
  <c r="J34" i="70" s="1"/>
  <c r="J35" i="70" s="1"/>
  <c r="J36" i="70" s="1"/>
  <c r="J37" i="70" s="1"/>
  <c r="J38" i="70" s="1"/>
  <c r="J39" i="70" s="1"/>
  <c r="J40" i="70" s="1"/>
  <c r="J41" i="70" s="1"/>
  <c r="J42" i="70" s="1"/>
  <c r="J43" i="70" s="1"/>
  <c r="J44" i="70" s="1"/>
  <c r="J45" i="70" s="1"/>
  <c r="J46" i="70" s="1"/>
  <c r="J47" i="70" s="1"/>
  <c r="J48" i="70" s="1"/>
  <c r="J49" i="70" s="1"/>
  <c r="J50" i="70" s="1"/>
  <c r="J51" i="70" s="1"/>
  <c r="J52" i="70" s="1"/>
  <c r="J53" i="70" s="1"/>
  <c r="J54" i="70" s="1"/>
  <c r="J55" i="70" s="1"/>
  <c r="J56" i="70" s="1"/>
  <c r="J57" i="70" s="1"/>
  <c r="J58" i="70" s="1"/>
  <c r="J59" i="70" s="1"/>
  <c r="J60" i="70" s="1"/>
  <c r="J61" i="70" s="1"/>
  <c r="J62" i="70" s="1"/>
  <c r="J63" i="70" s="1"/>
  <c r="J64" i="70" s="1"/>
  <c r="J65" i="70" s="1"/>
  <c r="J66" i="70" s="1"/>
  <c r="J67" i="70" s="1"/>
  <c r="J68" i="70" s="1"/>
  <c r="I7" i="70"/>
  <c r="C2" i="70"/>
  <c r="I13" i="69"/>
  <c r="H14" i="69" s="1"/>
  <c r="C378" i="60"/>
  <c r="H55" i="69"/>
  <c r="I55" i="69"/>
  <c r="I56" i="69" s="1"/>
  <c r="D55" i="69"/>
  <c r="E55" i="69"/>
  <c r="F55" i="69"/>
  <c r="D56" i="69"/>
  <c r="E56" i="69"/>
  <c r="F56" i="69"/>
  <c r="D57" i="69"/>
  <c r="E57" i="69"/>
  <c r="F57" i="69"/>
  <c r="A51" i="69"/>
  <c r="H47" i="69"/>
  <c r="I47" i="69"/>
  <c r="H48" i="69" s="1"/>
  <c r="D47" i="69"/>
  <c r="E47" i="69"/>
  <c r="F47" i="69"/>
  <c r="D48" i="69"/>
  <c r="E48" i="69"/>
  <c r="F48" i="69"/>
  <c r="D49" i="69"/>
  <c r="E49" i="69"/>
  <c r="F49" i="69"/>
  <c r="I39" i="69"/>
  <c r="I40" i="69" s="1"/>
  <c r="H39" i="69"/>
  <c r="D39" i="69"/>
  <c r="E39" i="69"/>
  <c r="F39" i="69"/>
  <c r="D40" i="69"/>
  <c r="E40" i="69"/>
  <c r="F40" i="69"/>
  <c r="D41" i="69"/>
  <c r="E41" i="69"/>
  <c r="F41" i="69"/>
  <c r="A35" i="69"/>
  <c r="I21" i="69"/>
  <c r="I22" i="69" s="1"/>
  <c r="H21" i="69"/>
  <c r="D21" i="69"/>
  <c r="E21" i="69"/>
  <c r="F21" i="69"/>
  <c r="D22" i="69"/>
  <c r="E22" i="69"/>
  <c r="F22" i="69"/>
  <c r="D23" i="69"/>
  <c r="E23" i="69"/>
  <c r="F23" i="69"/>
  <c r="A17" i="69"/>
  <c r="H13" i="69"/>
  <c r="F15" i="69"/>
  <c r="E15" i="69"/>
  <c r="D15" i="69"/>
  <c r="F14" i="69"/>
  <c r="E14" i="69"/>
  <c r="D14" i="69"/>
  <c r="F13" i="69"/>
  <c r="E13" i="69"/>
  <c r="D13" i="69"/>
  <c r="A9" i="69"/>
  <c r="O3" i="69"/>
  <c r="O11" i="69" s="1"/>
  <c r="K3" i="69"/>
  <c r="K11" i="69" s="1"/>
  <c r="H3" i="69"/>
  <c r="H11" i="69" s="1"/>
  <c r="D3" i="69"/>
  <c r="D11" i="69" s="1"/>
  <c r="A11" i="69"/>
  <c r="I5" i="69"/>
  <c r="H6" i="69" s="1"/>
  <c r="H5" i="69"/>
  <c r="F7" i="69"/>
  <c r="E7" i="69"/>
  <c r="D7" i="69"/>
  <c r="F6" i="69"/>
  <c r="E6" i="69"/>
  <c r="D6" i="69"/>
  <c r="F5" i="69"/>
  <c r="E5" i="69"/>
  <c r="D5" i="69"/>
  <c r="A1" i="69"/>
  <c r="K30" i="69" l="1"/>
  <c r="I8" i="70"/>
  <c r="I9" i="70" s="1"/>
  <c r="I10" i="70" s="1"/>
  <c r="I11" i="70" s="1"/>
  <c r="I12" i="70" s="1"/>
  <c r="I13" i="70" s="1"/>
  <c r="I14" i="70" s="1"/>
  <c r="I15" i="70" s="1"/>
  <c r="I16" i="70" s="1"/>
  <c r="I17" i="70" s="1"/>
  <c r="I18" i="70" s="1"/>
  <c r="I19" i="70" s="1"/>
  <c r="I20" i="70" s="1"/>
  <c r="I21" i="70" s="1"/>
  <c r="I22" i="70" s="1"/>
  <c r="I23" i="70" s="1"/>
  <c r="I24" i="70" s="1"/>
  <c r="I25" i="70" s="1"/>
  <c r="I26" i="70" s="1"/>
  <c r="I27" i="70" s="1"/>
  <c r="I28" i="70" s="1"/>
  <c r="I29" i="70" s="1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I58" i="70" s="1"/>
  <c r="I59" i="70" s="1"/>
  <c r="I60" i="70" s="1"/>
  <c r="I61" i="70" s="1"/>
  <c r="I62" i="70" s="1"/>
  <c r="I63" i="70" s="1"/>
  <c r="I64" i="70" s="1"/>
  <c r="I65" i="70" s="1"/>
  <c r="I66" i="70" s="1"/>
  <c r="I67" i="70" s="1"/>
  <c r="I68" i="70" s="1"/>
  <c r="O30" i="69"/>
  <c r="I31" i="69"/>
  <c r="H31" i="69" s="1"/>
  <c r="A15" i="60"/>
  <c r="A30" i="69" s="1"/>
  <c r="A14" i="60"/>
  <c r="A29" i="69" s="1"/>
  <c r="C16" i="60"/>
  <c r="H28" i="69"/>
  <c r="K28" i="69"/>
  <c r="O28" i="69"/>
  <c r="A28" i="69"/>
  <c r="D28" i="69"/>
  <c r="B31" i="69"/>
  <c r="I6" i="69"/>
  <c r="I14" i="69"/>
  <c r="H22" i="69"/>
  <c r="H40" i="69"/>
  <c r="I48" i="69"/>
  <c r="H56" i="69"/>
  <c r="A53" i="69"/>
  <c r="O45" i="69"/>
  <c r="O53" i="69"/>
  <c r="K53" i="69"/>
  <c r="H53" i="69"/>
  <c r="D53" i="69"/>
  <c r="O37" i="69"/>
  <c r="D37" i="69"/>
  <c r="H37" i="69"/>
  <c r="K37" i="69"/>
  <c r="A45" i="69"/>
  <c r="D45" i="69"/>
  <c r="H45" i="69"/>
  <c r="K45" i="69"/>
  <c r="A37" i="69"/>
  <c r="A19" i="69"/>
  <c r="D19" i="69"/>
  <c r="H19" i="69"/>
  <c r="K19" i="69"/>
  <c r="O19" i="69"/>
  <c r="J382" i="60"/>
  <c r="P55" i="69" s="1"/>
  <c r="I382" i="60"/>
  <c r="F382" i="60"/>
  <c r="P47" i="69" s="1"/>
  <c r="E382" i="60"/>
  <c r="B382" i="60"/>
  <c r="A382" i="60"/>
  <c r="J377" i="60"/>
  <c r="P21" i="69" s="1"/>
  <c r="I377" i="60"/>
  <c r="O21" i="69" s="1"/>
  <c r="F377" i="60"/>
  <c r="P13" i="69" s="1"/>
  <c r="E377" i="60"/>
  <c r="B377" i="60"/>
  <c r="P5" i="69" s="1"/>
  <c r="A377" i="60"/>
  <c r="O5" i="69" s="1"/>
  <c r="I375" i="60"/>
  <c r="E375" i="60"/>
  <c r="A375" i="60"/>
  <c r="G382" i="60" l="1"/>
  <c r="Q47" i="69" s="1"/>
  <c r="O47" i="69"/>
  <c r="K382" i="60"/>
  <c r="Q55" i="69" s="1"/>
  <c r="O55" i="69"/>
  <c r="K377" i="60"/>
  <c r="Q21" i="69" s="1"/>
  <c r="C382" i="60"/>
  <c r="O39" i="69"/>
  <c r="G377" i="60"/>
  <c r="Q13" i="69" s="1"/>
  <c r="O13" i="69"/>
  <c r="C377" i="60"/>
  <c r="Q5" i="69" s="1"/>
  <c r="P39" i="69"/>
  <c r="Q39" i="69" l="1"/>
  <c r="L285" i="5"/>
  <c r="M285" i="5" s="1"/>
  <c r="L286" i="5"/>
  <c r="M286" i="5" s="1"/>
  <c r="A1179" i="65" l="1"/>
  <c r="G988" i="65"/>
  <c r="D988" i="65"/>
  <c r="A988" i="65"/>
  <c r="G1084" i="65"/>
  <c r="D1084" i="65"/>
  <c r="A1084" i="65"/>
  <c r="G1179" i="65"/>
  <c r="D1179" i="65"/>
  <c r="G1279" i="65"/>
  <c r="D1279" i="65"/>
  <c r="A1279" i="65"/>
  <c r="H1289" i="65"/>
  <c r="E1289" i="65"/>
  <c r="B1289" i="65"/>
  <c r="H1189" i="65"/>
  <c r="E1189" i="65"/>
  <c r="B1189" i="65"/>
  <c r="H1094" i="65"/>
  <c r="E1094" i="65"/>
  <c r="B1094" i="65"/>
  <c r="H998" i="65"/>
  <c r="E998" i="65"/>
  <c r="B998" i="65"/>
  <c r="G862" i="65"/>
  <c r="D862" i="65"/>
  <c r="A862" i="65"/>
  <c r="G762" i="65"/>
  <c r="D762" i="65"/>
  <c r="A762" i="65"/>
  <c r="G662" i="65"/>
  <c r="D662" i="65"/>
  <c r="A662" i="65"/>
  <c r="G562" i="65"/>
  <c r="D562" i="65"/>
  <c r="A562" i="65"/>
  <c r="G296" i="65"/>
  <c r="D296" i="65"/>
  <c r="A296" i="65"/>
  <c r="G198" i="65"/>
  <c r="D198" i="65"/>
  <c r="A198" i="65"/>
  <c r="A100" i="65"/>
  <c r="G100" i="65"/>
  <c r="D100" i="65"/>
  <c r="G4" i="65"/>
  <c r="D4" i="65"/>
  <c r="A4" i="65"/>
  <c r="B20" i="69" l="1"/>
  <c r="A20" i="69" s="1"/>
  <c r="B21" i="69"/>
  <c r="A21" i="69" s="1"/>
  <c r="B38" i="69"/>
  <c r="B39" i="69"/>
  <c r="A39" i="69" s="1"/>
  <c r="B54" i="69"/>
  <c r="B55" i="69"/>
  <c r="A55" i="69" s="1"/>
  <c r="B46" i="69"/>
  <c r="A46" i="69" s="1"/>
  <c r="B47" i="69"/>
  <c r="A47" i="69" s="1"/>
  <c r="B13" i="69"/>
  <c r="A13" i="69" s="1"/>
  <c r="B12" i="69"/>
  <c r="B4" i="69"/>
  <c r="B5" i="69"/>
  <c r="A5" i="69" s="1"/>
  <c r="K10" i="60"/>
  <c r="I10" i="60" s="1"/>
  <c r="C5" i="60"/>
  <c r="A5" i="60" s="1"/>
  <c r="K9" i="60"/>
  <c r="I9" i="60" s="1"/>
  <c r="G5" i="60"/>
  <c r="E5" i="60" s="1"/>
  <c r="C10" i="60"/>
  <c r="A10" i="60" s="1"/>
  <c r="K5" i="60"/>
  <c r="I5" i="60" s="1"/>
  <c r="G10" i="60"/>
  <c r="E10" i="60" s="1"/>
  <c r="K4" i="60"/>
  <c r="I4" i="60" s="1"/>
  <c r="C4" i="60"/>
  <c r="A4" i="60" s="1"/>
  <c r="G9" i="60"/>
  <c r="E9" i="60" s="1"/>
  <c r="C9" i="60"/>
  <c r="A9" i="60" s="1"/>
  <c r="G4" i="60"/>
  <c r="E4" i="60" s="1"/>
  <c r="B22" i="69" l="1"/>
  <c r="A38" i="69"/>
  <c r="B40" i="69"/>
  <c r="A54" i="69"/>
  <c r="B56" i="69"/>
  <c r="B48" i="69"/>
  <c r="B6" i="69"/>
  <c r="A4" i="69"/>
  <c r="A12" i="69"/>
  <c r="B14" i="69"/>
  <c r="G6" i="60"/>
  <c r="Q2" i="5"/>
  <c r="L261" i="5"/>
  <c r="L262" i="5"/>
  <c r="J219" i="60" l="1"/>
  <c r="L55" i="69" s="1"/>
  <c r="I219" i="60"/>
  <c r="F219" i="60"/>
  <c r="L47" i="69" s="1"/>
  <c r="E219" i="60"/>
  <c r="J215" i="60"/>
  <c r="L21" i="69" s="1"/>
  <c r="I215" i="60"/>
  <c r="K21" i="69" s="1"/>
  <c r="F215" i="60"/>
  <c r="L13" i="69" s="1"/>
  <c r="E215" i="60"/>
  <c r="K13" i="69" s="1"/>
  <c r="B215" i="60"/>
  <c r="L5" i="69" s="1"/>
  <c r="A215" i="60"/>
  <c r="K5" i="69" s="1"/>
  <c r="B219" i="60"/>
  <c r="L39" i="69" s="1"/>
  <c r="A219" i="60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L73" i="5"/>
  <c r="M73" i="5" s="1"/>
  <c r="L74" i="5"/>
  <c r="M74" i="5" s="1"/>
  <c r="L89" i="5"/>
  <c r="Q5051" i="5"/>
  <c r="Q5050" i="5"/>
  <c r="Q5049" i="5"/>
  <c r="Q5048" i="5"/>
  <c r="Q5047" i="5"/>
  <c r="Q5046" i="5"/>
  <c r="Q5045" i="5"/>
  <c r="Q5044" i="5"/>
  <c r="Q5043" i="5"/>
  <c r="Q5042" i="5"/>
  <c r="Q5041" i="5"/>
  <c r="Q5040" i="5"/>
  <c r="Q5039" i="5"/>
  <c r="Q5038" i="5"/>
  <c r="Q5037" i="5"/>
  <c r="Q5036" i="5"/>
  <c r="Q5035" i="5"/>
  <c r="Q5034" i="5"/>
  <c r="Q5033" i="5"/>
  <c r="Q5032" i="5"/>
  <c r="Q5031" i="5"/>
  <c r="Q5030" i="5"/>
  <c r="Q5029" i="5"/>
  <c r="Q5028" i="5"/>
  <c r="Q5027" i="5"/>
  <c r="Q5026" i="5"/>
  <c r="Q5025" i="5"/>
  <c r="Q5024" i="5"/>
  <c r="Q5023" i="5"/>
  <c r="Q5022" i="5"/>
  <c r="Q5021" i="5"/>
  <c r="Q5020" i="5"/>
  <c r="Q5019" i="5"/>
  <c r="Q5018" i="5"/>
  <c r="Q5017" i="5"/>
  <c r="Q5016" i="5"/>
  <c r="Q5015" i="5"/>
  <c r="Q5014" i="5"/>
  <c r="Q5013" i="5"/>
  <c r="Q5012" i="5"/>
  <c r="Q5011" i="5"/>
  <c r="Q5010" i="5"/>
  <c r="Q5009" i="5"/>
  <c r="Q5008" i="5"/>
  <c r="Q5007" i="5"/>
  <c r="Q5006" i="5"/>
  <c r="Q5005" i="5"/>
  <c r="Q5004" i="5"/>
  <c r="Q5003" i="5"/>
  <c r="Q5002" i="5"/>
  <c r="Q5001" i="5"/>
  <c r="Q5000" i="5"/>
  <c r="Q4999" i="5"/>
  <c r="Q4998" i="5"/>
  <c r="Q4997" i="5"/>
  <c r="Q4996" i="5"/>
  <c r="Q4995" i="5"/>
  <c r="Q4994" i="5"/>
  <c r="Q4993" i="5"/>
  <c r="Q4992" i="5"/>
  <c r="Q4991" i="5"/>
  <c r="Q4990" i="5"/>
  <c r="Q4989" i="5"/>
  <c r="Q4988" i="5"/>
  <c r="Q4987" i="5"/>
  <c r="Q4986" i="5"/>
  <c r="Q4985" i="5"/>
  <c r="Q4984" i="5"/>
  <c r="Q4983" i="5"/>
  <c r="Q4982" i="5"/>
  <c r="Q4981" i="5"/>
  <c r="Q4980" i="5"/>
  <c r="Q4979" i="5"/>
  <c r="Q4978" i="5"/>
  <c r="Q4977" i="5"/>
  <c r="Q4976" i="5"/>
  <c r="Q4975" i="5"/>
  <c r="Q4974" i="5"/>
  <c r="Q4973" i="5"/>
  <c r="Q4972" i="5"/>
  <c r="Q4971" i="5"/>
  <c r="Q4970" i="5"/>
  <c r="Q4969" i="5"/>
  <c r="Q4968" i="5"/>
  <c r="Q4967" i="5"/>
  <c r="Q4966" i="5"/>
  <c r="Q4965" i="5"/>
  <c r="Q4964" i="5"/>
  <c r="Q4963" i="5"/>
  <c r="Q4962" i="5"/>
  <c r="Q4961" i="5"/>
  <c r="Q4960" i="5"/>
  <c r="Q4959" i="5"/>
  <c r="Q4958" i="5"/>
  <c r="Q4957" i="5"/>
  <c r="Q4956" i="5"/>
  <c r="Q4955" i="5"/>
  <c r="Q4954" i="5"/>
  <c r="Q4953" i="5"/>
  <c r="Q4952" i="5"/>
  <c r="Q4951" i="5"/>
  <c r="Q4950" i="5"/>
  <c r="Q4949" i="5"/>
  <c r="Q4948" i="5"/>
  <c r="Q4947" i="5"/>
  <c r="Q4946" i="5"/>
  <c r="Q4945" i="5"/>
  <c r="Q4944" i="5"/>
  <c r="Q4943" i="5"/>
  <c r="Q4942" i="5"/>
  <c r="Q4941" i="5"/>
  <c r="Q4940" i="5"/>
  <c r="Q4939" i="5"/>
  <c r="Q4938" i="5"/>
  <c r="Q4937" i="5"/>
  <c r="Q4936" i="5"/>
  <c r="Q4935" i="5"/>
  <c r="Q4934" i="5"/>
  <c r="Q4933" i="5"/>
  <c r="Q4932" i="5"/>
  <c r="Q4931" i="5"/>
  <c r="Q4930" i="5"/>
  <c r="Q4929" i="5"/>
  <c r="Q4928" i="5"/>
  <c r="Q4927" i="5"/>
  <c r="Q4926" i="5"/>
  <c r="Q4925" i="5"/>
  <c r="Q4924" i="5"/>
  <c r="Q4923" i="5"/>
  <c r="Q4922" i="5"/>
  <c r="Q4921" i="5"/>
  <c r="Q4920" i="5"/>
  <c r="Q4919" i="5"/>
  <c r="Q4918" i="5"/>
  <c r="Q4917" i="5"/>
  <c r="Q4916" i="5"/>
  <c r="Q4915" i="5"/>
  <c r="Q4914" i="5"/>
  <c r="Q4913" i="5"/>
  <c r="Q4912" i="5"/>
  <c r="Q4911" i="5"/>
  <c r="Q4910" i="5"/>
  <c r="Q4909" i="5"/>
  <c r="Q4908" i="5"/>
  <c r="Q4907" i="5"/>
  <c r="Q4906" i="5"/>
  <c r="Q4905" i="5"/>
  <c r="Q4904" i="5"/>
  <c r="Q4903" i="5"/>
  <c r="Q4902" i="5"/>
  <c r="Q4901" i="5"/>
  <c r="Q4900" i="5"/>
  <c r="Q4899" i="5"/>
  <c r="Q4898" i="5"/>
  <c r="Q4897" i="5"/>
  <c r="Q4896" i="5"/>
  <c r="Q4895" i="5"/>
  <c r="Q4894" i="5"/>
  <c r="Q4893" i="5"/>
  <c r="Q4892" i="5"/>
  <c r="Q4891" i="5"/>
  <c r="Q4890" i="5"/>
  <c r="Q4889" i="5"/>
  <c r="Q4888" i="5"/>
  <c r="Q4887" i="5"/>
  <c r="Q4886" i="5"/>
  <c r="Q4885" i="5"/>
  <c r="Q4884" i="5"/>
  <c r="Q4883" i="5"/>
  <c r="Q4882" i="5"/>
  <c r="Q4881" i="5"/>
  <c r="Q4880" i="5"/>
  <c r="Q4879" i="5"/>
  <c r="Q4878" i="5"/>
  <c r="Q4877" i="5"/>
  <c r="Q4876" i="5"/>
  <c r="Q4875" i="5"/>
  <c r="Q4874" i="5"/>
  <c r="Q4873" i="5"/>
  <c r="Q4872" i="5"/>
  <c r="Q4871" i="5"/>
  <c r="Q4870" i="5"/>
  <c r="Q4869" i="5"/>
  <c r="Q4868" i="5"/>
  <c r="Q4867" i="5"/>
  <c r="Q4866" i="5"/>
  <c r="Q4865" i="5"/>
  <c r="Q4864" i="5"/>
  <c r="Q4863" i="5"/>
  <c r="Q4862" i="5"/>
  <c r="Q4861" i="5"/>
  <c r="Q4860" i="5"/>
  <c r="Q4859" i="5"/>
  <c r="Q4858" i="5"/>
  <c r="Q4857" i="5"/>
  <c r="Q4856" i="5"/>
  <c r="Q4855" i="5"/>
  <c r="Q4854" i="5"/>
  <c r="Q4853" i="5"/>
  <c r="Q4852" i="5"/>
  <c r="Q4851" i="5"/>
  <c r="Q4850" i="5"/>
  <c r="Q4849" i="5"/>
  <c r="Q4848" i="5"/>
  <c r="Q4847" i="5"/>
  <c r="Q4846" i="5"/>
  <c r="Q4845" i="5"/>
  <c r="Q4844" i="5"/>
  <c r="Q4843" i="5"/>
  <c r="Q4842" i="5"/>
  <c r="Q4841" i="5"/>
  <c r="Q4840" i="5"/>
  <c r="Q4839" i="5"/>
  <c r="Q4838" i="5"/>
  <c r="Q4837" i="5"/>
  <c r="Q4836" i="5"/>
  <c r="Q4835" i="5"/>
  <c r="Q4834" i="5"/>
  <c r="Q4833" i="5"/>
  <c r="Q4832" i="5"/>
  <c r="Q4831" i="5"/>
  <c r="Q4830" i="5"/>
  <c r="Q4829" i="5"/>
  <c r="Q4828" i="5"/>
  <c r="Q4827" i="5"/>
  <c r="Q4826" i="5"/>
  <c r="Q4825" i="5"/>
  <c r="Q4824" i="5"/>
  <c r="Q4823" i="5"/>
  <c r="Q4822" i="5"/>
  <c r="Q4821" i="5"/>
  <c r="Q4820" i="5"/>
  <c r="Q4819" i="5"/>
  <c r="Q4818" i="5"/>
  <c r="Q4817" i="5"/>
  <c r="Q4816" i="5"/>
  <c r="Q4815" i="5"/>
  <c r="Q4814" i="5"/>
  <c r="Q4813" i="5"/>
  <c r="Q4812" i="5"/>
  <c r="Q4811" i="5"/>
  <c r="Q4810" i="5"/>
  <c r="Q4809" i="5"/>
  <c r="Q4808" i="5"/>
  <c r="Q4807" i="5"/>
  <c r="Q4806" i="5"/>
  <c r="Q4805" i="5"/>
  <c r="Q4804" i="5"/>
  <c r="Q4803" i="5"/>
  <c r="Q4802" i="5"/>
  <c r="Q4801" i="5"/>
  <c r="Q4800" i="5"/>
  <c r="Q4799" i="5"/>
  <c r="Q4798" i="5"/>
  <c r="Q4797" i="5"/>
  <c r="Q4796" i="5"/>
  <c r="Q4795" i="5"/>
  <c r="Q4794" i="5"/>
  <c r="Q4793" i="5"/>
  <c r="Q4792" i="5"/>
  <c r="Q4791" i="5"/>
  <c r="Q4790" i="5"/>
  <c r="Q4789" i="5"/>
  <c r="Q4788" i="5"/>
  <c r="Q4787" i="5"/>
  <c r="Q4786" i="5"/>
  <c r="Q4785" i="5"/>
  <c r="Q4784" i="5"/>
  <c r="Q4783" i="5"/>
  <c r="Q4782" i="5"/>
  <c r="Q4781" i="5"/>
  <c r="Q4780" i="5"/>
  <c r="Q4779" i="5"/>
  <c r="Q4778" i="5"/>
  <c r="Q4777" i="5"/>
  <c r="Q4776" i="5"/>
  <c r="Q4775" i="5"/>
  <c r="Q4774" i="5"/>
  <c r="Q4773" i="5"/>
  <c r="Q4772" i="5"/>
  <c r="Q4771" i="5"/>
  <c r="Q4770" i="5"/>
  <c r="Q4769" i="5"/>
  <c r="Q4768" i="5"/>
  <c r="Q4767" i="5"/>
  <c r="Q4766" i="5"/>
  <c r="Q4765" i="5"/>
  <c r="Q4764" i="5"/>
  <c r="Q4763" i="5"/>
  <c r="Q4762" i="5"/>
  <c r="Q4761" i="5"/>
  <c r="Q4760" i="5"/>
  <c r="Q4759" i="5"/>
  <c r="Q4758" i="5"/>
  <c r="Q4757" i="5"/>
  <c r="Q4756" i="5"/>
  <c r="Q4755" i="5"/>
  <c r="Q4754" i="5"/>
  <c r="Q4753" i="5"/>
  <c r="Q4752" i="5"/>
  <c r="Q4751" i="5"/>
  <c r="Q4750" i="5"/>
  <c r="Q4749" i="5"/>
  <c r="Q4748" i="5"/>
  <c r="Q4747" i="5"/>
  <c r="Q4746" i="5"/>
  <c r="Q4745" i="5"/>
  <c r="Q4744" i="5"/>
  <c r="Q4743" i="5"/>
  <c r="Q4742" i="5"/>
  <c r="Q4741" i="5"/>
  <c r="Q4740" i="5"/>
  <c r="Q4739" i="5"/>
  <c r="Q4738" i="5"/>
  <c r="Q4737" i="5"/>
  <c r="Q4736" i="5"/>
  <c r="Q4735" i="5"/>
  <c r="Q4734" i="5"/>
  <c r="Q4733" i="5"/>
  <c r="Q4732" i="5"/>
  <c r="Q4731" i="5"/>
  <c r="Q4730" i="5"/>
  <c r="Q4729" i="5"/>
  <c r="Q4728" i="5"/>
  <c r="Q4727" i="5"/>
  <c r="Q4726" i="5"/>
  <c r="Q4725" i="5"/>
  <c r="Q4724" i="5"/>
  <c r="Q4723" i="5"/>
  <c r="Q4722" i="5"/>
  <c r="Q4721" i="5"/>
  <c r="Q4720" i="5"/>
  <c r="Q4719" i="5"/>
  <c r="Q4718" i="5"/>
  <c r="Q4717" i="5"/>
  <c r="Q4716" i="5"/>
  <c r="Q4715" i="5"/>
  <c r="Q4714" i="5"/>
  <c r="Q4713" i="5"/>
  <c r="Q4712" i="5"/>
  <c r="Q4711" i="5"/>
  <c r="Q4710" i="5"/>
  <c r="Q4709" i="5"/>
  <c r="Q4708" i="5"/>
  <c r="Q4707" i="5"/>
  <c r="Q4706" i="5"/>
  <c r="Q4705" i="5"/>
  <c r="Q4704" i="5"/>
  <c r="Q4703" i="5"/>
  <c r="Q4702" i="5"/>
  <c r="Q4701" i="5"/>
  <c r="Q4700" i="5"/>
  <c r="Q4699" i="5"/>
  <c r="Q4698" i="5"/>
  <c r="Q4697" i="5"/>
  <c r="Q4696" i="5"/>
  <c r="Q4695" i="5"/>
  <c r="Q4694" i="5"/>
  <c r="Q4693" i="5"/>
  <c r="Q4692" i="5"/>
  <c r="Q4691" i="5"/>
  <c r="Q4690" i="5"/>
  <c r="Q4689" i="5"/>
  <c r="Q4688" i="5"/>
  <c r="Q4687" i="5"/>
  <c r="Q4686" i="5"/>
  <c r="Q4685" i="5"/>
  <c r="Q4684" i="5"/>
  <c r="Q4683" i="5"/>
  <c r="Q4682" i="5"/>
  <c r="Q4681" i="5"/>
  <c r="Q4680" i="5"/>
  <c r="Q4679" i="5"/>
  <c r="Q4678" i="5"/>
  <c r="Q4677" i="5"/>
  <c r="Q4676" i="5"/>
  <c r="Q4675" i="5"/>
  <c r="Q4674" i="5"/>
  <c r="Q4673" i="5"/>
  <c r="Q4672" i="5"/>
  <c r="Q4671" i="5"/>
  <c r="Q4670" i="5"/>
  <c r="Q4669" i="5"/>
  <c r="Q4668" i="5"/>
  <c r="Q4667" i="5"/>
  <c r="Q4666" i="5"/>
  <c r="Q4665" i="5"/>
  <c r="Q4664" i="5"/>
  <c r="Q4663" i="5"/>
  <c r="Q4662" i="5"/>
  <c r="Q4661" i="5"/>
  <c r="Q4660" i="5"/>
  <c r="Q4659" i="5"/>
  <c r="Q4658" i="5"/>
  <c r="Q4657" i="5"/>
  <c r="Q4656" i="5"/>
  <c r="Q4655" i="5"/>
  <c r="Q4654" i="5"/>
  <c r="Q4653" i="5"/>
  <c r="Q4652" i="5"/>
  <c r="Q4651" i="5"/>
  <c r="Q4650" i="5"/>
  <c r="Q4649" i="5"/>
  <c r="Q4648" i="5"/>
  <c r="Q4647" i="5"/>
  <c r="Q4646" i="5"/>
  <c r="Q4645" i="5"/>
  <c r="Q4644" i="5"/>
  <c r="Q4643" i="5"/>
  <c r="Q4642" i="5"/>
  <c r="Q4641" i="5"/>
  <c r="Q4640" i="5"/>
  <c r="Q4639" i="5"/>
  <c r="Q4638" i="5"/>
  <c r="Q4637" i="5"/>
  <c r="Q4636" i="5"/>
  <c r="Q4635" i="5"/>
  <c r="Q4634" i="5"/>
  <c r="Q4633" i="5"/>
  <c r="Q4632" i="5"/>
  <c r="Q4631" i="5"/>
  <c r="Q4630" i="5"/>
  <c r="Q4629" i="5"/>
  <c r="Q4628" i="5"/>
  <c r="Q4627" i="5"/>
  <c r="Q4626" i="5"/>
  <c r="Q4625" i="5"/>
  <c r="Q4624" i="5"/>
  <c r="Q4623" i="5"/>
  <c r="Q4622" i="5"/>
  <c r="Q4621" i="5"/>
  <c r="Q4620" i="5"/>
  <c r="Q4619" i="5"/>
  <c r="Q4618" i="5"/>
  <c r="Q4617" i="5"/>
  <c r="Q4616" i="5"/>
  <c r="Q4615" i="5"/>
  <c r="Q4614" i="5"/>
  <c r="Q4613" i="5"/>
  <c r="Q4612" i="5"/>
  <c r="Q4611" i="5"/>
  <c r="Q4610" i="5"/>
  <c r="Q4609" i="5"/>
  <c r="Q4608" i="5"/>
  <c r="Q4607" i="5"/>
  <c r="Q4606" i="5"/>
  <c r="Q4605" i="5"/>
  <c r="Q4604" i="5"/>
  <c r="Q4603" i="5"/>
  <c r="Q4602" i="5"/>
  <c r="Q4601" i="5"/>
  <c r="Q4600" i="5"/>
  <c r="Q4599" i="5"/>
  <c r="Q4598" i="5"/>
  <c r="Q4597" i="5"/>
  <c r="Q4596" i="5"/>
  <c r="Q4595" i="5"/>
  <c r="Q4594" i="5"/>
  <c r="Q4593" i="5"/>
  <c r="Q4592" i="5"/>
  <c r="Q4591" i="5"/>
  <c r="Q4590" i="5"/>
  <c r="Q4589" i="5"/>
  <c r="Q4588" i="5"/>
  <c r="Q4587" i="5"/>
  <c r="Q4586" i="5"/>
  <c r="Q4585" i="5"/>
  <c r="Q4584" i="5"/>
  <c r="Q4583" i="5"/>
  <c r="Q4582" i="5"/>
  <c r="Q4581" i="5"/>
  <c r="Q4580" i="5"/>
  <c r="Q4579" i="5"/>
  <c r="Q4578" i="5"/>
  <c r="Q4577" i="5"/>
  <c r="Q4576" i="5"/>
  <c r="Q4575" i="5"/>
  <c r="Q4574" i="5"/>
  <c r="Q4573" i="5"/>
  <c r="Q4572" i="5"/>
  <c r="Q4571" i="5"/>
  <c r="Q4570" i="5"/>
  <c r="Q4569" i="5"/>
  <c r="Q4568" i="5"/>
  <c r="Q4567" i="5"/>
  <c r="Q4566" i="5"/>
  <c r="Q4565" i="5"/>
  <c r="Q4564" i="5"/>
  <c r="Q4563" i="5"/>
  <c r="Q4562" i="5"/>
  <c r="Q4561" i="5"/>
  <c r="Q4560" i="5"/>
  <c r="Q4559" i="5"/>
  <c r="Q4558" i="5"/>
  <c r="Q4557" i="5"/>
  <c r="Q4556" i="5"/>
  <c r="Q4555" i="5"/>
  <c r="Q4554" i="5"/>
  <c r="Q4553" i="5"/>
  <c r="Q4552" i="5"/>
  <c r="Q4551" i="5"/>
  <c r="Q4550" i="5"/>
  <c r="Q4549" i="5"/>
  <c r="Q4548" i="5"/>
  <c r="Q4547" i="5"/>
  <c r="Q4546" i="5"/>
  <c r="Q4545" i="5"/>
  <c r="Q4544" i="5"/>
  <c r="Q4543" i="5"/>
  <c r="Q4542" i="5"/>
  <c r="Q4541" i="5"/>
  <c r="Q4540" i="5"/>
  <c r="Q4539" i="5"/>
  <c r="Q4538" i="5"/>
  <c r="Q4537" i="5"/>
  <c r="Q4536" i="5"/>
  <c r="Q4535" i="5"/>
  <c r="Q4534" i="5"/>
  <c r="Q4533" i="5"/>
  <c r="Q4532" i="5"/>
  <c r="Q4531" i="5"/>
  <c r="Q4530" i="5"/>
  <c r="Q4529" i="5"/>
  <c r="Q4528" i="5"/>
  <c r="Q4527" i="5"/>
  <c r="Q4526" i="5"/>
  <c r="Q4525" i="5"/>
  <c r="Q4524" i="5"/>
  <c r="Q4523" i="5"/>
  <c r="Q4522" i="5"/>
  <c r="Q4521" i="5"/>
  <c r="Q4520" i="5"/>
  <c r="Q4519" i="5"/>
  <c r="Q4518" i="5"/>
  <c r="Q4517" i="5"/>
  <c r="Q4516" i="5"/>
  <c r="Q4515" i="5"/>
  <c r="Q4514" i="5"/>
  <c r="Q4513" i="5"/>
  <c r="Q4512" i="5"/>
  <c r="Q4511" i="5"/>
  <c r="Q4510" i="5"/>
  <c r="Q4509" i="5"/>
  <c r="Q4508" i="5"/>
  <c r="Q4507" i="5"/>
  <c r="Q4506" i="5"/>
  <c r="Q4505" i="5"/>
  <c r="Q4504" i="5"/>
  <c r="Q4503" i="5"/>
  <c r="Q4502" i="5"/>
  <c r="Q4501" i="5"/>
  <c r="Q4500" i="5"/>
  <c r="Q4499" i="5"/>
  <c r="Q4498" i="5"/>
  <c r="Q4497" i="5"/>
  <c r="Q4496" i="5"/>
  <c r="Q4495" i="5"/>
  <c r="Q4494" i="5"/>
  <c r="Q4493" i="5"/>
  <c r="Q4492" i="5"/>
  <c r="Q4491" i="5"/>
  <c r="Q4490" i="5"/>
  <c r="Q4489" i="5"/>
  <c r="Q4488" i="5"/>
  <c r="Q4487" i="5"/>
  <c r="Q4486" i="5"/>
  <c r="Q4485" i="5"/>
  <c r="Q4484" i="5"/>
  <c r="Q4483" i="5"/>
  <c r="Q4482" i="5"/>
  <c r="Q4481" i="5"/>
  <c r="Q4480" i="5"/>
  <c r="Q4479" i="5"/>
  <c r="Q4478" i="5"/>
  <c r="Q4477" i="5"/>
  <c r="Q4476" i="5"/>
  <c r="Q4475" i="5"/>
  <c r="Q4474" i="5"/>
  <c r="Q4473" i="5"/>
  <c r="Q4472" i="5"/>
  <c r="Q4471" i="5"/>
  <c r="Q4470" i="5"/>
  <c r="Q4469" i="5"/>
  <c r="Q4468" i="5"/>
  <c r="Q4467" i="5"/>
  <c r="Q4466" i="5"/>
  <c r="Q4465" i="5"/>
  <c r="Q4464" i="5"/>
  <c r="Q4463" i="5"/>
  <c r="Q4462" i="5"/>
  <c r="Q4461" i="5"/>
  <c r="Q4460" i="5"/>
  <c r="Q4459" i="5"/>
  <c r="Q4458" i="5"/>
  <c r="Q4457" i="5"/>
  <c r="Q4456" i="5"/>
  <c r="Q4455" i="5"/>
  <c r="Q4454" i="5"/>
  <c r="Q4453" i="5"/>
  <c r="Q4452" i="5"/>
  <c r="Q4451" i="5"/>
  <c r="Q4450" i="5"/>
  <c r="Q4449" i="5"/>
  <c r="Q4448" i="5"/>
  <c r="Q4447" i="5"/>
  <c r="Q4446" i="5"/>
  <c r="Q4445" i="5"/>
  <c r="Q4444" i="5"/>
  <c r="Q4443" i="5"/>
  <c r="Q4442" i="5"/>
  <c r="Q4441" i="5"/>
  <c r="Q4440" i="5"/>
  <c r="Q4439" i="5"/>
  <c r="Q4438" i="5"/>
  <c r="Q4437" i="5"/>
  <c r="Q4436" i="5"/>
  <c r="Q4435" i="5"/>
  <c r="Q4434" i="5"/>
  <c r="Q4433" i="5"/>
  <c r="Q4432" i="5"/>
  <c r="Q4431" i="5"/>
  <c r="Q4430" i="5"/>
  <c r="Q4429" i="5"/>
  <c r="Q4428" i="5"/>
  <c r="Q4427" i="5"/>
  <c r="Q4426" i="5"/>
  <c r="Q4425" i="5"/>
  <c r="Q4424" i="5"/>
  <c r="Q4423" i="5"/>
  <c r="Q4422" i="5"/>
  <c r="Q4421" i="5"/>
  <c r="Q4420" i="5"/>
  <c r="Q4419" i="5"/>
  <c r="Q4418" i="5"/>
  <c r="Q4417" i="5"/>
  <c r="Q4416" i="5"/>
  <c r="Q4415" i="5"/>
  <c r="Q4414" i="5"/>
  <c r="Q4413" i="5"/>
  <c r="Q4412" i="5"/>
  <c r="Q4411" i="5"/>
  <c r="Q4410" i="5"/>
  <c r="Q4409" i="5"/>
  <c r="Q4408" i="5"/>
  <c r="Q4407" i="5"/>
  <c r="Q4406" i="5"/>
  <c r="Q4405" i="5"/>
  <c r="Q4404" i="5"/>
  <c r="Q4403" i="5"/>
  <c r="Q4402" i="5"/>
  <c r="Q4401" i="5"/>
  <c r="Q4400" i="5"/>
  <c r="Q4399" i="5"/>
  <c r="Q4398" i="5"/>
  <c r="Q4397" i="5"/>
  <c r="Q4396" i="5"/>
  <c r="Q4395" i="5"/>
  <c r="Q4394" i="5"/>
  <c r="Q4393" i="5"/>
  <c r="Q4392" i="5"/>
  <c r="Q4391" i="5"/>
  <c r="Q4390" i="5"/>
  <c r="Q4389" i="5"/>
  <c r="Q4388" i="5"/>
  <c r="Q4387" i="5"/>
  <c r="Q4386" i="5"/>
  <c r="Q4385" i="5"/>
  <c r="Q4384" i="5"/>
  <c r="Q4383" i="5"/>
  <c r="Q4382" i="5"/>
  <c r="Q4381" i="5"/>
  <c r="Q4380" i="5"/>
  <c r="Q4379" i="5"/>
  <c r="Q4378" i="5"/>
  <c r="Q4377" i="5"/>
  <c r="Q4376" i="5"/>
  <c r="Q4375" i="5"/>
  <c r="Q4374" i="5"/>
  <c r="Q4373" i="5"/>
  <c r="Q4372" i="5"/>
  <c r="Q4371" i="5"/>
  <c r="Q4370" i="5"/>
  <c r="Q4369" i="5"/>
  <c r="Q4368" i="5"/>
  <c r="Q4367" i="5"/>
  <c r="Q4366" i="5"/>
  <c r="Q4365" i="5"/>
  <c r="Q4364" i="5"/>
  <c r="Q4363" i="5"/>
  <c r="Q4362" i="5"/>
  <c r="Q4361" i="5"/>
  <c r="Q4360" i="5"/>
  <c r="Q4359" i="5"/>
  <c r="Q4358" i="5"/>
  <c r="Q4357" i="5"/>
  <c r="Q4356" i="5"/>
  <c r="Q4355" i="5"/>
  <c r="Q4354" i="5"/>
  <c r="Q4353" i="5"/>
  <c r="Q4352" i="5"/>
  <c r="Q4351" i="5"/>
  <c r="Q4350" i="5"/>
  <c r="Q4349" i="5"/>
  <c r="Q4348" i="5"/>
  <c r="Q4347" i="5"/>
  <c r="Q4346" i="5"/>
  <c r="Q4345" i="5"/>
  <c r="Q4344" i="5"/>
  <c r="Q4343" i="5"/>
  <c r="Q4342" i="5"/>
  <c r="Q4341" i="5"/>
  <c r="Q4340" i="5"/>
  <c r="Q4339" i="5"/>
  <c r="Q4338" i="5"/>
  <c r="Q4337" i="5"/>
  <c r="Q4336" i="5"/>
  <c r="Q4335" i="5"/>
  <c r="Q4334" i="5"/>
  <c r="Q4333" i="5"/>
  <c r="Q4332" i="5"/>
  <c r="Q4331" i="5"/>
  <c r="Q4330" i="5"/>
  <c r="Q4329" i="5"/>
  <c r="Q4328" i="5"/>
  <c r="Q4327" i="5"/>
  <c r="Q4326" i="5"/>
  <c r="Q4325" i="5"/>
  <c r="Q4324" i="5"/>
  <c r="Q4323" i="5"/>
  <c r="Q4322" i="5"/>
  <c r="Q4321" i="5"/>
  <c r="Q4320" i="5"/>
  <c r="Q4319" i="5"/>
  <c r="Q4318" i="5"/>
  <c r="Q4317" i="5"/>
  <c r="Q4316" i="5"/>
  <c r="Q4315" i="5"/>
  <c r="Q4314" i="5"/>
  <c r="Q4313" i="5"/>
  <c r="Q4312" i="5"/>
  <c r="Q4311" i="5"/>
  <c r="Q4310" i="5"/>
  <c r="Q4309" i="5"/>
  <c r="Q4308" i="5"/>
  <c r="Q4307" i="5"/>
  <c r="Q4306" i="5"/>
  <c r="Q4305" i="5"/>
  <c r="Q4304" i="5"/>
  <c r="Q4303" i="5"/>
  <c r="Q4302" i="5"/>
  <c r="Q4301" i="5"/>
  <c r="Q4300" i="5"/>
  <c r="Q4299" i="5"/>
  <c r="Q4298" i="5"/>
  <c r="Q4297" i="5"/>
  <c r="Q4296" i="5"/>
  <c r="Q4295" i="5"/>
  <c r="Q4294" i="5"/>
  <c r="Q4293" i="5"/>
  <c r="Q4292" i="5"/>
  <c r="Q4291" i="5"/>
  <c r="Q4290" i="5"/>
  <c r="Q4289" i="5"/>
  <c r="Q4288" i="5"/>
  <c r="Q4287" i="5"/>
  <c r="Q4286" i="5"/>
  <c r="Q4285" i="5"/>
  <c r="Q4284" i="5"/>
  <c r="Q4283" i="5"/>
  <c r="Q4282" i="5"/>
  <c r="Q4281" i="5"/>
  <c r="Q4280" i="5"/>
  <c r="Q4279" i="5"/>
  <c r="Q4278" i="5"/>
  <c r="Q4277" i="5"/>
  <c r="Q4276" i="5"/>
  <c r="Q4275" i="5"/>
  <c r="Q4274" i="5"/>
  <c r="Q4273" i="5"/>
  <c r="Q4272" i="5"/>
  <c r="Q4271" i="5"/>
  <c r="Q4270" i="5"/>
  <c r="Q4269" i="5"/>
  <c r="Q4268" i="5"/>
  <c r="Q4267" i="5"/>
  <c r="Q4266" i="5"/>
  <c r="Q4265" i="5"/>
  <c r="Q4264" i="5"/>
  <c r="Q4263" i="5"/>
  <c r="Q4262" i="5"/>
  <c r="Q4261" i="5"/>
  <c r="Q4260" i="5"/>
  <c r="Q4259" i="5"/>
  <c r="Q4258" i="5"/>
  <c r="Q4257" i="5"/>
  <c r="Q4256" i="5"/>
  <c r="Q4255" i="5"/>
  <c r="Q4254" i="5"/>
  <c r="Q4253" i="5"/>
  <c r="Q4252" i="5"/>
  <c r="Q4251" i="5"/>
  <c r="Q4250" i="5"/>
  <c r="Q4249" i="5"/>
  <c r="Q4248" i="5"/>
  <c r="Q4247" i="5"/>
  <c r="Q4246" i="5"/>
  <c r="Q4245" i="5"/>
  <c r="Q4244" i="5"/>
  <c r="Q4243" i="5"/>
  <c r="Q4242" i="5"/>
  <c r="Q4241" i="5"/>
  <c r="Q4240" i="5"/>
  <c r="Q4239" i="5"/>
  <c r="Q4238" i="5"/>
  <c r="Q4237" i="5"/>
  <c r="Q4236" i="5"/>
  <c r="Q4235" i="5"/>
  <c r="Q4234" i="5"/>
  <c r="Q4233" i="5"/>
  <c r="Q4232" i="5"/>
  <c r="Q4231" i="5"/>
  <c r="Q4230" i="5"/>
  <c r="Q4229" i="5"/>
  <c r="Q4228" i="5"/>
  <c r="Q4227" i="5"/>
  <c r="Q4226" i="5"/>
  <c r="Q4225" i="5"/>
  <c r="Q4224" i="5"/>
  <c r="Q4223" i="5"/>
  <c r="Q4222" i="5"/>
  <c r="Q4221" i="5"/>
  <c r="Q4220" i="5"/>
  <c r="Q4219" i="5"/>
  <c r="Q4218" i="5"/>
  <c r="Q4217" i="5"/>
  <c r="Q4216" i="5"/>
  <c r="Q4215" i="5"/>
  <c r="Q4214" i="5"/>
  <c r="Q4213" i="5"/>
  <c r="Q4212" i="5"/>
  <c r="Q4211" i="5"/>
  <c r="Q4210" i="5"/>
  <c r="Q4209" i="5"/>
  <c r="Q4208" i="5"/>
  <c r="Q4207" i="5"/>
  <c r="Q4206" i="5"/>
  <c r="Q4205" i="5"/>
  <c r="Q4204" i="5"/>
  <c r="Q4203" i="5"/>
  <c r="Q4202" i="5"/>
  <c r="Q4201" i="5"/>
  <c r="Q4200" i="5"/>
  <c r="Q4199" i="5"/>
  <c r="Q4198" i="5"/>
  <c r="Q4197" i="5"/>
  <c r="Q4196" i="5"/>
  <c r="Q4195" i="5"/>
  <c r="Q4194" i="5"/>
  <c r="Q4193" i="5"/>
  <c r="Q4192" i="5"/>
  <c r="Q4191" i="5"/>
  <c r="Q4190" i="5"/>
  <c r="Q4189" i="5"/>
  <c r="Q4188" i="5"/>
  <c r="Q4187" i="5"/>
  <c r="Q4186" i="5"/>
  <c r="Q4185" i="5"/>
  <c r="Q4184" i="5"/>
  <c r="Q4183" i="5"/>
  <c r="Q4182" i="5"/>
  <c r="Q4181" i="5"/>
  <c r="Q4180" i="5"/>
  <c r="Q4179" i="5"/>
  <c r="Q4178" i="5"/>
  <c r="Q4177" i="5"/>
  <c r="Q4176" i="5"/>
  <c r="Q4175" i="5"/>
  <c r="Q4174" i="5"/>
  <c r="Q4173" i="5"/>
  <c r="Q4172" i="5"/>
  <c r="Q4171" i="5"/>
  <c r="Q4170" i="5"/>
  <c r="Q4169" i="5"/>
  <c r="Q4168" i="5"/>
  <c r="Q4167" i="5"/>
  <c r="Q4166" i="5"/>
  <c r="Q4165" i="5"/>
  <c r="Q4164" i="5"/>
  <c r="Q4163" i="5"/>
  <c r="Q4162" i="5"/>
  <c r="Q4161" i="5"/>
  <c r="Q4160" i="5"/>
  <c r="Q4159" i="5"/>
  <c r="Q4158" i="5"/>
  <c r="Q4157" i="5"/>
  <c r="Q4156" i="5"/>
  <c r="Q4155" i="5"/>
  <c r="Q4154" i="5"/>
  <c r="Q4153" i="5"/>
  <c r="Q4152" i="5"/>
  <c r="Q4151" i="5"/>
  <c r="Q4150" i="5"/>
  <c r="Q4149" i="5"/>
  <c r="Q4148" i="5"/>
  <c r="Q4147" i="5"/>
  <c r="Q4146" i="5"/>
  <c r="Q4145" i="5"/>
  <c r="Q4144" i="5"/>
  <c r="Q4143" i="5"/>
  <c r="Q4142" i="5"/>
  <c r="Q4141" i="5"/>
  <c r="Q4140" i="5"/>
  <c r="Q4139" i="5"/>
  <c r="Q4138" i="5"/>
  <c r="Q4137" i="5"/>
  <c r="Q4136" i="5"/>
  <c r="Q4135" i="5"/>
  <c r="Q4134" i="5"/>
  <c r="Q4133" i="5"/>
  <c r="Q4132" i="5"/>
  <c r="Q4131" i="5"/>
  <c r="Q4130" i="5"/>
  <c r="Q4129" i="5"/>
  <c r="Q4128" i="5"/>
  <c r="Q4127" i="5"/>
  <c r="Q4126" i="5"/>
  <c r="Q4125" i="5"/>
  <c r="Q4124" i="5"/>
  <c r="Q4123" i="5"/>
  <c r="Q4122" i="5"/>
  <c r="Q4121" i="5"/>
  <c r="Q4120" i="5"/>
  <c r="Q4119" i="5"/>
  <c r="Q4118" i="5"/>
  <c r="Q4117" i="5"/>
  <c r="Q4116" i="5"/>
  <c r="Q4115" i="5"/>
  <c r="Q4114" i="5"/>
  <c r="Q4113" i="5"/>
  <c r="Q4112" i="5"/>
  <c r="Q4111" i="5"/>
  <c r="Q4110" i="5"/>
  <c r="Q4109" i="5"/>
  <c r="Q4108" i="5"/>
  <c r="Q4107" i="5"/>
  <c r="Q4106" i="5"/>
  <c r="Q4105" i="5"/>
  <c r="Q4104" i="5"/>
  <c r="Q4103" i="5"/>
  <c r="Q4102" i="5"/>
  <c r="Q4101" i="5"/>
  <c r="Q4100" i="5"/>
  <c r="Q4099" i="5"/>
  <c r="Q4098" i="5"/>
  <c r="Q4097" i="5"/>
  <c r="Q4096" i="5"/>
  <c r="Q4095" i="5"/>
  <c r="Q4094" i="5"/>
  <c r="Q4093" i="5"/>
  <c r="Q4092" i="5"/>
  <c r="Q4091" i="5"/>
  <c r="Q4090" i="5"/>
  <c r="Q4089" i="5"/>
  <c r="Q4088" i="5"/>
  <c r="Q4087" i="5"/>
  <c r="Q4086" i="5"/>
  <c r="Q4085" i="5"/>
  <c r="Q4084" i="5"/>
  <c r="Q4083" i="5"/>
  <c r="Q4082" i="5"/>
  <c r="Q4081" i="5"/>
  <c r="Q4080" i="5"/>
  <c r="Q4079" i="5"/>
  <c r="Q4078" i="5"/>
  <c r="Q4077" i="5"/>
  <c r="Q4076" i="5"/>
  <c r="Q4075" i="5"/>
  <c r="Q4074" i="5"/>
  <c r="Q4073" i="5"/>
  <c r="Q4072" i="5"/>
  <c r="Q4071" i="5"/>
  <c r="Q4070" i="5"/>
  <c r="Q4069" i="5"/>
  <c r="Q4068" i="5"/>
  <c r="Q4067" i="5"/>
  <c r="Q4066" i="5"/>
  <c r="Q4065" i="5"/>
  <c r="Q4064" i="5"/>
  <c r="Q4063" i="5"/>
  <c r="Q4062" i="5"/>
  <c r="Q4061" i="5"/>
  <c r="Q4060" i="5"/>
  <c r="Q4059" i="5"/>
  <c r="Q4058" i="5"/>
  <c r="Q4057" i="5"/>
  <c r="Q4056" i="5"/>
  <c r="Q4055" i="5"/>
  <c r="Q4054" i="5"/>
  <c r="Q4053" i="5"/>
  <c r="Q4052" i="5"/>
  <c r="Q4051" i="5"/>
  <c r="Q4050" i="5"/>
  <c r="Q4049" i="5"/>
  <c r="Q4048" i="5"/>
  <c r="Q4047" i="5"/>
  <c r="Q4046" i="5"/>
  <c r="Q4045" i="5"/>
  <c r="Q4044" i="5"/>
  <c r="Q4043" i="5"/>
  <c r="Q4042" i="5"/>
  <c r="Q4041" i="5"/>
  <c r="Q4040" i="5"/>
  <c r="Q4039" i="5"/>
  <c r="Q4038" i="5"/>
  <c r="Q4037" i="5"/>
  <c r="Q4036" i="5"/>
  <c r="Q4035" i="5"/>
  <c r="Q4034" i="5"/>
  <c r="Q4033" i="5"/>
  <c r="Q4032" i="5"/>
  <c r="Q4031" i="5"/>
  <c r="Q4030" i="5"/>
  <c r="Q4029" i="5"/>
  <c r="Q4028" i="5"/>
  <c r="Q4027" i="5"/>
  <c r="Q4026" i="5"/>
  <c r="Q4025" i="5"/>
  <c r="Q4024" i="5"/>
  <c r="Q4023" i="5"/>
  <c r="Q4022" i="5"/>
  <c r="Q4021" i="5"/>
  <c r="Q4020" i="5"/>
  <c r="Q4019" i="5"/>
  <c r="Q4018" i="5"/>
  <c r="Q4017" i="5"/>
  <c r="Q4016" i="5"/>
  <c r="Q4015" i="5"/>
  <c r="Q4014" i="5"/>
  <c r="Q4013" i="5"/>
  <c r="Q4012" i="5"/>
  <c r="Q4011" i="5"/>
  <c r="Q4010" i="5"/>
  <c r="Q4009" i="5"/>
  <c r="Q4008" i="5"/>
  <c r="Q4007" i="5"/>
  <c r="Q4006" i="5"/>
  <c r="Q4005" i="5"/>
  <c r="Q4004" i="5"/>
  <c r="Q4003" i="5"/>
  <c r="Q4002" i="5"/>
  <c r="Q4001" i="5"/>
  <c r="Q4000" i="5"/>
  <c r="Q3999" i="5"/>
  <c r="Q3998" i="5"/>
  <c r="Q3997" i="5"/>
  <c r="Q3996" i="5"/>
  <c r="Q3995" i="5"/>
  <c r="Q3994" i="5"/>
  <c r="Q3993" i="5"/>
  <c r="Q3992" i="5"/>
  <c r="Q3991" i="5"/>
  <c r="Q3990" i="5"/>
  <c r="Q3989" i="5"/>
  <c r="Q3988" i="5"/>
  <c r="Q3987" i="5"/>
  <c r="Q3986" i="5"/>
  <c r="Q3985" i="5"/>
  <c r="Q3984" i="5"/>
  <c r="Q3983" i="5"/>
  <c r="Q3982" i="5"/>
  <c r="Q3981" i="5"/>
  <c r="Q3980" i="5"/>
  <c r="Q3979" i="5"/>
  <c r="Q3978" i="5"/>
  <c r="Q3977" i="5"/>
  <c r="Q3976" i="5"/>
  <c r="Q3975" i="5"/>
  <c r="Q3974" i="5"/>
  <c r="Q3973" i="5"/>
  <c r="Q3972" i="5"/>
  <c r="Q3971" i="5"/>
  <c r="Q3970" i="5"/>
  <c r="Q3969" i="5"/>
  <c r="Q3968" i="5"/>
  <c r="Q3967" i="5"/>
  <c r="Q3966" i="5"/>
  <c r="Q3965" i="5"/>
  <c r="Q3964" i="5"/>
  <c r="Q3963" i="5"/>
  <c r="Q3962" i="5"/>
  <c r="Q3961" i="5"/>
  <c r="Q3960" i="5"/>
  <c r="Q3959" i="5"/>
  <c r="Q3958" i="5"/>
  <c r="Q3957" i="5"/>
  <c r="Q3956" i="5"/>
  <c r="Q3955" i="5"/>
  <c r="Q3954" i="5"/>
  <c r="Q3953" i="5"/>
  <c r="Q3952" i="5"/>
  <c r="Q3951" i="5"/>
  <c r="Q3950" i="5"/>
  <c r="Q3949" i="5"/>
  <c r="Q3948" i="5"/>
  <c r="Q3947" i="5"/>
  <c r="Q3946" i="5"/>
  <c r="Q3945" i="5"/>
  <c r="Q3944" i="5"/>
  <c r="Q3943" i="5"/>
  <c r="Q3942" i="5"/>
  <c r="Q3941" i="5"/>
  <c r="Q3940" i="5"/>
  <c r="Q3939" i="5"/>
  <c r="Q3938" i="5"/>
  <c r="Q3937" i="5"/>
  <c r="Q3936" i="5"/>
  <c r="Q3935" i="5"/>
  <c r="Q3934" i="5"/>
  <c r="Q3933" i="5"/>
  <c r="Q3932" i="5"/>
  <c r="Q3931" i="5"/>
  <c r="Q3930" i="5"/>
  <c r="Q3929" i="5"/>
  <c r="Q3928" i="5"/>
  <c r="Q3927" i="5"/>
  <c r="Q3926" i="5"/>
  <c r="Q3925" i="5"/>
  <c r="Q3924" i="5"/>
  <c r="Q3923" i="5"/>
  <c r="Q3922" i="5"/>
  <c r="Q3921" i="5"/>
  <c r="Q3920" i="5"/>
  <c r="Q3919" i="5"/>
  <c r="Q3918" i="5"/>
  <c r="Q3917" i="5"/>
  <c r="Q3916" i="5"/>
  <c r="Q3915" i="5"/>
  <c r="Q3914" i="5"/>
  <c r="Q3913" i="5"/>
  <c r="Q3912" i="5"/>
  <c r="Q3911" i="5"/>
  <c r="Q3910" i="5"/>
  <c r="Q3909" i="5"/>
  <c r="Q3908" i="5"/>
  <c r="Q3907" i="5"/>
  <c r="Q3906" i="5"/>
  <c r="Q3905" i="5"/>
  <c r="Q3904" i="5"/>
  <c r="Q3903" i="5"/>
  <c r="Q3902" i="5"/>
  <c r="Q3901" i="5"/>
  <c r="Q3900" i="5"/>
  <c r="Q3899" i="5"/>
  <c r="Q3898" i="5"/>
  <c r="Q3897" i="5"/>
  <c r="Q3896" i="5"/>
  <c r="Q3895" i="5"/>
  <c r="Q3894" i="5"/>
  <c r="Q3893" i="5"/>
  <c r="Q3892" i="5"/>
  <c r="Q3891" i="5"/>
  <c r="Q3890" i="5"/>
  <c r="Q3889" i="5"/>
  <c r="Q3888" i="5"/>
  <c r="Q3887" i="5"/>
  <c r="Q3886" i="5"/>
  <c r="Q3885" i="5"/>
  <c r="Q3884" i="5"/>
  <c r="Q3883" i="5"/>
  <c r="Q3882" i="5"/>
  <c r="Q3881" i="5"/>
  <c r="Q3880" i="5"/>
  <c r="Q3879" i="5"/>
  <c r="Q3878" i="5"/>
  <c r="Q3877" i="5"/>
  <c r="Q3876" i="5"/>
  <c r="Q3875" i="5"/>
  <c r="Q3874" i="5"/>
  <c r="Q3873" i="5"/>
  <c r="Q3872" i="5"/>
  <c r="Q3871" i="5"/>
  <c r="Q3870" i="5"/>
  <c r="Q3869" i="5"/>
  <c r="Q3868" i="5"/>
  <c r="Q3867" i="5"/>
  <c r="Q3866" i="5"/>
  <c r="Q3865" i="5"/>
  <c r="Q3864" i="5"/>
  <c r="Q3863" i="5"/>
  <c r="Q3862" i="5"/>
  <c r="Q3861" i="5"/>
  <c r="Q3860" i="5"/>
  <c r="Q3859" i="5"/>
  <c r="Q3858" i="5"/>
  <c r="Q3857" i="5"/>
  <c r="Q3856" i="5"/>
  <c r="Q3855" i="5"/>
  <c r="Q3854" i="5"/>
  <c r="Q3853" i="5"/>
  <c r="Q3852" i="5"/>
  <c r="Q3851" i="5"/>
  <c r="Q3850" i="5"/>
  <c r="Q3849" i="5"/>
  <c r="Q3848" i="5"/>
  <c r="Q3847" i="5"/>
  <c r="Q3846" i="5"/>
  <c r="Q3845" i="5"/>
  <c r="Q3844" i="5"/>
  <c r="Q3843" i="5"/>
  <c r="Q3842" i="5"/>
  <c r="Q3841" i="5"/>
  <c r="Q3840" i="5"/>
  <c r="Q3839" i="5"/>
  <c r="Q3838" i="5"/>
  <c r="Q3837" i="5"/>
  <c r="Q3836" i="5"/>
  <c r="Q3835" i="5"/>
  <c r="Q3834" i="5"/>
  <c r="Q3833" i="5"/>
  <c r="Q3832" i="5"/>
  <c r="Q3831" i="5"/>
  <c r="Q3830" i="5"/>
  <c r="Q3829" i="5"/>
  <c r="Q3828" i="5"/>
  <c r="Q3827" i="5"/>
  <c r="Q3826" i="5"/>
  <c r="Q3825" i="5"/>
  <c r="Q3824" i="5"/>
  <c r="Q3823" i="5"/>
  <c r="Q3822" i="5"/>
  <c r="Q3821" i="5"/>
  <c r="Q3820" i="5"/>
  <c r="Q3819" i="5"/>
  <c r="Q3818" i="5"/>
  <c r="Q3817" i="5"/>
  <c r="Q3816" i="5"/>
  <c r="Q3815" i="5"/>
  <c r="Q3814" i="5"/>
  <c r="Q3813" i="5"/>
  <c r="Q3812" i="5"/>
  <c r="Q3811" i="5"/>
  <c r="Q3810" i="5"/>
  <c r="Q3809" i="5"/>
  <c r="Q3808" i="5"/>
  <c r="Q3807" i="5"/>
  <c r="Q3806" i="5"/>
  <c r="Q3805" i="5"/>
  <c r="Q3804" i="5"/>
  <c r="Q3803" i="5"/>
  <c r="Q3802" i="5"/>
  <c r="Q3801" i="5"/>
  <c r="Q3800" i="5"/>
  <c r="Q3799" i="5"/>
  <c r="Q3798" i="5"/>
  <c r="Q3797" i="5"/>
  <c r="Q3796" i="5"/>
  <c r="Q3795" i="5"/>
  <c r="Q3794" i="5"/>
  <c r="Q3793" i="5"/>
  <c r="Q3792" i="5"/>
  <c r="Q3791" i="5"/>
  <c r="Q3790" i="5"/>
  <c r="Q3789" i="5"/>
  <c r="Q3788" i="5"/>
  <c r="Q3787" i="5"/>
  <c r="Q3786" i="5"/>
  <c r="Q3785" i="5"/>
  <c r="Q3784" i="5"/>
  <c r="Q3783" i="5"/>
  <c r="Q3782" i="5"/>
  <c r="Q3781" i="5"/>
  <c r="Q3780" i="5"/>
  <c r="Q3779" i="5"/>
  <c r="Q3778" i="5"/>
  <c r="Q3777" i="5"/>
  <c r="Q3776" i="5"/>
  <c r="Q3775" i="5"/>
  <c r="Q3774" i="5"/>
  <c r="Q3773" i="5"/>
  <c r="Q3772" i="5"/>
  <c r="Q3771" i="5"/>
  <c r="Q3770" i="5"/>
  <c r="Q3769" i="5"/>
  <c r="Q3768" i="5"/>
  <c r="Q3767" i="5"/>
  <c r="Q3766" i="5"/>
  <c r="Q3765" i="5"/>
  <c r="Q3764" i="5"/>
  <c r="Q3763" i="5"/>
  <c r="Q3762" i="5"/>
  <c r="Q3761" i="5"/>
  <c r="Q3760" i="5"/>
  <c r="Q3759" i="5"/>
  <c r="Q3758" i="5"/>
  <c r="Q3757" i="5"/>
  <c r="Q3756" i="5"/>
  <c r="Q3755" i="5"/>
  <c r="Q3754" i="5"/>
  <c r="Q3753" i="5"/>
  <c r="Q3752" i="5"/>
  <c r="Q3751" i="5"/>
  <c r="Q3750" i="5"/>
  <c r="Q3749" i="5"/>
  <c r="Q3748" i="5"/>
  <c r="Q3747" i="5"/>
  <c r="Q3746" i="5"/>
  <c r="Q3745" i="5"/>
  <c r="Q3744" i="5"/>
  <c r="Q3743" i="5"/>
  <c r="Q3742" i="5"/>
  <c r="Q3741" i="5"/>
  <c r="Q3740" i="5"/>
  <c r="Q3739" i="5"/>
  <c r="Q3738" i="5"/>
  <c r="Q3737" i="5"/>
  <c r="Q3736" i="5"/>
  <c r="Q3735" i="5"/>
  <c r="Q3734" i="5"/>
  <c r="Q3733" i="5"/>
  <c r="Q3732" i="5"/>
  <c r="Q3731" i="5"/>
  <c r="Q3730" i="5"/>
  <c r="Q3729" i="5"/>
  <c r="Q3728" i="5"/>
  <c r="Q3727" i="5"/>
  <c r="Q3726" i="5"/>
  <c r="Q3725" i="5"/>
  <c r="Q3724" i="5"/>
  <c r="Q3723" i="5"/>
  <c r="Q3722" i="5"/>
  <c r="Q3721" i="5"/>
  <c r="Q3720" i="5"/>
  <c r="Q3719" i="5"/>
  <c r="Q3718" i="5"/>
  <c r="Q3717" i="5"/>
  <c r="Q3716" i="5"/>
  <c r="Q3715" i="5"/>
  <c r="Q3714" i="5"/>
  <c r="Q3713" i="5"/>
  <c r="Q3712" i="5"/>
  <c r="Q3711" i="5"/>
  <c r="Q3710" i="5"/>
  <c r="Q3709" i="5"/>
  <c r="Q3708" i="5"/>
  <c r="Q3707" i="5"/>
  <c r="Q3706" i="5"/>
  <c r="Q3705" i="5"/>
  <c r="Q3704" i="5"/>
  <c r="Q3703" i="5"/>
  <c r="Q3702" i="5"/>
  <c r="Q3701" i="5"/>
  <c r="Q3700" i="5"/>
  <c r="Q3699" i="5"/>
  <c r="Q3698" i="5"/>
  <c r="Q3697" i="5"/>
  <c r="Q3696" i="5"/>
  <c r="Q3695" i="5"/>
  <c r="Q3694" i="5"/>
  <c r="Q3693" i="5"/>
  <c r="Q3692" i="5"/>
  <c r="Q3691" i="5"/>
  <c r="Q3690" i="5"/>
  <c r="Q3689" i="5"/>
  <c r="Q3688" i="5"/>
  <c r="Q3687" i="5"/>
  <c r="Q3686" i="5"/>
  <c r="Q3685" i="5"/>
  <c r="Q3684" i="5"/>
  <c r="Q3683" i="5"/>
  <c r="Q3682" i="5"/>
  <c r="Q3681" i="5"/>
  <c r="Q3680" i="5"/>
  <c r="Q3679" i="5"/>
  <c r="Q3678" i="5"/>
  <c r="Q3677" i="5"/>
  <c r="Q3676" i="5"/>
  <c r="Q3675" i="5"/>
  <c r="Q3674" i="5"/>
  <c r="Q3673" i="5"/>
  <c r="Q3672" i="5"/>
  <c r="Q3671" i="5"/>
  <c r="Q3670" i="5"/>
  <c r="Q3669" i="5"/>
  <c r="Q3668" i="5"/>
  <c r="Q3667" i="5"/>
  <c r="Q3666" i="5"/>
  <c r="Q3665" i="5"/>
  <c r="Q3664" i="5"/>
  <c r="Q3663" i="5"/>
  <c r="Q3662" i="5"/>
  <c r="Q3661" i="5"/>
  <c r="Q3660" i="5"/>
  <c r="Q3659" i="5"/>
  <c r="Q3658" i="5"/>
  <c r="Q3657" i="5"/>
  <c r="Q3656" i="5"/>
  <c r="Q3655" i="5"/>
  <c r="Q3654" i="5"/>
  <c r="Q3653" i="5"/>
  <c r="Q3652" i="5"/>
  <c r="Q3651" i="5"/>
  <c r="Q3650" i="5"/>
  <c r="Q3649" i="5"/>
  <c r="Q3648" i="5"/>
  <c r="Q3647" i="5"/>
  <c r="Q3646" i="5"/>
  <c r="Q3645" i="5"/>
  <c r="Q3644" i="5"/>
  <c r="Q3643" i="5"/>
  <c r="Q3642" i="5"/>
  <c r="Q3641" i="5"/>
  <c r="Q3640" i="5"/>
  <c r="Q3639" i="5"/>
  <c r="Q3638" i="5"/>
  <c r="Q3637" i="5"/>
  <c r="Q3636" i="5"/>
  <c r="Q3635" i="5"/>
  <c r="Q3634" i="5"/>
  <c r="Q3633" i="5"/>
  <c r="Q3632" i="5"/>
  <c r="Q3631" i="5"/>
  <c r="Q3630" i="5"/>
  <c r="Q3629" i="5"/>
  <c r="Q3628" i="5"/>
  <c r="Q3627" i="5"/>
  <c r="Q3626" i="5"/>
  <c r="Q3625" i="5"/>
  <c r="Q3624" i="5"/>
  <c r="Q3623" i="5"/>
  <c r="Q3622" i="5"/>
  <c r="Q3621" i="5"/>
  <c r="Q3620" i="5"/>
  <c r="Q3619" i="5"/>
  <c r="Q3618" i="5"/>
  <c r="Q3617" i="5"/>
  <c r="Q3616" i="5"/>
  <c r="Q3615" i="5"/>
  <c r="Q3614" i="5"/>
  <c r="Q3613" i="5"/>
  <c r="Q3612" i="5"/>
  <c r="Q3611" i="5"/>
  <c r="Q3610" i="5"/>
  <c r="Q3609" i="5"/>
  <c r="Q3608" i="5"/>
  <c r="Q3607" i="5"/>
  <c r="Q3606" i="5"/>
  <c r="Q3605" i="5"/>
  <c r="Q3604" i="5"/>
  <c r="Q3603" i="5"/>
  <c r="Q3602" i="5"/>
  <c r="Q3601" i="5"/>
  <c r="Q3600" i="5"/>
  <c r="Q3599" i="5"/>
  <c r="Q3598" i="5"/>
  <c r="Q3597" i="5"/>
  <c r="Q3596" i="5"/>
  <c r="Q3595" i="5"/>
  <c r="Q3594" i="5"/>
  <c r="Q3593" i="5"/>
  <c r="Q3592" i="5"/>
  <c r="Q3591" i="5"/>
  <c r="Q3590" i="5"/>
  <c r="Q3589" i="5"/>
  <c r="Q3588" i="5"/>
  <c r="Q3587" i="5"/>
  <c r="Q3586" i="5"/>
  <c r="Q3585" i="5"/>
  <c r="Q3584" i="5"/>
  <c r="Q3583" i="5"/>
  <c r="Q3582" i="5"/>
  <c r="Q3581" i="5"/>
  <c r="Q3580" i="5"/>
  <c r="Q3579" i="5"/>
  <c r="Q3578" i="5"/>
  <c r="Q3577" i="5"/>
  <c r="Q3576" i="5"/>
  <c r="Q3575" i="5"/>
  <c r="Q3574" i="5"/>
  <c r="Q3573" i="5"/>
  <c r="Q3572" i="5"/>
  <c r="Q3571" i="5"/>
  <c r="Q3570" i="5"/>
  <c r="Q3569" i="5"/>
  <c r="Q3568" i="5"/>
  <c r="Q3567" i="5"/>
  <c r="Q3566" i="5"/>
  <c r="Q3565" i="5"/>
  <c r="Q3564" i="5"/>
  <c r="Q3563" i="5"/>
  <c r="Q3562" i="5"/>
  <c r="Q3561" i="5"/>
  <c r="Q3560" i="5"/>
  <c r="Q3559" i="5"/>
  <c r="Q3558" i="5"/>
  <c r="Q3557" i="5"/>
  <c r="Q3556" i="5"/>
  <c r="Q3555" i="5"/>
  <c r="Q3554" i="5"/>
  <c r="Q3553" i="5"/>
  <c r="Q3552" i="5"/>
  <c r="Q3551" i="5"/>
  <c r="Q3550" i="5"/>
  <c r="Q3549" i="5"/>
  <c r="Q3548" i="5"/>
  <c r="Q3547" i="5"/>
  <c r="Q3546" i="5"/>
  <c r="Q3545" i="5"/>
  <c r="Q3544" i="5"/>
  <c r="Q3543" i="5"/>
  <c r="Q3542" i="5"/>
  <c r="Q3541" i="5"/>
  <c r="Q3540" i="5"/>
  <c r="Q3539" i="5"/>
  <c r="Q3538" i="5"/>
  <c r="Q3537" i="5"/>
  <c r="Q3536" i="5"/>
  <c r="Q3535" i="5"/>
  <c r="Q3534" i="5"/>
  <c r="Q3533" i="5"/>
  <c r="Q3532" i="5"/>
  <c r="Q3531" i="5"/>
  <c r="Q3530" i="5"/>
  <c r="Q3529" i="5"/>
  <c r="Q3528" i="5"/>
  <c r="Q3527" i="5"/>
  <c r="Q3526" i="5"/>
  <c r="Q3525" i="5"/>
  <c r="Q3524" i="5"/>
  <c r="Q3523" i="5"/>
  <c r="Q3522" i="5"/>
  <c r="Q3521" i="5"/>
  <c r="Q3520" i="5"/>
  <c r="Q3519" i="5"/>
  <c r="Q3518" i="5"/>
  <c r="Q3517" i="5"/>
  <c r="Q3516" i="5"/>
  <c r="Q3515" i="5"/>
  <c r="Q3514" i="5"/>
  <c r="Q3513" i="5"/>
  <c r="Q3512" i="5"/>
  <c r="Q3511" i="5"/>
  <c r="Q3510" i="5"/>
  <c r="Q3509" i="5"/>
  <c r="Q3508" i="5"/>
  <c r="Q3507" i="5"/>
  <c r="Q3506" i="5"/>
  <c r="Q3505" i="5"/>
  <c r="Q3504" i="5"/>
  <c r="Q3503" i="5"/>
  <c r="Q3502" i="5"/>
  <c r="Q3501" i="5"/>
  <c r="Q3500" i="5"/>
  <c r="Q3499" i="5"/>
  <c r="Q3498" i="5"/>
  <c r="Q3497" i="5"/>
  <c r="Q3496" i="5"/>
  <c r="Q3495" i="5"/>
  <c r="Q3494" i="5"/>
  <c r="Q3493" i="5"/>
  <c r="Q3492" i="5"/>
  <c r="Q3491" i="5"/>
  <c r="Q3490" i="5"/>
  <c r="Q3489" i="5"/>
  <c r="Q3488" i="5"/>
  <c r="Q3487" i="5"/>
  <c r="Q3486" i="5"/>
  <c r="Q3485" i="5"/>
  <c r="Q3484" i="5"/>
  <c r="Q3483" i="5"/>
  <c r="Q3482" i="5"/>
  <c r="Q3481" i="5"/>
  <c r="Q3480" i="5"/>
  <c r="Q3479" i="5"/>
  <c r="Q3478" i="5"/>
  <c r="Q3477" i="5"/>
  <c r="Q3476" i="5"/>
  <c r="Q3475" i="5"/>
  <c r="Q3474" i="5"/>
  <c r="Q3473" i="5"/>
  <c r="Q3472" i="5"/>
  <c r="Q3471" i="5"/>
  <c r="Q3470" i="5"/>
  <c r="Q3469" i="5"/>
  <c r="Q3468" i="5"/>
  <c r="Q3467" i="5"/>
  <c r="Q3466" i="5"/>
  <c r="Q3465" i="5"/>
  <c r="Q3464" i="5"/>
  <c r="Q3463" i="5"/>
  <c r="Q3462" i="5"/>
  <c r="Q3461" i="5"/>
  <c r="Q3460" i="5"/>
  <c r="Q3459" i="5"/>
  <c r="Q3458" i="5"/>
  <c r="Q3457" i="5"/>
  <c r="Q3456" i="5"/>
  <c r="Q3455" i="5"/>
  <c r="Q3454" i="5"/>
  <c r="Q3453" i="5"/>
  <c r="Q3452" i="5"/>
  <c r="Q3451" i="5"/>
  <c r="Q3450" i="5"/>
  <c r="Q3449" i="5"/>
  <c r="Q3448" i="5"/>
  <c r="Q3447" i="5"/>
  <c r="Q3446" i="5"/>
  <c r="Q3445" i="5"/>
  <c r="Q3444" i="5"/>
  <c r="Q3443" i="5"/>
  <c r="Q3442" i="5"/>
  <c r="Q3441" i="5"/>
  <c r="Q3440" i="5"/>
  <c r="Q3439" i="5"/>
  <c r="Q3438" i="5"/>
  <c r="Q3437" i="5"/>
  <c r="Q3436" i="5"/>
  <c r="Q3435" i="5"/>
  <c r="Q3434" i="5"/>
  <c r="Q3433" i="5"/>
  <c r="Q3432" i="5"/>
  <c r="Q3431" i="5"/>
  <c r="Q3430" i="5"/>
  <c r="Q3429" i="5"/>
  <c r="Q3428" i="5"/>
  <c r="Q3427" i="5"/>
  <c r="Q3426" i="5"/>
  <c r="Q3425" i="5"/>
  <c r="Q3424" i="5"/>
  <c r="Q3423" i="5"/>
  <c r="Q3422" i="5"/>
  <c r="Q3421" i="5"/>
  <c r="Q3420" i="5"/>
  <c r="Q3419" i="5"/>
  <c r="Q3418" i="5"/>
  <c r="Q3417" i="5"/>
  <c r="Q3416" i="5"/>
  <c r="Q3415" i="5"/>
  <c r="Q3414" i="5"/>
  <c r="Q3413" i="5"/>
  <c r="Q3412" i="5"/>
  <c r="Q3411" i="5"/>
  <c r="Q3410" i="5"/>
  <c r="Q3409" i="5"/>
  <c r="Q3408" i="5"/>
  <c r="Q3407" i="5"/>
  <c r="Q3406" i="5"/>
  <c r="Q3405" i="5"/>
  <c r="Q3404" i="5"/>
  <c r="Q3403" i="5"/>
  <c r="Q3402" i="5"/>
  <c r="Q3401" i="5"/>
  <c r="Q3400" i="5"/>
  <c r="Q3399" i="5"/>
  <c r="Q3398" i="5"/>
  <c r="Q3397" i="5"/>
  <c r="Q3396" i="5"/>
  <c r="Q3395" i="5"/>
  <c r="Q3394" i="5"/>
  <c r="Q3393" i="5"/>
  <c r="Q3392" i="5"/>
  <c r="Q3391" i="5"/>
  <c r="Q3390" i="5"/>
  <c r="Q3389" i="5"/>
  <c r="Q3388" i="5"/>
  <c r="Q3387" i="5"/>
  <c r="Q3386" i="5"/>
  <c r="Q3385" i="5"/>
  <c r="Q3384" i="5"/>
  <c r="Q3383" i="5"/>
  <c r="Q3382" i="5"/>
  <c r="Q3381" i="5"/>
  <c r="Q3380" i="5"/>
  <c r="Q3379" i="5"/>
  <c r="Q3378" i="5"/>
  <c r="Q3377" i="5"/>
  <c r="Q3376" i="5"/>
  <c r="Q3375" i="5"/>
  <c r="Q3374" i="5"/>
  <c r="Q3373" i="5"/>
  <c r="Q3372" i="5"/>
  <c r="Q3371" i="5"/>
  <c r="Q3370" i="5"/>
  <c r="Q3369" i="5"/>
  <c r="Q3368" i="5"/>
  <c r="Q3367" i="5"/>
  <c r="Q3366" i="5"/>
  <c r="Q3365" i="5"/>
  <c r="Q3364" i="5"/>
  <c r="Q3363" i="5"/>
  <c r="Q3362" i="5"/>
  <c r="Q3361" i="5"/>
  <c r="Q3360" i="5"/>
  <c r="Q3359" i="5"/>
  <c r="Q3358" i="5"/>
  <c r="Q3357" i="5"/>
  <c r="Q3356" i="5"/>
  <c r="Q3355" i="5"/>
  <c r="Q3354" i="5"/>
  <c r="Q3353" i="5"/>
  <c r="Q3352" i="5"/>
  <c r="Q3351" i="5"/>
  <c r="Q3350" i="5"/>
  <c r="Q3349" i="5"/>
  <c r="Q3348" i="5"/>
  <c r="Q3347" i="5"/>
  <c r="Q3346" i="5"/>
  <c r="Q3345" i="5"/>
  <c r="Q3344" i="5"/>
  <c r="Q3343" i="5"/>
  <c r="Q3342" i="5"/>
  <c r="Q3341" i="5"/>
  <c r="Q3340" i="5"/>
  <c r="Q3339" i="5"/>
  <c r="Q3338" i="5"/>
  <c r="Q3337" i="5"/>
  <c r="Q3336" i="5"/>
  <c r="Q3335" i="5"/>
  <c r="Q3334" i="5"/>
  <c r="Q3333" i="5"/>
  <c r="Q3332" i="5"/>
  <c r="Q3331" i="5"/>
  <c r="Q3330" i="5"/>
  <c r="Q3329" i="5"/>
  <c r="Q3328" i="5"/>
  <c r="Q3327" i="5"/>
  <c r="Q3326" i="5"/>
  <c r="Q3325" i="5"/>
  <c r="Q3324" i="5"/>
  <c r="Q3323" i="5"/>
  <c r="Q3322" i="5"/>
  <c r="Q3321" i="5"/>
  <c r="Q3320" i="5"/>
  <c r="Q3319" i="5"/>
  <c r="Q3318" i="5"/>
  <c r="Q3317" i="5"/>
  <c r="Q3316" i="5"/>
  <c r="Q3315" i="5"/>
  <c r="Q3314" i="5"/>
  <c r="Q3313" i="5"/>
  <c r="Q3312" i="5"/>
  <c r="Q3311" i="5"/>
  <c r="Q3310" i="5"/>
  <c r="Q3309" i="5"/>
  <c r="Q3308" i="5"/>
  <c r="Q3307" i="5"/>
  <c r="Q3306" i="5"/>
  <c r="Q3305" i="5"/>
  <c r="Q3304" i="5"/>
  <c r="Q3303" i="5"/>
  <c r="Q3302" i="5"/>
  <c r="Q3301" i="5"/>
  <c r="Q3300" i="5"/>
  <c r="Q3299" i="5"/>
  <c r="Q3298" i="5"/>
  <c r="Q3297" i="5"/>
  <c r="Q3296" i="5"/>
  <c r="Q3295" i="5"/>
  <c r="Q3294" i="5"/>
  <c r="Q3293" i="5"/>
  <c r="Q3292" i="5"/>
  <c r="Q3291" i="5"/>
  <c r="Q3290" i="5"/>
  <c r="Q3289" i="5"/>
  <c r="Q3288" i="5"/>
  <c r="Q3287" i="5"/>
  <c r="Q3286" i="5"/>
  <c r="Q3285" i="5"/>
  <c r="Q3284" i="5"/>
  <c r="Q3283" i="5"/>
  <c r="Q3282" i="5"/>
  <c r="Q3281" i="5"/>
  <c r="Q3280" i="5"/>
  <c r="Q3279" i="5"/>
  <c r="Q3278" i="5"/>
  <c r="Q3277" i="5"/>
  <c r="Q3276" i="5"/>
  <c r="Q3275" i="5"/>
  <c r="Q3274" i="5"/>
  <c r="Q3273" i="5"/>
  <c r="Q3272" i="5"/>
  <c r="Q3271" i="5"/>
  <c r="Q3270" i="5"/>
  <c r="Q3269" i="5"/>
  <c r="Q3268" i="5"/>
  <c r="Q3267" i="5"/>
  <c r="Q3266" i="5"/>
  <c r="Q3265" i="5"/>
  <c r="Q3264" i="5"/>
  <c r="Q3263" i="5"/>
  <c r="Q3262" i="5"/>
  <c r="Q3261" i="5"/>
  <c r="Q3260" i="5"/>
  <c r="Q3259" i="5"/>
  <c r="Q3258" i="5"/>
  <c r="Q3257" i="5"/>
  <c r="Q3256" i="5"/>
  <c r="Q3255" i="5"/>
  <c r="Q3254" i="5"/>
  <c r="Q3253" i="5"/>
  <c r="Q3252" i="5"/>
  <c r="Q3251" i="5"/>
  <c r="Q3250" i="5"/>
  <c r="Q3249" i="5"/>
  <c r="Q3248" i="5"/>
  <c r="Q3247" i="5"/>
  <c r="Q3246" i="5"/>
  <c r="Q3245" i="5"/>
  <c r="Q3244" i="5"/>
  <c r="Q3243" i="5"/>
  <c r="Q3242" i="5"/>
  <c r="Q3241" i="5"/>
  <c r="Q3240" i="5"/>
  <c r="Q3239" i="5"/>
  <c r="Q3238" i="5"/>
  <c r="Q3237" i="5"/>
  <c r="Q3236" i="5"/>
  <c r="Q3235" i="5"/>
  <c r="Q3234" i="5"/>
  <c r="Q3233" i="5"/>
  <c r="Q3232" i="5"/>
  <c r="Q3231" i="5"/>
  <c r="Q3230" i="5"/>
  <c r="Q3229" i="5"/>
  <c r="Q3228" i="5"/>
  <c r="Q3227" i="5"/>
  <c r="Q3226" i="5"/>
  <c r="Q3225" i="5"/>
  <c r="Q3224" i="5"/>
  <c r="Q3223" i="5"/>
  <c r="Q3222" i="5"/>
  <c r="Q3221" i="5"/>
  <c r="Q3220" i="5"/>
  <c r="Q3219" i="5"/>
  <c r="Q3218" i="5"/>
  <c r="Q3217" i="5"/>
  <c r="Q3216" i="5"/>
  <c r="Q3215" i="5"/>
  <c r="Q3214" i="5"/>
  <c r="Q3213" i="5"/>
  <c r="Q3212" i="5"/>
  <c r="Q3211" i="5"/>
  <c r="Q3210" i="5"/>
  <c r="Q3209" i="5"/>
  <c r="Q3208" i="5"/>
  <c r="Q3207" i="5"/>
  <c r="Q3206" i="5"/>
  <c r="Q3205" i="5"/>
  <c r="Q3204" i="5"/>
  <c r="Q3203" i="5"/>
  <c r="Q3202" i="5"/>
  <c r="Q3201" i="5"/>
  <c r="Q3200" i="5"/>
  <c r="Q3199" i="5"/>
  <c r="Q3198" i="5"/>
  <c r="Q3197" i="5"/>
  <c r="Q3196" i="5"/>
  <c r="Q3195" i="5"/>
  <c r="Q3194" i="5"/>
  <c r="Q3193" i="5"/>
  <c r="Q3192" i="5"/>
  <c r="Q3191" i="5"/>
  <c r="Q3190" i="5"/>
  <c r="Q3189" i="5"/>
  <c r="Q3188" i="5"/>
  <c r="Q3187" i="5"/>
  <c r="Q3186" i="5"/>
  <c r="Q3185" i="5"/>
  <c r="Q3184" i="5"/>
  <c r="Q3183" i="5"/>
  <c r="Q3182" i="5"/>
  <c r="Q3181" i="5"/>
  <c r="Q3180" i="5"/>
  <c r="Q3179" i="5"/>
  <c r="Q3178" i="5"/>
  <c r="Q3177" i="5"/>
  <c r="Q3176" i="5"/>
  <c r="Q3175" i="5"/>
  <c r="Q3174" i="5"/>
  <c r="Q3173" i="5"/>
  <c r="Q3172" i="5"/>
  <c r="Q3171" i="5"/>
  <c r="Q3170" i="5"/>
  <c r="Q3169" i="5"/>
  <c r="Q3168" i="5"/>
  <c r="Q3167" i="5"/>
  <c r="Q3166" i="5"/>
  <c r="Q3165" i="5"/>
  <c r="Q3164" i="5"/>
  <c r="Q3163" i="5"/>
  <c r="Q3162" i="5"/>
  <c r="Q3161" i="5"/>
  <c r="Q3160" i="5"/>
  <c r="Q3159" i="5"/>
  <c r="Q3158" i="5"/>
  <c r="Q3157" i="5"/>
  <c r="Q3156" i="5"/>
  <c r="Q3155" i="5"/>
  <c r="Q3154" i="5"/>
  <c r="Q3153" i="5"/>
  <c r="Q3152" i="5"/>
  <c r="Q3151" i="5"/>
  <c r="Q3150" i="5"/>
  <c r="Q3149" i="5"/>
  <c r="Q3148" i="5"/>
  <c r="Q3147" i="5"/>
  <c r="Q3146" i="5"/>
  <c r="Q3145" i="5"/>
  <c r="Q3144" i="5"/>
  <c r="Q3143" i="5"/>
  <c r="Q3142" i="5"/>
  <c r="Q3141" i="5"/>
  <c r="Q3140" i="5"/>
  <c r="Q3139" i="5"/>
  <c r="Q3138" i="5"/>
  <c r="Q3137" i="5"/>
  <c r="Q3136" i="5"/>
  <c r="Q3135" i="5"/>
  <c r="Q3134" i="5"/>
  <c r="Q3133" i="5"/>
  <c r="Q3132" i="5"/>
  <c r="Q3131" i="5"/>
  <c r="Q3130" i="5"/>
  <c r="Q3129" i="5"/>
  <c r="Q3128" i="5"/>
  <c r="Q3127" i="5"/>
  <c r="Q3126" i="5"/>
  <c r="Q3125" i="5"/>
  <c r="Q3124" i="5"/>
  <c r="Q3123" i="5"/>
  <c r="Q3122" i="5"/>
  <c r="Q3121" i="5"/>
  <c r="Q3120" i="5"/>
  <c r="Q3119" i="5"/>
  <c r="Q3118" i="5"/>
  <c r="Q3117" i="5"/>
  <c r="Q3116" i="5"/>
  <c r="Q3115" i="5"/>
  <c r="Q3114" i="5"/>
  <c r="Q3113" i="5"/>
  <c r="Q3112" i="5"/>
  <c r="Q3111" i="5"/>
  <c r="Q3110" i="5"/>
  <c r="Q3109" i="5"/>
  <c r="Q3108" i="5"/>
  <c r="Q3107" i="5"/>
  <c r="Q3106" i="5"/>
  <c r="Q3105" i="5"/>
  <c r="Q3104" i="5"/>
  <c r="Q3103" i="5"/>
  <c r="Q3102" i="5"/>
  <c r="Q3101" i="5"/>
  <c r="Q3100" i="5"/>
  <c r="Q3099" i="5"/>
  <c r="Q3098" i="5"/>
  <c r="Q3097" i="5"/>
  <c r="Q3096" i="5"/>
  <c r="Q3095" i="5"/>
  <c r="Q3094" i="5"/>
  <c r="Q3093" i="5"/>
  <c r="Q3092" i="5"/>
  <c r="Q3091" i="5"/>
  <c r="Q3090" i="5"/>
  <c r="Q3089" i="5"/>
  <c r="Q3088" i="5"/>
  <c r="Q3087" i="5"/>
  <c r="Q3086" i="5"/>
  <c r="Q3085" i="5"/>
  <c r="Q3084" i="5"/>
  <c r="Q3083" i="5"/>
  <c r="Q3082" i="5"/>
  <c r="Q3081" i="5"/>
  <c r="Q3080" i="5"/>
  <c r="Q3079" i="5"/>
  <c r="Q3078" i="5"/>
  <c r="Q3077" i="5"/>
  <c r="Q3076" i="5"/>
  <c r="Q3075" i="5"/>
  <c r="Q3074" i="5"/>
  <c r="Q3073" i="5"/>
  <c r="Q3072" i="5"/>
  <c r="Q3071" i="5"/>
  <c r="Q3070" i="5"/>
  <c r="Q3069" i="5"/>
  <c r="Q3068" i="5"/>
  <c r="Q3067" i="5"/>
  <c r="Q3066" i="5"/>
  <c r="Q3065" i="5"/>
  <c r="Q3064" i="5"/>
  <c r="Q3063" i="5"/>
  <c r="Q3062" i="5"/>
  <c r="Q3061" i="5"/>
  <c r="Q3060" i="5"/>
  <c r="Q3059" i="5"/>
  <c r="Q3058" i="5"/>
  <c r="Q3057" i="5"/>
  <c r="Q3056" i="5"/>
  <c r="Q3055" i="5"/>
  <c r="Q3054" i="5"/>
  <c r="Q3053" i="5"/>
  <c r="Q3052" i="5"/>
  <c r="Q3051" i="5"/>
  <c r="Q3050" i="5"/>
  <c r="Q3049" i="5"/>
  <c r="Q3048" i="5"/>
  <c r="Q3047" i="5"/>
  <c r="Q3046" i="5"/>
  <c r="Q3045" i="5"/>
  <c r="Q3044" i="5"/>
  <c r="Q3043" i="5"/>
  <c r="Q3042" i="5"/>
  <c r="Q3041" i="5"/>
  <c r="Q3040" i="5"/>
  <c r="Q3039" i="5"/>
  <c r="Q3038" i="5"/>
  <c r="Q3037" i="5"/>
  <c r="Q3036" i="5"/>
  <c r="Q3035" i="5"/>
  <c r="Q3034" i="5"/>
  <c r="Q3033" i="5"/>
  <c r="Q3032" i="5"/>
  <c r="Q3031" i="5"/>
  <c r="Q3030" i="5"/>
  <c r="Q3029" i="5"/>
  <c r="Q3028" i="5"/>
  <c r="Q3027" i="5"/>
  <c r="Q3026" i="5"/>
  <c r="Q3025" i="5"/>
  <c r="Q3024" i="5"/>
  <c r="Q3023" i="5"/>
  <c r="Q3022" i="5"/>
  <c r="Q3021" i="5"/>
  <c r="Q3020" i="5"/>
  <c r="Q3019" i="5"/>
  <c r="Q3018" i="5"/>
  <c r="Q3017" i="5"/>
  <c r="Q3016" i="5"/>
  <c r="Q3015" i="5"/>
  <c r="Q3014" i="5"/>
  <c r="Q3013" i="5"/>
  <c r="Q3012" i="5"/>
  <c r="Q3011" i="5"/>
  <c r="Q3010" i="5"/>
  <c r="Q3009" i="5"/>
  <c r="Q3008" i="5"/>
  <c r="Q3007" i="5"/>
  <c r="Q3006" i="5"/>
  <c r="Q3005" i="5"/>
  <c r="Q3004" i="5"/>
  <c r="Q3003" i="5"/>
  <c r="Q3002" i="5"/>
  <c r="Q3001" i="5"/>
  <c r="Q3000" i="5"/>
  <c r="Q2999" i="5"/>
  <c r="Q2998" i="5"/>
  <c r="Q2997" i="5"/>
  <c r="Q2996" i="5"/>
  <c r="Q2995" i="5"/>
  <c r="Q2994" i="5"/>
  <c r="Q2993" i="5"/>
  <c r="Q2992" i="5"/>
  <c r="Q2991" i="5"/>
  <c r="Q2990" i="5"/>
  <c r="Q2989" i="5"/>
  <c r="Q2988" i="5"/>
  <c r="Q2987" i="5"/>
  <c r="Q2986" i="5"/>
  <c r="Q2985" i="5"/>
  <c r="Q2984" i="5"/>
  <c r="Q2983" i="5"/>
  <c r="Q2982" i="5"/>
  <c r="Q2981" i="5"/>
  <c r="Q2980" i="5"/>
  <c r="Q2979" i="5"/>
  <c r="Q2978" i="5"/>
  <c r="Q2977" i="5"/>
  <c r="Q2976" i="5"/>
  <c r="Q2975" i="5"/>
  <c r="Q2974" i="5"/>
  <c r="Q2973" i="5"/>
  <c r="Q2972" i="5"/>
  <c r="Q2971" i="5"/>
  <c r="Q2970" i="5"/>
  <c r="Q2969" i="5"/>
  <c r="Q2968" i="5"/>
  <c r="Q2967" i="5"/>
  <c r="Q2966" i="5"/>
  <c r="Q2965" i="5"/>
  <c r="Q2964" i="5"/>
  <c r="Q2963" i="5"/>
  <c r="Q2962" i="5"/>
  <c r="Q2961" i="5"/>
  <c r="Q2960" i="5"/>
  <c r="Q2959" i="5"/>
  <c r="Q2958" i="5"/>
  <c r="Q2957" i="5"/>
  <c r="Q2956" i="5"/>
  <c r="Q2955" i="5"/>
  <c r="Q2954" i="5"/>
  <c r="Q2953" i="5"/>
  <c r="Q2952" i="5"/>
  <c r="Q2951" i="5"/>
  <c r="Q2950" i="5"/>
  <c r="Q2949" i="5"/>
  <c r="Q2948" i="5"/>
  <c r="Q2947" i="5"/>
  <c r="Q2946" i="5"/>
  <c r="Q2945" i="5"/>
  <c r="Q2944" i="5"/>
  <c r="Q2943" i="5"/>
  <c r="Q2942" i="5"/>
  <c r="Q2941" i="5"/>
  <c r="Q2940" i="5"/>
  <c r="Q2939" i="5"/>
  <c r="Q2938" i="5"/>
  <c r="Q2937" i="5"/>
  <c r="Q2936" i="5"/>
  <c r="Q2935" i="5"/>
  <c r="Q2934" i="5"/>
  <c r="Q2933" i="5"/>
  <c r="Q2932" i="5"/>
  <c r="Q2931" i="5"/>
  <c r="Q2930" i="5"/>
  <c r="Q2929" i="5"/>
  <c r="Q2928" i="5"/>
  <c r="Q2927" i="5"/>
  <c r="Q2926" i="5"/>
  <c r="Q2925" i="5"/>
  <c r="Q2924" i="5"/>
  <c r="Q2923" i="5"/>
  <c r="Q2922" i="5"/>
  <c r="Q2921" i="5"/>
  <c r="Q2920" i="5"/>
  <c r="Q2919" i="5"/>
  <c r="Q2918" i="5"/>
  <c r="Q2917" i="5"/>
  <c r="Q2916" i="5"/>
  <c r="Q2915" i="5"/>
  <c r="Q2914" i="5"/>
  <c r="Q2913" i="5"/>
  <c r="Q2912" i="5"/>
  <c r="Q2911" i="5"/>
  <c r="Q2910" i="5"/>
  <c r="Q2909" i="5"/>
  <c r="Q2908" i="5"/>
  <c r="Q2907" i="5"/>
  <c r="Q2906" i="5"/>
  <c r="Q2905" i="5"/>
  <c r="Q2904" i="5"/>
  <c r="Q2903" i="5"/>
  <c r="Q2902" i="5"/>
  <c r="Q2901" i="5"/>
  <c r="Q2900" i="5"/>
  <c r="Q2899" i="5"/>
  <c r="Q2898" i="5"/>
  <c r="Q2897" i="5"/>
  <c r="Q2896" i="5"/>
  <c r="Q2895" i="5"/>
  <c r="Q2894" i="5"/>
  <c r="Q2893" i="5"/>
  <c r="Q2892" i="5"/>
  <c r="Q2891" i="5"/>
  <c r="Q2890" i="5"/>
  <c r="Q2889" i="5"/>
  <c r="Q2888" i="5"/>
  <c r="Q2887" i="5"/>
  <c r="Q2886" i="5"/>
  <c r="Q2885" i="5"/>
  <c r="Q2884" i="5"/>
  <c r="Q2883" i="5"/>
  <c r="Q2882" i="5"/>
  <c r="Q2881" i="5"/>
  <c r="Q2880" i="5"/>
  <c r="Q2879" i="5"/>
  <c r="Q2878" i="5"/>
  <c r="Q2877" i="5"/>
  <c r="Q2876" i="5"/>
  <c r="Q2875" i="5"/>
  <c r="Q2874" i="5"/>
  <c r="Q2873" i="5"/>
  <c r="Q2872" i="5"/>
  <c r="Q2871" i="5"/>
  <c r="Q2870" i="5"/>
  <c r="Q2869" i="5"/>
  <c r="Q2868" i="5"/>
  <c r="Q2867" i="5"/>
  <c r="Q2866" i="5"/>
  <c r="Q2865" i="5"/>
  <c r="Q2864" i="5"/>
  <c r="Q2863" i="5"/>
  <c r="Q2862" i="5"/>
  <c r="Q2861" i="5"/>
  <c r="Q2860" i="5"/>
  <c r="Q2859" i="5"/>
  <c r="Q2858" i="5"/>
  <c r="Q2857" i="5"/>
  <c r="Q2856" i="5"/>
  <c r="Q2855" i="5"/>
  <c r="Q2854" i="5"/>
  <c r="Q2853" i="5"/>
  <c r="Q2852" i="5"/>
  <c r="Q2851" i="5"/>
  <c r="Q2850" i="5"/>
  <c r="Q2849" i="5"/>
  <c r="Q2848" i="5"/>
  <c r="Q2847" i="5"/>
  <c r="Q2846" i="5"/>
  <c r="Q2845" i="5"/>
  <c r="Q2844" i="5"/>
  <c r="Q2843" i="5"/>
  <c r="Q2842" i="5"/>
  <c r="Q2841" i="5"/>
  <c r="Q2840" i="5"/>
  <c r="Q2839" i="5"/>
  <c r="Q2838" i="5"/>
  <c r="Q2837" i="5"/>
  <c r="Q2836" i="5"/>
  <c r="Q2835" i="5"/>
  <c r="Q2834" i="5"/>
  <c r="Q2833" i="5"/>
  <c r="Q2832" i="5"/>
  <c r="Q2831" i="5"/>
  <c r="Q2830" i="5"/>
  <c r="Q2829" i="5"/>
  <c r="Q2828" i="5"/>
  <c r="Q2827" i="5"/>
  <c r="Q2826" i="5"/>
  <c r="Q2825" i="5"/>
  <c r="Q2824" i="5"/>
  <c r="Q2823" i="5"/>
  <c r="Q2822" i="5"/>
  <c r="Q2821" i="5"/>
  <c r="Q2820" i="5"/>
  <c r="Q2819" i="5"/>
  <c r="Q2818" i="5"/>
  <c r="Q2817" i="5"/>
  <c r="Q2816" i="5"/>
  <c r="Q2815" i="5"/>
  <c r="Q2814" i="5"/>
  <c r="Q2813" i="5"/>
  <c r="Q2812" i="5"/>
  <c r="Q2811" i="5"/>
  <c r="Q2810" i="5"/>
  <c r="Q2809" i="5"/>
  <c r="Q2808" i="5"/>
  <c r="Q2807" i="5"/>
  <c r="Q2806" i="5"/>
  <c r="Q2805" i="5"/>
  <c r="Q2804" i="5"/>
  <c r="Q2803" i="5"/>
  <c r="Q2802" i="5"/>
  <c r="Q2801" i="5"/>
  <c r="Q2800" i="5"/>
  <c r="Q2799" i="5"/>
  <c r="Q2798" i="5"/>
  <c r="Q2797" i="5"/>
  <c r="Q2796" i="5"/>
  <c r="Q2795" i="5"/>
  <c r="Q2794" i="5"/>
  <c r="Q2793" i="5"/>
  <c r="Q2792" i="5"/>
  <c r="Q2791" i="5"/>
  <c r="Q2790" i="5"/>
  <c r="Q2789" i="5"/>
  <c r="Q2788" i="5"/>
  <c r="Q2787" i="5"/>
  <c r="Q2786" i="5"/>
  <c r="Q2785" i="5"/>
  <c r="Q2784" i="5"/>
  <c r="Q2783" i="5"/>
  <c r="Q2782" i="5"/>
  <c r="Q2781" i="5"/>
  <c r="Q2780" i="5"/>
  <c r="Q2779" i="5"/>
  <c r="Q2778" i="5"/>
  <c r="Q2777" i="5"/>
  <c r="Q2776" i="5"/>
  <c r="Q2775" i="5"/>
  <c r="Q2774" i="5"/>
  <c r="Q2773" i="5"/>
  <c r="Q2772" i="5"/>
  <c r="Q2771" i="5"/>
  <c r="Q2770" i="5"/>
  <c r="Q2769" i="5"/>
  <c r="Q2768" i="5"/>
  <c r="Q2767" i="5"/>
  <c r="Q2766" i="5"/>
  <c r="Q2765" i="5"/>
  <c r="Q2764" i="5"/>
  <c r="Q2763" i="5"/>
  <c r="Q2762" i="5"/>
  <c r="Q2761" i="5"/>
  <c r="Q2760" i="5"/>
  <c r="Q2759" i="5"/>
  <c r="Q2758" i="5"/>
  <c r="Q2757" i="5"/>
  <c r="Q2756" i="5"/>
  <c r="Q2755" i="5"/>
  <c r="Q2754" i="5"/>
  <c r="Q2753" i="5"/>
  <c r="Q2752" i="5"/>
  <c r="Q2751" i="5"/>
  <c r="Q2750" i="5"/>
  <c r="Q2749" i="5"/>
  <c r="Q2748" i="5"/>
  <c r="Q2747" i="5"/>
  <c r="Q2746" i="5"/>
  <c r="Q2745" i="5"/>
  <c r="Q2744" i="5"/>
  <c r="Q2743" i="5"/>
  <c r="Q2742" i="5"/>
  <c r="Q2741" i="5"/>
  <c r="Q2740" i="5"/>
  <c r="Q2739" i="5"/>
  <c r="Q2738" i="5"/>
  <c r="Q2737" i="5"/>
  <c r="Q2736" i="5"/>
  <c r="Q2735" i="5"/>
  <c r="Q2734" i="5"/>
  <c r="Q2733" i="5"/>
  <c r="Q2732" i="5"/>
  <c r="Q2731" i="5"/>
  <c r="Q2730" i="5"/>
  <c r="Q2729" i="5"/>
  <c r="Q2728" i="5"/>
  <c r="Q2727" i="5"/>
  <c r="Q2726" i="5"/>
  <c r="Q2725" i="5"/>
  <c r="Q2724" i="5"/>
  <c r="Q2723" i="5"/>
  <c r="Q2722" i="5"/>
  <c r="Q2721" i="5"/>
  <c r="Q2720" i="5"/>
  <c r="Q2719" i="5"/>
  <c r="Q2718" i="5"/>
  <c r="Q2717" i="5"/>
  <c r="Q2716" i="5"/>
  <c r="Q2715" i="5"/>
  <c r="Q2714" i="5"/>
  <c r="Q2713" i="5"/>
  <c r="Q2712" i="5"/>
  <c r="Q2711" i="5"/>
  <c r="Q2710" i="5"/>
  <c r="Q2709" i="5"/>
  <c r="Q2708" i="5"/>
  <c r="Q2707" i="5"/>
  <c r="Q2706" i="5"/>
  <c r="Q2705" i="5"/>
  <c r="Q2704" i="5"/>
  <c r="Q2703" i="5"/>
  <c r="Q2702" i="5"/>
  <c r="Q2701" i="5"/>
  <c r="Q2700" i="5"/>
  <c r="Q2699" i="5"/>
  <c r="Q2698" i="5"/>
  <c r="Q2697" i="5"/>
  <c r="Q2696" i="5"/>
  <c r="Q2695" i="5"/>
  <c r="Q2694" i="5"/>
  <c r="Q2693" i="5"/>
  <c r="Q2692" i="5"/>
  <c r="Q2691" i="5"/>
  <c r="Q2690" i="5"/>
  <c r="Q2689" i="5"/>
  <c r="Q2688" i="5"/>
  <c r="Q2687" i="5"/>
  <c r="Q2686" i="5"/>
  <c r="Q2685" i="5"/>
  <c r="Q2684" i="5"/>
  <c r="Q2683" i="5"/>
  <c r="Q2682" i="5"/>
  <c r="Q2681" i="5"/>
  <c r="Q2680" i="5"/>
  <c r="Q2679" i="5"/>
  <c r="Q2678" i="5"/>
  <c r="Q2677" i="5"/>
  <c r="Q2676" i="5"/>
  <c r="Q2675" i="5"/>
  <c r="Q2674" i="5"/>
  <c r="Q2673" i="5"/>
  <c r="Q2672" i="5"/>
  <c r="Q2671" i="5"/>
  <c r="Q2670" i="5"/>
  <c r="Q2669" i="5"/>
  <c r="Q2668" i="5"/>
  <c r="Q2667" i="5"/>
  <c r="Q2666" i="5"/>
  <c r="Q2665" i="5"/>
  <c r="Q2664" i="5"/>
  <c r="Q2663" i="5"/>
  <c r="Q2662" i="5"/>
  <c r="Q2661" i="5"/>
  <c r="Q2660" i="5"/>
  <c r="Q2659" i="5"/>
  <c r="Q2658" i="5"/>
  <c r="Q2657" i="5"/>
  <c r="Q2656" i="5"/>
  <c r="Q2655" i="5"/>
  <c r="Q2654" i="5"/>
  <c r="Q2653" i="5"/>
  <c r="Q2652" i="5"/>
  <c r="Q2651" i="5"/>
  <c r="Q2650" i="5"/>
  <c r="Q2649" i="5"/>
  <c r="Q2648" i="5"/>
  <c r="Q2647" i="5"/>
  <c r="Q2646" i="5"/>
  <c r="Q2645" i="5"/>
  <c r="Q2644" i="5"/>
  <c r="Q2643" i="5"/>
  <c r="Q2642" i="5"/>
  <c r="Q2641" i="5"/>
  <c r="Q2640" i="5"/>
  <c r="Q2639" i="5"/>
  <c r="Q2638" i="5"/>
  <c r="Q2637" i="5"/>
  <c r="Q2636" i="5"/>
  <c r="Q2635" i="5"/>
  <c r="Q2634" i="5"/>
  <c r="Q2633" i="5"/>
  <c r="Q2632" i="5"/>
  <c r="Q2631" i="5"/>
  <c r="Q2630" i="5"/>
  <c r="Q2629" i="5"/>
  <c r="Q2628" i="5"/>
  <c r="Q2627" i="5"/>
  <c r="Q2626" i="5"/>
  <c r="Q2625" i="5"/>
  <c r="Q2624" i="5"/>
  <c r="Q2623" i="5"/>
  <c r="Q2622" i="5"/>
  <c r="Q2621" i="5"/>
  <c r="Q2620" i="5"/>
  <c r="Q2619" i="5"/>
  <c r="Q2618" i="5"/>
  <c r="Q2617" i="5"/>
  <c r="Q2616" i="5"/>
  <c r="Q2615" i="5"/>
  <c r="Q2614" i="5"/>
  <c r="Q2613" i="5"/>
  <c r="Q2612" i="5"/>
  <c r="Q2611" i="5"/>
  <c r="Q2610" i="5"/>
  <c r="Q2609" i="5"/>
  <c r="Q2608" i="5"/>
  <c r="Q2607" i="5"/>
  <c r="Q2606" i="5"/>
  <c r="Q2605" i="5"/>
  <c r="Q2604" i="5"/>
  <c r="Q2603" i="5"/>
  <c r="Q2602" i="5"/>
  <c r="Q2601" i="5"/>
  <c r="Q2600" i="5"/>
  <c r="Q2599" i="5"/>
  <c r="Q2598" i="5"/>
  <c r="Q2597" i="5"/>
  <c r="Q2596" i="5"/>
  <c r="Q2595" i="5"/>
  <c r="Q2594" i="5"/>
  <c r="Q2593" i="5"/>
  <c r="Q2592" i="5"/>
  <c r="Q2591" i="5"/>
  <c r="Q2590" i="5"/>
  <c r="Q2589" i="5"/>
  <c r="Q2588" i="5"/>
  <c r="Q2587" i="5"/>
  <c r="Q2586" i="5"/>
  <c r="Q2585" i="5"/>
  <c r="Q2584" i="5"/>
  <c r="Q2583" i="5"/>
  <c r="Q2582" i="5"/>
  <c r="Q2581" i="5"/>
  <c r="Q2580" i="5"/>
  <c r="Q2579" i="5"/>
  <c r="Q2578" i="5"/>
  <c r="Q2577" i="5"/>
  <c r="Q2576" i="5"/>
  <c r="Q2575" i="5"/>
  <c r="Q2574" i="5"/>
  <c r="Q2573" i="5"/>
  <c r="Q2572" i="5"/>
  <c r="Q2571" i="5"/>
  <c r="Q2570" i="5"/>
  <c r="Q2569" i="5"/>
  <c r="Q2568" i="5"/>
  <c r="Q2567" i="5"/>
  <c r="Q2566" i="5"/>
  <c r="Q2565" i="5"/>
  <c r="Q2564" i="5"/>
  <c r="Q2563" i="5"/>
  <c r="Q2562" i="5"/>
  <c r="Q2561" i="5"/>
  <c r="Q2560" i="5"/>
  <c r="Q2559" i="5"/>
  <c r="Q2558" i="5"/>
  <c r="Q2557" i="5"/>
  <c r="Q2556" i="5"/>
  <c r="Q2555" i="5"/>
  <c r="Q2554" i="5"/>
  <c r="Q2553" i="5"/>
  <c r="Q2552" i="5"/>
  <c r="Q2551" i="5"/>
  <c r="Q2550" i="5"/>
  <c r="Q2549" i="5"/>
  <c r="Q2548" i="5"/>
  <c r="Q2547" i="5"/>
  <c r="Q2546" i="5"/>
  <c r="Q2545" i="5"/>
  <c r="Q2544" i="5"/>
  <c r="Q2543" i="5"/>
  <c r="Q2542" i="5"/>
  <c r="Q2541" i="5"/>
  <c r="Q2540" i="5"/>
  <c r="Q2539" i="5"/>
  <c r="Q2538" i="5"/>
  <c r="Q2537" i="5"/>
  <c r="Q2536" i="5"/>
  <c r="Q2535" i="5"/>
  <c r="Q2534" i="5"/>
  <c r="Q2533" i="5"/>
  <c r="Q2532" i="5"/>
  <c r="Q2531" i="5"/>
  <c r="Q2530" i="5"/>
  <c r="Q2529" i="5"/>
  <c r="Q2528" i="5"/>
  <c r="Q2527" i="5"/>
  <c r="Q2526" i="5"/>
  <c r="Q2525" i="5"/>
  <c r="Q2524" i="5"/>
  <c r="Q2523" i="5"/>
  <c r="Q2522" i="5"/>
  <c r="Q2521" i="5"/>
  <c r="Q2520" i="5"/>
  <c r="Q2519" i="5"/>
  <c r="Q2518" i="5"/>
  <c r="Q2517" i="5"/>
  <c r="Q2516" i="5"/>
  <c r="Q2515" i="5"/>
  <c r="Q2514" i="5"/>
  <c r="Q2513" i="5"/>
  <c r="Q2512" i="5"/>
  <c r="Q2511" i="5"/>
  <c r="Q2510" i="5"/>
  <c r="Q2509" i="5"/>
  <c r="Q2508" i="5"/>
  <c r="Q2507" i="5"/>
  <c r="Q2506" i="5"/>
  <c r="Q2505" i="5"/>
  <c r="Q2504" i="5"/>
  <c r="Q2503" i="5"/>
  <c r="Q2502" i="5"/>
  <c r="Q2501" i="5"/>
  <c r="Q2500" i="5"/>
  <c r="Q2499" i="5"/>
  <c r="Q2498" i="5"/>
  <c r="Q2497" i="5"/>
  <c r="Q2496" i="5"/>
  <c r="Q2495" i="5"/>
  <c r="Q2494" i="5"/>
  <c r="Q2493" i="5"/>
  <c r="Q2492" i="5"/>
  <c r="Q2491" i="5"/>
  <c r="Q2490" i="5"/>
  <c r="Q2489" i="5"/>
  <c r="Q2488" i="5"/>
  <c r="Q2487" i="5"/>
  <c r="Q2486" i="5"/>
  <c r="Q2485" i="5"/>
  <c r="Q2484" i="5"/>
  <c r="Q2483" i="5"/>
  <c r="Q2482" i="5"/>
  <c r="Q2481" i="5"/>
  <c r="Q2480" i="5"/>
  <c r="Q2479" i="5"/>
  <c r="Q2478" i="5"/>
  <c r="Q2477" i="5"/>
  <c r="Q2476" i="5"/>
  <c r="Q2475" i="5"/>
  <c r="Q2474" i="5"/>
  <c r="Q2473" i="5"/>
  <c r="Q2472" i="5"/>
  <c r="Q2471" i="5"/>
  <c r="Q2470" i="5"/>
  <c r="Q2469" i="5"/>
  <c r="Q2468" i="5"/>
  <c r="Q2467" i="5"/>
  <c r="Q2466" i="5"/>
  <c r="Q2465" i="5"/>
  <c r="Q2464" i="5"/>
  <c r="Q2463" i="5"/>
  <c r="Q2462" i="5"/>
  <c r="Q2461" i="5"/>
  <c r="Q2460" i="5"/>
  <c r="Q2459" i="5"/>
  <c r="Q2458" i="5"/>
  <c r="Q2457" i="5"/>
  <c r="Q2456" i="5"/>
  <c r="Q2455" i="5"/>
  <c r="Q2454" i="5"/>
  <c r="Q2453" i="5"/>
  <c r="Q2452" i="5"/>
  <c r="Q2451" i="5"/>
  <c r="Q2450" i="5"/>
  <c r="Q2449" i="5"/>
  <c r="Q2448" i="5"/>
  <c r="Q2447" i="5"/>
  <c r="Q2446" i="5"/>
  <c r="Q2445" i="5"/>
  <c r="Q2444" i="5"/>
  <c r="Q2443" i="5"/>
  <c r="Q2442" i="5"/>
  <c r="Q2441" i="5"/>
  <c r="Q2440" i="5"/>
  <c r="Q2439" i="5"/>
  <c r="Q2438" i="5"/>
  <c r="Q2437" i="5"/>
  <c r="Q2436" i="5"/>
  <c r="Q2435" i="5"/>
  <c r="Q2434" i="5"/>
  <c r="Q2433" i="5"/>
  <c r="Q2432" i="5"/>
  <c r="Q2431" i="5"/>
  <c r="Q2430" i="5"/>
  <c r="Q2429" i="5"/>
  <c r="Q2428" i="5"/>
  <c r="Q2427" i="5"/>
  <c r="Q2426" i="5"/>
  <c r="Q2425" i="5"/>
  <c r="Q2424" i="5"/>
  <c r="Q2423" i="5"/>
  <c r="Q2422" i="5"/>
  <c r="Q2421" i="5"/>
  <c r="Q2420" i="5"/>
  <c r="Q2419" i="5"/>
  <c r="Q2418" i="5"/>
  <c r="Q2417" i="5"/>
  <c r="Q2416" i="5"/>
  <c r="Q2415" i="5"/>
  <c r="Q2414" i="5"/>
  <c r="Q2413" i="5"/>
  <c r="Q2412" i="5"/>
  <c r="Q2411" i="5"/>
  <c r="Q2410" i="5"/>
  <c r="Q2409" i="5"/>
  <c r="Q2408" i="5"/>
  <c r="Q2407" i="5"/>
  <c r="Q2406" i="5"/>
  <c r="Q2405" i="5"/>
  <c r="Q2404" i="5"/>
  <c r="Q2403" i="5"/>
  <c r="Q2402" i="5"/>
  <c r="Q2401" i="5"/>
  <c r="Q2400" i="5"/>
  <c r="Q2399" i="5"/>
  <c r="Q2398" i="5"/>
  <c r="Q2397" i="5"/>
  <c r="Q2396" i="5"/>
  <c r="Q2395" i="5"/>
  <c r="Q2394" i="5"/>
  <c r="Q2393" i="5"/>
  <c r="Q2392" i="5"/>
  <c r="Q2391" i="5"/>
  <c r="Q2390" i="5"/>
  <c r="Q2389" i="5"/>
  <c r="Q2388" i="5"/>
  <c r="Q2387" i="5"/>
  <c r="Q2386" i="5"/>
  <c r="Q2385" i="5"/>
  <c r="Q2384" i="5"/>
  <c r="Q2383" i="5"/>
  <c r="Q2382" i="5"/>
  <c r="Q2381" i="5"/>
  <c r="Q2380" i="5"/>
  <c r="Q2379" i="5"/>
  <c r="Q2378" i="5"/>
  <c r="Q2377" i="5"/>
  <c r="Q2376" i="5"/>
  <c r="Q2375" i="5"/>
  <c r="Q2374" i="5"/>
  <c r="Q2373" i="5"/>
  <c r="Q2372" i="5"/>
  <c r="Q2371" i="5"/>
  <c r="Q2370" i="5"/>
  <c r="Q2369" i="5"/>
  <c r="Q2368" i="5"/>
  <c r="Q2367" i="5"/>
  <c r="Q2366" i="5"/>
  <c r="Q2365" i="5"/>
  <c r="Q2364" i="5"/>
  <c r="Q2363" i="5"/>
  <c r="Q2362" i="5"/>
  <c r="Q2361" i="5"/>
  <c r="Q2360" i="5"/>
  <c r="Q2359" i="5"/>
  <c r="Q2358" i="5"/>
  <c r="Q2357" i="5"/>
  <c r="Q2356" i="5"/>
  <c r="Q2355" i="5"/>
  <c r="Q2354" i="5"/>
  <c r="Q2353" i="5"/>
  <c r="Q2352" i="5"/>
  <c r="Q2351" i="5"/>
  <c r="Q2350" i="5"/>
  <c r="Q2349" i="5"/>
  <c r="Q2348" i="5"/>
  <c r="Q2347" i="5"/>
  <c r="Q2346" i="5"/>
  <c r="Q2345" i="5"/>
  <c r="Q2344" i="5"/>
  <c r="Q2343" i="5"/>
  <c r="Q2342" i="5"/>
  <c r="Q2341" i="5"/>
  <c r="Q2340" i="5"/>
  <c r="Q2339" i="5"/>
  <c r="Q2338" i="5"/>
  <c r="Q2337" i="5"/>
  <c r="Q2336" i="5"/>
  <c r="Q2335" i="5"/>
  <c r="Q2334" i="5"/>
  <c r="Q2333" i="5"/>
  <c r="Q2332" i="5"/>
  <c r="Q2331" i="5"/>
  <c r="Q2330" i="5"/>
  <c r="Q2329" i="5"/>
  <c r="Q2328" i="5"/>
  <c r="Q2327" i="5"/>
  <c r="Q2326" i="5"/>
  <c r="Q2325" i="5"/>
  <c r="Q2324" i="5"/>
  <c r="Q2323" i="5"/>
  <c r="Q2322" i="5"/>
  <c r="Q2321" i="5"/>
  <c r="Q2320" i="5"/>
  <c r="Q2319" i="5"/>
  <c r="Q2318" i="5"/>
  <c r="Q2317" i="5"/>
  <c r="Q2316" i="5"/>
  <c r="Q2315" i="5"/>
  <c r="Q2314" i="5"/>
  <c r="Q2313" i="5"/>
  <c r="Q2312" i="5"/>
  <c r="Q2311" i="5"/>
  <c r="Q2310" i="5"/>
  <c r="Q2309" i="5"/>
  <c r="Q2308" i="5"/>
  <c r="Q2307" i="5"/>
  <c r="Q2306" i="5"/>
  <c r="Q2305" i="5"/>
  <c r="Q2304" i="5"/>
  <c r="Q2303" i="5"/>
  <c r="Q2302" i="5"/>
  <c r="Q2301" i="5"/>
  <c r="Q2300" i="5"/>
  <c r="Q2299" i="5"/>
  <c r="Q2298" i="5"/>
  <c r="Q2297" i="5"/>
  <c r="Q2296" i="5"/>
  <c r="Q2295" i="5"/>
  <c r="Q2294" i="5"/>
  <c r="Q2293" i="5"/>
  <c r="Q2292" i="5"/>
  <c r="Q2291" i="5"/>
  <c r="Q2290" i="5"/>
  <c r="Q2289" i="5"/>
  <c r="Q2288" i="5"/>
  <c r="Q2287" i="5"/>
  <c r="Q2286" i="5"/>
  <c r="Q2285" i="5"/>
  <c r="Q2284" i="5"/>
  <c r="Q2283" i="5"/>
  <c r="Q2282" i="5"/>
  <c r="Q2281" i="5"/>
  <c r="Q2280" i="5"/>
  <c r="Q2279" i="5"/>
  <c r="Q2278" i="5"/>
  <c r="Q2277" i="5"/>
  <c r="Q2276" i="5"/>
  <c r="Q2275" i="5"/>
  <c r="Q2274" i="5"/>
  <c r="Q2273" i="5"/>
  <c r="Q2272" i="5"/>
  <c r="Q2271" i="5"/>
  <c r="Q2270" i="5"/>
  <c r="Q2269" i="5"/>
  <c r="Q2268" i="5"/>
  <c r="Q2267" i="5"/>
  <c r="Q2266" i="5"/>
  <c r="Q2265" i="5"/>
  <c r="Q2264" i="5"/>
  <c r="Q2263" i="5"/>
  <c r="Q2262" i="5"/>
  <c r="Q2261" i="5"/>
  <c r="Q2260" i="5"/>
  <c r="Q2259" i="5"/>
  <c r="Q2258" i="5"/>
  <c r="Q2257" i="5"/>
  <c r="Q2256" i="5"/>
  <c r="Q2255" i="5"/>
  <c r="Q2254" i="5"/>
  <c r="Q2253" i="5"/>
  <c r="Q2252" i="5"/>
  <c r="Q2251" i="5"/>
  <c r="Q2250" i="5"/>
  <c r="Q2249" i="5"/>
  <c r="Q2248" i="5"/>
  <c r="Q2247" i="5"/>
  <c r="Q2246" i="5"/>
  <c r="Q2245" i="5"/>
  <c r="Q2244" i="5"/>
  <c r="Q2243" i="5"/>
  <c r="Q2242" i="5"/>
  <c r="Q2241" i="5"/>
  <c r="Q2240" i="5"/>
  <c r="Q2239" i="5"/>
  <c r="Q2238" i="5"/>
  <c r="Q2237" i="5"/>
  <c r="Q2236" i="5"/>
  <c r="Q2235" i="5"/>
  <c r="Q2234" i="5"/>
  <c r="Q2233" i="5"/>
  <c r="Q2232" i="5"/>
  <c r="Q2231" i="5"/>
  <c r="Q2230" i="5"/>
  <c r="Q2229" i="5"/>
  <c r="Q2228" i="5"/>
  <c r="Q2227" i="5"/>
  <c r="Q2226" i="5"/>
  <c r="Q2225" i="5"/>
  <c r="Q2224" i="5"/>
  <c r="Q2223" i="5"/>
  <c r="Q2222" i="5"/>
  <c r="Q2221" i="5"/>
  <c r="Q2220" i="5"/>
  <c r="Q2219" i="5"/>
  <c r="Q2218" i="5"/>
  <c r="Q2217" i="5"/>
  <c r="Q2216" i="5"/>
  <c r="Q2215" i="5"/>
  <c r="Q2214" i="5"/>
  <c r="Q2213" i="5"/>
  <c r="Q2212" i="5"/>
  <c r="Q2211" i="5"/>
  <c r="Q2210" i="5"/>
  <c r="Q2209" i="5"/>
  <c r="Q2208" i="5"/>
  <c r="Q2207" i="5"/>
  <c r="Q2206" i="5"/>
  <c r="Q2205" i="5"/>
  <c r="Q2204" i="5"/>
  <c r="Q2203" i="5"/>
  <c r="Q2202" i="5"/>
  <c r="Q2201" i="5"/>
  <c r="Q2200" i="5"/>
  <c r="Q2199" i="5"/>
  <c r="Q2198" i="5"/>
  <c r="Q2197" i="5"/>
  <c r="Q2196" i="5"/>
  <c r="Q2195" i="5"/>
  <c r="Q2194" i="5"/>
  <c r="Q2193" i="5"/>
  <c r="Q2192" i="5"/>
  <c r="Q2191" i="5"/>
  <c r="Q2190" i="5"/>
  <c r="Q2189" i="5"/>
  <c r="Q2188" i="5"/>
  <c r="Q2187" i="5"/>
  <c r="Q2186" i="5"/>
  <c r="Q2185" i="5"/>
  <c r="Q2184" i="5"/>
  <c r="Q2183" i="5"/>
  <c r="Q2182" i="5"/>
  <c r="Q2181" i="5"/>
  <c r="Q2180" i="5"/>
  <c r="Q2179" i="5"/>
  <c r="Q2178" i="5"/>
  <c r="Q2177" i="5"/>
  <c r="Q2176" i="5"/>
  <c r="Q2175" i="5"/>
  <c r="Q2174" i="5"/>
  <c r="Q2173" i="5"/>
  <c r="Q2172" i="5"/>
  <c r="Q2171" i="5"/>
  <c r="Q2170" i="5"/>
  <c r="Q2169" i="5"/>
  <c r="Q2168" i="5"/>
  <c r="Q2167" i="5"/>
  <c r="Q2166" i="5"/>
  <c r="Q2165" i="5"/>
  <c r="Q2164" i="5"/>
  <c r="Q2163" i="5"/>
  <c r="Q2162" i="5"/>
  <c r="Q2161" i="5"/>
  <c r="Q2160" i="5"/>
  <c r="Q2159" i="5"/>
  <c r="Q2158" i="5"/>
  <c r="Q2157" i="5"/>
  <c r="Q2156" i="5"/>
  <c r="Q2155" i="5"/>
  <c r="Q2154" i="5"/>
  <c r="Q2153" i="5"/>
  <c r="Q2152" i="5"/>
  <c r="Q2151" i="5"/>
  <c r="Q2150" i="5"/>
  <c r="Q2149" i="5"/>
  <c r="Q2148" i="5"/>
  <c r="Q2147" i="5"/>
  <c r="Q2146" i="5"/>
  <c r="Q2145" i="5"/>
  <c r="Q2144" i="5"/>
  <c r="Q2143" i="5"/>
  <c r="Q2142" i="5"/>
  <c r="Q2141" i="5"/>
  <c r="Q2140" i="5"/>
  <c r="Q2139" i="5"/>
  <c r="Q2138" i="5"/>
  <c r="Q2137" i="5"/>
  <c r="Q2136" i="5"/>
  <c r="Q2135" i="5"/>
  <c r="Q2134" i="5"/>
  <c r="Q2133" i="5"/>
  <c r="Q2132" i="5"/>
  <c r="Q2131" i="5"/>
  <c r="Q2130" i="5"/>
  <c r="Q2129" i="5"/>
  <c r="Q2128" i="5"/>
  <c r="Q2127" i="5"/>
  <c r="Q2126" i="5"/>
  <c r="Q2125" i="5"/>
  <c r="Q2124" i="5"/>
  <c r="Q2123" i="5"/>
  <c r="Q2122" i="5"/>
  <c r="Q2121" i="5"/>
  <c r="Q2120" i="5"/>
  <c r="Q2119" i="5"/>
  <c r="Q2118" i="5"/>
  <c r="Q2117" i="5"/>
  <c r="Q2116" i="5"/>
  <c r="Q2115" i="5"/>
  <c r="Q2114" i="5"/>
  <c r="Q2113" i="5"/>
  <c r="Q2112" i="5"/>
  <c r="Q2111" i="5"/>
  <c r="Q2110" i="5"/>
  <c r="Q2109" i="5"/>
  <c r="Q2108" i="5"/>
  <c r="Q2107" i="5"/>
  <c r="Q2106" i="5"/>
  <c r="Q2105" i="5"/>
  <c r="Q2104" i="5"/>
  <c r="Q2103" i="5"/>
  <c r="Q2102" i="5"/>
  <c r="Q2101" i="5"/>
  <c r="Q2100" i="5"/>
  <c r="Q2099" i="5"/>
  <c r="Q2098" i="5"/>
  <c r="Q2097" i="5"/>
  <c r="Q2096" i="5"/>
  <c r="Q2095" i="5"/>
  <c r="Q2094" i="5"/>
  <c r="Q2093" i="5"/>
  <c r="Q2092" i="5"/>
  <c r="Q2091" i="5"/>
  <c r="Q2090" i="5"/>
  <c r="Q2089" i="5"/>
  <c r="Q2088" i="5"/>
  <c r="Q2087" i="5"/>
  <c r="Q2086" i="5"/>
  <c r="Q2085" i="5"/>
  <c r="Q2084" i="5"/>
  <c r="Q2083" i="5"/>
  <c r="Q2082" i="5"/>
  <c r="Q2081" i="5"/>
  <c r="Q2080" i="5"/>
  <c r="Q2079" i="5"/>
  <c r="Q2078" i="5"/>
  <c r="Q2077" i="5"/>
  <c r="Q2076" i="5"/>
  <c r="Q2075" i="5"/>
  <c r="Q2074" i="5"/>
  <c r="Q2073" i="5"/>
  <c r="Q2072" i="5"/>
  <c r="Q2071" i="5"/>
  <c r="Q2070" i="5"/>
  <c r="Q2069" i="5"/>
  <c r="Q2068" i="5"/>
  <c r="Q2067" i="5"/>
  <c r="Q2066" i="5"/>
  <c r="Q2065" i="5"/>
  <c r="Q2064" i="5"/>
  <c r="Q2063" i="5"/>
  <c r="Q2062" i="5"/>
  <c r="Q2061" i="5"/>
  <c r="Q2060" i="5"/>
  <c r="Q2059" i="5"/>
  <c r="Q2058" i="5"/>
  <c r="Q2057" i="5"/>
  <c r="Q2056" i="5"/>
  <c r="Q2055" i="5"/>
  <c r="Q2054" i="5"/>
  <c r="Q2053" i="5"/>
  <c r="Q2052" i="5"/>
  <c r="Q2051" i="5"/>
  <c r="Q2050" i="5"/>
  <c r="Q2049" i="5"/>
  <c r="Q2048" i="5"/>
  <c r="Q2047" i="5"/>
  <c r="Q2046" i="5"/>
  <c r="Q2045" i="5"/>
  <c r="Q2044" i="5"/>
  <c r="Q2043" i="5"/>
  <c r="Q2042" i="5"/>
  <c r="Q2041" i="5"/>
  <c r="Q2040" i="5"/>
  <c r="Q2039" i="5"/>
  <c r="Q2038" i="5"/>
  <c r="Q2037" i="5"/>
  <c r="Q2036" i="5"/>
  <c r="Q2035" i="5"/>
  <c r="Q2034" i="5"/>
  <c r="Q2033" i="5"/>
  <c r="Q2032" i="5"/>
  <c r="Q2031" i="5"/>
  <c r="Q2030" i="5"/>
  <c r="Q2029" i="5"/>
  <c r="Q2028" i="5"/>
  <c r="Q2027" i="5"/>
  <c r="Q2026" i="5"/>
  <c r="Q2025" i="5"/>
  <c r="Q2024" i="5"/>
  <c r="Q2023" i="5"/>
  <c r="Q2022" i="5"/>
  <c r="Q2021" i="5"/>
  <c r="Q2020" i="5"/>
  <c r="Q2019" i="5"/>
  <c r="Q2018" i="5"/>
  <c r="Q2017" i="5"/>
  <c r="Q2016" i="5"/>
  <c r="Q2015" i="5"/>
  <c r="Q2014" i="5"/>
  <c r="Q2013" i="5"/>
  <c r="Q2012" i="5"/>
  <c r="Q2011" i="5"/>
  <c r="Q2010" i="5"/>
  <c r="Q2009" i="5"/>
  <c r="Q2008" i="5"/>
  <c r="Q2007" i="5"/>
  <c r="Q2006" i="5"/>
  <c r="Q2005" i="5"/>
  <c r="Q2004" i="5"/>
  <c r="Q2003" i="5"/>
  <c r="Q2002" i="5"/>
  <c r="Q2001" i="5"/>
  <c r="Q2000" i="5"/>
  <c r="Q1999" i="5"/>
  <c r="Q1998" i="5"/>
  <c r="Q1997" i="5"/>
  <c r="Q1996" i="5"/>
  <c r="Q1995" i="5"/>
  <c r="Q1994" i="5"/>
  <c r="Q1993" i="5"/>
  <c r="Q1992" i="5"/>
  <c r="Q1991" i="5"/>
  <c r="Q1990" i="5"/>
  <c r="Q1989" i="5"/>
  <c r="Q1988" i="5"/>
  <c r="Q1987" i="5"/>
  <c r="Q1986" i="5"/>
  <c r="Q1985" i="5"/>
  <c r="Q1984" i="5"/>
  <c r="Q1983" i="5"/>
  <c r="Q1982" i="5"/>
  <c r="Q1981" i="5"/>
  <c r="Q1980" i="5"/>
  <c r="Q1979" i="5"/>
  <c r="Q1978" i="5"/>
  <c r="Q1977" i="5"/>
  <c r="Q1976" i="5"/>
  <c r="Q1975" i="5"/>
  <c r="Q1974" i="5"/>
  <c r="Q1973" i="5"/>
  <c r="Q1972" i="5"/>
  <c r="Q1971" i="5"/>
  <c r="Q1970" i="5"/>
  <c r="Q1969" i="5"/>
  <c r="Q1968" i="5"/>
  <c r="Q1967" i="5"/>
  <c r="Q1966" i="5"/>
  <c r="Q1965" i="5"/>
  <c r="Q1964" i="5"/>
  <c r="Q1963" i="5"/>
  <c r="Q1962" i="5"/>
  <c r="Q1961" i="5"/>
  <c r="Q1960" i="5"/>
  <c r="Q1959" i="5"/>
  <c r="Q1958" i="5"/>
  <c r="Q1957" i="5"/>
  <c r="Q1956" i="5"/>
  <c r="Q1955" i="5"/>
  <c r="Q1954" i="5"/>
  <c r="Q1953" i="5"/>
  <c r="Q1952" i="5"/>
  <c r="Q1951" i="5"/>
  <c r="Q1950" i="5"/>
  <c r="Q1949" i="5"/>
  <c r="Q1948" i="5"/>
  <c r="Q1947" i="5"/>
  <c r="Q1946" i="5"/>
  <c r="Q1945" i="5"/>
  <c r="Q1944" i="5"/>
  <c r="Q1943" i="5"/>
  <c r="Q1942" i="5"/>
  <c r="Q1941" i="5"/>
  <c r="Q1940" i="5"/>
  <c r="Q1939" i="5"/>
  <c r="Q1938" i="5"/>
  <c r="Q1937" i="5"/>
  <c r="Q1936" i="5"/>
  <c r="Q1935" i="5"/>
  <c r="Q1934" i="5"/>
  <c r="Q1933" i="5"/>
  <c r="Q1932" i="5"/>
  <c r="Q1931" i="5"/>
  <c r="Q1930" i="5"/>
  <c r="Q1929" i="5"/>
  <c r="Q1928" i="5"/>
  <c r="Q1927" i="5"/>
  <c r="Q1926" i="5"/>
  <c r="Q1925" i="5"/>
  <c r="Q1924" i="5"/>
  <c r="Q1923" i="5"/>
  <c r="Q1922" i="5"/>
  <c r="Q1921" i="5"/>
  <c r="Q1920" i="5"/>
  <c r="Q1919" i="5"/>
  <c r="Q1918" i="5"/>
  <c r="Q1917" i="5"/>
  <c r="Q1916" i="5"/>
  <c r="Q1915" i="5"/>
  <c r="Q1914" i="5"/>
  <c r="Q1913" i="5"/>
  <c r="Q1912" i="5"/>
  <c r="Q1911" i="5"/>
  <c r="Q1910" i="5"/>
  <c r="Q1909" i="5"/>
  <c r="Q1908" i="5"/>
  <c r="Q1907" i="5"/>
  <c r="Q1906" i="5"/>
  <c r="Q1905" i="5"/>
  <c r="Q1904" i="5"/>
  <c r="Q1903" i="5"/>
  <c r="Q1902" i="5"/>
  <c r="Q1901" i="5"/>
  <c r="Q1900" i="5"/>
  <c r="Q1899" i="5"/>
  <c r="Q1898" i="5"/>
  <c r="Q1897" i="5"/>
  <c r="Q1896" i="5"/>
  <c r="Q1895" i="5"/>
  <c r="Q1894" i="5"/>
  <c r="Q1893" i="5"/>
  <c r="Q1892" i="5"/>
  <c r="Q1891" i="5"/>
  <c r="Q1890" i="5"/>
  <c r="Q1889" i="5"/>
  <c r="Q1888" i="5"/>
  <c r="Q1887" i="5"/>
  <c r="Q1886" i="5"/>
  <c r="Q1885" i="5"/>
  <c r="Q1884" i="5"/>
  <c r="Q1883" i="5"/>
  <c r="Q1882" i="5"/>
  <c r="Q1881" i="5"/>
  <c r="Q1880" i="5"/>
  <c r="Q1879" i="5"/>
  <c r="Q1878" i="5"/>
  <c r="Q1877" i="5"/>
  <c r="Q1876" i="5"/>
  <c r="Q1875" i="5"/>
  <c r="Q1874" i="5"/>
  <c r="Q1873" i="5"/>
  <c r="Q1872" i="5"/>
  <c r="Q1871" i="5"/>
  <c r="Q1870" i="5"/>
  <c r="Q1869" i="5"/>
  <c r="Q1868" i="5"/>
  <c r="Q1867" i="5"/>
  <c r="Q1866" i="5"/>
  <c r="Q1865" i="5"/>
  <c r="Q1864" i="5"/>
  <c r="Q1863" i="5"/>
  <c r="Q1862" i="5"/>
  <c r="Q1861" i="5"/>
  <c r="Q1860" i="5"/>
  <c r="Q1859" i="5"/>
  <c r="Q1858" i="5"/>
  <c r="Q1857" i="5"/>
  <c r="Q1856" i="5"/>
  <c r="Q1855" i="5"/>
  <c r="Q1854" i="5"/>
  <c r="Q1853" i="5"/>
  <c r="Q1852" i="5"/>
  <c r="Q1851" i="5"/>
  <c r="Q1850" i="5"/>
  <c r="Q1849" i="5"/>
  <c r="Q1848" i="5"/>
  <c r="Q1847" i="5"/>
  <c r="Q1846" i="5"/>
  <c r="Q1845" i="5"/>
  <c r="Q1844" i="5"/>
  <c r="Q1843" i="5"/>
  <c r="Q1842" i="5"/>
  <c r="Q1841" i="5"/>
  <c r="Q1840" i="5"/>
  <c r="Q1839" i="5"/>
  <c r="Q1838" i="5"/>
  <c r="Q1837" i="5"/>
  <c r="Q1836" i="5"/>
  <c r="Q1835" i="5"/>
  <c r="Q1834" i="5"/>
  <c r="Q1833" i="5"/>
  <c r="Q1832" i="5"/>
  <c r="Q1831" i="5"/>
  <c r="Q1830" i="5"/>
  <c r="Q1829" i="5"/>
  <c r="Q1828" i="5"/>
  <c r="Q1827" i="5"/>
  <c r="Q1826" i="5"/>
  <c r="Q1825" i="5"/>
  <c r="Q1824" i="5"/>
  <c r="Q1823" i="5"/>
  <c r="Q1822" i="5"/>
  <c r="Q1821" i="5"/>
  <c r="Q1820" i="5"/>
  <c r="Q1819" i="5"/>
  <c r="Q1818" i="5"/>
  <c r="Q1817" i="5"/>
  <c r="Q1816" i="5"/>
  <c r="Q1815" i="5"/>
  <c r="Q1814" i="5"/>
  <c r="Q1813" i="5"/>
  <c r="Q1812" i="5"/>
  <c r="Q1811" i="5"/>
  <c r="Q1810" i="5"/>
  <c r="Q1809" i="5"/>
  <c r="Q1808" i="5"/>
  <c r="Q1807" i="5"/>
  <c r="Q1806" i="5"/>
  <c r="Q1805" i="5"/>
  <c r="Q1804" i="5"/>
  <c r="Q1803" i="5"/>
  <c r="Q1802" i="5"/>
  <c r="Q1801" i="5"/>
  <c r="Q1800" i="5"/>
  <c r="Q1799" i="5"/>
  <c r="Q1798" i="5"/>
  <c r="Q1797" i="5"/>
  <c r="Q1796" i="5"/>
  <c r="Q1795" i="5"/>
  <c r="Q1794" i="5"/>
  <c r="Q1793" i="5"/>
  <c r="Q1792" i="5"/>
  <c r="Q1791" i="5"/>
  <c r="Q1790" i="5"/>
  <c r="Q1789" i="5"/>
  <c r="Q1788" i="5"/>
  <c r="Q1787" i="5"/>
  <c r="Q1786" i="5"/>
  <c r="Q1785" i="5"/>
  <c r="Q1784" i="5"/>
  <c r="Q1783" i="5"/>
  <c r="Q1782" i="5"/>
  <c r="Q1781" i="5"/>
  <c r="Q1780" i="5"/>
  <c r="Q1779" i="5"/>
  <c r="Q1778" i="5"/>
  <c r="Q1777" i="5"/>
  <c r="Q1776" i="5"/>
  <c r="Q1775" i="5"/>
  <c r="Q1774" i="5"/>
  <c r="Q1773" i="5"/>
  <c r="Q1772" i="5"/>
  <c r="Q1771" i="5"/>
  <c r="Q1770" i="5"/>
  <c r="Q1769" i="5"/>
  <c r="Q1768" i="5"/>
  <c r="Q1767" i="5"/>
  <c r="Q1766" i="5"/>
  <c r="Q1765" i="5"/>
  <c r="Q1764" i="5"/>
  <c r="Q1763" i="5"/>
  <c r="Q1762" i="5"/>
  <c r="Q1761" i="5"/>
  <c r="Q1760" i="5"/>
  <c r="Q1759" i="5"/>
  <c r="Q1758" i="5"/>
  <c r="Q1757" i="5"/>
  <c r="Q1756" i="5"/>
  <c r="Q1755" i="5"/>
  <c r="Q1754" i="5"/>
  <c r="Q1753" i="5"/>
  <c r="Q1752" i="5"/>
  <c r="Q1751" i="5"/>
  <c r="Q1750" i="5"/>
  <c r="Q1749" i="5"/>
  <c r="Q1748" i="5"/>
  <c r="Q1747" i="5"/>
  <c r="Q1746" i="5"/>
  <c r="Q1745" i="5"/>
  <c r="Q1744" i="5"/>
  <c r="Q1743" i="5"/>
  <c r="Q1742" i="5"/>
  <c r="Q1741" i="5"/>
  <c r="Q1740" i="5"/>
  <c r="Q1739" i="5"/>
  <c r="Q1738" i="5"/>
  <c r="Q1737" i="5"/>
  <c r="Q1736" i="5"/>
  <c r="Q1735" i="5"/>
  <c r="Q1734" i="5"/>
  <c r="Q1733" i="5"/>
  <c r="Q1732" i="5"/>
  <c r="Q1731" i="5"/>
  <c r="Q1730" i="5"/>
  <c r="Q1729" i="5"/>
  <c r="Q1728" i="5"/>
  <c r="Q1727" i="5"/>
  <c r="Q1726" i="5"/>
  <c r="Q1725" i="5"/>
  <c r="Q1724" i="5"/>
  <c r="Q1723" i="5"/>
  <c r="Q1722" i="5"/>
  <c r="Q1721" i="5"/>
  <c r="Q1720" i="5"/>
  <c r="Q1719" i="5"/>
  <c r="Q1718" i="5"/>
  <c r="Q1717" i="5"/>
  <c r="Q1716" i="5"/>
  <c r="Q1715" i="5"/>
  <c r="Q1714" i="5"/>
  <c r="Q1713" i="5"/>
  <c r="Q1712" i="5"/>
  <c r="Q1711" i="5"/>
  <c r="Q1710" i="5"/>
  <c r="Q1709" i="5"/>
  <c r="Q1708" i="5"/>
  <c r="Q1707" i="5"/>
  <c r="Q1706" i="5"/>
  <c r="Q1705" i="5"/>
  <c r="Q1704" i="5"/>
  <c r="Q1703" i="5"/>
  <c r="Q1702" i="5"/>
  <c r="Q1701" i="5"/>
  <c r="Q1700" i="5"/>
  <c r="Q1699" i="5"/>
  <c r="Q1698" i="5"/>
  <c r="Q1697" i="5"/>
  <c r="Q1696" i="5"/>
  <c r="Q1695" i="5"/>
  <c r="Q1694" i="5"/>
  <c r="Q1693" i="5"/>
  <c r="Q1692" i="5"/>
  <c r="Q1691" i="5"/>
  <c r="Q1690" i="5"/>
  <c r="Q1689" i="5"/>
  <c r="Q1688" i="5"/>
  <c r="Q1687" i="5"/>
  <c r="Q1686" i="5"/>
  <c r="Q1685" i="5"/>
  <c r="Q1684" i="5"/>
  <c r="Q1683" i="5"/>
  <c r="Q1682" i="5"/>
  <c r="Q1681" i="5"/>
  <c r="Q1680" i="5"/>
  <c r="Q1679" i="5"/>
  <c r="Q1678" i="5"/>
  <c r="Q1677" i="5"/>
  <c r="Q1676" i="5"/>
  <c r="Q1675" i="5"/>
  <c r="Q1674" i="5"/>
  <c r="Q1673" i="5"/>
  <c r="Q1672" i="5"/>
  <c r="Q1671" i="5"/>
  <c r="Q1670" i="5"/>
  <c r="Q1669" i="5"/>
  <c r="Q1668" i="5"/>
  <c r="Q1667" i="5"/>
  <c r="Q1666" i="5"/>
  <c r="Q1665" i="5"/>
  <c r="Q1664" i="5"/>
  <c r="Q1663" i="5"/>
  <c r="Q1662" i="5"/>
  <c r="Q1661" i="5"/>
  <c r="Q1660" i="5"/>
  <c r="Q1659" i="5"/>
  <c r="Q1658" i="5"/>
  <c r="Q1657" i="5"/>
  <c r="Q1656" i="5"/>
  <c r="Q1655" i="5"/>
  <c r="Q1654" i="5"/>
  <c r="Q1653" i="5"/>
  <c r="Q1652" i="5"/>
  <c r="Q1651" i="5"/>
  <c r="Q1650" i="5"/>
  <c r="Q1649" i="5"/>
  <c r="Q1648" i="5"/>
  <c r="Q1647" i="5"/>
  <c r="Q1646" i="5"/>
  <c r="Q1645" i="5"/>
  <c r="Q1644" i="5"/>
  <c r="Q1643" i="5"/>
  <c r="Q1642" i="5"/>
  <c r="Q1641" i="5"/>
  <c r="Q1640" i="5"/>
  <c r="Q1639" i="5"/>
  <c r="Q1638" i="5"/>
  <c r="Q1637" i="5"/>
  <c r="Q1636" i="5"/>
  <c r="Q1635" i="5"/>
  <c r="Q1634" i="5"/>
  <c r="Q1633" i="5"/>
  <c r="Q1632" i="5"/>
  <c r="Q1631" i="5"/>
  <c r="Q1630" i="5"/>
  <c r="Q1629" i="5"/>
  <c r="Q1628" i="5"/>
  <c r="Q1627" i="5"/>
  <c r="Q1626" i="5"/>
  <c r="Q1625" i="5"/>
  <c r="Q1624" i="5"/>
  <c r="Q1623" i="5"/>
  <c r="Q1622" i="5"/>
  <c r="Q1621" i="5"/>
  <c r="Q1620" i="5"/>
  <c r="Q1619" i="5"/>
  <c r="Q1618" i="5"/>
  <c r="Q1617" i="5"/>
  <c r="Q1616" i="5"/>
  <c r="Q1615" i="5"/>
  <c r="Q1614" i="5"/>
  <c r="Q1613" i="5"/>
  <c r="Q1612" i="5"/>
  <c r="Q1611" i="5"/>
  <c r="Q1610" i="5"/>
  <c r="Q1609" i="5"/>
  <c r="Q1608" i="5"/>
  <c r="Q1607" i="5"/>
  <c r="Q1606" i="5"/>
  <c r="Q1605" i="5"/>
  <c r="Q1604" i="5"/>
  <c r="Q1603" i="5"/>
  <c r="Q1602" i="5"/>
  <c r="Q1601" i="5"/>
  <c r="Q1600" i="5"/>
  <c r="Q1599" i="5"/>
  <c r="Q1598" i="5"/>
  <c r="Q1597" i="5"/>
  <c r="Q1596" i="5"/>
  <c r="Q1595" i="5"/>
  <c r="Q1594" i="5"/>
  <c r="Q1593" i="5"/>
  <c r="Q1592" i="5"/>
  <c r="Q1591" i="5"/>
  <c r="Q1590" i="5"/>
  <c r="Q1589" i="5"/>
  <c r="Q1588" i="5"/>
  <c r="Q1587" i="5"/>
  <c r="Q1586" i="5"/>
  <c r="Q1585" i="5"/>
  <c r="Q1584" i="5"/>
  <c r="Q1583" i="5"/>
  <c r="Q1582" i="5"/>
  <c r="Q1581" i="5"/>
  <c r="Q1580" i="5"/>
  <c r="Q1579" i="5"/>
  <c r="Q1578" i="5"/>
  <c r="Q1577" i="5"/>
  <c r="Q1576" i="5"/>
  <c r="Q1575" i="5"/>
  <c r="Q1574" i="5"/>
  <c r="Q1573" i="5"/>
  <c r="Q1572" i="5"/>
  <c r="Q1571" i="5"/>
  <c r="Q1570" i="5"/>
  <c r="Q1569" i="5"/>
  <c r="Q1568" i="5"/>
  <c r="Q1567" i="5"/>
  <c r="Q1566" i="5"/>
  <c r="Q1565" i="5"/>
  <c r="Q1564" i="5"/>
  <c r="Q1563" i="5"/>
  <c r="Q1562" i="5"/>
  <c r="Q1561" i="5"/>
  <c r="Q1560" i="5"/>
  <c r="Q1559" i="5"/>
  <c r="Q1558" i="5"/>
  <c r="Q1557" i="5"/>
  <c r="Q1556" i="5"/>
  <c r="Q1555" i="5"/>
  <c r="Q1554" i="5"/>
  <c r="Q1553" i="5"/>
  <c r="Q1552" i="5"/>
  <c r="Q1551" i="5"/>
  <c r="Q1550" i="5"/>
  <c r="Q1549" i="5"/>
  <c r="Q1548" i="5"/>
  <c r="Q1547" i="5"/>
  <c r="Q1546" i="5"/>
  <c r="Q1545" i="5"/>
  <c r="Q1544" i="5"/>
  <c r="Q1543" i="5"/>
  <c r="Q1542" i="5"/>
  <c r="Q1541" i="5"/>
  <c r="Q1540" i="5"/>
  <c r="Q1539" i="5"/>
  <c r="Q1538" i="5"/>
  <c r="Q1537" i="5"/>
  <c r="Q1536" i="5"/>
  <c r="Q1535" i="5"/>
  <c r="Q1534" i="5"/>
  <c r="Q1533" i="5"/>
  <c r="Q1532" i="5"/>
  <c r="Q1531" i="5"/>
  <c r="Q1530" i="5"/>
  <c r="Q1529" i="5"/>
  <c r="Q1528" i="5"/>
  <c r="Q1527" i="5"/>
  <c r="Q1526" i="5"/>
  <c r="Q1525" i="5"/>
  <c r="Q1524" i="5"/>
  <c r="Q1523" i="5"/>
  <c r="Q1522" i="5"/>
  <c r="Q1521" i="5"/>
  <c r="Q1520" i="5"/>
  <c r="Q1519" i="5"/>
  <c r="Q1518" i="5"/>
  <c r="Q1517" i="5"/>
  <c r="Q1516" i="5"/>
  <c r="Q1515" i="5"/>
  <c r="Q1514" i="5"/>
  <c r="Q1513" i="5"/>
  <c r="Q1512" i="5"/>
  <c r="Q1511" i="5"/>
  <c r="Q1510" i="5"/>
  <c r="Q1509" i="5"/>
  <c r="Q1508" i="5"/>
  <c r="Q1507" i="5"/>
  <c r="Q1506" i="5"/>
  <c r="Q1505" i="5"/>
  <c r="Q1504" i="5"/>
  <c r="Q1503" i="5"/>
  <c r="Q1502" i="5"/>
  <c r="Q1501" i="5"/>
  <c r="Q1500" i="5"/>
  <c r="Q1499" i="5"/>
  <c r="Q1498" i="5"/>
  <c r="Q1497" i="5"/>
  <c r="Q1496" i="5"/>
  <c r="Q1495" i="5"/>
  <c r="Q1494" i="5"/>
  <c r="Q1493" i="5"/>
  <c r="Q1492" i="5"/>
  <c r="Q1491" i="5"/>
  <c r="Q1490" i="5"/>
  <c r="Q1489" i="5"/>
  <c r="Q1488" i="5"/>
  <c r="Q1487" i="5"/>
  <c r="Q1486" i="5"/>
  <c r="Q1485" i="5"/>
  <c r="Q1484" i="5"/>
  <c r="Q1483" i="5"/>
  <c r="Q1482" i="5"/>
  <c r="Q1481" i="5"/>
  <c r="Q1480" i="5"/>
  <c r="Q1479" i="5"/>
  <c r="Q1478" i="5"/>
  <c r="Q1477" i="5"/>
  <c r="Q1476" i="5"/>
  <c r="Q1475" i="5"/>
  <c r="Q1474" i="5"/>
  <c r="Q1473" i="5"/>
  <c r="Q1472" i="5"/>
  <c r="Q1471" i="5"/>
  <c r="Q1470" i="5"/>
  <c r="Q1469" i="5"/>
  <c r="Q1468" i="5"/>
  <c r="Q1467" i="5"/>
  <c r="Q1466" i="5"/>
  <c r="Q1465" i="5"/>
  <c r="Q1464" i="5"/>
  <c r="Q1463" i="5"/>
  <c r="Q1462" i="5"/>
  <c r="Q1461" i="5"/>
  <c r="Q1460" i="5"/>
  <c r="Q1459" i="5"/>
  <c r="Q1458" i="5"/>
  <c r="Q1457" i="5"/>
  <c r="Q1456" i="5"/>
  <c r="Q1455" i="5"/>
  <c r="Q1454" i="5"/>
  <c r="Q1453" i="5"/>
  <c r="Q1452" i="5"/>
  <c r="Q1451" i="5"/>
  <c r="Q1450" i="5"/>
  <c r="Q1449" i="5"/>
  <c r="Q1448" i="5"/>
  <c r="Q1447" i="5"/>
  <c r="Q1446" i="5"/>
  <c r="Q1445" i="5"/>
  <c r="Q1444" i="5"/>
  <c r="Q1443" i="5"/>
  <c r="Q1442" i="5"/>
  <c r="Q1441" i="5"/>
  <c r="Q1440" i="5"/>
  <c r="Q1439" i="5"/>
  <c r="Q1438" i="5"/>
  <c r="Q1437" i="5"/>
  <c r="Q1436" i="5"/>
  <c r="Q1435" i="5"/>
  <c r="Q1434" i="5"/>
  <c r="Q1433" i="5"/>
  <c r="Q1432" i="5"/>
  <c r="Q1431" i="5"/>
  <c r="Q1430" i="5"/>
  <c r="Q1429" i="5"/>
  <c r="Q1428" i="5"/>
  <c r="Q1427" i="5"/>
  <c r="Q1426" i="5"/>
  <c r="Q1425" i="5"/>
  <c r="Q1424" i="5"/>
  <c r="Q1423" i="5"/>
  <c r="Q1422" i="5"/>
  <c r="Q1421" i="5"/>
  <c r="Q1420" i="5"/>
  <c r="Q1419" i="5"/>
  <c r="Q1418" i="5"/>
  <c r="Q1417" i="5"/>
  <c r="Q1416" i="5"/>
  <c r="Q1415" i="5"/>
  <c r="Q1414" i="5"/>
  <c r="Q1413" i="5"/>
  <c r="Q1412" i="5"/>
  <c r="Q1411" i="5"/>
  <c r="Q1410" i="5"/>
  <c r="Q1409" i="5"/>
  <c r="Q1408" i="5"/>
  <c r="Q1407" i="5"/>
  <c r="Q1406" i="5"/>
  <c r="Q1405" i="5"/>
  <c r="Q1404" i="5"/>
  <c r="Q1403" i="5"/>
  <c r="Q1402" i="5"/>
  <c r="Q1401" i="5"/>
  <c r="Q1400" i="5"/>
  <c r="Q1399" i="5"/>
  <c r="Q1398" i="5"/>
  <c r="Q1397" i="5"/>
  <c r="Q1396" i="5"/>
  <c r="Q1395" i="5"/>
  <c r="Q1394" i="5"/>
  <c r="Q1393" i="5"/>
  <c r="Q1392" i="5"/>
  <c r="Q1391" i="5"/>
  <c r="Q1390" i="5"/>
  <c r="Q1389" i="5"/>
  <c r="Q1388" i="5"/>
  <c r="Q1387" i="5"/>
  <c r="Q1386" i="5"/>
  <c r="Q1385" i="5"/>
  <c r="Q1384" i="5"/>
  <c r="Q1383" i="5"/>
  <c r="Q1382" i="5"/>
  <c r="Q1381" i="5"/>
  <c r="Q1380" i="5"/>
  <c r="Q1379" i="5"/>
  <c r="Q1378" i="5"/>
  <c r="Q1377" i="5"/>
  <c r="Q1376" i="5"/>
  <c r="Q1375" i="5"/>
  <c r="Q1374" i="5"/>
  <c r="Q1373" i="5"/>
  <c r="Q1372" i="5"/>
  <c r="Q1371" i="5"/>
  <c r="Q1370" i="5"/>
  <c r="Q1369" i="5"/>
  <c r="Q1368" i="5"/>
  <c r="Q1367" i="5"/>
  <c r="Q1366" i="5"/>
  <c r="Q1365" i="5"/>
  <c r="Q1364" i="5"/>
  <c r="Q1363" i="5"/>
  <c r="Q1362" i="5"/>
  <c r="Q1361" i="5"/>
  <c r="Q1360" i="5"/>
  <c r="Q1359" i="5"/>
  <c r="Q1358" i="5"/>
  <c r="Q1357" i="5"/>
  <c r="Q1356" i="5"/>
  <c r="Q1355" i="5"/>
  <c r="Q1354" i="5"/>
  <c r="Q1353" i="5"/>
  <c r="Q1352" i="5"/>
  <c r="Q1351" i="5"/>
  <c r="Q1350" i="5"/>
  <c r="Q1349" i="5"/>
  <c r="Q1348" i="5"/>
  <c r="Q1347" i="5"/>
  <c r="Q1346" i="5"/>
  <c r="Q1345" i="5"/>
  <c r="Q1344" i="5"/>
  <c r="Q1343" i="5"/>
  <c r="Q1342" i="5"/>
  <c r="Q1341" i="5"/>
  <c r="Q1340" i="5"/>
  <c r="Q1339" i="5"/>
  <c r="Q1338" i="5"/>
  <c r="Q1337" i="5"/>
  <c r="Q1336" i="5"/>
  <c r="Q1335" i="5"/>
  <c r="Q1334" i="5"/>
  <c r="Q1333" i="5"/>
  <c r="Q1332" i="5"/>
  <c r="Q1331" i="5"/>
  <c r="Q1330" i="5"/>
  <c r="Q1329" i="5"/>
  <c r="Q1328" i="5"/>
  <c r="Q1327" i="5"/>
  <c r="Q1326" i="5"/>
  <c r="Q1325" i="5"/>
  <c r="Q1324" i="5"/>
  <c r="Q1323" i="5"/>
  <c r="Q1322" i="5"/>
  <c r="Q1321" i="5"/>
  <c r="Q1320" i="5"/>
  <c r="Q1319" i="5"/>
  <c r="Q1318" i="5"/>
  <c r="Q1317" i="5"/>
  <c r="Q1316" i="5"/>
  <c r="Q1315" i="5"/>
  <c r="Q1314" i="5"/>
  <c r="Q1313" i="5"/>
  <c r="Q1312" i="5"/>
  <c r="Q1311" i="5"/>
  <c r="Q1310" i="5"/>
  <c r="Q1309" i="5"/>
  <c r="Q1308" i="5"/>
  <c r="Q1307" i="5"/>
  <c r="Q1306" i="5"/>
  <c r="Q1305" i="5"/>
  <c r="Q1304" i="5"/>
  <c r="Q1303" i="5"/>
  <c r="Q1302" i="5"/>
  <c r="Q1301" i="5"/>
  <c r="Q1300" i="5"/>
  <c r="Q1299" i="5"/>
  <c r="Q1298" i="5"/>
  <c r="Q1297" i="5"/>
  <c r="Q1296" i="5"/>
  <c r="Q1295" i="5"/>
  <c r="Q1294" i="5"/>
  <c r="Q1293" i="5"/>
  <c r="Q1292" i="5"/>
  <c r="Q1291" i="5"/>
  <c r="Q1290" i="5"/>
  <c r="Q1289" i="5"/>
  <c r="Q1288" i="5"/>
  <c r="Q1287" i="5"/>
  <c r="Q1286" i="5"/>
  <c r="Q1285" i="5"/>
  <c r="Q1284" i="5"/>
  <c r="Q1283" i="5"/>
  <c r="Q1282" i="5"/>
  <c r="Q1281" i="5"/>
  <c r="Q1280" i="5"/>
  <c r="Q1279" i="5"/>
  <c r="Q1278" i="5"/>
  <c r="Q1277" i="5"/>
  <c r="Q1276" i="5"/>
  <c r="Q1275" i="5"/>
  <c r="Q1274" i="5"/>
  <c r="Q1273" i="5"/>
  <c r="Q1272" i="5"/>
  <c r="Q1271" i="5"/>
  <c r="Q1270" i="5"/>
  <c r="Q1269" i="5"/>
  <c r="Q1268" i="5"/>
  <c r="Q1267" i="5"/>
  <c r="Q1266" i="5"/>
  <c r="Q1265" i="5"/>
  <c r="Q1264" i="5"/>
  <c r="Q1263" i="5"/>
  <c r="Q1262" i="5"/>
  <c r="Q1261" i="5"/>
  <c r="Q1260" i="5"/>
  <c r="Q1259" i="5"/>
  <c r="Q1258" i="5"/>
  <c r="Q1257" i="5"/>
  <c r="Q1256" i="5"/>
  <c r="Q1255" i="5"/>
  <c r="Q1254" i="5"/>
  <c r="Q1253" i="5"/>
  <c r="Q1252" i="5"/>
  <c r="Q1251" i="5"/>
  <c r="Q1250" i="5"/>
  <c r="Q1249" i="5"/>
  <c r="Q1248" i="5"/>
  <c r="Q1247" i="5"/>
  <c r="Q1246" i="5"/>
  <c r="Q1245" i="5"/>
  <c r="Q1244" i="5"/>
  <c r="Q1243" i="5"/>
  <c r="Q1242" i="5"/>
  <c r="Q1241" i="5"/>
  <c r="Q1240" i="5"/>
  <c r="Q1239" i="5"/>
  <c r="Q1238" i="5"/>
  <c r="Q1237" i="5"/>
  <c r="Q1236" i="5"/>
  <c r="Q1235" i="5"/>
  <c r="Q1234" i="5"/>
  <c r="Q1233" i="5"/>
  <c r="Q1232" i="5"/>
  <c r="Q1231" i="5"/>
  <c r="Q1230" i="5"/>
  <c r="Q1229" i="5"/>
  <c r="Q1228" i="5"/>
  <c r="Q1227" i="5"/>
  <c r="Q1226" i="5"/>
  <c r="Q1225" i="5"/>
  <c r="Q1224" i="5"/>
  <c r="Q1223" i="5"/>
  <c r="Q1222" i="5"/>
  <c r="Q1221" i="5"/>
  <c r="Q1220" i="5"/>
  <c r="Q1219" i="5"/>
  <c r="Q1218" i="5"/>
  <c r="Q1217" i="5"/>
  <c r="Q1216" i="5"/>
  <c r="Q1215" i="5"/>
  <c r="Q1214" i="5"/>
  <c r="Q1213" i="5"/>
  <c r="Q1212" i="5"/>
  <c r="Q1211" i="5"/>
  <c r="Q1210" i="5"/>
  <c r="Q1209" i="5"/>
  <c r="Q1208" i="5"/>
  <c r="Q1207" i="5"/>
  <c r="Q1206" i="5"/>
  <c r="Q1205" i="5"/>
  <c r="Q1204" i="5"/>
  <c r="Q1203" i="5"/>
  <c r="Q1202" i="5"/>
  <c r="Q1201" i="5"/>
  <c r="Q1200" i="5"/>
  <c r="Q1199" i="5"/>
  <c r="Q1198" i="5"/>
  <c r="Q1197" i="5"/>
  <c r="Q1196" i="5"/>
  <c r="Q1195" i="5"/>
  <c r="Q1194" i="5"/>
  <c r="Q1193" i="5"/>
  <c r="Q1192" i="5"/>
  <c r="Q1191" i="5"/>
  <c r="Q1190" i="5"/>
  <c r="Q1189" i="5"/>
  <c r="Q1188" i="5"/>
  <c r="Q1187" i="5"/>
  <c r="Q1186" i="5"/>
  <c r="Q1185" i="5"/>
  <c r="Q1184" i="5"/>
  <c r="Q1183" i="5"/>
  <c r="Q1182" i="5"/>
  <c r="Q1181" i="5"/>
  <c r="Q1180" i="5"/>
  <c r="Q1179" i="5"/>
  <c r="Q1178" i="5"/>
  <c r="Q1177" i="5"/>
  <c r="Q1176" i="5"/>
  <c r="Q1175" i="5"/>
  <c r="Q1174" i="5"/>
  <c r="Q1173" i="5"/>
  <c r="Q1172" i="5"/>
  <c r="Q1171" i="5"/>
  <c r="Q1170" i="5"/>
  <c r="Q1169" i="5"/>
  <c r="Q1168" i="5"/>
  <c r="Q1167" i="5"/>
  <c r="Q1166" i="5"/>
  <c r="Q1165" i="5"/>
  <c r="Q1164" i="5"/>
  <c r="Q1163" i="5"/>
  <c r="Q1162" i="5"/>
  <c r="Q1161" i="5"/>
  <c r="Q1160" i="5"/>
  <c r="Q1159" i="5"/>
  <c r="Q1158" i="5"/>
  <c r="Q1157" i="5"/>
  <c r="Q1156" i="5"/>
  <c r="Q1155" i="5"/>
  <c r="Q1154" i="5"/>
  <c r="Q1153" i="5"/>
  <c r="Q1152" i="5"/>
  <c r="Q1151" i="5"/>
  <c r="Q1150" i="5"/>
  <c r="Q1149" i="5"/>
  <c r="Q1148" i="5"/>
  <c r="Q1147" i="5"/>
  <c r="Q1146" i="5"/>
  <c r="Q1145" i="5"/>
  <c r="Q1144" i="5"/>
  <c r="Q1143" i="5"/>
  <c r="Q1142" i="5"/>
  <c r="Q1141" i="5"/>
  <c r="Q1140" i="5"/>
  <c r="Q1139" i="5"/>
  <c r="Q1138" i="5"/>
  <c r="Q1137" i="5"/>
  <c r="Q1136" i="5"/>
  <c r="Q1135" i="5"/>
  <c r="Q1134" i="5"/>
  <c r="Q1133" i="5"/>
  <c r="Q1132" i="5"/>
  <c r="Q1131" i="5"/>
  <c r="Q1130" i="5"/>
  <c r="Q1129" i="5"/>
  <c r="Q1128" i="5"/>
  <c r="Q1127" i="5"/>
  <c r="Q1126" i="5"/>
  <c r="Q1125" i="5"/>
  <c r="Q1124" i="5"/>
  <c r="Q1123" i="5"/>
  <c r="Q1122" i="5"/>
  <c r="Q1121" i="5"/>
  <c r="Q1120" i="5"/>
  <c r="Q1119" i="5"/>
  <c r="Q1118" i="5"/>
  <c r="Q1117" i="5"/>
  <c r="Q1116" i="5"/>
  <c r="Q1115" i="5"/>
  <c r="Q1114" i="5"/>
  <c r="Q1113" i="5"/>
  <c r="Q1112" i="5"/>
  <c r="Q1111" i="5"/>
  <c r="Q1110" i="5"/>
  <c r="Q1109" i="5"/>
  <c r="Q1108" i="5"/>
  <c r="Q1107" i="5"/>
  <c r="Q1106" i="5"/>
  <c r="Q1105" i="5"/>
  <c r="Q1104" i="5"/>
  <c r="Q1103" i="5"/>
  <c r="Q1102" i="5"/>
  <c r="Q1101" i="5"/>
  <c r="Q1100" i="5"/>
  <c r="Q1099" i="5"/>
  <c r="Q1098" i="5"/>
  <c r="Q1097" i="5"/>
  <c r="Q1096" i="5"/>
  <c r="Q1095" i="5"/>
  <c r="Q1094" i="5"/>
  <c r="Q1093" i="5"/>
  <c r="Q1092" i="5"/>
  <c r="Q1091" i="5"/>
  <c r="Q1090" i="5"/>
  <c r="Q1089" i="5"/>
  <c r="Q1088" i="5"/>
  <c r="Q1087" i="5"/>
  <c r="Q1086" i="5"/>
  <c r="Q1085" i="5"/>
  <c r="Q1084" i="5"/>
  <c r="Q1083" i="5"/>
  <c r="Q1082" i="5"/>
  <c r="Q1081" i="5"/>
  <c r="Q1080" i="5"/>
  <c r="Q1079" i="5"/>
  <c r="Q1078" i="5"/>
  <c r="Q1077" i="5"/>
  <c r="Q1076" i="5"/>
  <c r="Q1075" i="5"/>
  <c r="Q1074" i="5"/>
  <c r="Q1073" i="5"/>
  <c r="Q1072" i="5"/>
  <c r="Q1071" i="5"/>
  <c r="Q1070" i="5"/>
  <c r="Q1069" i="5"/>
  <c r="Q1068" i="5"/>
  <c r="Q1067" i="5"/>
  <c r="Q1066" i="5"/>
  <c r="Q1065" i="5"/>
  <c r="Q1064" i="5"/>
  <c r="Q1063" i="5"/>
  <c r="Q1062" i="5"/>
  <c r="Q1061" i="5"/>
  <c r="Q1060" i="5"/>
  <c r="Q1059" i="5"/>
  <c r="Q1058" i="5"/>
  <c r="Q1057" i="5"/>
  <c r="Q1056" i="5"/>
  <c r="Q1055" i="5"/>
  <c r="Q1054" i="5"/>
  <c r="Q1053" i="5"/>
  <c r="Q1052" i="5"/>
  <c r="Q1051" i="5"/>
  <c r="Q1050" i="5"/>
  <c r="Q1049" i="5"/>
  <c r="Q1048" i="5"/>
  <c r="Q1047" i="5"/>
  <c r="Q1046" i="5"/>
  <c r="Q1045" i="5"/>
  <c r="Q1044" i="5"/>
  <c r="Q1043" i="5"/>
  <c r="Q1042" i="5"/>
  <c r="Q1041" i="5"/>
  <c r="Q1040" i="5"/>
  <c r="Q1039" i="5"/>
  <c r="Q1038" i="5"/>
  <c r="Q1037" i="5"/>
  <c r="Q1036" i="5"/>
  <c r="Q1035" i="5"/>
  <c r="Q1034" i="5"/>
  <c r="Q1033" i="5"/>
  <c r="Q1032" i="5"/>
  <c r="Q1031" i="5"/>
  <c r="Q1030" i="5"/>
  <c r="Q1029" i="5"/>
  <c r="Q1028" i="5"/>
  <c r="Q1027" i="5"/>
  <c r="Q1026" i="5"/>
  <c r="Q1025" i="5"/>
  <c r="Q1024" i="5"/>
  <c r="Q1023" i="5"/>
  <c r="Q1022" i="5"/>
  <c r="Q1021" i="5"/>
  <c r="Q1020" i="5"/>
  <c r="Q1019" i="5"/>
  <c r="Q1018" i="5"/>
  <c r="Q1017" i="5"/>
  <c r="Q1016" i="5"/>
  <c r="Q1015" i="5"/>
  <c r="Q1014" i="5"/>
  <c r="Q1013" i="5"/>
  <c r="Q1012" i="5"/>
  <c r="Q1011" i="5"/>
  <c r="Q1010" i="5"/>
  <c r="Q1009" i="5"/>
  <c r="Q1008" i="5"/>
  <c r="Q1007" i="5"/>
  <c r="Q1006" i="5"/>
  <c r="Q1005" i="5"/>
  <c r="Q1004" i="5"/>
  <c r="Q1003" i="5"/>
  <c r="Q1002" i="5"/>
  <c r="Q1001" i="5"/>
  <c r="Q1000" i="5"/>
  <c r="Q999" i="5"/>
  <c r="Q998" i="5"/>
  <c r="Q997" i="5"/>
  <c r="Q996" i="5"/>
  <c r="Q995" i="5"/>
  <c r="Q994" i="5"/>
  <c r="Q993" i="5"/>
  <c r="Q992" i="5"/>
  <c r="Q991" i="5"/>
  <c r="Q990" i="5"/>
  <c r="Q989" i="5"/>
  <c r="Q988" i="5"/>
  <c r="Q987" i="5"/>
  <c r="Q986" i="5"/>
  <c r="Q985" i="5"/>
  <c r="Q984" i="5"/>
  <c r="Q983" i="5"/>
  <c r="Q982" i="5"/>
  <c r="Q981" i="5"/>
  <c r="Q980" i="5"/>
  <c r="Q979" i="5"/>
  <c r="Q978" i="5"/>
  <c r="Q977" i="5"/>
  <c r="Q976" i="5"/>
  <c r="Q975" i="5"/>
  <c r="Q974" i="5"/>
  <c r="Q973" i="5"/>
  <c r="Q972" i="5"/>
  <c r="Q971" i="5"/>
  <c r="Q970" i="5"/>
  <c r="Q969" i="5"/>
  <c r="Q968" i="5"/>
  <c r="Q967" i="5"/>
  <c r="Q966" i="5"/>
  <c r="Q965" i="5"/>
  <c r="Q964" i="5"/>
  <c r="Q963" i="5"/>
  <c r="Q962" i="5"/>
  <c r="Q961" i="5"/>
  <c r="Q960" i="5"/>
  <c r="Q959" i="5"/>
  <c r="Q958" i="5"/>
  <c r="Q957" i="5"/>
  <c r="Q956" i="5"/>
  <c r="Q955" i="5"/>
  <c r="Q954" i="5"/>
  <c r="Q953" i="5"/>
  <c r="Q952" i="5"/>
  <c r="Q951" i="5"/>
  <c r="Q950" i="5"/>
  <c r="Q949" i="5"/>
  <c r="Q948" i="5"/>
  <c r="Q947" i="5"/>
  <c r="Q946" i="5"/>
  <c r="Q945" i="5"/>
  <c r="Q944" i="5"/>
  <c r="Q943" i="5"/>
  <c r="Q942" i="5"/>
  <c r="Q941" i="5"/>
  <c r="Q940" i="5"/>
  <c r="Q939" i="5"/>
  <c r="Q938" i="5"/>
  <c r="Q937" i="5"/>
  <c r="Q936" i="5"/>
  <c r="Q935" i="5"/>
  <c r="Q934" i="5"/>
  <c r="Q933" i="5"/>
  <c r="Q932" i="5"/>
  <c r="Q931" i="5"/>
  <c r="Q930" i="5"/>
  <c r="Q929" i="5"/>
  <c r="Q928" i="5"/>
  <c r="Q927" i="5"/>
  <c r="Q926" i="5"/>
  <c r="Q925" i="5"/>
  <c r="Q924" i="5"/>
  <c r="Q923" i="5"/>
  <c r="Q922" i="5"/>
  <c r="Q921" i="5"/>
  <c r="Q920" i="5"/>
  <c r="Q919" i="5"/>
  <c r="Q918" i="5"/>
  <c r="Q917" i="5"/>
  <c r="Q916" i="5"/>
  <c r="Q915" i="5"/>
  <c r="Q914" i="5"/>
  <c r="Q913" i="5"/>
  <c r="Q912" i="5"/>
  <c r="Q911" i="5"/>
  <c r="Q910" i="5"/>
  <c r="Q909" i="5"/>
  <c r="Q908" i="5"/>
  <c r="Q907" i="5"/>
  <c r="Q906" i="5"/>
  <c r="Q905" i="5"/>
  <c r="Q904" i="5"/>
  <c r="Q903" i="5"/>
  <c r="Q902" i="5"/>
  <c r="Q901" i="5"/>
  <c r="Q900" i="5"/>
  <c r="Q899" i="5"/>
  <c r="Q898" i="5"/>
  <c r="Q897" i="5"/>
  <c r="Q896" i="5"/>
  <c r="Q895" i="5"/>
  <c r="Q894" i="5"/>
  <c r="Q893" i="5"/>
  <c r="Q892" i="5"/>
  <c r="Q891" i="5"/>
  <c r="Q890" i="5"/>
  <c r="Q889" i="5"/>
  <c r="Q888" i="5"/>
  <c r="Q887" i="5"/>
  <c r="Q886" i="5"/>
  <c r="Q885" i="5"/>
  <c r="Q884" i="5"/>
  <c r="Q883" i="5"/>
  <c r="Q882" i="5"/>
  <c r="Q881" i="5"/>
  <c r="Q880" i="5"/>
  <c r="Q879" i="5"/>
  <c r="Q878" i="5"/>
  <c r="Q877" i="5"/>
  <c r="Q876" i="5"/>
  <c r="Q875" i="5"/>
  <c r="Q874" i="5"/>
  <c r="Q873" i="5"/>
  <c r="Q872" i="5"/>
  <c r="Q871" i="5"/>
  <c r="Q870" i="5"/>
  <c r="Q869" i="5"/>
  <c r="Q868" i="5"/>
  <c r="Q867" i="5"/>
  <c r="Q866" i="5"/>
  <c r="Q865" i="5"/>
  <c r="Q864" i="5"/>
  <c r="Q863" i="5"/>
  <c r="Q862" i="5"/>
  <c r="Q861" i="5"/>
  <c r="Q860" i="5"/>
  <c r="Q859" i="5"/>
  <c r="Q858" i="5"/>
  <c r="Q857" i="5"/>
  <c r="Q856" i="5"/>
  <c r="Q855" i="5"/>
  <c r="Q854" i="5"/>
  <c r="Q853" i="5"/>
  <c r="Q852" i="5"/>
  <c r="Q851" i="5"/>
  <c r="Q850" i="5"/>
  <c r="Q849" i="5"/>
  <c r="Q848" i="5"/>
  <c r="Q847" i="5"/>
  <c r="Q846" i="5"/>
  <c r="Q845" i="5"/>
  <c r="Q844" i="5"/>
  <c r="Q843" i="5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527" i="5"/>
  <c r="Q526" i="5"/>
  <c r="L5051" i="5"/>
  <c r="M5051" i="5" s="1"/>
  <c r="O5051" i="5"/>
  <c r="L5050" i="5"/>
  <c r="M5050" i="5" s="1"/>
  <c r="O5050" i="5"/>
  <c r="L5049" i="5"/>
  <c r="M5049" i="5" s="1"/>
  <c r="O5049" i="5"/>
  <c r="L5048" i="5"/>
  <c r="M5048" i="5" s="1"/>
  <c r="O5048" i="5"/>
  <c r="L5047" i="5"/>
  <c r="M5047" i="5" s="1"/>
  <c r="O5047" i="5"/>
  <c r="L5046" i="5"/>
  <c r="M5046" i="5" s="1"/>
  <c r="O5046" i="5"/>
  <c r="L5045" i="5"/>
  <c r="M5045" i="5" s="1"/>
  <c r="O5045" i="5"/>
  <c r="L5044" i="5"/>
  <c r="M5044" i="5" s="1"/>
  <c r="O5044" i="5"/>
  <c r="L5043" i="5"/>
  <c r="M5043" i="5" s="1"/>
  <c r="O5043" i="5"/>
  <c r="L5042" i="5"/>
  <c r="M5042" i="5" s="1"/>
  <c r="O5042" i="5"/>
  <c r="L5041" i="5"/>
  <c r="M5041" i="5" s="1"/>
  <c r="O5041" i="5"/>
  <c r="L5040" i="5"/>
  <c r="M5040" i="5" s="1"/>
  <c r="O5040" i="5"/>
  <c r="L5039" i="5"/>
  <c r="M5039" i="5" s="1"/>
  <c r="O5039" i="5"/>
  <c r="L5038" i="5"/>
  <c r="M5038" i="5" s="1"/>
  <c r="O5038" i="5"/>
  <c r="L5037" i="5"/>
  <c r="M5037" i="5" s="1"/>
  <c r="O5037" i="5"/>
  <c r="L5036" i="5"/>
  <c r="M5036" i="5" s="1"/>
  <c r="O5036" i="5"/>
  <c r="L5035" i="5"/>
  <c r="M5035" i="5" s="1"/>
  <c r="O5035" i="5"/>
  <c r="L5034" i="5"/>
  <c r="M5034" i="5" s="1"/>
  <c r="O5034" i="5"/>
  <c r="L5033" i="5"/>
  <c r="M5033" i="5" s="1"/>
  <c r="O5033" i="5"/>
  <c r="L5032" i="5"/>
  <c r="M5032" i="5" s="1"/>
  <c r="O5032" i="5"/>
  <c r="L5031" i="5"/>
  <c r="M5031" i="5" s="1"/>
  <c r="O5031" i="5"/>
  <c r="L5030" i="5"/>
  <c r="M5030" i="5" s="1"/>
  <c r="O5030" i="5"/>
  <c r="L5029" i="5"/>
  <c r="M5029" i="5" s="1"/>
  <c r="O5029" i="5"/>
  <c r="L5028" i="5"/>
  <c r="M5028" i="5" s="1"/>
  <c r="O5028" i="5"/>
  <c r="L5027" i="5"/>
  <c r="M5027" i="5" s="1"/>
  <c r="O5027" i="5"/>
  <c r="L5026" i="5"/>
  <c r="M5026" i="5" s="1"/>
  <c r="O5026" i="5"/>
  <c r="L5025" i="5"/>
  <c r="M5025" i="5" s="1"/>
  <c r="O5025" i="5"/>
  <c r="L5024" i="5"/>
  <c r="M5024" i="5" s="1"/>
  <c r="O5024" i="5"/>
  <c r="L5023" i="5"/>
  <c r="M5023" i="5" s="1"/>
  <c r="O5023" i="5"/>
  <c r="L5022" i="5"/>
  <c r="M5022" i="5" s="1"/>
  <c r="O5022" i="5"/>
  <c r="L5021" i="5"/>
  <c r="M5021" i="5" s="1"/>
  <c r="O5021" i="5"/>
  <c r="L5020" i="5"/>
  <c r="M5020" i="5" s="1"/>
  <c r="O5020" i="5"/>
  <c r="L5019" i="5"/>
  <c r="M5019" i="5" s="1"/>
  <c r="O5019" i="5"/>
  <c r="L5018" i="5"/>
  <c r="M5018" i="5" s="1"/>
  <c r="O5018" i="5"/>
  <c r="L5017" i="5"/>
  <c r="M5017" i="5" s="1"/>
  <c r="O5017" i="5"/>
  <c r="L5016" i="5"/>
  <c r="M5016" i="5" s="1"/>
  <c r="O5016" i="5"/>
  <c r="L5015" i="5"/>
  <c r="M5015" i="5" s="1"/>
  <c r="O5015" i="5"/>
  <c r="L5014" i="5"/>
  <c r="M5014" i="5" s="1"/>
  <c r="O5014" i="5"/>
  <c r="L5013" i="5"/>
  <c r="M5013" i="5" s="1"/>
  <c r="O5013" i="5"/>
  <c r="L5012" i="5"/>
  <c r="M5012" i="5" s="1"/>
  <c r="O5012" i="5"/>
  <c r="L5011" i="5"/>
  <c r="M5011" i="5" s="1"/>
  <c r="O5011" i="5"/>
  <c r="L5010" i="5"/>
  <c r="M5010" i="5" s="1"/>
  <c r="O5010" i="5"/>
  <c r="L5009" i="5"/>
  <c r="M5009" i="5" s="1"/>
  <c r="O5009" i="5"/>
  <c r="L5008" i="5"/>
  <c r="M5008" i="5" s="1"/>
  <c r="O5008" i="5"/>
  <c r="L5007" i="5"/>
  <c r="M5007" i="5" s="1"/>
  <c r="O5007" i="5"/>
  <c r="L5006" i="5"/>
  <c r="M5006" i="5" s="1"/>
  <c r="O5006" i="5"/>
  <c r="L5005" i="5"/>
  <c r="M5005" i="5" s="1"/>
  <c r="O5005" i="5"/>
  <c r="L5004" i="5"/>
  <c r="M5004" i="5" s="1"/>
  <c r="O5004" i="5"/>
  <c r="L5003" i="5"/>
  <c r="M5003" i="5" s="1"/>
  <c r="O5003" i="5"/>
  <c r="L5002" i="5"/>
  <c r="M5002" i="5" s="1"/>
  <c r="O5002" i="5"/>
  <c r="L5001" i="5"/>
  <c r="M5001" i="5" s="1"/>
  <c r="O5001" i="5"/>
  <c r="L5000" i="5"/>
  <c r="M5000" i="5" s="1"/>
  <c r="O5000" i="5"/>
  <c r="L4999" i="5"/>
  <c r="M4999" i="5" s="1"/>
  <c r="O4999" i="5"/>
  <c r="L4998" i="5"/>
  <c r="M4998" i="5" s="1"/>
  <c r="O4998" i="5"/>
  <c r="L4997" i="5"/>
  <c r="M4997" i="5" s="1"/>
  <c r="O4997" i="5"/>
  <c r="L4996" i="5"/>
  <c r="M4996" i="5" s="1"/>
  <c r="O4996" i="5"/>
  <c r="L4995" i="5"/>
  <c r="M4995" i="5" s="1"/>
  <c r="O4995" i="5"/>
  <c r="L4994" i="5"/>
  <c r="M4994" i="5" s="1"/>
  <c r="O4994" i="5"/>
  <c r="L4993" i="5"/>
  <c r="M4993" i="5" s="1"/>
  <c r="O4993" i="5"/>
  <c r="L4992" i="5"/>
  <c r="M4992" i="5" s="1"/>
  <c r="O4992" i="5"/>
  <c r="L4991" i="5"/>
  <c r="M4991" i="5" s="1"/>
  <c r="O4991" i="5"/>
  <c r="L4990" i="5"/>
  <c r="M4990" i="5" s="1"/>
  <c r="O4990" i="5"/>
  <c r="L4989" i="5"/>
  <c r="M4989" i="5" s="1"/>
  <c r="O4989" i="5"/>
  <c r="L4988" i="5"/>
  <c r="M4988" i="5" s="1"/>
  <c r="O4988" i="5"/>
  <c r="L4987" i="5"/>
  <c r="M4987" i="5" s="1"/>
  <c r="O4987" i="5"/>
  <c r="L4986" i="5"/>
  <c r="M4986" i="5" s="1"/>
  <c r="O4986" i="5"/>
  <c r="L4985" i="5"/>
  <c r="M4985" i="5" s="1"/>
  <c r="O4985" i="5"/>
  <c r="L4984" i="5"/>
  <c r="M4984" i="5" s="1"/>
  <c r="O4984" i="5"/>
  <c r="L4983" i="5"/>
  <c r="M4983" i="5" s="1"/>
  <c r="O4983" i="5"/>
  <c r="L4982" i="5"/>
  <c r="M4982" i="5" s="1"/>
  <c r="O4982" i="5"/>
  <c r="L4981" i="5"/>
  <c r="M4981" i="5" s="1"/>
  <c r="O4981" i="5"/>
  <c r="L4980" i="5"/>
  <c r="M4980" i="5" s="1"/>
  <c r="O4980" i="5"/>
  <c r="L4979" i="5"/>
  <c r="M4979" i="5" s="1"/>
  <c r="O4979" i="5"/>
  <c r="L4978" i="5"/>
  <c r="M4978" i="5" s="1"/>
  <c r="O4978" i="5"/>
  <c r="L4977" i="5"/>
  <c r="M4977" i="5" s="1"/>
  <c r="O4977" i="5"/>
  <c r="L4976" i="5"/>
  <c r="M4976" i="5" s="1"/>
  <c r="O4976" i="5"/>
  <c r="L4975" i="5"/>
  <c r="M4975" i="5" s="1"/>
  <c r="O4975" i="5"/>
  <c r="L4974" i="5"/>
  <c r="M4974" i="5" s="1"/>
  <c r="O4974" i="5"/>
  <c r="L4973" i="5"/>
  <c r="M4973" i="5" s="1"/>
  <c r="O4973" i="5"/>
  <c r="L4972" i="5"/>
  <c r="M4972" i="5" s="1"/>
  <c r="O4972" i="5"/>
  <c r="L4971" i="5"/>
  <c r="M4971" i="5" s="1"/>
  <c r="O4971" i="5"/>
  <c r="L4970" i="5"/>
  <c r="M4970" i="5" s="1"/>
  <c r="O4970" i="5"/>
  <c r="L4969" i="5"/>
  <c r="M4969" i="5" s="1"/>
  <c r="O4969" i="5"/>
  <c r="L4968" i="5"/>
  <c r="M4968" i="5" s="1"/>
  <c r="O4968" i="5"/>
  <c r="L4967" i="5"/>
  <c r="M4967" i="5" s="1"/>
  <c r="O4967" i="5"/>
  <c r="L4966" i="5"/>
  <c r="M4966" i="5" s="1"/>
  <c r="O4966" i="5"/>
  <c r="L4965" i="5"/>
  <c r="M4965" i="5" s="1"/>
  <c r="O4965" i="5"/>
  <c r="L4964" i="5"/>
  <c r="M4964" i="5" s="1"/>
  <c r="O4964" i="5"/>
  <c r="L4963" i="5"/>
  <c r="M4963" i="5" s="1"/>
  <c r="O4963" i="5"/>
  <c r="L4962" i="5"/>
  <c r="M4962" i="5" s="1"/>
  <c r="O4962" i="5"/>
  <c r="L4961" i="5"/>
  <c r="M4961" i="5" s="1"/>
  <c r="O4961" i="5"/>
  <c r="L4960" i="5"/>
  <c r="M4960" i="5" s="1"/>
  <c r="O4960" i="5"/>
  <c r="L4959" i="5"/>
  <c r="M4959" i="5" s="1"/>
  <c r="O4959" i="5"/>
  <c r="L4958" i="5"/>
  <c r="M4958" i="5" s="1"/>
  <c r="O4958" i="5"/>
  <c r="L4957" i="5"/>
  <c r="M4957" i="5" s="1"/>
  <c r="O4957" i="5"/>
  <c r="L4956" i="5"/>
  <c r="M4956" i="5" s="1"/>
  <c r="O4956" i="5"/>
  <c r="L4955" i="5"/>
  <c r="M4955" i="5" s="1"/>
  <c r="O4955" i="5"/>
  <c r="L4954" i="5"/>
  <c r="M4954" i="5" s="1"/>
  <c r="O4954" i="5"/>
  <c r="L4953" i="5"/>
  <c r="M4953" i="5" s="1"/>
  <c r="O4953" i="5"/>
  <c r="L4952" i="5"/>
  <c r="M4952" i="5" s="1"/>
  <c r="O4952" i="5"/>
  <c r="L4951" i="5"/>
  <c r="M4951" i="5" s="1"/>
  <c r="O4951" i="5"/>
  <c r="L4950" i="5"/>
  <c r="M4950" i="5" s="1"/>
  <c r="O4950" i="5"/>
  <c r="L4949" i="5"/>
  <c r="M4949" i="5" s="1"/>
  <c r="O4949" i="5"/>
  <c r="L4948" i="5"/>
  <c r="M4948" i="5" s="1"/>
  <c r="O4948" i="5"/>
  <c r="L4947" i="5"/>
  <c r="M4947" i="5" s="1"/>
  <c r="O4947" i="5"/>
  <c r="L4946" i="5"/>
  <c r="M4946" i="5" s="1"/>
  <c r="O4946" i="5"/>
  <c r="L4945" i="5"/>
  <c r="M4945" i="5" s="1"/>
  <c r="O4945" i="5"/>
  <c r="L4944" i="5"/>
  <c r="M4944" i="5" s="1"/>
  <c r="O4944" i="5"/>
  <c r="L4943" i="5"/>
  <c r="M4943" i="5" s="1"/>
  <c r="O4943" i="5"/>
  <c r="L4942" i="5"/>
  <c r="M4942" i="5" s="1"/>
  <c r="O4942" i="5"/>
  <c r="L4941" i="5"/>
  <c r="M4941" i="5" s="1"/>
  <c r="O4941" i="5"/>
  <c r="L4940" i="5"/>
  <c r="M4940" i="5" s="1"/>
  <c r="O4940" i="5"/>
  <c r="L4939" i="5"/>
  <c r="M4939" i="5" s="1"/>
  <c r="O4939" i="5"/>
  <c r="L4938" i="5"/>
  <c r="M4938" i="5" s="1"/>
  <c r="O4938" i="5"/>
  <c r="L4937" i="5"/>
  <c r="M4937" i="5" s="1"/>
  <c r="O4937" i="5"/>
  <c r="L4936" i="5"/>
  <c r="M4936" i="5" s="1"/>
  <c r="O4936" i="5"/>
  <c r="L4935" i="5"/>
  <c r="M4935" i="5" s="1"/>
  <c r="O4935" i="5"/>
  <c r="L4934" i="5"/>
  <c r="M4934" i="5" s="1"/>
  <c r="O4934" i="5"/>
  <c r="L4933" i="5"/>
  <c r="M4933" i="5" s="1"/>
  <c r="O4933" i="5"/>
  <c r="L4932" i="5"/>
  <c r="M4932" i="5" s="1"/>
  <c r="O4932" i="5"/>
  <c r="L4931" i="5"/>
  <c r="M4931" i="5" s="1"/>
  <c r="O4931" i="5"/>
  <c r="L4930" i="5"/>
  <c r="M4930" i="5" s="1"/>
  <c r="O4930" i="5"/>
  <c r="L4929" i="5"/>
  <c r="M4929" i="5" s="1"/>
  <c r="O4929" i="5"/>
  <c r="L4928" i="5"/>
  <c r="M4928" i="5" s="1"/>
  <c r="O4928" i="5"/>
  <c r="L4927" i="5"/>
  <c r="M4927" i="5" s="1"/>
  <c r="O4927" i="5"/>
  <c r="L4926" i="5"/>
  <c r="M4926" i="5" s="1"/>
  <c r="O4926" i="5"/>
  <c r="L4925" i="5"/>
  <c r="M4925" i="5" s="1"/>
  <c r="O4925" i="5"/>
  <c r="L4924" i="5"/>
  <c r="M4924" i="5" s="1"/>
  <c r="O4924" i="5"/>
  <c r="L4923" i="5"/>
  <c r="M4923" i="5" s="1"/>
  <c r="O4923" i="5"/>
  <c r="L4922" i="5"/>
  <c r="M4922" i="5" s="1"/>
  <c r="O4922" i="5"/>
  <c r="L4921" i="5"/>
  <c r="M4921" i="5" s="1"/>
  <c r="O4921" i="5"/>
  <c r="L4920" i="5"/>
  <c r="M4920" i="5" s="1"/>
  <c r="O4920" i="5"/>
  <c r="L4919" i="5"/>
  <c r="M4919" i="5" s="1"/>
  <c r="O4919" i="5"/>
  <c r="L4918" i="5"/>
  <c r="M4918" i="5" s="1"/>
  <c r="O4918" i="5"/>
  <c r="L4917" i="5"/>
  <c r="M4917" i="5" s="1"/>
  <c r="O4917" i="5"/>
  <c r="L4916" i="5"/>
  <c r="M4916" i="5" s="1"/>
  <c r="O4916" i="5"/>
  <c r="L4915" i="5"/>
  <c r="M4915" i="5" s="1"/>
  <c r="O4915" i="5"/>
  <c r="L4914" i="5"/>
  <c r="M4914" i="5" s="1"/>
  <c r="O4914" i="5"/>
  <c r="L4913" i="5"/>
  <c r="M4913" i="5" s="1"/>
  <c r="O4913" i="5"/>
  <c r="L4912" i="5"/>
  <c r="M4912" i="5" s="1"/>
  <c r="O4912" i="5"/>
  <c r="L4911" i="5"/>
  <c r="M4911" i="5" s="1"/>
  <c r="O4911" i="5"/>
  <c r="L4910" i="5"/>
  <c r="M4910" i="5" s="1"/>
  <c r="O4910" i="5"/>
  <c r="L4909" i="5"/>
  <c r="M4909" i="5" s="1"/>
  <c r="O4909" i="5"/>
  <c r="L4908" i="5"/>
  <c r="M4908" i="5" s="1"/>
  <c r="O4908" i="5"/>
  <c r="L4907" i="5"/>
  <c r="M4907" i="5" s="1"/>
  <c r="O4907" i="5"/>
  <c r="L4906" i="5"/>
  <c r="M4906" i="5" s="1"/>
  <c r="O4906" i="5"/>
  <c r="L4905" i="5"/>
  <c r="M4905" i="5" s="1"/>
  <c r="O4905" i="5"/>
  <c r="L4904" i="5"/>
  <c r="M4904" i="5" s="1"/>
  <c r="O4904" i="5"/>
  <c r="L4903" i="5"/>
  <c r="M4903" i="5" s="1"/>
  <c r="O4903" i="5"/>
  <c r="L4902" i="5"/>
  <c r="M4902" i="5" s="1"/>
  <c r="O4902" i="5"/>
  <c r="L4901" i="5"/>
  <c r="M4901" i="5" s="1"/>
  <c r="O4901" i="5"/>
  <c r="L4900" i="5"/>
  <c r="M4900" i="5" s="1"/>
  <c r="O4900" i="5"/>
  <c r="L4899" i="5"/>
  <c r="M4899" i="5" s="1"/>
  <c r="O4899" i="5"/>
  <c r="L4898" i="5"/>
  <c r="M4898" i="5" s="1"/>
  <c r="O4898" i="5"/>
  <c r="L4897" i="5"/>
  <c r="M4897" i="5" s="1"/>
  <c r="O4897" i="5"/>
  <c r="L4896" i="5"/>
  <c r="M4896" i="5" s="1"/>
  <c r="O4896" i="5"/>
  <c r="L4895" i="5"/>
  <c r="M4895" i="5" s="1"/>
  <c r="O4895" i="5"/>
  <c r="L4894" i="5"/>
  <c r="M4894" i="5" s="1"/>
  <c r="O4894" i="5"/>
  <c r="L4893" i="5"/>
  <c r="M4893" i="5" s="1"/>
  <c r="O4893" i="5"/>
  <c r="L4892" i="5"/>
  <c r="M4892" i="5" s="1"/>
  <c r="O4892" i="5"/>
  <c r="L4891" i="5"/>
  <c r="M4891" i="5" s="1"/>
  <c r="O4891" i="5"/>
  <c r="L4890" i="5"/>
  <c r="M4890" i="5" s="1"/>
  <c r="O4890" i="5"/>
  <c r="L4889" i="5"/>
  <c r="M4889" i="5" s="1"/>
  <c r="O4889" i="5"/>
  <c r="L4888" i="5"/>
  <c r="M4888" i="5" s="1"/>
  <c r="O4888" i="5"/>
  <c r="L4887" i="5"/>
  <c r="M4887" i="5" s="1"/>
  <c r="O4887" i="5"/>
  <c r="L4886" i="5"/>
  <c r="M4886" i="5" s="1"/>
  <c r="O4886" i="5"/>
  <c r="L4885" i="5"/>
  <c r="M4885" i="5" s="1"/>
  <c r="O4885" i="5"/>
  <c r="L4884" i="5"/>
  <c r="M4884" i="5" s="1"/>
  <c r="O4884" i="5"/>
  <c r="L4883" i="5"/>
  <c r="M4883" i="5" s="1"/>
  <c r="O4883" i="5"/>
  <c r="L4882" i="5"/>
  <c r="M4882" i="5" s="1"/>
  <c r="O4882" i="5"/>
  <c r="L4881" i="5"/>
  <c r="M4881" i="5" s="1"/>
  <c r="O4881" i="5"/>
  <c r="L4880" i="5"/>
  <c r="M4880" i="5" s="1"/>
  <c r="O4880" i="5"/>
  <c r="L4879" i="5"/>
  <c r="M4879" i="5" s="1"/>
  <c r="O4879" i="5"/>
  <c r="L4878" i="5"/>
  <c r="M4878" i="5" s="1"/>
  <c r="O4878" i="5"/>
  <c r="L4877" i="5"/>
  <c r="M4877" i="5" s="1"/>
  <c r="O4877" i="5"/>
  <c r="L4876" i="5"/>
  <c r="M4876" i="5" s="1"/>
  <c r="O4876" i="5"/>
  <c r="L4875" i="5"/>
  <c r="M4875" i="5" s="1"/>
  <c r="O4875" i="5"/>
  <c r="L4874" i="5"/>
  <c r="M4874" i="5" s="1"/>
  <c r="O4874" i="5"/>
  <c r="L4873" i="5"/>
  <c r="M4873" i="5" s="1"/>
  <c r="O4873" i="5"/>
  <c r="L4872" i="5"/>
  <c r="M4872" i="5" s="1"/>
  <c r="O4872" i="5"/>
  <c r="L4871" i="5"/>
  <c r="M4871" i="5" s="1"/>
  <c r="O4871" i="5"/>
  <c r="L4870" i="5"/>
  <c r="M4870" i="5" s="1"/>
  <c r="O4870" i="5"/>
  <c r="L4869" i="5"/>
  <c r="M4869" i="5" s="1"/>
  <c r="O4869" i="5"/>
  <c r="L4868" i="5"/>
  <c r="M4868" i="5" s="1"/>
  <c r="O4868" i="5"/>
  <c r="L4867" i="5"/>
  <c r="M4867" i="5" s="1"/>
  <c r="O4867" i="5"/>
  <c r="L4866" i="5"/>
  <c r="M4866" i="5" s="1"/>
  <c r="O4866" i="5"/>
  <c r="L4865" i="5"/>
  <c r="M4865" i="5" s="1"/>
  <c r="O4865" i="5"/>
  <c r="L4864" i="5"/>
  <c r="M4864" i="5" s="1"/>
  <c r="O4864" i="5"/>
  <c r="L4863" i="5"/>
  <c r="M4863" i="5" s="1"/>
  <c r="O4863" i="5"/>
  <c r="L4862" i="5"/>
  <c r="M4862" i="5" s="1"/>
  <c r="O4862" i="5"/>
  <c r="L4861" i="5"/>
  <c r="M4861" i="5" s="1"/>
  <c r="O4861" i="5"/>
  <c r="L4860" i="5"/>
  <c r="M4860" i="5" s="1"/>
  <c r="O4860" i="5"/>
  <c r="L4859" i="5"/>
  <c r="M4859" i="5" s="1"/>
  <c r="O4859" i="5"/>
  <c r="L4858" i="5"/>
  <c r="M4858" i="5" s="1"/>
  <c r="O4858" i="5"/>
  <c r="L4857" i="5"/>
  <c r="M4857" i="5" s="1"/>
  <c r="O4857" i="5"/>
  <c r="L4856" i="5"/>
  <c r="M4856" i="5" s="1"/>
  <c r="O4856" i="5"/>
  <c r="L4855" i="5"/>
  <c r="M4855" i="5" s="1"/>
  <c r="O4855" i="5"/>
  <c r="L4854" i="5"/>
  <c r="M4854" i="5" s="1"/>
  <c r="O4854" i="5"/>
  <c r="L4853" i="5"/>
  <c r="M4853" i="5" s="1"/>
  <c r="O4853" i="5"/>
  <c r="L4852" i="5"/>
  <c r="M4852" i="5" s="1"/>
  <c r="O4852" i="5"/>
  <c r="L4851" i="5"/>
  <c r="M4851" i="5" s="1"/>
  <c r="O4851" i="5"/>
  <c r="L4850" i="5"/>
  <c r="M4850" i="5" s="1"/>
  <c r="O4850" i="5"/>
  <c r="L4849" i="5"/>
  <c r="M4849" i="5" s="1"/>
  <c r="O4849" i="5"/>
  <c r="L4848" i="5"/>
  <c r="M4848" i="5" s="1"/>
  <c r="O4848" i="5"/>
  <c r="L4847" i="5"/>
  <c r="M4847" i="5" s="1"/>
  <c r="O4847" i="5"/>
  <c r="L4846" i="5"/>
  <c r="M4846" i="5" s="1"/>
  <c r="O4846" i="5"/>
  <c r="L4845" i="5"/>
  <c r="M4845" i="5" s="1"/>
  <c r="O4845" i="5"/>
  <c r="L4844" i="5"/>
  <c r="M4844" i="5" s="1"/>
  <c r="O4844" i="5"/>
  <c r="L4843" i="5"/>
  <c r="M4843" i="5" s="1"/>
  <c r="O4843" i="5"/>
  <c r="L4842" i="5"/>
  <c r="M4842" i="5" s="1"/>
  <c r="O4842" i="5"/>
  <c r="L4841" i="5"/>
  <c r="M4841" i="5" s="1"/>
  <c r="O4841" i="5"/>
  <c r="L4840" i="5"/>
  <c r="M4840" i="5" s="1"/>
  <c r="O4840" i="5"/>
  <c r="L4839" i="5"/>
  <c r="M4839" i="5" s="1"/>
  <c r="O4839" i="5"/>
  <c r="L4838" i="5"/>
  <c r="M4838" i="5" s="1"/>
  <c r="O4838" i="5"/>
  <c r="L4837" i="5"/>
  <c r="M4837" i="5" s="1"/>
  <c r="O4837" i="5"/>
  <c r="L4836" i="5"/>
  <c r="M4836" i="5" s="1"/>
  <c r="O4836" i="5"/>
  <c r="L4835" i="5"/>
  <c r="M4835" i="5" s="1"/>
  <c r="O4835" i="5"/>
  <c r="L4834" i="5"/>
  <c r="M4834" i="5" s="1"/>
  <c r="O4834" i="5"/>
  <c r="L4833" i="5"/>
  <c r="M4833" i="5" s="1"/>
  <c r="O4833" i="5"/>
  <c r="L4832" i="5"/>
  <c r="M4832" i="5" s="1"/>
  <c r="O4832" i="5"/>
  <c r="L4831" i="5"/>
  <c r="M4831" i="5" s="1"/>
  <c r="O4831" i="5"/>
  <c r="L4830" i="5"/>
  <c r="M4830" i="5" s="1"/>
  <c r="O4830" i="5"/>
  <c r="L4829" i="5"/>
  <c r="M4829" i="5" s="1"/>
  <c r="O4829" i="5"/>
  <c r="L4828" i="5"/>
  <c r="M4828" i="5" s="1"/>
  <c r="O4828" i="5"/>
  <c r="L4827" i="5"/>
  <c r="M4827" i="5" s="1"/>
  <c r="O4827" i="5"/>
  <c r="L4826" i="5"/>
  <c r="M4826" i="5" s="1"/>
  <c r="O4826" i="5"/>
  <c r="L4825" i="5"/>
  <c r="M4825" i="5" s="1"/>
  <c r="O4825" i="5"/>
  <c r="L4824" i="5"/>
  <c r="M4824" i="5" s="1"/>
  <c r="O4824" i="5"/>
  <c r="L4823" i="5"/>
  <c r="M4823" i="5" s="1"/>
  <c r="O4823" i="5"/>
  <c r="L4822" i="5"/>
  <c r="M4822" i="5" s="1"/>
  <c r="O4822" i="5"/>
  <c r="L4821" i="5"/>
  <c r="M4821" i="5" s="1"/>
  <c r="O4821" i="5"/>
  <c r="L4820" i="5"/>
  <c r="M4820" i="5" s="1"/>
  <c r="O4820" i="5"/>
  <c r="L4819" i="5"/>
  <c r="M4819" i="5" s="1"/>
  <c r="O4819" i="5"/>
  <c r="L4818" i="5"/>
  <c r="M4818" i="5" s="1"/>
  <c r="O4818" i="5"/>
  <c r="L4817" i="5"/>
  <c r="M4817" i="5" s="1"/>
  <c r="O4817" i="5"/>
  <c r="L4816" i="5"/>
  <c r="M4816" i="5" s="1"/>
  <c r="O4816" i="5"/>
  <c r="L4815" i="5"/>
  <c r="M4815" i="5" s="1"/>
  <c r="O4815" i="5"/>
  <c r="L4814" i="5"/>
  <c r="M4814" i="5" s="1"/>
  <c r="O4814" i="5"/>
  <c r="L4813" i="5"/>
  <c r="M4813" i="5" s="1"/>
  <c r="O4813" i="5"/>
  <c r="L4812" i="5"/>
  <c r="M4812" i="5" s="1"/>
  <c r="O4812" i="5"/>
  <c r="L4811" i="5"/>
  <c r="M4811" i="5" s="1"/>
  <c r="O4811" i="5"/>
  <c r="L4810" i="5"/>
  <c r="M4810" i="5" s="1"/>
  <c r="O4810" i="5"/>
  <c r="L4809" i="5"/>
  <c r="M4809" i="5" s="1"/>
  <c r="O4809" i="5"/>
  <c r="L4808" i="5"/>
  <c r="M4808" i="5" s="1"/>
  <c r="O4808" i="5"/>
  <c r="L4807" i="5"/>
  <c r="M4807" i="5" s="1"/>
  <c r="O4807" i="5"/>
  <c r="L4806" i="5"/>
  <c r="M4806" i="5" s="1"/>
  <c r="O4806" i="5"/>
  <c r="L4805" i="5"/>
  <c r="M4805" i="5" s="1"/>
  <c r="O4805" i="5"/>
  <c r="L4804" i="5"/>
  <c r="M4804" i="5" s="1"/>
  <c r="O4804" i="5"/>
  <c r="L4803" i="5"/>
  <c r="M4803" i="5" s="1"/>
  <c r="O4803" i="5"/>
  <c r="L4802" i="5"/>
  <c r="M4802" i="5" s="1"/>
  <c r="O4802" i="5"/>
  <c r="L4801" i="5"/>
  <c r="M4801" i="5" s="1"/>
  <c r="O4801" i="5"/>
  <c r="L4800" i="5"/>
  <c r="M4800" i="5" s="1"/>
  <c r="O4800" i="5"/>
  <c r="L4799" i="5"/>
  <c r="M4799" i="5" s="1"/>
  <c r="O4799" i="5"/>
  <c r="L4798" i="5"/>
  <c r="M4798" i="5" s="1"/>
  <c r="O4798" i="5"/>
  <c r="L4797" i="5"/>
  <c r="M4797" i="5" s="1"/>
  <c r="O4797" i="5"/>
  <c r="L4796" i="5"/>
  <c r="M4796" i="5" s="1"/>
  <c r="O4796" i="5"/>
  <c r="L4795" i="5"/>
  <c r="M4795" i="5" s="1"/>
  <c r="O4795" i="5"/>
  <c r="L4794" i="5"/>
  <c r="M4794" i="5" s="1"/>
  <c r="O4794" i="5"/>
  <c r="L4793" i="5"/>
  <c r="M4793" i="5" s="1"/>
  <c r="O4793" i="5"/>
  <c r="L4792" i="5"/>
  <c r="M4792" i="5" s="1"/>
  <c r="O4792" i="5"/>
  <c r="L4791" i="5"/>
  <c r="M4791" i="5" s="1"/>
  <c r="O4791" i="5"/>
  <c r="L4790" i="5"/>
  <c r="M4790" i="5" s="1"/>
  <c r="O4790" i="5"/>
  <c r="L4789" i="5"/>
  <c r="M4789" i="5" s="1"/>
  <c r="O4789" i="5"/>
  <c r="L4788" i="5"/>
  <c r="M4788" i="5" s="1"/>
  <c r="O4788" i="5"/>
  <c r="L4787" i="5"/>
  <c r="M4787" i="5" s="1"/>
  <c r="O4787" i="5"/>
  <c r="L4786" i="5"/>
  <c r="M4786" i="5" s="1"/>
  <c r="O4786" i="5"/>
  <c r="L4785" i="5"/>
  <c r="M4785" i="5" s="1"/>
  <c r="O4785" i="5"/>
  <c r="L4784" i="5"/>
  <c r="M4784" i="5" s="1"/>
  <c r="O4784" i="5"/>
  <c r="L4783" i="5"/>
  <c r="M4783" i="5" s="1"/>
  <c r="O4783" i="5"/>
  <c r="L4782" i="5"/>
  <c r="M4782" i="5" s="1"/>
  <c r="O4782" i="5"/>
  <c r="L4781" i="5"/>
  <c r="M4781" i="5" s="1"/>
  <c r="O4781" i="5"/>
  <c r="L4780" i="5"/>
  <c r="M4780" i="5" s="1"/>
  <c r="O4780" i="5"/>
  <c r="L4779" i="5"/>
  <c r="M4779" i="5" s="1"/>
  <c r="O4779" i="5"/>
  <c r="L4778" i="5"/>
  <c r="M4778" i="5" s="1"/>
  <c r="O4778" i="5"/>
  <c r="L4777" i="5"/>
  <c r="M4777" i="5" s="1"/>
  <c r="O4777" i="5"/>
  <c r="L4776" i="5"/>
  <c r="M4776" i="5" s="1"/>
  <c r="O4776" i="5"/>
  <c r="L4775" i="5"/>
  <c r="M4775" i="5" s="1"/>
  <c r="O4775" i="5"/>
  <c r="L4774" i="5"/>
  <c r="M4774" i="5" s="1"/>
  <c r="O4774" i="5"/>
  <c r="L4773" i="5"/>
  <c r="M4773" i="5" s="1"/>
  <c r="O4773" i="5"/>
  <c r="L4772" i="5"/>
  <c r="M4772" i="5" s="1"/>
  <c r="O4772" i="5"/>
  <c r="L4771" i="5"/>
  <c r="M4771" i="5" s="1"/>
  <c r="O4771" i="5"/>
  <c r="L4770" i="5"/>
  <c r="M4770" i="5" s="1"/>
  <c r="O4770" i="5"/>
  <c r="L4769" i="5"/>
  <c r="M4769" i="5" s="1"/>
  <c r="O4769" i="5"/>
  <c r="L4768" i="5"/>
  <c r="M4768" i="5" s="1"/>
  <c r="O4768" i="5"/>
  <c r="L4767" i="5"/>
  <c r="M4767" i="5" s="1"/>
  <c r="O4767" i="5"/>
  <c r="L4766" i="5"/>
  <c r="M4766" i="5" s="1"/>
  <c r="O4766" i="5"/>
  <c r="L4765" i="5"/>
  <c r="M4765" i="5" s="1"/>
  <c r="O4765" i="5"/>
  <c r="L4764" i="5"/>
  <c r="M4764" i="5" s="1"/>
  <c r="O4764" i="5"/>
  <c r="L4763" i="5"/>
  <c r="M4763" i="5" s="1"/>
  <c r="O4763" i="5"/>
  <c r="L4762" i="5"/>
  <c r="M4762" i="5" s="1"/>
  <c r="O4762" i="5"/>
  <c r="L4761" i="5"/>
  <c r="M4761" i="5" s="1"/>
  <c r="O4761" i="5"/>
  <c r="L4760" i="5"/>
  <c r="M4760" i="5" s="1"/>
  <c r="O4760" i="5"/>
  <c r="L4759" i="5"/>
  <c r="M4759" i="5" s="1"/>
  <c r="O4759" i="5"/>
  <c r="L4758" i="5"/>
  <c r="M4758" i="5" s="1"/>
  <c r="O4758" i="5"/>
  <c r="L4757" i="5"/>
  <c r="M4757" i="5" s="1"/>
  <c r="O4757" i="5"/>
  <c r="L4756" i="5"/>
  <c r="M4756" i="5" s="1"/>
  <c r="O4756" i="5"/>
  <c r="L4755" i="5"/>
  <c r="M4755" i="5" s="1"/>
  <c r="O4755" i="5"/>
  <c r="L4754" i="5"/>
  <c r="M4754" i="5" s="1"/>
  <c r="O4754" i="5"/>
  <c r="L4753" i="5"/>
  <c r="M4753" i="5" s="1"/>
  <c r="O4753" i="5"/>
  <c r="L4752" i="5"/>
  <c r="M4752" i="5" s="1"/>
  <c r="O4752" i="5"/>
  <c r="L4751" i="5"/>
  <c r="M4751" i="5" s="1"/>
  <c r="O4751" i="5"/>
  <c r="L4750" i="5"/>
  <c r="M4750" i="5" s="1"/>
  <c r="O4750" i="5"/>
  <c r="L4749" i="5"/>
  <c r="M4749" i="5" s="1"/>
  <c r="O4749" i="5"/>
  <c r="L4748" i="5"/>
  <c r="M4748" i="5" s="1"/>
  <c r="O4748" i="5"/>
  <c r="L4747" i="5"/>
  <c r="M4747" i="5" s="1"/>
  <c r="O4747" i="5"/>
  <c r="L4746" i="5"/>
  <c r="M4746" i="5" s="1"/>
  <c r="O4746" i="5"/>
  <c r="L4745" i="5"/>
  <c r="M4745" i="5" s="1"/>
  <c r="O4745" i="5"/>
  <c r="L4744" i="5"/>
  <c r="M4744" i="5" s="1"/>
  <c r="O4744" i="5"/>
  <c r="L4743" i="5"/>
  <c r="M4743" i="5" s="1"/>
  <c r="O4743" i="5"/>
  <c r="L4742" i="5"/>
  <c r="M4742" i="5" s="1"/>
  <c r="O4742" i="5"/>
  <c r="L4741" i="5"/>
  <c r="M4741" i="5" s="1"/>
  <c r="O4741" i="5"/>
  <c r="L4740" i="5"/>
  <c r="M4740" i="5" s="1"/>
  <c r="O4740" i="5"/>
  <c r="L4739" i="5"/>
  <c r="M4739" i="5" s="1"/>
  <c r="O4739" i="5"/>
  <c r="L4738" i="5"/>
  <c r="M4738" i="5" s="1"/>
  <c r="O4738" i="5"/>
  <c r="L4737" i="5"/>
  <c r="M4737" i="5" s="1"/>
  <c r="O4737" i="5"/>
  <c r="L4736" i="5"/>
  <c r="M4736" i="5" s="1"/>
  <c r="O4736" i="5"/>
  <c r="L4735" i="5"/>
  <c r="M4735" i="5" s="1"/>
  <c r="O4735" i="5"/>
  <c r="L4734" i="5"/>
  <c r="M4734" i="5" s="1"/>
  <c r="O4734" i="5"/>
  <c r="L4733" i="5"/>
  <c r="M4733" i="5" s="1"/>
  <c r="O4733" i="5"/>
  <c r="L4732" i="5"/>
  <c r="M4732" i="5" s="1"/>
  <c r="O4732" i="5"/>
  <c r="L4731" i="5"/>
  <c r="M4731" i="5" s="1"/>
  <c r="O4731" i="5"/>
  <c r="L4730" i="5"/>
  <c r="M4730" i="5" s="1"/>
  <c r="O4730" i="5"/>
  <c r="L4729" i="5"/>
  <c r="M4729" i="5" s="1"/>
  <c r="O4729" i="5"/>
  <c r="L4728" i="5"/>
  <c r="M4728" i="5" s="1"/>
  <c r="O4728" i="5"/>
  <c r="L4727" i="5"/>
  <c r="M4727" i="5" s="1"/>
  <c r="O4727" i="5"/>
  <c r="L4726" i="5"/>
  <c r="M4726" i="5" s="1"/>
  <c r="O4726" i="5"/>
  <c r="L4725" i="5"/>
  <c r="M4725" i="5" s="1"/>
  <c r="O4725" i="5"/>
  <c r="L4724" i="5"/>
  <c r="M4724" i="5" s="1"/>
  <c r="O4724" i="5"/>
  <c r="L4723" i="5"/>
  <c r="M4723" i="5" s="1"/>
  <c r="O4723" i="5"/>
  <c r="L4722" i="5"/>
  <c r="M4722" i="5" s="1"/>
  <c r="O4722" i="5"/>
  <c r="L4721" i="5"/>
  <c r="M4721" i="5" s="1"/>
  <c r="O4721" i="5"/>
  <c r="L4720" i="5"/>
  <c r="M4720" i="5" s="1"/>
  <c r="O4720" i="5"/>
  <c r="L4719" i="5"/>
  <c r="M4719" i="5" s="1"/>
  <c r="O4719" i="5"/>
  <c r="L4718" i="5"/>
  <c r="M4718" i="5" s="1"/>
  <c r="O4718" i="5"/>
  <c r="L4717" i="5"/>
  <c r="M4717" i="5" s="1"/>
  <c r="O4717" i="5"/>
  <c r="L4716" i="5"/>
  <c r="M4716" i="5" s="1"/>
  <c r="O4716" i="5"/>
  <c r="L4715" i="5"/>
  <c r="M4715" i="5" s="1"/>
  <c r="O4715" i="5"/>
  <c r="L4714" i="5"/>
  <c r="M4714" i="5" s="1"/>
  <c r="O4714" i="5"/>
  <c r="L4713" i="5"/>
  <c r="M4713" i="5" s="1"/>
  <c r="O4713" i="5"/>
  <c r="L4712" i="5"/>
  <c r="M4712" i="5" s="1"/>
  <c r="O4712" i="5"/>
  <c r="L4711" i="5"/>
  <c r="M4711" i="5" s="1"/>
  <c r="O4711" i="5"/>
  <c r="L4710" i="5"/>
  <c r="M4710" i="5" s="1"/>
  <c r="O4710" i="5"/>
  <c r="L4709" i="5"/>
  <c r="M4709" i="5" s="1"/>
  <c r="O4709" i="5"/>
  <c r="L4708" i="5"/>
  <c r="M4708" i="5" s="1"/>
  <c r="O4708" i="5"/>
  <c r="L4707" i="5"/>
  <c r="M4707" i="5" s="1"/>
  <c r="O4707" i="5"/>
  <c r="L4706" i="5"/>
  <c r="M4706" i="5" s="1"/>
  <c r="O4706" i="5"/>
  <c r="L4705" i="5"/>
  <c r="M4705" i="5" s="1"/>
  <c r="O4705" i="5"/>
  <c r="L4704" i="5"/>
  <c r="M4704" i="5" s="1"/>
  <c r="O4704" i="5"/>
  <c r="L4703" i="5"/>
  <c r="M4703" i="5" s="1"/>
  <c r="O4703" i="5"/>
  <c r="L4702" i="5"/>
  <c r="M4702" i="5" s="1"/>
  <c r="O4702" i="5"/>
  <c r="L4701" i="5"/>
  <c r="M4701" i="5" s="1"/>
  <c r="O4701" i="5"/>
  <c r="L4700" i="5"/>
  <c r="M4700" i="5" s="1"/>
  <c r="O4700" i="5"/>
  <c r="L4699" i="5"/>
  <c r="M4699" i="5" s="1"/>
  <c r="O4699" i="5"/>
  <c r="L4698" i="5"/>
  <c r="M4698" i="5" s="1"/>
  <c r="O4698" i="5"/>
  <c r="L4697" i="5"/>
  <c r="M4697" i="5" s="1"/>
  <c r="O4697" i="5"/>
  <c r="L4696" i="5"/>
  <c r="M4696" i="5" s="1"/>
  <c r="O4696" i="5"/>
  <c r="L4695" i="5"/>
  <c r="M4695" i="5" s="1"/>
  <c r="O4695" i="5"/>
  <c r="L4694" i="5"/>
  <c r="M4694" i="5" s="1"/>
  <c r="O4694" i="5"/>
  <c r="L4693" i="5"/>
  <c r="M4693" i="5" s="1"/>
  <c r="O4693" i="5"/>
  <c r="L4692" i="5"/>
  <c r="M4692" i="5" s="1"/>
  <c r="O4692" i="5"/>
  <c r="L4691" i="5"/>
  <c r="M4691" i="5" s="1"/>
  <c r="O4691" i="5"/>
  <c r="L4690" i="5"/>
  <c r="M4690" i="5" s="1"/>
  <c r="O4690" i="5"/>
  <c r="L4689" i="5"/>
  <c r="M4689" i="5" s="1"/>
  <c r="O4689" i="5"/>
  <c r="L4688" i="5"/>
  <c r="M4688" i="5" s="1"/>
  <c r="O4688" i="5"/>
  <c r="L4687" i="5"/>
  <c r="M4687" i="5" s="1"/>
  <c r="O4687" i="5"/>
  <c r="L4686" i="5"/>
  <c r="M4686" i="5" s="1"/>
  <c r="O4686" i="5"/>
  <c r="L4685" i="5"/>
  <c r="M4685" i="5" s="1"/>
  <c r="O4685" i="5"/>
  <c r="L4684" i="5"/>
  <c r="M4684" i="5" s="1"/>
  <c r="O4684" i="5"/>
  <c r="L4683" i="5"/>
  <c r="M4683" i="5" s="1"/>
  <c r="O4683" i="5"/>
  <c r="L4682" i="5"/>
  <c r="M4682" i="5" s="1"/>
  <c r="O4682" i="5"/>
  <c r="L4681" i="5"/>
  <c r="M4681" i="5" s="1"/>
  <c r="O4681" i="5"/>
  <c r="L4680" i="5"/>
  <c r="M4680" i="5" s="1"/>
  <c r="O4680" i="5"/>
  <c r="L4679" i="5"/>
  <c r="M4679" i="5" s="1"/>
  <c r="O4679" i="5"/>
  <c r="L4678" i="5"/>
  <c r="M4678" i="5" s="1"/>
  <c r="O4678" i="5"/>
  <c r="L4677" i="5"/>
  <c r="M4677" i="5" s="1"/>
  <c r="O4677" i="5"/>
  <c r="L4676" i="5"/>
  <c r="M4676" i="5" s="1"/>
  <c r="O4676" i="5"/>
  <c r="L4675" i="5"/>
  <c r="M4675" i="5" s="1"/>
  <c r="O4675" i="5"/>
  <c r="L4674" i="5"/>
  <c r="M4674" i="5" s="1"/>
  <c r="O4674" i="5"/>
  <c r="L4673" i="5"/>
  <c r="M4673" i="5" s="1"/>
  <c r="O4673" i="5"/>
  <c r="L4672" i="5"/>
  <c r="M4672" i="5" s="1"/>
  <c r="O4672" i="5"/>
  <c r="L4671" i="5"/>
  <c r="M4671" i="5" s="1"/>
  <c r="O4671" i="5"/>
  <c r="L4670" i="5"/>
  <c r="M4670" i="5" s="1"/>
  <c r="O4670" i="5"/>
  <c r="L4669" i="5"/>
  <c r="M4669" i="5" s="1"/>
  <c r="O4669" i="5"/>
  <c r="L4668" i="5"/>
  <c r="M4668" i="5" s="1"/>
  <c r="O4668" i="5"/>
  <c r="L4667" i="5"/>
  <c r="M4667" i="5" s="1"/>
  <c r="O4667" i="5"/>
  <c r="L4666" i="5"/>
  <c r="M4666" i="5" s="1"/>
  <c r="O4666" i="5"/>
  <c r="L4665" i="5"/>
  <c r="M4665" i="5" s="1"/>
  <c r="O4665" i="5"/>
  <c r="L4664" i="5"/>
  <c r="M4664" i="5" s="1"/>
  <c r="O4664" i="5"/>
  <c r="L4663" i="5"/>
  <c r="M4663" i="5" s="1"/>
  <c r="O4663" i="5"/>
  <c r="L4662" i="5"/>
  <c r="M4662" i="5" s="1"/>
  <c r="O4662" i="5"/>
  <c r="L4661" i="5"/>
  <c r="M4661" i="5" s="1"/>
  <c r="O4661" i="5"/>
  <c r="L4660" i="5"/>
  <c r="M4660" i="5" s="1"/>
  <c r="O4660" i="5"/>
  <c r="L4659" i="5"/>
  <c r="M4659" i="5" s="1"/>
  <c r="O4659" i="5"/>
  <c r="L4658" i="5"/>
  <c r="M4658" i="5" s="1"/>
  <c r="O4658" i="5"/>
  <c r="L4657" i="5"/>
  <c r="M4657" i="5" s="1"/>
  <c r="O4657" i="5"/>
  <c r="L4656" i="5"/>
  <c r="M4656" i="5" s="1"/>
  <c r="O4656" i="5"/>
  <c r="L4655" i="5"/>
  <c r="M4655" i="5" s="1"/>
  <c r="O4655" i="5"/>
  <c r="L4654" i="5"/>
  <c r="M4654" i="5" s="1"/>
  <c r="O4654" i="5"/>
  <c r="L4653" i="5"/>
  <c r="M4653" i="5" s="1"/>
  <c r="O4653" i="5"/>
  <c r="L4652" i="5"/>
  <c r="M4652" i="5" s="1"/>
  <c r="O4652" i="5"/>
  <c r="L4651" i="5"/>
  <c r="M4651" i="5" s="1"/>
  <c r="O4651" i="5"/>
  <c r="L4650" i="5"/>
  <c r="M4650" i="5" s="1"/>
  <c r="O4650" i="5"/>
  <c r="L4649" i="5"/>
  <c r="M4649" i="5" s="1"/>
  <c r="O4649" i="5"/>
  <c r="L4648" i="5"/>
  <c r="M4648" i="5" s="1"/>
  <c r="O4648" i="5"/>
  <c r="L4647" i="5"/>
  <c r="M4647" i="5" s="1"/>
  <c r="O4647" i="5"/>
  <c r="L4646" i="5"/>
  <c r="M4646" i="5" s="1"/>
  <c r="O4646" i="5"/>
  <c r="L4645" i="5"/>
  <c r="M4645" i="5" s="1"/>
  <c r="O4645" i="5"/>
  <c r="L4644" i="5"/>
  <c r="M4644" i="5" s="1"/>
  <c r="O4644" i="5"/>
  <c r="L4643" i="5"/>
  <c r="M4643" i="5" s="1"/>
  <c r="O4643" i="5"/>
  <c r="L4642" i="5"/>
  <c r="M4642" i="5" s="1"/>
  <c r="O4642" i="5"/>
  <c r="L4641" i="5"/>
  <c r="M4641" i="5" s="1"/>
  <c r="O4641" i="5"/>
  <c r="L4640" i="5"/>
  <c r="M4640" i="5" s="1"/>
  <c r="O4640" i="5"/>
  <c r="L4639" i="5"/>
  <c r="M4639" i="5" s="1"/>
  <c r="O4639" i="5"/>
  <c r="L4638" i="5"/>
  <c r="M4638" i="5" s="1"/>
  <c r="O4638" i="5"/>
  <c r="L4637" i="5"/>
  <c r="M4637" i="5" s="1"/>
  <c r="O4637" i="5"/>
  <c r="L4636" i="5"/>
  <c r="M4636" i="5" s="1"/>
  <c r="O4636" i="5"/>
  <c r="L4635" i="5"/>
  <c r="M4635" i="5" s="1"/>
  <c r="O4635" i="5"/>
  <c r="L4634" i="5"/>
  <c r="M4634" i="5" s="1"/>
  <c r="O4634" i="5"/>
  <c r="L4633" i="5"/>
  <c r="M4633" i="5" s="1"/>
  <c r="O4633" i="5"/>
  <c r="L4632" i="5"/>
  <c r="M4632" i="5" s="1"/>
  <c r="O4632" i="5"/>
  <c r="L4631" i="5"/>
  <c r="M4631" i="5" s="1"/>
  <c r="O4631" i="5"/>
  <c r="L4630" i="5"/>
  <c r="M4630" i="5" s="1"/>
  <c r="O4630" i="5"/>
  <c r="L4629" i="5"/>
  <c r="M4629" i="5" s="1"/>
  <c r="O4629" i="5"/>
  <c r="L4628" i="5"/>
  <c r="M4628" i="5" s="1"/>
  <c r="O4628" i="5"/>
  <c r="L4627" i="5"/>
  <c r="M4627" i="5" s="1"/>
  <c r="O4627" i="5"/>
  <c r="L4626" i="5"/>
  <c r="M4626" i="5" s="1"/>
  <c r="O4626" i="5"/>
  <c r="L4625" i="5"/>
  <c r="M4625" i="5" s="1"/>
  <c r="O4625" i="5"/>
  <c r="L4624" i="5"/>
  <c r="M4624" i="5" s="1"/>
  <c r="O4624" i="5"/>
  <c r="L4623" i="5"/>
  <c r="M4623" i="5" s="1"/>
  <c r="O4623" i="5"/>
  <c r="L4622" i="5"/>
  <c r="M4622" i="5" s="1"/>
  <c r="O4622" i="5"/>
  <c r="L4621" i="5"/>
  <c r="M4621" i="5" s="1"/>
  <c r="O4621" i="5"/>
  <c r="L4620" i="5"/>
  <c r="M4620" i="5" s="1"/>
  <c r="O4620" i="5"/>
  <c r="L4619" i="5"/>
  <c r="M4619" i="5" s="1"/>
  <c r="O4619" i="5"/>
  <c r="L4618" i="5"/>
  <c r="M4618" i="5" s="1"/>
  <c r="O4618" i="5"/>
  <c r="L4617" i="5"/>
  <c r="M4617" i="5" s="1"/>
  <c r="O4617" i="5"/>
  <c r="L4616" i="5"/>
  <c r="M4616" i="5" s="1"/>
  <c r="O4616" i="5"/>
  <c r="L4615" i="5"/>
  <c r="M4615" i="5" s="1"/>
  <c r="O4615" i="5"/>
  <c r="L4614" i="5"/>
  <c r="M4614" i="5" s="1"/>
  <c r="O4614" i="5"/>
  <c r="L4613" i="5"/>
  <c r="M4613" i="5" s="1"/>
  <c r="O4613" i="5"/>
  <c r="L4612" i="5"/>
  <c r="M4612" i="5" s="1"/>
  <c r="O4612" i="5"/>
  <c r="L4611" i="5"/>
  <c r="M4611" i="5" s="1"/>
  <c r="O4611" i="5"/>
  <c r="L4610" i="5"/>
  <c r="M4610" i="5" s="1"/>
  <c r="O4610" i="5"/>
  <c r="L4609" i="5"/>
  <c r="M4609" i="5" s="1"/>
  <c r="O4609" i="5"/>
  <c r="L4608" i="5"/>
  <c r="M4608" i="5" s="1"/>
  <c r="O4608" i="5"/>
  <c r="L4607" i="5"/>
  <c r="M4607" i="5" s="1"/>
  <c r="O4607" i="5"/>
  <c r="L4606" i="5"/>
  <c r="M4606" i="5" s="1"/>
  <c r="O4606" i="5"/>
  <c r="L4605" i="5"/>
  <c r="M4605" i="5" s="1"/>
  <c r="O4605" i="5"/>
  <c r="L4604" i="5"/>
  <c r="M4604" i="5" s="1"/>
  <c r="O4604" i="5"/>
  <c r="L4603" i="5"/>
  <c r="M4603" i="5" s="1"/>
  <c r="O4603" i="5"/>
  <c r="L4602" i="5"/>
  <c r="M4602" i="5" s="1"/>
  <c r="O4602" i="5"/>
  <c r="L4601" i="5"/>
  <c r="M4601" i="5" s="1"/>
  <c r="O4601" i="5"/>
  <c r="L4600" i="5"/>
  <c r="M4600" i="5" s="1"/>
  <c r="O4600" i="5"/>
  <c r="L4599" i="5"/>
  <c r="M4599" i="5" s="1"/>
  <c r="O4599" i="5"/>
  <c r="L4598" i="5"/>
  <c r="M4598" i="5" s="1"/>
  <c r="O4598" i="5"/>
  <c r="L4597" i="5"/>
  <c r="M4597" i="5" s="1"/>
  <c r="O4597" i="5"/>
  <c r="L4596" i="5"/>
  <c r="M4596" i="5" s="1"/>
  <c r="O4596" i="5"/>
  <c r="L4595" i="5"/>
  <c r="M4595" i="5" s="1"/>
  <c r="O4595" i="5"/>
  <c r="L4594" i="5"/>
  <c r="M4594" i="5" s="1"/>
  <c r="O4594" i="5"/>
  <c r="L4593" i="5"/>
  <c r="M4593" i="5" s="1"/>
  <c r="O4593" i="5"/>
  <c r="L4592" i="5"/>
  <c r="M4592" i="5" s="1"/>
  <c r="O4592" i="5"/>
  <c r="L4591" i="5"/>
  <c r="M4591" i="5" s="1"/>
  <c r="O4591" i="5"/>
  <c r="L4590" i="5"/>
  <c r="M4590" i="5" s="1"/>
  <c r="O4590" i="5"/>
  <c r="L4589" i="5"/>
  <c r="M4589" i="5" s="1"/>
  <c r="O4589" i="5"/>
  <c r="L4588" i="5"/>
  <c r="M4588" i="5" s="1"/>
  <c r="O4588" i="5"/>
  <c r="L4587" i="5"/>
  <c r="M4587" i="5" s="1"/>
  <c r="O4587" i="5"/>
  <c r="L4586" i="5"/>
  <c r="M4586" i="5" s="1"/>
  <c r="O4586" i="5"/>
  <c r="L4585" i="5"/>
  <c r="M4585" i="5" s="1"/>
  <c r="O4585" i="5"/>
  <c r="L4584" i="5"/>
  <c r="M4584" i="5" s="1"/>
  <c r="O4584" i="5"/>
  <c r="L4583" i="5"/>
  <c r="M4583" i="5" s="1"/>
  <c r="O4583" i="5"/>
  <c r="L4582" i="5"/>
  <c r="M4582" i="5" s="1"/>
  <c r="O4582" i="5"/>
  <c r="L4581" i="5"/>
  <c r="M4581" i="5" s="1"/>
  <c r="O4581" i="5"/>
  <c r="L4580" i="5"/>
  <c r="M4580" i="5" s="1"/>
  <c r="O4580" i="5"/>
  <c r="L4579" i="5"/>
  <c r="M4579" i="5" s="1"/>
  <c r="O4579" i="5"/>
  <c r="L4578" i="5"/>
  <c r="M4578" i="5" s="1"/>
  <c r="O4578" i="5"/>
  <c r="L4577" i="5"/>
  <c r="M4577" i="5" s="1"/>
  <c r="O4577" i="5"/>
  <c r="L4576" i="5"/>
  <c r="M4576" i="5" s="1"/>
  <c r="O4576" i="5"/>
  <c r="L4575" i="5"/>
  <c r="M4575" i="5" s="1"/>
  <c r="O4575" i="5"/>
  <c r="L4574" i="5"/>
  <c r="M4574" i="5" s="1"/>
  <c r="O4574" i="5"/>
  <c r="L4573" i="5"/>
  <c r="M4573" i="5" s="1"/>
  <c r="O4573" i="5"/>
  <c r="L4572" i="5"/>
  <c r="M4572" i="5" s="1"/>
  <c r="O4572" i="5"/>
  <c r="L4571" i="5"/>
  <c r="M4571" i="5" s="1"/>
  <c r="O4571" i="5"/>
  <c r="L4570" i="5"/>
  <c r="M4570" i="5" s="1"/>
  <c r="O4570" i="5"/>
  <c r="L4569" i="5"/>
  <c r="M4569" i="5" s="1"/>
  <c r="O4569" i="5"/>
  <c r="L4568" i="5"/>
  <c r="M4568" i="5" s="1"/>
  <c r="O4568" i="5"/>
  <c r="L4567" i="5"/>
  <c r="M4567" i="5" s="1"/>
  <c r="O4567" i="5"/>
  <c r="L4566" i="5"/>
  <c r="M4566" i="5" s="1"/>
  <c r="O4566" i="5"/>
  <c r="L4565" i="5"/>
  <c r="M4565" i="5" s="1"/>
  <c r="O4565" i="5"/>
  <c r="L4564" i="5"/>
  <c r="M4564" i="5" s="1"/>
  <c r="O4564" i="5"/>
  <c r="L4563" i="5"/>
  <c r="M4563" i="5" s="1"/>
  <c r="O4563" i="5"/>
  <c r="L4562" i="5"/>
  <c r="M4562" i="5" s="1"/>
  <c r="O4562" i="5"/>
  <c r="L4561" i="5"/>
  <c r="M4561" i="5" s="1"/>
  <c r="O4561" i="5"/>
  <c r="L4560" i="5"/>
  <c r="M4560" i="5" s="1"/>
  <c r="O4560" i="5"/>
  <c r="L4559" i="5"/>
  <c r="M4559" i="5" s="1"/>
  <c r="O4559" i="5"/>
  <c r="L4558" i="5"/>
  <c r="M4558" i="5" s="1"/>
  <c r="O4558" i="5"/>
  <c r="L4557" i="5"/>
  <c r="M4557" i="5" s="1"/>
  <c r="O4557" i="5"/>
  <c r="L4556" i="5"/>
  <c r="M4556" i="5" s="1"/>
  <c r="O4556" i="5"/>
  <c r="L4555" i="5"/>
  <c r="M4555" i="5" s="1"/>
  <c r="O4555" i="5"/>
  <c r="L4554" i="5"/>
  <c r="M4554" i="5" s="1"/>
  <c r="O4554" i="5"/>
  <c r="L4553" i="5"/>
  <c r="M4553" i="5" s="1"/>
  <c r="O4553" i="5"/>
  <c r="L4552" i="5"/>
  <c r="M4552" i="5" s="1"/>
  <c r="O4552" i="5"/>
  <c r="L4551" i="5"/>
  <c r="M4551" i="5" s="1"/>
  <c r="O4551" i="5"/>
  <c r="L4550" i="5"/>
  <c r="M4550" i="5" s="1"/>
  <c r="O4550" i="5"/>
  <c r="L4549" i="5"/>
  <c r="M4549" i="5" s="1"/>
  <c r="O4549" i="5"/>
  <c r="L4548" i="5"/>
  <c r="M4548" i="5" s="1"/>
  <c r="O4548" i="5"/>
  <c r="L4547" i="5"/>
  <c r="M4547" i="5" s="1"/>
  <c r="O4547" i="5"/>
  <c r="L4546" i="5"/>
  <c r="M4546" i="5" s="1"/>
  <c r="O4546" i="5"/>
  <c r="L4545" i="5"/>
  <c r="M4545" i="5" s="1"/>
  <c r="O4545" i="5"/>
  <c r="L4544" i="5"/>
  <c r="M4544" i="5" s="1"/>
  <c r="O4544" i="5"/>
  <c r="L4543" i="5"/>
  <c r="M4543" i="5" s="1"/>
  <c r="O4543" i="5"/>
  <c r="L4542" i="5"/>
  <c r="M4542" i="5" s="1"/>
  <c r="O4542" i="5"/>
  <c r="L4541" i="5"/>
  <c r="M4541" i="5" s="1"/>
  <c r="O4541" i="5"/>
  <c r="L4540" i="5"/>
  <c r="M4540" i="5" s="1"/>
  <c r="O4540" i="5"/>
  <c r="L4539" i="5"/>
  <c r="M4539" i="5" s="1"/>
  <c r="O4539" i="5"/>
  <c r="L4538" i="5"/>
  <c r="M4538" i="5" s="1"/>
  <c r="O4538" i="5"/>
  <c r="L4537" i="5"/>
  <c r="M4537" i="5" s="1"/>
  <c r="O4537" i="5"/>
  <c r="L4536" i="5"/>
  <c r="M4536" i="5" s="1"/>
  <c r="O4536" i="5"/>
  <c r="L4535" i="5"/>
  <c r="M4535" i="5" s="1"/>
  <c r="O4535" i="5"/>
  <c r="L4534" i="5"/>
  <c r="M4534" i="5" s="1"/>
  <c r="O4534" i="5"/>
  <c r="L4533" i="5"/>
  <c r="M4533" i="5" s="1"/>
  <c r="O4533" i="5"/>
  <c r="L4532" i="5"/>
  <c r="M4532" i="5" s="1"/>
  <c r="O4532" i="5"/>
  <c r="L4531" i="5"/>
  <c r="M4531" i="5" s="1"/>
  <c r="O4531" i="5"/>
  <c r="L4530" i="5"/>
  <c r="M4530" i="5" s="1"/>
  <c r="O4530" i="5"/>
  <c r="L4529" i="5"/>
  <c r="M4529" i="5" s="1"/>
  <c r="O4529" i="5"/>
  <c r="L4528" i="5"/>
  <c r="M4528" i="5" s="1"/>
  <c r="O4528" i="5"/>
  <c r="L4527" i="5"/>
  <c r="M4527" i="5" s="1"/>
  <c r="O4527" i="5"/>
  <c r="L4526" i="5"/>
  <c r="M4526" i="5" s="1"/>
  <c r="O4526" i="5"/>
  <c r="L4525" i="5"/>
  <c r="M4525" i="5" s="1"/>
  <c r="O4525" i="5"/>
  <c r="L4524" i="5"/>
  <c r="M4524" i="5" s="1"/>
  <c r="O4524" i="5"/>
  <c r="L4523" i="5"/>
  <c r="M4523" i="5" s="1"/>
  <c r="O4523" i="5"/>
  <c r="L4522" i="5"/>
  <c r="M4522" i="5" s="1"/>
  <c r="O4522" i="5"/>
  <c r="L4521" i="5"/>
  <c r="M4521" i="5" s="1"/>
  <c r="O4521" i="5"/>
  <c r="L4520" i="5"/>
  <c r="M4520" i="5" s="1"/>
  <c r="O4520" i="5"/>
  <c r="L4519" i="5"/>
  <c r="M4519" i="5" s="1"/>
  <c r="O4519" i="5"/>
  <c r="L4518" i="5"/>
  <c r="M4518" i="5" s="1"/>
  <c r="O4518" i="5"/>
  <c r="L4517" i="5"/>
  <c r="M4517" i="5" s="1"/>
  <c r="O4517" i="5"/>
  <c r="L4516" i="5"/>
  <c r="M4516" i="5" s="1"/>
  <c r="O4516" i="5"/>
  <c r="L4515" i="5"/>
  <c r="M4515" i="5" s="1"/>
  <c r="O4515" i="5"/>
  <c r="L4514" i="5"/>
  <c r="M4514" i="5" s="1"/>
  <c r="O4514" i="5"/>
  <c r="L4513" i="5"/>
  <c r="M4513" i="5" s="1"/>
  <c r="O4513" i="5"/>
  <c r="L4512" i="5"/>
  <c r="M4512" i="5" s="1"/>
  <c r="O4512" i="5"/>
  <c r="L4511" i="5"/>
  <c r="M4511" i="5" s="1"/>
  <c r="O4511" i="5"/>
  <c r="L4510" i="5"/>
  <c r="M4510" i="5" s="1"/>
  <c r="O4510" i="5"/>
  <c r="L4509" i="5"/>
  <c r="M4509" i="5" s="1"/>
  <c r="O4509" i="5"/>
  <c r="L4508" i="5"/>
  <c r="M4508" i="5" s="1"/>
  <c r="O4508" i="5"/>
  <c r="L4507" i="5"/>
  <c r="M4507" i="5" s="1"/>
  <c r="O4507" i="5"/>
  <c r="L4506" i="5"/>
  <c r="M4506" i="5" s="1"/>
  <c r="O4506" i="5"/>
  <c r="L4505" i="5"/>
  <c r="M4505" i="5" s="1"/>
  <c r="O4505" i="5"/>
  <c r="L4504" i="5"/>
  <c r="M4504" i="5" s="1"/>
  <c r="O4504" i="5"/>
  <c r="L4503" i="5"/>
  <c r="M4503" i="5" s="1"/>
  <c r="O4503" i="5"/>
  <c r="L4502" i="5"/>
  <c r="M4502" i="5" s="1"/>
  <c r="O4502" i="5"/>
  <c r="L4501" i="5"/>
  <c r="M4501" i="5" s="1"/>
  <c r="O4501" i="5"/>
  <c r="L4500" i="5"/>
  <c r="M4500" i="5" s="1"/>
  <c r="O4500" i="5"/>
  <c r="L4499" i="5"/>
  <c r="M4499" i="5" s="1"/>
  <c r="O4499" i="5"/>
  <c r="L4498" i="5"/>
  <c r="M4498" i="5" s="1"/>
  <c r="O4498" i="5"/>
  <c r="L4497" i="5"/>
  <c r="M4497" i="5" s="1"/>
  <c r="O4497" i="5"/>
  <c r="L4496" i="5"/>
  <c r="M4496" i="5" s="1"/>
  <c r="O4496" i="5"/>
  <c r="L4495" i="5"/>
  <c r="M4495" i="5" s="1"/>
  <c r="O4495" i="5"/>
  <c r="L4494" i="5"/>
  <c r="M4494" i="5" s="1"/>
  <c r="O4494" i="5"/>
  <c r="L4493" i="5"/>
  <c r="M4493" i="5" s="1"/>
  <c r="O4493" i="5"/>
  <c r="L4492" i="5"/>
  <c r="M4492" i="5" s="1"/>
  <c r="O4492" i="5"/>
  <c r="L4491" i="5"/>
  <c r="M4491" i="5" s="1"/>
  <c r="O4491" i="5"/>
  <c r="L4490" i="5"/>
  <c r="M4490" i="5" s="1"/>
  <c r="O4490" i="5"/>
  <c r="L4489" i="5"/>
  <c r="M4489" i="5" s="1"/>
  <c r="O4489" i="5"/>
  <c r="L4488" i="5"/>
  <c r="M4488" i="5" s="1"/>
  <c r="O4488" i="5"/>
  <c r="L4487" i="5"/>
  <c r="M4487" i="5" s="1"/>
  <c r="O4487" i="5"/>
  <c r="L4486" i="5"/>
  <c r="M4486" i="5" s="1"/>
  <c r="O4486" i="5"/>
  <c r="L4485" i="5"/>
  <c r="M4485" i="5" s="1"/>
  <c r="O4485" i="5"/>
  <c r="L4484" i="5"/>
  <c r="M4484" i="5" s="1"/>
  <c r="O4484" i="5"/>
  <c r="L4483" i="5"/>
  <c r="M4483" i="5" s="1"/>
  <c r="O4483" i="5"/>
  <c r="L4482" i="5"/>
  <c r="M4482" i="5" s="1"/>
  <c r="O4482" i="5"/>
  <c r="L4481" i="5"/>
  <c r="M4481" i="5" s="1"/>
  <c r="O4481" i="5"/>
  <c r="L4480" i="5"/>
  <c r="M4480" i="5" s="1"/>
  <c r="O4480" i="5"/>
  <c r="L4479" i="5"/>
  <c r="M4479" i="5" s="1"/>
  <c r="O4479" i="5"/>
  <c r="L4478" i="5"/>
  <c r="M4478" i="5" s="1"/>
  <c r="O4478" i="5"/>
  <c r="L4477" i="5"/>
  <c r="M4477" i="5" s="1"/>
  <c r="O4477" i="5"/>
  <c r="L4476" i="5"/>
  <c r="M4476" i="5" s="1"/>
  <c r="O4476" i="5"/>
  <c r="L4475" i="5"/>
  <c r="M4475" i="5" s="1"/>
  <c r="O4475" i="5"/>
  <c r="L4474" i="5"/>
  <c r="M4474" i="5" s="1"/>
  <c r="O4474" i="5"/>
  <c r="L4473" i="5"/>
  <c r="M4473" i="5" s="1"/>
  <c r="O4473" i="5"/>
  <c r="L4472" i="5"/>
  <c r="M4472" i="5" s="1"/>
  <c r="O4472" i="5"/>
  <c r="L4471" i="5"/>
  <c r="M4471" i="5" s="1"/>
  <c r="O4471" i="5"/>
  <c r="L4470" i="5"/>
  <c r="M4470" i="5" s="1"/>
  <c r="O4470" i="5"/>
  <c r="L4469" i="5"/>
  <c r="M4469" i="5" s="1"/>
  <c r="O4469" i="5"/>
  <c r="L4468" i="5"/>
  <c r="M4468" i="5" s="1"/>
  <c r="O4468" i="5"/>
  <c r="L4467" i="5"/>
  <c r="M4467" i="5" s="1"/>
  <c r="O4467" i="5"/>
  <c r="L4466" i="5"/>
  <c r="M4466" i="5" s="1"/>
  <c r="O4466" i="5"/>
  <c r="L4465" i="5"/>
  <c r="M4465" i="5" s="1"/>
  <c r="O4465" i="5"/>
  <c r="L4464" i="5"/>
  <c r="M4464" i="5" s="1"/>
  <c r="O4464" i="5"/>
  <c r="L4463" i="5"/>
  <c r="M4463" i="5" s="1"/>
  <c r="O4463" i="5"/>
  <c r="L4462" i="5"/>
  <c r="M4462" i="5" s="1"/>
  <c r="O4462" i="5"/>
  <c r="L4461" i="5"/>
  <c r="M4461" i="5" s="1"/>
  <c r="O4461" i="5"/>
  <c r="L4460" i="5"/>
  <c r="M4460" i="5" s="1"/>
  <c r="O4460" i="5"/>
  <c r="L4459" i="5"/>
  <c r="M4459" i="5" s="1"/>
  <c r="O4459" i="5"/>
  <c r="L4458" i="5"/>
  <c r="M4458" i="5" s="1"/>
  <c r="O4458" i="5"/>
  <c r="L4457" i="5"/>
  <c r="M4457" i="5" s="1"/>
  <c r="O4457" i="5"/>
  <c r="L4456" i="5"/>
  <c r="M4456" i="5" s="1"/>
  <c r="O4456" i="5"/>
  <c r="L4455" i="5"/>
  <c r="M4455" i="5" s="1"/>
  <c r="O4455" i="5"/>
  <c r="L4454" i="5"/>
  <c r="M4454" i="5" s="1"/>
  <c r="O4454" i="5"/>
  <c r="L4453" i="5"/>
  <c r="M4453" i="5" s="1"/>
  <c r="O4453" i="5"/>
  <c r="L4452" i="5"/>
  <c r="M4452" i="5" s="1"/>
  <c r="O4452" i="5"/>
  <c r="L4451" i="5"/>
  <c r="M4451" i="5" s="1"/>
  <c r="O4451" i="5"/>
  <c r="L4450" i="5"/>
  <c r="M4450" i="5" s="1"/>
  <c r="O4450" i="5"/>
  <c r="L4449" i="5"/>
  <c r="M4449" i="5" s="1"/>
  <c r="O4449" i="5"/>
  <c r="L4448" i="5"/>
  <c r="M4448" i="5" s="1"/>
  <c r="O4448" i="5"/>
  <c r="L4447" i="5"/>
  <c r="M4447" i="5" s="1"/>
  <c r="O4447" i="5"/>
  <c r="L4446" i="5"/>
  <c r="M4446" i="5" s="1"/>
  <c r="O4446" i="5"/>
  <c r="L4445" i="5"/>
  <c r="M4445" i="5" s="1"/>
  <c r="O4445" i="5"/>
  <c r="L4444" i="5"/>
  <c r="M4444" i="5" s="1"/>
  <c r="O4444" i="5"/>
  <c r="L4443" i="5"/>
  <c r="M4443" i="5" s="1"/>
  <c r="O4443" i="5"/>
  <c r="L4442" i="5"/>
  <c r="M4442" i="5" s="1"/>
  <c r="O4442" i="5"/>
  <c r="L4441" i="5"/>
  <c r="M4441" i="5" s="1"/>
  <c r="O4441" i="5"/>
  <c r="L4440" i="5"/>
  <c r="M4440" i="5" s="1"/>
  <c r="O4440" i="5"/>
  <c r="L4439" i="5"/>
  <c r="M4439" i="5" s="1"/>
  <c r="O4439" i="5"/>
  <c r="L4438" i="5"/>
  <c r="M4438" i="5" s="1"/>
  <c r="O4438" i="5"/>
  <c r="L4437" i="5"/>
  <c r="M4437" i="5" s="1"/>
  <c r="O4437" i="5"/>
  <c r="L4436" i="5"/>
  <c r="M4436" i="5" s="1"/>
  <c r="O4436" i="5"/>
  <c r="L4435" i="5"/>
  <c r="M4435" i="5" s="1"/>
  <c r="O4435" i="5"/>
  <c r="L4434" i="5"/>
  <c r="M4434" i="5" s="1"/>
  <c r="O4434" i="5"/>
  <c r="L4433" i="5"/>
  <c r="M4433" i="5" s="1"/>
  <c r="O4433" i="5"/>
  <c r="L4432" i="5"/>
  <c r="M4432" i="5" s="1"/>
  <c r="O4432" i="5"/>
  <c r="L4431" i="5"/>
  <c r="M4431" i="5" s="1"/>
  <c r="O4431" i="5"/>
  <c r="L4430" i="5"/>
  <c r="M4430" i="5" s="1"/>
  <c r="O4430" i="5"/>
  <c r="L4429" i="5"/>
  <c r="M4429" i="5" s="1"/>
  <c r="O4429" i="5"/>
  <c r="L4428" i="5"/>
  <c r="M4428" i="5" s="1"/>
  <c r="O4428" i="5"/>
  <c r="L4427" i="5"/>
  <c r="M4427" i="5" s="1"/>
  <c r="O4427" i="5"/>
  <c r="L4426" i="5"/>
  <c r="M4426" i="5" s="1"/>
  <c r="O4426" i="5"/>
  <c r="L4425" i="5"/>
  <c r="M4425" i="5" s="1"/>
  <c r="O4425" i="5"/>
  <c r="L4424" i="5"/>
  <c r="M4424" i="5" s="1"/>
  <c r="O4424" i="5"/>
  <c r="L4423" i="5"/>
  <c r="M4423" i="5" s="1"/>
  <c r="O4423" i="5"/>
  <c r="L4422" i="5"/>
  <c r="M4422" i="5" s="1"/>
  <c r="O4422" i="5"/>
  <c r="L4421" i="5"/>
  <c r="M4421" i="5" s="1"/>
  <c r="O4421" i="5"/>
  <c r="L4420" i="5"/>
  <c r="M4420" i="5" s="1"/>
  <c r="O4420" i="5"/>
  <c r="L4419" i="5"/>
  <c r="M4419" i="5" s="1"/>
  <c r="O4419" i="5"/>
  <c r="L4418" i="5"/>
  <c r="M4418" i="5" s="1"/>
  <c r="O4418" i="5"/>
  <c r="L4417" i="5"/>
  <c r="M4417" i="5" s="1"/>
  <c r="O4417" i="5"/>
  <c r="L4416" i="5"/>
  <c r="M4416" i="5" s="1"/>
  <c r="O4416" i="5"/>
  <c r="L4415" i="5"/>
  <c r="M4415" i="5" s="1"/>
  <c r="O4415" i="5"/>
  <c r="L4414" i="5"/>
  <c r="M4414" i="5" s="1"/>
  <c r="O4414" i="5"/>
  <c r="L4413" i="5"/>
  <c r="M4413" i="5" s="1"/>
  <c r="O4413" i="5"/>
  <c r="L4412" i="5"/>
  <c r="M4412" i="5" s="1"/>
  <c r="O4412" i="5"/>
  <c r="L4411" i="5"/>
  <c r="M4411" i="5" s="1"/>
  <c r="O4411" i="5"/>
  <c r="L4410" i="5"/>
  <c r="M4410" i="5" s="1"/>
  <c r="O4410" i="5"/>
  <c r="L4409" i="5"/>
  <c r="M4409" i="5" s="1"/>
  <c r="O4409" i="5"/>
  <c r="L4408" i="5"/>
  <c r="M4408" i="5" s="1"/>
  <c r="O4408" i="5"/>
  <c r="L4407" i="5"/>
  <c r="M4407" i="5" s="1"/>
  <c r="O4407" i="5"/>
  <c r="L4406" i="5"/>
  <c r="M4406" i="5" s="1"/>
  <c r="O4406" i="5"/>
  <c r="L4405" i="5"/>
  <c r="M4405" i="5" s="1"/>
  <c r="O4405" i="5"/>
  <c r="L4404" i="5"/>
  <c r="M4404" i="5" s="1"/>
  <c r="O4404" i="5"/>
  <c r="L4403" i="5"/>
  <c r="M4403" i="5" s="1"/>
  <c r="O4403" i="5"/>
  <c r="L4402" i="5"/>
  <c r="M4402" i="5" s="1"/>
  <c r="O4402" i="5"/>
  <c r="L4401" i="5"/>
  <c r="M4401" i="5" s="1"/>
  <c r="O4401" i="5"/>
  <c r="L4400" i="5"/>
  <c r="M4400" i="5" s="1"/>
  <c r="O4400" i="5"/>
  <c r="L4399" i="5"/>
  <c r="M4399" i="5" s="1"/>
  <c r="O4399" i="5"/>
  <c r="L4398" i="5"/>
  <c r="M4398" i="5" s="1"/>
  <c r="O4398" i="5"/>
  <c r="L4397" i="5"/>
  <c r="M4397" i="5" s="1"/>
  <c r="O4397" i="5"/>
  <c r="L4396" i="5"/>
  <c r="M4396" i="5" s="1"/>
  <c r="O4396" i="5"/>
  <c r="L4395" i="5"/>
  <c r="M4395" i="5" s="1"/>
  <c r="O4395" i="5"/>
  <c r="L4394" i="5"/>
  <c r="M4394" i="5" s="1"/>
  <c r="O4394" i="5"/>
  <c r="L4393" i="5"/>
  <c r="M4393" i="5" s="1"/>
  <c r="O4393" i="5"/>
  <c r="L4392" i="5"/>
  <c r="M4392" i="5" s="1"/>
  <c r="O4392" i="5"/>
  <c r="L4391" i="5"/>
  <c r="M4391" i="5" s="1"/>
  <c r="O4391" i="5"/>
  <c r="L4390" i="5"/>
  <c r="M4390" i="5" s="1"/>
  <c r="O4390" i="5"/>
  <c r="L4389" i="5"/>
  <c r="M4389" i="5" s="1"/>
  <c r="O4389" i="5"/>
  <c r="L4388" i="5"/>
  <c r="M4388" i="5" s="1"/>
  <c r="O4388" i="5"/>
  <c r="L4387" i="5"/>
  <c r="M4387" i="5" s="1"/>
  <c r="O4387" i="5"/>
  <c r="L4386" i="5"/>
  <c r="M4386" i="5" s="1"/>
  <c r="O4386" i="5"/>
  <c r="L4385" i="5"/>
  <c r="M4385" i="5" s="1"/>
  <c r="O4385" i="5"/>
  <c r="L4384" i="5"/>
  <c r="M4384" i="5" s="1"/>
  <c r="O4384" i="5"/>
  <c r="L4383" i="5"/>
  <c r="M4383" i="5" s="1"/>
  <c r="O4383" i="5"/>
  <c r="L4382" i="5"/>
  <c r="M4382" i="5" s="1"/>
  <c r="O4382" i="5"/>
  <c r="L4381" i="5"/>
  <c r="M4381" i="5" s="1"/>
  <c r="O4381" i="5"/>
  <c r="L4380" i="5"/>
  <c r="M4380" i="5" s="1"/>
  <c r="O4380" i="5"/>
  <c r="L4379" i="5"/>
  <c r="M4379" i="5" s="1"/>
  <c r="O4379" i="5"/>
  <c r="L4378" i="5"/>
  <c r="M4378" i="5" s="1"/>
  <c r="O4378" i="5"/>
  <c r="L4377" i="5"/>
  <c r="M4377" i="5" s="1"/>
  <c r="O4377" i="5"/>
  <c r="L4376" i="5"/>
  <c r="M4376" i="5" s="1"/>
  <c r="O4376" i="5"/>
  <c r="L4375" i="5"/>
  <c r="M4375" i="5" s="1"/>
  <c r="O4375" i="5"/>
  <c r="L4374" i="5"/>
  <c r="M4374" i="5" s="1"/>
  <c r="O4374" i="5"/>
  <c r="L4373" i="5"/>
  <c r="M4373" i="5" s="1"/>
  <c r="O4373" i="5"/>
  <c r="L4372" i="5"/>
  <c r="M4372" i="5" s="1"/>
  <c r="O4372" i="5"/>
  <c r="L4371" i="5"/>
  <c r="M4371" i="5" s="1"/>
  <c r="O4371" i="5"/>
  <c r="L4370" i="5"/>
  <c r="M4370" i="5" s="1"/>
  <c r="O4370" i="5"/>
  <c r="L4369" i="5"/>
  <c r="M4369" i="5" s="1"/>
  <c r="O4369" i="5"/>
  <c r="L4368" i="5"/>
  <c r="M4368" i="5" s="1"/>
  <c r="O4368" i="5"/>
  <c r="L4367" i="5"/>
  <c r="M4367" i="5" s="1"/>
  <c r="O4367" i="5"/>
  <c r="L4366" i="5"/>
  <c r="M4366" i="5" s="1"/>
  <c r="O4366" i="5"/>
  <c r="L4365" i="5"/>
  <c r="M4365" i="5" s="1"/>
  <c r="O4365" i="5"/>
  <c r="L4364" i="5"/>
  <c r="M4364" i="5" s="1"/>
  <c r="O4364" i="5"/>
  <c r="L4363" i="5"/>
  <c r="M4363" i="5" s="1"/>
  <c r="O4363" i="5"/>
  <c r="L4362" i="5"/>
  <c r="M4362" i="5" s="1"/>
  <c r="O4362" i="5"/>
  <c r="L4361" i="5"/>
  <c r="M4361" i="5" s="1"/>
  <c r="O4361" i="5"/>
  <c r="L4360" i="5"/>
  <c r="M4360" i="5" s="1"/>
  <c r="O4360" i="5"/>
  <c r="L4359" i="5"/>
  <c r="M4359" i="5" s="1"/>
  <c r="O4359" i="5"/>
  <c r="L4358" i="5"/>
  <c r="M4358" i="5" s="1"/>
  <c r="O4358" i="5"/>
  <c r="L4357" i="5"/>
  <c r="M4357" i="5" s="1"/>
  <c r="O4357" i="5"/>
  <c r="L4356" i="5"/>
  <c r="M4356" i="5" s="1"/>
  <c r="O4356" i="5"/>
  <c r="L4355" i="5"/>
  <c r="M4355" i="5" s="1"/>
  <c r="O4355" i="5"/>
  <c r="L4354" i="5"/>
  <c r="M4354" i="5" s="1"/>
  <c r="O4354" i="5"/>
  <c r="L4353" i="5"/>
  <c r="M4353" i="5" s="1"/>
  <c r="O4353" i="5"/>
  <c r="L4352" i="5"/>
  <c r="M4352" i="5" s="1"/>
  <c r="O4352" i="5"/>
  <c r="L4351" i="5"/>
  <c r="M4351" i="5" s="1"/>
  <c r="O4351" i="5"/>
  <c r="L4350" i="5"/>
  <c r="M4350" i="5" s="1"/>
  <c r="O4350" i="5"/>
  <c r="L4349" i="5"/>
  <c r="M4349" i="5" s="1"/>
  <c r="O4349" i="5"/>
  <c r="L4348" i="5"/>
  <c r="M4348" i="5" s="1"/>
  <c r="O4348" i="5"/>
  <c r="L4347" i="5"/>
  <c r="M4347" i="5" s="1"/>
  <c r="O4347" i="5"/>
  <c r="L4346" i="5"/>
  <c r="M4346" i="5" s="1"/>
  <c r="O4346" i="5"/>
  <c r="L4345" i="5"/>
  <c r="M4345" i="5" s="1"/>
  <c r="O4345" i="5"/>
  <c r="L4344" i="5"/>
  <c r="M4344" i="5" s="1"/>
  <c r="O4344" i="5"/>
  <c r="L4343" i="5"/>
  <c r="M4343" i="5" s="1"/>
  <c r="O4343" i="5"/>
  <c r="L4342" i="5"/>
  <c r="M4342" i="5" s="1"/>
  <c r="O4342" i="5"/>
  <c r="L4341" i="5"/>
  <c r="M4341" i="5" s="1"/>
  <c r="O4341" i="5"/>
  <c r="L4340" i="5"/>
  <c r="M4340" i="5" s="1"/>
  <c r="O4340" i="5"/>
  <c r="L4339" i="5"/>
  <c r="M4339" i="5" s="1"/>
  <c r="O4339" i="5"/>
  <c r="L4338" i="5"/>
  <c r="M4338" i="5" s="1"/>
  <c r="O4338" i="5"/>
  <c r="L4337" i="5"/>
  <c r="M4337" i="5" s="1"/>
  <c r="O4337" i="5"/>
  <c r="L4336" i="5"/>
  <c r="M4336" i="5" s="1"/>
  <c r="O4336" i="5"/>
  <c r="L4335" i="5"/>
  <c r="M4335" i="5" s="1"/>
  <c r="O4335" i="5"/>
  <c r="L4334" i="5"/>
  <c r="M4334" i="5" s="1"/>
  <c r="O4334" i="5"/>
  <c r="L4333" i="5"/>
  <c r="M4333" i="5" s="1"/>
  <c r="O4333" i="5"/>
  <c r="L4332" i="5"/>
  <c r="M4332" i="5" s="1"/>
  <c r="O4332" i="5"/>
  <c r="L4331" i="5"/>
  <c r="M4331" i="5" s="1"/>
  <c r="O4331" i="5"/>
  <c r="L4330" i="5"/>
  <c r="M4330" i="5" s="1"/>
  <c r="O4330" i="5"/>
  <c r="L4329" i="5"/>
  <c r="M4329" i="5" s="1"/>
  <c r="O4329" i="5"/>
  <c r="L4328" i="5"/>
  <c r="M4328" i="5" s="1"/>
  <c r="O4328" i="5"/>
  <c r="L4327" i="5"/>
  <c r="M4327" i="5" s="1"/>
  <c r="O4327" i="5"/>
  <c r="L4326" i="5"/>
  <c r="M4326" i="5" s="1"/>
  <c r="O4326" i="5"/>
  <c r="L4325" i="5"/>
  <c r="M4325" i="5" s="1"/>
  <c r="O4325" i="5"/>
  <c r="L4324" i="5"/>
  <c r="M4324" i="5" s="1"/>
  <c r="O4324" i="5"/>
  <c r="L4323" i="5"/>
  <c r="M4323" i="5" s="1"/>
  <c r="O4323" i="5"/>
  <c r="L4322" i="5"/>
  <c r="M4322" i="5" s="1"/>
  <c r="O4322" i="5"/>
  <c r="L4321" i="5"/>
  <c r="M4321" i="5" s="1"/>
  <c r="O4321" i="5"/>
  <c r="L4320" i="5"/>
  <c r="M4320" i="5" s="1"/>
  <c r="O4320" i="5"/>
  <c r="L4319" i="5"/>
  <c r="M4319" i="5" s="1"/>
  <c r="O4319" i="5"/>
  <c r="L4318" i="5"/>
  <c r="M4318" i="5" s="1"/>
  <c r="O4318" i="5"/>
  <c r="L4317" i="5"/>
  <c r="M4317" i="5" s="1"/>
  <c r="O4317" i="5"/>
  <c r="L4316" i="5"/>
  <c r="M4316" i="5" s="1"/>
  <c r="O4316" i="5"/>
  <c r="L4315" i="5"/>
  <c r="M4315" i="5" s="1"/>
  <c r="O4315" i="5"/>
  <c r="L4314" i="5"/>
  <c r="M4314" i="5" s="1"/>
  <c r="O4314" i="5"/>
  <c r="L4313" i="5"/>
  <c r="M4313" i="5" s="1"/>
  <c r="O4313" i="5"/>
  <c r="L4312" i="5"/>
  <c r="M4312" i="5" s="1"/>
  <c r="O4312" i="5"/>
  <c r="L4311" i="5"/>
  <c r="M4311" i="5" s="1"/>
  <c r="O4311" i="5"/>
  <c r="L4310" i="5"/>
  <c r="M4310" i="5" s="1"/>
  <c r="O4310" i="5"/>
  <c r="L4309" i="5"/>
  <c r="M4309" i="5" s="1"/>
  <c r="O4309" i="5"/>
  <c r="L4308" i="5"/>
  <c r="M4308" i="5" s="1"/>
  <c r="O4308" i="5"/>
  <c r="L4307" i="5"/>
  <c r="M4307" i="5" s="1"/>
  <c r="O4307" i="5"/>
  <c r="L4306" i="5"/>
  <c r="M4306" i="5" s="1"/>
  <c r="O4306" i="5"/>
  <c r="L4305" i="5"/>
  <c r="M4305" i="5" s="1"/>
  <c r="O4305" i="5"/>
  <c r="L4304" i="5"/>
  <c r="M4304" i="5" s="1"/>
  <c r="O4304" i="5"/>
  <c r="L4303" i="5"/>
  <c r="M4303" i="5" s="1"/>
  <c r="O4303" i="5"/>
  <c r="L4302" i="5"/>
  <c r="M4302" i="5" s="1"/>
  <c r="O4302" i="5"/>
  <c r="L4301" i="5"/>
  <c r="M4301" i="5" s="1"/>
  <c r="O4301" i="5"/>
  <c r="L4300" i="5"/>
  <c r="M4300" i="5" s="1"/>
  <c r="O4300" i="5"/>
  <c r="L4299" i="5"/>
  <c r="M4299" i="5" s="1"/>
  <c r="O4299" i="5"/>
  <c r="L4298" i="5"/>
  <c r="M4298" i="5" s="1"/>
  <c r="O4298" i="5"/>
  <c r="L4297" i="5"/>
  <c r="M4297" i="5" s="1"/>
  <c r="O4297" i="5"/>
  <c r="L4296" i="5"/>
  <c r="M4296" i="5" s="1"/>
  <c r="O4296" i="5"/>
  <c r="L4295" i="5"/>
  <c r="M4295" i="5" s="1"/>
  <c r="O4295" i="5"/>
  <c r="L4294" i="5"/>
  <c r="M4294" i="5" s="1"/>
  <c r="O4294" i="5"/>
  <c r="L4293" i="5"/>
  <c r="M4293" i="5" s="1"/>
  <c r="O4293" i="5"/>
  <c r="L4292" i="5"/>
  <c r="M4292" i="5" s="1"/>
  <c r="O4292" i="5"/>
  <c r="L4291" i="5"/>
  <c r="M4291" i="5" s="1"/>
  <c r="O4291" i="5"/>
  <c r="L4290" i="5"/>
  <c r="M4290" i="5" s="1"/>
  <c r="O4290" i="5"/>
  <c r="L4289" i="5"/>
  <c r="M4289" i="5" s="1"/>
  <c r="O4289" i="5"/>
  <c r="L4288" i="5"/>
  <c r="M4288" i="5" s="1"/>
  <c r="O4288" i="5"/>
  <c r="L4287" i="5"/>
  <c r="M4287" i="5" s="1"/>
  <c r="O4287" i="5"/>
  <c r="L4286" i="5"/>
  <c r="M4286" i="5" s="1"/>
  <c r="O4286" i="5"/>
  <c r="L4285" i="5"/>
  <c r="M4285" i="5" s="1"/>
  <c r="O4285" i="5"/>
  <c r="L4284" i="5"/>
  <c r="M4284" i="5" s="1"/>
  <c r="O4284" i="5"/>
  <c r="L4283" i="5"/>
  <c r="M4283" i="5" s="1"/>
  <c r="O4283" i="5"/>
  <c r="L4282" i="5"/>
  <c r="M4282" i="5" s="1"/>
  <c r="O4282" i="5"/>
  <c r="L4281" i="5"/>
  <c r="M4281" i="5" s="1"/>
  <c r="O4281" i="5"/>
  <c r="L4280" i="5"/>
  <c r="M4280" i="5" s="1"/>
  <c r="O4280" i="5"/>
  <c r="L4279" i="5"/>
  <c r="M4279" i="5" s="1"/>
  <c r="O4279" i="5"/>
  <c r="L4278" i="5"/>
  <c r="M4278" i="5" s="1"/>
  <c r="O4278" i="5"/>
  <c r="L4277" i="5"/>
  <c r="M4277" i="5" s="1"/>
  <c r="O4277" i="5"/>
  <c r="L4276" i="5"/>
  <c r="M4276" i="5" s="1"/>
  <c r="O4276" i="5"/>
  <c r="L4275" i="5"/>
  <c r="M4275" i="5" s="1"/>
  <c r="O4275" i="5"/>
  <c r="L4274" i="5"/>
  <c r="M4274" i="5" s="1"/>
  <c r="O4274" i="5"/>
  <c r="L4273" i="5"/>
  <c r="M4273" i="5" s="1"/>
  <c r="O4273" i="5"/>
  <c r="L4272" i="5"/>
  <c r="M4272" i="5" s="1"/>
  <c r="O4272" i="5"/>
  <c r="L4271" i="5"/>
  <c r="M4271" i="5" s="1"/>
  <c r="O4271" i="5"/>
  <c r="L4270" i="5"/>
  <c r="M4270" i="5" s="1"/>
  <c r="O4270" i="5"/>
  <c r="L4269" i="5"/>
  <c r="M4269" i="5" s="1"/>
  <c r="O4269" i="5"/>
  <c r="L4268" i="5"/>
  <c r="M4268" i="5" s="1"/>
  <c r="O4268" i="5"/>
  <c r="L4267" i="5"/>
  <c r="M4267" i="5" s="1"/>
  <c r="O4267" i="5"/>
  <c r="L4266" i="5"/>
  <c r="M4266" i="5" s="1"/>
  <c r="O4266" i="5"/>
  <c r="L4265" i="5"/>
  <c r="M4265" i="5" s="1"/>
  <c r="O4265" i="5"/>
  <c r="L4264" i="5"/>
  <c r="M4264" i="5" s="1"/>
  <c r="O4264" i="5"/>
  <c r="L4263" i="5"/>
  <c r="M4263" i="5" s="1"/>
  <c r="O4263" i="5"/>
  <c r="L4262" i="5"/>
  <c r="M4262" i="5" s="1"/>
  <c r="O4262" i="5"/>
  <c r="L4261" i="5"/>
  <c r="M4261" i="5" s="1"/>
  <c r="O4261" i="5"/>
  <c r="L4260" i="5"/>
  <c r="M4260" i="5" s="1"/>
  <c r="O4260" i="5"/>
  <c r="L4259" i="5"/>
  <c r="M4259" i="5" s="1"/>
  <c r="O4259" i="5"/>
  <c r="L4258" i="5"/>
  <c r="M4258" i="5" s="1"/>
  <c r="O4258" i="5"/>
  <c r="L4257" i="5"/>
  <c r="M4257" i="5" s="1"/>
  <c r="O4257" i="5"/>
  <c r="L4256" i="5"/>
  <c r="M4256" i="5" s="1"/>
  <c r="O4256" i="5"/>
  <c r="L4255" i="5"/>
  <c r="M4255" i="5" s="1"/>
  <c r="O4255" i="5"/>
  <c r="L4254" i="5"/>
  <c r="M4254" i="5" s="1"/>
  <c r="O4254" i="5"/>
  <c r="L4253" i="5"/>
  <c r="M4253" i="5" s="1"/>
  <c r="O4253" i="5"/>
  <c r="L4252" i="5"/>
  <c r="M4252" i="5" s="1"/>
  <c r="O4252" i="5"/>
  <c r="L4251" i="5"/>
  <c r="M4251" i="5" s="1"/>
  <c r="O4251" i="5"/>
  <c r="L4250" i="5"/>
  <c r="M4250" i="5" s="1"/>
  <c r="O4250" i="5"/>
  <c r="L4249" i="5"/>
  <c r="M4249" i="5" s="1"/>
  <c r="O4249" i="5"/>
  <c r="L4248" i="5"/>
  <c r="M4248" i="5" s="1"/>
  <c r="O4248" i="5"/>
  <c r="L4247" i="5"/>
  <c r="M4247" i="5" s="1"/>
  <c r="O4247" i="5"/>
  <c r="L4246" i="5"/>
  <c r="M4246" i="5" s="1"/>
  <c r="O4246" i="5"/>
  <c r="L4245" i="5"/>
  <c r="M4245" i="5" s="1"/>
  <c r="O4245" i="5"/>
  <c r="L4244" i="5"/>
  <c r="M4244" i="5" s="1"/>
  <c r="O4244" i="5"/>
  <c r="L4243" i="5"/>
  <c r="M4243" i="5" s="1"/>
  <c r="O4243" i="5"/>
  <c r="L4242" i="5"/>
  <c r="M4242" i="5" s="1"/>
  <c r="O4242" i="5"/>
  <c r="L4241" i="5"/>
  <c r="M4241" i="5" s="1"/>
  <c r="O4241" i="5"/>
  <c r="L4240" i="5"/>
  <c r="M4240" i="5" s="1"/>
  <c r="O4240" i="5"/>
  <c r="L4239" i="5"/>
  <c r="M4239" i="5" s="1"/>
  <c r="O4239" i="5"/>
  <c r="L4238" i="5"/>
  <c r="M4238" i="5" s="1"/>
  <c r="O4238" i="5"/>
  <c r="L4237" i="5"/>
  <c r="M4237" i="5" s="1"/>
  <c r="O4237" i="5"/>
  <c r="L4236" i="5"/>
  <c r="M4236" i="5" s="1"/>
  <c r="O4236" i="5"/>
  <c r="L4235" i="5"/>
  <c r="M4235" i="5" s="1"/>
  <c r="O4235" i="5"/>
  <c r="L4234" i="5"/>
  <c r="M4234" i="5" s="1"/>
  <c r="O4234" i="5"/>
  <c r="L4233" i="5"/>
  <c r="M4233" i="5" s="1"/>
  <c r="O4233" i="5"/>
  <c r="L4232" i="5"/>
  <c r="M4232" i="5" s="1"/>
  <c r="O4232" i="5"/>
  <c r="L4231" i="5"/>
  <c r="M4231" i="5" s="1"/>
  <c r="O4231" i="5"/>
  <c r="L4230" i="5"/>
  <c r="M4230" i="5" s="1"/>
  <c r="O4230" i="5"/>
  <c r="L4229" i="5"/>
  <c r="M4229" i="5" s="1"/>
  <c r="O4229" i="5"/>
  <c r="L4228" i="5"/>
  <c r="M4228" i="5" s="1"/>
  <c r="O4228" i="5"/>
  <c r="L4227" i="5"/>
  <c r="M4227" i="5" s="1"/>
  <c r="O4227" i="5"/>
  <c r="L4226" i="5"/>
  <c r="M4226" i="5" s="1"/>
  <c r="O4226" i="5"/>
  <c r="L4225" i="5"/>
  <c r="M4225" i="5" s="1"/>
  <c r="O4225" i="5"/>
  <c r="L4224" i="5"/>
  <c r="M4224" i="5" s="1"/>
  <c r="O4224" i="5"/>
  <c r="L4223" i="5"/>
  <c r="M4223" i="5" s="1"/>
  <c r="O4223" i="5"/>
  <c r="L4222" i="5"/>
  <c r="M4222" i="5" s="1"/>
  <c r="O4222" i="5"/>
  <c r="L4221" i="5"/>
  <c r="M4221" i="5" s="1"/>
  <c r="O4221" i="5"/>
  <c r="L4220" i="5"/>
  <c r="M4220" i="5" s="1"/>
  <c r="O4220" i="5"/>
  <c r="L4219" i="5"/>
  <c r="M4219" i="5" s="1"/>
  <c r="O4219" i="5"/>
  <c r="L4218" i="5"/>
  <c r="M4218" i="5" s="1"/>
  <c r="O4218" i="5"/>
  <c r="L4217" i="5"/>
  <c r="M4217" i="5" s="1"/>
  <c r="O4217" i="5"/>
  <c r="L4216" i="5"/>
  <c r="M4216" i="5" s="1"/>
  <c r="O4216" i="5"/>
  <c r="L4215" i="5"/>
  <c r="M4215" i="5" s="1"/>
  <c r="O4215" i="5"/>
  <c r="L4214" i="5"/>
  <c r="M4214" i="5" s="1"/>
  <c r="O4214" i="5"/>
  <c r="L4213" i="5"/>
  <c r="M4213" i="5" s="1"/>
  <c r="O4213" i="5"/>
  <c r="L4212" i="5"/>
  <c r="M4212" i="5" s="1"/>
  <c r="O4212" i="5"/>
  <c r="L4211" i="5"/>
  <c r="M4211" i="5" s="1"/>
  <c r="O4211" i="5"/>
  <c r="L4210" i="5"/>
  <c r="M4210" i="5" s="1"/>
  <c r="O4210" i="5"/>
  <c r="L4209" i="5"/>
  <c r="M4209" i="5" s="1"/>
  <c r="O4209" i="5"/>
  <c r="L4208" i="5"/>
  <c r="M4208" i="5" s="1"/>
  <c r="O4208" i="5"/>
  <c r="L4207" i="5"/>
  <c r="M4207" i="5" s="1"/>
  <c r="O4207" i="5"/>
  <c r="L4206" i="5"/>
  <c r="M4206" i="5" s="1"/>
  <c r="O4206" i="5"/>
  <c r="L4205" i="5"/>
  <c r="M4205" i="5" s="1"/>
  <c r="O4205" i="5"/>
  <c r="L4204" i="5"/>
  <c r="M4204" i="5" s="1"/>
  <c r="O4204" i="5"/>
  <c r="L4203" i="5"/>
  <c r="M4203" i="5" s="1"/>
  <c r="O4203" i="5"/>
  <c r="L4202" i="5"/>
  <c r="M4202" i="5" s="1"/>
  <c r="O4202" i="5"/>
  <c r="L4201" i="5"/>
  <c r="M4201" i="5" s="1"/>
  <c r="O4201" i="5"/>
  <c r="L4200" i="5"/>
  <c r="M4200" i="5" s="1"/>
  <c r="O4200" i="5"/>
  <c r="L4199" i="5"/>
  <c r="M4199" i="5" s="1"/>
  <c r="O4199" i="5"/>
  <c r="L4198" i="5"/>
  <c r="M4198" i="5" s="1"/>
  <c r="O4198" i="5"/>
  <c r="L4197" i="5"/>
  <c r="M4197" i="5" s="1"/>
  <c r="O4197" i="5"/>
  <c r="L4196" i="5"/>
  <c r="M4196" i="5" s="1"/>
  <c r="O4196" i="5"/>
  <c r="L4195" i="5"/>
  <c r="M4195" i="5" s="1"/>
  <c r="O4195" i="5"/>
  <c r="L4194" i="5"/>
  <c r="M4194" i="5" s="1"/>
  <c r="O4194" i="5"/>
  <c r="L4193" i="5"/>
  <c r="M4193" i="5" s="1"/>
  <c r="O4193" i="5"/>
  <c r="L4192" i="5"/>
  <c r="M4192" i="5" s="1"/>
  <c r="O4192" i="5"/>
  <c r="L4191" i="5"/>
  <c r="M4191" i="5" s="1"/>
  <c r="O4191" i="5"/>
  <c r="L4190" i="5"/>
  <c r="M4190" i="5" s="1"/>
  <c r="O4190" i="5"/>
  <c r="L4189" i="5"/>
  <c r="M4189" i="5" s="1"/>
  <c r="O4189" i="5"/>
  <c r="L4188" i="5"/>
  <c r="M4188" i="5" s="1"/>
  <c r="O4188" i="5"/>
  <c r="L4187" i="5"/>
  <c r="M4187" i="5" s="1"/>
  <c r="O4187" i="5"/>
  <c r="L4186" i="5"/>
  <c r="M4186" i="5" s="1"/>
  <c r="O4186" i="5"/>
  <c r="L4185" i="5"/>
  <c r="M4185" i="5" s="1"/>
  <c r="O4185" i="5"/>
  <c r="L4184" i="5"/>
  <c r="M4184" i="5" s="1"/>
  <c r="O4184" i="5"/>
  <c r="L4183" i="5"/>
  <c r="M4183" i="5" s="1"/>
  <c r="O4183" i="5"/>
  <c r="L4182" i="5"/>
  <c r="M4182" i="5" s="1"/>
  <c r="O4182" i="5"/>
  <c r="L4181" i="5"/>
  <c r="M4181" i="5" s="1"/>
  <c r="O4181" i="5"/>
  <c r="L4180" i="5"/>
  <c r="M4180" i="5" s="1"/>
  <c r="O4180" i="5"/>
  <c r="L4179" i="5"/>
  <c r="M4179" i="5" s="1"/>
  <c r="O4179" i="5"/>
  <c r="L4178" i="5"/>
  <c r="M4178" i="5" s="1"/>
  <c r="O4178" i="5"/>
  <c r="L4177" i="5"/>
  <c r="M4177" i="5" s="1"/>
  <c r="O4177" i="5"/>
  <c r="L4176" i="5"/>
  <c r="M4176" i="5" s="1"/>
  <c r="O4176" i="5"/>
  <c r="L4175" i="5"/>
  <c r="M4175" i="5" s="1"/>
  <c r="O4175" i="5"/>
  <c r="L4174" i="5"/>
  <c r="M4174" i="5" s="1"/>
  <c r="O4174" i="5"/>
  <c r="L4173" i="5"/>
  <c r="M4173" i="5" s="1"/>
  <c r="O4173" i="5"/>
  <c r="L4172" i="5"/>
  <c r="M4172" i="5" s="1"/>
  <c r="O4172" i="5"/>
  <c r="L4171" i="5"/>
  <c r="M4171" i="5" s="1"/>
  <c r="O4171" i="5"/>
  <c r="L4170" i="5"/>
  <c r="M4170" i="5" s="1"/>
  <c r="O4170" i="5"/>
  <c r="L4169" i="5"/>
  <c r="M4169" i="5" s="1"/>
  <c r="O4169" i="5"/>
  <c r="L4168" i="5"/>
  <c r="M4168" i="5" s="1"/>
  <c r="O4168" i="5"/>
  <c r="L4167" i="5"/>
  <c r="M4167" i="5" s="1"/>
  <c r="O4167" i="5"/>
  <c r="L4166" i="5"/>
  <c r="M4166" i="5" s="1"/>
  <c r="O4166" i="5"/>
  <c r="L4165" i="5"/>
  <c r="M4165" i="5" s="1"/>
  <c r="O4165" i="5"/>
  <c r="L4164" i="5"/>
  <c r="M4164" i="5" s="1"/>
  <c r="O4164" i="5"/>
  <c r="L4163" i="5"/>
  <c r="M4163" i="5" s="1"/>
  <c r="O4163" i="5"/>
  <c r="L4162" i="5"/>
  <c r="M4162" i="5" s="1"/>
  <c r="O4162" i="5"/>
  <c r="L4161" i="5"/>
  <c r="M4161" i="5" s="1"/>
  <c r="O4161" i="5"/>
  <c r="L4160" i="5"/>
  <c r="M4160" i="5" s="1"/>
  <c r="O4160" i="5"/>
  <c r="L4159" i="5"/>
  <c r="M4159" i="5" s="1"/>
  <c r="O4159" i="5"/>
  <c r="L4158" i="5"/>
  <c r="M4158" i="5" s="1"/>
  <c r="O4158" i="5"/>
  <c r="L4157" i="5"/>
  <c r="M4157" i="5" s="1"/>
  <c r="O4157" i="5"/>
  <c r="L4156" i="5"/>
  <c r="M4156" i="5" s="1"/>
  <c r="O4156" i="5"/>
  <c r="L4155" i="5"/>
  <c r="M4155" i="5" s="1"/>
  <c r="O4155" i="5"/>
  <c r="L4154" i="5"/>
  <c r="M4154" i="5" s="1"/>
  <c r="O4154" i="5"/>
  <c r="L4153" i="5"/>
  <c r="M4153" i="5" s="1"/>
  <c r="O4153" i="5"/>
  <c r="L4152" i="5"/>
  <c r="M4152" i="5" s="1"/>
  <c r="O4152" i="5"/>
  <c r="L4151" i="5"/>
  <c r="M4151" i="5" s="1"/>
  <c r="O4151" i="5"/>
  <c r="L4150" i="5"/>
  <c r="M4150" i="5" s="1"/>
  <c r="O4150" i="5"/>
  <c r="L4149" i="5"/>
  <c r="M4149" i="5" s="1"/>
  <c r="O4149" i="5"/>
  <c r="L4148" i="5"/>
  <c r="M4148" i="5" s="1"/>
  <c r="O4148" i="5"/>
  <c r="L4147" i="5"/>
  <c r="M4147" i="5" s="1"/>
  <c r="O4147" i="5"/>
  <c r="L4146" i="5"/>
  <c r="M4146" i="5" s="1"/>
  <c r="O4146" i="5"/>
  <c r="L4145" i="5"/>
  <c r="M4145" i="5" s="1"/>
  <c r="O4145" i="5"/>
  <c r="L4144" i="5"/>
  <c r="M4144" i="5" s="1"/>
  <c r="O4144" i="5"/>
  <c r="L4143" i="5"/>
  <c r="M4143" i="5" s="1"/>
  <c r="O4143" i="5"/>
  <c r="L4142" i="5"/>
  <c r="M4142" i="5" s="1"/>
  <c r="O4142" i="5"/>
  <c r="L4141" i="5"/>
  <c r="M4141" i="5" s="1"/>
  <c r="O4141" i="5"/>
  <c r="L4140" i="5"/>
  <c r="M4140" i="5" s="1"/>
  <c r="O4140" i="5"/>
  <c r="L4139" i="5"/>
  <c r="M4139" i="5" s="1"/>
  <c r="O4139" i="5"/>
  <c r="L4138" i="5"/>
  <c r="M4138" i="5" s="1"/>
  <c r="O4138" i="5"/>
  <c r="L4137" i="5"/>
  <c r="M4137" i="5" s="1"/>
  <c r="O4137" i="5"/>
  <c r="L4136" i="5"/>
  <c r="M4136" i="5" s="1"/>
  <c r="O4136" i="5"/>
  <c r="L4135" i="5"/>
  <c r="M4135" i="5" s="1"/>
  <c r="O4135" i="5"/>
  <c r="L4134" i="5"/>
  <c r="M4134" i="5" s="1"/>
  <c r="O4134" i="5"/>
  <c r="L4133" i="5"/>
  <c r="M4133" i="5" s="1"/>
  <c r="O4133" i="5"/>
  <c r="L4132" i="5"/>
  <c r="M4132" i="5" s="1"/>
  <c r="O4132" i="5"/>
  <c r="L4131" i="5"/>
  <c r="M4131" i="5" s="1"/>
  <c r="O4131" i="5"/>
  <c r="L4130" i="5"/>
  <c r="M4130" i="5" s="1"/>
  <c r="O4130" i="5"/>
  <c r="L4129" i="5"/>
  <c r="M4129" i="5" s="1"/>
  <c r="O4129" i="5"/>
  <c r="L4128" i="5"/>
  <c r="M4128" i="5" s="1"/>
  <c r="O4128" i="5"/>
  <c r="L4127" i="5"/>
  <c r="M4127" i="5" s="1"/>
  <c r="O4127" i="5"/>
  <c r="L4126" i="5"/>
  <c r="M4126" i="5" s="1"/>
  <c r="O4126" i="5"/>
  <c r="L4125" i="5"/>
  <c r="M4125" i="5" s="1"/>
  <c r="O4125" i="5"/>
  <c r="L4124" i="5"/>
  <c r="M4124" i="5" s="1"/>
  <c r="O4124" i="5"/>
  <c r="L4123" i="5"/>
  <c r="M4123" i="5" s="1"/>
  <c r="O4123" i="5"/>
  <c r="L4122" i="5"/>
  <c r="M4122" i="5" s="1"/>
  <c r="O4122" i="5"/>
  <c r="L4121" i="5"/>
  <c r="M4121" i="5" s="1"/>
  <c r="O4121" i="5"/>
  <c r="L4120" i="5"/>
  <c r="M4120" i="5" s="1"/>
  <c r="O4120" i="5"/>
  <c r="L4119" i="5"/>
  <c r="M4119" i="5" s="1"/>
  <c r="O4119" i="5"/>
  <c r="L4118" i="5"/>
  <c r="M4118" i="5" s="1"/>
  <c r="O4118" i="5"/>
  <c r="L4117" i="5"/>
  <c r="M4117" i="5" s="1"/>
  <c r="O4117" i="5"/>
  <c r="L4116" i="5"/>
  <c r="M4116" i="5" s="1"/>
  <c r="O4116" i="5"/>
  <c r="L4115" i="5"/>
  <c r="M4115" i="5" s="1"/>
  <c r="O4115" i="5"/>
  <c r="L4114" i="5"/>
  <c r="M4114" i="5" s="1"/>
  <c r="O4114" i="5"/>
  <c r="L4113" i="5"/>
  <c r="M4113" i="5" s="1"/>
  <c r="O4113" i="5"/>
  <c r="L4112" i="5"/>
  <c r="M4112" i="5" s="1"/>
  <c r="O4112" i="5"/>
  <c r="L4111" i="5"/>
  <c r="M4111" i="5" s="1"/>
  <c r="O4111" i="5"/>
  <c r="L4110" i="5"/>
  <c r="M4110" i="5" s="1"/>
  <c r="O4110" i="5"/>
  <c r="L4109" i="5"/>
  <c r="M4109" i="5" s="1"/>
  <c r="O4109" i="5"/>
  <c r="L4108" i="5"/>
  <c r="M4108" i="5" s="1"/>
  <c r="O4108" i="5"/>
  <c r="L4107" i="5"/>
  <c r="M4107" i="5" s="1"/>
  <c r="O4107" i="5"/>
  <c r="L4106" i="5"/>
  <c r="M4106" i="5" s="1"/>
  <c r="O4106" i="5"/>
  <c r="L4105" i="5"/>
  <c r="M4105" i="5" s="1"/>
  <c r="O4105" i="5"/>
  <c r="L4104" i="5"/>
  <c r="M4104" i="5" s="1"/>
  <c r="O4104" i="5"/>
  <c r="L4103" i="5"/>
  <c r="M4103" i="5" s="1"/>
  <c r="O4103" i="5"/>
  <c r="L4102" i="5"/>
  <c r="M4102" i="5" s="1"/>
  <c r="O4102" i="5"/>
  <c r="L4101" i="5"/>
  <c r="M4101" i="5" s="1"/>
  <c r="O4101" i="5"/>
  <c r="L4100" i="5"/>
  <c r="M4100" i="5" s="1"/>
  <c r="O4100" i="5"/>
  <c r="L4099" i="5"/>
  <c r="M4099" i="5" s="1"/>
  <c r="O4099" i="5"/>
  <c r="L4098" i="5"/>
  <c r="M4098" i="5" s="1"/>
  <c r="O4098" i="5"/>
  <c r="L4097" i="5"/>
  <c r="M4097" i="5" s="1"/>
  <c r="O4097" i="5"/>
  <c r="L4096" i="5"/>
  <c r="M4096" i="5" s="1"/>
  <c r="O4096" i="5"/>
  <c r="L4095" i="5"/>
  <c r="M4095" i="5" s="1"/>
  <c r="O4095" i="5"/>
  <c r="L4094" i="5"/>
  <c r="M4094" i="5" s="1"/>
  <c r="O4094" i="5"/>
  <c r="L4093" i="5"/>
  <c r="M4093" i="5" s="1"/>
  <c r="O4093" i="5"/>
  <c r="L4092" i="5"/>
  <c r="M4092" i="5" s="1"/>
  <c r="O4092" i="5"/>
  <c r="L4091" i="5"/>
  <c r="M4091" i="5" s="1"/>
  <c r="O4091" i="5"/>
  <c r="L4090" i="5"/>
  <c r="M4090" i="5" s="1"/>
  <c r="O4090" i="5"/>
  <c r="L4089" i="5"/>
  <c r="M4089" i="5" s="1"/>
  <c r="O4089" i="5"/>
  <c r="L4088" i="5"/>
  <c r="M4088" i="5" s="1"/>
  <c r="O4088" i="5"/>
  <c r="L4087" i="5"/>
  <c r="M4087" i="5" s="1"/>
  <c r="O4087" i="5"/>
  <c r="L4086" i="5"/>
  <c r="M4086" i="5" s="1"/>
  <c r="O4086" i="5"/>
  <c r="L4085" i="5"/>
  <c r="M4085" i="5" s="1"/>
  <c r="O4085" i="5"/>
  <c r="L4084" i="5"/>
  <c r="M4084" i="5" s="1"/>
  <c r="O4084" i="5"/>
  <c r="L4083" i="5"/>
  <c r="M4083" i="5" s="1"/>
  <c r="O4083" i="5"/>
  <c r="L4082" i="5"/>
  <c r="M4082" i="5" s="1"/>
  <c r="O4082" i="5"/>
  <c r="L4081" i="5"/>
  <c r="M4081" i="5" s="1"/>
  <c r="O4081" i="5"/>
  <c r="L4080" i="5"/>
  <c r="M4080" i="5" s="1"/>
  <c r="O4080" i="5"/>
  <c r="L4079" i="5"/>
  <c r="M4079" i="5" s="1"/>
  <c r="O4079" i="5"/>
  <c r="L4078" i="5"/>
  <c r="M4078" i="5" s="1"/>
  <c r="O4078" i="5"/>
  <c r="L4077" i="5"/>
  <c r="M4077" i="5" s="1"/>
  <c r="O4077" i="5"/>
  <c r="L4076" i="5"/>
  <c r="M4076" i="5" s="1"/>
  <c r="O4076" i="5"/>
  <c r="L4075" i="5"/>
  <c r="M4075" i="5" s="1"/>
  <c r="O4075" i="5"/>
  <c r="L4074" i="5"/>
  <c r="M4074" i="5" s="1"/>
  <c r="O4074" i="5"/>
  <c r="L4073" i="5"/>
  <c r="M4073" i="5" s="1"/>
  <c r="O4073" i="5"/>
  <c r="L4072" i="5"/>
  <c r="M4072" i="5" s="1"/>
  <c r="O4072" i="5"/>
  <c r="L4071" i="5"/>
  <c r="M4071" i="5" s="1"/>
  <c r="O4071" i="5"/>
  <c r="L4070" i="5"/>
  <c r="M4070" i="5" s="1"/>
  <c r="O4070" i="5"/>
  <c r="L4069" i="5"/>
  <c r="M4069" i="5" s="1"/>
  <c r="O4069" i="5"/>
  <c r="L4068" i="5"/>
  <c r="M4068" i="5" s="1"/>
  <c r="O4068" i="5"/>
  <c r="L4067" i="5"/>
  <c r="M4067" i="5" s="1"/>
  <c r="O4067" i="5"/>
  <c r="L4066" i="5"/>
  <c r="M4066" i="5" s="1"/>
  <c r="O4066" i="5"/>
  <c r="L4065" i="5"/>
  <c r="M4065" i="5" s="1"/>
  <c r="O4065" i="5"/>
  <c r="L4064" i="5"/>
  <c r="M4064" i="5" s="1"/>
  <c r="O4064" i="5"/>
  <c r="L4063" i="5"/>
  <c r="M4063" i="5" s="1"/>
  <c r="O4063" i="5"/>
  <c r="L4062" i="5"/>
  <c r="M4062" i="5" s="1"/>
  <c r="O4062" i="5"/>
  <c r="L4061" i="5"/>
  <c r="M4061" i="5" s="1"/>
  <c r="O4061" i="5"/>
  <c r="L4060" i="5"/>
  <c r="M4060" i="5" s="1"/>
  <c r="O4060" i="5"/>
  <c r="L4059" i="5"/>
  <c r="M4059" i="5" s="1"/>
  <c r="O4059" i="5"/>
  <c r="L4058" i="5"/>
  <c r="M4058" i="5" s="1"/>
  <c r="O4058" i="5"/>
  <c r="L4057" i="5"/>
  <c r="M4057" i="5" s="1"/>
  <c r="O4057" i="5"/>
  <c r="L4056" i="5"/>
  <c r="M4056" i="5" s="1"/>
  <c r="O4056" i="5"/>
  <c r="L4055" i="5"/>
  <c r="M4055" i="5" s="1"/>
  <c r="O4055" i="5"/>
  <c r="L4054" i="5"/>
  <c r="M4054" i="5" s="1"/>
  <c r="O4054" i="5"/>
  <c r="L4053" i="5"/>
  <c r="M4053" i="5" s="1"/>
  <c r="O4053" i="5"/>
  <c r="L4052" i="5"/>
  <c r="M4052" i="5" s="1"/>
  <c r="O4052" i="5"/>
  <c r="L4051" i="5"/>
  <c r="M4051" i="5" s="1"/>
  <c r="O4051" i="5"/>
  <c r="L4050" i="5"/>
  <c r="M4050" i="5" s="1"/>
  <c r="O4050" i="5"/>
  <c r="L4049" i="5"/>
  <c r="M4049" i="5" s="1"/>
  <c r="O4049" i="5"/>
  <c r="L4048" i="5"/>
  <c r="M4048" i="5" s="1"/>
  <c r="O4048" i="5"/>
  <c r="L4047" i="5"/>
  <c r="M4047" i="5" s="1"/>
  <c r="O4047" i="5"/>
  <c r="L4046" i="5"/>
  <c r="M4046" i="5" s="1"/>
  <c r="O4046" i="5"/>
  <c r="L4045" i="5"/>
  <c r="M4045" i="5" s="1"/>
  <c r="O4045" i="5"/>
  <c r="L4044" i="5"/>
  <c r="M4044" i="5" s="1"/>
  <c r="O4044" i="5"/>
  <c r="L4043" i="5"/>
  <c r="M4043" i="5" s="1"/>
  <c r="O4043" i="5"/>
  <c r="L4042" i="5"/>
  <c r="M4042" i="5" s="1"/>
  <c r="O4042" i="5"/>
  <c r="L4041" i="5"/>
  <c r="M4041" i="5" s="1"/>
  <c r="O4041" i="5"/>
  <c r="L4040" i="5"/>
  <c r="M4040" i="5" s="1"/>
  <c r="O4040" i="5"/>
  <c r="L4039" i="5"/>
  <c r="M4039" i="5" s="1"/>
  <c r="O4039" i="5"/>
  <c r="L4038" i="5"/>
  <c r="M4038" i="5" s="1"/>
  <c r="O4038" i="5"/>
  <c r="L4037" i="5"/>
  <c r="M4037" i="5" s="1"/>
  <c r="O4037" i="5"/>
  <c r="L4036" i="5"/>
  <c r="M4036" i="5" s="1"/>
  <c r="O4036" i="5"/>
  <c r="L4035" i="5"/>
  <c r="M4035" i="5" s="1"/>
  <c r="O4035" i="5"/>
  <c r="L4034" i="5"/>
  <c r="M4034" i="5" s="1"/>
  <c r="O4034" i="5"/>
  <c r="L4033" i="5"/>
  <c r="M4033" i="5" s="1"/>
  <c r="O4033" i="5"/>
  <c r="L4032" i="5"/>
  <c r="M4032" i="5" s="1"/>
  <c r="O4032" i="5"/>
  <c r="L4031" i="5"/>
  <c r="M4031" i="5" s="1"/>
  <c r="O4031" i="5"/>
  <c r="L4030" i="5"/>
  <c r="M4030" i="5" s="1"/>
  <c r="O4030" i="5"/>
  <c r="L4029" i="5"/>
  <c r="M4029" i="5" s="1"/>
  <c r="O4029" i="5"/>
  <c r="L4028" i="5"/>
  <c r="M4028" i="5" s="1"/>
  <c r="O4028" i="5"/>
  <c r="L4027" i="5"/>
  <c r="M4027" i="5" s="1"/>
  <c r="O4027" i="5"/>
  <c r="L4026" i="5"/>
  <c r="M4026" i="5" s="1"/>
  <c r="O4026" i="5"/>
  <c r="L4025" i="5"/>
  <c r="M4025" i="5" s="1"/>
  <c r="O4025" i="5"/>
  <c r="L4024" i="5"/>
  <c r="M4024" i="5" s="1"/>
  <c r="O4024" i="5"/>
  <c r="L4023" i="5"/>
  <c r="M4023" i="5" s="1"/>
  <c r="O4023" i="5"/>
  <c r="L4022" i="5"/>
  <c r="M4022" i="5" s="1"/>
  <c r="O4022" i="5"/>
  <c r="L4021" i="5"/>
  <c r="M4021" i="5" s="1"/>
  <c r="O4021" i="5"/>
  <c r="L4020" i="5"/>
  <c r="M4020" i="5" s="1"/>
  <c r="O4020" i="5"/>
  <c r="L4019" i="5"/>
  <c r="M4019" i="5" s="1"/>
  <c r="O4019" i="5"/>
  <c r="L4018" i="5"/>
  <c r="M4018" i="5" s="1"/>
  <c r="O4018" i="5"/>
  <c r="L4017" i="5"/>
  <c r="M4017" i="5" s="1"/>
  <c r="O4017" i="5"/>
  <c r="L4016" i="5"/>
  <c r="M4016" i="5" s="1"/>
  <c r="O4016" i="5"/>
  <c r="L4015" i="5"/>
  <c r="M4015" i="5" s="1"/>
  <c r="O4015" i="5"/>
  <c r="L4014" i="5"/>
  <c r="M4014" i="5" s="1"/>
  <c r="O4014" i="5"/>
  <c r="L4013" i="5"/>
  <c r="M4013" i="5" s="1"/>
  <c r="O4013" i="5"/>
  <c r="L4012" i="5"/>
  <c r="M4012" i="5" s="1"/>
  <c r="O4012" i="5"/>
  <c r="L4011" i="5"/>
  <c r="M4011" i="5" s="1"/>
  <c r="O4011" i="5"/>
  <c r="L4010" i="5"/>
  <c r="M4010" i="5" s="1"/>
  <c r="O4010" i="5"/>
  <c r="L4009" i="5"/>
  <c r="M4009" i="5" s="1"/>
  <c r="O4009" i="5"/>
  <c r="L4008" i="5"/>
  <c r="M4008" i="5" s="1"/>
  <c r="O4008" i="5"/>
  <c r="L4007" i="5"/>
  <c r="M4007" i="5" s="1"/>
  <c r="O4007" i="5"/>
  <c r="L4006" i="5"/>
  <c r="M4006" i="5" s="1"/>
  <c r="O4006" i="5"/>
  <c r="L4005" i="5"/>
  <c r="M4005" i="5" s="1"/>
  <c r="O4005" i="5"/>
  <c r="L4004" i="5"/>
  <c r="M4004" i="5" s="1"/>
  <c r="O4004" i="5"/>
  <c r="L4003" i="5"/>
  <c r="M4003" i="5" s="1"/>
  <c r="O4003" i="5"/>
  <c r="L4002" i="5"/>
  <c r="M4002" i="5" s="1"/>
  <c r="O4002" i="5"/>
  <c r="L4001" i="5"/>
  <c r="M4001" i="5" s="1"/>
  <c r="O4001" i="5"/>
  <c r="L4000" i="5"/>
  <c r="M4000" i="5" s="1"/>
  <c r="O4000" i="5"/>
  <c r="L3999" i="5"/>
  <c r="M3999" i="5" s="1"/>
  <c r="O3999" i="5"/>
  <c r="L3998" i="5"/>
  <c r="M3998" i="5" s="1"/>
  <c r="O3998" i="5"/>
  <c r="L3997" i="5"/>
  <c r="M3997" i="5" s="1"/>
  <c r="O3997" i="5"/>
  <c r="L3996" i="5"/>
  <c r="M3996" i="5" s="1"/>
  <c r="O3996" i="5"/>
  <c r="L3995" i="5"/>
  <c r="M3995" i="5" s="1"/>
  <c r="O3995" i="5"/>
  <c r="L3994" i="5"/>
  <c r="M3994" i="5" s="1"/>
  <c r="O3994" i="5"/>
  <c r="L3993" i="5"/>
  <c r="M3993" i="5" s="1"/>
  <c r="O3993" i="5"/>
  <c r="L3992" i="5"/>
  <c r="M3992" i="5" s="1"/>
  <c r="O3992" i="5"/>
  <c r="L3991" i="5"/>
  <c r="M3991" i="5" s="1"/>
  <c r="O3991" i="5"/>
  <c r="L3990" i="5"/>
  <c r="M3990" i="5" s="1"/>
  <c r="O3990" i="5"/>
  <c r="L3989" i="5"/>
  <c r="M3989" i="5" s="1"/>
  <c r="O3989" i="5"/>
  <c r="L3988" i="5"/>
  <c r="M3988" i="5" s="1"/>
  <c r="O3988" i="5"/>
  <c r="L3987" i="5"/>
  <c r="M3987" i="5" s="1"/>
  <c r="O3987" i="5"/>
  <c r="L3986" i="5"/>
  <c r="M3986" i="5" s="1"/>
  <c r="O3986" i="5"/>
  <c r="L3985" i="5"/>
  <c r="M3985" i="5" s="1"/>
  <c r="O3985" i="5"/>
  <c r="L3984" i="5"/>
  <c r="M3984" i="5" s="1"/>
  <c r="O3984" i="5"/>
  <c r="L3983" i="5"/>
  <c r="M3983" i="5" s="1"/>
  <c r="O3983" i="5"/>
  <c r="L3982" i="5"/>
  <c r="M3982" i="5" s="1"/>
  <c r="O3982" i="5"/>
  <c r="L3981" i="5"/>
  <c r="M3981" i="5" s="1"/>
  <c r="O3981" i="5"/>
  <c r="L3980" i="5"/>
  <c r="M3980" i="5" s="1"/>
  <c r="O3980" i="5"/>
  <c r="L3979" i="5"/>
  <c r="M3979" i="5" s="1"/>
  <c r="O3979" i="5"/>
  <c r="L3978" i="5"/>
  <c r="M3978" i="5" s="1"/>
  <c r="O3978" i="5"/>
  <c r="L3977" i="5"/>
  <c r="M3977" i="5" s="1"/>
  <c r="O3977" i="5"/>
  <c r="L3976" i="5"/>
  <c r="M3976" i="5" s="1"/>
  <c r="O3976" i="5"/>
  <c r="L3975" i="5"/>
  <c r="M3975" i="5" s="1"/>
  <c r="O3975" i="5"/>
  <c r="L3974" i="5"/>
  <c r="M3974" i="5" s="1"/>
  <c r="O3974" i="5"/>
  <c r="L3973" i="5"/>
  <c r="M3973" i="5" s="1"/>
  <c r="O3973" i="5"/>
  <c r="L3972" i="5"/>
  <c r="M3972" i="5" s="1"/>
  <c r="O3972" i="5"/>
  <c r="L3971" i="5"/>
  <c r="M3971" i="5" s="1"/>
  <c r="O3971" i="5"/>
  <c r="L3970" i="5"/>
  <c r="M3970" i="5" s="1"/>
  <c r="O3970" i="5"/>
  <c r="L3969" i="5"/>
  <c r="M3969" i="5" s="1"/>
  <c r="O3969" i="5"/>
  <c r="L3968" i="5"/>
  <c r="M3968" i="5" s="1"/>
  <c r="O3968" i="5"/>
  <c r="L3967" i="5"/>
  <c r="M3967" i="5" s="1"/>
  <c r="O3967" i="5"/>
  <c r="L3966" i="5"/>
  <c r="M3966" i="5" s="1"/>
  <c r="O3966" i="5"/>
  <c r="L3965" i="5"/>
  <c r="M3965" i="5" s="1"/>
  <c r="O3965" i="5"/>
  <c r="L3964" i="5"/>
  <c r="M3964" i="5" s="1"/>
  <c r="O3964" i="5"/>
  <c r="L3963" i="5"/>
  <c r="M3963" i="5" s="1"/>
  <c r="O3963" i="5"/>
  <c r="L3962" i="5"/>
  <c r="M3962" i="5" s="1"/>
  <c r="O3962" i="5"/>
  <c r="L3961" i="5"/>
  <c r="M3961" i="5" s="1"/>
  <c r="O3961" i="5"/>
  <c r="L3960" i="5"/>
  <c r="M3960" i="5" s="1"/>
  <c r="O3960" i="5"/>
  <c r="L3959" i="5"/>
  <c r="M3959" i="5" s="1"/>
  <c r="O3959" i="5"/>
  <c r="L3958" i="5"/>
  <c r="M3958" i="5" s="1"/>
  <c r="O3958" i="5"/>
  <c r="L3957" i="5"/>
  <c r="M3957" i="5" s="1"/>
  <c r="O3957" i="5"/>
  <c r="L3956" i="5"/>
  <c r="M3956" i="5" s="1"/>
  <c r="O3956" i="5"/>
  <c r="L3955" i="5"/>
  <c r="M3955" i="5" s="1"/>
  <c r="O3955" i="5"/>
  <c r="L3954" i="5"/>
  <c r="M3954" i="5" s="1"/>
  <c r="O3954" i="5"/>
  <c r="L3953" i="5"/>
  <c r="M3953" i="5" s="1"/>
  <c r="O3953" i="5"/>
  <c r="L3952" i="5"/>
  <c r="M3952" i="5" s="1"/>
  <c r="O3952" i="5"/>
  <c r="L3951" i="5"/>
  <c r="M3951" i="5" s="1"/>
  <c r="O3951" i="5"/>
  <c r="L3950" i="5"/>
  <c r="M3950" i="5" s="1"/>
  <c r="O3950" i="5"/>
  <c r="L3949" i="5"/>
  <c r="M3949" i="5" s="1"/>
  <c r="O3949" i="5"/>
  <c r="L3948" i="5"/>
  <c r="M3948" i="5" s="1"/>
  <c r="O3948" i="5"/>
  <c r="L3947" i="5"/>
  <c r="M3947" i="5" s="1"/>
  <c r="O3947" i="5"/>
  <c r="L3946" i="5"/>
  <c r="M3946" i="5" s="1"/>
  <c r="O3946" i="5"/>
  <c r="L3945" i="5"/>
  <c r="M3945" i="5" s="1"/>
  <c r="O3945" i="5"/>
  <c r="L3944" i="5"/>
  <c r="M3944" i="5" s="1"/>
  <c r="O3944" i="5"/>
  <c r="L3943" i="5"/>
  <c r="M3943" i="5" s="1"/>
  <c r="O3943" i="5"/>
  <c r="L3942" i="5"/>
  <c r="M3942" i="5" s="1"/>
  <c r="O3942" i="5"/>
  <c r="L3941" i="5"/>
  <c r="M3941" i="5" s="1"/>
  <c r="O3941" i="5"/>
  <c r="L3940" i="5"/>
  <c r="M3940" i="5" s="1"/>
  <c r="O3940" i="5"/>
  <c r="L3939" i="5"/>
  <c r="M3939" i="5" s="1"/>
  <c r="O3939" i="5"/>
  <c r="L3938" i="5"/>
  <c r="M3938" i="5" s="1"/>
  <c r="O3938" i="5"/>
  <c r="L3937" i="5"/>
  <c r="M3937" i="5" s="1"/>
  <c r="O3937" i="5"/>
  <c r="L3936" i="5"/>
  <c r="M3936" i="5" s="1"/>
  <c r="O3936" i="5"/>
  <c r="L3935" i="5"/>
  <c r="M3935" i="5" s="1"/>
  <c r="O3935" i="5"/>
  <c r="L3934" i="5"/>
  <c r="M3934" i="5" s="1"/>
  <c r="O3934" i="5"/>
  <c r="L3933" i="5"/>
  <c r="M3933" i="5" s="1"/>
  <c r="O3933" i="5"/>
  <c r="L3932" i="5"/>
  <c r="M3932" i="5" s="1"/>
  <c r="O3932" i="5"/>
  <c r="L3931" i="5"/>
  <c r="M3931" i="5" s="1"/>
  <c r="O3931" i="5"/>
  <c r="L3930" i="5"/>
  <c r="M3930" i="5" s="1"/>
  <c r="O3930" i="5"/>
  <c r="L3929" i="5"/>
  <c r="M3929" i="5" s="1"/>
  <c r="O3929" i="5"/>
  <c r="L3928" i="5"/>
  <c r="M3928" i="5" s="1"/>
  <c r="O3928" i="5"/>
  <c r="L3927" i="5"/>
  <c r="M3927" i="5" s="1"/>
  <c r="O3927" i="5"/>
  <c r="L3926" i="5"/>
  <c r="M3926" i="5" s="1"/>
  <c r="O3926" i="5"/>
  <c r="L3925" i="5"/>
  <c r="M3925" i="5" s="1"/>
  <c r="O3925" i="5"/>
  <c r="L3924" i="5"/>
  <c r="M3924" i="5" s="1"/>
  <c r="O3924" i="5"/>
  <c r="L3923" i="5"/>
  <c r="M3923" i="5" s="1"/>
  <c r="O3923" i="5"/>
  <c r="L3922" i="5"/>
  <c r="M3922" i="5" s="1"/>
  <c r="O3922" i="5"/>
  <c r="L3921" i="5"/>
  <c r="M3921" i="5" s="1"/>
  <c r="O3921" i="5"/>
  <c r="L3920" i="5"/>
  <c r="M3920" i="5" s="1"/>
  <c r="O3920" i="5"/>
  <c r="L3919" i="5"/>
  <c r="M3919" i="5" s="1"/>
  <c r="O3919" i="5"/>
  <c r="L3918" i="5"/>
  <c r="M3918" i="5" s="1"/>
  <c r="O3918" i="5"/>
  <c r="L3917" i="5"/>
  <c r="M3917" i="5" s="1"/>
  <c r="O3917" i="5"/>
  <c r="L3916" i="5"/>
  <c r="M3916" i="5" s="1"/>
  <c r="O3916" i="5"/>
  <c r="L3915" i="5"/>
  <c r="M3915" i="5" s="1"/>
  <c r="O3915" i="5"/>
  <c r="L3914" i="5"/>
  <c r="M3914" i="5" s="1"/>
  <c r="O3914" i="5"/>
  <c r="L3913" i="5"/>
  <c r="M3913" i="5" s="1"/>
  <c r="O3913" i="5"/>
  <c r="L3912" i="5"/>
  <c r="M3912" i="5" s="1"/>
  <c r="O3912" i="5"/>
  <c r="L3911" i="5"/>
  <c r="M3911" i="5" s="1"/>
  <c r="O3911" i="5"/>
  <c r="L3910" i="5"/>
  <c r="M3910" i="5" s="1"/>
  <c r="O3910" i="5"/>
  <c r="L3909" i="5"/>
  <c r="M3909" i="5" s="1"/>
  <c r="O3909" i="5"/>
  <c r="L3908" i="5"/>
  <c r="M3908" i="5" s="1"/>
  <c r="O3908" i="5"/>
  <c r="L3907" i="5"/>
  <c r="M3907" i="5" s="1"/>
  <c r="O3907" i="5"/>
  <c r="L3906" i="5"/>
  <c r="M3906" i="5" s="1"/>
  <c r="O3906" i="5"/>
  <c r="L3905" i="5"/>
  <c r="M3905" i="5" s="1"/>
  <c r="O3905" i="5"/>
  <c r="L3904" i="5"/>
  <c r="M3904" i="5" s="1"/>
  <c r="O3904" i="5"/>
  <c r="L3903" i="5"/>
  <c r="M3903" i="5" s="1"/>
  <c r="O3903" i="5"/>
  <c r="L3902" i="5"/>
  <c r="M3902" i="5" s="1"/>
  <c r="O3902" i="5"/>
  <c r="L3901" i="5"/>
  <c r="M3901" i="5" s="1"/>
  <c r="O3901" i="5"/>
  <c r="L3900" i="5"/>
  <c r="M3900" i="5" s="1"/>
  <c r="O3900" i="5"/>
  <c r="L3899" i="5"/>
  <c r="M3899" i="5" s="1"/>
  <c r="O3899" i="5"/>
  <c r="L3898" i="5"/>
  <c r="M3898" i="5" s="1"/>
  <c r="O3898" i="5"/>
  <c r="L3897" i="5"/>
  <c r="M3897" i="5" s="1"/>
  <c r="O3897" i="5"/>
  <c r="L3896" i="5"/>
  <c r="M3896" i="5" s="1"/>
  <c r="O3896" i="5"/>
  <c r="L3895" i="5"/>
  <c r="M3895" i="5" s="1"/>
  <c r="O3895" i="5"/>
  <c r="L3894" i="5"/>
  <c r="M3894" i="5" s="1"/>
  <c r="O3894" i="5"/>
  <c r="L3893" i="5"/>
  <c r="M3893" i="5" s="1"/>
  <c r="O3893" i="5"/>
  <c r="L3892" i="5"/>
  <c r="M3892" i="5" s="1"/>
  <c r="O3892" i="5"/>
  <c r="L3891" i="5"/>
  <c r="M3891" i="5" s="1"/>
  <c r="O3891" i="5"/>
  <c r="L3890" i="5"/>
  <c r="M3890" i="5" s="1"/>
  <c r="O3890" i="5"/>
  <c r="L3889" i="5"/>
  <c r="M3889" i="5" s="1"/>
  <c r="O3889" i="5"/>
  <c r="L3888" i="5"/>
  <c r="M3888" i="5" s="1"/>
  <c r="O3888" i="5"/>
  <c r="L3887" i="5"/>
  <c r="M3887" i="5" s="1"/>
  <c r="O3887" i="5"/>
  <c r="L3886" i="5"/>
  <c r="M3886" i="5" s="1"/>
  <c r="O3886" i="5"/>
  <c r="L3885" i="5"/>
  <c r="M3885" i="5" s="1"/>
  <c r="O3885" i="5"/>
  <c r="L3884" i="5"/>
  <c r="M3884" i="5" s="1"/>
  <c r="O3884" i="5"/>
  <c r="L3883" i="5"/>
  <c r="M3883" i="5" s="1"/>
  <c r="O3883" i="5"/>
  <c r="L3882" i="5"/>
  <c r="M3882" i="5" s="1"/>
  <c r="O3882" i="5"/>
  <c r="L3881" i="5"/>
  <c r="M3881" i="5" s="1"/>
  <c r="O3881" i="5"/>
  <c r="L3880" i="5"/>
  <c r="M3880" i="5" s="1"/>
  <c r="O3880" i="5"/>
  <c r="L3879" i="5"/>
  <c r="M3879" i="5" s="1"/>
  <c r="O3879" i="5"/>
  <c r="L3878" i="5"/>
  <c r="M3878" i="5" s="1"/>
  <c r="O3878" i="5"/>
  <c r="L3877" i="5"/>
  <c r="M3877" i="5" s="1"/>
  <c r="O3877" i="5"/>
  <c r="L3876" i="5"/>
  <c r="M3876" i="5" s="1"/>
  <c r="O3876" i="5"/>
  <c r="L3875" i="5"/>
  <c r="M3875" i="5" s="1"/>
  <c r="O3875" i="5"/>
  <c r="L3874" i="5"/>
  <c r="M3874" i="5" s="1"/>
  <c r="O3874" i="5"/>
  <c r="L3873" i="5"/>
  <c r="M3873" i="5" s="1"/>
  <c r="O3873" i="5"/>
  <c r="L3872" i="5"/>
  <c r="M3872" i="5" s="1"/>
  <c r="O3872" i="5"/>
  <c r="L3871" i="5"/>
  <c r="M3871" i="5" s="1"/>
  <c r="O3871" i="5"/>
  <c r="L3870" i="5"/>
  <c r="M3870" i="5" s="1"/>
  <c r="O3870" i="5"/>
  <c r="L3869" i="5"/>
  <c r="M3869" i="5" s="1"/>
  <c r="O3869" i="5"/>
  <c r="L3868" i="5"/>
  <c r="M3868" i="5" s="1"/>
  <c r="O3868" i="5"/>
  <c r="L3867" i="5"/>
  <c r="M3867" i="5" s="1"/>
  <c r="O3867" i="5"/>
  <c r="L3866" i="5"/>
  <c r="M3866" i="5" s="1"/>
  <c r="O3866" i="5"/>
  <c r="L3865" i="5"/>
  <c r="M3865" i="5" s="1"/>
  <c r="O3865" i="5"/>
  <c r="L3864" i="5"/>
  <c r="M3864" i="5" s="1"/>
  <c r="O3864" i="5"/>
  <c r="L3863" i="5"/>
  <c r="M3863" i="5" s="1"/>
  <c r="O3863" i="5"/>
  <c r="L3862" i="5"/>
  <c r="M3862" i="5" s="1"/>
  <c r="O3862" i="5"/>
  <c r="L3861" i="5"/>
  <c r="M3861" i="5" s="1"/>
  <c r="O3861" i="5"/>
  <c r="L3860" i="5"/>
  <c r="M3860" i="5" s="1"/>
  <c r="O3860" i="5"/>
  <c r="L3859" i="5"/>
  <c r="M3859" i="5" s="1"/>
  <c r="O3859" i="5"/>
  <c r="L3858" i="5"/>
  <c r="M3858" i="5" s="1"/>
  <c r="O3858" i="5"/>
  <c r="L3857" i="5"/>
  <c r="M3857" i="5" s="1"/>
  <c r="O3857" i="5"/>
  <c r="L3856" i="5"/>
  <c r="M3856" i="5" s="1"/>
  <c r="O3856" i="5"/>
  <c r="L3855" i="5"/>
  <c r="M3855" i="5" s="1"/>
  <c r="O3855" i="5"/>
  <c r="L3854" i="5"/>
  <c r="M3854" i="5" s="1"/>
  <c r="O3854" i="5"/>
  <c r="L3853" i="5"/>
  <c r="M3853" i="5" s="1"/>
  <c r="O3853" i="5"/>
  <c r="L3852" i="5"/>
  <c r="M3852" i="5" s="1"/>
  <c r="O3852" i="5"/>
  <c r="L3851" i="5"/>
  <c r="M3851" i="5" s="1"/>
  <c r="O3851" i="5"/>
  <c r="L3850" i="5"/>
  <c r="M3850" i="5" s="1"/>
  <c r="O3850" i="5"/>
  <c r="L3849" i="5"/>
  <c r="M3849" i="5" s="1"/>
  <c r="O3849" i="5"/>
  <c r="L3848" i="5"/>
  <c r="M3848" i="5" s="1"/>
  <c r="O3848" i="5"/>
  <c r="L3847" i="5"/>
  <c r="M3847" i="5" s="1"/>
  <c r="O3847" i="5"/>
  <c r="L3846" i="5"/>
  <c r="M3846" i="5" s="1"/>
  <c r="O3846" i="5"/>
  <c r="L3845" i="5"/>
  <c r="M3845" i="5" s="1"/>
  <c r="O3845" i="5"/>
  <c r="L3844" i="5"/>
  <c r="M3844" i="5" s="1"/>
  <c r="O3844" i="5"/>
  <c r="L3843" i="5"/>
  <c r="M3843" i="5" s="1"/>
  <c r="O3843" i="5"/>
  <c r="L3842" i="5"/>
  <c r="M3842" i="5" s="1"/>
  <c r="O3842" i="5"/>
  <c r="L3841" i="5"/>
  <c r="M3841" i="5" s="1"/>
  <c r="O3841" i="5"/>
  <c r="L3840" i="5"/>
  <c r="M3840" i="5" s="1"/>
  <c r="O3840" i="5"/>
  <c r="L3839" i="5"/>
  <c r="M3839" i="5" s="1"/>
  <c r="O3839" i="5"/>
  <c r="L3838" i="5"/>
  <c r="M3838" i="5" s="1"/>
  <c r="O3838" i="5"/>
  <c r="L3837" i="5"/>
  <c r="M3837" i="5" s="1"/>
  <c r="O3837" i="5"/>
  <c r="L3836" i="5"/>
  <c r="M3836" i="5" s="1"/>
  <c r="O3836" i="5"/>
  <c r="L3835" i="5"/>
  <c r="M3835" i="5" s="1"/>
  <c r="O3835" i="5"/>
  <c r="L3834" i="5"/>
  <c r="M3834" i="5" s="1"/>
  <c r="O3834" i="5"/>
  <c r="L3833" i="5"/>
  <c r="M3833" i="5" s="1"/>
  <c r="O3833" i="5"/>
  <c r="L3832" i="5"/>
  <c r="M3832" i="5" s="1"/>
  <c r="O3832" i="5"/>
  <c r="L3831" i="5"/>
  <c r="M3831" i="5" s="1"/>
  <c r="O3831" i="5"/>
  <c r="L3830" i="5"/>
  <c r="M3830" i="5" s="1"/>
  <c r="O3830" i="5"/>
  <c r="L3829" i="5"/>
  <c r="M3829" i="5" s="1"/>
  <c r="O3829" i="5"/>
  <c r="L3828" i="5"/>
  <c r="M3828" i="5" s="1"/>
  <c r="O3828" i="5"/>
  <c r="L3827" i="5"/>
  <c r="M3827" i="5" s="1"/>
  <c r="O3827" i="5"/>
  <c r="L3826" i="5"/>
  <c r="M3826" i="5" s="1"/>
  <c r="O3826" i="5"/>
  <c r="L3825" i="5"/>
  <c r="M3825" i="5" s="1"/>
  <c r="O3825" i="5"/>
  <c r="L3824" i="5"/>
  <c r="M3824" i="5" s="1"/>
  <c r="O3824" i="5"/>
  <c r="L3823" i="5"/>
  <c r="M3823" i="5" s="1"/>
  <c r="O3823" i="5"/>
  <c r="L3822" i="5"/>
  <c r="M3822" i="5" s="1"/>
  <c r="O3822" i="5"/>
  <c r="L3821" i="5"/>
  <c r="M3821" i="5" s="1"/>
  <c r="O3821" i="5"/>
  <c r="L3820" i="5"/>
  <c r="M3820" i="5" s="1"/>
  <c r="O3820" i="5"/>
  <c r="L3819" i="5"/>
  <c r="M3819" i="5" s="1"/>
  <c r="O3819" i="5"/>
  <c r="L3818" i="5"/>
  <c r="M3818" i="5" s="1"/>
  <c r="O3818" i="5"/>
  <c r="L3817" i="5"/>
  <c r="M3817" i="5" s="1"/>
  <c r="O3817" i="5"/>
  <c r="L3816" i="5"/>
  <c r="M3816" i="5" s="1"/>
  <c r="O3816" i="5"/>
  <c r="L3815" i="5"/>
  <c r="M3815" i="5" s="1"/>
  <c r="O3815" i="5"/>
  <c r="L3814" i="5"/>
  <c r="M3814" i="5" s="1"/>
  <c r="O3814" i="5"/>
  <c r="L3813" i="5"/>
  <c r="M3813" i="5" s="1"/>
  <c r="O3813" i="5"/>
  <c r="L3812" i="5"/>
  <c r="M3812" i="5" s="1"/>
  <c r="O3812" i="5"/>
  <c r="L3811" i="5"/>
  <c r="M3811" i="5" s="1"/>
  <c r="O3811" i="5"/>
  <c r="L3810" i="5"/>
  <c r="M3810" i="5" s="1"/>
  <c r="O3810" i="5"/>
  <c r="L3809" i="5"/>
  <c r="M3809" i="5" s="1"/>
  <c r="O3809" i="5"/>
  <c r="L3808" i="5"/>
  <c r="M3808" i="5" s="1"/>
  <c r="O3808" i="5"/>
  <c r="L3807" i="5"/>
  <c r="M3807" i="5" s="1"/>
  <c r="O3807" i="5"/>
  <c r="L3806" i="5"/>
  <c r="M3806" i="5" s="1"/>
  <c r="O3806" i="5"/>
  <c r="L3805" i="5"/>
  <c r="M3805" i="5" s="1"/>
  <c r="O3805" i="5"/>
  <c r="L3804" i="5"/>
  <c r="M3804" i="5" s="1"/>
  <c r="O3804" i="5"/>
  <c r="L3803" i="5"/>
  <c r="M3803" i="5" s="1"/>
  <c r="O3803" i="5"/>
  <c r="L3802" i="5"/>
  <c r="M3802" i="5" s="1"/>
  <c r="O3802" i="5"/>
  <c r="L3801" i="5"/>
  <c r="M3801" i="5" s="1"/>
  <c r="O3801" i="5"/>
  <c r="L3800" i="5"/>
  <c r="M3800" i="5" s="1"/>
  <c r="O3800" i="5"/>
  <c r="L3799" i="5"/>
  <c r="M3799" i="5" s="1"/>
  <c r="O3799" i="5"/>
  <c r="L3798" i="5"/>
  <c r="M3798" i="5" s="1"/>
  <c r="O3798" i="5"/>
  <c r="L3797" i="5"/>
  <c r="M3797" i="5" s="1"/>
  <c r="O3797" i="5"/>
  <c r="L3796" i="5"/>
  <c r="M3796" i="5" s="1"/>
  <c r="O3796" i="5"/>
  <c r="L3795" i="5"/>
  <c r="M3795" i="5" s="1"/>
  <c r="O3795" i="5"/>
  <c r="L3794" i="5"/>
  <c r="M3794" i="5" s="1"/>
  <c r="O3794" i="5"/>
  <c r="L3793" i="5"/>
  <c r="M3793" i="5" s="1"/>
  <c r="O3793" i="5"/>
  <c r="L3792" i="5"/>
  <c r="M3792" i="5" s="1"/>
  <c r="O3792" i="5"/>
  <c r="L3791" i="5"/>
  <c r="M3791" i="5" s="1"/>
  <c r="O3791" i="5"/>
  <c r="L3790" i="5"/>
  <c r="M3790" i="5" s="1"/>
  <c r="O3790" i="5"/>
  <c r="L3789" i="5"/>
  <c r="M3789" i="5" s="1"/>
  <c r="O3789" i="5"/>
  <c r="L3788" i="5"/>
  <c r="M3788" i="5" s="1"/>
  <c r="O3788" i="5"/>
  <c r="L3787" i="5"/>
  <c r="M3787" i="5" s="1"/>
  <c r="O3787" i="5"/>
  <c r="L3786" i="5"/>
  <c r="M3786" i="5" s="1"/>
  <c r="O3786" i="5"/>
  <c r="L3785" i="5"/>
  <c r="M3785" i="5" s="1"/>
  <c r="O3785" i="5"/>
  <c r="L3784" i="5"/>
  <c r="M3784" i="5" s="1"/>
  <c r="O3784" i="5"/>
  <c r="L3783" i="5"/>
  <c r="M3783" i="5" s="1"/>
  <c r="O3783" i="5"/>
  <c r="L3782" i="5"/>
  <c r="M3782" i="5" s="1"/>
  <c r="O3782" i="5"/>
  <c r="L3781" i="5"/>
  <c r="M3781" i="5" s="1"/>
  <c r="O3781" i="5"/>
  <c r="L3780" i="5"/>
  <c r="M3780" i="5" s="1"/>
  <c r="O3780" i="5"/>
  <c r="L3779" i="5"/>
  <c r="M3779" i="5" s="1"/>
  <c r="O3779" i="5"/>
  <c r="L3778" i="5"/>
  <c r="M3778" i="5" s="1"/>
  <c r="O3778" i="5"/>
  <c r="L3777" i="5"/>
  <c r="M3777" i="5" s="1"/>
  <c r="O3777" i="5"/>
  <c r="L3776" i="5"/>
  <c r="M3776" i="5" s="1"/>
  <c r="O3776" i="5"/>
  <c r="L3775" i="5"/>
  <c r="M3775" i="5" s="1"/>
  <c r="O3775" i="5"/>
  <c r="L3774" i="5"/>
  <c r="M3774" i="5" s="1"/>
  <c r="O3774" i="5"/>
  <c r="L3773" i="5"/>
  <c r="M3773" i="5" s="1"/>
  <c r="O3773" i="5"/>
  <c r="L3772" i="5"/>
  <c r="M3772" i="5" s="1"/>
  <c r="O3772" i="5"/>
  <c r="L3771" i="5"/>
  <c r="M3771" i="5" s="1"/>
  <c r="O3771" i="5"/>
  <c r="L3770" i="5"/>
  <c r="M3770" i="5" s="1"/>
  <c r="O3770" i="5"/>
  <c r="L3769" i="5"/>
  <c r="M3769" i="5" s="1"/>
  <c r="O3769" i="5"/>
  <c r="L3768" i="5"/>
  <c r="M3768" i="5" s="1"/>
  <c r="O3768" i="5"/>
  <c r="L3767" i="5"/>
  <c r="M3767" i="5" s="1"/>
  <c r="O3767" i="5"/>
  <c r="L3766" i="5"/>
  <c r="M3766" i="5" s="1"/>
  <c r="O3766" i="5"/>
  <c r="L3765" i="5"/>
  <c r="M3765" i="5" s="1"/>
  <c r="O3765" i="5"/>
  <c r="L3764" i="5"/>
  <c r="M3764" i="5" s="1"/>
  <c r="O3764" i="5"/>
  <c r="L3763" i="5"/>
  <c r="M3763" i="5" s="1"/>
  <c r="O3763" i="5"/>
  <c r="L3762" i="5"/>
  <c r="M3762" i="5" s="1"/>
  <c r="O3762" i="5"/>
  <c r="L3761" i="5"/>
  <c r="M3761" i="5" s="1"/>
  <c r="O3761" i="5"/>
  <c r="L3760" i="5"/>
  <c r="M3760" i="5" s="1"/>
  <c r="O3760" i="5"/>
  <c r="L3759" i="5"/>
  <c r="M3759" i="5" s="1"/>
  <c r="O3759" i="5"/>
  <c r="L3758" i="5"/>
  <c r="M3758" i="5" s="1"/>
  <c r="O3758" i="5"/>
  <c r="L3757" i="5"/>
  <c r="M3757" i="5" s="1"/>
  <c r="O3757" i="5"/>
  <c r="L3756" i="5"/>
  <c r="M3756" i="5" s="1"/>
  <c r="O3756" i="5"/>
  <c r="L3755" i="5"/>
  <c r="M3755" i="5" s="1"/>
  <c r="O3755" i="5"/>
  <c r="L3754" i="5"/>
  <c r="M3754" i="5" s="1"/>
  <c r="O3754" i="5"/>
  <c r="L3753" i="5"/>
  <c r="M3753" i="5" s="1"/>
  <c r="O3753" i="5"/>
  <c r="L3752" i="5"/>
  <c r="M3752" i="5" s="1"/>
  <c r="O3752" i="5"/>
  <c r="L3751" i="5"/>
  <c r="M3751" i="5" s="1"/>
  <c r="O3751" i="5"/>
  <c r="L3750" i="5"/>
  <c r="M3750" i="5" s="1"/>
  <c r="O3750" i="5"/>
  <c r="L3749" i="5"/>
  <c r="M3749" i="5" s="1"/>
  <c r="O3749" i="5"/>
  <c r="L3748" i="5"/>
  <c r="M3748" i="5" s="1"/>
  <c r="O3748" i="5"/>
  <c r="L3747" i="5"/>
  <c r="M3747" i="5" s="1"/>
  <c r="O3747" i="5"/>
  <c r="L3746" i="5"/>
  <c r="M3746" i="5" s="1"/>
  <c r="O3746" i="5"/>
  <c r="L3745" i="5"/>
  <c r="M3745" i="5" s="1"/>
  <c r="O3745" i="5"/>
  <c r="L3744" i="5"/>
  <c r="M3744" i="5" s="1"/>
  <c r="O3744" i="5"/>
  <c r="L3743" i="5"/>
  <c r="M3743" i="5" s="1"/>
  <c r="O3743" i="5"/>
  <c r="L3742" i="5"/>
  <c r="M3742" i="5" s="1"/>
  <c r="O3742" i="5"/>
  <c r="L3741" i="5"/>
  <c r="M3741" i="5" s="1"/>
  <c r="O3741" i="5"/>
  <c r="L3740" i="5"/>
  <c r="M3740" i="5" s="1"/>
  <c r="O3740" i="5"/>
  <c r="L3739" i="5"/>
  <c r="M3739" i="5" s="1"/>
  <c r="O3739" i="5"/>
  <c r="L3738" i="5"/>
  <c r="M3738" i="5" s="1"/>
  <c r="O3738" i="5"/>
  <c r="L3737" i="5"/>
  <c r="M3737" i="5" s="1"/>
  <c r="O3737" i="5"/>
  <c r="L3736" i="5"/>
  <c r="M3736" i="5" s="1"/>
  <c r="O3736" i="5"/>
  <c r="L3735" i="5"/>
  <c r="M3735" i="5" s="1"/>
  <c r="O3735" i="5"/>
  <c r="L3734" i="5"/>
  <c r="M3734" i="5" s="1"/>
  <c r="O3734" i="5"/>
  <c r="L3733" i="5"/>
  <c r="M3733" i="5" s="1"/>
  <c r="O3733" i="5"/>
  <c r="L3732" i="5"/>
  <c r="M3732" i="5" s="1"/>
  <c r="O3732" i="5"/>
  <c r="L3731" i="5"/>
  <c r="M3731" i="5" s="1"/>
  <c r="O3731" i="5"/>
  <c r="L3730" i="5"/>
  <c r="M3730" i="5" s="1"/>
  <c r="O3730" i="5"/>
  <c r="L3729" i="5"/>
  <c r="M3729" i="5" s="1"/>
  <c r="O3729" i="5"/>
  <c r="L3728" i="5"/>
  <c r="M3728" i="5" s="1"/>
  <c r="O3728" i="5"/>
  <c r="L3727" i="5"/>
  <c r="M3727" i="5" s="1"/>
  <c r="O3727" i="5"/>
  <c r="L3726" i="5"/>
  <c r="M3726" i="5" s="1"/>
  <c r="O3726" i="5"/>
  <c r="L3725" i="5"/>
  <c r="M3725" i="5" s="1"/>
  <c r="O3725" i="5"/>
  <c r="L3724" i="5"/>
  <c r="M3724" i="5" s="1"/>
  <c r="O3724" i="5"/>
  <c r="L3723" i="5"/>
  <c r="M3723" i="5" s="1"/>
  <c r="O3723" i="5"/>
  <c r="L3722" i="5"/>
  <c r="M3722" i="5" s="1"/>
  <c r="O3722" i="5"/>
  <c r="L3721" i="5"/>
  <c r="M3721" i="5" s="1"/>
  <c r="O3721" i="5"/>
  <c r="L3720" i="5"/>
  <c r="M3720" i="5" s="1"/>
  <c r="O3720" i="5"/>
  <c r="L3719" i="5"/>
  <c r="M3719" i="5" s="1"/>
  <c r="O3719" i="5"/>
  <c r="L3718" i="5"/>
  <c r="M3718" i="5" s="1"/>
  <c r="O3718" i="5"/>
  <c r="L3717" i="5"/>
  <c r="M3717" i="5" s="1"/>
  <c r="O3717" i="5"/>
  <c r="L3716" i="5"/>
  <c r="M3716" i="5" s="1"/>
  <c r="O3716" i="5"/>
  <c r="L3715" i="5"/>
  <c r="M3715" i="5" s="1"/>
  <c r="O3715" i="5"/>
  <c r="L3714" i="5"/>
  <c r="M3714" i="5" s="1"/>
  <c r="O3714" i="5"/>
  <c r="L3713" i="5"/>
  <c r="M3713" i="5" s="1"/>
  <c r="O3713" i="5"/>
  <c r="L3712" i="5"/>
  <c r="M3712" i="5" s="1"/>
  <c r="O3712" i="5"/>
  <c r="L3711" i="5"/>
  <c r="M3711" i="5" s="1"/>
  <c r="O3711" i="5"/>
  <c r="L3710" i="5"/>
  <c r="M3710" i="5" s="1"/>
  <c r="O3710" i="5"/>
  <c r="L3709" i="5"/>
  <c r="M3709" i="5" s="1"/>
  <c r="O3709" i="5"/>
  <c r="L3708" i="5"/>
  <c r="M3708" i="5" s="1"/>
  <c r="O3708" i="5"/>
  <c r="L3707" i="5"/>
  <c r="M3707" i="5" s="1"/>
  <c r="O3707" i="5"/>
  <c r="L3706" i="5"/>
  <c r="M3706" i="5" s="1"/>
  <c r="O3706" i="5"/>
  <c r="L3705" i="5"/>
  <c r="M3705" i="5" s="1"/>
  <c r="O3705" i="5"/>
  <c r="L3704" i="5"/>
  <c r="M3704" i="5" s="1"/>
  <c r="O3704" i="5"/>
  <c r="L3703" i="5"/>
  <c r="M3703" i="5" s="1"/>
  <c r="O3703" i="5"/>
  <c r="L3702" i="5"/>
  <c r="M3702" i="5" s="1"/>
  <c r="O3702" i="5"/>
  <c r="L3701" i="5"/>
  <c r="M3701" i="5" s="1"/>
  <c r="O3701" i="5"/>
  <c r="L3700" i="5"/>
  <c r="M3700" i="5" s="1"/>
  <c r="O3700" i="5"/>
  <c r="L3699" i="5"/>
  <c r="M3699" i="5" s="1"/>
  <c r="O3699" i="5"/>
  <c r="L3698" i="5"/>
  <c r="M3698" i="5" s="1"/>
  <c r="O3698" i="5"/>
  <c r="L3697" i="5"/>
  <c r="M3697" i="5" s="1"/>
  <c r="O3697" i="5"/>
  <c r="L3696" i="5"/>
  <c r="M3696" i="5" s="1"/>
  <c r="O3696" i="5"/>
  <c r="L3695" i="5"/>
  <c r="M3695" i="5" s="1"/>
  <c r="O3695" i="5"/>
  <c r="L3694" i="5"/>
  <c r="M3694" i="5" s="1"/>
  <c r="O3694" i="5"/>
  <c r="L3693" i="5"/>
  <c r="M3693" i="5" s="1"/>
  <c r="O3693" i="5"/>
  <c r="L3692" i="5"/>
  <c r="M3692" i="5" s="1"/>
  <c r="O3692" i="5"/>
  <c r="L3691" i="5"/>
  <c r="M3691" i="5" s="1"/>
  <c r="O3691" i="5"/>
  <c r="L3690" i="5"/>
  <c r="M3690" i="5" s="1"/>
  <c r="O3690" i="5"/>
  <c r="L3689" i="5"/>
  <c r="M3689" i="5" s="1"/>
  <c r="O3689" i="5"/>
  <c r="L3688" i="5"/>
  <c r="M3688" i="5" s="1"/>
  <c r="O3688" i="5"/>
  <c r="L3687" i="5"/>
  <c r="M3687" i="5" s="1"/>
  <c r="O3687" i="5"/>
  <c r="L3686" i="5"/>
  <c r="M3686" i="5" s="1"/>
  <c r="O3686" i="5"/>
  <c r="L3685" i="5"/>
  <c r="M3685" i="5" s="1"/>
  <c r="O3685" i="5"/>
  <c r="L3684" i="5"/>
  <c r="M3684" i="5" s="1"/>
  <c r="O3684" i="5"/>
  <c r="L3683" i="5"/>
  <c r="M3683" i="5" s="1"/>
  <c r="O3683" i="5"/>
  <c r="L3682" i="5"/>
  <c r="M3682" i="5" s="1"/>
  <c r="O3682" i="5"/>
  <c r="L3681" i="5"/>
  <c r="M3681" i="5" s="1"/>
  <c r="O3681" i="5"/>
  <c r="L3680" i="5"/>
  <c r="M3680" i="5" s="1"/>
  <c r="O3680" i="5"/>
  <c r="L3679" i="5"/>
  <c r="M3679" i="5" s="1"/>
  <c r="O3679" i="5"/>
  <c r="L3678" i="5"/>
  <c r="M3678" i="5" s="1"/>
  <c r="O3678" i="5"/>
  <c r="L3677" i="5"/>
  <c r="M3677" i="5" s="1"/>
  <c r="O3677" i="5"/>
  <c r="L3676" i="5"/>
  <c r="M3676" i="5" s="1"/>
  <c r="O3676" i="5"/>
  <c r="L3675" i="5"/>
  <c r="M3675" i="5" s="1"/>
  <c r="O3675" i="5"/>
  <c r="L3674" i="5"/>
  <c r="M3674" i="5" s="1"/>
  <c r="O3674" i="5"/>
  <c r="L3673" i="5"/>
  <c r="M3673" i="5" s="1"/>
  <c r="O3673" i="5"/>
  <c r="L3672" i="5"/>
  <c r="M3672" i="5" s="1"/>
  <c r="O3672" i="5"/>
  <c r="L3671" i="5"/>
  <c r="M3671" i="5" s="1"/>
  <c r="O3671" i="5"/>
  <c r="L3670" i="5"/>
  <c r="M3670" i="5" s="1"/>
  <c r="O3670" i="5"/>
  <c r="L3669" i="5"/>
  <c r="M3669" i="5" s="1"/>
  <c r="O3669" i="5"/>
  <c r="L3668" i="5"/>
  <c r="M3668" i="5" s="1"/>
  <c r="O3668" i="5"/>
  <c r="L3667" i="5"/>
  <c r="M3667" i="5" s="1"/>
  <c r="O3667" i="5"/>
  <c r="L3666" i="5"/>
  <c r="M3666" i="5" s="1"/>
  <c r="O3666" i="5"/>
  <c r="L3665" i="5"/>
  <c r="M3665" i="5" s="1"/>
  <c r="O3665" i="5"/>
  <c r="L3664" i="5"/>
  <c r="M3664" i="5" s="1"/>
  <c r="O3664" i="5"/>
  <c r="L3663" i="5"/>
  <c r="M3663" i="5" s="1"/>
  <c r="O3663" i="5"/>
  <c r="L3662" i="5"/>
  <c r="M3662" i="5" s="1"/>
  <c r="O3662" i="5"/>
  <c r="L3661" i="5"/>
  <c r="M3661" i="5" s="1"/>
  <c r="O3661" i="5"/>
  <c r="L3660" i="5"/>
  <c r="M3660" i="5" s="1"/>
  <c r="O3660" i="5"/>
  <c r="L3659" i="5"/>
  <c r="M3659" i="5" s="1"/>
  <c r="O3659" i="5"/>
  <c r="L3658" i="5"/>
  <c r="M3658" i="5" s="1"/>
  <c r="O3658" i="5"/>
  <c r="L3657" i="5"/>
  <c r="M3657" i="5" s="1"/>
  <c r="O3657" i="5"/>
  <c r="L3656" i="5"/>
  <c r="M3656" i="5" s="1"/>
  <c r="O3656" i="5"/>
  <c r="L3655" i="5"/>
  <c r="M3655" i="5" s="1"/>
  <c r="O3655" i="5"/>
  <c r="L3654" i="5"/>
  <c r="M3654" i="5" s="1"/>
  <c r="O3654" i="5"/>
  <c r="L3653" i="5"/>
  <c r="M3653" i="5" s="1"/>
  <c r="O3653" i="5"/>
  <c r="L3652" i="5"/>
  <c r="M3652" i="5" s="1"/>
  <c r="O3652" i="5"/>
  <c r="L3651" i="5"/>
  <c r="M3651" i="5" s="1"/>
  <c r="O3651" i="5"/>
  <c r="L3650" i="5"/>
  <c r="M3650" i="5" s="1"/>
  <c r="O3650" i="5"/>
  <c r="L3649" i="5"/>
  <c r="M3649" i="5" s="1"/>
  <c r="O3649" i="5"/>
  <c r="L3648" i="5"/>
  <c r="M3648" i="5" s="1"/>
  <c r="O3648" i="5"/>
  <c r="L3647" i="5"/>
  <c r="M3647" i="5" s="1"/>
  <c r="O3647" i="5"/>
  <c r="L3646" i="5"/>
  <c r="M3646" i="5" s="1"/>
  <c r="O3646" i="5"/>
  <c r="L3645" i="5"/>
  <c r="M3645" i="5" s="1"/>
  <c r="O3645" i="5"/>
  <c r="L3644" i="5"/>
  <c r="M3644" i="5" s="1"/>
  <c r="O3644" i="5"/>
  <c r="L3643" i="5"/>
  <c r="M3643" i="5" s="1"/>
  <c r="O3643" i="5"/>
  <c r="L3642" i="5"/>
  <c r="M3642" i="5" s="1"/>
  <c r="O3642" i="5"/>
  <c r="L3641" i="5"/>
  <c r="M3641" i="5" s="1"/>
  <c r="O3641" i="5"/>
  <c r="L3640" i="5"/>
  <c r="M3640" i="5" s="1"/>
  <c r="O3640" i="5"/>
  <c r="L3639" i="5"/>
  <c r="M3639" i="5" s="1"/>
  <c r="O3639" i="5"/>
  <c r="L3638" i="5"/>
  <c r="M3638" i="5" s="1"/>
  <c r="O3638" i="5"/>
  <c r="L3637" i="5"/>
  <c r="M3637" i="5" s="1"/>
  <c r="O3637" i="5"/>
  <c r="L3636" i="5"/>
  <c r="M3636" i="5" s="1"/>
  <c r="O3636" i="5"/>
  <c r="L3635" i="5"/>
  <c r="M3635" i="5" s="1"/>
  <c r="O3635" i="5"/>
  <c r="L3634" i="5"/>
  <c r="M3634" i="5" s="1"/>
  <c r="O3634" i="5"/>
  <c r="L3633" i="5"/>
  <c r="M3633" i="5" s="1"/>
  <c r="O3633" i="5"/>
  <c r="L3632" i="5"/>
  <c r="M3632" i="5" s="1"/>
  <c r="O3632" i="5"/>
  <c r="L3631" i="5"/>
  <c r="M3631" i="5" s="1"/>
  <c r="O3631" i="5"/>
  <c r="L3630" i="5"/>
  <c r="M3630" i="5" s="1"/>
  <c r="O3630" i="5"/>
  <c r="L3629" i="5"/>
  <c r="M3629" i="5" s="1"/>
  <c r="O3629" i="5"/>
  <c r="L3628" i="5"/>
  <c r="M3628" i="5" s="1"/>
  <c r="O3628" i="5"/>
  <c r="L3627" i="5"/>
  <c r="M3627" i="5" s="1"/>
  <c r="O3627" i="5"/>
  <c r="L3626" i="5"/>
  <c r="M3626" i="5" s="1"/>
  <c r="O3626" i="5"/>
  <c r="L3625" i="5"/>
  <c r="M3625" i="5" s="1"/>
  <c r="O3625" i="5"/>
  <c r="L3624" i="5"/>
  <c r="M3624" i="5" s="1"/>
  <c r="O3624" i="5"/>
  <c r="L3623" i="5"/>
  <c r="M3623" i="5" s="1"/>
  <c r="O3623" i="5"/>
  <c r="L3622" i="5"/>
  <c r="M3622" i="5" s="1"/>
  <c r="O3622" i="5"/>
  <c r="L3621" i="5"/>
  <c r="M3621" i="5" s="1"/>
  <c r="O3621" i="5"/>
  <c r="L3620" i="5"/>
  <c r="M3620" i="5" s="1"/>
  <c r="O3620" i="5"/>
  <c r="L3619" i="5"/>
  <c r="M3619" i="5" s="1"/>
  <c r="O3619" i="5"/>
  <c r="L3618" i="5"/>
  <c r="M3618" i="5" s="1"/>
  <c r="O3618" i="5"/>
  <c r="L3617" i="5"/>
  <c r="M3617" i="5" s="1"/>
  <c r="O3617" i="5"/>
  <c r="L3616" i="5"/>
  <c r="M3616" i="5" s="1"/>
  <c r="O3616" i="5"/>
  <c r="L3615" i="5"/>
  <c r="M3615" i="5" s="1"/>
  <c r="O3615" i="5"/>
  <c r="L3614" i="5"/>
  <c r="M3614" i="5" s="1"/>
  <c r="O3614" i="5"/>
  <c r="L3613" i="5"/>
  <c r="M3613" i="5" s="1"/>
  <c r="O3613" i="5"/>
  <c r="L3612" i="5"/>
  <c r="M3612" i="5" s="1"/>
  <c r="O3612" i="5"/>
  <c r="L3611" i="5"/>
  <c r="M3611" i="5" s="1"/>
  <c r="O3611" i="5"/>
  <c r="L3610" i="5"/>
  <c r="M3610" i="5" s="1"/>
  <c r="O3610" i="5"/>
  <c r="L3609" i="5"/>
  <c r="M3609" i="5" s="1"/>
  <c r="O3609" i="5"/>
  <c r="L3608" i="5"/>
  <c r="M3608" i="5" s="1"/>
  <c r="O3608" i="5"/>
  <c r="L3607" i="5"/>
  <c r="M3607" i="5" s="1"/>
  <c r="O3607" i="5"/>
  <c r="L3606" i="5"/>
  <c r="M3606" i="5" s="1"/>
  <c r="O3606" i="5"/>
  <c r="L3605" i="5"/>
  <c r="M3605" i="5" s="1"/>
  <c r="O3605" i="5"/>
  <c r="L3604" i="5"/>
  <c r="M3604" i="5" s="1"/>
  <c r="O3604" i="5"/>
  <c r="L3603" i="5"/>
  <c r="M3603" i="5" s="1"/>
  <c r="O3603" i="5"/>
  <c r="L3602" i="5"/>
  <c r="M3602" i="5" s="1"/>
  <c r="O3602" i="5"/>
  <c r="L3601" i="5"/>
  <c r="M3601" i="5" s="1"/>
  <c r="O3601" i="5"/>
  <c r="L3600" i="5"/>
  <c r="M3600" i="5" s="1"/>
  <c r="O3600" i="5"/>
  <c r="L3599" i="5"/>
  <c r="M3599" i="5" s="1"/>
  <c r="O3599" i="5"/>
  <c r="L3598" i="5"/>
  <c r="M3598" i="5" s="1"/>
  <c r="O3598" i="5"/>
  <c r="L3597" i="5"/>
  <c r="M3597" i="5" s="1"/>
  <c r="O3597" i="5"/>
  <c r="L3596" i="5"/>
  <c r="M3596" i="5" s="1"/>
  <c r="O3596" i="5"/>
  <c r="L3595" i="5"/>
  <c r="M3595" i="5" s="1"/>
  <c r="O3595" i="5"/>
  <c r="L3594" i="5"/>
  <c r="M3594" i="5" s="1"/>
  <c r="O3594" i="5"/>
  <c r="L3593" i="5"/>
  <c r="M3593" i="5" s="1"/>
  <c r="O3593" i="5"/>
  <c r="L3592" i="5"/>
  <c r="M3592" i="5" s="1"/>
  <c r="O3592" i="5"/>
  <c r="L3591" i="5"/>
  <c r="M3591" i="5" s="1"/>
  <c r="O3591" i="5"/>
  <c r="L3590" i="5"/>
  <c r="M3590" i="5" s="1"/>
  <c r="O3590" i="5"/>
  <c r="L3589" i="5"/>
  <c r="M3589" i="5" s="1"/>
  <c r="O3589" i="5"/>
  <c r="L3588" i="5"/>
  <c r="M3588" i="5" s="1"/>
  <c r="O3588" i="5"/>
  <c r="L3587" i="5"/>
  <c r="M3587" i="5" s="1"/>
  <c r="O3587" i="5"/>
  <c r="L3586" i="5"/>
  <c r="M3586" i="5" s="1"/>
  <c r="O3586" i="5"/>
  <c r="L3585" i="5"/>
  <c r="M3585" i="5" s="1"/>
  <c r="O3585" i="5"/>
  <c r="L3584" i="5"/>
  <c r="M3584" i="5" s="1"/>
  <c r="O3584" i="5"/>
  <c r="L3583" i="5"/>
  <c r="M3583" i="5" s="1"/>
  <c r="O3583" i="5"/>
  <c r="L3582" i="5"/>
  <c r="M3582" i="5" s="1"/>
  <c r="O3582" i="5"/>
  <c r="L3581" i="5"/>
  <c r="M3581" i="5" s="1"/>
  <c r="O3581" i="5"/>
  <c r="L3580" i="5"/>
  <c r="M3580" i="5" s="1"/>
  <c r="O3580" i="5"/>
  <c r="L3579" i="5"/>
  <c r="M3579" i="5" s="1"/>
  <c r="O3579" i="5"/>
  <c r="L3578" i="5"/>
  <c r="M3578" i="5" s="1"/>
  <c r="O3578" i="5"/>
  <c r="L3577" i="5"/>
  <c r="M3577" i="5" s="1"/>
  <c r="O3577" i="5"/>
  <c r="L3576" i="5"/>
  <c r="M3576" i="5" s="1"/>
  <c r="O3576" i="5"/>
  <c r="L3575" i="5"/>
  <c r="M3575" i="5" s="1"/>
  <c r="O3575" i="5"/>
  <c r="L3574" i="5"/>
  <c r="M3574" i="5" s="1"/>
  <c r="O3574" i="5"/>
  <c r="L3573" i="5"/>
  <c r="M3573" i="5" s="1"/>
  <c r="O3573" i="5"/>
  <c r="L3572" i="5"/>
  <c r="M3572" i="5" s="1"/>
  <c r="O3572" i="5"/>
  <c r="L3571" i="5"/>
  <c r="M3571" i="5" s="1"/>
  <c r="O3571" i="5"/>
  <c r="L3570" i="5"/>
  <c r="M3570" i="5" s="1"/>
  <c r="O3570" i="5"/>
  <c r="L3569" i="5"/>
  <c r="M3569" i="5" s="1"/>
  <c r="O3569" i="5"/>
  <c r="L3568" i="5"/>
  <c r="M3568" i="5" s="1"/>
  <c r="O3568" i="5"/>
  <c r="L3567" i="5"/>
  <c r="M3567" i="5" s="1"/>
  <c r="O3567" i="5"/>
  <c r="L3566" i="5"/>
  <c r="M3566" i="5" s="1"/>
  <c r="O3566" i="5"/>
  <c r="L3565" i="5"/>
  <c r="M3565" i="5" s="1"/>
  <c r="O3565" i="5"/>
  <c r="L3564" i="5"/>
  <c r="M3564" i="5" s="1"/>
  <c r="O3564" i="5"/>
  <c r="L3563" i="5"/>
  <c r="M3563" i="5" s="1"/>
  <c r="O3563" i="5"/>
  <c r="L3562" i="5"/>
  <c r="M3562" i="5" s="1"/>
  <c r="O3562" i="5"/>
  <c r="L3561" i="5"/>
  <c r="M3561" i="5" s="1"/>
  <c r="O3561" i="5"/>
  <c r="L3560" i="5"/>
  <c r="M3560" i="5" s="1"/>
  <c r="O3560" i="5"/>
  <c r="L3559" i="5"/>
  <c r="M3559" i="5" s="1"/>
  <c r="O3559" i="5"/>
  <c r="L3558" i="5"/>
  <c r="M3558" i="5" s="1"/>
  <c r="O3558" i="5"/>
  <c r="L3557" i="5"/>
  <c r="M3557" i="5" s="1"/>
  <c r="O3557" i="5"/>
  <c r="L3556" i="5"/>
  <c r="M3556" i="5" s="1"/>
  <c r="O3556" i="5"/>
  <c r="L3555" i="5"/>
  <c r="M3555" i="5" s="1"/>
  <c r="O3555" i="5"/>
  <c r="L3554" i="5"/>
  <c r="M3554" i="5" s="1"/>
  <c r="O3554" i="5"/>
  <c r="L3553" i="5"/>
  <c r="M3553" i="5" s="1"/>
  <c r="O3553" i="5"/>
  <c r="L3552" i="5"/>
  <c r="M3552" i="5" s="1"/>
  <c r="O3552" i="5"/>
  <c r="L3551" i="5"/>
  <c r="M3551" i="5" s="1"/>
  <c r="O3551" i="5"/>
  <c r="L3550" i="5"/>
  <c r="M3550" i="5" s="1"/>
  <c r="O3550" i="5"/>
  <c r="L3549" i="5"/>
  <c r="M3549" i="5" s="1"/>
  <c r="O3549" i="5"/>
  <c r="L3548" i="5"/>
  <c r="M3548" i="5" s="1"/>
  <c r="O3548" i="5"/>
  <c r="L3547" i="5"/>
  <c r="M3547" i="5" s="1"/>
  <c r="O3547" i="5"/>
  <c r="L3546" i="5"/>
  <c r="M3546" i="5" s="1"/>
  <c r="O3546" i="5"/>
  <c r="L3545" i="5"/>
  <c r="M3545" i="5" s="1"/>
  <c r="O3545" i="5"/>
  <c r="L3544" i="5"/>
  <c r="M3544" i="5" s="1"/>
  <c r="O3544" i="5"/>
  <c r="L3543" i="5"/>
  <c r="M3543" i="5" s="1"/>
  <c r="O3543" i="5"/>
  <c r="L3542" i="5"/>
  <c r="M3542" i="5" s="1"/>
  <c r="O3542" i="5"/>
  <c r="L3541" i="5"/>
  <c r="M3541" i="5" s="1"/>
  <c r="O3541" i="5"/>
  <c r="L3540" i="5"/>
  <c r="M3540" i="5" s="1"/>
  <c r="O3540" i="5"/>
  <c r="L3539" i="5"/>
  <c r="M3539" i="5" s="1"/>
  <c r="O3539" i="5"/>
  <c r="L3538" i="5"/>
  <c r="M3538" i="5" s="1"/>
  <c r="O3538" i="5"/>
  <c r="L3537" i="5"/>
  <c r="M3537" i="5" s="1"/>
  <c r="O3537" i="5"/>
  <c r="L3536" i="5"/>
  <c r="M3536" i="5" s="1"/>
  <c r="O3536" i="5"/>
  <c r="L3535" i="5"/>
  <c r="M3535" i="5" s="1"/>
  <c r="O3535" i="5"/>
  <c r="L3534" i="5"/>
  <c r="M3534" i="5" s="1"/>
  <c r="O3534" i="5"/>
  <c r="L3533" i="5"/>
  <c r="M3533" i="5" s="1"/>
  <c r="O3533" i="5"/>
  <c r="L3532" i="5"/>
  <c r="M3532" i="5" s="1"/>
  <c r="O3532" i="5"/>
  <c r="L3531" i="5"/>
  <c r="M3531" i="5" s="1"/>
  <c r="O3531" i="5"/>
  <c r="L3530" i="5"/>
  <c r="M3530" i="5" s="1"/>
  <c r="O3530" i="5"/>
  <c r="L3529" i="5"/>
  <c r="M3529" i="5" s="1"/>
  <c r="O3529" i="5"/>
  <c r="L3528" i="5"/>
  <c r="M3528" i="5" s="1"/>
  <c r="O3528" i="5"/>
  <c r="L3527" i="5"/>
  <c r="M3527" i="5" s="1"/>
  <c r="O3527" i="5"/>
  <c r="L3526" i="5"/>
  <c r="M3526" i="5" s="1"/>
  <c r="O3526" i="5"/>
  <c r="L3525" i="5"/>
  <c r="M3525" i="5" s="1"/>
  <c r="O3525" i="5"/>
  <c r="L3524" i="5"/>
  <c r="M3524" i="5" s="1"/>
  <c r="O3524" i="5"/>
  <c r="L3523" i="5"/>
  <c r="M3523" i="5" s="1"/>
  <c r="O3523" i="5"/>
  <c r="L3522" i="5"/>
  <c r="M3522" i="5" s="1"/>
  <c r="O3522" i="5"/>
  <c r="L3521" i="5"/>
  <c r="M3521" i="5" s="1"/>
  <c r="O3521" i="5"/>
  <c r="L3520" i="5"/>
  <c r="M3520" i="5" s="1"/>
  <c r="O3520" i="5"/>
  <c r="L3519" i="5"/>
  <c r="M3519" i="5" s="1"/>
  <c r="O3519" i="5"/>
  <c r="L3518" i="5"/>
  <c r="M3518" i="5" s="1"/>
  <c r="O3518" i="5"/>
  <c r="L3517" i="5"/>
  <c r="M3517" i="5" s="1"/>
  <c r="O3517" i="5"/>
  <c r="L3516" i="5"/>
  <c r="M3516" i="5" s="1"/>
  <c r="O3516" i="5"/>
  <c r="L3515" i="5"/>
  <c r="M3515" i="5" s="1"/>
  <c r="O3515" i="5"/>
  <c r="L3514" i="5"/>
  <c r="M3514" i="5" s="1"/>
  <c r="O3514" i="5"/>
  <c r="L3513" i="5"/>
  <c r="M3513" i="5" s="1"/>
  <c r="O3513" i="5"/>
  <c r="L3512" i="5"/>
  <c r="M3512" i="5" s="1"/>
  <c r="O3512" i="5"/>
  <c r="L3511" i="5"/>
  <c r="M3511" i="5" s="1"/>
  <c r="O3511" i="5"/>
  <c r="L3510" i="5"/>
  <c r="M3510" i="5" s="1"/>
  <c r="O3510" i="5"/>
  <c r="L3509" i="5"/>
  <c r="M3509" i="5" s="1"/>
  <c r="O3509" i="5"/>
  <c r="L3508" i="5"/>
  <c r="M3508" i="5" s="1"/>
  <c r="O3508" i="5"/>
  <c r="L3507" i="5"/>
  <c r="M3507" i="5" s="1"/>
  <c r="O3507" i="5"/>
  <c r="L3506" i="5"/>
  <c r="M3506" i="5" s="1"/>
  <c r="O3506" i="5"/>
  <c r="L3505" i="5"/>
  <c r="M3505" i="5" s="1"/>
  <c r="O3505" i="5"/>
  <c r="L3504" i="5"/>
  <c r="M3504" i="5" s="1"/>
  <c r="O3504" i="5"/>
  <c r="L3503" i="5"/>
  <c r="M3503" i="5" s="1"/>
  <c r="O3503" i="5"/>
  <c r="L3502" i="5"/>
  <c r="M3502" i="5" s="1"/>
  <c r="O3502" i="5"/>
  <c r="L3501" i="5"/>
  <c r="M3501" i="5" s="1"/>
  <c r="O3501" i="5"/>
  <c r="L3500" i="5"/>
  <c r="M3500" i="5" s="1"/>
  <c r="O3500" i="5"/>
  <c r="L3499" i="5"/>
  <c r="M3499" i="5" s="1"/>
  <c r="O3499" i="5"/>
  <c r="L3498" i="5"/>
  <c r="M3498" i="5" s="1"/>
  <c r="O3498" i="5"/>
  <c r="L3497" i="5"/>
  <c r="M3497" i="5" s="1"/>
  <c r="O3497" i="5"/>
  <c r="L3496" i="5"/>
  <c r="M3496" i="5" s="1"/>
  <c r="O3496" i="5"/>
  <c r="L3495" i="5"/>
  <c r="M3495" i="5" s="1"/>
  <c r="O3495" i="5"/>
  <c r="L3494" i="5"/>
  <c r="M3494" i="5" s="1"/>
  <c r="O3494" i="5"/>
  <c r="L3493" i="5"/>
  <c r="M3493" i="5" s="1"/>
  <c r="O3493" i="5"/>
  <c r="L3492" i="5"/>
  <c r="M3492" i="5" s="1"/>
  <c r="O3492" i="5"/>
  <c r="L3491" i="5"/>
  <c r="M3491" i="5" s="1"/>
  <c r="O3491" i="5"/>
  <c r="L3490" i="5"/>
  <c r="M3490" i="5" s="1"/>
  <c r="O3490" i="5"/>
  <c r="L3489" i="5"/>
  <c r="M3489" i="5" s="1"/>
  <c r="O3489" i="5"/>
  <c r="L3488" i="5"/>
  <c r="M3488" i="5" s="1"/>
  <c r="O3488" i="5"/>
  <c r="L3487" i="5"/>
  <c r="M3487" i="5" s="1"/>
  <c r="O3487" i="5"/>
  <c r="L3486" i="5"/>
  <c r="M3486" i="5" s="1"/>
  <c r="O3486" i="5"/>
  <c r="L3485" i="5"/>
  <c r="M3485" i="5" s="1"/>
  <c r="O3485" i="5"/>
  <c r="L3484" i="5"/>
  <c r="M3484" i="5" s="1"/>
  <c r="O3484" i="5"/>
  <c r="L3483" i="5"/>
  <c r="M3483" i="5" s="1"/>
  <c r="O3483" i="5"/>
  <c r="L3482" i="5"/>
  <c r="M3482" i="5" s="1"/>
  <c r="O3482" i="5"/>
  <c r="L3481" i="5"/>
  <c r="M3481" i="5" s="1"/>
  <c r="O3481" i="5"/>
  <c r="L3480" i="5"/>
  <c r="M3480" i="5" s="1"/>
  <c r="O3480" i="5"/>
  <c r="L3479" i="5"/>
  <c r="M3479" i="5" s="1"/>
  <c r="O3479" i="5"/>
  <c r="L3478" i="5"/>
  <c r="M3478" i="5" s="1"/>
  <c r="O3478" i="5"/>
  <c r="L3477" i="5"/>
  <c r="M3477" i="5" s="1"/>
  <c r="O3477" i="5"/>
  <c r="L3476" i="5"/>
  <c r="M3476" i="5" s="1"/>
  <c r="O3476" i="5"/>
  <c r="L3475" i="5"/>
  <c r="M3475" i="5" s="1"/>
  <c r="O3475" i="5"/>
  <c r="L3474" i="5"/>
  <c r="M3474" i="5" s="1"/>
  <c r="O3474" i="5"/>
  <c r="L3473" i="5"/>
  <c r="M3473" i="5" s="1"/>
  <c r="O3473" i="5"/>
  <c r="L3472" i="5"/>
  <c r="M3472" i="5" s="1"/>
  <c r="O3472" i="5"/>
  <c r="L3471" i="5"/>
  <c r="M3471" i="5" s="1"/>
  <c r="O3471" i="5"/>
  <c r="L3470" i="5"/>
  <c r="M3470" i="5" s="1"/>
  <c r="O3470" i="5"/>
  <c r="L3469" i="5"/>
  <c r="M3469" i="5" s="1"/>
  <c r="O3469" i="5"/>
  <c r="L3468" i="5"/>
  <c r="M3468" i="5" s="1"/>
  <c r="O3468" i="5"/>
  <c r="L3467" i="5"/>
  <c r="M3467" i="5" s="1"/>
  <c r="O3467" i="5"/>
  <c r="L3466" i="5"/>
  <c r="M3466" i="5" s="1"/>
  <c r="O3466" i="5"/>
  <c r="L3465" i="5"/>
  <c r="M3465" i="5" s="1"/>
  <c r="O3465" i="5"/>
  <c r="L3464" i="5"/>
  <c r="M3464" i="5" s="1"/>
  <c r="O3464" i="5"/>
  <c r="L3463" i="5"/>
  <c r="M3463" i="5" s="1"/>
  <c r="O3463" i="5"/>
  <c r="L3462" i="5"/>
  <c r="M3462" i="5" s="1"/>
  <c r="O3462" i="5"/>
  <c r="L3461" i="5"/>
  <c r="M3461" i="5" s="1"/>
  <c r="O3461" i="5"/>
  <c r="L3460" i="5"/>
  <c r="M3460" i="5" s="1"/>
  <c r="O3460" i="5"/>
  <c r="L3459" i="5"/>
  <c r="M3459" i="5" s="1"/>
  <c r="O3459" i="5"/>
  <c r="L3458" i="5"/>
  <c r="M3458" i="5" s="1"/>
  <c r="O3458" i="5"/>
  <c r="L3457" i="5"/>
  <c r="M3457" i="5" s="1"/>
  <c r="O3457" i="5"/>
  <c r="L3456" i="5"/>
  <c r="M3456" i="5" s="1"/>
  <c r="O3456" i="5"/>
  <c r="L3455" i="5"/>
  <c r="M3455" i="5" s="1"/>
  <c r="O3455" i="5"/>
  <c r="L3454" i="5"/>
  <c r="M3454" i="5" s="1"/>
  <c r="O3454" i="5"/>
  <c r="L3453" i="5"/>
  <c r="M3453" i="5" s="1"/>
  <c r="O3453" i="5"/>
  <c r="L3452" i="5"/>
  <c r="M3452" i="5" s="1"/>
  <c r="O3452" i="5"/>
  <c r="L3451" i="5"/>
  <c r="M3451" i="5" s="1"/>
  <c r="O3451" i="5"/>
  <c r="L3450" i="5"/>
  <c r="M3450" i="5" s="1"/>
  <c r="O3450" i="5"/>
  <c r="L3449" i="5"/>
  <c r="M3449" i="5" s="1"/>
  <c r="O3449" i="5"/>
  <c r="L3448" i="5"/>
  <c r="M3448" i="5" s="1"/>
  <c r="O3448" i="5"/>
  <c r="L3447" i="5"/>
  <c r="M3447" i="5" s="1"/>
  <c r="O3447" i="5"/>
  <c r="L3446" i="5"/>
  <c r="M3446" i="5" s="1"/>
  <c r="O3446" i="5"/>
  <c r="L3445" i="5"/>
  <c r="M3445" i="5" s="1"/>
  <c r="O3445" i="5"/>
  <c r="L3444" i="5"/>
  <c r="M3444" i="5" s="1"/>
  <c r="O3444" i="5"/>
  <c r="L3443" i="5"/>
  <c r="M3443" i="5" s="1"/>
  <c r="O3443" i="5"/>
  <c r="L3442" i="5"/>
  <c r="M3442" i="5" s="1"/>
  <c r="O3442" i="5"/>
  <c r="L3441" i="5"/>
  <c r="M3441" i="5" s="1"/>
  <c r="O3441" i="5"/>
  <c r="L3440" i="5"/>
  <c r="M3440" i="5" s="1"/>
  <c r="O3440" i="5"/>
  <c r="L3439" i="5"/>
  <c r="M3439" i="5" s="1"/>
  <c r="O3439" i="5"/>
  <c r="L3438" i="5"/>
  <c r="M3438" i="5" s="1"/>
  <c r="O3438" i="5"/>
  <c r="L3437" i="5"/>
  <c r="M3437" i="5" s="1"/>
  <c r="O3437" i="5"/>
  <c r="L3436" i="5"/>
  <c r="M3436" i="5" s="1"/>
  <c r="O3436" i="5"/>
  <c r="L3435" i="5"/>
  <c r="M3435" i="5" s="1"/>
  <c r="O3435" i="5"/>
  <c r="L3434" i="5"/>
  <c r="M3434" i="5" s="1"/>
  <c r="O3434" i="5"/>
  <c r="L3433" i="5"/>
  <c r="M3433" i="5" s="1"/>
  <c r="O3433" i="5"/>
  <c r="L3432" i="5"/>
  <c r="M3432" i="5" s="1"/>
  <c r="O3432" i="5"/>
  <c r="L3431" i="5"/>
  <c r="M3431" i="5" s="1"/>
  <c r="O3431" i="5"/>
  <c r="L3430" i="5"/>
  <c r="M3430" i="5" s="1"/>
  <c r="O3430" i="5"/>
  <c r="L3429" i="5"/>
  <c r="M3429" i="5" s="1"/>
  <c r="O3429" i="5"/>
  <c r="L3428" i="5"/>
  <c r="M3428" i="5" s="1"/>
  <c r="O3428" i="5"/>
  <c r="L3427" i="5"/>
  <c r="M3427" i="5" s="1"/>
  <c r="O3427" i="5"/>
  <c r="L3426" i="5"/>
  <c r="M3426" i="5" s="1"/>
  <c r="O3426" i="5"/>
  <c r="L3425" i="5"/>
  <c r="M3425" i="5" s="1"/>
  <c r="O3425" i="5"/>
  <c r="L3424" i="5"/>
  <c r="M3424" i="5" s="1"/>
  <c r="O3424" i="5"/>
  <c r="L3423" i="5"/>
  <c r="M3423" i="5" s="1"/>
  <c r="O3423" i="5"/>
  <c r="L3422" i="5"/>
  <c r="M3422" i="5" s="1"/>
  <c r="O3422" i="5"/>
  <c r="L3421" i="5"/>
  <c r="M3421" i="5" s="1"/>
  <c r="O3421" i="5"/>
  <c r="L3420" i="5"/>
  <c r="M3420" i="5" s="1"/>
  <c r="O3420" i="5"/>
  <c r="L3419" i="5"/>
  <c r="M3419" i="5" s="1"/>
  <c r="O3419" i="5"/>
  <c r="L3418" i="5"/>
  <c r="M3418" i="5" s="1"/>
  <c r="O3418" i="5"/>
  <c r="L3417" i="5"/>
  <c r="M3417" i="5" s="1"/>
  <c r="O3417" i="5"/>
  <c r="L3416" i="5"/>
  <c r="M3416" i="5" s="1"/>
  <c r="O3416" i="5"/>
  <c r="L3415" i="5"/>
  <c r="M3415" i="5" s="1"/>
  <c r="O3415" i="5"/>
  <c r="L3414" i="5"/>
  <c r="M3414" i="5" s="1"/>
  <c r="O3414" i="5"/>
  <c r="L3413" i="5"/>
  <c r="M3413" i="5" s="1"/>
  <c r="O3413" i="5"/>
  <c r="L3412" i="5"/>
  <c r="M3412" i="5" s="1"/>
  <c r="O3412" i="5"/>
  <c r="L3411" i="5"/>
  <c r="M3411" i="5" s="1"/>
  <c r="O3411" i="5"/>
  <c r="L3410" i="5"/>
  <c r="M3410" i="5" s="1"/>
  <c r="O3410" i="5"/>
  <c r="L3409" i="5"/>
  <c r="M3409" i="5" s="1"/>
  <c r="O3409" i="5"/>
  <c r="L3408" i="5"/>
  <c r="M3408" i="5" s="1"/>
  <c r="O3408" i="5"/>
  <c r="L3407" i="5"/>
  <c r="M3407" i="5" s="1"/>
  <c r="O3407" i="5"/>
  <c r="L3406" i="5"/>
  <c r="M3406" i="5" s="1"/>
  <c r="O3406" i="5"/>
  <c r="L3405" i="5"/>
  <c r="M3405" i="5" s="1"/>
  <c r="O3405" i="5"/>
  <c r="L3404" i="5"/>
  <c r="M3404" i="5" s="1"/>
  <c r="O3404" i="5"/>
  <c r="L3403" i="5"/>
  <c r="M3403" i="5" s="1"/>
  <c r="O3403" i="5"/>
  <c r="L3402" i="5"/>
  <c r="M3402" i="5" s="1"/>
  <c r="O3402" i="5"/>
  <c r="L3401" i="5"/>
  <c r="M3401" i="5" s="1"/>
  <c r="O3401" i="5"/>
  <c r="L3400" i="5"/>
  <c r="M3400" i="5" s="1"/>
  <c r="O3400" i="5"/>
  <c r="L3399" i="5"/>
  <c r="M3399" i="5" s="1"/>
  <c r="O3399" i="5"/>
  <c r="L3398" i="5"/>
  <c r="M3398" i="5" s="1"/>
  <c r="O3398" i="5"/>
  <c r="L3397" i="5"/>
  <c r="M3397" i="5" s="1"/>
  <c r="O3397" i="5"/>
  <c r="L3396" i="5"/>
  <c r="M3396" i="5" s="1"/>
  <c r="O3396" i="5"/>
  <c r="L3395" i="5"/>
  <c r="M3395" i="5" s="1"/>
  <c r="O3395" i="5"/>
  <c r="L3394" i="5"/>
  <c r="M3394" i="5" s="1"/>
  <c r="O3394" i="5"/>
  <c r="L3393" i="5"/>
  <c r="M3393" i="5" s="1"/>
  <c r="O3393" i="5"/>
  <c r="L3392" i="5"/>
  <c r="M3392" i="5" s="1"/>
  <c r="O3392" i="5"/>
  <c r="L3391" i="5"/>
  <c r="M3391" i="5" s="1"/>
  <c r="O3391" i="5"/>
  <c r="L3390" i="5"/>
  <c r="M3390" i="5" s="1"/>
  <c r="O3390" i="5"/>
  <c r="L3389" i="5"/>
  <c r="M3389" i="5" s="1"/>
  <c r="O3389" i="5"/>
  <c r="L3388" i="5"/>
  <c r="M3388" i="5" s="1"/>
  <c r="O3388" i="5"/>
  <c r="L3387" i="5"/>
  <c r="M3387" i="5" s="1"/>
  <c r="O3387" i="5"/>
  <c r="L3386" i="5"/>
  <c r="M3386" i="5" s="1"/>
  <c r="O3386" i="5"/>
  <c r="L3385" i="5"/>
  <c r="M3385" i="5" s="1"/>
  <c r="O3385" i="5"/>
  <c r="L3384" i="5"/>
  <c r="M3384" i="5" s="1"/>
  <c r="O3384" i="5"/>
  <c r="L3383" i="5"/>
  <c r="M3383" i="5" s="1"/>
  <c r="O3383" i="5"/>
  <c r="L3382" i="5"/>
  <c r="M3382" i="5" s="1"/>
  <c r="O3382" i="5"/>
  <c r="L3381" i="5"/>
  <c r="M3381" i="5" s="1"/>
  <c r="O3381" i="5"/>
  <c r="L3380" i="5"/>
  <c r="M3380" i="5" s="1"/>
  <c r="O3380" i="5"/>
  <c r="L3379" i="5"/>
  <c r="M3379" i="5" s="1"/>
  <c r="O3379" i="5"/>
  <c r="L3378" i="5"/>
  <c r="M3378" i="5" s="1"/>
  <c r="O3378" i="5"/>
  <c r="L3377" i="5"/>
  <c r="M3377" i="5" s="1"/>
  <c r="O3377" i="5"/>
  <c r="L3376" i="5"/>
  <c r="M3376" i="5" s="1"/>
  <c r="O3376" i="5"/>
  <c r="L3375" i="5"/>
  <c r="M3375" i="5" s="1"/>
  <c r="O3375" i="5"/>
  <c r="L3374" i="5"/>
  <c r="M3374" i="5" s="1"/>
  <c r="O3374" i="5"/>
  <c r="L3373" i="5"/>
  <c r="M3373" i="5" s="1"/>
  <c r="O3373" i="5"/>
  <c r="L3372" i="5"/>
  <c r="M3372" i="5" s="1"/>
  <c r="O3372" i="5"/>
  <c r="L3371" i="5"/>
  <c r="M3371" i="5" s="1"/>
  <c r="O3371" i="5"/>
  <c r="L3370" i="5"/>
  <c r="M3370" i="5" s="1"/>
  <c r="O3370" i="5"/>
  <c r="L3369" i="5"/>
  <c r="M3369" i="5" s="1"/>
  <c r="O3369" i="5"/>
  <c r="L3368" i="5"/>
  <c r="M3368" i="5" s="1"/>
  <c r="O3368" i="5"/>
  <c r="L3367" i="5"/>
  <c r="M3367" i="5" s="1"/>
  <c r="O3367" i="5"/>
  <c r="L3366" i="5"/>
  <c r="M3366" i="5" s="1"/>
  <c r="O3366" i="5"/>
  <c r="L3365" i="5"/>
  <c r="M3365" i="5" s="1"/>
  <c r="O3365" i="5"/>
  <c r="L3364" i="5"/>
  <c r="M3364" i="5" s="1"/>
  <c r="O3364" i="5"/>
  <c r="L3363" i="5"/>
  <c r="M3363" i="5" s="1"/>
  <c r="O3363" i="5"/>
  <c r="L3362" i="5"/>
  <c r="M3362" i="5" s="1"/>
  <c r="O3362" i="5"/>
  <c r="L3361" i="5"/>
  <c r="M3361" i="5" s="1"/>
  <c r="O3361" i="5"/>
  <c r="L3360" i="5"/>
  <c r="M3360" i="5" s="1"/>
  <c r="O3360" i="5"/>
  <c r="L3359" i="5"/>
  <c r="M3359" i="5" s="1"/>
  <c r="O3359" i="5"/>
  <c r="L3358" i="5"/>
  <c r="M3358" i="5" s="1"/>
  <c r="O3358" i="5"/>
  <c r="L3357" i="5"/>
  <c r="M3357" i="5" s="1"/>
  <c r="O3357" i="5"/>
  <c r="L3356" i="5"/>
  <c r="M3356" i="5" s="1"/>
  <c r="O3356" i="5"/>
  <c r="L3355" i="5"/>
  <c r="M3355" i="5" s="1"/>
  <c r="O3355" i="5"/>
  <c r="L3354" i="5"/>
  <c r="M3354" i="5" s="1"/>
  <c r="O3354" i="5"/>
  <c r="L3353" i="5"/>
  <c r="M3353" i="5" s="1"/>
  <c r="O3353" i="5"/>
  <c r="L3352" i="5"/>
  <c r="M3352" i="5" s="1"/>
  <c r="O3352" i="5"/>
  <c r="L3351" i="5"/>
  <c r="M3351" i="5" s="1"/>
  <c r="O3351" i="5"/>
  <c r="L3350" i="5"/>
  <c r="M3350" i="5" s="1"/>
  <c r="O3350" i="5"/>
  <c r="L3349" i="5"/>
  <c r="M3349" i="5" s="1"/>
  <c r="O3349" i="5"/>
  <c r="L3348" i="5"/>
  <c r="M3348" i="5" s="1"/>
  <c r="O3348" i="5"/>
  <c r="L3347" i="5"/>
  <c r="M3347" i="5" s="1"/>
  <c r="O3347" i="5"/>
  <c r="L3346" i="5"/>
  <c r="M3346" i="5" s="1"/>
  <c r="O3346" i="5"/>
  <c r="L3345" i="5"/>
  <c r="M3345" i="5" s="1"/>
  <c r="O3345" i="5"/>
  <c r="L3344" i="5"/>
  <c r="M3344" i="5" s="1"/>
  <c r="O3344" i="5"/>
  <c r="L3343" i="5"/>
  <c r="M3343" i="5" s="1"/>
  <c r="O3343" i="5"/>
  <c r="L3342" i="5"/>
  <c r="M3342" i="5" s="1"/>
  <c r="O3342" i="5"/>
  <c r="L3341" i="5"/>
  <c r="M3341" i="5" s="1"/>
  <c r="O3341" i="5"/>
  <c r="L3340" i="5"/>
  <c r="M3340" i="5" s="1"/>
  <c r="O3340" i="5"/>
  <c r="L3339" i="5"/>
  <c r="M3339" i="5" s="1"/>
  <c r="O3339" i="5"/>
  <c r="L3338" i="5"/>
  <c r="M3338" i="5" s="1"/>
  <c r="O3338" i="5"/>
  <c r="L3337" i="5"/>
  <c r="M3337" i="5" s="1"/>
  <c r="O3337" i="5"/>
  <c r="L3336" i="5"/>
  <c r="M3336" i="5" s="1"/>
  <c r="O3336" i="5"/>
  <c r="L3335" i="5"/>
  <c r="M3335" i="5" s="1"/>
  <c r="O3335" i="5"/>
  <c r="L3334" i="5"/>
  <c r="M3334" i="5" s="1"/>
  <c r="O3334" i="5"/>
  <c r="L3333" i="5"/>
  <c r="M3333" i="5" s="1"/>
  <c r="O3333" i="5"/>
  <c r="L3332" i="5"/>
  <c r="M3332" i="5" s="1"/>
  <c r="O3332" i="5"/>
  <c r="L3331" i="5"/>
  <c r="M3331" i="5" s="1"/>
  <c r="O3331" i="5"/>
  <c r="L3330" i="5"/>
  <c r="M3330" i="5" s="1"/>
  <c r="O3330" i="5"/>
  <c r="L3329" i="5"/>
  <c r="M3329" i="5" s="1"/>
  <c r="O3329" i="5"/>
  <c r="L3328" i="5"/>
  <c r="M3328" i="5" s="1"/>
  <c r="O3328" i="5"/>
  <c r="L3327" i="5"/>
  <c r="M3327" i="5" s="1"/>
  <c r="O3327" i="5"/>
  <c r="L3326" i="5"/>
  <c r="M3326" i="5" s="1"/>
  <c r="O3326" i="5"/>
  <c r="L3325" i="5"/>
  <c r="M3325" i="5" s="1"/>
  <c r="O3325" i="5"/>
  <c r="L3324" i="5"/>
  <c r="M3324" i="5" s="1"/>
  <c r="O3324" i="5"/>
  <c r="L3323" i="5"/>
  <c r="M3323" i="5" s="1"/>
  <c r="O3323" i="5"/>
  <c r="L3322" i="5"/>
  <c r="M3322" i="5" s="1"/>
  <c r="O3322" i="5"/>
  <c r="L3321" i="5"/>
  <c r="M3321" i="5" s="1"/>
  <c r="O3321" i="5"/>
  <c r="L3320" i="5"/>
  <c r="M3320" i="5" s="1"/>
  <c r="O3320" i="5"/>
  <c r="L3319" i="5"/>
  <c r="M3319" i="5" s="1"/>
  <c r="O3319" i="5"/>
  <c r="L3318" i="5"/>
  <c r="M3318" i="5" s="1"/>
  <c r="O3318" i="5"/>
  <c r="L3317" i="5"/>
  <c r="M3317" i="5" s="1"/>
  <c r="O3317" i="5"/>
  <c r="L3316" i="5"/>
  <c r="M3316" i="5" s="1"/>
  <c r="O3316" i="5"/>
  <c r="L3315" i="5"/>
  <c r="M3315" i="5" s="1"/>
  <c r="O3315" i="5"/>
  <c r="L3314" i="5"/>
  <c r="M3314" i="5" s="1"/>
  <c r="O3314" i="5"/>
  <c r="L3313" i="5"/>
  <c r="M3313" i="5" s="1"/>
  <c r="O3313" i="5"/>
  <c r="L3312" i="5"/>
  <c r="M3312" i="5" s="1"/>
  <c r="O3312" i="5"/>
  <c r="L3311" i="5"/>
  <c r="M3311" i="5" s="1"/>
  <c r="O3311" i="5"/>
  <c r="L3310" i="5"/>
  <c r="M3310" i="5" s="1"/>
  <c r="O3310" i="5"/>
  <c r="L3309" i="5"/>
  <c r="M3309" i="5" s="1"/>
  <c r="O3309" i="5"/>
  <c r="L3308" i="5"/>
  <c r="M3308" i="5" s="1"/>
  <c r="O3308" i="5"/>
  <c r="L3307" i="5"/>
  <c r="M3307" i="5" s="1"/>
  <c r="O3307" i="5"/>
  <c r="L3306" i="5"/>
  <c r="M3306" i="5" s="1"/>
  <c r="O3306" i="5"/>
  <c r="L3305" i="5"/>
  <c r="M3305" i="5" s="1"/>
  <c r="O3305" i="5"/>
  <c r="L3304" i="5"/>
  <c r="M3304" i="5" s="1"/>
  <c r="O3304" i="5"/>
  <c r="L3303" i="5"/>
  <c r="M3303" i="5" s="1"/>
  <c r="O3303" i="5"/>
  <c r="L3302" i="5"/>
  <c r="M3302" i="5" s="1"/>
  <c r="O3302" i="5"/>
  <c r="L3301" i="5"/>
  <c r="M3301" i="5" s="1"/>
  <c r="O3301" i="5"/>
  <c r="L3300" i="5"/>
  <c r="M3300" i="5" s="1"/>
  <c r="O3300" i="5"/>
  <c r="L3299" i="5"/>
  <c r="M3299" i="5" s="1"/>
  <c r="O3299" i="5"/>
  <c r="L3298" i="5"/>
  <c r="M3298" i="5" s="1"/>
  <c r="O3298" i="5"/>
  <c r="L3297" i="5"/>
  <c r="M3297" i="5" s="1"/>
  <c r="O3297" i="5"/>
  <c r="L3296" i="5"/>
  <c r="M3296" i="5" s="1"/>
  <c r="O3296" i="5"/>
  <c r="L3295" i="5"/>
  <c r="M3295" i="5" s="1"/>
  <c r="O3295" i="5"/>
  <c r="L3294" i="5"/>
  <c r="M3294" i="5" s="1"/>
  <c r="O3294" i="5"/>
  <c r="L3293" i="5"/>
  <c r="M3293" i="5" s="1"/>
  <c r="O3293" i="5"/>
  <c r="L3292" i="5"/>
  <c r="M3292" i="5" s="1"/>
  <c r="O3292" i="5"/>
  <c r="L3291" i="5"/>
  <c r="M3291" i="5" s="1"/>
  <c r="O3291" i="5"/>
  <c r="L3290" i="5"/>
  <c r="M3290" i="5" s="1"/>
  <c r="O3290" i="5"/>
  <c r="L3289" i="5"/>
  <c r="M3289" i="5" s="1"/>
  <c r="O3289" i="5"/>
  <c r="L3288" i="5"/>
  <c r="M3288" i="5" s="1"/>
  <c r="O3288" i="5"/>
  <c r="L3287" i="5"/>
  <c r="M3287" i="5" s="1"/>
  <c r="O3287" i="5"/>
  <c r="L3286" i="5"/>
  <c r="M3286" i="5" s="1"/>
  <c r="O3286" i="5"/>
  <c r="L3285" i="5"/>
  <c r="M3285" i="5" s="1"/>
  <c r="O3285" i="5"/>
  <c r="L3284" i="5"/>
  <c r="M3284" i="5" s="1"/>
  <c r="O3284" i="5"/>
  <c r="L3283" i="5"/>
  <c r="M3283" i="5" s="1"/>
  <c r="O3283" i="5"/>
  <c r="L3282" i="5"/>
  <c r="M3282" i="5" s="1"/>
  <c r="O3282" i="5"/>
  <c r="L3281" i="5"/>
  <c r="M3281" i="5" s="1"/>
  <c r="O3281" i="5"/>
  <c r="L3280" i="5"/>
  <c r="M3280" i="5" s="1"/>
  <c r="O3280" i="5"/>
  <c r="L3279" i="5"/>
  <c r="M3279" i="5" s="1"/>
  <c r="O3279" i="5"/>
  <c r="L3278" i="5"/>
  <c r="M3278" i="5" s="1"/>
  <c r="O3278" i="5"/>
  <c r="L3277" i="5"/>
  <c r="M3277" i="5" s="1"/>
  <c r="O3277" i="5"/>
  <c r="L3276" i="5"/>
  <c r="M3276" i="5" s="1"/>
  <c r="O3276" i="5"/>
  <c r="L3275" i="5"/>
  <c r="M3275" i="5" s="1"/>
  <c r="O3275" i="5"/>
  <c r="L3274" i="5"/>
  <c r="M3274" i="5" s="1"/>
  <c r="O3274" i="5"/>
  <c r="L3273" i="5"/>
  <c r="M3273" i="5" s="1"/>
  <c r="O3273" i="5"/>
  <c r="L3272" i="5"/>
  <c r="M3272" i="5" s="1"/>
  <c r="O3272" i="5"/>
  <c r="L3271" i="5"/>
  <c r="M3271" i="5" s="1"/>
  <c r="O3271" i="5"/>
  <c r="L3270" i="5"/>
  <c r="M3270" i="5" s="1"/>
  <c r="O3270" i="5"/>
  <c r="L3269" i="5"/>
  <c r="M3269" i="5" s="1"/>
  <c r="O3269" i="5"/>
  <c r="L3268" i="5"/>
  <c r="M3268" i="5" s="1"/>
  <c r="O3268" i="5"/>
  <c r="L3267" i="5"/>
  <c r="M3267" i="5" s="1"/>
  <c r="O3267" i="5"/>
  <c r="L3266" i="5"/>
  <c r="M3266" i="5" s="1"/>
  <c r="O3266" i="5"/>
  <c r="L3265" i="5"/>
  <c r="M3265" i="5" s="1"/>
  <c r="O3265" i="5"/>
  <c r="L3264" i="5"/>
  <c r="M3264" i="5" s="1"/>
  <c r="O3264" i="5"/>
  <c r="L3263" i="5"/>
  <c r="M3263" i="5" s="1"/>
  <c r="O3263" i="5"/>
  <c r="L3262" i="5"/>
  <c r="M3262" i="5" s="1"/>
  <c r="O3262" i="5"/>
  <c r="L3261" i="5"/>
  <c r="M3261" i="5" s="1"/>
  <c r="O3261" i="5"/>
  <c r="L3260" i="5"/>
  <c r="M3260" i="5" s="1"/>
  <c r="O3260" i="5"/>
  <c r="L3259" i="5"/>
  <c r="M3259" i="5" s="1"/>
  <c r="O3259" i="5"/>
  <c r="L3258" i="5"/>
  <c r="M3258" i="5" s="1"/>
  <c r="O3258" i="5"/>
  <c r="L3257" i="5"/>
  <c r="M3257" i="5" s="1"/>
  <c r="O3257" i="5"/>
  <c r="L3256" i="5"/>
  <c r="M3256" i="5" s="1"/>
  <c r="O3256" i="5"/>
  <c r="L3255" i="5"/>
  <c r="M3255" i="5" s="1"/>
  <c r="O3255" i="5"/>
  <c r="L3254" i="5"/>
  <c r="M3254" i="5" s="1"/>
  <c r="O3254" i="5"/>
  <c r="L3253" i="5"/>
  <c r="M3253" i="5" s="1"/>
  <c r="O3253" i="5"/>
  <c r="L3252" i="5"/>
  <c r="M3252" i="5" s="1"/>
  <c r="O3252" i="5"/>
  <c r="L3251" i="5"/>
  <c r="M3251" i="5" s="1"/>
  <c r="O3251" i="5"/>
  <c r="L3250" i="5"/>
  <c r="M3250" i="5" s="1"/>
  <c r="O3250" i="5"/>
  <c r="L3249" i="5"/>
  <c r="M3249" i="5" s="1"/>
  <c r="O3249" i="5"/>
  <c r="L3248" i="5"/>
  <c r="M3248" i="5" s="1"/>
  <c r="O3248" i="5"/>
  <c r="L3247" i="5"/>
  <c r="M3247" i="5" s="1"/>
  <c r="O3247" i="5"/>
  <c r="L3246" i="5"/>
  <c r="M3246" i="5" s="1"/>
  <c r="O3246" i="5"/>
  <c r="L3245" i="5"/>
  <c r="M3245" i="5" s="1"/>
  <c r="O3245" i="5"/>
  <c r="L3244" i="5"/>
  <c r="M3244" i="5" s="1"/>
  <c r="O3244" i="5"/>
  <c r="L3243" i="5"/>
  <c r="M3243" i="5" s="1"/>
  <c r="O3243" i="5"/>
  <c r="L3242" i="5"/>
  <c r="M3242" i="5" s="1"/>
  <c r="O3242" i="5"/>
  <c r="L3241" i="5"/>
  <c r="M3241" i="5" s="1"/>
  <c r="O3241" i="5"/>
  <c r="L3240" i="5"/>
  <c r="M3240" i="5" s="1"/>
  <c r="O3240" i="5"/>
  <c r="L3239" i="5"/>
  <c r="M3239" i="5" s="1"/>
  <c r="O3239" i="5"/>
  <c r="L3238" i="5"/>
  <c r="M3238" i="5" s="1"/>
  <c r="O3238" i="5"/>
  <c r="L3237" i="5"/>
  <c r="M3237" i="5" s="1"/>
  <c r="O3237" i="5"/>
  <c r="L3236" i="5"/>
  <c r="M3236" i="5" s="1"/>
  <c r="O3236" i="5"/>
  <c r="L3235" i="5"/>
  <c r="M3235" i="5" s="1"/>
  <c r="O3235" i="5"/>
  <c r="L3234" i="5"/>
  <c r="M3234" i="5" s="1"/>
  <c r="O3234" i="5"/>
  <c r="L3233" i="5"/>
  <c r="M3233" i="5" s="1"/>
  <c r="O3233" i="5"/>
  <c r="L3232" i="5"/>
  <c r="M3232" i="5" s="1"/>
  <c r="O3232" i="5"/>
  <c r="L3231" i="5"/>
  <c r="M3231" i="5" s="1"/>
  <c r="O3231" i="5"/>
  <c r="L3230" i="5"/>
  <c r="M3230" i="5" s="1"/>
  <c r="O3230" i="5"/>
  <c r="L3229" i="5"/>
  <c r="M3229" i="5" s="1"/>
  <c r="O3229" i="5"/>
  <c r="L3228" i="5"/>
  <c r="M3228" i="5" s="1"/>
  <c r="O3228" i="5"/>
  <c r="L3227" i="5"/>
  <c r="M3227" i="5" s="1"/>
  <c r="O3227" i="5"/>
  <c r="L3226" i="5"/>
  <c r="M3226" i="5" s="1"/>
  <c r="O3226" i="5"/>
  <c r="L3225" i="5"/>
  <c r="M3225" i="5" s="1"/>
  <c r="O3225" i="5"/>
  <c r="L3224" i="5"/>
  <c r="M3224" i="5" s="1"/>
  <c r="O3224" i="5"/>
  <c r="L3223" i="5"/>
  <c r="M3223" i="5" s="1"/>
  <c r="O3223" i="5"/>
  <c r="L3222" i="5"/>
  <c r="M3222" i="5" s="1"/>
  <c r="O3222" i="5"/>
  <c r="L3221" i="5"/>
  <c r="M3221" i="5" s="1"/>
  <c r="O3221" i="5"/>
  <c r="L3220" i="5"/>
  <c r="M3220" i="5" s="1"/>
  <c r="O3220" i="5"/>
  <c r="L3219" i="5"/>
  <c r="M3219" i="5" s="1"/>
  <c r="O3219" i="5"/>
  <c r="L3218" i="5"/>
  <c r="M3218" i="5" s="1"/>
  <c r="O3218" i="5"/>
  <c r="L3217" i="5"/>
  <c r="M3217" i="5" s="1"/>
  <c r="O3217" i="5"/>
  <c r="L3216" i="5"/>
  <c r="M3216" i="5" s="1"/>
  <c r="O3216" i="5"/>
  <c r="L3215" i="5"/>
  <c r="M3215" i="5" s="1"/>
  <c r="O3215" i="5"/>
  <c r="L3214" i="5"/>
  <c r="M3214" i="5" s="1"/>
  <c r="O3214" i="5"/>
  <c r="L3213" i="5"/>
  <c r="M3213" i="5" s="1"/>
  <c r="O3213" i="5"/>
  <c r="L3212" i="5"/>
  <c r="M3212" i="5" s="1"/>
  <c r="O3212" i="5"/>
  <c r="L3211" i="5"/>
  <c r="M3211" i="5" s="1"/>
  <c r="O3211" i="5"/>
  <c r="L3210" i="5"/>
  <c r="M3210" i="5" s="1"/>
  <c r="O3210" i="5"/>
  <c r="L3209" i="5"/>
  <c r="M3209" i="5" s="1"/>
  <c r="O3209" i="5"/>
  <c r="L3208" i="5"/>
  <c r="M3208" i="5" s="1"/>
  <c r="O3208" i="5"/>
  <c r="L3207" i="5"/>
  <c r="M3207" i="5" s="1"/>
  <c r="O3207" i="5"/>
  <c r="L3206" i="5"/>
  <c r="M3206" i="5" s="1"/>
  <c r="O3206" i="5"/>
  <c r="L3205" i="5"/>
  <c r="M3205" i="5" s="1"/>
  <c r="O3205" i="5"/>
  <c r="L3204" i="5"/>
  <c r="M3204" i="5" s="1"/>
  <c r="O3204" i="5"/>
  <c r="L3203" i="5"/>
  <c r="M3203" i="5" s="1"/>
  <c r="O3203" i="5"/>
  <c r="L3202" i="5"/>
  <c r="M3202" i="5" s="1"/>
  <c r="O3202" i="5"/>
  <c r="L3201" i="5"/>
  <c r="M3201" i="5" s="1"/>
  <c r="O3201" i="5"/>
  <c r="L3200" i="5"/>
  <c r="M3200" i="5" s="1"/>
  <c r="O3200" i="5"/>
  <c r="L3199" i="5"/>
  <c r="M3199" i="5" s="1"/>
  <c r="O3199" i="5"/>
  <c r="L3198" i="5"/>
  <c r="M3198" i="5" s="1"/>
  <c r="O3198" i="5"/>
  <c r="L3197" i="5"/>
  <c r="M3197" i="5" s="1"/>
  <c r="O3197" i="5"/>
  <c r="L3196" i="5"/>
  <c r="M3196" i="5" s="1"/>
  <c r="O3196" i="5"/>
  <c r="L3195" i="5"/>
  <c r="M3195" i="5" s="1"/>
  <c r="O3195" i="5"/>
  <c r="L3194" i="5"/>
  <c r="M3194" i="5" s="1"/>
  <c r="O3194" i="5"/>
  <c r="L3193" i="5"/>
  <c r="M3193" i="5" s="1"/>
  <c r="O3193" i="5"/>
  <c r="L3192" i="5"/>
  <c r="M3192" i="5" s="1"/>
  <c r="O3192" i="5"/>
  <c r="L3191" i="5"/>
  <c r="M3191" i="5" s="1"/>
  <c r="O3191" i="5"/>
  <c r="L3190" i="5"/>
  <c r="M3190" i="5" s="1"/>
  <c r="O3190" i="5"/>
  <c r="L3189" i="5"/>
  <c r="M3189" i="5" s="1"/>
  <c r="O3189" i="5"/>
  <c r="L3188" i="5"/>
  <c r="M3188" i="5" s="1"/>
  <c r="O3188" i="5"/>
  <c r="L3187" i="5"/>
  <c r="M3187" i="5" s="1"/>
  <c r="O3187" i="5"/>
  <c r="L3186" i="5"/>
  <c r="M3186" i="5" s="1"/>
  <c r="O3186" i="5"/>
  <c r="L3185" i="5"/>
  <c r="M3185" i="5" s="1"/>
  <c r="O3185" i="5"/>
  <c r="L3184" i="5"/>
  <c r="M3184" i="5" s="1"/>
  <c r="O3184" i="5"/>
  <c r="L3183" i="5"/>
  <c r="M3183" i="5" s="1"/>
  <c r="O3183" i="5"/>
  <c r="L3182" i="5"/>
  <c r="M3182" i="5" s="1"/>
  <c r="O3182" i="5"/>
  <c r="L3181" i="5"/>
  <c r="M3181" i="5" s="1"/>
  <c r="O3181" i="5"/>
  <c r="L3180" i="5"/>
  <c r="M3180" i="5" s="1"/>
  <c r="O3180" i="5"/>
  <c r="L3179" i="5"/>
  <c r="M3179" i="5" s="1"/>
  <c r="O3179" i="5"/>
  <c r="L3178" i="5"/>
  <c r="M3178" i="5" s="1"/>
  <c r="O3178" i="5"/>
  <c r="L3177" i="5"/>
  <c r="M3177" i="5" s="1"/>
  <c r="O3177" i="5"/>
  <c r="L3176" i="5"/>
  <c r="M3176" i="5" s="1"/>
  <c r="O3176" i="5"/>
  <c r="L3175" i="5"/>
  <c r="M3175" i="5" s="1"/>
  <c r="O3175" i="5"/>
  <c r="L3174" i="5"/>
  <c r="M3174" i="5" s="1"/>
  <c r="O3174" i="5"/>
  <c r="L3173" i="5"/>
  <c r="M3173" i="5" s="1"/>
  <c r="O3173" i="5"/>
  <c r="L3172" i="5"/>
  <c r="M3172" i="5" s="1"/>
  <c r="O3172" i="5"/>
  <c r="L3171" i="5"/>
  <c r="M3171" i="5" s="1"/>
  <c r="O3171" i="5"/>
  <c r="L3170" i="5"/>
  <c r="M3170" i="5" s="1"/>
  <c r="O3170" i="5"/>
  <c r="L3169" i="5"/>
  <c r="M3169" i="5" s="1"/>
  <c r="O3169" i="5"/>
  <c r="L3168" i="5"/>
  <c r="M3168" i="5" s="1"/>
  <c r="O3168" i="5"/>
  <c r="L3167" i="5"/>
  <c r="M3167" i="5" s="1"/>
  <c r="O3167" i="5"/>
  <c r="L3166" i="5"/>
  <c r="M3166" i="5" s="1"/>
  <c r="O3166" i="5"/>
  <c r="L3165" i="5"/>
  <c r="M3165" i="5" s="1"/>
  <c r="O3165" i="5"/>
  <c r="L3164" i="5"/>
  <c r="M3164" i="5" s="1"/>
  <c r="O3164" i="5"/>
  <c r="L3163" i="5"/>
  <c r="M3163" i="5" s="1"/>
  <c r="O3163" i="5"/>
  <c r="L3162" i="5"/>
  <c r="M3162" i="5" s="1"/>
  <c r="O3162" i="5"/>
  <c r="L3161" i="5"/>
  <c r="M3161" i="5" s="1"/>
  <c r="O3161" i="5"/>
  <c r="L3160" i="5"/>
  <c r="M3160" i="5" s="1"/>
  <c r="O3160" i="5"/>
  <c r="L3159" i="5"/>
  <c r="M3159" i="5" s="1"/>
  <c r="O3159" i="5"/>
  <c r="L3158" i="5"/>
  <c r="M3158" i="5" s="1"/>
  <c r="O3158" i="5"/>
  <c r="L3157" i="5"/>
  <c r="M3157" i="5" s="1"/>
  <c r="O3157" i="5"/>
  <c r="L3156" i="5"/>
  <c r="M3156" i="5" s="1"/>
  <c r="O3156" i="5"/>
  <c r="L3155" i="5"/>
  <c r="M3155" i="5" s="1"/>
  <c r="O3155" i="5"/>
  <c r="L3154" i="5"/>
  <c r="M3154" i="5" s="1"/>
  <c r="O3154" i="5"/>
  <c r="L3153" i="5"/>
  <c r="M3153" i="5" s="1"/>
  <c r="O3153" i="5"/>
  <c r="L3152" i="5"/>
  <c r="M3152" i="5" s="1"/>
  <c r="O3152" i="5"/>
  <c r="L3151" i="5"/>
  <c r="M3151" i="5" s="1"/>
  <c r="O3151" i="5"/>
  <c r="L3150" i="5"/>
  <c r="M3150" i="5" s="1"/>
  <c r="O3150" i="5"/>
  <c r="L3149" i="5"/>
  <c r="M3149" i="5" s="1"/>
  <c r="O3149" i="5"/>
  <c r="L3148" i="5"/>
  <c r="M3148" i="5" s="1"/>
  <c r="O3148" i="5"/>
  <c r="L3147" i="5"/>
  <c r="M3147" i="5" s="1"/>
  <c r="O3147" i="5"/>
  <c r="L3146" i="5"/>
  <c r="M3146" i="5" s="1"/>
  <c r="O3146" i="5"/>
  <c r="L3145" i="5"/>
  <c r="M3145" i="5" s="1"/>
  <c r="O3145" i="5"/>
  <c r="L3144" i="5"/>
  <c r="M3144" i="5" s="1"/>
  <c r="O3144" i="5"/>
  <c r="L3143" i="5"/>
  <c r="M3143" i="5" s="1"/>
  <c r="O3143" i="5"/>
  <c r="L3142" i="5"/>
  <c r="M3142" i="5" s="1"/>
  <c r="O3142" i="5"/>
  <c r="L3141" i="5"/>
  <c r="M3141" i="5" s="1"/>
  <c r="O3141" i="5"/>
  <c r="L3140" i="5"/>
  <c r="M3140" i="5" s="1"/>
  <c r="O3140" i="5"/>
  <c r="L3139" i="5"/>
  <c r="M3139" i="5" s="1"/>
  <c r="O3139" i="5"/>
  <c r="L3138" i="5"/>
  <c r="M3138" i="5" s="1"/>
  <c r="O3138" i="5"/>
  <c r="L3137" i="5"/>
  <c r="M3137" i="5" s="1"/>
  <c r="O3137" i="5"/>
  <c r="L3136" i="5"/>
  <c r="M3136" i="5" s="1"/>
  <c r="O3136" i="5"/>
  <c r="L3135" i="5"/>
  <c r="M3135" i="5" s="1"/>
  <c r="O3135" i="5"/>
  <c r="L3134" i="5"/>
  <c r="M3134" i="5" s="1"/>
  <c r="O3134" i="5"/>
  <c r="L3133" i="5"/>
  <c r="M3133" i="5" s="1"/>
  <c r="O3133" i="5"/>
  <c r="L3132" i="5"/>
  <c r="M3132" i="5" s="1"/>
  <c r="O3132" i="5"/>
  <c r="L3131" i="5"/>
  <c r="M3131" i="5" s="1"/>
  <c r="O3131" i="5"/>
  <c r="L3130" i="5"/>
  <c r="M3130" i="5" s="1"/>
  <c r="O3130" i="5"/>
  <c r="L3129" i="5"/>
  <c r="M3129" i="5" s="1"/>
  <c r="O3129" i="5"/>
  <c r="L3128" i="5"/>
  <c r="M3128" i="5" s="1"/>
  <c r="O3128" i="5"/>
  <c r="L3127" i="5"/>
  <c r="M3127" i="5" s="1"/>
  <c r="O3127" i="5"/>
  <c r="L3126" i="5"/>
  <c r="M3126" i="5" s="1"/>
  <c r="O3126" i="5"/>
  <c r="L3125" i="5"/>
  <c r="M3125" i="5" s="1"/>
  <c r="O3125" i="5"/>
  <c r="L3124" i="5"/>
  <c r="M3124" i="5" s="1"/>
  <c r="O3124" i="5"/>
  <c r="L3123" i="5"/>
  <c r="M3123" i="5" s="1"/>
  <c r="O3123" i="5"/>
  <c r="L3122" i="5"/>
  <c r="M3122" i="5" s="1"/>
  <c r="O3122" i="5"/>
  <c r="L3121" i="5"/>
  <c r="M3121" i="5" s="1"/>
  <c r="O3121" i="5"/>
  <c r="L3120" i="5"/>
  <c r="M3120" i="5" s="1"/>
  <c r="O3120" i="5"/>
  <c r="L3119" i="5"/>
  <c r="M3119" i="5" s="1"/>
  <c r="O3119" i="5"/>
  <c r="L3118" i="5"/>
  <c r="M3118" i="5" s="1"/>
  <c r="O3118" i="5"/>
  <c r="L3117" i="5"/>
  <c r="M3117" i="5" s="1"/>
  <c r="O3117" i="5"/>
  <c r="L3116" i="5"/>
  <c r="M3116" i="5" s="1"/>
  <c r="O3116" i="5"/>
  <c r="L3115" i="5"/>
  <c r="M3115" i="5" s="1"/>
  <c r="O3115" i="5"/>
  <c r="L3114" i="5"/>
  <c r="M3114" i="5" s="1"/>
  <c r="O3114" i="5"/>
  <c r="L3113" i="5"/>
  <c r="M3113" i="5" s="1"/>
  <c r="O3113" i="5"/>
  <c r="L3112" i="5"/>
  <c r="M3112" i="5" s="1"/>
  <c r="O3112" i="5"/>
  <c r="L3111" i="5"/>
  <c r="M3111" i="5" s="1"/>
  <c r="O3111" i="5"/>
  <c r="L3110" i="5"/>
  <c r="M3110" i="5" s="1"/>
  <c r="O3110" i="5"/>
  <c r="L3109" i="5"/>
  <c r="M3109" i="5" s="1"/>
  <c r="O3109" i="5"/>
  <c r="L3108" i="5"/>
  <c r="M3108" i="5" s="1"/>
  <c r="O3108" i="5"/>
  <c r="L3107" i="5"/>
  <c r="M3107" i="5" s="1"/>
  <c r="O3107" i="5"/>
  <c r="L3106" i="5"/>
  <c r="M3106" i="5" s="1"/>
  <c r="O3106" i="5"/>
  <c r="L3105" i="5"/>
  <c r="M3105" i="5" s="1"/>
  <c r="O3105" i="5"/>
  <c r="L3104" i="5"/>
  <c r="M3104" i="5" s="1"/>
  <c r="O3104" i="5"/>
  <c r="L3103" i="5"/>
  <c r="M3103" i="5" s="1"/>
  <c r="O3103" i="5"/>
  <c r="L3102" i="5"/>
  <c r="M3102" i="5" s="1"/>
  <c r="O3102" i="5"/>
  <c r="L3101" i="5"/>
  <c r="M3101" i="5" s="1"/>
  <c r="O3101" i="5"/>
  <c r="L3100" i="5"/>
  <c r="M3100" i="5" s="1"/>
  <c r="O3100" i="5"/>
  <c r="L3099" i="5"/>
  <c r="M3099" i="5" s="1"/>
  <c r="O3099" i="5"/>
  <c r="L3098" i="5"/>
  <c r="M3098" i="5" s="1"/>
  <c r="O3098" i="5"/>
  <c r="L3097" i="5"/>
  <c r="M3097" i="5" s="1"/>
  <c r="O3097" i="5"/>
  <c r="L3096" i="5"/>
  <c r="M3096" i="5" s="1"/>
  <c r="O3096" i="5"/>
  <c r="L3095" i="5"/>
  <c r="M3095" i="5" s="1"/>
  <c r="O3095" i="5"/>
  <c r="L3094" i="5"/>
  <c r="M3094" i="5" s="1"/>
  <c r="O3094" i="5"/>
  <c r="L3093" i="5"/>
  <c r="M3093" i="5" s="1"/>
  <c r="O3093" i="5"/>
  <c r="L3092" i="5"/>
  <c r="M3092" i="5" s="1"/>
  <c r="O3092" i="5"/>
  <c r="L3091" i="5"/>
  <c r="M3091" i="5" s="1"/>
  <c r="O3091" i="5"/>
  <c r="L3090" i="5"/>
  <c r="M3090" i="5" s="1"/>
  <c r="O3090" i="5"/>
  <c r="L3089" i="5"/>
  <c r="M3089" i="5" s="1"/>
  <c r="O3089" i="5"/>
  <c r="L3088" i="5"/>
  <c r="M3088" i="5" s="1"/>
  <c r="O3088" i="5"/>
  <c r="L3087" i="5"/>
  <c r="M3087" i="5" s="1"/>
  <c r="O3087" i="5"/>
  <c r="L3086" i="5"/>
  <c r="M3086" i="5" s="1"/>
  <c r="O3086" i="5"/>
  <c r="L3085" i="5"/>
  <c r="M3085" i="5" s="1"/>
  <c r="O3085" i="5"/>
  <c r="L3084" i="5"/>
  <c r="M3084" i="5" s="1"/>
  <c r="O3084" i="5"/>
  <c r="L3083" i="5"/>
  <c r="M3083" i="5" s="1"/>
  <c r="O3083" i="5"/>
  <c r="L3082" i="5"/>
  <c r="M3082" i="5" s="1"/>
  <c r="O3082" i="5"/>
  <c r="L3081" i="5"/>
  <c r="M3081" i="5" s="1"/>
  <c r="O3081" i="5"/>
  <c r="L3080" i="5"/>
  <c r="M3080" i="5" s="1"/>
  <c r="O3080" i="5"/>
  <c r="L3079" i="5"/>
  <c r="M3079" i="5" s="1"/>
  <c r="O3079" i="5"/>
  <c r="L3078" i="5"/>
  <c r="M3078" i="5" s="1"/>
  <c r="O3078" i="5"/>
  <c r="L3077" i="5"/>
  <c r="M3077" i="5" s="1"/>
  <c r="O3077" i="5"/>
  <c r="L3076" i="5"/>
  <c r="M3076" i="5" s="1"/>
  <c r="O3076" i="5"/>
  <c r="L3075" i="5"/>
  <c r="M3075" i="5" s="1"/>
  <c r="O3075" i="5"/>
  <c r="L3074" i="5"/>
  <c r="M3074" i="5" s="1"/>
  <c r="O3074" i="5"/>
  <c r="L3073" i="5"/>
  <c r="M3073" i="5" s="1"/>
  <c r="O3073" i="5"/>
  <c r="L3072" i="5"/>
  <c r="M3072" i="5" s="1"/>
  <c r="O3072" i="5"/>
  <c r="L3071" i="5"/>
  <c r="M3071" i="5" s="1"/>
  <c r="O3071" i="5"/>
  <c r="L3070" i="5"/>
  <c r="M3070" i="5" s="1"/>
  <c r="O3070" i="5"/>
  <c r="L3069" i="5"/>
  <c r="M3069" i="5" s="1"/>
  <c r="O3069" i="5"/>
  <c r="L3068" i="5"/>
  <c r="M3068" i="5" s="1"/>
  <c r="O3068" i="5"/>
  <c r="L3067" i="5"/>
  <c r="M3067" i="5" s="1"/>
  <c r="O3067" i="5"/>
  <c r="L3066" i="5"/>
  <c r="M3066" i="5" s="1"/>
  <c r="O3066" i="5"/>
  <c r="L3065" i="5"/>
  <c r="M3065" i="5" s="1"/>
  <c r="O3065" i="5"/>
  <c r="L3064" i="5"/>
  <c r="M3064" i="5" s="1"/>
  <c r="O3064" i="5"/>
  <c r="L3063" i="5"/>
  <c r="M3063" i="5" s="1"/>
  <c r="O3063" i="5"/>
  <c r="L3062" i="5"/>
  <c r="M3062" i="5" s="1"/>
  <c r="O3062" i="5"/>
  <c r="L3061" i="5"/>
  <c r="M3061" i="5" s="1"/>
  <c r="O3061" i="5"/>
  <c r="L3060" i="5"/>
  <c r="M3060" i="5" s="1"/>
  <c r="O3060" i="5"/>
  <c r="L3059" i="5"/>
  <c r="M3059" i="5" s="1"/>
  <c r="O3059" i="5"/>
  <c r="L3058" i="5"/>
  <c r="M3058" i="5" s="1"/>
  <c r="O3058" i="5"/>
  <c r="L3057" i="5"/>
  <c r="M3057" i="5" s="1"/>
  <c r="O3057" i="5"/>
  <c r="L3056" i="5"/>
  <c r="M3056" i="5" s="1"/>
  <c r="O3056" i="5"/>
  <c r="L3055" i="5"/>
  <c r="M3055" i="5" s="1"/>
  <c r="O3055" i="5"/>
  <c r="L3054" i="5"/>
  <c r="M3054" i="5" s="1"/>
  <c r="O3054" i="5"/>
  <c r="L3053" i="5"/>
  <c r="M3053" i="5" s="1"/>
  <c r="O3053" i="5"/>
  <c r="L3052" i="5"/>
  <c r="M3052" i="5" s="1"/>
  <c r="O3052" i="5"/>
  <c r="L3051" i="5"/>
  <c r="M3051" i="5" s="1"/>
  <c r="O3051" i="5"/>
  <c r="L3050" i="5"/>
  <c r="M3050" i="5" s="1"/>
  <c r="O3050" i="5"/>
  <c r="L3049" i="5"/>
  <c r="M3049" i="5" s="1"/>
  <c r="O3049" i="5"/>
  <c r="L3048" i="5"/>
  <c r="M3048" i="5" s="1"/>
  <c r="O3048" i="5"/>
  <c r="L3047" i="5"/>
  <c r="M3047" i="5" s="1"/>
  <c r="O3047" i="5"/>
  <c r="L3046" i="5"/>
  <c r="M3046" i="5" s="1"/>
  <c r="O3046" i="5"/>
  <c r="L3045" i="5"/>
  <c r="M3045" i="5" s="1"/>
  <c r="O3045" i="5"/>
  <c r="L3044" i="5"/>
  <c r="M3044" i="5" s="1"/>
  <c r="O3044" i="5"/>
  <c r="L3043" i="5"/>
  <c r="M3043" i="5" s="1"/>
  <c r="O3043" i="5"/>
  <c r="L3042" i="5"/>
  <c r="M3042" i="5" s="1"/>
  <c r="O3042" i="5"/>
  <c r="L3041" i="5"/>
  <c r="M3041" i="5" s="1"/>
  <c r="O3041" i="5"/>
  <c r="L3040" i="5"/>
  <c r="M3040" i="5" s="1"/>
  <c r="O3040" i="5"/>
  <c r="L3039" i="5"/>
  <c r="M3039" i="5" s="1"/>
  <c r="O3039" i="5"/>
  <c r="L3038" i="5"/>
  <c r="M3038" i="5" s="1"/>
  <c r="O3038" i="5"/>
  <c r="L3037" i="5"/>
  <c r="M3037" i="5" s="1"/>
  <c r="O3037" i="5"/>
  <c r="L3036" i="5"/>
  <c r="M3036" i="5" s="1"/>
  <c r="O3036" i="5"/>
  <c r="L3035" i="5"/>
  <c r="M3035" i="5" s="1"/>
  <c r="O3035" i="5"/>
  <c r="L3034" i="5"/>
  <c r="M3034" i="5" s="1"/>
  <c r="O3034" i="5"/>
  <c r="L3033" i="5"/>
  <c r="M3033" i="5" s="1"/>
  <c r="O3033" i="5"/>
  <c r="L3032" i="5"/>
  <c r="M3032" i="5" s="1"/>
  <c r="O3032" i="5"/>
  <c r="L3031" i="5"/>
  <c r="M3031" i="5" s="1"/>
  <c r="O3031" i="5"/>
  <c r="L3030" i="5"/>
  <c r="M3030" i="5" s="1"/>
  <c r="O3030" i="5"/>
  <c r="L3029" i="5"/>
  <c r="M3029" i="5" s="1"/>
  <c r="O3029" i="5"/>
  <c r="L3028" i="5"/>
  <c r="M3028" i="5" s="1"/>
  <c r="O3028" i="5"/>
  <c r="L3027" i="5"/>
  <c r="M3027" i="5" s="1"/>
  <c r="O3027" i="5"/>
  <c r="L3026" i="5"/>
  <c r="M3026" i="5" s="1"/>
  <c r="O3026" i="5"/>
  <c r="L3025" i="5"/>
  <c r="M3025" i="5" s="1"/>
  <c r="O3025" i="5"/>
  <c r="L3024" i="5"/>
  <c r="M3024" i="5" s="1"/>
  <c r="O3024" i="5"/>
  <c r="L3023" i="5"/>
  <c r="M3023" i="5" s="1"/>
  <c r="O3023" i="5"/>
  <c r="L3022" i="5"/>
  <c r="M3022" i="5" s="1"/>
  <c r="O3022" i="5"/>
  <c r="L3021" i="5"/>
  <c r="M3021" i="5" s="1"/>
  <c r="O3021" i="5"/>
  <c r="L3020" i="5"/>
  <c r="M3020" i="5" s="1"/>
  <c r="O3020" i="5"/>
  <c r="L3019" i="5"/>
  <c r="M3019" i="5" s="1"/>
  <c r="O3019" i="5"/>
  <c r="L3018" i="5"/>
  <c r="M3018" i="5" s="1"/>
  <c r="O3018" i="5"/>
  <c r="L3017" i="5"/>
  <c r="M3017" i="5" s="1"/>
  <c r="O3017" i="5"/>
  <c r="L3016" i="5"/>
  <c r="M3016" i="5" s="1"/>
  <c r="O3016" i="5"/>
  <c r="L3015" i="5"/>
  <c r="M3015" i="5" s="1"/>
  <c r="O3015" i="5"/>
  <c r="L3014" i="5"/>
  <c r="M3014" i="5" s="1"/>
  <c r="O3014" i="5"/>
  <c r="L3013" i="5"/>
  <c r="M3013" i="5" s="1"/>
  <c r="O3013" i="5"/>
  <c r="L3012" i="5"/>
  <c r="M3012" i="5" s="1"/>
  <c r="O3012" i="5"/>
  <c r="L3011" i="5"/>
  <c r="M3011" i="5" s="1"/>
  <c r="O3011" i="5"/>
  <c r="L3010" i="5"/>
  <c r="M3010" i="5" s="1"/>
  <c r="O3010" i="5"/>
  <c r="L3009" i="5"/>
  <c r="M3009" i="5" s="1"/>
  <c r="O3009" i="5"/>
  <c r="L3008" i="5"/>
  <c r="M3008" i="5" s="1"/>
  <c r="O3008" i="5"/>
  <c r="L3007" i="5"/>
  <c r="M3007" i="5" s="1"/>
  <c r="O3007" i="5"/>
  <c r="L3006" i="5"/>
  <c r="M3006" i="5" s="1"/>
  <c r="O3006" i="5"/>
  <c r="L3005" i="5"/>
  <c r="M3005" i="5" s="1"/>
  <c r="O3005" i="5"/>
  <c r="L3004" i="5"/>
  <c r="M3004" i="5" s="1"/>
  <c r="O3004" i="5"/>
  <c r="L3003" i="5"/>
  <c r="M3003" i="5" s="1"/>
  <c r="O3003" i="5"/>
  <c r="L3002" i="5"/>
  <c r="M3002" i="5" s="1"/>
  <c r="O3002" i="5"/>
  <c r="L3001" i="5"/>
  <c r="M3001" i="5" s="1"/>
  <c r="O3001" i="5"/>
  <c r="L3000" i="5"/>
  <c r="M3000" i="5" s="1"/>
  <c r="O3000" i="5"/>
  <c r="L2999" i="5"/>
  <c r="M2999" i="5" s="1"/>
  <c r="O2999" i="5"/>
  <c r="L2998" i="5"/>
  <c r="M2998" i="5" s="1"/>
  <c r="O2998" i="5"/>
  <c r="L2997" i="5"/>
  <c r="M2997" i="5" s="1"/>
  <c r="O2997" i="5"/>
  <c r="L2996" i="5"/>
  <c r="M2996" i="5" s="1"/>
  <c r="O2996" i="5"/>
  <c r="L2995" i="5"/>
  <c r="M2995" i="5" s="1"/>
  <c r="O2995" i="5"/>
  <c r="L2994" i="5"/>
  <c r="M2994" i="5" s="1"/>
  <c r="O2994" i="5"/>
  <c r="L2993" i="5"/>
  <c r="M2993" i="5" s="1"/>
  <c r="O2993" i="5"/>
  <c r="L2992" i="5"/>
  <c r="M2992" i="5" s="1"/>
  <c r="O2992" i="5"/>
  <c r="L2991" i="5"/>
  <c r="M2991" i="5" s="1"/>
  <c r="O2991" i="5"/>
  <c r="L2990" i="5"/>
  <c r="M2990" i="5" s="1"/>
  <c r="O2990" i="5"/>
  <c r="L2989" i="5"/>
  <c r="M2989" i="5" s="1"/>
  <c r="O2989" i="5"/>
  <c r="L2988" i="5"/>
  <c r="M2988" i="5" s="1"/>
  <c r="O2988" i="5"/>
  <c r="L2987" i="5"/>
  <c r="M2987" i="5" s="1"/>
  <c r="O2987" i="5"/>
  <c r="L2986" i="5"/>
  <c r="M2986" i="5" s="1"/>
  <c r="O2986" i="5"/>
  <c r="L2985" i="5"/>
  <c r="M2985" i="5" s="1"/>
  <c r="O2985" i="5"/>
  <c r="L2984" i="5"/>
  <c r="M2984" i="5" s="1"/>
  <c r="O2984" i="5"/>
  <c r="L2983" i="5"/>
  <c r="M2983" i="5" s="1"/>
  <c r="O2983" i="5"/>
  <c r="L2982" i="5"/>
  <c r="M2982" i="5" s="1"/>
  <c r="O2982" i="5"/>
  <c r="L2981" i="5"/>
  <c r="M2981" i="5" s="1"/>
  <c r="O2981" i="5"/>
  <c r="L2980" i="5"/>
  <c r="M2980" i="5" s="1"/>
  <c r="O2980" i="5"/>
  <c r="L2979" i="5"/>
  <c r="M2979" i="5" s="1"/>
  <c r="O2979" i="5"/>
  <c r="L2978" i="5"/>
  <c r="M2978" i="5" s="1"/>
  <c r="O2978" i="5"/>
  <c r="L2977" i="5"/>
  <c r="M2977" i="5" s="1"/>
  <c r="O2977" i="5"/>
  <c r="L2976" i="5"/>
  <c r="M2976" i="5" s="1"/>
  <c r="O2976" i="5"/>
  <c r="L2975" i="5"/>
  <c r="M2975" i="5" s="1"/>
  <c r="O2975" i="5"/>
  <c r="L2974" i="5"/>
  <c r="M2974" i="5" s="1"/>
  <c r="O2974" i="5"/>
  <c r="L2973" i="5"/>
  <c r="M2973" i="5" s="1"/>
  <c r="O2973" i="5"/>
  <c r="L2972" i="5"/>
  <c r="M2972" i="5" s="1"/>
  <c r="O2972" i="5"/>
  <c r="L2971" i="5"/>
  <c r="M2971" i="5" s="1"/>
  <c r="O2971" i="5"/>
  <c r="L2970" i="5"/>
  <c r="M2970" i="5" s="1"/>
  <c r="O2970" i="5"/>
  <c r="L2969" i="5"/>
  <c r="M2969" i="5" s="1"/>
  <c r="O2969" i="5"/>
  <c r="L2968" i="5"/>
  <c r="M2968" i="5" s="1"/>
  <c r="O2968" i="5"/>
  <c r="L2967" i="5"/>
  <c r="M2967" i="5" s="1"/>
  <c r="O2967" i="5"/>
  <c r="L2966" i="5"/>
  <c r="M2966" i="5" s="1"/>
  <c r="O2966" i="5"/>
  <c r="L2965" i="5"/>
  <c r="M2965" i="5" s="1"/>
  <c r="O2965" i="5"/>
  <c r="L2964" i="5"/>
  <c r="M2964" i="5" s="1"/>
  <c r="O2964" i="5"/>
  <c r="L2963" i="5"/>
  <c r="M2963" i="5" s="1"/>
  <c r="O2963" i="5"/>
  <c r="L2962" i="5"/>
  <c r="M2962" i="5" s="1"/>
  <c r="O2962" i="5"/>
  <c r="L2961" i="5"/>
  <c r="M2961" i="5" s="1"/>
  <c r="O2961" i="5"/>
  <c r="L2960" i="5"/>
  <c r="M2960" i="5" s="1"/>
  <c r="O2960" i="5"/>
  <c r="L2959" i="5"/>
  <c r="M2959" i="5" s="1"/>
  <c r="O2959" i="5"/>
  <c r="L2958" i="5"/>
  <c r="M2958" i="5" s="1"/>
  <c r="O2958" i="5"/>
  <c r="L2957" i="5"/>
  <c r="M2957" i="5" s="1"/>
  <c r="O2957" i="5"/>
  <c r="L2956" i="5"/>
  <c r="M2956" i="5" s="1"/>
  <c r="O2956" i="5"/>
  <c r="L2955" i="5"/>
  <c r="M2955" i="5" s="1"/>
  <c r="O2955" i="5"/>
  <c r="L2954" i="5"/>
  <c r="M2954" i="5" s="1"/>
  <c r="O2954" i="5"/>
  <c r="L2953" i="5"/>
  <c r="M2953" i="5" s="1"/>
  <c r="O2953" i="5"/>
  <c r="L2952" i="5"/>
  <c r="M2952" i="5" s="1"/>
  <c r="O2952" i="5"/>
  <c r="L2951" i="5"/>
  <c r="M2951" i="5" s="1"/>
  <c r="O2951" i="5"/>
  <c r="L2950" i="5"/>
  <c r="M2950" i="5" s="1"/>
  <c r="O2950" i="5"/>
  <c r="L2949" i="5"/>
  <c r="M2949" i="5" s="1"/>
  <c r="O2949" i="5"/>
  <c r="L2948" i="5"/>
  <c r="M2948" i="5" s="1"/>
  <c r="O2948" i="5"/>
  <c r="L2947" i="5"/>
  <c r="M2947" i="5" s="1"/>
  <c r="O2947" i="5"/>
  <c r="L2946" i="5"/>
  <c r="M2946" i="5" s="1"/>
  <c r="O2946" i="5"/>
  <c r="L2945" i="5"/>
  <c r="M2945" i="5" s="1"/>
  <c r="O2945" i="5"/>
  <c r="L2944" i="5"/>
  <c r="M2944" i="5" s="1"/>
  <c r="O2944" i="5"/>
  <c r="L2943" i="5"/>
  <c r="M2943" i="5" s="1"/>
  <c r="O2943" i="5"/>
  <c r="L2942" i="5"/>
  <c r="M2942" i="5" s="1"/>
  <c r="O2942" i="5"/>
  <c r="L2941" i="5"/>
  <c r="M2941" i="5" s="1"/>
  <c r="O2941" i="5"/>
  <c r="L2940" i="5"/>
  <c r="M2940" i="5" s="1"/>
  <c r="O2940" i="5"/>
  <c r="L2939" i="5"/>
  <c r="M2939" i="5" s="1"/>
  <c r="O2939" i="5"/>
  <c r="L2938" i="5"/>
  <c r="M2938" i="5" s="1"/>
  <c r="O2938" i="5"/>
  <c r="L2937" i="5"/>
  <c r="M2937" i="5" s="1"/>
  <c r="O2937" i="5"/>
  <c r="L2936" i="5"/>
  <c r="M2936" i="5" s="1"/>
  <c r="O2936" i="5"/>
  <c r="L2935" i="5"/>
  <c r="M2935" i="5" s="1"/>
  <c r="O2935" i="5"/>
  <c r="L2934" i="5"/>
  <c r="M2934" i="5" s="1"/>
  <c r="O2934" i="5"/>
  <c r="L2933" i="5"/>
  <c r="M2933" i="5" s="1"/>
  <c r="O2933" i="5"/>
  <c r="L2932" i="5"/>
  <c r="M2932" i="5" s="1"/>
  <c r="O2932" i="5"/>
  <c r="L2931" i="5"/>
  <c r="M2931" i="5" s="1"/>
  <c r="O2931" i="5"/>
  <c r="L2930" i="5"/>
  <c r="M2930" i="5" s="1"/>
  <c r="O2930" i="5"/>
  <c r="L2929" i="5"/>
  <c r="M2929" i="5" s="1"/>
  <c r="O2929" i="5"/>
  <c r="L2928" i="5"/>
  <c r="M2928" i="5" s="1"/>
  <c r="O2928" i="5"/>
  <c r="L2927" i="5"/>
  <c r="M2927" i="5" s="1"/>
  <c r="O2927" i="5"/>
  <c r="L2926" i="5"/>
  <c r="M2926" i="5" s="1"/>
  <c r="O2926" i="5"/>
  <c r="L2925" i="5"/>
  <c r="M2925" i="5" s="1"/>
  <c r="O2925" i="5"/>
  <c r="L2924" i="5"/>
  <c r="M2924" i="5" s="1"/>
  <c r="O2924" i="5"/>
  <c r="L2923" i="5"/>
  <c r="M2923" i="5" s="1"/>
  <c r="O2923" i="5"/>
  <c r="L2922" i="5"/>
  <c r="M2922" i="5" s="1"/>
  <c r="O2922" i="5"/>
  <c r="L2921" i="5"/>
  <c r="M2921" i="5" s="1"/>
  <c r="O2921" i="5"/>
  <c r="L2920" i="5"/>
  <c r="M2920" i="5" s="1"/>
  <c r="O2920" i="5"/>
  <c r="L2919" i="5"/>
  <c r="M2919" i="5" s="1"/>
  <c r="O2919" i="5"/>
  <c r="L2918" i="5"/>
  <c r="M2918" i="5" s="1"/>
  <c r="O2918" i="5"/>
  <c r="L2917" i="5"/>
  <c r="M2917" i="5" s="1"/>
  <c r="O2917" i="5"/>
  <c r="L2916" i="5"/>
  <c r="M2916" i="5" s="1"/>
  <c r="O2916" i="5"/>
  <c r="L2915" i="5"/>
  <c r="M2915" i="5" s="1"/>
  <c r="O2915" i="5"/>
  <c r="L2914" i="5"/>
  <c r="M2914" i="5" s="1"/>
  <c r="O2914" i="5"/>
  <c r="L2913" i="5"/>
  <c r="M2913" i="5" s="1"/>
  <c r="O2913" i="5"/>
  <c r="L2912" i="5"/>
  <c r="M2912" i="5" s="1"/>
  <c r="O2912" i="5"/>
  <c r="L2911" i="5"/>
  <c r="M2911" i="5" s="1"/>
  <c r="O2911" i="5"/>
  <c r="L2910" i="5"/>
  <c r="M2910" i="5" s="1"/>
  <c r="O2910" i="5"/>
  <c r="L2909" i="5"/>
  <c r="M2909" i="5" s="1"/>
  <c r="O2909" i="5"/>
  <c r="L2908" i="5"/>
  <c r="M2908" i="5" s="1"/>
  <c r="O2908" i="5"/>
  <c r="L2907" i="5"/>
  <c r="M2907" i="5" s="1"/>
  <c r="O2907" i="5"/>
  <c r="L2906" i="5"/>
  <c r="M2906" i="5" s="1"/>
  <c r="O2906" i="5"/>
  <c r="L2905" i="5"/>
  <c r="M2905" i="5" s="1"/>
  <c r="O2905" i="5"/>
  <c r="L2904" i="5"/>
  <c r="M2904" i="5" s="1"/>
  <c r="O2904" i="5"/>
  <c r="L2903" i="5"/>
  <c r="M2903" i="5" s="1"/>
  <c r="O2903" i="5"/>
  <c r="L2902" i="5"/>
  <c r="M2902" i="5" s="1"/>
  <c r="O2902" i="5"/>
  <c r="L2901" i="5"/>
  <c r="M2901" i="5" s="1"/>
  <c r="O2901" i="5"/>
  <c r="L2900" i="5"/>
  <c r="M2900" i="5" s="1"/>
  <c r="O2900" i="5"/>
  <c r="L2899" i="5"/>
  <c r="M2899" i="5" s="1"/>
  <c r="O2899" i="5"/>
  <c r="L2898" i="5"/>
  <c r="M2898" i="5" s="1"/>
  <c r="O2898" i="5"/>
  <c r="L2897" i="5"/>
  <c r="M2897" i="5" s="1"/>
  <c r="O2897" i="5"/>
  <c r="L2896" i="5"/>
  <c r="M2896" i="5" s="1"/>
  <c r="O2896" i="5"/>
  <c r="L2895" i="5"/>
  <c r="M2895" i="5" s="1"/>
  <c r="O2895" i="5"/>
  <c r="L2894" i="5"/>
  <c r="M2894" i="5" s="1"/>
  <c r="O2894" i="5"/>
  <c r="L2893" i="5"/>
  <c r="M2893" i="5" s="1"/>
  <c r="O2893" i="5"/>
  <c r="L2892" i="5"/>
  <c r="M2892" i="5" s="1"/>
  <c r="O2892" i="5"/>
  <c r="L2891" i="5"/>
  <c r="M2891" i="5" s="1"/>
  <c r="O2891" i="5"/>
  <c r="L2890" i="5"/>
  <c r="M2890" i="5" s="1"/>
  <c r="O2890" i="5"/>
  <c r="L2889" i="5"/>
  <c r="M2889" i="5" s="1"/>
  <c r="O2889" i="5"/>
  <c r="L2888" i="5"/>
  <c r="M2888" i="5" s="1"/>
  <c r="O2888" i="5"/>
  <c r="L2887" i="5"/>
  <c r="M2887" i="5" s="1"/>
  <c r="O2887" i="5"/>
  <c r="L2886" i="5"/>
  <c r="M2886" i="5" s="1"/>
  <c r="O2886" i="5"/>
  <c r="L2885" i="5"/>
  <c r="M2885" i="5" s="1"/>
  <c r="O2885" i="5"/>
  <c r="L2884" i="5"/>
  <c r="M2884" i="5" s="1"/>
  <c r="O2884" i="5"/>
  <c r="L2883" i="5"/>
  <c r="M2883" i="5" s="1"/>
  <c r="O2883" i="5"/>
  <c r="L2882" i="5"/>
  <c r="M2882" i="5" s="1"/>
  <c r="O2882" i="5"/>
  <c r="L2881" i="5"/>
  <c r="M2881" i="5" s="1"/>
  <c r="O2881" i="5"/>
  <c r="L2880" i="5"/>
  <c r="M2880" i="5" s="1"/>
  <c r="O2880" i="5"/>
  <c r="L2879" i="5"/>
  <c r="M2879" i="5" s="1"/>
  <c r="O2879" i="5"/>
  <c r="L2878" i="5"/>
  <c r="M2878" i="5" s="1"/>
  <c r="O2878" i="5"/>
  <c r="L2877" i="5"/>
  <c r="M2877" i="5" s="1"/>
  <c r="O2877" i="5"/>
  <c r="L2876" i="5"/>
  <c r="M2876" i="5" s="1"/>
  <c r="O2876" i="5"/>
  <c r="L2875" i="5"/>
  <c r="M2875" i="5" s="1"/>
  <c r="O2875" i="5"/>
  <c r="L2874" i="5"/>
  <c r="M2874" i="5" s="1"/>
  <c r="O2874" i="5"/>
  <c r="L2873" i="5"/>
  <c r="M2873" i="5" s="1"/>
  <c r="O2873" i="5"/>
  <c r="L2872" i="5"/>
  <c r="M2872" i="5" s="1"/>
  <c r="O2872" i="5"/>
  <c r="L2871" i="5"/>
  <c r="M2871" i="5" s="1"/>
  <c r="O2871" i="5"/>
  <c r="L2870" i="5"/>
  <c r="M2870" i="5" s="1"/>
  <c r="O2870" i="5"/>
  <c r="L2869" i="5"/>
  <c r="M2869" i="5" s="1"/>
  <c r="O2869" i="5"/>
  <c r="L2868" i="5"/>
  <c r="M2868" i="5" s="1"/>
  <c r="O2868" i="5"/>
  <c r="L2867" i="5"/>
  <c r="M2867" i="5" s="1"/>
  <c r="O2867" i="5"/>
  <c r="L2866" i="5"/>
  <c r="M2866" i="5" s="1"/>
  <c r="O2866" i="5"/>
  <c r="L2865" i="5"/>
  <c r="M2865" i="5" s="1"/>
  <c r="O2865" i="5"/>
  <c r="L2864" i="5"/>
  <c r="M2864" i="5" s="1"/>
  <c r="O2864" i="5"/>
  <c r="L2863" i="5"/>
  <c r="M2863" i="5" s="1"/>
  <c r="O2863" i="5"/>
  <c r="L2862" i="5"/>
  <c r="M2862" i="5" s="1"/>
  <c r="O2862" i="5"/>
  <c r="L2861" i="5"/>
  <c r="M2861" i="5" s="1"/>
  <c r="O2861" i="5"/>
  <c r="L2860" i="5"/>
  <c r="M2860" i="5" s="1"/>
  <c r="O2860" i="5"/>
  <c r="L2859" i="5"/>
  <c r="M2859" i="5" s="1"/>
  <c r="O2859" i="5"/>
  <c r="L2858" i="5"/>
  <c r="M2858" i="5" s="1"/>
  <c r="O2858" i="5"/>
  <c r="L2857" i="5"/>
  <c r="M2857" i="5" s="1"/>
  <c r="O2857" i="5"/>
  <c r="L2856" i="5"/>
  <c r="M2856" i="5" s="1"/>
  <c r="O2856" i="5"/>
  <c r="L2855" i="5"/>
  <c r="M2855" i="5" s="1"/>
  <c r="O2855" i="5"/>
  <c r="L2854" i="5"/>
  <c r="M2854" i="5" s="1"/>
  <c r="O2854" i="5"/>
  <c r="L2853" i="5"/>
  <c r="M2853" i="5" s="1"/>
  <c r="O2853" i="5"/>
  <c r="L2852" i="5"/>
  <c r="M2852" i="5" s="1"/>
  <c r="O2852" i="5"/>
  <c r="L2851" i="5"/>
  <c r="M2851" i="5" s="1"/>
  <c r="O2851" i="5"/>
  <c r="L2850" i="5"/>
  <c r="M2850" i="5" s="1"/>
  <c r="O2850" i="5"/>
  <c r="L2849" i="5"/>
  <c r="M2849" i="5" s="1"/>
  <c r="O2849" i="5"/>
  <c r="L2848" i="5"/>
  <c r="M2848" i="5" s="1"/>
  <c r="O2848" i="5"/>
  <c r="L2847" i="5"/>
  <c r="M2847" i="5" s="1"/>
  <c r="O2847" i="5"/>
  <c r="L2846" i="5"/>
  <c r="M2846" i="5" s="1"/>
  <c r="O2846" i="5"/>
  <c r="L2845" i="5"/>
  <c r="M2845" i="5" s="1"/>
  <c r="O2845" i="5"/>
  <c r="L2844" i="5"/>
  <c r="M2844" i="5" s="1"/>
  <c r="O2844" i="5"/>
  <c r="L2843" i="5"/>
  <c r="M2843" i="5" s="1"/>
  <c r="O2843" i="5"/>
  <c r="L2842" i="5"/>
  <c r="M2842" i="5" s="1"/>
  <c r="O2842" i="5"/>
  <c r="L2841" i="5"/>
  <c r="M2841" i="5" s="1"/>
  <c r="O2841" i="5"/>
  <c r="L2840" i="5"/>
  <c r="M2840" i="5" s="1"/>
  <c r="O2840" i="5"/>
  <c r="L2839" i="5"/>
  <c r="M2839" i="5" s="1"/>
  <c r="O2839" i="5"/>
  <c r="L2838" i="5"/>
  <c r="M2838" i="5" s="1"/>
  <c r="O2838" i="5"/>
  <c r="L2837" i="5"/>
  <c r="M2837" i="5" s="1"/>
  <c r="O2837" i="5"/>
  <c r="L2836" i="5"/>
  <c r="M2836" i="5" s="1"/>
  <c r="O2836" i="5"/>
  <c r="L2835" i="5"/>
  <c r="M2835" i="5" s="1"/>
  <c r="O2835" i="5"/>
  <c r="L2834" i="5"/>
  <c r="M2834" i="5" s="1"/>
  <c r="O2834" i="5"/>
  <c r="L2833" i="5"/>
  <c r="M2833" i="5" s="1"/>
  <c r="O2833" i="5"/>
  <c r="L2832" i="5"/>
  <c r="M2832" i="5" s="1"/>
  <c r="O2832" i="5"/>
  <c r="L2831" i="5"/>
  <c r="M2831" i="5" s="1"/>
  <c r="O2831" i="5"/>
  <c r="L2830" i="5"/>
  <c r="M2830" i="5" s="1"/>
  <c r="O2830" i="5"/>
  <c r="L2829" i="5"/>
  <c r="M2829" i="5" s="1"/>
  <c r="O2829" i="5"/>
  <c r="L2828" i="5"/>
  <c r="M2828" i="5" s="1"/>
  <c r="O2828" i="5"/>
  <c r="L2827" i="5"/>
  <c r="M2827" i="5" s="1"/>
  <c r="O2827" i="5"/>
  <c r="L2826" i="5"/>
  <c r="M2826" i="5" s="1"/>
  <c r="O2826" i="5"/>
  <c r="L2825" i="5"/>
  <c r="M2825" i="5" s="1"/>
  <c r="O2825" i="5"/>
  <c r="L2824" i="5"/>
  <c r="M2824" i="5" s="1"/>
  <c r="O2824" i="5"/>
  <c r="L2823" i="5"/>
  <c r="M2823" i="5" s="1"/>
  <c r="O2823" i="5"/>
  <c r="L2822" i="5"/>
  <c r="M2822" i="5" s="1"/>
  <c r="O2822" i="5"/>
  <c r="L2821" i="5"/>
  <c r="M2821" i="5" s="1"/>
  <c r="O2821" i="5"/>
  <c r="L2820" i="5"/>
  <c r="M2820" i="5" s="1"/>
  <c r="O2820" i="5"/>
  <c r="L2819" i="5"/>
  <c r="M2819" i="5" s="1"/>
  <c r="O2819" i="5"/>
  <c r="L2818" i="5"/>
  <c r="M2818" i="5" s="1"/>
  <c r="O2818" i="5"/>
  <c r="L2817" i="5"/>
  <c r="M2817" i="5" s="1"/>
  <c r="O2817" i="5"/>
  <c r="L2816" i="5"/>
  <c r="M2816" i="5" s="1"/>
  <c r="O2816" i="5"/>
  <c r="L2815" i="5"/>
  <c r="M2815" i="5" s="1"/>
  <c r="O2815" i="5"/>
  <c r="L2814" i="5"/>
  <c r="M2814" i="5" s="1"/>
  <c r="O2814" i="5"/>
  <c r="L2813" i="5"/>
  <c r="M2813" i="5" s="1"/>
  <c r="O2813" i="5"/>
  <c r="L2812" i="5"/>
  <c r="M2812" i="5" s="1"/>
  <c r="O2812" i="5"/>
  <c r="L2811" i="5"/>
  <c r="M2811" i="5" s="1"/>
  <c r="O2811" i="5"/>
  <c r="L2810" i="5"/>
  <c r="M2810" i="5" s="1"/>
  <c r="O2810" i="5"/>
  <c r="L2809" i="5"/>
  <c r="M2809" i="5" s="1"/>
  <c r="O2809" i="5"/>
  <c r="L2808" i="5"/>
  <c r="M2808" i="5" s="1"/>
  <c r="O2808" i="5"/>
  <c r="L2807" i="5"/>
  <c r="M2807" i="5" s="1"/>
  <c r="O2807" i="5"/>
  <c r="L2806" i="5"/>
  <c r="M2806" i="5" s="1"/>
  <c r="O2806" i="5"/>
  <c r="L2805" i="5"/>
  <c r="M2805" i="5" s="1"/>
  <c r="O2805" i="5"/>
  <c r="L2804" i="5"/>
  <c r="M2804" i="5" s="1"/>
  <c r="O2804" i="5"/>
  <c r="L2803" i="5"/>
  <c r="M2803" i="5" s="1"/>
  <c r="O2803" i="5"/>
  <c r="L2802" i="5"/>
  <c r="M2802" i="5" s="1"/>
  <c r="O2802" i="5"/>
  <c r="L2801" i="5"/>
  <c r="M2801" i="5" s="1"/>
  <c r="O2801" i="5"/>
  <c r="L2800" i="5"/>
  <c r="M2800" i="5" s="1"/>
  <c r="O2800" i="5"/>
  <c r="L2799" i="5"/>
  <c r="M2799" i="5" s="1"/>
  <c r="O2799" i="5"/>
  <c r="L2798" i="5"/>
  <c r="M2798" i="5" s="1"/>
  <c r="O2798" i="5"/>
  <c r="L2797" i="5"/>
  <c r="M2797" i="5" s="1"/>
  <c r="O2797" i="5"/>
  <c r="L2796" i="5"/>
  <c r="M2796" i="5" s="1"/>
  <c r="O2796" i="5"/>
  <c r="L2795" i="5"/>
  <c r="M2795" i="5" s="1"/>
  <c r="O2795" i="5"/>
  <c r="L2794" i="5"/>
  <c r="M2794" i="5" s="1"/>
  <c r="O2794" i="5"/>
  <c r="L2793" i="5"/>
  <c r="M2793" i="5" s="1"/>
  <c r="O2793" i="5"/>
  <c r="L2792" i="5"/>
  <c r="M2792" i="5" s="1"/>
  <c r="O2792" i="5"/>
  <c r="L2791" i="5"/>
  <c r="M2791" i="5" s="1"/>
  <c r="O2791" i="5"/>
  <c r="L2790" i="5"/>
  <c r="M2790" i="5" s="1"/>
  <c r="O2790" i="5"/>
  <c r="L2789" i="5"/>
  <c r="M2789" i="5" s="1"/>
  <c r="O2789" i="5"/>
  <c r="L2788" i="5"/>
  <c r="M2788" i="5" s="1"/>
  <c r="O2788" i="5"/>
  <c r="L2787" i="5"/>
  <c r="M2787" i="5" s="1"/>
  <c r="O2787" i="5"/>
  <c r="L2786" i="5"/>
  <c r="M2786" i="5" s="1"/>
  <c r="O2786" i="5"/>
  <c r="L2785" i="5"/>
  <c r="M2785" i="5" s="1"/>
  <c r="O2785" i="5"/>
  <c r="L2784" i="5"/>
  <c r="M2784" i="5" s="1"/>
  <c r="O2784" i="5"/>
  <c r="L2783" i="5"/>
  <c r="M2783" i="5" s="1"/>
  <c r="O2783" i="5"/>
  <c r="L2782" i="5"/>
  <c r="M2782" i="5" s="1"/>
  <c r="O2782" i="5"/>
  <c r="L2781" i="5"/>
  <c r="M2781" i="5" s="1"/>
  <c r="O2781" i="5"/>
  <c r="L2780" i="5"/>
  <c r="M2780" i="5" s="1"/>
  <c r="O2780" i="5"/>
  <c r="L2779" i="5"/>
  <c r="M2779" i="5" s="1"/>
  <c r="O2779" i="5"/>
  <c r="L2778" i="5"/>
  <c r="M2778" i="5" s="1"/>
  <c r="O2778" i="5"/>
  <c r="L2777" i="5"/>
  <c r="M2777" i="5" s="1"/>
  <c r="O2777" i="5"/>
  <c r="L2776" i="5"/>
  <c r="M2776" i="5" s="1"/>
  <c r="O2776" i="5"/>
  <c r="L2775" i="5"/>
  <c r="M2775" i="5" s="1"/>
  <c r="O2775" i="5"/>
  <c r="L2774" i="5"/>
  <c r="M2774" i="5" s="1"/>
  <c r="O2774" i="5"/>
  <c r="L2773" i="5"/>
  <c r="M2773" i="5" s="1"/>
  <c r="O2773" i="5"/>
  <c r="L2772" i="5"/>
  <c r="M2772" i="5" s="1"/>
  <c r="O2772" i="5"/>
  <c r="L2771" i="5"/>
  <c r="M2771" i="5" s="1"/>
  <c r="O2771" i="5"/>
  <c r="L2770" i="5"/>
  <c r="M2770" i="5" s="1"/>
  <c r="O2770" i="5"/>
  <c r="L2769" i="5"/>
  <c r="M2769" i="5" s="1"/>
  <c r="O2769" i="5"/>
  <c r="L2768" i="5"/>
  <c r="M2768" i="5" s="1"/>
  <c r="O2768" i="5"/>
  <c r="L2767" i="5"/>
  <c r="M2767" i="5" s="1"/>
  <c r="O2767" i="5"/>
  <c r="L2766" i="5"/>
  <c r="M2766" i="5" s="1"/>
  <c r="O2766" i="5"/>
  <c r="L2765" i="5"/>
  <c r="M2765" i="5" s="1"/>
  <c r="O2765" i="5"/>
  <c r="L2764" i="5"/>
  <c r="M2764" i="5" s="1"/>
  <c r="O2764" i="5"/>
  <c r="L2763" i="5"/>
  <c r="M2763" i="5" s="1"/>
  <c r="O2763" i="5"/>
  <c r="L2762" i="5"/>
  <c r="M2762" i="5" s="1"/>
  <c r="O2762" i="5"/>
  <c r="L2761" i="5"/>
  <c r="M2761" i="5" s="1"/>
  <c r="O2761" i="5"/>
  <c r="L2760" i="5"/>
  <c r="M2760" i="5" s="1"/>
  <c r="O2760" i="5"/>
  <c r="L2759" i="5"/>
  <c r="M2759" i="5" s="1"/>
  <c r="O2759" i="5"/>
  <c r="L2758" i="5"/>
  <c r="M2758" i="5" s="1"/>
  <c r="O2758" i="5"/>
  <c r="L2757" i="5"/>
  <c r="M2757" i="5" s="1"/>
  <c r="O2757" i="5"/>
  <c r="L2756" i="5"/>
  <c r="M2756" i="5" s="1"/>
  <c r="O2756" i="5"/>
  <c r="L2755" i="5"/>
  <c r="M2755" i="5" s="1"/>
  <c r="O2755" i="5"/>
  <c r="L2754" i="5"/>
  <c r="M2754" i="5" s="1"/>
  <c r="O2754" i="5"/>
  <c r="L2753" i="5"/>
  <c r="M2753" i="5" s="1"/>
  <c r="O2753" i="5"/>
  <c r="L2752" i="5"/>
  <c r="M2752" i="5" s="1"/>
  <c r="O2752" i="5"/>
  <c r="L2751" i="5"/>
  <c r="M2751" i="5" s="1"/>
  <c r="O2751" i="5"/>
  <c r="L2750" i="5"/>
  <c r="M2750" i="5" s="1"/>
  <c r="O2750" i="5"/>
  <c r="L2749" i="5"/>
  <c r="M2749" i="5" s="1"/>
  <c r="O2749" i="5"/>
  <c r="L2748" i="5"/>
  <c r="M2748" i="5" s="1"/>
  <c r="O2748" i="5"/>
  <c r="L2747" i="5"/>
  <c r="M2747" i="5" s="1"/>
  <c r="O2747" i="5"/>
  <c r="L2746" i="5"/>
  <c r="M2746" i="5" s="1"/>
  <c r="O2746" i="5"/>
  <c r="L2745" i="5"/>
  <c r="M2745" i="5" s="1"/>
  <c r="O2745" i="5"/>
  <c r="L2744" i="5"/>
  <c r="M2744" i="5" s="1"/>
  <c r="O2744" i="5"/>
  <c r="L2743" i="5"/>
  <c r="M2743" i="5" s="1"/>
  <c r="O2743" i="5"/>
  <c r="L2742" i="5"/>
  <c r="M2742" i="5" s="1"/>
  <c r="O2742" i="5"/>
  <c r="L2741" i="5"/>
  <c r="M2741" i="5" s="1"/>
  <c r="O2741" i="5"/>
  <c r="L2740" i="5"/>
  <c r="M2740" i="5" s="1"/>
  <c r="O2740" i="5"/>
  <c r="L2739" i="5"/>
  <c r="M2739" i="5" s="1"/>
  <c r="O2739" i="5"/>
  <c r="L2738" i="5"/>
  <c r="M2738" i="5" s="1"/>
  <c r="O2738" i="5"/>
  <c r="L2737" i="5"/>
  <c r="M2737" i="5" s="1"/>
  <c r="O2737" i="5"/>
  <c r="L2736" i="5"/>
  <c r="M2736" i="5" s="1"/>
  <c r="O2736" i="5"/>
  <c r="L2735" i="5"/>
  <c r="M2735" i="5" s="1"/>
  <c r="O2735" i="5"/>
  <c r="L2734" i="5"/>
  <c r="M2734" i="5" s="1"/>
  <c r="O2734" i="5"/>
  <c r="L2733" i="5"/>
  <c r="M2733" i="5" s="1"/>
  <c r="O2733" i="5"/>
  <c r="L2732" i="5"/>
  <c r="M2732" i="5" s="1"/>
  <c r="O2732" i="5"/>
  <c r="L2731" i="5"/>
  <c r="M2731" i="5" s="1"/>
  <c r="O2731" i="5"/>
  <c r="L2730" i="5"/>
  <c r="M2730" i="5" s="1"/>
  <c r="O2730" i="5"/>
  <c r="L2729" i="5"/>
  <c r="M2729" i="5" s="1"/>
  <c r="O2729" i="5"/>
  <c r="L2728" i="5"/>
  <c r="M2728" i="5" s="1"/>
  <c r="O2728" i="5"/>
  <c r="L2727" i="5"/>
  <c r="M2727" i="5" s="1"/>
  <c r="O2727" i="5"/>
  <c r="L2726" i="5"/>
  <c r="M2726" i="5" s="1"/>
  <c r="O2726" i="5"/>
  <c r="L2725" i="5"/>
  <c r="M2725" i="5" s="1"/>
  <c r="O2725" i="5"/>
  <c r="L2724" i="5"/>
  <c r="M2724" i="5" s="1"/>
  <c r="O2724" i="5"/>
  <c r="L2723" i="5"/>
  <c r="M2723" i="5" s="1"/>
  <c r="O2723" i="5"/>
  <c r="L2722" i="5"/>
  <c r="M2722" i="5" s="1"/>
  <c r="O2722" i="5"/>
  <c r="L2721" i="5"/>
  <c r="M2721" i="5" s="1"/>
  <c r="O2721" i="5"/>
  <c r="L2720" i="5"/>
  <c r="M2720" i="5" s="1"/>
  <c r="O2720" i="5"/>
  <c r="L2719" i="5"/>
  <c r="M2719" i="5" s="1"/>
  <c r="O2719" i="5"/>
  <c r="L2718" i="5"/>
  <c r="M2718" i="5" s="1"/>
  <c r="O2718" i="5"/>
  <c r="L2717" i="5"/>
  <c r="M2717" i="5" s="1"/>
  <c r="O2717" i="5"/>
  <c r="L2716" i="5"/>
  <c r="M2716" i="5" s="1"/>
  <c r="O2716" i="5"/>
  <c r="L2715" i="5"/>
  <c r="M2715" i="5" s="1"/>
  <c r="O2715" i="5"/>
  <c r="L2714" i="5"/>
  <c r="M2714" i="5" s="1"/>
  <c r="O2714" i="5"/>
  <c r="L2713" i="5"/>
  <c r="M2713" i="5" s="1"/>
  <c r="O2713" i="5"/>
  <c r="L2712" i="5"/>
  <c r="M2712" i="5" s="1"/>
  <c r="O2712" i="5"/>
  <c r="L2711" i="5"/>
  <c r="M2711" i="5" s="1"/>
  <c r="O2711" i="5"/>
  <c r="L2710" i="5"/>
  <c r="M2710" i="5" s="1"/>
  <c r="O2710" i="5"/>
  <c r="L2709" i="5"/>
  <c r="M2709" i="5" s="1"/>
  <c r="O2709" i="5"/>
  <c r="L2708" i="5"/>
  <c r="M2708" i="5" s="1"/>
  <c r="O2708" i="5"/>
  <c r="L2707" i="5"/>
  <c r="M2707" i="5" s="1"/>
  <c r="O2707" i="5"/>
  <c r="L2706" i="5"/>
  <c r="M2706" i="5" s="1"/>
  <c r="O2706" i="5"/>
  <c r="L2705" i="5"/>
  <c r="M2705" i="5" s="1"/>
  <c r="O2705" i="5"/>
  <c r="L2704" i="5"/>
  <c r="M2704" i="5" s="1"/>
  <c r="O2704" i="5"/>
  <c r="L2703" i="5"/>
  <c r="M2703" i="5" s="1"/>
  <c r="O2703" i="5"/>
  <c r="L2702" i="5"/>
  <c r="M2702" i="5" s="1"/>
  <c r="O2702" i="5"/>
  <c r="L2701" i="5"/>
  <c r="M2701" i="5" s="1"/>
  <c r="O2701" i="5"/>
  <c r="L2700" i="5"/>
  <c r="M2700" i="5" s="1"/>
  <c r="O2700" i="5"/>
  <c r="L2699" i="5"/>
  <c r="M2699" i="5" s="1"/>
  <c r="O2699" i="5"/>
  <c r="L2698" i="5"/>
  <c r="M2698" i="5" s="1"/>
  <c r="O2698" i="5"/>
  <c r="L2697" i="5"/>
  <c r="M2697" i="5" s="1"/>
  <c r="O2697" i="5"/>
  <c r="L2696" i="5"/>
  <c r="M2696" i="5" s="1"/>
  <c r="O2696" i="5"/>
  <c r="L2695" i="5"/>
  <c r="M2695" i="5" s="1"/>
  <c r="O2695" i="5"/>
  <c r="L2694" i="5"/>
  <c r="M2694" i="5" s="1"/>
  <c r="O2694" i="5"/>
  <c r="L2693" i="5"/>
  <c r="M2693" i="5" s="1"/>
  <c r="O2693" i="5"/>
  <c r="L2692" i="5"/>
  <c r="M2692" i="5" s="1"/>
  <c r="O2692" i="5"/>
  <c r="L2691" i="5"/>
  <c r="M2691" i="5" s="1"/>
  <c r="O2691" i="5"/>
  <c r="L2690" i="5"/>
  <c r="M2690" i="5" s="1"/>
  <c r="O2690" i="5"/>
  <c r="L2689" i="5"/>
  <c r="M2689" i="5" s="1"/>
  <c r="O2689" i="5"/>
  <c r="L2688" i="5"/>
  <c r="M2688" i="5" s="1"/>
  <c r="O2688" i="5"/>
  <c r="L2687" i="5"/>
  <c r="M2687" i="5" s="1"/>
  <c r="O2687" i="5"/>
  <c r="L2686" i="5"/>
  <c r="M2686" i="5" s="1"/>
  <c r="O2686" i="5"/>
  <c r="L2685" i="5"/>
  <c r="M2685" i="5" s="1"/>
  <c r="O2685" i="5"/>
  <c r="L2684" i="5"/>
  <c r="M2684" i="5" s="1"/>
  <c r="O2684" i="5"/>
  <c r="L2683" i="5"/>
  <c r="M2683" i="5" s="1"/>
  <c r="O2683" i="5"/>
  <c r="L2682" i="5"/>
  <c r="M2682" i="5" s="1"/>
  <c r="O2682" i="5"/>
  <c r="L2681" i="5"/>
  <c r="M2681" i="5" s="1"/>
  <c r="O2681" i="5"/>
  <c r="L2680" i="5"/>
  <c r="M2680" i="5" s="1"/>
  <c r="O2680" i="5"/>
  <c r="L2679" i="5"/>
  <c r="M2679" i="5" s="1"/>
  <c r="O2679" i="5"/>
  <c r="L2678" i="5"/>
  <c r="M2678" i="5" s="1"/>
  <c r="O2678" i="5"/>
  <c r="L2677" i="5"/>
  <c r="M2677" i="5" s="1"/>
  <c r="O2677" i="5"/>
  <c r="L2676" i="5"/>
  <c r="M2676" i="5" s="1"/>
  <c r="O2676" i="5"/>
  <c r="L2675" i="5"/>
  <c r="M2675" i="5" s="1"/>
  <c r="O2675" i="5"/>
  <c r="L2674" i="5"/>
  <c r="M2674" i="5" s="1"/>
  <c r="O2674" i="5"/>
  <c r="L2673" i="5"/>
  <c r="M2673" i="5" s="1"/>
  <c r="O2673" i="5"/>
  <c r="L2672" i="5"/>
  <c r="M2672" i="5" s="1"/>
  <c r="O2672" i="5"/>
  <c r="L2671" i="5"/>
  <c r="M2671" i="5" s="1"/>
  <c r="O2671" i="5"/>
  <c r="L2670" i="5"/>
  <c r="M2670" i="5" s="1"/>
  <c r="O2670" i="5"/>
  <c r="L2669" i="5"/>
  <c r="M2669" i="5" s="1"/>
  <c r="O2669" i="5"/>
  <c r="L2668" i="5"/>
  <c r="M2668" i="5" s="1"/>
  <c r="O2668" i="5"/>
  <c r="L2667" i="5"/>
  <c r="M2667" i="5" s="1"/>
  <c r="O2667" i="5"/>
  <c r="L2666" i="5"/>
  <c r="M2666" i="5" s="1"/>
  <c r="O2666" i="5"/>
  <c r="L2665" i="5"/>
  <c r="M2665" i="5" s="1"/>
  <c r="O2665" i="5"/>
  <c r="L2664" i="5"/>
  <c r="M2664" i="5" s="1"/>
  <c r="O2664" i="5"/>
  <c r="L2663" i="5"/>
  <c r="M2663" i="5" s="1"/>
  <c r="O2663" i="5"/>
  <c r="L2662" i="5"/>
  <c r="M2662" i="5" s="1"/>
  <c r="O2662" i="5"/>
  <c r="L2661" i="5"/>
  <c r="M2661" i="5" s="1"/>
  <c r="O2661" i="5"/>
  <c r="L2660" i="5"/>
  <c r="M2660" i="5" s="1"/>
  <c r="O2660" i="5"/>
  <c r="L2659" i="5"/>
  <c r="M2659" i="5" s="1"/>
  <c r="O2659" i="5"/>
  <c r="L2658" i="5"/>
  <c r="M2658" i="5" s="1"/>
  <c r="O2658" i="5"/>
  <c r="L2657" i="5"/>
  <c r="M2657" i="5" s="1"/>
  <c r="O2657" i="5"/>
  <c r="L2656" i="5"/>
  <c r="M2656" i="5" s="1"/>
  <c r="O2656" i="5"/>
  <c r="L2655" i="5"/>
  <c r="M2655" i="5" s="1"/>
  <c r="O2655" i="5"/>
  <c r="L2654" i="5"/>
  <c r="M2654" i="5" s="1"/>
  <c r="O2654" i="5"/>
  <c r="L2653" i="5"/>
  <c r="M2653" i="5" s="1"/>
  <c r="O2653" i="5"/>
  <c r="L2652" i="5"/>
  <c r="M2652" i="5" s="1"/>
  <c r="O2652" i="5"/>
  <c r="L2651" i="5"/>
  <c r="M2651" i="5" s="1"/>
  <c r="O2651" i="5"/>
  <c r="L2650" i="5"/>
  <c r="M2650" i="5" s="1"/>
  <c r="O2650" i="5"/>
  <c r="L2649" i="5"/>
  <c r="M2649" i="5" s="1"/>
  <c r="O2649" i="5"/>
  <c r="L2648" i="5"/>
  <c r="M2648" i="5" s="1"/>
  <c r="O2648" i="5"/>
  <c r="L2647" i="5"/>
  <c r="M2647" i="5" s="1"/>
  <c r="O2647" i="5"/>
  <c r="L2646" i="5"/>
  <c r="M2646" i="5" s="1"/>
  <c r="O2646" i="5"/>
  <c r="L2645" i="5"/>
  <c r="M2645" i="5" s="1"/>
  <c r="O2645" i="5"/>
  <c r="L2644" i="5"/>
  <c r="M2644" i="5" s="1"/>
  <c r="O2644" i="5"/>
  <c r="L2643" i="5"/>
  <c r="M2643" i="5" s="1"/>
  <c r="O2643" i="5"/>
  <c r="L2642" i="5"/>
  <c r="M2642" i="5" s="1"/>
  <c r="O2642" i="5"/>
  <c r="L2641" i="5"/>
  <c r="M2641" i="5" s="1"/>
  <c r="O2641" i="5"/>
  <c r="L2640" i="5"/>
  <c r="M2640" i="5" s="1"/>
  <c r="O2640" i="5"/>
  <c r="L2639" i="5"/>
  <c r="M2639" i="5" s="1"/>
  <c r="O2639" i="5"/>
  <c r="L2638" i="5"/>
  <c r="M2638" i="5" s="1"/>
  <c r="O2638" i="5"/>
  <c r="L2637" i="5"/>
  <c r="M2637" i="5" s="1"/>
  <c r="O2637" i="5"/>
  <c r="L2636" i="5"/>
  <c r="M2636" i="5" s="1"/>
  <c r="O2636" i="5"/>
  <c r="L2635" i="5"/>
  <c r="M2635" i="5" s="1"/>
  <c r="O2635" i="5"/>
  <c r="L2634" i="5"/>
  <c r="M2634" i="5" s="1"/>
  <c r="O2634" i="5"/>
  <c r="L2633" i="5"/>
  <c r="M2633" i="5" s="1"/>
  <c r="O2633" i="5"/>
  <c r="L2632" i="5"/>
  <c r="M2632" i="5" s="1"/>
  <c r="O2632" i="5"/>
  <c r="L2631" i="5"/>
  <c r="M2631" i="5" s="1"/>
  <c r="O2631" i="5"/>
  <c r="L2630" i="5"/>
  <c r="M2630" i="5" s="1"/>
  <c r="O2630" i="5"/>
  <c r="L2629" i="5"/>
  <c r="M2629" i="5" s="1"/>
  <c r="O2629" i="5"/>
  <c r="L2628" i="5"/>
  <c r="M2628" i="5" s="1"/>
  <c r="O2628" i="5"/>
  <c r="L2627" i="5"/>
  <c r="M2627" i="5" s="1"/>
  <c r="O2627" i="5"/>
  <c r="L2626" i="5"/>
  <c r="M2626" i="5" s="1"/>
  <c r="O2626" i="5"/>
  <c r="L2625" i="5"/>
  <c r="M2625" i="5" s="1"/>
  <c r="O2625" i="5"/>
  <c r="L2624" i="5"/>
  <c r="M2624" i="5" s="1"/>
  <c r="O2624" i="5"/>
  <c r="L2623" i="5"/>
  <c r="M2623" i="5" s="1"/>
  <c r="O2623" i="5"/>
  <c r="L2622" i="5"/>
  <c r="M2622" i="5" s="1"/>
  <c r="O2622" i="5"/>
  <c r="L2621" i="5"/>
  <c r="M2621" i="5" s="1"/>
  <c r="O2621" i="5"/>
  <c r="L2620" i="5"/>
  <c r="M2620" i="5" s="1"/>
  <c r="O2620" i="5"/>
  <c r="L2619" i="5"/>
  <c r="M2619" i="5" s="1"/>
  <c r="O2619" i="5"/>
  <c r="L2618" i="5"/>
  <c r="M2618" i="5" s="1"/>
  <c r="O2618" i="5"/>
  <c r="L2617" i="5"/>
  <c r="M2617" i="5" s="1"/>
  <c r="O2617" i="5"/>
  <c r="L2616" i="5"/>
  <c r="M2616" i="5" s="1"/>
  <c r="O2616" i="5"/>
  <c r="L2615" i="5"/>
  <c r="M2615" i="5" s="1"/>
  <c r="O2615" i="5"/>
  <c r="L2614" i="5"/>
  <c r="M2614" i="5" s="1"/>
  <c r="O2614" i="5"/>
  <c r="L2613" i="5"/>
  <c r="M2613" i="5" s="1"/>
  <c r="O2613" i="5"/>
  <c r="L2612" i="5"/>
  <c r="M2612" i="5" s="1"/>
  <c r="O2612" i="5"/>
  <c r="L2611" i="5"/>
  <c r="M2611" i="5" s="1"/>
  <c r="O2611" i="5"/>
  <c r="L2610" i="5"/>
  <c r="M2610" i="5" s="1"/>
  <c r="O2610" i="5"/>
  <c r="L2609" i="5"/>
  <c r="M2609" i="5" s="1"/>
  <c r="O2609" i="5"/>
  <c r="L2608" i="5"/>
  <c r="M2608" i="5" s="1"/>
  <c r="O2608" i="5"/>
  <c r="L2607" i="5"/>
  <c r="M2607" i="5" s="1"/>
  <c r="O2607" i="5"/>
  <c r="L2606" i="5"/>
  <c r="M2606" i="5" s="1"/>
  <c r="O2606" i="5"/>
  <c r="L2605" i="5"/>
  <c r="M2605" i="5" s="1"/>
  <c r="O2605" i="5"/>
  <c r="L2604" i="5"/>
  <c r="M2604" i="5" s="1"/>
  <c r="O2604" i="5"/>
  <c r="L2603" i="5"/>
  <c r="M2603" i="5" s="1"/>
  <c r="O2603" i="5"/>
  <c r="L2602" i="5"/>
  <c r="M2602" i="5" s="1"/>
  <c r="O2602" i="5"/>
  <c r="L2601" i="5"/>
  <c r="M2601" i="5" s="1"/>
  <c r="O2601" i="5"/>
  <c r="L2600" i="5"/>
  <c r="M2600" i="5" s="1"/>
  <c r="O2600" i="5"/>
  <c r="L2599" i="5"/>
  <c r="M2599" i="5" s="1"/>
  <c r="O2599" i="5"/>
  <c r="L2598" i="5"/>
  <c r="M2598" i="5" s="1"/>
  <c r="O2598" i="5"/>
  <c r="L2597" i="5"/>
  <c r="M2597" i="5" s="1"/>
  <c r="O2597" i="5"/>
  <c r="L2596" i="5"/>
  <c r="M2596" i="5" s="1"/>
  <c r="O2596" i="5"/>
  <c r="L2595" i="5"/>
  <c r="M2595" i="5" s="1"/>
  <c r="O2595" i="5"/>
  <c r="L2594" i="5"/>
  <c r="M2594" i="5" s="1"/>
  <c r="O2594" i="5"/>
  <c r="L2593" i="5"/>
  <c r="M2593" i="5" s="1"/>
  <c r="O2593" i="5"/>
  <c r="L2592" i="5"/>
  <c r="M2592" i="5" s="1"/>
  <c r="O2592" i="5"/>
  <c r="L2591" i="5"/>
  <c r="M2591" i="5" s="1"/>
  <c r="O2591" i="5"/>
  <c r="L2590" i="5"/>
  <c r="M2590" i="5" s="1"/>
  <c r="O2590" i="5"/>
  <c r="L2589" i="5"/>
  <c r="M2589" i="5" s="1"/>
  <c r="O2589" i="5"/>
  <c r="L2588" i="5"/>
  <c r="M2588" i="5" s="1"/>
  <c r="O2588" i="5"/>
  <c r="L2587" i="5"/>
  <c r="M2587" i="5" s="1"/>
  <c r="O2587" i="5"/>
  <c r="L2586" i="5"/>
  <c r="M2586" i="5" s="1"/>
  <c r="O2586" i="5"/>
  <c r="L2585" i="5"/>
  <c r="M2585" i="5" s="1"/>
  <c r="O2585" i="5"/>
  <c r="L2584" i="5"/>
  <c r="M2584" i="5" s="1"/>
  <c r="O2584" i="5"/>
  <c r="L2583" i="5"/>
  <c r="M2583" i="5" s="1"/>
  <c r="O2583" i="5"/>
  <c r="L2582" i="5"/>
  <c r="M2582" i="5" s="1"/>
  <c r="O2582" i="5"/>
  <c r="L2581" i="5"/>
  <c r="M2581" i="5" s="1"/>
  <c r="O2581" i="5"/>
  <c r="L2580" i="5"/>
  <c r="M2580" i="5" s="1"/>
  <c r="O2580" i="5"/>
  <c r="L2579" i="5"/>
  <c r="M2579" i="5" s="1"/>
  <c r="O2579" i="5"/>
  <c r="L2578" i="5"/>
  <c r="M2578" i="5" s="1"/>
  <c r="O2578" i="5"/>
  <c r="L2577" i="5"/>
  <c r="M2577" i="5" s="1"/>
  <c r="O2577" i="5"/>
  <c r="L2576" i="5"/>
  <c r="M2576" i="5" s="1"/>
  <c r="O2576" i="5"/>
  <c r="L2575" i="5"/>
  <c r="M2575" i="5" s="1"/>
  <c r="O2575" i="5"/>
  <c r="L2574" i="5"/>
  <c r="M2574" i="5" s="1"/>
  <c r="O2574" i="5"/>
  <c r="L2573" i="5"/>
  <c r="M2573" i="5" s="1"/>
  <c r="O2573" i="5"/>
  <c r="L2572" i="5"/>
  <c r="M2572" i="5" s="1"/>
  <c r="O2572" i="5"/>
  <c r="L2571" i="5"/>
  <c r="M2571" i="5" s="1"/>
  <c r="O2571" i="5"/>
  <c r="L2570" i="5"/>
  <c r="M2570" i="5" s="1"/>
  <c r="O2570" i="5"/>
  <c r="L2569" i="5"/>
  <c r="M2569" i="5" s="1"/>
  <c r="O2569" i="5"/>
  <c r="L2568" i="5"/>
  <c r="M2568" i="5" s="1"/>
  <c r="O2568" i="5"/>
  <c r="L2567" i="5"/>
  <c r="M2567" i="5" s="1"/>
  <c r="O2567" i="5"/>
  <c r="L2566" i="5"/>
  <c r="M2566" i="5" s="1"/>
  <c r="O2566" i="5"/>
  <c r="L2565" i="5"/>
  <c r="M2565" i="5" s="1"/>
  <c r="O2565" i="5"/>
  <c r="L2564" i="5"/>
  <c r="M2564" i="5" s="1"/>
  <c r="O2564" i="5"/>
  <c r="L2563" i="5"/>
  <c r="M2563" i="5" s="1"/>
  <c r="O2563" i="5"/>
  <c r="L2562" i="5"/>
  <c r="M2562" i="5" s="1"/>
  <c r="O2562" i="5"/>
  <c r="L2561" i="5"/>
  <c r="M2561" i="5" s="1"/>
  <c r="O2561" i="5"/>
  <c r="L2560" i="5"/>
  <c r="M2560" i="5" s="1"/>
  <c r="O2560" i="5"/>
  <c r="L2559" i="5"/>
  <c r="M2559" i="5" s="1"/>
  <c r="O2559" i="5"/>
  <c r="L2558" i="5"/>
  <c r="M2558" i="5" s="1"/>
  <c r="O2558" i="5"/>
  <c r="L2557" i="5"/>
  <c r="M2557" i="5" s="1"/>
  <c r="O2557" i="5"/>
  <c r="L2556" i="5"/>
  <c r="M2556" i="5" s="1"/>
  <c r="O2556" i="5"/>
  <c r="L2555" i="5"/>
  <c r="M2555" i="5" s="1"/>
  <c r="O2555" i="5"/>
  <c r="L2554" i="5"/>
  <c r="M2554" i="5" s="1"/>
  <c r="O2554" i="5"/>
  <c r="L2553" i="5"/>
  <c r="M2553" i="5" s="1"/>
  <c r="O2553" i="5"/>
  <c r="L2552" i="5"/>
  <c r="M2552" i="5" s="1"/>
  <c r="O2552" i="5"/>
  <c r="L2551" i="5"/>
  <c r="M2551" i="5" s="1"/>
  <c r="O2551" i="5"/>
  <c r="L2550" i="5"/>
  <c r="M2550" i="5" s="1"/>
  <c r="O2550" i="5"/>
  <c r="L2549" i="5"/>
  <c r="M2549" i="5" s="1"/>
  <c r="O2549" i="5"/>
  <c r="L2548" i="5"/>
  <c r="M2548" i="5" s="1"/>
  <c r="O2548" i="5"/>
  <c r="L2547" i="5"/>
  <c r="M2547" i="5" s="1"/>
  <c r="O2547" i="5"/>
  <c r="L2546" i="5"/>
  <c r="M2546" i="5" s="1"/>
  <c r="O2546" i="5"/>
  <c r="L2545" i="5"/>
  <c r="M2545" i="5" s="1"/>
  <c r="O2545" i="5"/>
  <c r="L2544" i="5"/>
  <c r="M2544" i="5" s="1"/>
  <c r="O2544" i="5"/>
  <c r="L2543" i="5"/>
  <c r="M2543" i="5" s="1"/>
  <c r="O2543" i="5"/>
  <c r="L2542" i="5"/>
  <c r="M2542" i="5" s="1"/>
  <c r="O2542" i="5"/>
  <c r="L2541" i="5"/>
  <c r="M2541" i="5" s="1"/>
  <c r="O2541" i="5"/>
  <c r="L2540" i="5"/>
  <c r="M2540" i="5" s="1"/>
  <c r="O2540" i="5"/>
  <c r="L2539" i="5"/>
  <c r="M2539" i="5" s="1"/>
  <c r="O2539" i="5"/>
  <c r="L2538" i="5"/>
  <c r="M2538" i="5" s="1"/>
  <c r="O2538" i="5"/>
  <c r="L2537" i="5"/>
  <c r="M2537" i="5" s="1"/>
  <c r="O2537" i="5"/>
  <c r="L2536" i="5"/>
  <c r="M2536" i="5" s="1"/>
  <c r="O2536" i="5"/>
  <c r="L2535" i="5"/>
  <c r="M2535" i="5" s="1"/>
  <c r="O2535" i="5"/>
  <c r="L2534" i="5"/>
  <c r="M2534" i="5" s="1"/>
  <c r="O2534" i="5"/>
  <c r="L2533" i="5"/>
  <c r="M2533" i="5" s="1"/>
  <c r="O2533" i="5"/>
  <c r="L2532" i="5"/>
  <c r="M2532" i="5" s="1"/>
  <c r="O2532" i="5"/>
  <c r="L2531" i="5"/>
  <c r="M2531" i="5" s="1"/>
  <c r="O2531" i="5"/>
  <c r="L2530" i="5"/>
  <c r="M2530" i="5" s="1"/>
  <c r="O2530" i="5"/>
  <c r="L2529" i="5"/>
  <c r="M2529" i="5" s="1"/>
  <c r="O2529" i="5"/>
  <c r="L2528" i="5"/>
  <c r="M2528" i="5" s="1"/>
  <c r="O2528" i="5"/>
  <c r="L2527" i="5"/>
  <c r="M2527" i="5" s="1"/>
  <c r="O2527" i="5"/>
  <c r="L2526" i="5"/>
  <c r="M2526" i="5" s="1"/>
  <c r="O2526" i="5"/>
  <c r="L2525" i="5"/>
  <c r="M2525" i="5" s="1"/>
  <c r="O2525" i="5"/>
  <c r="L2524" i="5"/>
  <c r="M2524" i="5" s="1"/>
  <c r="O2524" i="5"/>
  <c r="L2523" i="5"/>
  <c r="M2523" i="5" s="1"/>
  <c r="O2523" i="5"/>
  <c r="L2522" i="5"/>
  <c r="M2522" i="5" s="1"/>
  <c r="O2522" i="5"/>
  <c r="L2521" i="5"/>
  <c r="M2521" i="5" s="1"/>
  <c r="O2521" i="5"/>
  <c r="L2520" i="5"/>
  <c r="M2520" i="5" s="1"/>
  <c r="O2520" i="5"/>
  <c r="L2519" i="5"/>
  <c r="M2519" i="5" s="1"/>
  <c r="O2519" i="5"/>
  <c r="L2518" i="5"/>
  <c r="M2518" i="5" s="1"/>
  <c r="O2518" i="5"/>
  <c r="L2517" i="5"/>
  <c r="M2517" i="5" s="1"/>
  <c r="O2517" i="5"/>
  <c r="L2516" i="5"/>
  <c r="M2516" i="5" s="1"/>
  <c r="O2516" i="5"/>
  <c r="L2515" i="5"/>
  <c r="M2515" i="5" s="1"/>
  <c r="O2515" i="5"/>
  <c r="L2514" i="5"/>
  <c r="M2514" i="5" s="1"/>
  <c r="O2514" i="5"/>
  <c r="L2513" i="5"/>
  <c r="M2513" i="5" s="1"/>
  <c r="O2513" i="5"/>
  <c r="L2512" i="5"/>
  <c r="M2512" i="5" s="1"/>
  <c r="O2512" i="5"/>
  <c r="L2511" i="5"/>
  <c r="M2511" i="5" s="1"/>
  <c r="O2511" i="5"/>
  <c r="L2510" i="5"/>
  <c r="M2510" i="5" s="1"/>
  <c r="O2510" i="5"/>
  <c r="L2509" i="5"/>
  <c r="M2509" i="5" s="1"/>
  <c r="O2509" i="5"/>
  <c r="L2508" i="5"/>
  <c r="M2508" i="5" s="1"/>
  <c r="O2508" i="5"/>
  <c r="L2507" i="5"/>
  <c r="M2507" i="5" s="1"/>
  <c r="O2507" i="5"/>
  <c r="L2506" i="5"/>
  <c r="M2506" i="5" s="1"/>
  <c r="O2506" i="5"/>
  <c r="L2505" i="5"/>
  <c r="M2505" i="5" s="1"/>
  <c r="O2505" i="5"/>
  <c r="L2504" i="5"/>
  <c r="M2504" i="5" s="1"/>
  <c r="O2504" i="5"/>
  <c r="L2503" i="5"/>
  <c r="M2503" i="5" s="1"/>
  <c r="O2503" i="5"/>
  <c r="L2502" i="5"/>
  <c r="M2502" i="5" s="1"/>
  <c r="O2502" i="5"/>
  <c r="L2501" i="5"/>
  <c r="M2501" i="5" s="1"/>
  <c r="O2501" i="5"/>
  <c r="L2500" i="5"/>
  <c r="M2500" i="5" s="1"/>
  <c r="O2500" i="5"/>
  <c r="L2499" i="5"/>
  <c r="M2499" i="5" s="1"/>
  <c r="O2499" i="5"/>
  <c r="L2498" i="5"/>
  <c r="M2498" i="5" s="1"/>
  <c r="O2498" i="5"/>
  <c r="L2497" i="5"/>
  <c r="M2497" i="5" s="1"/>
  <c r="O2497" i="5"/>
  <c r="L2496" i="5"/>
  <c r="M2496" i="5" s="1"/>
  <c r="O2496" i="5"/>
  <c r="L2495" i="5"/>
  <c r="M2495" i="5" s="1"/>
  <c r="O2495" i="5"/>
  <c r="L2494" i="5"/>
  <c r="M2494" i="5" s="1"/>
  <c r="O2494" i="5"/>
  <c r="L2493" i="5"/>
  <c r="M2493" i="5" s="1"/>
  <c r="O2493" i="5"/>
  <c r="L2492" i="5"/>
  <c r="M2492" i="5" s="1"/>
  <c r="O2492" i="5"/>
  <c r="L2491" i="5"/>
  <c r="M2491" i="5" s="1"/>
  <c r="O2491" i="5"/>
  <c r="L2490" i="5"/>
  <c r="M2490" i="5" s="1"/>
  <c r="O2490" i="5"/>
  <c r="L2489" i="5"/>
  <c r="M2489" i="5" s="1"/>
  <c r="O2489" i="5"/>
  <c r="L2488" i="5"/>
  <c r="M2488" i="5" s="1"/>
  <c r="O2488" i="5"/>
  <c r="L2487" i="5"/>
  <c r="M2487" i="5" s="1"/>
  <c r="O2487" i="5"/>
  <c r="L2486" i="5"/>
  <c r="M2486" i="5" s="1"/>
  <c r="O2486" i="5"/>
  <c r="L2485" i="5"/>
  <c r="M2485" i="5" s="1"/>
  <c r="O2485" i="5"/>
  <c r="L2484" i="5"/>
  <c r="M2484" i="5" s="1"/>
  <c r="O2484" i="5"/>
  <c r="L2483" i="5"/>
  <c r="M2483" i="5" s="1"/>
  <c r="O2483" i="5"/>
  <c r="L2482" i="5"/>
  <c r="M2482" i="5" s="1"/>
  <c r="O2482" i="5"/>
  <c r="L2481" i="5"/>
  <c r="M2481" i="5" s="1"/>
  <c r="O2481" i="5"/>
  <c r="L2480" i="5"/>
  <c r="M2480" i="5" s="1"/>
  <c r="O2480" i="5"/>
  <c r="L2479" i="5"/>
  <c r="M2479" i="5" s="1"/>
  <c r="O2479" i="5"/>
  <c r="L2478" i="5"/>
  <c r="M2478" i="5" s="1"/>
  <c r="O2478" i="5"/>
  <c r="L2477" i="5"/>
  <c r="M2477" i="5" s="1"/>
  <c r="O2477" i="5"/>
  <c r="L2476" i="5"/>
  <c r="M2476" i="5" s="1"/>
  <c r="O2476" i="5"/>
  <c r="L2475" i="5"/>
  <c r="M2475" i="5" s="1"/>
  <c r="O2475" i="5"/>
  <c r="L2474" i="5"/>
  <c r="M2474" i="5" s="1"/>
  <c r="O2474" i="5"/>
  <c r="L2473" i="5"/>
  <c r="M2473" i="5" s="1"/>
  <c r="O2473" i="5"/>
  <c r="L2472" i="5"/>
  <c r="M2472" i="5" s="1"/>
  <c r="O2472" i="5"/>
  <c r="L2471" i="5"/>
  <c r="M2471" i="5" s="1"/>
  <c r="O2471" i="5"/>
  <c r="L2470" i="5"/>
  <c r="M2470" i="5" s="1"/>
  <c r="O2470" i="5"/>
  <c r="L2469" i="5"/>
  <c r="M2469" i="5" s="1"/>
  <c r="O2469" i="5"/>
  <c r="L2468" i="5"/>
  <c r="M2468" i="5" s="1"/>
  <c r="O2468" i="5"/>
  <c r="L2467" i="5"/>
  <c r="M2467" i="5" s="1"/>
  <c r="O2467" i="5"/>
  <c r="L2466" i="5"/>
  <c r="M2466" i="5" s="1"/>
  <c r="O2466" i="5"/>
  <c r="L2465" i="5"/>
  <c r="M2465" i="5" s="1"/>
  <c r="O2465" i="5"/>
  <c r="L2464" i="5"/>
  <c r="M2464" i="5" s="1"/>
  <c r="O2464" i="5"/>
  <c r="L2463" i="5"/>
  <c r="M2463" i="5" s="1"/>
  <c r="O2463" i="5"/>
  <c r="L2462" i="5"/>
  <c r="M2462" i="5" s="1"/>
  <c r="O2462" i="5"/>
  <c r="L2461" i="5"/>
  <c r="M2461" i="5" s="1"/>
  <c r="O2461" i="5"/>
  <c r="L2460" i="5"/>
  <c r="M2460" i="5" s="1"/>
  <c r="O2460" i="5"/>
  <c r="L2459" i="5"/>
  <c r="M2459" i="5" s="1"/>
  <c r="O2459" i="5"/>
  <c r="L2458" i="5"/>
  <c r="M2458" i="5" s="1"/>
  <c r="O2458" i="5"/>
  <c r="L2457" i="5"/>
  <c r="M2457" i="5" s="1"/>
  <c r="O2457" i="5"/>
  <c r="L2456" i="5"/>
  <c r="M2456" i="5" s="1"/>
  <c r="O2456" i="5"/>
  <c r="L2455" i="5"/>
  <c r="M2455" i="5" s="1"/>
  <c r="O2455" i="5"/>
  <c r="L2454" i="5"/>
  <c r="M2454" i="5" s="1"/>
  <c r="O2454" i="5"/>
  <c r="L2453" i="5"/>
  <c r="M2453" i="5" s="1"/>
  <c r="O2453" i="5"/>
  <c r="L2452" i="5"/>
  <c r="M2452" i="5" s="1"/>
  <c r="O2452" i="5"/>
  <c r="L2451" i="5"/>
  <c r="M2451" i="5" s="1"/>
  <c r="O2451" i="5"/>
  <c r="L2450" i="5"/>
  <c r="M2450" i="5" s="1"/>
  <c r="O2450" i="5"/>
  <c r="L2449" i="5"/>
  <c r="M2449" i="5" s="1"/>
  <c r="O2449" i="5"/>
  <c r="L2448" i="5"/>
  <c r="M2448" i="5" s="1"/>
  <c r="O2448" i="5"/>
  <c r="L2447" i="5"/>
  <c r="M2447" i="5" s="1"/>
  <c r="O2447" i="5"/>
  <c r="L2446" i="5"/>
  <c r="M2446" i="5" s="1"/>
  <c r="O2446" i="5"/>
  <c r="L2445" i="5"/>
  <c r="M2445" i="5" s="1"/>
  <c r="O2445" i="5"/>
  <c r="L2444" i="5"/>
  <c r="M2444" i="5" s="1"/>
  <c r="O2444" i="5"/>
  <c r="L2443" i="5"/>
  <c r="M2443" i="5" s="1"/>
  <c r="O2443" i="5"/>
  <c r="L2442" i="5"/>
  <c r="M2442" i="5" s="1"/>
  <c r="O2442" i="5"/>
  <c r="L2441" i="5"/>
  <c r="M2441" i="5" s="1"/>
  <c r="O2441" i="5"/>
  <c r="L2440" i="5"/>
  <c r="M2440" i="5" s="1"/>
  <c r="O2440" i="5"/>
  <c r="L2439" i="5"/>
  <c r="M2439" i="5" s="1"/>
  <c r="O2439" i="5"/>
  <c r="L2438" i="5"/>
  <c r="M2438" i="5" s="1"/>
  <c r="O2438" i="5"/>
  <c r="L2437" i="5"/>
  <c r="M2437" i="5" s="1"/>
  <c r="O2437" i="5"/>
  <c r="L2436" i="5"/>
  <c r="M2436" i="5" s="1"/>
  <c r="O2436" i="5"/>
  <c r="L2435" i="5"/>
  <c r="M2435" i="5" s="1"/>
  <c r="O2435" i="5"/>
  <c r="L2434" i="5"/>
  <c r="M2434" i="5" s="1"/>
  <c r="O2434" i="5"/>
  <c r="L2433" i="5"/>
  <c r="M2433" i="5" s="1"/>
  <c r="O2433" i="5"/>
  <c r="L2432" i="5"/>
  <c r="M2432" i="5" s="1"/>
  <c r="O2432" i="5"/>
  <c r="L2431" i="5"/>
  <c r="M2431" i="5" s="1"/>
  <c r="O2431" i="5"/>
  <c r="L2430" i="5"/>
  <c r="M2430" i="5" s="1"/>
  <c r="O2430" i="5"/>
  <c r="L2429" i="5"/>
  <c r="M2429" i="5" s="1"/>
  <c r="O2429" i="5"/>
  <c r="L2428" i="5"/>
  <c r="M2428" i="5" s="1"/>
  <c r="O2428" i="5"/>
  <c r="L2427" i="5"/>
  <c r="M2427" i="5" s="1"/>
  <c r="O2427" i="5"/>
  <c r="L2426" i="5"/>
  <c r="M2426" i="5" s="1"/>
  <c r="O2426" i="5"/>
  <c r="L2425" i="5"/>
  <c r="M2425" i="5" s="1"/>
  <c r="O2425" i="5"/>
  <c r="L2424" i="5"/>
  <c r="M2424" i="5" s="1"/>
  <c r="O2424" i="5"/>
  <c r="L2423" i="5"/>
  <c r="M2423" i="5" s="1"/>
  <c r="O2423" i="5"/>
  <c r="L2422" i="5"/>
  <c r="M2422" i="5" s="1"/>
  <c r="O2422" i="5"/>
  <c r="L2421" i="5"/>
  <c r="M2421" i="5" s="1"/>
  <c r="O2421" i="5"/>
  <c r="L2420" i="5"/>
  <c r="M2420" i="5" s="1"/>
  <c r="O2420" i="5"/>
  <c r="L2419" i="5"/>
  <c r="M2419" i="5" s="1"/>
  <c r="O2419" i="5"/>
  <c r="L2418" i="5"/>
  <c r="M2418" i="5" s="1"/>
  <c r="O2418" i="5"/>
  <c r="L2417" i="5"/>
  <c r="M2417" i="5" s="1"/>
  <c r="O2417" i="5"/>
  <c r="L2416" i="5"/>
  <c r="M2416" i="5" s="1"/>
  <c r="O2416" i="5"/>
  <c r="L2415" i="5"/>
  <c r="M2415" i="5" s="1"/>
  <c r="O2415" i="5"/>
  <c r="L2414" i="5"/>
  <c r="M2414" i="5" s="1"/>
  <c r="O2414" i="5"/>
  <c r="L2413" i="5"/>
  <c r="M2413" i="5" s="1"/>
  <c r="O2413" i="5"/>
  <c r="L2412" i="5"/>
  <c r="M2412" i="5" s="1"/>
  <c r="O2412" i="5"/>
  <c r="L2411" i="5"/>
  <c r="M2411" i="5" s="1"/>
  <c r="O2411" i="5"/>
  <c r="L2410" i="5"/>
  <c r="M2410" i="5" s="1"/>
  <c r="O2410" i="5"/>
  <c r="L2409" i="5"/>
  <c r="M2409" i="5" s="1"/>
  <c r="O2409" i="5"/>
  <c r="L2408" i="5"/>
  <c r="M2408" i="5" s="1"/>
  <c r="O2408" i="5"/>
  <c r="L2407" i="5"/>
  <c r="M2407" i="5" s="1"/>
  <c r="O2407" i="5"/>
  <c r="L2406" i="5"/>
  <c r="M2406" i="5" s="1"/>
  <c r="O2406" i="5"/>
  <c r="L2405" i="5"/>
  <c r="M2405" i="5" s="1"/>
  <c r="O2405" i="5"/>
  <c r="L2404" i="5"/>
  <c r="M2404" i="5" s="1"/>
  <c r="O2404" i="5"/>
  <c r="L2403" i="5"/>
  <c r="M2403" i="5" s="1"/>
  <c r="O2403" i="5"/>
  <c r="L2402" i="5"/>
  <c r="M2402" i="5" s="1"/>
  <c r="O2402" i="5"/>
  <c r="L2401" i="5"/>
  <c r="M2401" i="5" s="1"/>
  <c r="O2401" i="5"/>
  <c r="L2400" i="5"/>
  <c r="M2400" i="5" s="1"/>
  <c r="O2400" i="5"/>
  <c r="L2399" i="5"/>
  <c r="M2399" i="5" s="1"/>
  <c r="O2399" i="5"/>
  <c r="L2398" i="5"/>
  <c r="M2398" i="5" s="1"/>
  <c r="O2398" i="5"/>
  <c r="L2397" i="5"/>
  <c r="M2397" i="5" s="1"/>
  <c r="O2397" i="5"/>
  <c r="L2396" i="5"/>
  <c r="M2396" i="5" s="1"/>
  <c r="O2396" i="5"/>
  <c r="L2395" i="5"/>
  <c r="M2395" i="5" s="1"/>
  <c r="O2395" i="5"/>
  <c r="L2394" i="5"/>
  <c r="M2394" i="5" s="1"/>
  <c r="O2394" i="5"/>
  <c r="L2393" i="5"/>
  <c r="M2393" i="5" s="1"/>
  <c r="O2393" i="5"/>
  <c r="L2392" i="5"/>
  <c r="M2392" i="5" s="1"/>
  <c r="O2392" i="5"/>
  <c r="L2391" i="5"/>
  <c r="M2391" i="5" s="1"/>
  <c r="O2391" i="5"/>
  <c r="L2390" i="5"/>
  <c r="M2390" i="5" s="1"/>
  <c r="O2390" i="5"/>
  <c r="L2389" i="5"/>
  <c r="M2389" i="5" s="1"/>
  <c r="O2389" i="5"/>
  <c r="L2388" i="5"/>
  <c r="M2388" i="5" s="1"/>
  <c r="O2388" i="5"/>
  <c r="L2387" i="5"/>
  <c r="M2387" i="5" s="1"/>
  <c r="O2387" i="5"/>
  <c r="L2386" i="5"/>
  <c r="M2386" i="5" s="1"/>
  <c r="O2386" i="5"/>
  <c r="L2385" i="5"/>
  <c r="M2385" i="5" s="1"/>
  <c r="O2385" i="5"/>
  <c r="L2384" i="5"/>
  <c r="M2384" i="5" s="1"/>
  <c r="O2384" i="5"/>
  <c r="L2383" i="5"/>
  <c r="M2383" i="5" s="1"/>
  <c r="O2383" i="5"/>
  <c r="L2382" i="5"/>
  <c r="M2382" i="5" s="1"/>
  <c r="O2382" i="5"/>
  <c r="L2381" i="5"/>
  <c r="M2381" i="5" s="1"/>
  <c r="O2381" i="5"/>
  <c r="L2380" i="5"/>
  <c r="M2380" i="5" s="1"/>
  <c r="O2380" i="5"/>
  <c r="L2379" i="5"/>
  <c r="M2379" i="5" s="1"/>
  <c r="O2379" i="5"/>
  <c r="L2378" i="5"/>
  <c r="M2378" i="5" s="1"/>
  <c r="O2378" i="5"/>
  <c r="L2377" i="5"/>
  <c r="M2377" i="5" s="1"/>
  <c r="O2377" i="5"/>
  <c r="L2376" i="5"/>
  <c r="M2376" i="5" s="1"/>
  <c r="O2376" i="5"/>
  <c r="L2375" i="5"/>
  <c r="M2375" i="5" s="1"/>
  <c r="O2375" i="5"/>
  <c r="L2374" i="5"/>
  <c r="M2374" i="5" s="1"/>
  <c r="O2374" i="5"/>
  <c r="L2373" i="5"/>
  <c r="M2373" i="5" s="1"/>
  <c r="O2373" i="5"/>
  <c r="L2372" i="5"/>
  <c r="M2372" i="5" s="1"/>
  <c r="O2372" i="5"/>
  <c r="L2371" i="5"/>
  <c r="M2371" i="5" s="1"/>
  <c r="O2371" i="5"/>
  <c r="L2370" i="5"/>
  <c r="M2370" i="5" s="1"/>
  <c r="O2370" i="5"/>
  <c r="L2369" i="5"/>
  <c r="M2369" i="5" s="1"/>
  <c r="O2369" i="5"/>
  <c r="L2368" i="5"/>
  <c r="M2368" i="5" s="1"/>
  <c r="O2368" i="5"/>
  <c r="L2367" i="5"/>
  <c r="M2367" i="5" s="1"/>
  <c r="O2367" i="5"/>
  <c r="L2366" i="5"/>
  <c r="M2366" i="5" s="1"/>
  <c r="O2366" i="5"/>
  <c r="L2365" i="5"/>
  <c r="M2365" i="5" s="1"/>
  <c r="O2365" i="5"/>
  <c r="L2364" i="5"/>
  <c r="M2364" i="5" s="1"/>
  <c r="O2364" i="5"/>
  <c r="L2363" i="5"/>
  <c r="M2363" i="5" s="1"/>
  <c r="O2363" i="5"/>
  <c r="L2362" i="5"/>
  <c r="M2362" i="5" s="1"/>
  <c r="O2362" i="5"/>
  <c r="L2361" i="5"/>
  <c r="M2361" i="5" s="1"/>
  <c r="O2361" i="5"/>
  <c r="L2360" i="5"/>
  <c r="M2360" i="5" s="1"/>
  <c r="O2360" i="5"/>
  <c r="L2359" i="5"/>
  <c r="M2359" i="5" s="1"/>
  <c r="O2359" i="5"/>
  <c r="L2358" i="5"/>
  <c r="M2358" i="5" s="1"/>
  <c r="O2358" i="5"/>
  <c r="L2357" i="5"/>
  <c r="M2357" i="5" s="1"/>
  <c r="O2357" i="5"/>
  <c r="L2356" i="5"/>
  <c r="M2356" i="5" s="1"/>
  <c r="O2356" i="5"/>
  <c r="L2355" i="5"/>
  <c r="M2355" i="5" s="1"/>
  <c r="O2355" i="5"/>
  <c r="L2354" i="5"/>
  <c r="M2354" i="5" s="1"/>
  <c r="O2354" i="5"/>
  <c r="L2353" i="5"/>
  <c r="M2353" i="5" s="1"/>
  <c r="O2353" i="5"/>
  <c r="L2352" i="5"/>
  <c r="M2352" i="5" s="1"/>
  <c r="O2352" i="5"/>
  <c r="L2351" i="5"/>
  <c r="M2351" i="5" s="1"/>
  <c r="O2351" i="5"/>
  <c r="L2350" i="5"/>
  <c r="M2350" i="5" s="1"/>
  <c r="O2350" i="5"/>
  <c r="L2349" i="5"/>
  <c r="M2349" i="5" s="1"/>
  <c r="O2349" i="5"/>
  <c r="L2348" i="5"/>
  <c r="M2348" i="5" s="1"/>
  <c r="O2348" i="5"/>
  <c r="L2347" i="5"/>
  <c r="M2347" i="5" s="1"/>
  <c r="O2347" i="5"/>
  <c r="L2346" i="5"/>
  <c r="M2346" i="5" s="1"/>
  <c r="O2346" i="5"/>
  <c r="L2345" i="5"/>
  <c r="M2345" i="5" s="1"/>
  <c r="O2345" i="5"/>
  <c r="L2344" i="5"/>
  <c r="M2344" i="5" s="1"/>
  <c r="O2344" i="5"/>
  <c r="L2343" i="5"/>
  <c r="M2343" i="5" s="1"/>
  <c r="O2343" i="5"/>
  <c r="L2342" i="5"/>
  <c r="M2342" i="5" s="1"/>
  <c r="O2342" i="5"/>
  <c r="L2341" i="5"/>
  <c r="M2341" i="5" s="1"/>
  <c r="O2341" i="5"/>
  <c r="L2340" i="5"/>
  <c r="M2340" i="5" s="1"/>
  <c r="O2340" i="5"/>
  <c r="L2339" i="5"/>
  <c r="M2339" i="5" s="1"/>
  <c r="O2339" i="5"/>
  <c r="L2338" i="5"/>
  <c r="M2338" i="5" s="1"/>
  <c r="O2338" i="5"/>
  <c r="L2337" i="5"/>
  <c r="M2337" i="5" s="1"/>
  <c r="O2337" i="5"/>
  <c r="L2336" i="5"/>
  <c r="M2336" i="5" s="1"/>
  <c r="O2336" i="5"/>
  <c r="L2335" i="5"/>
  <c r="M2335" i="5" s="1"/>
  <c r="O2335" i="5"/>
  <c r="L2334" i="5"/>
  <c r="M2334" i="5" s="1"/>
  <c r="O2334" i="5"/>
  <c r="L2333" i="5"/>
  <c r="M2333" i="5" s="1"/>
  <c r="O2333" i="5"/>
  <c r="L2332" i="5"/>
  <c r="M2332" i="5" s="1"/>
  <c r="O2332" i="5"/>
  <c r="L2331" i="5"/>
  <c r="M2331" i="5" s="1"/>
  <c r="O2331" i="5"/>
  <c r="L2330" i="5"/>
  <c r="M2330" i="5" s="1"/>
  <c r="O2330" i="5"/>
  <c r="L2329" i="5"/>
  <c r="M2329" i="5" s="1"/>
  <c r="O2329" i="5"/>
  <c r="L2328" i="5"/>
  <c r="M2328" i="5" s="1"/>
  <c r="O2328" i="5"/>
  <c r="L2327" i="5"/>
  <c r="M2327" i="5" s="1"/>
  <c r="O2327" i="5"/>
  <c r="L2326" i="5"/>
  <c r="M2326" i="5" s="1"/>
  <c r="O2326" i="5"/>
  <c r="L2325" i="5"/>
  <c r="M2325" i="5" s="1"/>
  <c r="O2325" i="5"/>
  <c r="L2324" i="5"/>
  <c r="M2324" i="5" s="1"/>
  <c r="O2324" i="5"/>
  <c r="L2323" i="5"/>
  <c r="M2323" i="5" s="1"/>
  <c r="O2323" i="5"/>
  <c r="L2322" i="5"/>
  <c r="M2322" i="5" s="1"/>
  <c r="O2322" i="5"/>
  <c r="L2321" i="5"/>
  <c r="M2321" i="5" s="1"/>
  <c r="O2321" i="5"/>
  <c r="L2320" i="5"/>
  <c r="M2320" i="5" s="1"/>
  <c r="O2320" i="5"/>
  <c r="L2319" i="5"/>
  <c r="M2319" i="5" s="1"/>
  <c r="O2319" i="5"/>
  <c r="L2318" i="5"/>
  <c r="M2318" i="5" s="1"/>
  <c r="O2318" i="5"/>
  <c r="L2317" i="5"/>
  <c r="M2317" i="5" s="1"/>
  <c r="O2317" i="5"/>
  <c r="L2316" i="5"/>
  <c r="M2316" i="5" s="1"/>
  <c r="O2316" i="5"/>
  <c r="L2315" i="5"/>
  <c r="M2315" i="5" s="1"/>
  <c r="O2315" i="5"/>
  <c r="L2314" i="5"/>
  <c r="M2314" i="5" s="1"/>
  <c r="O2314" i="5"/>
  <c r="L2313" i="5"/>
  <c r="M2313" i="5" s="1"/>
  <c r="O2313" i="5"/>
  <c r="L2312" i="5"/>
  <c r="M2312" i="5" s="1"/>
  <c r="O2312" i="5"/>
  <c r="L2311" i="5"/>
  <c r="M2311" i="5" s="1"/>
  <c r="O2311" i="5"/>
  <c r="L2310" i="5"/>
  <c r="M2310" i="5" s="1"/>
  <c r="O2310" i="5"/>
  <c r="L2309" i="5"/>
  <c r="M2309" i="5" s="1"/>
  <c r="O2309" i="5"/>
  <c r="L2308" i="5"/>
  <c r="M2308" i="5" s="1"/>
  <c r="O2308" i="5"/>
  <c r="L2307" i="5"/>
  <c r="M2307" i="5" s="1"/>
  <c r="O2307" i="5"/>
  <c r="L2306" i="5"/>
  <c r="M2306" i="5" s="1"/>
  <c r="O2306" i="5"/>
  <c r="L2305" i="5"/>
  <c r="M2305" i="5" s="1"/>
  <c r="O2305" i="5"/>
  <c r="L2304" i="5"/>
  <c r="M2304" i="5" s="1"/>
  <c r="O2304" i="5"/>
  <c r="L2303" i="5"/>
  <c r="M2303" i="5" s="1"/>
  <c r="O2303" i="5"/>
  <c r="L2302" i="5"/>
  <c r="M2302" i="5" s="1"/>
  <c r="O2302" i="5"/>
  <c r="L2301" i="5"/>
  <c r="M2301" i="5" s="1"/>
  <c r="O2301" i="5"/>
  <c r="L2300" i="5"/>
  <c r="M2300" i="5" s="1"/>
  <c r="O2300" i="5"/>
  <c r="L2299" i="5"/>
  <c r="M2299" i="5" s="1"/>
  <c r="O2299" i="5"/>
  <c r="L2298" i="5"/>
  <c r="M2298" i="5" s="1"/>
  <c r="O2298" i="5"/>
  <c r="L2297" i="5"/>
  <c r="M2297" i="5" s="1"/>
  <c r="O2297" i="5"/>
  <c r="L2296" i="5"/>
  <c r="M2296" i="5" s="1"/>
  <c r="O2296" i="5"/>
  <c r="L2295" i="5"/>
  <c r="M2295" i="5" s="1"/>
  <c r="O2295" i="5"/>
  <c r="L2294" i="5"/>
  <c r="M2294" i="5" s="1"/>
  <c r="O2294" i="5"/>
  <c r="L2293" i="5"/>
  <c r="M2293" i="5" s="1"/>
  <c r="O2293" i="5"/>
  <c r="L2292" i="5"/>
  <c r="M2292" i="5" s="1"/>
  <c r="O2292" i="5"/>
  <c r="L2291" i="5"/>
  <c r="M2291" i="5" s="1"/>
  <c r="O2291" i="5"/>
  <c r="L2290" i="5"/>
  <c r="M2290" i="5" s="1"/>
  <c r="O2290" i="5"/>
  <c r="L2289" i="5"/>
  <c r="M2289" i="5" s="1"/>
  <c r="O2289" i="5"/>
  <c r="L2288" i="5"/>
  <c r="M2288" i="5" s="1"/>
  <c r="O2288" i="5"/>
  <c r="L2287" i="5"/>
  <c r="M2287" i="5" s="1"/>
  <c r="O2287" i="5"/>
  <c r="L2286" i="5"/>
  <c r="M2286" i="5" s="1"/>
  <c r="O2286" i="5"/>
  <c r="L2285" i="5"/>
  <c r="M2285" i="5" s="1"/>
  <c r="O2285" i="5"/>
  <c r="L2284" i="5"/>
  <c r="M2284" i="5" s="1"/>
  <c r="O2284" i="5"/>
  <c r="L2283" i="5"/>
  <c r="M2283" i="5" s="1"/>
  <c r="O2283" i="5"/>
  <c r="L2282" i="5"/>
  <c r="M2282" i="5" s="1"/>
  <c r="O2282" i="5"/>
  <c r="L2281" i="5"/>
  <c r="M2281" i="5" s="1"/>
  <c r="O2281" i="5"/>
  <c r="L2280" i="5"/>
  <c r="M2280" i="5" s="1"/>
  <c r="O2280" i="5"/>
  <c r="L2279" i="5"/>
  <c r="M2279" i="5" s="1"/>
  <c r="O2279" i="5"/>
  <c r="L2278" i="5"/>
  <c r="M2278" i="5" s="1"/>
  <c r="O2278" i="5"/>
  <c r="L2277" i="5"/>
  <c r="M2277" i="5" s="1"/>
  <c r="O2277" i="5"/>
  <c r="L2276" i="5"/>
  <c r="M2276" i="5" s="1"/>
  <c r="O2276" i="5"/>
  <c r="L2275" i="5"/>
  <c r="M2275" i="5" s="1"/>
  <c r="O2275" i="5"/>
  <c r="L2274" i="5"/>
  <c r="M2274" i="5" s="1"/>
  <c r="O2274" i="5"/>
  <c r="L2273" i="5"/>
  <c r="M2273" i="5" s="1"/>
  <c r="O2273" i="5"/>
  <c r="L2272" i="5"/>
  <c r="M2272" i="5" s="1"/>
  <c r="O2272" i="5"/>
  <c r="L2271" i="5"/>
  <c r="M2271" i="5" s="1"/>
  <c r="O2271" i="5"/>
  <c r="L2270" i="5"/>
  <c r="M2270" i="5" s="1"/>
  <c r="O2270" i="5"/>
  <c r="L2269" i="5"/>
  <c r="M2269" i="5" s="1"/>
  <c r="O2269" i="5"/>
  <c r="L2268" i="5"/>
  <c r="M2268" i="5" s="1"/>
  <c r="O2268" i="5"/>
  <c r="L2267" i="5"/>
  <c r="M2267" i="5" s="1"/>
  <c r="O2267" i="5"/>
  <c r="L2266" i="5"/>
  <c r="M2266" i="5" s="1"/>
  <c r="O2266" i="5"/>
  <c r="L2265" i="5"/>
  <c r="M2265" i="5" s="1"/>
  <c r="O2265" i="5"/>
  <c r="L2264" i="5"/>
  <c r="M2264" i="5" s="1"/>
  <c r="O2264" i="5"/>
  <c r="L2263" i="5"/>
  <c r="M2263" i="5" s="1"/>
  <c r="O2263" i="5"/>
  <c r="L2262" i="5"/>
  <c r="M2262" i="5" s="1"/>
  <c r="O2262" i="5"/>
  <c r="L2261" i="5"/>
  <c r="M2261" i="5" s="1"/>
  <c r="O2261" i="5"/>
  <c r="L2260" i="5"/>
  <c r="M2260" i="5" s="1"/>
  <c r="O2260" i="5"/>
  <c r="L2259" i="5"/>
  <c r="M2259" i="5" s="1"/>
  <c r="O2259" i="5"/>
  <c r="L2258" i="5"/>
  <c r="M2258" i="5" s="1"/>
  <c r="O2258" i="5"/>
  <c r="L2257" i="5"/>
  <c r="M2257" i="5" s="1"/>
  <c r="O2257" i="5"/>
  <c r="L2256" i="5"/>
  <c r="M2256" i="5" s="1"/>
  <c r="O2256" i="5"/>
  <c r="L2255" i="5"/>
  <c r="M2255" i="5" s="1"/>
  <c r="O2255" i="5"/>
  <c r="L2254" i="5"/>
  <c r="M2254" i="5" s="1"/>
  <c r="O2254" i="5"/>
  <c r="L2253" i="5"/>
  <c r="M2253" i="5" s="1"/>
  <c r="O2253" i="5"/>
  <c r="L2252" i="5"/>
  <c r="M2252" i="5" s="1"/>
  <c r="O2252" i="5"/>
  <c r="L2251" i="5"/>
  <c r="M2251" i="5" s="1"/>
  <c r="O2251" i="5"/>
  <c r="L2250" i="5"/>
  <c r="M2250" i="5" s="1"/>
  <c r="O2250" i="5"/>
  <c r="L2249" i="5"/>
  <c r="M2249" i="5" s="1"/>
  <c r="O2249" i="5"/>
  <c r="L2248" i="5"/>
  <c r="M2248" i="5" s="1"/>
  <c r="O2248" i="5"/>
  <c r="L2247" i="5"/>
  <c r="M2247" i="5" s="1"/>
  <c r="O2247" i="5"/>
  <c r="L2246" i="5"/>
  <c r="M2246" i="5" s="1"/>
  <c r="O2246" i="5"/>
  <c r="L2245" i="5"/>
  <c r="M2245" i="5" s="1"/>
  <c r="O2245" i="5"/>
  <c r="L2244" i="5"/>
  <c r="M2244" i="5" s="1"/>
  <c r="O2244" i="5"/>
  <c r="L2243" i="5"/>
  <c r="M2243" i="5" s="1"/>
  <c r="O2243" i="5"/>
  <c r="L2242" i="5"/>
  <c r="M2242" i="5" s="1"/>
  <c r="O2242" i="5"/>
  <c r="L2241" i="5"/>
  <c r="M2241" i="5" s="1"/>
  <c r="O2241" i="5"/>
  <c r="L2240" i="5"/>
  <c r="M2240" i="5" s="1"/>
  <c r="O2240" i="5"/>
  <c r="L2239" i="5"/>
  <c r="M2239" i="5" s="1"/>
  <c r="O2239" i="5"/>
  <c r="L2238" i="5"/>
  <c r="M2238" i="5" s="1"/>
  <c r="O2238" i="5"/>
  <c r="L2237" i="5"/>
  <c r="M2237" i="5" s="1"/>
  <c r="O2237" i="5"/>
  <c r="L2236" i="5"/>
  <c r="M2236" i="5" s="1"/>
  <c r="O2236" i="5"/>
  <c r="L2235" i="5"/>
  <c r="M2235" i="5" s="1"/>
  <c r="O2235" i="5"/>
  <c r="L2234" i="5"/>
  <c r="M2234" i="5" s="1"/>
  <c r="O2234" i="5"/>
  <c r="L2233" i="5"/>
  <c r="M2233" i="5" s="1"/>
  <c r="O2233" i="5"/>
  <c r="L2232" i="5"/>
  <c r="M2232" i="5" s="1"/>
  <c r="O2232" i="5"/>
  <c r="L2231" i="5"/>
  <c r="M2231" i="5" s="1"/>
  <c r="O2231" i="5"/>
  <c r="L2230" i="5"/>
  <c r="M2230" i="5" s="1"/>
  <c r="O2230" i="5"/>
  <c r="L2229" i="5"/>
  <c r="M2229" i="5" s="1"/>
  <c r="O2229" i="5"/>
  <c r="L2228" i="5"/>
  <c r="M2228" i="5" s="1"/>
  <c r="O2228" i="5"/>
  <c r="L2227" i="5"/>
  <c r="M2227" i="5" s="1"/>
  <c r="O2227" i="5"/>
  <c r="L2226" i="5"/>
  <c r="M2226" i="5" s="1"/>
  <c r="O2226" i="5"/>
  <c r="L2225" i="5"/>
  <c r="M2225" i="5" s="1"/>
  <c r="O2225" i="5"/>
  <c r="L2224" i="5"/>
  <c r="M2224" i="5" s="1"/>
  <c r="O2224" i="5"/>
  <c r="L2223" i="5"/>
  <c r="M2223" i="5" s="1"/>
  <c r="O2223" i="5"/>
  <c r="L2222" i="5"/>
  <c r="M2222" i="5" s="1"/>
  <c r="O2222" i="5"/>
  <c r="L2221" i="5"/>
  <c r="M2221" i="5" s="1"/>
  <c r="O2221" i="5"/>
  <c r="L2220" i="5"/>
  <c r="M2220" i="5" s="1"/>
  <c r="O2220" i="5"/>
  <c r="L2219" i="5"/>
  <c r="M2219" i="5" s="1"/>
  <c r="O2219" i="5"/>
  <c r="L2218" i="5"/>
  <c r="M2218" i="5" s="1"/>
  <c r="O2218" i="5"/>
  <c r="L2217" i="5"/>
  <c r="M2217" i="5" s="1"/>
  <c r="O2217" i="5"/>
  <c r="L2216" i="5"/>
  <c r="M2216" i="5" s="1"/>
  <c r="O2216" i="5"/>
  <c r="L2215" i="5"/>
  <c r="M2215" i="5" s="1"/>
  <c r="O2215" i="5"/>
  <c r="L2214" i="5"/>
  <c r="M2214" i="5" s="1"/>
  <c r="O2214" i="5"/>
  <c r="L2213" i="5"/>
  <c r="M2213" i="5" s="1"/>
  <c r="O2213" i="5"/>
  <c r="L2212" i="5"/>
  <c r="M2212" i="5" s="1"/>
  <c r="O2212" i="5"/>
  <c r="L2211" i="5"/>
  <c r="M2211" i="5" s="1"/>
  <c r="O2211" i="5"/>
  <c r="L2210" i="5"/>
  <c r="M2210" i="5" s="1"/>
  <c r="O2210" i="5"/>
  <c r="L2209" i="5"/>
  <c r="M2209" i="5" s="1"/>
  <c r="O2209" i="5"/>
  <c r="L2208" i="5"/>
  <c r="M2208" i="5" s="1"/>
  <c r="O2208" i="5"/>
  <c r="L2207" i="5"/>
  <c r="M2207" i="5" s="1"/>
  <c r="O2207" i="5"/>
  <c r="L2206" i="5"/>
  <c r="M2206" i="5" s="1"/>
  <c r="O2206" i="5"/>
  <c r="L2205" i="5"/>
  <c r="M2205" i="5" s="1"/>
  <c r="O2205" i="5"/>
  <c r="L2204" i="5"/>
  <c r="M2204" i="5" s="1"/>
  <c r="O2204" i="5"/>
  <c r="L2203" i="5"/>
  <c r="M2203" i="5" s="1"/>
  <c r="O2203" i="5"/>
  <c r="L2202" i="5"/>
  <c r="M2202" i="5" s="1"/>
  <c r="O2202" i="5"/>
  <c r="L2201" i="5"/>
  <c r="M2201" i="5" s="1"/>
  <c r="O2201" i="5"/>
  <c r="L2200" i="5"/>
  <c r="M2200" i="5" s="1"/>
  <c r="O2200" i="5"/>
  <c r="L2199" i="5"/>
  <c r="M2199" i="5" s="1"/>
  <c r="O2199" i="5"/>
  <c r="L2198" i="5"/>
  <c r="M2198" i="5" s="1"/>
  <c r="O2198" i="5"/>
  <c r="L2197" i="5"/>
  <c r="M2197" i="5" s="1"/>
  <c r="O2197" i="5"/>
  <c r="L2196" i="5"/>
  <c r="M2196" i="5" s="1"/>
  <c r="O2196" i="5"/>
  <c r="L2195" i="5"/>
  <c r="M2195" i="5" s="1"/>
  <c r="O2195" i="5"/>
  <c r="L2194" i="5"/>
  <c r="M2194" i="5" s="1"/>
  <c r="O2194" i="5"/>
  <c r="L2193" i="5"/>
  <c r="M2193" i="5" s="1"/>
  <c r="O2193" i="5"/>
  <c r="L2192" i="5"/>
  <c r="M2192" i="5" s="1"/>
  <c r="O2192" i="5"/>
  <c r="L2191" i="5"/>
  <c r="M2191" i="5" s="1"/>
  <c r="O2191" i="5"/>
  <c r="L2190" i="5"/>
  <c r="M2190" i="5" s="1"/>
  <c r="O2190" i="5"/>
  <c r="L2189" i="5"/>
  <c r="M2189" i="5" s="1"/>
  <c r="O2189" i="5"/>
  <c r="L2188" i="5"/>
  <c r="M2188" i="5" s="1"/>
  <c r="O2188" i="5"/>
  <c r="L2187" i="5"/>
  <c r="M2187" i="5" s="1"/>
  <c r="O2187" i="5"/>
  <c r="L2186" i="5"/>
  <c r="M2186" i="5" s="1"/>
  <c r="O2186" i="5"/>
  <c r="L2185" i="5"/>
  <c r="M2185" i="5" s="1"/>
  <c r="O2185" i="5"/>
  <c r="L2184" i="5"/>
  <c r="M2184" i="5" s="1"/>
  <c r="O2184" i="5"/>
  <c r="L2183" i="5"/>
  <c r="M2183" i="5" s="1"/>
  <c r="O2183" i="5"/>
  <c r="L2182" i="5"/>
  <c r="M2182" i="5" s="1"/>
  <c r="O2182" i="5"/>
  <c r="L2181" i="5"/>
  <c r="M2181" i="5" s="1"/>
  <c r="O2181" i="5"/>
  <c r="L2180" i="5"/>
  <c r="M2180" i="5" s="1"/>
  <c r="O2180" i="5"/>
  <c r="L2179" i="5"/>
  <c r="M2179" i="5" s="1"/>
  <c r="O2179" i="5"/>
  <c r="L2178" i="5"/>
  <c r="M2178" i="5" s="1"/>
  <c r="O2178" i="5"/>
  <c r="L2177" i="5"/>
  <c r="M2177" i="5" s="1"/>
  <c r="O2177" i="5"/>
  <c r="L2176" i="5"/>
  <c r="M2176" i="5" s="1"/>
  <c r="O2176" i="5"/>
  <c r="L2175" i="5"/>
  <c r="M2175" i="5" s="1"/>
  <c r="O2175" i="5"/>
  <c r="L2174" i="5"/>
  <c r="M2174" i="5" s="1"/>
  <c r="O2174" i="5"/>
  <c r="L2173" i="5"/>
  <c r="M2173" i="5" s="1"/>
  <c r="O2173" i="5"/>
  <c r="L2172" i="5"/>
  <c r="M2172" i="5" s="1"/>
  <c r="O2172" i="5"/>
  <c r="L2171" i="5"/>
  <c r="M2171" i="5" s="1"/>
  <c r="O2171" i="5"/>
  <c r="L2170" i="5"/>
  <c r="M2170" i="5" s="1"/>
  <c r="O2170" i="5"/>
  <c r="L2169" i="5"/>
  <c r="M2169" i="5" s="1"/>
  <c r="O2169" i="5"/>
  <c r="L2168" i="5"/>
  <c r="M2168" i="5" s="1"/>
  <c r="O2168" i="5"/>
  <c r="L2167" i="5"/>
  <c r="M2167" i="5" s="1"/>
  <c r="O2167" i="5"/>
  <c r="L2166" i="5"/>
  <c r="M2166" i="5" s="1"/>
  <c r="O2166" i="5"/>
  <c r="L2165" i="5"/>
  <c r="M2165" i="5" s="1"/>
  <c r="O2165" i="5"/>
  <c r="L2164" i="5"/>
  <c r="M2164" i="5" s="1"/>
  <c r="O2164" i="5"/>
  <c r="L2163" i="5"/>
  <c r="M2163" i="5" s="1"/>
  <c r="O2163" i="5"/>
  <c r="L2162" i="5"/>
  <c r="M2162" i="5" s="1"/>
  <c r="O2162" i="5"/>
  <c r="L2161" i="5"/>
  <c r="M2161" i="5" s="1"/>
  <c r="O2161" i="5"/>
  <c r="L2160" i="5"/>
  <c r="M2160" i="5" s="1"/>
  <c r="O2160" i="5"/>
  <c r="L2159" i="5"/>
  <c r="M2159" i="5" s="1"/>
  <c r="O2159" i="5"/>
  <c r="L2158" i="5"/>
  <c r="M2158" i="5" s="1"/>
  <c r="O2158" i="5"/>
  <c r="L2157" i="5"/>
  <c r="M2157" i="5" s="1"/>
  <c r="O2157" i="5"/>
  <c r="L2156" i="5"/>
  <c r="M2156" i="5" s="1"/>
  <c r="O2156" i="5"/>
  <c r="L2155" i="5"/>
  <c r="M2155" i="5" s="1"/>
  <c r="O2155" i="5"/>
  <c r="L2154" i="5"/>
  <c r="M2154" i="5" s="1"/>
  <c r="O2154" i="5"/>
  <c r="L2153" i="5"/>
  <c r="M2153" i="5" s="1"/>
  <c r="O2153" i="5"/>
  <c r="L2152" i="5"/>
  <c r="M2152" i="5" s="1"/>
  <c r="O2152" i="5"/>
  <c r="L2151" i="5"/>
  <c r="M2151" i="5" s="1"/>
  <c r="O2151" i="5"/>
  <c r="L2150" i="5"/>
  <c r="M2150" i="5" s="1"/>
  <c r="O2150" i="5"/>
  <c r="L2149" i="5"/>
  <c r="M2149" i="5" s="1"/>
  <c r="O2149" i="5"/>
  <c r="L2148" i="5"/>
  <c r="M2148" i="5" s="1"/>
  <c r="O2148" i="5"/>
  <c r="L2147" i="5"/>
  <c r="M2147" i="5" s="1"/>
  <c r="O2147" i="5"/>
  <c r="L2146" i="5"/>
  <c r="M2146" i="5" s="1"/>
  <c r="O2146" i="5"/>
  <c r="L2145" i="5"/>
  <c r="M2145" i="5" s="1"/>
  <c r="O2145" i="5"/>
  <c r="L2144" i="5"/>
  <c r="M2144" i="5" s="1"/>
  <c r="O2144" i="5"/>
  <c r="L2143" i="5"/>
  <c r="M2143" i="5" s="1"/>
  <c r="O2143" i="5"/>
  <c r="L2142" i="5"/>
  <c r="M2142" i="5" s="1"/>
  <c r="O2142" i="5"/>
  <c r="L2141" i="5"/>
  <c r="M2141" i="5" s="1"/>
  <c r="O2141" i="5"/>
  <c r="L2140" i="5"/>
  <c r="M2140" i="5" s="1"/>
  <c r="O2140" i="5"/>
  <c r="L2139" i="5"/>
  <c r="M2139" i="5" s="1"/>
  <c r="O2139" i="5"/>
  <c r="L2138" i="5"/>
  <c r="M2138" i="5" s="1"/>
  <c r="O2138" i="5"/>
  <c r="L2137" i="5"/>
  <c r="M2137" i="5" s="1"/>
  <c r="O2137" i="5"/>
  <c r="L2136" i="5"/>
  <c r="M2136" i="5" s="1"/>
  <c r="O2136" i="5"/>
  <c r="L2135" i="5"/>
  <c r="M2135" i="5" s="1"/>
  <c r="O2135" i="5"/>
  <c r="L2134" i="5"/>
  <c r="M2134" i="5" s="1"/>
  <c r="O2134" i="5"/>
  <c r="L2133" i="5"/>
  <c r="M2133" i="5" s="1"/>
  <c r="O2133" i="5"/>
  <c r="L2132" i="5"/>
  <c r="M2132" i="5" s="1"/>
  <c r="O2132" i="5"/>
  <c r="L2131" i="5"/>
  <c r="M2131" i="5" s="1"/>
  <c r="O2131" i="5"/>
  <c r="L2130" i="5"/>
  <c r="M2130" i="5" s="1"/>
  <c r="O2130" i="5"/>
  <c r="L2129" i="5"/>
  <c r="M2129" i="5" s="1"/>
  <c r="O2129" i="5"/>
  <c r="L2128" i="5"/>
  <c r="M2128" i="5" s="1"/>
  <c r="O2128" i="5"/>
  <c r="L2127" i="5"/>
  <c r="M2127" i="5" s="1"/>
  <c r="O2127" i="5"/>
  <c r="L2126" i="5"/>
  <c r="M2126" i="5" s="1"/>
  <c r="O2126" i="5"/>
  <c r="L2125" i="5"/>
  <c r="M2125" i="5" s="1"/>
  <c r="O2125" i="5"/>
  <c r="L2124" i="5"/>
  <c r="M2124" i="5" s="1"/>
  <c r="O2124" i="5"/>
  <c r="L2123" i="5"/>
  <c r="M2123" i="5" s="1"/>
  <c r="O2123" i="5"/>
  <c r="L2122" i="5"/>
  <c r="M2122" i="5" s="1"/>
  <c r="O2122" i="5"/>
  <c r="L2121" i="5"/>
  <c r="M2121" i="5" s="1"/>
  <c r="O2121" i="5"/>
  <c r="L2120" i="5"/>
  <c r="M2120" i="5" s="1"/>
  <c r="O2120" i="5"/>
  <c r="L2119" i="5"/>
  <c r="M2119" i="5" s="1"/>
  <c r="O2119" i="5"/>
  <c r="L2118" i="5"/>
  <c r="M2118" i="5" s="1"/>
  <c r="O2118" i="5"/>
  <c r="L2117" i="5"/>
  <c r="M2117" i="5" s="1"/>
  <c r="O2117" i="5"/>
  <c r="L2116" i="5"/>
  <c r="M2116" i="5" s="1"/>
  <c r="O2116" i="5"/>
  <c r="L2115" i="5"/>
  <c r="M2115" i="5" s="1"/>
  <c r="O2115" i="5"/>
  <c r="L2114" i="5"/>
  <c r="M2114" i="5" s="1"/>
  <c r="O2114" i="5"/>
  <c r="L2113" i="5"/>
  <c r="M2113" i="5" s="1"/>
  <c r="O2113" i="5"/>
  <c r="L2112" i="5"/>
  <c r="M2112" i="5" s="1"/>
  <c r="O2112" i="5"/>
  <c r="L2111" i="5"/>
  <c r="M2111" i="5" s="1"/>
  <c r="O2111" i="5"/>
  <c r="L2110" i="5"/>
  <c r="M2110" i="5" s="1"/>
  <c r="O2110" i="5"/>
  <c r="L2109" i="5"/>
  <c r="M2109" i="5" s="1"/>
  <c r="O2109" i="5"/>
  <c r="L2108" i="5"/>
  <c r="M2108" i="5" s="1"/>
  <c r="O2108" i="5"/>
  <c r="L2107" i="5"/>
  <c r="M2107" i="5" s="1"/>
  <c r="O2107" i="5"/>
  <c r="L2106" i="5"/>
  <c r="M2106" i="5" s="1"/>
  <c r="O2106" i="5"/>
  <c r="L2105" i="5"/>
  <c r="M2105" i="5" s="1"/>
  <c r="O2105" i="5"/>
  <c r="L2104" i="5"/>
  <c r="M2104" i="5" s="1"/>
  <c r="O2104" i="5"/>
  <c r="L2103" i="5"/>
  <c r="M2103" i="5" s="1"/>
  <c r="O2103" i="5"/>
  <c r="L2102" i="5"/>
  <c r="M2102" i="5" s="1"/>
  <c r="O2102" i="5"/>
  <c r="L2101" i="5"/>
  <c r="M2101" i="5" s="1"/>
  <c r="O2101" i="5"/>
  <c r="L2100" i="5"/>
  <c r="M2100" i="5" s="1"/>
  <c r="O2100" i="5"/>
  <c r="L2099" i="5"/>
  <c r="M2099" i="5" s="1"/>
  <c r="O2099" i="5"/>
  <c r="L2098" i="5"/>
  <c r="M2098" i="5" s="1"/>
  <c r="O2098" i="5"/>
  <c r="L2097" i="5"/>
  <c r="M2097" i="5" s="1"/>
  <c r="O2097" i="5"/>
  <c r="L2096" i="5"/>
  <c r="M2096" i="5" s="1"/>
  <c r="O2096" i="5"/>
  <c r="L2095" i="5"/>
  <c r="M2095" i="5" s="1"/>
  <c r="O2095" i="5"/>
  <c r="L2094" i="5"/>
  <c r="M2094" i="5" s="1"/>
  <c r="O2094" i="5"/>
  <c r="L2093" i="5"/>
  <c r="M2093" i="5" s="1"/>
  <c r="O2093" i="5"/>
  <c r="L2092" i="5"/>
  <c r="M2092" i="5" s="1"/>
  <c r="O2092" i="5"/>
  <c r="L2091" i="5"/>
  <c r="M2091" i="5" s="1"/>
  <c r="O2091" i="5"/>
  <c r="L2090" i="5"/>
  <c r="M2090" i="5" s="1"/>
  <c r="O2090" i="5"/>
  <c r="L2089" i="5"/>
  <c r="M2089" i="5" s="1"/>
  <c r="O2089" i="5"/>
  <c r="L2088" i="5"/>
  <c r="M2088" i="5" s="1"/>
  <c r="O2088" i="5"/>
  <c r="L2087" i="5"/>
  <c r="M2087" i="5" s="1"/>
  <c r="O2087" i="5"/>
  <c r="L2086" i="5"/>
  <c r="M2086" i="5" s="1"/>
  <c r="O2086" i="5"/>
  <c r="L2085" i="5"/>
  <c r="M2085" i="5" s="1"/>
  <c r="O2085" i="5"/>
  <c r="L2084" i="5"/>
  <c r="M2084" i="5" s="1"/>
  <c r="O2084" i="5"/>
  <c r="L2083" i="5"/>
  <c r="M2083" i="5" s="1"/>
  <c r="O2083" i="5"/>
  <c r="L2082" i="5"/>
  <c r="M2082" i="5" s="1"/>
  <c r="O2082" i="5"/>
  <c r="L2081" i="5"/>
  <c r="M2081" i="5" s="1"/>
  <c r="O2081" i="5"/>
  <c r="L2080" i="5"/>
  <c r="M2080" i="5" s="1"/>
  <c r="O2080" i="5"/>
  <c r="L2079" i="5"/>
  <c r="M2079" i="5" s="1"/>
  <c r="O2079" i="5"/>
  <c r="L2078" i="5"/>
  <c r="M2078" i="5" s="1"/>
  <c r="O2078" i="5"/>
  <c r="L2077" i="5"/>
  <c r="M2077" i="5" s="1"/>
  <c r="O2077" i="5"/>
  <c r="L2076" i="5"/>
  <c r="M2076" i="5" s="1"/>
  <c r="O2076" i="5"/>
  <c r="L2075" i="5"/>
  <c r="M2075" i="5" s="1"/>
  <c r="O2075" i="5"/>
  <c r="L2074" i="5"/>
  <c r="M2074" i="5" s="1"/>
  <c r="O2074" i="5"/>
  <c r="L2073" i="5"/>
  <c r="M2073" i="5" s="1"/>
  <c r="O2073" i="5"/>
  <c r="L2072" i="5"/>
  <c r="M2072" i="5" s="1"/>
  <c r="O2072" i="5"/>
  <c r="L2071" i="5"/>
  <c r="M2071" i="5" s="1"/>
  <c r="O2071" i="5"/>
  <c r="L2070" i="5"/>
  <c r="M2070" i="5" s="1"/>
  <c r="O2070" i="5"/>
  <c r="L2069" i="5"/>
  <c r="M2069" i="5" s="1"/>
  <c r="O2069" i="5"/>
  <c r="L2068" i="5"/>
  <c r="M2068" i="5" s="1"/>
  <c r="O2068" i="5"/>
  <c r="L2067" i="5"/>
  <c r="M2067" i="5" s="1"/>
  <c r="O2067" i="5"/>
  <c r="L2066" i="5"/>
  <c r="M2066" i="5" s="1"/>
  <c r="O2066" i="5"/>
  <c r="L2065" i="5"/>
  <c r="M2065" i="5" s="1"/>
  <c r="O2065" i="5"/>
  <c r="L2064" i="5"/>
  <c r="M2064" i="5" s="1"/>
  <c r="O2064" i="5"/>
  <c r="L2063" i="5"/>
  <c r="M2063" i="5" s="1"/>
  <c r="O2063" i="5"/>
  <c r="L2062" i="5"/>
  <c r="M2062" i="5" s="1"/>
  <c r="O2062" i="5"/>
  <c r="L2061" i="5"/>
  <c r="M2061" i="5" s="1"/>
  <c r="O2061" i="5"/>
  <c r="L2060" i="5"/>
  <c r="M2060" i="5" s="1"/>
  <c r="O2060" i="5"/>
  <c r="L2059" i="5"/>
  <c r="M2059" i="5" s="1"/>
  <c r="O2059" i="5"/>
  <c r="L2058" i="5"/>
  <c r="M2058" i="5" s="1"/>
  <c r="O2058" i="5"/>
  <c r="L2057" i="5"/>
  <c r="M2057" i="5" s="1"/>
  <c r="O2057" i="5"/>
  <c r="L2056" i="5"/>
  <c r="M2056" i="5" s="1"/>
  <c r="O2056" i="5"/>
  <c r="L2055" i="5"/>
  <c r="M2055" i="5" s="1"/>
  <c r="O2055" i="5"/>
  <c r="L2054" i="5"/>
  <c r="M2054" i="5" s="1"/>
  <c r="O2054" i="5"/>
  <c r="L2053" i="5"/>
  <c r="M2053" i="5" s="1"/>
  <c r="O2053" i="5"/>
  <c r="L2052" i="5"/>
  <c r="M2052" i="5" s="1"/>
  <c r="O2052" i="5"/>
  <c r="L2051" i="5"/>
  <c r="M2051" i="5" s="1"/>
  <c r="O2051" i="5"/>
  <c r="L2050" i="5"/>
  <c r="M2050" i="5" s="1"/>
  <c r="O2050" i="5"/>
  <c r="L2049" i="5"/>
  <c r="M2049" i="5" s="1"/>
  <c r="O2049" i="5"/>
  <c r="L2048" i="5"/>
  <c r="M2048" i="5" s="1"/>
  <c r="O2048" i="5"/>
  <c r="L2047" i="5"/>
  <c r="M2047" i="5" s="1"/>
  <c r="O2047" i="5"/>
  <c r="L2046" i="5"/>
  <c r="M2046" i="5" s="1"/>
  <c r="O2046" i="5"/>
  <c r="L2045" i="5"/>
  <c r="M2045" i="5" s="1"/>
  <c r="O2045" i="5"/>
  <c r="L2044" i="5"/>
  <c r="M2044" i="5" s="1"/>
  <c r="O2044" i="5"/>
  <c r="L2043" i="5"/>
  <c r="M2043" i="5" s="1"/>
  <c r="O2043" i="5"/>
  <c r="L2042" i="5"/>
  <c r="M2042" i="5" s="1"/>
  <c r="O2042" i="5"/>
  <c r="L2041" i="5"/>
  <c r="M2041" i="5" s="1"/>
  <c r="O2041" i="5"/>
  <c r="L2040" i="5"/>
  <c r="M2040" i="5" s="1"/>
  <c r="O2040" i="5"/>
  <c r="L2039" i="5"/>
  <c r="M2039" i="5" s="1"/>
  <c r="O2039" i="5"/>
  <c r="L2038" i="5"/>
  <c r="M2038" i="5" s="1"/>
  <c r="O2038" i="5"/>
  <c r="L2037" i="5"/>
  <c r="M2037" i="5" s="1"/>
  <c r="O2037" i="5"/>
  <c r="L2036" i="5"/>
  <c r="M2036" i="5" s="1"/>
  <c r="O2036" i="5"/>
  <c r="L2035" i="5"/>
  <c r="M2035" i="5" s="1"/>
  <c r="O2035" i="5"/>
  <c r="L2034" i="5"/>
  <c r="M2034" i="5" s="1"/>
  <c r="O2034" i="5"/>
  <c r="L2033" i="5"/>
  <c r="M2033" i="5" s="1"/>
  <c r="O2033" i="5"/>
  <c r="L2032" i="5"/>
  <c r="M2032" i="5" s="1"/>
  <c r="O2032" i="5"/>
  <c r="L2031" i="5"/>
  <c r="M2031" i="5" s="1"/>
  <c r="O2031" i="5"/>
  <c r="L2030" i="5"/>
  <c r="M2030" i="5" s="1"/>
  <c r="O2030" i="5"/>
  <c r="L2029" i="5"/>
  <c r="M2029" i="5" s="1"/>
  <c r="O2029" i="5"/>
  <c r="L2028" i="5"/>
  <c r="M2028" i="5" s="1"/>
  <c r="O2028" i="5"/>
  <c r="L2027" i="5"/>
  <c r="M2027" i="5" s="1"/>
  <c r="O2027" i="5"/>
  <c r="L2026" i="5"/>
  <c r="M2026" i="5" s="1"/>
  <c r="O2026" i="5"/>
  <c r="L2025" i="5"/>
  <c r="M2025" i="5" s="1"/>
  <c r="O2025" i="5"/>
  <c r="L2024" i="5"/>
  <c r="M2024" i="5" s="1"/>
  <c r="O2024" i="5"/>
  <c r="L2023" i="5"/>
  <c r="M2023" i="5" s="1"/>
  <c r="O2023" i="5"/>
  <c r="L2022" i="5"/>
  <c r="M2022" i="5" s="1"/>
  <c r="O2022" i="5"/>
  <c r="L2021" i="5"/>
  <c r="M2021" i="5" s="1"/>
  <c r="O2021" i="5"/>
  <c r="L2020" i="5"/>
  <c r="M2020" i="5" s="1"/>
  <c r="O2020" i="5"/>
  <c r="L2019" i="5"/>
  <c r="M2019" i="5" s="1"/>
  <c r="O2019" i="5"/>
  <c r="L2018" i="5"/>
  <c r="M2018" i="5" s="1"/>
  <c r="O2018" i="5"/>
  <c r="L2017" i="5"/>
  <c r="M2017" i="5" s="1"/>
  <c r="O2017" i="5"/>
  <c r="L2016" i="5"/>
  <c r="M2016" i="5" s="1"/>
  <c r="O2016" i="5"/>
  <c r="L2015" i="5"/>
  <c r="M2015" i="5" s="1"/>
  <c r="O2015" i="5"/>
  <c r="L2014" i="5"/>
  <c r="M2014" i="5" s="1"/>
  <c r="O2014" i="5"/>
  <c r="L2013" i="5"/>
  <c r="M2013" i="5" s="1"/>
  <c r="O2013" i="5"/>
  <c r="L2012" i="5"/>
  <c r="M2012" i="5" s="1"/>
  <c r="O2012" i="5"/>
  <c r="L2011" i="5"/>
  <c r="M2011" i="5" s="1"/>
  <c r="O2011" i="5"/>
  <c r="L2010" i="5"/>
  <c r="M2010" i="5" s="1"/>
  <c r="O2010" i="5"/>
  <c r="L2009" i="5"/>
  <c r="M2009" i="5" s="1"/>
  <c r="O2009" i="5"/>
  <c r="L2008" i="5"/>
  <c r="M2008" i="5" s="1"/>
  <c r="O2008" i="5"/>
  <c r="L2007" i="5"/>
  <c r="M2007" i="5" s="1"/>
  <c r="O2007" i="5"/>
  <c r="L2006" i="5"/>
  <c r="M2006" i="5" s="1"/>
  <c r="O2006" i="5"/>
  <c r="L2005" i="5"/>
  <c r="M2005" i="5" s="1"/>
  <c r="O2005" i="5"/>
  <c r="L2004" i="5"/>
  <c r="M2004" i="5" s="1"/>
  <c r="O2004" i="5"/>
  <c r="L2003" i="5"/>
  <c r="M2003" i="5" s="1"/>
  <c r="O2003" i="5"/>
  <c r="L2002" i="5"/>
  <c r="M2002" i="5" s="1"/>
  <c r="O2002" i="5"/>
  <c r="L2001" i="5"/>
  <c r="M2001" i="5" s="1"/>
  <c r="O2001" i="5"/>
  <c r="L2000" i="5"/>
  <c r="M2000" i="5" s="1"/>
  <c r="L1999" i="5"/>
  <c r="M1999" i="5" s="1"/>
  <c r="L1998" i="5"/>
  <c r="M1998" i="5" s="1"/>
  <c r="L1997" i="5"/>
  <c r="M1997" i="5" s="1"/>
  <c r="L1996" i="5"/>
  <c r="M1996" i="5" s="1"/>
  <c r="L1995" i="5"/>
  <c r="M1995" i="5" s="1"/>
  <c r="L1994" i="5"/>
  <c r="M1994" i="5" s="1"/>
  <c r="L1993" i="5"/>
  <c r="M1993" i="5" s="1"/>
  <c r="L1992" i="5"/>
  <c r="M1992" i="5" s="1"/>
  <c r="L1991" i="5"/>
  <c r="M1991" i="5" s="1"/>
  <c r="L1990" i="5"/>
  <c r="M1990" i="5" s="1"/>
  <c r="L1989" i="5"/>
  <c r="M1989" i="5" s="1"/>
  <c r="L1988" i="5"/>
  <c r="M1988" i="5" s="1"/>
  <c r="L1987" i="5"/>
  <c r="M1987" i="5" s="1"/>
  <c r="L1986" i="5"/>
  <c r="M1986" i="5" s="1"/>
  <c r="L1985" i="5"/>
  <c r="M1985" i="5" s="1"/>
  <c r="L1984" i="5"/>
  <c r="M1984" i="5" s="1"/>
  <c r="L1983" i="5"/>
  <c r="M1983" i="5" s="1"/>
  <c r="L1982" i="5"/>
  <c r="M1982" i="5" s="1"/>
  <c r="L1981" i="5"/>
  <c r="M1981" i="5" s="1"/>
  <c r="L1980" i="5"/>
  <c r="M1980" i="5" s="1"/>
  <c r="L1979" i="5"/>
  <c r="M1979" i="5" s="1"/>
  <c r="L1978" i="5"/>
  <c r="M1978" i="5" s="1"/>
  <c r="L1977" i="5"/>
  <c r="M1977" i="5" s="1"/>
  <c r="L1976" i="5"/>
  <c r="M1976" i="5" s="1"/>
  <c r="L1975" i="5"/>
  <c r="M1975" i="5" s="1"/>
  <c r="L1974" i="5"/>
  <c r="M1974" i="5" s="1"/>
  <c r="L1973" i="5"/>
  <c r="M1973" i="5" s="1"/>
  <c r="L1972" i="5"/>
  <c r="M1972" i="5" s="1"/>
  <c r="L1971" i="5"/>
  <c r="M1971" i="5" s="1"/>
  <c r="L1970" i="5"/>
  <c r="M1970" i="5" s="1"/>
  <c r="L1969" i="5"/>
  <c r="M1969" i="5" s="1"/>
  <c r="L1968" i="5"/>
  <c r="M1968" i="5" s="1"/>
  <c r="L1967" i="5"/>
  <c r="M1967" i="5" s="1"/>
  <c r="L1966" i="5"/>
  <c r="M1966" i="5" s="1"/>
  <c r="L1965" i="5"/>
  <c r="M1965" i="5" s="1"/>
  <c r="L1964" i="5"/>
  <c r="M1964" i="5" s="1"/>
  <c r="L1963" i="5"/>
  <c r="M1963" i="5" s="1"/>
  <c r="L1962" i="5"/>
  <c r="M1962" i="5" s="1"/>
  <c r="L1961" i="5"/>
  <c r="M1961" i="5" s="1"/>
  <c r="L1960" i="5"/>
  <c r="M1960" i="5" s="1"/>
  <c r="L1959" i="5"/>
  <c r="M1959" i="5" s="1"/>
  <c r="L1958" i="5"/>
  <c r="M1958" i="5" s="1"/>
  <c r="L1957" i="5"/>
  <c r="M1957" i="5" s="1"/>
  <c r="L1956" i="5"/>
  <c r="M1956" i="5" s="1"/>
  <c r="L1955" i="5"/>
  <c r="M1955" i="5" s="1"/>
  <c r="L1954" i="5"/>
  <c r="M1954" i="5" s="1"/>
  <c r="L1953" i="5"/>
  <c r="M1953" i="5" s="1"/>
  <c r="L1952" i="5"/>
  <c r="M1952" i="5" s="1"/>
  <c r="L1951" i="5"/>
  <c r="M1951" i="5" s="1"/>
  <c r="L1950" i="5"/>
  <c r="M1950" i="5" s="1"/>
  <c r="L1949" i="5"/>
  <c r="M1949" i="5" s="1"/>
  <c r="L1948" i="5"/>
  <c r="M1948" i="5" s="1"/>
  <c r="L1947" i="5"/>
  <c r="M1947" i="5" s="1"/>
  <c r="L1946" i="5"/>
  <c r="M1946" i="5" s="1"/>
  <c r="L1945" i="5"/>
  <c r="M1945" i="5" s="1"/>
  <c r="L1944" i="5"/>
  <c r="M1944" i="5" s="1"/>
  <c r="L1943" i="5"/>
  <c r="M1943" i="5" s="1"/>
  <c r="L1942" i="5"/>
  <c r="M1942" i="5" s="1"/>
  <c r="L1941" i="5"/>
  <c r="M1941" i="5" s="1"/>
  <c r="L1940" i="5"/>
  <c r="M1940" i="5" s="1"/>
  <c r="L1939" i="5"/>
  <c r="M1939" i="5" s="1"/>
  <c r="L1938" i="5"/>
  <c r="M1938" i="5" s="1"/>
  <c r="L1937" i="5"/>
  <c r="M1937" i="5" s="1"/>
  <c r="L1936" i="5"/>
  <c r="M1936" i="5" s="1"/>
  <c r="L1935" i="5"/>
  <c r="M1935" i="5" s="1"/>
  <c r="L1934" i="5"/>
  <c r="M1934" i="5" s="1"/>
  <c r="L1933" i="5"/>
  <c r="M1933" i="5" s="1"/>
  <c r="L1932" i="5"/>
  <c r="M1932" i="5" s="1"/>
  <c r="L1931" i="5"/>
  <c r="M1931" i="5" s="1"/>
  <c r="L1930" i="5"/>
  <c r="M1930" i="5" s="1"/>
  <c r="L1929" i="5"/>
  <c r="M1929" i="5" s="1"/>
  <c r="L1928" i="5"/>
  <c r="M1928" i="5" s="1"/>
  <c r="L1927" i="5"/>
  <c r="M1927" i="5" s="1"/>
  <c r="L1926" i="5"/>
  <c r="M1926" i="5" s="1"/>
  <c r="L1925" i="5"/>
  <c r="M1925" i="5" s="1"/>
  <c r="L1924" i="5"/>
  <c r="M1924" i="5" s="1"/>
  <c r="L1923" i="5"/>
  <c r="M1923" i="5" s="1"/>
  <c r="L1922" i="5"/>
  <c r="M1922" i="5" s="1"/>
  <c r="L1921" i="5"/>
  <c r="M1921" i="5" s="1"/>
  <c r="L1920" i="5"/>
  <c r="M1920" i="5" s="1"/>
  <c r="L1919" i="5"/>
  <c r="M1919" i="5" s="1"/>
  <c r="L1918" i="5"/>
  <c r="M1918" i="5" s="1"/>
  <c r="L1917" i="5"/>
  <c r="M1917" i="5" s="1"/>
  <c r="L1916" i="5"/>
  <c r="M1916" i="5" s="1"/>
  <c r="L1915" i="5"/>
  <c r="M1915" i="5" s="1"/>
  <c r="L1914" i="5"/>
  <c r="M1914" i="5" s="1"/>
  <c r="L1913" i="5"/>
  <c r="M1913" i="5" s="1"/>
  <c r="L1912" i="5"/>
  <c r="M1912" i="5" s="1"/>
  <c r="L1911" i="5"/>
  <c r="M1911" i="5" s="1"/>
  <c r="L1910" i="5"/>
  <c r="M1910" i="5" s="1"/>
  <c r="L1909" i="5"/>
  <c r="M1909" i="5" s="1"/>
  <c r="L1908" i="5"/>
  <c r="M1908" i="5" s="1"/>
  <c r="L1907" i="5"/>
  <c r="M1907" i="5" s="1"/>
  <c r="L1906" i="5"/>
  <c r="M1906" i="5" s="1"/>
  <c r="L1905" i="5"/>
  <c r="M1905" i="5" s="1"/>
  <c r="L1904" i="5"/>
  <c r="M1904" i="5" s="1"/>
  <c r="L1903" i="5"/>
  <c r="M1903" i="5" s="1"/>
  <c r="L1902" i="5"/>
  <c r="M1902" i="5" s="1"/>
  <c r="L1901" i="5"/>
  <c r="M1901" i="5" s="1"/>
  <c r="L1900" i="5"/>
  <c r="M1900" i="5" s="1"/>
  <c r="L1899" i="5"/>
  <c r="M1899" i="5" s="1"/>
  <c r="L1898" i="5"/>
  <c r="M1898" i="5" s="1"/>
  <c r="L1897" i="5"/>
  <c r="M1897" i="5" s="1"/>
  <c r="L1896" i="5"/>
  <c r="M1896" i="5" s="1"/>
  <c r="L1895" i="5"/>
  <c r="M1895" i="5" s="1"/>
  <c r="L1894" i="5"/>
  <c r="M1894" i="5" s="1"/>
  <c r="L1893" i="5"/>
  <c r="M1893" i="5" s="1"/>
  <c r="L1892" i="5"/>
  <c r="M1892" i="5" s="1"/>
  <c r="L1891" i="5"/>
  <c r="M1891" i="5" s="1"/>
  <c r="L1890" i="5"/>
  <c r="M1890" i="5" s="1"/>
  <c r="L1889" i="5"/>
  <c r="M1889" i="5" s="1"/>
  <c r="L1888" i="5"/>
  <c r="M1888" i="5" s="1"/>
  <c r="L1887" i="5"/>
  <c r="M1887" i="5" s="1"/>
  <c r="L1886" i="5"/>
  <c r="M1886" i="5" s="1"/>
  <c r="L1885" i="5"/>
  <c r="M1885" i="5" s="1"/>
  <c r="I107" i="60"/>
  <c r="I217" i="60" s="1"/>
  <c r="I380" i="60" s="1"/>
  <c r="E107" i="60"/>
  <c r="E217" i="60" s="1"/>
  <c r="E380" i="60" s="1"/>
  <c r="I86" i="60"/>
  <c r="E86" i="60"/>
  <c r="A86" i="60"/>
  <c r="A107" i="60"/>
  <c r="A217" i="60" s="1"/>
  <c r="A380" i="60" s="1"/>
  <c r="L16" i="5"/>
  <c r="M16" i="5" s="1"/>
  <c r="L1884" i="5"/>
  <c r="M1884" i="5" s="1"/>
  <c r="P42" i="5"/>
  <c r="O42" i="5"/>
  <c r="P41" i="5"/>
  <c r="O41" i="5"/>
  <c r="P40" i="5"/>
  <c r="O40" i="5"/>
  <c r="P39" i="5"/>
  <c r="O39" i="5"/>
  <c r="P38" i="5"/>
  <c r="O38" i="5"/>
  <c r="P37" i="5"/>
  <c r="O37" i="5"/>
  <c r="P36" i="5"/>
  <c r="O36" i="5"/>
  <c r="P35" i="5"/>
  <c r="O35" i="5"/>
  <c r="P34" i="5"/>
  <c r="O34" i="5"/>
  <c r="P33" i="5"/>
  <c r="O33" i="5"/>
  <c r="P32" i="5"/>
  <c r="O32" i="5"/>
  <c r="P31" i="5"/>
  <c r="O31" i="5"/>
  <c r="P30" i="5"/>
  <c r="O30" i="5"/>
  <c r="P29" i="5"/>
  <c r="O29" i="5"/>
  <c r="P28" i="5"/>
  <c r="O28" i="5"/>
  <c r="P27" i="5"/>
  <c r="O27" i="5"/>
  <c r="P26" i="5"/>
  <c r="O26" i="5"/>
  <c r="P25" i="5"/>
  <c r="L25" i="5"/>
  <c r="M25" i="5" s="1"/>
  <c r="O25" i="5"/>
  <c r="P24" i="5"/>
  <c r="O24" i="5"/>
  <c r="P23" i="5"/>
  <c r="O23" i="5"/>
  <c r="P22" i="5"/>
  <c r="O22" i="5"/>
  <c r="P21" i="5"/>
  <c r="O21" i="5"/>
  <c r="P20" i="5"/>
  <c r="O20" i="5"/>
  <c r="P19" i="5"/>
  <c r="O19" i="5"/>
  <c r="P18" i="5"/>
  <c r="O18" i="5"/>
  <c r="P17" i="5"/>
  <c r="O17" i="5"/>
  <c r="P16" i="5"/>
  <c r="O16" i="5"/>
  <c r="P15" i="5"/>
  <c r="O15" i="5"/>
  <c r="P14" i="5"/>
  <c r="O14" i="5"/>
  <c r="I43" i="60"/>
  <c r="E43" i="60"/>
  <c r="A43" i="69" s="1"/>
  <c r="I23" i="60"/>
  <c r="E23" i="60"/>
  <c r="A23" i="60"/>
  <c r="A43" i="60"/>
  <c r="L2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13" i="5"/>
  <c r="P12" i="5"/>
  <c r="P11" i="5"/>
  <c r="P10" i="5"/>
  <c r="P9" i="5"/>
  <c r="P8" i="5"/>
  <c r="P7" i="5"/>
  <c r="P6" i="5"/>
  <c r="P5" i="5"/>
  <c r="P4" i="5"/>
  <c r="P3" i="5"/>
  <c r="P2" i="5"/>
  <c r="C219" i="60" l="1"/>
  <c r="M39" i="69" s="1"/>
  <c r="K39" i="69"/>
  <c r="G219" i="60"/>
  <c r="M47" i="69" s="1"/>
  <c r="K47" i="69"/>
  <c r="K219" i="60"/>
  <c r="M55" i="69" s="1"/>
  <c r="K55" i="69"/>
  <c r="A213" i="60"/>
  <c r="C215" i="60"/>
  <c r="M5" i="69" s="1"/>
  <c r="E213" i="60"/>
  <c r="G215" i="60"/>
  <c r="M13" i="69" s="1"/>
  <c r="I213" i="60"/>
  <c r="K215" i="60"/>
  <c r="M21" i="69" s="1"/>
  <c r="N3749" i="5"/>
  <c r="N3728" i="5"/>
  <c r="N4992" i="5"/>
  <c r="N3639" i="5"/>
  <c r="N3718" i="5"/>
  <c r="N2321" i="5"/>
  <c r="N2329" i="5"/>
  <c r="N2345" i="5"/>
  <c r="N2353" i="5"/>
  <c r="N2361" i="5"/>
  <c r="N2377" i="5"/>
  <c r="N2385" i="5"/>
  <c r="N2513" i="5"/>
  <c r="N2521" i="5"/>
  <c r="N2529" i="5"/>
  <c r="N2537" i="5"/>
  <c r="N2545" i="5"/>
  <c r="N2553" i="5"/>
  <c r="N2561" i="5"/>
  <c r="N2569" i="5"/>
  <c r="N2577" i="5"/>
  <c r="N2585" i="5"/>
  <c r="N2593" i="5"/>
  <c r="N2601" i="5"/>
  <c r="N2609" i="5"/>
  <c r="N2617" i="5"/>
  <c r="N2625" i="5"/>
  <c r="N3609" i="5"/>
  <c r="N1885" i="5"/>
  <c r="N1893" i="5"/>
  <c r="N1901" i="5"/>
  <c r="N1909" i="5"/>
  <c r="N1917" i="5"/>
  <c r="N1925" i="5"/>
  <c r="N1933" i="5"/>
  <c r="N1941" i="5"/>
  <c r="N1949" i="5"/>
  <c r="N1957" i="5"/>
  <c r="N1965" i="5"/>
  <c r="N1973" i="5"/>
  <c r="N1981" i="5"/>
  <c r="N1989" i="5"/>
  <c r="N1997" i="5"/>
  <c r="N2005" i="5"/>
  <c r="N2013" i="5"/>
  <c r="N2021" i="5"/>
  <c r="N2029" i="5"/>
  <c r="N2037" i="5"/>
  <c r="N2045" i="5"/>
  <c r="N2053" i="5"/>
  <c r="N2061" i="5"/>
  <c r="N2069" i="5"/>
  <c r="N2077" i="5"/>
  <c r="N2085" i="5"/>
  <c r="N2093" i="5"/>
  <c r="N2101" i="5"/>
  <c r="N2109" i="5"/>
  <c r="N2117" i="5"/>
  <c r="N2125" i="5"/>
  <c r="N2133" i="5"/>
  <c r="N2141" i="5"/>
  <c r="N2149" i="5"/>
  <c r="N2157" i="5"/>
  <c r="N2165" i="5"/>
  <c r="N2173" i="5"/>
  <c r="N2181" i="5"/>
  <c r="N2189" i="5"/>
  <c r="N2197" i="5"/>
  <c r="N2205" i="5"/>
  <c r="N2605" i="5"/>
  <c r="N2613" i="5"/>
  <c r="N2621" i="5"/>
  <c r="N2637" i="5"/>
  <c r="N2645" i="5"/>
  <c r="N2653" i="5"/>
  <c r="N2701" i="5"/>
  <c r="N2805" i="5"/>
  <c r="N2813" i="5"/>
  <c r="N2893" i="5"/>
  <c r="N2901" i="5"/>
  <c r="N2909" i="5"/>
  <c r="N2917" i="5"/>
  <c r="N3013" i="5"/>
  <c r="N3037" i="5"/>
  <c r="N3061" i="5"/>
  <c r="N3069" i="5"/>
  <c r="N3565" i="5"/>
  <c r="N3573" i="5"/>
  <c r="N3581" i="5"/>
  <c r="N3236" i="5"/>
  <c r="N3244" i="5"/>
  <c r="N3252" i="5"/>
  <c r="N3260" i="5"/>
  <c r="N3276" i="5"/>
  <c r="N3284" i="5"/>
  <c r="N3300" i="5"/>
  <c r="N3316" i="5"/>
  <c r="N3324" i="5"/>
  <c r="N3332" i="5"/>
  <c r="N3340" i="5"/>
  <c r="N3356" i="5"/>
  <c r="N3364" i="5"/>
  <c r="N3372" i="5"/>
  <c r="N3380" i="5"/>
  <c r="N3388" i="5"/>
  <c r="N3396" i="5"/>
  <c r="N3404" i="5"/>
  <c r="N3412" i="5"/>
  <c r="N3420" i="5"/>
  <c r="N3428" i="5"/>
  <c r="N3436" i="5"/>
  <c r="N3460" i="5"/>
  <c r="N3468" i="5"/>
  <c r="N3476" i="5"/>
  <c r="N3492" i="5"/>
  <c r="N3500" i="5"/>
  <c r="N3508" i="5"/>
  <c r="N3524" i="5"/>
  <c r="N3717" i="5"/>
  <c r="N3751" i="5"/>
  <c r="N3883" i="5"/>
  <c r="N3977" i="5"/>
  <c r="N4053" i="5"/>
  <c r="N4056" i="5"/>
  <c r="N5004" i="5"/>
  <c r="N2337" i="5"/>
  <c r="N2369" i="5"/>
  <c r="N2213" i="5"/>
  <c r="N2661" i="5"/>
  <c r="N2709" i="5"/>
  <c r="N2757" i="5"/>
  <c r="N2925" i="5"/>
  <c r="N3928" i="5"/>
  <c r="N1887" i="5"/>
  <c r="N1895" i="5"/>
  <c r="N1903" i="5"/>
  <c r="N1911" i="5"/>
  <c r="N1919" i="5"/>
  <c r="N1927" i="5"/>
  <c r="N1935" i="5"/>
  <c r="N1943" i="5"/>
  <c r="N1951" i="5"/>
  <c r="N1959" i="5"/>
  <c r="N1967" i="5"/>
  <c r="N1975" i="5"/>
  <c r="N1983" i="5"/>
  <c r="N1991" i="5"/>
  <c r="N1999" i="5"/>
  <c r="N2007" i="5"/>
  <c r="N2015" i="5"/>
  <c r="N2023" i="5"/>
  <c r="N2031" i="5"/>
  <c r="N2039" i="5"/>
  <c r="N2047" i="5"/>
  <c r="N2055" i="5"/>
  <c r="N2063" i="5"/>
  <c r="N2071" i="5"/>
  <c r="N2079" i="5"/>
  <c r="N2087" i="5"/>
  <c r="N3849" i="5"/>
  <c r="N3868" i="5"/>
  <c r="N3899" i="5"/>
  <c r="N4012" i="5"/>
  <c r="N4091" i="5"/>
  <c r="N3444" i="5"/>
  <c r="N3452" i="5"/>
  <c r="N3532" i="5"/>
  <c r="N3540" i="5"/>
  <c r="N3548" i="5"/>
  <c r="N3556" i="5"/>
  <c r="N3564" i="5"/>
  <c r="N3572" i="5"/>
  <c r="N3580" i="5"/>
  <c r="N2393" i="5"/>
  <c r="N2401" i="5"/>
  <c r="N2409" i="5"/>
  <c r="N2417" i="5"/>
  <c r="N2425" i="5"/>
  <c r="N2433" i="5"/>
  <c r="N2441" i="5"/>
  <c r="N2449" i="5"/>
  <c r="N2457" i="5"/>
  <c r="N2465" i="5"/>
  <c r="N2473" i="5"/>
  <c r="N2481" i="5"/>
  <c r="N2489" i="5"/>
  <c r="N2497" i="5"/>
  <c r="N2505" i="5"/>
  <c r="N2633" i="5"/>
  <c r="N2641" i="5"/>
  <c r="N2649" i="5"/>
  <c r="N2657" i="5"/>
  <c r="N2665" i="5"/>
  <c r="N3707" i="5"/>
  <c r="N3226" i="5"/>
  <c r="N3234" i="5"/>
  <c r="N3242" i="5"/>
  <c r="N3250" i="5"/>
  <c r="N3258" i="5"/>
  <c r="N3266" i="5"/>
  <c r="N3274" i="5"/>
  <c r="N3282" i="5"/>
  <c r="N3290" i="5"/>
  <c r="N3298" i="5"/>
  <c r="N3306" i="5"/>
  <c r="N3314" i="5"/>
  <c r="N3322" i="5"/>
  <c r="N3330" i="5"/>
  <c r="N3338" i="5"/>
  <c r="N3346" i="5"/>
  <c r="N3354" i="5"/>
  <c r="N3362" i="5"/>
  <c r="N3370" i="5"/>
  <c r="N3378" i="5"/>
  <c r="N3386" i="5"/>
  <c r="N3394" i="5"/>
  <c r="N3402" i="5"/>
  <c r="N3410" i="5"/>
  <c r="N3418" i="5"/>
  <c r="N3426" i="5"/>
  <c r="N3434" i="5"/>
  <c r="N3442" i="5"/>
  <c r="N3450" i="5"/>
  <c r="N3458" i="5"/>
  <c r="N3466" i="5"/>
  <c r="N3474" i="5"/>
  <c r="N3482" i="5"/>
  <c r="N3490" i="5"/>
  <c r="N3498" i="5"/>
  <c r="N3506" i="5"/>
  <c r="N3514" i="5"/>
  <c r="N3522" i="5"/>
  <c r="N3530" i="5"/>
  <c r="N3538" i="5"/>
  <c r="N3546" i="5"/>
  <c r="N3554" i="5"/>
  <c r="N3562" i="5"/>
  <c r="N3570" i="5"/>
  <c r="N3578" i="5"/>
  <c r="N3593" i="5"/>
  <c r="N3702" i="5"/>
  <c r="N3752" i="5"/>
  <c r="N2095" i="5"/>
  <c r="N2103" i="5"/>
  <c r="N2111" i="5"/>
  <c r="N2119" i="5"/>
  <c r="N2127" i="5"/>
  <c r="N2135" i="5"/>
  <c r="N2143" i="5"/>
  <c r="N2151" i="5"/>
  <c r="N2159" i="5"/>
  <c r="N2167" i="5"/>
  <c r="N2175" i="5"/>
  <c r="N2183" i="5"/>
  <c r="N2191" i="5"/>
  <c r="N2199" i="5"/>
  <c r="N2207" i="5"/>
  <c r="N2247" i="5"/>
  <c r="N2255" i="5"/>
  <c r="N2263" i="5"/>
  <c r="N2287" i="5"/>
  <c r="N2295" i="5"/>
  <c r="N2303" i="5"/>
  <c r="N2343" i="5"/>
  <c r="N2351" i="5"/>
  <c r="N2511" i="5"/>
  <c r="N2543" i="5"/>
  <c r="N2551" i="5"/>
  <c r="N2559" i="5"/>
  <c r="N2567" i="5"/>
  <c r="N2575" i="5"/>
  <c r="N2583" i="5"/>
  <c r="N2679" i="5"/>
  <c r="N2687" i="5"/>
  <c r="N2751" i="5"/>
  <c r="N2767" i="5"/>
  <c r="N2673" i="5"/>
  <c r="N3642" i="5"/>
  <c r="N3227" i="5"/>
  <c r="N3235" i="5"/>
  <c r="N3243" i="5"/>
  <c r="N3251" i="5"/>
  <c r="N3259" i="5"/>
  <c r="N3267" i="5"/>
  <c r="N3275" i="5"/>
  <c r="N3283" i="5"/>
  <c r="N3291" i="5"/>
  <c r="N3299" i="5"/>
  <c r="N3307" i="5"/>
  <c r="N3315" i="5"/>
  <c r="N3323" i="5"/>
  <c r="N3331" i="5"/>
  <c r="N3339" i="5"/>
  <c r="N3347" i="5"/>
  <c r="N3355" i="5"/>
  <c r="N3363" i="5"/>
  <c r="N3371" i="5"/>
  <c r="N3379" i="5"/>
  <c r="N3387" i="5"/>
  <c r="N3395" i="5"/>
  <c r="N3403" i="5"/>
  <c r="N3411" i="5"/>
  <c r="N3419" i="5"/>
  <c r="N3427" i="5"/>
  <c r="N3435" i="5"/>
  <c r="N3443" i="5"/>
  <c r="N3451" i="5"/>
  <c r="N3459" i="5"/>
  <c r="N3467" i="5"/>
  <c r="N3475" i="5"/>
  <c r="N3483" i="5"/>
  <c r="N3491" i="5"/>
  <c r="N3499" i="5"/>
  <c r="N3507" i="5"/>
  <c r="N3515" i="5"/>
  <c r="N3523" i="5"/>
  <c r="N3531" i="5"/>
  <c r="N3539" i="5"/>
  <c r="N3547" i="5"/>
  <c r="N3555" i="5"/>
  <c r="N3563" i="5"/>
  <c r="N3571" i="5"/>
  <c r="N3579" i="5"/>
  <c r="N3638" i="5"/>
  <c r="N3722" i="5"/>
  <c r="N3800" i="5"/>
  <c r="N3835" i="5"/>
  <c r="N4981" i="5"/>
  <c r="N2224" i="5"/>
  <c r="N2232" i="5"/>
  <c r="N2240" i="5"/>
  <c r="N2248" i="5"/>
  <c r="N2256" i="5"/>
  <c r="N2264" i="5"/>
  <c r="N2272" i="5"/>
  <c r="N2280" i="5"/>
  <c r="N2288" i="5"/>
  <c r="N2296" i="5"/>
  <c r="N2304" i="5"/>
  <c r="N2312" i="5"/>
  <c r="N2320" i="5"/>
  <c r="N2328" i="5"/>
  <c r="N2336" i="5"/>
  <c r="N2344" i="5"/>
  <c r="N2352" i="5"/>
  <c r="N2360" i="5"/>
  <c r="N2368" i="5"/>
  <c r="N2376" i="5"/>
  <c r="N2384" i="5"/>
  <c r="N2392" i="5"/>
  <c r="N2400" i="5"/>
  <c r="N2408" i="5"/>
  <c r="N2416" i="5"/>
  <c r="N2424" i="5"/>
  <c r="N2432" i="5"/>
  <c r="N2440" i="5"/>
  <c r="N2448" i="5"/>
  <c r="N2456" i="5"/>
  <c r="N2464" i="5"/>
  <c r="N2472" i="5"/>
  <c r="N2480" i="5"/>
  <c r="N2488" i="5"/>
  <c r="N2496" i="5"/>
  <c r="N2504" i="5"/>
  <c r="N2512" i="5"/>
  <c r="N2520" i="5"/>
  <c r="N2528" i="5"/>
  <c r="N2536" i="5"/>
  <c r="N2544" i="5"/>
  <c r="N2552" i="5"/>
  <c r="N2560" i="5"/>
  <c r="N2568" i="5"/>
  <c r="N2576" i="5"/>
  <c r="N2584" i="5"/>
  <c r="N2592" i="5"/>
  <c r="N2600" i="5"/>
  <c r="N2608" i="5"/>
  <c r="N2616" i="5"/>
  <c r="N2624" i="5"/>
  <c r="N2632" i="5"/>
  <c r="N2640" i="5"/>
  <c r="N2648" i="5"/>
  <c r="N2656" i="5"/>
  <c r="N2664" i="5"/>
  <c r="N2672" i="5"/>
  <c r="N2680" i="5"/>
  <c r="N2688" i="5"/>
  <c r="N2696" i="5"/>
  <c r="N2704" i="5"/>
  <c r="N2712" i="5"/>
  <c r="N2720" i="5"/>
  <c r="N2728" i="5"/>
  <c r="N2736" i="5"/>
  <c r="N2744" i="5"/>
  <c r="N2752" i="5"/>
  <c r="N2760" i="5"/>
  <c r="N2768" i="5"/>
  <c r="N2776" i="5"/>
  <c r="N2784" i="5"/>
  <c r="N2792" i="5"/>
  <c r="N2800" i="5"/>
  <c r="N2808" i="5"/>
  <c r="N2816" i="5"/>
  <c r="N2824" i="5"/>
  <c r="N2832" i="5"/>
  <c r="N2840" i="5"/>
  <c r="N2848" i="5"/>
  <c r="N2856" i="5"/>
  <c r="N2864" i="5"/>
  <c r="N2872" i="5"/>
  <c r="N2359" i="5"/>
  <c r="N2519" i="5"/>
  <c r="N2527" i="5"/>
  <c r="N2535" i="5"/>
  <c r="N2671" i="5"/>
  <c r="N2759" i="5"/>
  <c r="N1889" i="5"/>
  <c r="N1897" i="5"/>
  <c r="N1905" i="5"/>
  <c r="N1913" i="5"/>
  <c r="N1921" i="5"/>
  <c r="N1929" i="5"/>
  <c r="N1937" i="5"/>
  <c r="N1945" i="5"/>
  <c r="N1953" i="5"/>
  <c r="N1961" i="5"/>
  <c r="N1969" i="5"/>
  <c r="N1977" i="5"/>
  <c r="N1985" i="5"/>
  <c r="N1993" i="5"/>
  <c r="N2001" i="5"/>
  <c r="N2009" i="5"/>
  <c r="N2017" i="5"/>
  <c r="N2025" i="5"/>
  <c r="N2033" i="5"/>
  <c r="N2041" i="5"/>
  <c r="N2049" i="5"/>
  <c r="N2057" i="5"/>
  <c r="N2065" i="5"/>
  <c r="N2073" i="5"/>
  <c r="N2081" i="5"/>
  <c r="N2089" i="5"/>
  <c r="N2097" i="5"/>
  <c r="N2105" i="5"/>
  <c r="N2113" i="5"/>
  <c r="N2121" i="5"/>
  <c r="N2129" i="5"/>
  <c r="N2137" i="5"/>
  <c r="N2145" i="5"/>
  <c r="N2153" i="5"/>
  <c r="N2161" i="5"/>
  <c r="N2169" i="5"/>
  <c r="N2177" i="5"/>
  <c r="N2185" i="5"/>
  <c r="N2193" i="5"/>
  <c r="N2201" i="5"/>
  <c r="N2209" i="5"/>
  <c r="N2217" i="5"/>
  <c r="N2225" i="5"/>
  <c r="N2233" i="5"/>
  <c r="N2241" i="5"/>
  <c r="N2249" i="5"/>
  <c r="N2257" i="5"/>
  <c r="N2265" i="5"/>
  <c r="N2273" i="5"/>
  <c r="N2281" i="5"/>
  <c r="N2289" i="5"/>
  <c r="N2297" i="5"/>
  <c r="N2305" i="5"/>
  <c r="N2313" i="5"/>
  <c r="N2880" i="5"/>
  <c r="N2888" i="5"/>
  <c r="N2896" i="5"/>
  <c r="N2904" i="5"/>
  <c r="N2912" i="5"/>
  <c r="N2920" i="5"/>
  <c r="N2928" i="5"/>
  <c r="N2936" i="5"/>
  <c r="N2944" i="5"/>
  <c r="N2952" i="5"/>
  <c r="N2960" i="5"/>
  <c r="N2968" i="5"/>
  <c r="N2976" i="5"/>
  <c r="N2984" i="5"/>
  <c r="N2992" i="5"/>
  <c r="N3000" i="5"/>
  <c r="N3008" i="5"/>
  <c r="N3016" i="5"/>
  <c r="N3024" i="5"/>
  <c r="N3032" i="5"/>
  <c r="N3040" i="5"/>
  <c r="N3048" i="5"/>
  <c r="N3056" i="5"/>
  <c r="N3064" i="5"/>
  <c r="N3072" i="5"/>
  <c r="N3080" i="5"/>
  <c r="N3088" i="5"/>
  <c r="N3096" i="5"/>
  <c r="N3104" i="5"/>
  <c r="N3112" i="5"/>
  <c r="N3120" i="5"/>
  <c r="N3128" i="5"/>
  <c r="N3136" i="5"/>
  <c r="N3144" i="5"/>
  <c r="N3152" i="5"/>
  <c r="N3160" i="5"/>
  <c r="N3168" i="5"/>
  <c r="N3176" i="5"/>
  <c r="N3184" i="5"/>
  <c r="N3192" i="5"/>
  <c r="N3200" i="5"/>
  <c r="N3208" i="5"/>
  <c r="N3216" i="5"/>
  <c r="N3240" i="5"/>
  <c r="N3248" i="5"/>
  <c r="N3296" i="5"/>
  <c r="N3304" i="5"/>
  <c r="N3312" i="5"/>
  <c r="N3320" i="5"/>
  <c r="N3328" i="5"/>
  <c r="N3336" i="5"/>
  <c r="N3344" i="5"/>
  <c r="N3352" i="5"/>
  <c r="N3360" i="5"/>
  <c r="N3368" i="5"/>
  <c r="N3376" i="5"/>
  <c r="N3384" i="5"/>
  <c r="N3392" i="5"/>
  <c r="N3400" i="5"/>
  <c r="N3408" i="5"/>
  <c r="N3416" i="5"/>
  <c r="N3424" i="5"/>
  <c r="N3432" i="5"/>
  <c r="N3440" i="5"/>
  <c r="N3448" i="5"/>
  <c r="N3456" i="5"/>
  <c r="N3464" i="5"/>
  <c r="N3472" i="5"/>
  <c r="N3480" i="5"/>
  <c r="N3488" i="5"/>
  <c r="N3496" i="5"/>
  <c r="N3504" i="5"/>
  <c r="N3512" i="5"/>
  <c r="N3520" i="5"/>
  <c r="N3528" i="5"/>
  <c r="N3536" i="5"/>
  <c r="N3544" i="5"/>
  <c r="N3552" i="5"/>
  <c r="N3560" i="5"/>
  <c r="N3568" i="5"/>
  <c r="N3576" i="5"/>
  <c r="N3594" i="5"/>
  <c r="N3756" i="5"/>
  <c r="N3815" i="5"/>
  <c r="N3894" i="5"/>
  <c r="N3846" i="5"/>
  <c r="N3909" i="5"/>
  <c r="N3943" i="5"/>
  <c r="N2999" i="5"/>
  <c r="N3015" i="5"/>
  <c r="N3023" i="5"/>
  <c r="N3031" i="5"/>
  <c r="N3039" i="5"/>
  <c r="N3047" i="5"/>
  <c r="N3055" i="5"/>
  <c r="N3063" i="5"/>
  <c r="N3071" i="5"/>
  <c r="N3079" i="5"/>
  <c r="N3087" i="5"/>
  <c r="N3095" i="5"/>
  <c r="N3103" i="5"/>
  <c r="N3111" i="5"/>
  <c r="N3119" i="5"/>
  <c r="N3127" i="5"/>
  <c r="N3135" i="5"/>
  <c r="N3143" i="5"/>
  <c r="N3151" i="5"/>
  <c r="N3159" i="5"/>
  <c r="N3167" i="5"/>
  <c r="N3311" i="5"/>
  <c r="N3319" i="5"/>
  <c r="N3375" i="5"/>
  <c r="N3383" i="5"/>
  <c r="N3391" i="5"/>
  <c r="N3399" i="5"/>
  <c r="N3407" i="5"/>
  <c r="N3415" i="5"/>
  <c r="N3423" i="5"/>
  <c r="N3439" i="5"/>
  <c r="N3447" i="5"/>
  <c r="N3455" i="5"/>
  <c r="N3471" i="5"/>
  <c r="N3479" i="5"/>
  <c r="N3487" i="5"/>
  <c r="N3503" i="5"/>
  <c r="N3519" i="5"/>
  <c r="N3535" i="5"/>
  <c r="N3551" i="5"/>
  <c r="N3559" i="5"/>
  <c r="N3567" i="5"/>
  <c r="N3575" i="5"/>
  <c r="N3733" i="5"/>
  <c r="N3736" i="5"/>
  <c r="N4072" i="5"/>
  <c r="N3996" i="5"/>
  <c r="N4955" i="5"/>
  <c r="N3688" i="5"/>
  <c r="N3691" i="5"/>
  <c r="N3816" i="5"/>
  <c r="N3879" i="5"/>
  <c r="N3989" i="5"/>
  <c r="N3992" i="5"/>
  <c r="N4071" i="5"/>
  <c r="N1888" i="5"/>
  <c r="N1896" i="5"/>
  <c r="N1904" i="5"/>
  <c r="N1912" i="5"/>
  <c r="N1920" i="5"/>
  <c r="N1928" i="5"/>
  <c r="N1936" i="5"/>
  <c r="N1944" i="5"/>
  <c r="N1952" i="5"/>
  <c r="N1960" i="5"/>
  <c r="N1968" i="5"/>
  <c r="N1976" i="5"/>
  <c r="N1984" i="5"/>
  <c r="N1992" i="5"/>
  <c r="N2000" i="5"/>
  <c r="N2008" i="5"/>
  <c r="N2016" i="5"/>
  <c r="N2024" i="5"/>
  <c r="N2032" i="5"/>
  <c r="N2040" i="5"/>
  <c r="N2048" i="5"/>
  <c r="N2056" i="5"/>
  <c r="N2064" i="5"/>
  <c r="N2072" i="5"/>
  <c r="N2080" i="5"/>
  <c r="N2088" i="5"/>
  <c r="N2096" i="5"/>
  <c r="N2104" i="5"/>
  <c r="N2112" i="5"/>
  <c r="N2120" i="5"/>
  <c r="N2128" i="5"/>
  <c r="N2136" i="5"/>
  <c r="N2144" i="5"/>
  <c r="N2152" i="5"/>
  <c r="N2160" i="5"/>
  <c r="N2168" i="5"/>
  <c r="N2176" i="5"/>
  <c r="N2184" i="5"/>
  <c r="N2192" i="5"/>
  <c r="N2200" i="5"/>
  <c r="N2208" i="5"/>
  <c r="N2216" i="5"/>
  <c r="N3944" i="5"/>
  <c r="N1884" i="5"/>
  <c r="N2215" i="5"/>
  <c r="N2681" i="5"/>
  <c r="N2689" i="5"/>
  <c r="N2697" i="5"/>
  <c r="N2705" i="5"/>
  <c r="N2713" i="5"/>
  <c r="N2721" i="5"/>
  <c r="N2729" i="5"/>
  <c r="N2737" i="5"/>
  <c r="N2745" i="5"/>
  <c r="N2753" i="5"/>
  <c r="N2761" i="5"/>
  <c r="N2769" i="5"/>
  <c r="N2777" i="5"/>
  <c r="N2785" i="5"/>
  <c r="N2793" i="5"/>
  <c r="N2801" i="5"/>
  <c r="N2809" i="5"/>
  <c r="N2817" i="5"/>
  <c r="N2825" i="5"/>
  <c r="N2833" i="5"/>
  <c r="N2841" i="5"/>
  <c r="N2849" i="5"/>
  <c r="N2857" i="5"/>
  <c r="N2865" i="5"/>
  <c r="N2873" i="5"/>
  <c r="N2881" i="5"/>
  <c r="N2889" i="5"/>
  <c r="N2897" i="5"/>
  <c r="N2905" i="5"/>
  <c r="N2913" i="5"/>
  <c r="N2921" i="5"/>
  <c r="N2929" i="5"/>
  <c r="N2937" i="5"/>
  <c r="N2945" i="5"/>
  <c r="N2953" i="5"/>
  <c r="N2961" i="5"/>
  <c r="N2969" i="5"/>
  <c r="N2977" i="5"/>
  <c r="N2985" i="5"/>
  <c r="N2993" i="5"/>
  <c r="N3001" i="5"/>
  <c r="N3009" i="5"/>
  <c r="N3017" i="5"/>
  <c r="N3025" i="5"/>
  <c r="N3033" i="5"/>
  <c r="N3041" i="5"/>
  <c r="N3049" i="5"/>
  <c r="N3057" i="5"/>
  <c r="N3065" i="5"/>
  <c r="N3073" i="5"/>
  <c r="N1886" i="5"/>
  <c r="N1894" i="5"/>
  <c r="N1902" i="5"/>
  <c r="N1910" i="5"/>
  <c r="N1918" i="5"/>
  <c r="N1926" i="5"/>
  <c r="N1934" i="5"/>
  <c r="N1942" i="5"/>
  <c r="N1950" i="5"/>
  <c r="N1958" i="5"/>
  <c r="N1966" i="5"/>
  <c r="N1974" i="5"/>
  <c r="N1982" i="5"/>
  <c r="N1990" i="5"/>
  <c r="N1998" i="5"/>
  <c r="N2006" i="5"/>
  <c r="N2014" i="5"/>
  <c r="N2022" i="5"/>
  <c r="N2030" i="5"/>
  <c r="N2038" i="5"/>
  <c r="N2046" i="5"/>
  <c r="N2054" i="5"/>
  <c r="N2062" i="5"/>
  <c r="N2070" i="5"/>
  <c r="N2078" i="5"/>
  <c r="N2086" i="5"/>
  <c r="N2094" i="5"/>
  <c r="N2102" i="5"/>
  <c r="N2110" i="5"/>
  <c r="N2118" i="5"/>
  <c r="N2126" i="5"/>
  <c r="N2134" i="5"/>
  <c r="N2142" i="5"/>
  <c r="N2150" i="5"/>
  <c r="N2158" i="5"/>
  <c r="N2166" i="5"/>
  <c r="N2174" i="5"/>
  <c r="N2182" i="5"/>
  <c r="N2190" i="5"/>
  <c r="N2198" i="5"/>
  <c r="N2206" i="5"/>
  <c r="N2214" i="5"/>
  <c r="N2222" i="5"/>
  <c r="N2230" i="5"/>
  <c r="N2238" i="5"/>
  <c r="N2246" i="5"/>
  <c r="N2254" i="5"/>
  <c r="N2262" i="5"/>
  <c r="N2270" i="5"/>
  <c r="N2278" i="5"/>
  <c r="N2286" i="5"/>
  <c r="N2294" i="5"/>
  <c r="N2302" i="5"/>
  <c r="N2310" i="5"/>
  <c r="N2318" i="5"/>
  <c r="N3350" i="5"/>
  <c r="N3358" i="5"/>
  <c r="N3366" i="5"/>
  <c r="N3374" i="5"/>
  <c r="N2221" i="5"/>
  <c r="N2229" i="5"/>
  <c r="N2237" i="5"/>
  <c r="N2245" i="5"/>
  <c r="N2253" i="5"/>
  <c r="N2261" i="5"/>
  <c r="N2269" i="5"/>
  <c r="N2277" i="5"/>
  <c r="N2285" i="5"/>
  <c r="N2293" i="5"/>
  <c r="N2301" i="5"/>
  <c r="N2309" i="5"/>
  <c r="N2317" i="5"/>
  <c r="N2325" i="5"/>
  <c r="N2333" i="5"/>
  <c r="N2341" i="5"/>
  <c r="N2349" i="5"/>
  <c r="N2357" i="5"/>
  <c r="N2365" i="5"/>
  <c r="N2373" i="5"/>
  <c r="N2381" i="5"/>
  <c r="N2389" i="5"/>
  <c r="N2397" i="5"/>
  <c r="N2405" i="5"/>
  <c r="N2413" i="5"/>
  <c r="N2421" i="5"/>
  <c r="N2429" i="5"/>
  <c r="N2437" i="5"/>
  <c r="N2445" i="5"/>
  <c r="N2453" i="5"/>
  <c r="N2461" i="5"/>
  <c r="N2469" i="5"/>
  <c r="N2477" i="5"/>
  <c r="N2485" i="5"/>
  <c r="N2493" i="5"/>
  <c r="N2501" i="5"/>
  <c r="N2509" i="5"/>
  <c r="N2517" i="5"/>
  <c r="N2525" i="5"/>
  <c r="N2533" i="5"/>
  <c r="N2541" i="5"/>
  <c r="N3213" i="5"/>
  <c r="N3301" i="5"/>
  <c r="N3309" i="5"/>
  <c r="N3317" i="5"/>
  <c r="N3325" i="5"/>
  <c r="N3333" i="5"/>
  <c r="N3341" i="5"/>
  <c r="N3349" i="5"/>
  <c r="N3357" i="5"/>
  <c r="N3365" i="5"/>
  <c r="N3373" i="5"/>
  <c r="N3381" i="5"/>
  <c r="N3389" i="5"/>
  <c r="N3397" i="5"/>
  <c r="N3405" i="5"/>
  <c r="N3413" i="5"/>
  <c r="N3421" i="5"/>
  <c r="N3429" i="5"/>
  <c r="N3437" i="5"/>
  <c r="N3445" i="5"/>
  <c r="N3453" i="5"/>
  <c r="N3461" i="5"/>
  <c r="N3469" i="5"/>
  <c r="N3477" i="5"/>
  <c r="N3485" i="5"/>
  <c r="N3493" i="5"/>
  <c r="N3501" i="5"/>
  <c r="N3509" i="5"/>
  <c r="N3517" i="5"/>
  <c r="N3525" i="5"/>
  <c r="N3533" i="5"/>
  <c r="N3541" i="5"/>
  <c r="N3549" i="5"/>
  <c r="N3557" i="5"/>
  <c r="N3672" i="5"/>
  <c r="N3643" i="5"/>
  <c r="N2223" i="5"/>
  <c r="N2231" i="5"/>
  <c r="N2239" i="5"/>
  <c r="N2271" i="5"/>
  <c r="N2279" i="5"/>
  <c r="N2311" i="5"/>
  <c r="N2319" i="5"/>
  <c r="N2327" i="5"/>
  <c r="N2335" i="5"/>
  <c r="N2367" i="5"/>
  <c r="N2375" i="5"/>
  <c r="N2383" i="5"/>
  <c r="N2391" i="5"/>
  <c r="N2399" i="5"/>
  <c r="N2407" i="5"/>
  <c r="N2415" i="5"/>
  <c r="N2423" i="5"/>
  <c r="N2431" i="5"/>
  <c r="N2439" i="5"/>
  <c r="N2447" i="5"/>
  <c r="N2455" i="5"/>
  <c r="N2463" i="5"/>
  <c r="N2471" i="5"/>
  <c r="N2479" i="5"/>
  <c r="N2487" i="5"/>
  <c r="N2495" i="5"/>
  <c r="N2503" i="5"/>
  <c r="N2591" i="5"/>
  <c r="N2599" i="5"/>
  <c r="N2607" i="5"/>
  <c r="N2615" i="5"/>
  <c r="N2623" i="5"/>
  <c r="N2631" i="5"/>
  <c r="N2639" i="5"/>
  <c r="N2647" i="5"/>
  <c r="N2655" i="5"/>
  <c r="N2663" i="5"/>
  <c r="N2695" i="5"/>
  <c r="N2703" i="5"/>
  <c r="N2711" i="5"/>
  <c r="N2719" i="5"/>
  <c r="N2727" i="5"/>
  <c r="N2735" i="5"/>
  <c r="N2743" i="5"/>
  <c r="N2775" i="5"/>
  <c r="N2783" i="5"/>
  <c r="N2791" i="5"/>
  <c r="N2799" i="5"/>
  <c r="N2807" i="5"/>
  <c r="N2815" i="5"/>
  <c r="N2823" i="5"/>
  <c r="N2831" i="5"/>
  <c r="N2839" i="5"/>
  <c r="N2847" i="5"/>
  <c r="N2855" i="5"/>
  <c r="N2863" i="5"/>
  <c r="N2871" i="5"/>
  <c r="N2879" i="5"/>
  <c r="N2887" i="5"/>
  <c r="N2895" i="5"/>
  <c r="N2903" i="5"/>
  <c r="N2911" i="5"/>
  <c r="N2919" i="5"/>
  <c r="N2927" i="5"/>
  <c r="N2935" i="5"/>
  <c r="N2943" i="5"/>
  <c r="N2951" i="5"/>
  <c r="N2959" i="5"/>
  <c r="N2967" i="5"/>
  <c r="N2975" i="5"/>
  <c r="N2983" i="5"/>
  <c r="N2991" i="5"/>
  <c r="N3007" i="5"/>
  <c r="N3740" i="5"/>
  <c r="N3948" i="5"/>
  <c r="N4076" i="5"/>
  <c r="N3175" i="5"/>
  <c r="N3183" i="5"/>
  <c r="N3191" i="5"/>
  <c r="N3199" i="5"/>
  <c r="N3207" i="5"/>
  <c r="N3215" i="5"/>
  <c r="N3327" i="5"/>
  <c r="N3335" i="5"/>
  <c r="N3343" i="5"/>
  <c r="N3351" i="5"/>
  <c r="N3359" i="5"/>
  <c r="N3367" i="5"/>
  <c r="N3431" i="5"/>
  <c r="N3463" i="5"/>
  <c r="N3495" i="5"/>
  <c r="N3511" i="5"/>
  <c r="N3527" i="5"/>
  <c r="N3543" i="5"/>
  <c r="N3706" i="5"/>
  <c r="N3819" i="5"/>
  <c r="N3845" i="5"/>
  <c r="N3865" i="5"/>
  <c r="N3898" i="5"/>
  <c r="N4008" i="5"/>
  <c r="N3220" i="5"/>
  <c r="N3228" i="5"/>
  <c r="N3268" i="5"/>
  <c r="N3292" i="5"/>
  <c r="N3308" i="5"/>
  <c r="N3348" i="5"/>
  <c r="N3484" i="5"/>
  <c r="N3516" i="5"/>
  <c r="N4011" i="5"/>
  <c r="N4041" i="5"/>
  <c r="N5034" i="5"/>
  <c r="N3081" i="5"/>
  <c r="N3089" i="5"/>
  <c r="N3097" i="5"/>
  <c r="N3105" i="5"/>
  <c r="N3113" i="5"/>
  <c r="N3121" i="5"/>
  <c r="N3129" i="5"/>
  <c r="N3137" i="5"/>
  <c r="N3145" i="5"/>
  <c r="N3153" i="5"/>
  <c r="N3161" i="5"/>
  <c r="N3169" i="5"/>
  <c r="N3177" i="5"/>
  <c r="N3185" i="5"/>
  <c r="N3193" i="5"/>
  <c r="N3201" i="5"/>
  <c r="N3209" i="5"/>
  <c r="N3217" i="5"/>
  <c r="N3297" i="5"/>
  <c r="N3305" i="5"/>
  <c r="N3313" i="5"/>
  <c r="N3321" i="5"/>
  <c r="N3329" i="5"/>
  <c r="N3337" i="5"/>
  <c r="N3345" i="5"/>
  <c r="N3353" i="5"/>
  <c r="N3361" i="5"/>
  <c r="N3369" i="5"/>
  <c r="N3377" i="5"/>
  <c r="N3385" i="5"/>
  <c r="N3393" i="5"/>
  <c r="N3401" i="5"/>
  <c r="N3409" i="5"/>
  <c r="N3417" i="5"/>
  <c r="N3425" i="5"/>
  <c r="N3433" i="5"/>
  <c r="N3441" i="5"/>
  <c r="N3449" i="5"/>
  <c r="N3457" i="5"/>
  <c r="N3465" i="5"/>
  <c r="N3473" i="5"/>
  <c r="N3481" i="5"/>
  <c r="N3489" i="5"/>
  <c r="N3497" i="5"/>
  <c r="N3505" i="5"/>
  <c r="N3513" i="5"/>
  <c r="N3521" i="5"/>
  <c r="N3529" i="5"/>
  <c r="N3537" i="5"/>
  <c r="N3545" i="5"/>
  <c r="N3553" i="5"/>
  <c r="N3561" i="5"/>
  <c r="N3569" i="5"/>
  <c r="N3577" i="5"/>
  <c r="N4997" i="5"/>
  <c r="N5000" i="5"/>
  <c r="N5030" i="5"/>
  <c r="N3382" i="5"/>
  <c r="N3390" i="5"/>
  <c r="N3398" i="5"/>
  <c r="N3406" i="5"/>
  <c r="N3414" i="5"/>
  <c r="N3422" i="5"/>
  <c r="N3430" i="5"/>
  <c r="N3438" i="5"/>
  <c r="N3446" i="5"/>
  <c r="N3454" i="5"/>
  <c r="N3462" i="5"/>
  <c r="N3470" i="5"/>
  <c r="N3478" i="5"/>
  <c r="N3486" i="5"/>
  <c r="N3494" i="5"/>
  <c r="N3502" i="5"/>
  <c r="N3510" i="5"/>
  <c r="N3518" i="5"/>
  <c r="N3526" i="5"/>
  <c r="N3534" i="5"/>
  <c r="N3542" i="5"/>
  <c r="N3550" i="5"/>
  <c r="N3558" i="5"/>
  <c r="N3566" i="5"/>
  <c r="N3574" i="5"/>
  <c r="N1891" i="5"/>
  <c r="N1899" i="5"/>
  <c r="N1907" i="5"/>
  <c r="N1915" i="5"/>
  <c r="N1923" i="5"/>
  <c r="N1931" i="5"/>
  <c r="N1939" i="5"/>
  <c r="N1947" i="5"/>
  <c r="N1955" i="5"/>
  <c r="N1963" i="5"/>
  <c r="N1971" i="5"/>
  <c r="N1979" i="5"/>
  <c r="N1987" i="5"/>
  <c r="N1995" i="5"/>
  <c r="N2003" i="5"/>
  <c r="N2011" i="5"/>
  <c r="N2019" i="5"/>
  <c r="N2027" i="5"/>
  <c r="N2035" i="5"/>
  <c r="N2043" i="5"/>
  <c r="N2051" i="5"/>
  <c r="N2059" i="5"/>
  <c r="N2067" i="5"/>
  <c r="N2075" i="5"/>
  <c r="N2083" i="5"/>
  <c r="N2091" i="5"/>
  <c r="N2099" i="5"/>
  <c r="N2107" i="5"/>
  <c r="N2115" i="5"/>
  <c r="N2123" i="5"/>
  <c r="N2131" i="5"/>
  <c r="N2139" i="5"/>
  <c r="N2147" i="5"/>
  <c r="N2155" i="5"/>
  <c r="N2163" i="5"/>
  <c r="N2171" i="5"/>
  <c r="N2179" i="5"/>
  <c r="N2187" i="5"/>
  <c r="N2195" i="5"/>
  <c r="N2203" i="5"/>
  <c r="N2211" i="5"/>
  <c r="N2219" i="5"/>
  <c r="N2227" i="5"/>
  <c r="N2235" i="5"/>
  <c r="N2243" i="5"/>
  <c r="N2251" i="5"/>
  <c r="N2259" i="5"/>
  <c r="N2267" i="5"/>
  <c r="N2275" i="5"/>
  <c r="N2283" i="5"/>
  <c r="N2291" i="5"/>
  <c r="N2299" i="5"/>
  <c r="N2307" i="5"/>
  <c r="N2315" i="5"/>
  <c r="N2323" i="5"/>
  <c r="N2331" i="5"/>
  <c r="N2339" i="5"/>
  <c r="N2347" i="5"/>
  <c r="N2355" i="5"/>
  <c r="N2363" i="5"/>
  <c r="N2371" i="5"/>
  <c r="N2379" i="5"/>
  <c r="N2387" i="5"/>
  <c r="N2395" i="5"/>
  <c r="N2403" i="5"/>
  <c r="N2411" i="5"/>
  <c r="N2419" i="5"/>
  <c r="N2427" i="5"/>
  <c r="N2435" i="5"/>
  <c r="N2443" i="5"/>
  <c r="N2451" i="5"/>
  <c r="N2459" i="5"/>
  <c r="N2467" i="5"/>
  <c r="N2475" i="5"/>
  <c r="N2483" i="5"/>
  <c r="N2491" i="5"/>
  <c r="N2499" i="5"/>
  <c r="N2507" i="5"/>
  <c r="N2515" i="5"/>
  <c r="N2523" i="5"/>
  <c r="N2531" i="5"/>
  <c r="N2539" i="5"/>
  <c r="N2547" i="5"/>
  <c r="N2555" i="5"/>
  <c r="N2563" i="5"/>
  <c r="N2571" i="5"/>
  <c r="N2579" i="5"/>
  <c r="N2587" i="5"/>
  <c r="N2595" i="5"/>
  <c r="N2603" i="5"/>
  <c r="N2611" i="5"/>
  <c r="N2619" i="5"/>
  <c r="N2627" i="5"/>
  <c r="N2635" i="5"/>
  <c r="N2643" i="5"/>
  <c r="N2651" i="5"/>
  <c r="N2659" i="5"/>
  <c r="N2667" i="5"/>
  <c r="N2675" i="5"/>
  <c r="N2683" i="5"/>
  <c r="N2691" i="5"/>
  <c r="N2699" i="5"/>
  <c r="N2707" i="5"/>
  <c r="N2715" i="5"/>
  <c r="N2723" i="5"/>
  <c r="N2731" i="5"/>
  <c r="N2739" i="5"/>
  <c r="N2747" i="5"/>
  <c r="N2755" i="5"/>
  <c r="N2763" i="5"/>
  <c r="N2549" i="5"/>
  <c r="N2557" i="5"/>
  <c r="N2565" i="5"/>
  <c r="N2573" i="5"/>
  <c r="N2581" i="5"/>
  <c r="N2589" i="5"/>
  <c r="N2597" i="5"/>
  <c r="N1890" i="5"/>
  <c r="N1898" i="5"/>
  <c r="N1906" i="5"/>
  <c r="N1914" i="5"/>
  <c r="N1922" i="5"/>
  <c r="N1930" i="5"/>
  <c r="N1938" i="5"/>
  <c r="N1946" i="5"/>
  <c r="N1954" i="5"/>
  <c r="N1962" i="5"/>
  <c r="N1970" i="5"/>
  <c r="N1978" i="5"/>
  <c r="N1986" i="5"/>
  <c r="N1994" i="5"/>
  <c r="N2002" i="5"/>
  <c r="N2010" i="5"/>
  <c r="N2018" i="5"/>
  <c r="N2026" i="5"/>
  <c r="N2034" i="5"/>
  <c r="N2042" i="5"/>
  <c r="N2050" i="5"/>
  <c r="N2058" i="5"/>
  <c r="N2066" i="5"/>
  <c r="N2074" i="5"/>
  <c r="N2082" i="5"/>
  <c r="N2090" i="5"/>
  <c r="N2098" i="5"/>
  <c r="N2106" i="5"/>
  <c r="N2114" i="5"/>
  <c r="N2122" i="5"/>
  <c r="N2130" i="5"/>
  <c r="N2138" i="5"/>
  <c r="N2146" i="5"/>
  <c r="N2154" i="5"/>
  <c r="N2162" i="5"/>
  <c r="N2170" i="5"/>
  <c r="N2178" i="5"/>
  <c r="N2186" i="5"/>
  <c r="N2194" i="5"/>
  <c r="N2202" i="5"/>
  <c r="N2210" i="5"/>
  <c r="N2218" i="5"/>
  <c r="N2226" i="5"/>
  <c r="N2234" i="5"/>
  <c r="N2242" i="5"/>
  <c r="N2250" i="5"/>
  <c r="N2258" i="5"/>
  <c r="N2266" i="5"/>
  <c r="N2274" i="5"/>
  <c r="N2282" i="5"/>
  <c r="N2290" i="5"/>
  <c r="N2298" i="5"/>
  <c r="N2306" i="5"/>
  <c r="N2314" i="5"/>
  <c r="N2322" i="5"/>
  <c r="N2330" i="5"/>
  <c r="N2338" i="5"/>
  <c r="N2346" i="5"/>
  <c r="N2354" i="5"/>
  <c r="N2362" i="5"/>
  <c r="N2370" i="5"/>
  <c r="N2378" i="5"/>
  <c r="N2386" i="5"/>
  <c r="N2394" i="5"/>
  <c r="N2402" i="5"/>
  <c r="N2410" i="5"/>
  <c r="N2418" i="5"/>
  <c r="N2426" i="5"/>
  <c r="N2434" i="5"/>
  <c r="N2442" i="5"/>
  <c r="N2450" i="5"/>
  <c r="N2458" i="5"/>
  <c r="N2466" i="5"/>
  <c r="N2474" i="5"/>
  <c r="N2482" i="5"/>
  <c r="N2490" i="5"/>
  <c r="N2498" i="5"/>
  <c r="N2506" i="5"/>
  <c r="N2514" i="5"/>
  <c r="N2522" i="5"/>
  <c r="N2530" i="5"/>
  <c r="N2538" i="5"/>
  <c r="N2546" i="5"/>
  <c r="N2554" i="5"/>
  <c r="N2562" i="5"/>
  <c r="N2570" i="5"/>
  <c r="N2578" i="5"/>
  <c r="N2586" i="5"/>
  <c r="N2594" i="5"/>
  <c r="N1892" i="5"/>
  <c r="N1900" i="5"/>
  <c r="N1908" i="5"/>
  <c r="N1916" i="5"/>
  <c r="N1924" i="5"/>
  <c r="N1932" i="5"/>
  <c r="N1940" i="5"/>
  <c r="N1948" i="5"/>
  <c r="N1956" i="5"/>
  <c r="N1964" i="5"/>
  <c r="N1972" i="5"/>
  <c r="N1980" i="5"/>
  <c r="N1988" i="5"/>
  <c r="N1996" i="5"/>
  <c r="N2004" i="5"/>
  <c r="N2012" i="5"/>
  <c r="N2020" i="5"/>
  <c r="N2028" i="5"/>
  <c r="N2036" i="5"/>
  <c r="N2044" i="5"/>
  <c r="N2052" i="5"/>
  <c r="N2060" i="5"/>
  <c r="N2068" i="5"/>
  <c r="N2076" i="5"/>
  <c r="N2084" i="5"/>
  <c r="N2092" i="5"/>
  <c r="N2100" i="5"/>
  <c r="N2108" i="5"/>
  <c r="N2116" i="5"/>
  <c r="N2124" i="5"/>
  <c r="N2132" i="5"/>
  <c r="N2140" i="5"/>
  <c r="N2148" i="5"/>
  <c r="N2156" i="5"/>
  <c r="N2164" i="5"/>
  <c r="N2172" i="5"/>
  <c r="N2180" i="5"/>
  <c r="N2188" i="5"/>
  <c r="N2196" i="5"/>
  <c r="N2204" i="5"/>
  <c r="N2212" i="5"/>
  <c r="N2220" i="5"/>
  <c r="N2228" i="5"/>
  <c r="N2236" i="5"/>
  <c r="N2244" i="5"/>
  <c r="N2252" i="5"/>
  <c r="N2260" i="5"/>
  <c r="N2268" i="5"/>
  <c r="N2276" i="5"/>
  <c r="N2284" i="5"/>
  <c r="N2292" i="5"/>
  <c r="N2300" i="5"/>
  <c r="N2308" i="5"/>
  <c r="N2316" i="5"/>
  <c r="N2324" i="5"/>
  <c r="N2332" i="5"/>
  <c r="N2340" i="5"/>
  <c r="N2348" i="5"/>
  <c r="N2356" i="5"/>
  <c r="N2364" i="5"/>
  <c r="N2372" i="5"/>
  <c r="N2380" i="5"/>
  <c r="N2388" i="5"/>
  <c r="N2396" i="5"/>
  <c r="N2404" i="5"/>
  <c r="N2412" i="5"/>
  <c r="N2420" i="5"/>
  <c r="N2428" i="5"/>
  <c r="N2436" i="5"/>
  <c r="N2444" i="5"/>
  <c r="N2452" i="5"/>
  <c r="N2460" i="5"/>
  <c r="N2468" i="5"/>
  <c r="N2476" i="5"/>
  <c r="N2484" i="5"/>
  <c r="N2492" i="5"/>
  <c r="N2500" i="5"/>
  <c r="N2508" i="5"/>
  <c r="N2516" i="5"/>
  <c r="N2524" i="5"/>
  <c r="N2532" i="5"/>
  <c r="N2540" i="5"/>
  <c r="N2548" i="5"/>
  <c r="N2556" i="5"/>
  <c r="N2564" i="5"/>
  <c r="N2572" i="5"/>
  <c r="N2580" i="5"/>
  <c r="N2588" i="5"/>
  <c r="N2596" i="5"/>
  <c r="N2604" i="5"/>
  <c r="N2612" i="5"/>
  <c r="N2620" i="5"/>
  <c r="N2628" i="5"/>
  <c r="N2636" i="5"/>
  <c r="N2644" i="5"/>
  <c r="N2652" i="5"/>
  <c r="N2660" i="5"/>
  <c r="N2668" i="5"/>
  <c r="N2676" i="5"/>
  <c r="N2684" i="5"/>
  <c r="N2692" i="5"/>
  <c r="N2700" i="5"/>
  <c r="N2708" i="5"/>
  <c r="N2716" i="5"/>
  <c r="N2724" i="5"/>
  <c r="N2732" i="5"/>
  <c r="N2326" i="5"/>
  <c r="N2334" i="5"/>
  <c r="N2342" i="5"/>
  <c r="N2350" i="5"/>
  <c r="N2358" i="5"/>
  <c r="N2366" i="5"/>
  <c r="N2374" i="5"/>
  <c r="N2382" i="5"/>
  <c r="N2390" i="5"/>
  <c r="N2398" i="5"/>
  <c r="N2406" i="5"/>
  <c r="N2414" i="5"/>
  <c r="N2422" i="5"/>
  <c r="N2430" i="5"/>
  <c r="N2438" i="5"/>
  <c r="N2446" i="5"/>
  <c r="N2454" i="5"/>
  <c r="N2462" i="5"/>
  <c r="N2470" i="5"/>
  <c r="N2478" i="5"/>
  <c r="N2486" i="5"/>
  <c r="N2494" i="5"/>
  <c r="N2502" i="5"/>
  <c r="N2510" i="5"/>
  <c r="N2518" i="5"/>
  <c r="N2526" i="5"/>
  <c r="N2534" i="5"/>
  <c r="N2542" i="5"/>
  <c r="N2550" i="5"/>
  <c r="N2558" i="5"/>
  <c r="N2566" i="5"/>
  <c r="N2574" i="5"/>
  <c r="N2582" i="5"/>
  <c r="N2590" i="5"/>
  <c r="N2598" i="5"/>
  <c r="N2606" i="5"/>
  <c r="N2614" i="5"/>
  <c r="N2622" i="5"/>
  <c r="N2630" i="5"/>
  <c r="N2638" i="5"/>
  <c r="N2646" i="5"/>
  <c r="N2654" i="5"/>
  <c r="N2662" i="5"/>
  <c r="N2670" i="5"/>
  <c r="N2678" i="5"/>
  <c r="N2686" i="5"/>
  <c r="N2694" i="5"/>
  <c r="N2702" i="5"/>
  <c r="N2710" i="5"/>
  <c r="N2718" i="5"/>
  <c r="N2726" i="5"/>
  <c r="N2734" i="5"/>
  <c r="N2629" i="5"/>
  <c r="N2669" i="5"/>
  <c r="N2677" i="5"/>
  <c r="N2685" i="5"/>
  <c r="N2693" i="5"/>
  <c r="N2717" i="5"/>
  <c r="N2725" i="5"/>
  <c r="N2733" i="5"/>
  <c r="N2741" i="5"/>
  <c r="N2749" i="5"/>
  <c r="N2765" i="5"/>
  <c r="N2773" i="5"/>
  <c r="N2781" i="5"/>
  <c r="N2789" i="5"/>
  <c r="N2797" i="5"/>
  <c r="N2821" i="5"/>
  <c r="N2829" i="5"/>
  <c r="N2837" i="5"/>
  <c r="N2845" i="5"/>
  <c r="N2853" i="5"/>
  <c r="N2861" i="5"/>
  <c r="N2869" i="5"/>
  <c r="N2877" i="5"/>
  <c r="N2885" i="5"/>
  <c r="N2933" i="5"/>
  <c r="N2941" i="5"/>
  <c r="N2949" i="5"/>
  <c r="N2957" i="5"/>
  <c r="N2965" i="5"/>
  <c r="N2973" i="5"/>
  <c r="N2981" i="5"/>
  <c r="N2989" i="5"/>
  <c r="N2997" i="5"/>
  <c r="N3005" i="5"/>
  <c r="N3021" i="5"/>
  <c r="N3029" i="5"/>
  <c r="N3045" i="5"/>
  <c r="N3053" i="5"/>
  <c r="N3077" i="5"/>
  <c r="N3085" i="5"/>
  <c r="N3093" i="5"/>
  <c r="N3101" i="5"/>
  <c r="N3109" i="5"/>
  <c r="N3117" i="5"/>
  <c r="N3125" i="5"/>
  <c r="N3133" i="5"/>
  <c r="N3141" i="5"/>
  <c r="N3149" i="5"/>
  <c r="N3157" i="5"/>
  <c r="N3165" i="5"/>
  <c r="N3173" i="5"/>
  <c r="N3181" i="5"/>
  <c r="N3189" i="5"/>
  <c r="N3197" i="5"/>
  <c r="N3205" i="5"/>
  <c r="N3224" i="5"/>
  <c r="N3232" i="5"/>
  <c r="N3256" i="5"/>
  <c r="N3264" i="5"/>
  <c r="N3272" i="5"/>
  <c r="N3280" i="5"/>
  <c r="N3288" i="5"/>
  <c r="N3850" i="5"/>
  <c r="N4026" i="5"/>
  <c r="N5045" i="5"/>
  <c r="N2602" i="5"/>
  <c r="N2610" i="5"/>
  <c r="N2618" i="5"/>
  <c r="N2626" i="5"/>
  <c r="N2634" i="5"/>
  <c r="N2642" i="5"/>
  <c r="N2650" i="5"/>
  <c r="N2658" i="5"/>
  <c r="N2666" i="5"/>
  <c r="N2674" i="5"/>
  <c r="N2682" i="5"/>
  <c r="N2690" i="5"/>
  <c r="N2698" i="5"/>
  <c r="N2706" i="5"/>
  <c r="N2714" i="5"/>
  <c r="N2722" i="5"/>
  <c r="N2730" i="5"/>
  <c r="N2738" i="5"/>
  <c r="N2746" i="5"/>
  <c r="N2754" i="5"/>
  <c r="N2762" i="5"/>
  <c r="N2770" i="5"/>
  <c r="N2778" i="5"/>
  <c r="N2786" i="5"/>
  <c r="N2794" i="5"/>
  <c r="N2802" i="5"/>
  <c r="N2810" i="5"/>
  <c r="N2818" i="5"/>
  <c r="N2826" i="5"/>
  <c r="N2834" i="5"/>
  <c r="N2842" i="5"/>
  <c r="N2850" i="5"/>
  <c r="N2858" i="5"/>
  <c r="N2866" i="5"/>
  <c r="N2874" i="5"/>
  <c r="N2882" i="5"/>
  <c r="N2890" i="5"/>
  <c r="N2898" i="5"/>
  <c r="N2906" i="5"/>
  <c r="N2914" i="5"/>
  <c r="N2922" i="5"/>
  <c r="N2930" i="5"/>
  <c r="N2938" i="5"/>
  <c r="N2946" i="5"/>
  <c r="N2954" i="5"/>
  <c r="N2962" i="5"/>
  <c r="N2970" i="5"/>
  <c r="N2978" i="5"/>
  <c r="N2986" i="5"/>
  <c r="N2994" i="5"/>
  <c r="N3002" i="5"/>
  <c r="N3010" i="5"/>
  <c r="N3018" i="5"/>
  <c r="N3026" i="5"/>
  <c r="N3034" i="5"/>
  <c r="N3042" i="5"/>
  <c r="N3050" i="5"/>
  <c r="N3058" i="5"/>
  <c r="N3066" i="5"/>
  <c r="N3074" i="5"/>
  <c r="N3082" i="5"/>
  <c r="N3090" i="5"/>
  <c r="N3098" i="5"/>
  <c r="N3106" i="5"/>
  <c r="N3114" i="5"/>
  <c r="N3122" i="5"/>
  <c r="N3130" i="5"/>
  <c r="N3138" i="5"/>
  <c r="N3146" i="5"/>
  <c r="N3154" i="5"/>
  <c r="N3162" i="5"/>
  <c r="N3170" i="5"/>
  <c r="N3178" i="5"/>
  <c r="N3186" i="5"/>
  <c r="N3194" i="5"/>
  <c r="N3202" i="5"/>
  <c r="N3210" i="5"/>
  <c r="N3218" i="5"/>
  <c r="N3221" i="5"/>
  <c r="N3229" i="5"/>
  <c r="N3237" i="5"/>
  <c r="N3245" i="5"/>
  <c r="N3253" i="5"/>
  <c r="N3261" i="5"/>
  <c r="N3269" i="5"/>
  <c r="N3277" i="5"/>
  <c r="N3285" i="5"/>
  <c r="N3293" i="5"/>
  <c r="N3703" i="5"/>
  <c r="N3804" i="5"/>
  <c r="N3820" i="5"/>
  <c r="N3895" i="5"/>
  <c r="N3947" i="5"/>
  <c r="N3963" i="5"/>
  <c r="N3973" i="5"/>
  <c r="N3993" i="5"/>
  <c r="N4022" i="5"/>
  <c r="N4951" i="5"/>
  <c r="N4970" i="5"/>
  <c r="N5015" i="5"/>
  <c r="N4985" i="5"/>
  <c r="N2740" i="5"/>
  <c r="N2748" i="5"/>
  <c r="N2756" i="5"/>
  <c r="N2764" i="5"/>
  <c r="N2772" i="5"/>
  <c r="N2780" i="5"/>
  <c r="N2788" i="5"/>
  <c r="N2796" i="5"/>
  <c r="N2804" i="5"/>
  <c r="N2812" i="5"/>
  <c r="N2820" i="5"/>
  <c r="N2828" i="5"/>
  <c r="N2836" i="5"/>
  <c r="N2844" i="5"/>
  <c r="N2852" i="5"/>
  <c r="N2860" i="5"/>
  <c r="N2868" i="5"/>
  <c r="N2876" i="5"/>
  <c r="N2884" i="5"/>
  <c r="N2892" i="5"/>
  <c r="N2900" i="5"/>
  <c r="N2908" i="5"/>
  <c r="N2916" i="5"/>
  <c r="N2924" i="5"/>
  <c r="N2932" i="5"/>
  <c r="N2940" i="5"/>
  <c r="N2948" i="5"/>
  <c r="N2956" i="5"/>
  <c r="N2964" i="5"/>
  <c r="N2972" i="5"/>
  <c r="N2980" i="5"/>
  <c r="N2988" i="5"/>
  <c r="N2996" i="5"/>
  <c r="N3004" i="5"/>
  <c r="N3012" i="5"/>
  <c r="N3020" i="5"/>
  <c r="N3028" i="5"/>
  <c r="N3036" i="5"/>
  <c r="N3044" i="5"/>
  <c r="N3052" i="5"/>
  <c r="N3060" i="5"/>
  <c r="N3068" i="5"/>
  <c r="N3076" i="5"/>
  <c r="N3084" i="5"/>
  <c r="N3092" i="5"/>
  <c r="N3100" i="5"/>
  <c r="N3108" i="5"/>
  <c r="N3116" i="5"/>
  <c r="N3124" i="5"/>
  <c r="N3132" i="5"/>
  <c r="N3140" i="5"/>
  <c r="N3148" i="5"/>
  <c r="N3156" i="5"/>
  <c r="N3164" i="5"/>
  <c r="N3172" i="5"/>
  <c r="N3180" i="5"/>
  <c r="N3188" i="5"/>
  <c r="N3196" i="5"/>
  <c r="N3204" i="5"/>
  <c r="N3212" i="5"/>
  <c r="N3223" i="5"/>
  <c r="N3231" i="5"/>
  <c r="N3239" i="5"/>
  <c r="N3247" i="5"/>
  <c r="N3255" i="5"/>
  <c r="N3263" i="5"/>
  <c r="N3271" i="5"/>
  <c r="N3279" i="5"/>
  <c r="N3287" i="5"/>
  <c r="N3295" i="5"/>
  <c r="N3303" i="5"/>
  <c r="N3651" i="5"/>
  <c r="N3861" i="5"/>
  <c r="N3962" i="5"/>
  <c r="N2742" i="5"/>
  <c r="N2750" i="5"/>
  <c r="N2758" i="5"/>
  <c r="N2766" i="5"/>
  <c r="N2774" i="5"/>
  <c r="N2782" i="5"/>
  <c r="N2790" i="5"/>
  <c r="N2798" i="5"/>
  <c r="N2806" i="5"/>
  <c r="N2814" i="5"/>
  <c r="N2822" i="5"/>
  <c r="N2830" i="5"/>
  <c r="N2838" i="5"/>
  <c r="N2846" i="5"/>
  <c r="N2854" i="5"/>
  <c r="N2862" i="5"/>
  <c r="N2870" i="5"/>
  <c r="N2878" i="5"/>
  <c r="N2886" i="5"/>
  <c r="N2894" i="5"/>
  <c r="N2902" i="5"/>
  <c r="N2910" i="5"/>
  <c r="N2918" i="5"/>
  <c r="N2926" i="5"/>
  <c r="N2934" i="5"/>
  <c r="N2942" i="5"/>
  <c r="N2950" i="5"/>
  <c r="N2958" i="5"/>
  <c r="N2966" i="5"/>
  <c r="N2974" i="5"/>
  <c r="N2982" i="5"/>
  <c r="N2990" i="5"/>
  <c r="N2998" i="5"/>
  <c r="N3006" i="5"/>
  <c r="N3014" i="5"/>
  <c r="N3022" i="5"/>
  <c r="N3030" i="5"/>
  <c r="N3038" i="5"/>
  <c r="N3046" i="5"/>
  <c r="N3054" i="5"/>
  <c r="N3062" i="5"/>
  <c r="N3070" i="5"/>
  <c r="N3078" i="5"/>
  <c r="N3086" i="5"/>
  <c r="N3094" i="5"/>
  <c r="N3102" i="5"/>
  <c r="N3110" i="5"/>
  <c r="N3118" i="5"/>
  <c r="N3126" i="5"/>
  <c r="N3134" i="5"/>
  <c r="N3142" i="5"/>
  <c r="N3150" i="5"/>
  <c r="N3158" i="5"/>
  <c r="N3166" i="5"/>
  <c r="N3174" i="5"/>
  <c r="N3182" i="5"/>
  <c r="N3190" i="5"/>
  <c r="N3198" i="5"/>
  <c r="N3206" i="5"/>
  <c r="N3214" i="5"/>
  <c r="N3225" i="5"/>
  <c r="N3233" i="5"/>
  <c r="N3241" i="5"/>
  <c r="N3249" i="5"/>
  <c r="N3257" i="5"/>
  <c r="N3265" i="5"/>
  <c r="N3273" i="5"/>
  <c r="N3281" i="5"/>
  <c r="N3289" i="5"/>
  <c r="N3673" i="5"/>
  <c r="N3864" i="5"/>
  <c r="N4007" i="5"/>
  <c r="N4027" i="5"/>
  <c r="N4037" i="5"/>
  <c r="N4057" i="5"/>
  <c r="N2771" i="5"/>
  <c r="N2779" i="5"/>
  <c r="N2787" i="5"/>
  <c r="N2795" i="5"/>
  <c r="N2803" i="5"/>
  <c r="N2811" i="5"/>
  <c r="N2819" i="5"/>
  <c r="N2827" i="5"/>
  <c r="N2835" i="5"/>
  <c r="N2843" i="5"/>
  <c r="N2851" i="5"/>
  <c r="N2859" i="5"/>
  <c r="N2867" i="5"/>
  <c r="N2875" i="5"/>
  <c r="N2883" i="5"/>
  <c r="N2891" i="5"/>
  <c r="N2899" i="5"/>
  <c r="N2907" i="5"/>
  <c r="N2915" i="5"/>
  <c r="N2923" i="5"/>
  <c r="N2931" i="5"/>
  <c r="N2939" i="5"/>
  <c r="N2947" i="5"/>
  <c r="N2955" i="5"/>
  <c r="N2963" i="5"/>
  <c r="N2971" i="5"/>
  <c r="N2979" i="5"/>
  <c r="N2987" i="5"/>
  <c r="N2995" i="5"/>
  <c r="N3003" i="5"/>
  <c r="N3011" i="5"/>
  <c r="N3019" i="5"/>
  <c r="N3027" i="5"/>
  <c r="N3035" i="5"/>
  <c r="N3043" i="5"/>
  <c r="N3051" i="5"/>
  <c r="N3059" i="5"/>
  <c r="N3067" i="5"/>
  <c r="N3075" i="5"/>
  <c r="N3083" i="5"/>
  <c r="N3091" i="5"/>
  <c r="N3099" i="5"/>
  <c r="N3107" i="5"/>
  <c r="N3115" i="5"/>
  <c r="N3123" i="5"/>
  <c r="N3131" i="5"/>
  <c r="N3139" i="5"/>
  <c r="N3147" i="5"/>
  <c r="N3155" i="5"/>
  <c r="N3163" i="5"/>
  <c r="N3171" i="5"/>
  <c r="N3179" i="5"/>
  <c r="N3187" i="5"/>
  <c r="N3195" i="5"/>
  <c r="N3203" i="5"/>
  <c r="N3211" i="5"/>
  <c r="N3219" i="5"/>
  <c r="N3222" i="5"/>
  <c r="N3230" i="5"/>
  <c r="N3238" i="5"/>
  <c r="N3246" i="5"/>
  <c r="N3254" i="5"/>
  <c r="N3262" i="5"/>
  <c r="N3270" i="5"/>
  <c r="N3278" i="5"/>
  <c r="N3286" i="5"/>
  <c r="N3294" i="5"/>
  <c r="N3302" i="5"/>
  <c r="N3310" i="5"/>
  <c r="N3318" i="5"/>
  <c r="N3326" i="5"/>
  <c r="N3334" i="5"/>
  <c r="N3342" i="5"/>
  <c r="N3605" i="5"/>
  <c r="N3653" i="5"/>
  <c r="N3676" i="5"/>
  <c r="N3692" i="5"/>
  <c r="N3721" i="5"/>
  <c r="N3737" i="5"/>
  <c r="N3834" i="5"/>
  <c r="N3880" i="5"/>
  <c r="N3913" i="5"/>
  <c r="N3974" i="5"/>
  <c r="N3978" i="5"/>
  <c r="N4023" i="5"/>
  <c r="N4060" i="5"/>
  <c r="N4940" i="5"/>
  <c r="N4936" i="5"/>
  <c r="N4966" i="5"/>
  <c r="N5019" i="5"/>
  <c r="N4075" i="5"/>
  <c r="N4090" i="5"/>
  <c r="N3596" i="5"/>
  <c r="N3656" i="5"/>
  <c r="N3660" i="5"/>
  <c r="N3690" i="5"/>
  <c r="N3701" i="5"/>
  <c r="N3705" i="5"/>
  <c r="N3720" i="5"/>
  <c r="N3724" i="5"/>
  <c r="N3735" i="5"/>
  <c r="N3739" i="5"/>
  <c r="N3750" i="5"/>
  <c r="N3754" i="5"/>
  <c r="N3765" i="5"/>
  <c r="N3784" i="5"/>
  <c r="N3788" i="5"/>
  <c r="N3799" i="5"/>
  <c r="N3803" i="5"/>
  <c r="N3829" i="5"/>
  <c r="N3833" i="5"/>
  <c r="N3848" i="5"/>
  <c r="N3852" i="5"/>
  <c r="N3863" i="5"/>
  <c r="N3878" i="5"/>
  <c r="N3882" i="5"/>
  <c r="N3893" i="5"/>
  <c r="N3897" i="5"/>
  <c r="N3912" i="5"/>
  <c r="N3916" i="5"/>
  <c r="N3927" i="5"/>
  <c r="N3931" i="5"/>
  <c r="N3946" i="5"/>
  <c r="N3957" i="5"/>
  <c r="N3961" i="5"/>
  <c r="N3976" i="5"/>
  <c r="N3980" i="5"/>
  <c r="N3991" i="5"/>
  <c r="N4006" i="5"/>
  <c r="N4010" i="5"/>
  <c r="N4021" i="5"/>
  <c r="N4025" i="5"/>
  <c r="N4040" i="5"/>
  <c r="N4044" i="5"/>
  <c r="N4055" i="5"/>
  <c r="N4059" i="5"/>
  <c r="N4070" i="5"/>
  <c r="N4074" i="5"/>
  <c r="N3755" i="5"/>
  <c r="N4952" i="5"/>
  <c r="N4956" i="5"/>
  <c r="N4967" i="5"/>
  <c r="N4971" i="5"/>
  <c r="N4982" i="5"/>
  <c r="N4986" i="5"/>
  <c r="N5001" i="5"/>
  <c r="N5016" i="5"/>
  <c r="N5020" i="5"/>
  <c r="N5031" i="5"/>
  <c r="N5035" i="5"/>
  <c r="N5046" i="5"/>
  <c r="N3622" i="5"/>
  <c r="N3626" i="5"/>
  <c r="N3637" i="5"/>
  <c r="N3641" i="5"/>
  <c r="N3595" i="5"/>
  <c r="N3644" i="5"/>
  <c r="N3655" i="5"/>
  <c r="N3659" i="5"/>
  <c r="N3685" i="5"/>
  <c r="N3689" i="5"/>
  <c r="N3704" i="5"/>
  <c r="N3708" i="5"/>
  <c r="N3734" i="5"/>
  <c r="N3738" i="5"/>
  <c r="N4976" i="5"/>
  <c r="N4980" i="5"/>
  <c r="N4991" i="5"/>
  <c r="N4995" i="5"/>
  <c r="N5006" i="5"/>
  <c r="N5010" i="5"/>
  <c r="N5021" i="5"/>
  <c r="N4085" i="5"/>
  <c r="N4277" i="5"/>
  <c r="N4405" i="5"/>
  <c r="N4931" i="5"/>
  <c r="N3767" i="5"/>
  <c r="N4089" i="5"/>
  <c r="N3606" i="5"/>
  <c r="N3610" i="5"/>
  <c r="N3621" i="5"/>
  <c r="N3625" i="5"/>
  <c r="N3640" i="5"/>
  <c r="N5025" i="5"/>
  <c r="N3753" i="5"/>
  <c r="N3768" i="5"/>
  <c r="N3772" i="5"/>
  <c r="N3787" i="5"/>
  <c r="N3832" i="5"/>
  <c r="N3836" i="5"/>
  <c r="N3847" i="5"/>
  <c r="N3851" i="5"/>
  <c r="N3862" i="5"/>
  <c r="N3877" i="5"/>
  <c r="N3881" i="5"/>
  <c r="N3896" i="5"/>
  <c r="N3900" i="5"/>
  <c r="N3945" i="5"/>
  <c r="N3960" i="5"/>
  <c r="N3964" i="5"/>
  <c r="N3975" i="5"/>
  <c r="N3979" i="5"/>
  <c r="N3990" i="5"/>
  <c r="N4005" i="5"/>
  <c r="N4009" i="5"/>
  <c r="N4024" i="5"/>
  <c r="N4028" i="5"/>
  <c r="N4054" i="5"/>
  <c r="N4058" i="5"/>
  <c r="N4069" i="5"/>
  <c r="N4073" i="5"/>
  <c r="N4088" i="5"/>
  <c r="N4092" i="5"/>
  <c r="N5029" i="5"/>
  <c r="N5033" i="5"/>
  <c r="N5048" i="5"/>
  <c r="N3597" i="5"/>
  <c r="N3601" i="5"/>
  <c r="N3635" i="5"/>
  <c r="N5050" i="5"/>
  <c r="N3630" i="5"/>
  <c r="N3634" i="5"/>
  <c r="N3645" i="5"/>
  <c r="N3664" i="5"/>
  <c r="N3668" i="5"/>
  <c r="N3694" i="5"/>
  <c r="N3698" i="5"/>
  <c r="N3709" i="5"/>
  <c r="N3713" i="5"/>
  <c r="N3732" i="5"/>
  <c r="N3743" i="5"/>
  <c r="N3747" i="5"/>
  <c r="N3758" i="5"/>
  <c r="N3762" i="5"/>
  <c r="N3773" i="5"/>
  <c r="N3777" i="5"/>
  <c r="N3792" i="5"/>
  <c r="N3796" i="5"/>
  <c r="N3807" i="5"/>
  <c r="N3811" i="5"/>
  <c r="N3837" i="5"/>
  <c r="N3841" i="5"/>
  <c r="N3856" i="5"/>
  <c r="N3860" i="5"/>
  <c r="N3886" i="5"/>
  <c r="N3890" i="5"/>
  <c r="N3901" i="5"/>
  <c r="N3905" i="5"/>
  <c r="N3920" i="5"/>
  <c r="N3924" i="5"/>
  <c r="N3935" i="5"/>
  <c r="N3939" i="5"/>
  <c r="N3965" i="5"/>
  <c r="N3969" i="5"/>
  <c r="N3984" i="5"/>
  <c r="N3988" i="5"/>
  <c r="N4014" i="5"/>
  <c r="N4018" i="5"/>
  <c r="N4029" i="5"/>
  <c r="N4033" i="5"/>
  <c r="N4048" i="5"/>
  <c r="N4052" i="5"/>
  <c r="N4063" i="5"/>
  <c r="N4067" i="5"/>
  <c r="N4093" i="5"/>
  <c r="N4097" i="5"/>
  <c r="N4244" i="5"/>
  <c r="N4372" i="5"/>
  <c r="N4944" i="5"/>
  <c r="N4959" i="5"/>
  <c r="N4963" i="5"/>
  <c r="N4974" i="5"/>
  <c r="N4978" i="5"/>
  <c r="N4989" i="5"/>
  <c r="N4993" i="5"/>
  <c r="N5008" i="5"/>
  <c r="N5012" i="5"/>
  <c r="N5023" i="5"/>
  <c r="N5027" i="5"/>
  <c r="N5038" i="5"/>
  <c r="N5042" i="5"/>
  <c r="N5049" i="5"/>
  <c r="N3584" i="5"/>
  <c r="N3588" i="5"/>
  <c r="N3599" i="5"/>
  <c r="N3614" i="5"/>
  <c r="N3618" i="5"/>
  <c r="N3629" i="5"/>
  <c r="N3633" i="5"/>
  <c r="N3652" i="5"/>
  <c r="N3663" i="5"/>
  <c r="N3667" i="5"/>
  <c r="N3693" i="5"/>
  <c r="N3712" i="5"/>
  <c r="N3716" i="5"/>
  <c r="N3742" i="5"/>
  <c r="N3746" i="5"/>
  <c r="N3757" i="5"/>
  <c r="N3761" i="5"/>
  <c r="N3791" i="5"/>
  <c r="N3795" i="5"/>
  <c r="N3825" i="5"/>
  <c r="N3840" i="5"/>
  <c r="N3844" i="5"/>
  <c r="N3855" i="5"/>
  <c r="N3859" i="5"/>
  <c r="N3885" i="5"/>
  <c r="N3889" i="5"/>
  <c r="N3904" i="5"/>
  <c r="N3908" i="5"/>
  <c r="N3919" i="5"/>
  <c r="N3923" i="5"/>
  <c r="N3949" i="5"/>
  <c r="N3953" i="5"/>
  <c r="N3968" i="5"/>
  <c r="N3972" i="5"/>
  <c r="N3983" i="5"/>
  <c r="N3987" i="5"/>
  <c r="N4013" i="5"/>
  <c r="N4017" i="5"/>
  <c r="N4032" i="5"/>
  <c r="N4036" i="5"/>
  <c r="N4047" i="5"/>
  <c r="N4051" i="5"/>
  <c r="N4062" i="5"/>
  <c r="N4066" i="5"/>
  <c r="N4077" i="5"/>
  <c r="N4081" i="5"/>
  <c r="N4096" i="5"/>
  <c r="N4928" i="5"/>
  <c r="N4947" i="5"/>
  <c r="N4973" i="5"/>
  <c r="N4977" i="5"/>
  <c r="N4996" i="5"/>
  <c r="N5007" i="5"/>
  <c r="N5011" i="5"/>
  <c r="N5022" i="5"/>
  <c r="N5026" i="5"/>
  <c r="N5037" i="5"/>
  <c r="N5041" i="5"/>
  <c r="N4133" i="5"/>
  <c r="N4920" i="5"/>
  <c r="N4924" i="5"/>
  <c r="N4935" i="5"/>
  <c r="N4939" i="5"/>
  <c r="N4969" i="5"/>
  <c r="N4984" i="5"/>
  <c r="N4988" i="5"/>
  <c r="N4999" i="5"/>
  <c r="N5003" i="5"/>
  <c r="N5014" i="5"/>
  <c r="N5018" i="5"/>
  <c r="N3583" i="5"/>
  <c r="N3587" i="5"/>
  <c r="N3598" i="5"/>
  <c r="N3602" i="5"/>
  <c r="N3613" i="5"/>
  <c r="N3617" i="5"/>
  <c r="N3636" i="5"/>
  <c r="N3647" i="5"/>
  <c r="N3677" i="5"/>
  <c r="N3681" i="5"/>
  <c r="N3700" i="5"/>
  <c r="N3711" i="5"/>
  <c r="N3715" i="5"/>
  <c r="N3726" i="5"/>
  <c r="N3730" i="5"/>
  <c r="N3741" i="5"/>
  <c r="N3745" i="5"/>
  <c r="N3760" i="5"/>
  <c r="N3764" i="5"/>
  <c r="N3824" i="5"/>
  <c r="N3839" i="5"/>
  <c r="N3843" i="5"/>
  <c r="N3854" i="5"/>
  <c r="N3858" i="5"/>
  <c r="N3869" i="5"/>
  <c r="N3873" i="5"/>
  <c r="N3892" i="5"/>
  <c r="N3903" i="5"/>
  <c r="N3907" i="5"/>
  <c r="N3952" i="5"/>
  <c r="N3956" i="5"/>
  <c r="N3967" i="5"/>
  <c r="N3971" i="5"/>
  <c r="N3982" i="5"/>
  <c r="N3986" i="5"/>
  <c r="N3997" i="5"/>
  <c r="N4001" i="5"/>
  <c r="N4016" i="5"/>
  <c r="N4020" i="5"/>
  <c r="N4031" i="5"/>
  <c r="N4035" i="5"/>
  <c r="N4046" i="5"/>
  <c r="N4050" i="5"/>
  <c r="N4061" i="5"/>
  <c r="N4065" i="5"/>
  <c r="N4080" i="5"/>
  <c r="N4084" i="5"/>
  <c r="N4095" i="5"/>
  <c r="N4099" i="5"/>
  <c r="N5040" i="5"/>
  <c r="N5044" i="5"/>
  <c r="N4230" i="5"/>
  <c r="N4358" i="5"/>
  <c r="N4667" i="5"/>
  <c r="N4919" i="5"/>
  <c r="N4923" i="5"/>
  <c r="N4968" i="5"/>
  <c r="N4972" i="5"/>
  <c r="N4983" i="5"/>
  <c r="N4987" i="5"/>
  <c r="N4998" i="5"/>
  <c r="N5002" i="5"/>
  <c r="N5013" i="5"/>
  <c r="N5017" i="5"/>
  <c r="N5032" i="5"/>
  <c r="N5036" i="5"/>
  <c r="N5047" i="5"/>
  <c r="N5051" i="5"/>
  <c r="N3646" i="5"/>
  <c r="N3650" i="5"/>
  <c r="N3680" i="5"/>
  <c r="N3684" i="5"/>
  <c r="N3695" i="5"/>
  <c r="N3699" i="5"/>
  <c r="N3710" i="5"/>
  <c r="N3714" i="5"/>
  <c r="N3725" i="5"/>
  <c r="N3729" i="5"/>
  <c r="N3744" i="5"/>
  <c r="N3748" i="5"/>
  <c r="N3759" i="5"/>
  <c r="N3763" i="5"/>
  <c r="N3808" i="5"/>
  <c r="N3812" i="5"/>
  <c r="N3838" i="5"/>
  <c r="N3842" i="5"/>
  <c r="N3853" i="5"/>
  <c r="N3857" i="5"/>
  <c r="N3872" i="5"/>
  <c r="N3876" i="5"/>
  <c r="N3891" i="5"/>
  <c r="N3902" i="5"/>
  <c r="N3906" i="5"/>
  <c r="N3966" i="5"/>
  <c r="N3970" i="5"/>
  <c r="N3981" i="5"/>
  <c r="N3985" i="5"/>
  <c r="N4000" i="5"/>
  <c r="N4004" i="5"/>
  <c r="N4015" i="5"/>
  <c r="N4019" i="5"/>
  <c r="N4030" i="5"/>
  <c r="N4034" i="5"/>
  <c r="N4045" i="5"/>
  <c r="N4049" i="5"/>
  <c r="N4064" i="5"/>
  <c r="N4068" i="5"/>
  <c r="N4094" i="5"/>
  <c r="N4098" i="5"/>
  <c r="N4960" i="5"/>
  <c r="N4964" i="5"/>
  <c r="N4975" i="5"/>
  <c r="N4979" i="5"/>
  <c r="N4990" i="5"/>
  <c r="N4994" i="5"/>
  <c r="N5005" i="5"/>
  <c r="N5009" i="5"/>
  <c r="N5024" i="5"/>
  <c r="N5028" i="5"/>
  <c r="N5039" i="5"/>
  <c r="N5043" i="5"/>
  <c r="N4100" i="5"/>
  <c r="N4101" i="5"/>
  <c r="N4102" i="5"/>
  <c r="N4103" i="5"/>
  <c r="N4104" i="5"/>
  <c r="N4105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4" i="5"/>
  <c r="N4125" i="5"/>
  <c r="N4128" i="5"/>
  <c r="N4129" i="5"/>
  <c r="N4132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3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2" i="5"/>
  <c r="N4173" i="5"/>
  <c r="N4176" i="5"/>
  <c r="N4177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N4200" i="5"/>
  <c r="N4201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5" i="5"/>
  <c r="N4226" i="5"/>
  <c r="N4227" i="5"/>
  <c r="N4228" i="5"/>
  <c r="N4229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5" i="5"/>
  <c r="N4246" i="5"/>
  <c r="N4247" i="5"/>
  <c r="N4248" i="5"/>
  <c r="N4249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3" i="5"/>
  <c r="N4274" i="5"/>
  <c r="N4275" i="5"/>
  <c r="N4276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7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1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5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9" i="5"/>
  <c r="N4360" i="5"/>
  <c r="N4361" i="5"/>
  <c r="N4362" i="5"/>
  <c r="N4363" i="5"/>
  <c r="N4364" i="5"/>
  <c r="N4365" i="5"/>
  <c r="N4366" i="5"/>
  <c r="N4367" i="5"/>
  <c r="N4368" i="5"/>
  <c r="N4369" i="5"/>
  <c r="N4370" i="5"/>
  <c r="N4371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3" i="5"/>
  <c r="N4394" i="5"/>
  <c r="N4395" i="5"/>
  <c r="N4396" i="5"/>
  <c r="N4397" i="5"/>
  <c r="N4398" i="5"/>
  <c r="N4399" i="5"/>
  <c r="N4400" i="5"/>
  <c r="N4401" i="5"/>
  <c r="N4402" i="5"/>
  <c r="N4403" i="5"/>
  <c r="N4404" i="5"/>
  <c r="N4406" i="5"/>
  <c r="N4407" i="5"/>
  <c r="N4408" i="5"/>
  <c r="N4409" i="5"/>
  <c r="N4410" i="5"/>
  <c r="N4411" i="5"/>
  <c r="N4412" i="5"/>
  <c r="N4413" i="5"/>
  <c r="N4414" i="5"/>
  <c r="N4415" i="5"/>
  <c r="N4416" i="5"/>
  <c r="N4417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1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5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89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3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7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N4557" i="5"/>
  <c r="N4558" i="5"/>
  <c r="N4559" i="5"/>
  <c r="N4560" i="5"/>
  <c r="N4561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N4574" i="5"/>
  <c r="N4575" i="5"/>
  <c r="N4576" i="5"/>
  <c r="N4577" i="5"/>
  <c r="N4578" i="5"/>
  <c r="N4579" i="5"/>
  <c r="N4580" i="5"/>
  <c r="N4581" i="5"/>
  <c r="N4582" i="5"/>
  <c r="N4583" i="5"/>
  <c r="N4584" i="5"/>
  <c r="N4585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09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3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7" i="5"/>
  <c r="N4658" i="5"/>
  <c r="N4659" i="5"/>
  <c r="N4660" i="5"/>
  <c r="N4661" i="5"/>
  <c r="N4662" i="5"/>
  <c r="N4663" i="5"/>
  <c r="N4664" i="5"/>
  <c r="N4665" i="5"/>
  <c r="N4666" i="5"/>
  <c r="N4668" i="5"/>
  <c r="N4669" i="5"/>
  <c r="N4670" i="5"/>
  <c r="N4671" i="5"/>
  <c r="N4672" i="5"/>
  <c r="N4673" i="5"/>
  <c r="N4674" i="5"/>
  <c r="N4675" i="5"/>
  <c r="N4676" i="5"/>
  <c r="N4677" i="5"/>
  <c r="N4678" i="5"/>
  <c r="N4679" i="5"/>
  <c r="N4680" i="5"/>
  <c r="N4681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5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N4718" i="5"/>
  <c r="N4719" i="5"/>
  <c r="N4720" i="5"/>
  <c r="N4721" i="5"/>
  <c r="N4722" i="5"/>
  <c r="N4723" i="5"/>
  <c r="N4724" i="5"/>
  <c r="N4725" i="5"/>
  <c r="N4726" i="5"/>
  <c r="N4727" i="5"/>
  <c r="N4728" i="5"/>
  <c r="N4729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3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7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1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5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49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3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7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21" i="5"/>
  <c r="N4922" i="5"/>
  <c r="N4925" i="5"/>
  <c r="N4926" i="5"/>
  <c r="N4927" i="5"/>
  <c r="N4929" i="5"/>
  <c r="N4930" i="5"/>
  <c r="N4932" i="5"/>
  <c r="N4933" i="5"/>
  <c r="N4934" i="5"/>
  <c r="N4937" i="5"/>
  <c r="N4938" i="5"/>
  <c r="N4941" i="5"/>
  <c r="N4942" i="5"/>
  <c r="N4943" i="5"/>
  <c r="N4945" i="5"/>
  <c r="N4946" i="5"/>
  <c r="N4948" i="5"/>
  <c r="N4949" i="5"/>
  <c r="N4950" i="5"/>
  <c r="N4953" i="5"/>
  <c r="N4954" i="5"/>
  <c r="N4957" i="5"/>
  <c r="N4958" i="5"/>
  <c r="N4961" i="5"/>
  <c r="N4962" i="5"/>
  <c r="N4965" i="5"/>
  <c r="N3582" i="5"/>
  <c r="N3585" i="5"/>
  <c r="N3586" i="5"/>
  <c r="N3589" i="5"/>
  <c r="N3590" i="5"/>
  <c r="N3929" i="5"/>
  <c r="N3930" i="5"/>
  <c r="N3932" i="5"/>
  <c r="N3933" i="5"/>
  <c r="N3934" i="5"/>
  <c r="N3936" i="5"/>
  <c r="N3937" i="5"/>
  <c r="N3938" i="5"/>
  <c r="N3940" i="5"/>
  <c r="N3941" i="5"/>
  <c r="N3942" i="5"/>
  <c r="N23" i="5"/>
  <c r="N37" i="5"/>
  <c r="N3776" i="5"/>
  <c r="N3780" i="5"/>
  <c r="N3781" i="5"/>
  <c r="N3785" i="5"/>
  <c r="N3786" i="5"/>
  <c r="N3789" i="5"/>
  <c r="N3790" i="5"/>
  <c r="N3793" i="5"/>
  <c r="N3794" i="5"/>
  <c r="N3797" i="5"/>
  <c r="N3817" i="5"/>
  <c r="N3818" i="5"/>
  <c r="N3821" i="5"/>
  <c r="N3828" i="5"/>
  <c r="L24" i="5"/>
  <c r="M24" i="5" s="1"/>
  <c r="N3870" i="5"/>
  <c r="N3871" i="5"/>
  <c r="N3874" i="5"/>
  <c r="N3875" i="5"/>
  <c r="N3884" i="5"/>
  <c r="N3887" i="5"/>
  <c r="N3888" i="5"/>
  <c r="N3917" i="5"/>
  <c r="N3918" i="5"/>
  <c r="N3921" i="5"/>
  <c r="N3922" i="5"/>
  <c r="N3925" i="5"/>
  <c r="N3926" i="5"/>
  <c r="N3994" i="5"/>
  <c r="N3995" i="5"/>
  <c r="N3591" i="5"/>
  <c r="N3600" i="5"/>
  <c r="N3603" i="5"/>
  <c r="N3649" i="5"/>
  <c r="N3654" i="5"/>
  <c r="N3657" i="5"/>
  <c r="N3658" i="5"/>
  <c r="N3661" i="5"/>
  <c r="N3662" i="5"/>
  <c r="N3665" i="5"/>
  <c r="N3666" i="5"/>
  <c r="N3669" i="5"/>
  <c r="N3670" i="5"/>
  <c r="N3675" i="5"/>
  <c r="N3766" i="5"/>
  <c r="N3769" i="5"/>
  <c r="N3798" i="5"/>
  <c r="N3801" i="5"/>
  <c r="N3802" i="5"/>
  <c r="N3805" i="5"/>
  <c r="N3806" i="5"/>
  <c r="N3809" i="5"/>
  <c r="N3810" i="5"/>
  <c r="N3813" i="5"/>
  <c r="N3814" i="5"/>
  <c r="N3604" i="5"/>
  <c r="N3607" i="5"/>
  <c r="N3608" i="5"/>
  <c r="N3611" i="5"/>
  <c r="N3612" i="5"/>
  <c r="N3615" i="5"/>
  <c r="N3616" i="5"/>
  <c r="N3619" i="5"/>
  <c r="N3620" i="5"/>
  <c r="N3623" i="5"/>
  <c r="N3624" i="5"/>
  <c r="N3627" i="5"/>
  <c r="N3628" i="5"/>
  <c r="N3631" i="5"/>
  <c r="N3648" i="5"/>
  <c r="N3678" i="5"/>
  <c r="N3679" i="5"/>
  <c r="N3682" i="5"/>
  <c r="N3683" i="5"/>
  <c r="N3686" i="5"/>
  <c r="N3687" i="5"/>
  <c r="L78" i="5"/>
  <c r="M78" i="5" s="1"/>
  <c r="L18" i="5"/>
  <c r="M18" i="5" s="1"/>
  <c r="N3674" i="5"/>
  <c r="N3770" i="5"/>
  <c r="N3771" i="5"/>
  <c r="N3774" i="5"/>
  <c r="N3775" i="5"/>
  <c r="N3910" i="5"/>
  <c r="N3911" i="5"/>
  <c r="N4042" i="5"/>
  <c r="N4043" i="5"/>
  <c r="N4122" i="5"/>
  <c r="N4123" i="5"/>
  <c r="N18" i="5"/>
  <c r="N3822" i="5"/>
  <c r="N3823" i="5"/>
  <c r="N3826" i="5"/>
  <c r="N3827" i="5"/>
  <c r="N4170" i="5"/>
  <c r="N4171" i="5"/>
  <c r="L19" i="5"/>
  <c r="M19" i="5" s="1"/>
  <c r="N3719" i="5"/>
  <c r="N3950" i="5"/>
  <c r="N3951" i="5"/>
  <c r="N3954" i="5"/>
  <c r="N3955" i="5"/>
  <c r="N4078" i="5"/>
  <c r="N4079" i="5"/>
  <c r="N4082" i="5"/>
  <c r="N4083" i="5"/>
  <c r="N3866" i="5"/>
  <c r="N3867" i="5"/>
  <c r="N4038" i="5"/>
  <c r="N4039" i="5"/>
  <c r="N27" i="5"/>
  <c r="N35" i="5"/>
  <c r="N3830" i="5"/>
  <c r="N3831" i="5"/>
  <c r="N3998" i="5"/>
  <c r="N3999" i="5"/>
  <c r="N4002" i="5"/>
  <c r="N4003" i="5"/>
  <c r="N4174" i="5"/>
  <c r="N4175" i="5"/>
  <c r="N3778" i="5"/>
  <c r="N3779" i="5"/>
  <c r="N3782" i="5"/>
  <c r="N3783" i="5"/>
  <c r="N3958" i="5"/>
  <c r="N3959" i="5"/>
  <c r="N4126" i="5"/>
  <c r="N4127" i="5"/>
  <c r="N4130" i="5"/>
  <c r="N4131" i="5"/>
  <c r="N42" i="5"/>
  <c r="N3723" i="5"/>
  <c r="N3727" i="5"/>
  <c r="N3731" i="5"/>
  <c r="N3914" i="5"/>
  <c r="N3915" i="5"/>
  <c r="N4086" i="5"/>
  <c r="N4087" i="5"/>
  <c r="L86" i="5"/>
  <c r="M86" i="5" s="1"/>
  <c r="L14" i="5"/>
  <c r="M14" i="5" s="1"/>
  <c r="L21" i="5"/>
  <c r="M21" i="5" s="1"/>
  <c r="L20" i="5"/>
  <c r="M20" i="5" s="1"/>
  <c r="N34" i="5"/>
  <c r="N15" i="5"/>
  <c r="N39" i="5"/>
  <c r="N38" i="5"/>
  <c r="N25" i="5"/>
  <c r="N3671" i="5"/>
  <c r="N17" i="5"/>
  <c r="N33" i="5"/>
  <c r="N86" i="5"/>
  <c r="N41" i="5"/>
  <c r="N19" i="5"/>
  <c r="N40" i="5"/>
  <c r="N3696" i="5"/>
  <c r="N3697" i="5"/>
  <c r="N3592" i="5"/>
  <c r="N3632" i="5"/>
  <c r="N21" i="5"/>
  <c r="N31" i="5"/>
  <c r="N20" i="5"/>
  <c r="N24" i="5"/>
  <c r="N36" i="5"/>
  <c r="L17" i="5"/>
  <c r="M17" i="5" s="1"/>
  <c r="N22" i="5"/>
  <c r="N26" i="5"/>
  <c r="N29" i="5"/>
  <c r="L37" i="5"/>
  <c r="M37" i="5" s="1"/>
  <c r="L84" i="5"/>
  <c r="M84" i="5" s="1"/>
  <c r="L36" i="5"/>
  <c r="M36" i="5" s="1"/>
  <c r="L31" i="5"/>
  <c r="M31" i="5" s="1"/>
  <c r="L79" i="5"/>
  <c r="M79" i="5" s="1"/>
  <c r="L22" i="5"/>
  <c r="M22" i="5" s="1"/>
  <c r="L15" i="5"/>
  <c r="M15" i="5" s="1"/>
  <c r="L32" i="5"/>
  <c r="M32" i="5" s="1"/>
  <c r="L41" i="5"/>
  <c r="M41" i="5" s="1"/>
  <c r="L33" i="5"/>
  <c r="M33" i="5" s="1"/>
  <c r="L27" i="5"/>
  <c r="M27" i="5" s="1"/>
  <c r="L35" i="5"/>
  <c r="M35" i="5" s="1"/>
  <c r="L29" i="5"/>
  <c r="M29" i="5" s="1"/>
  <c r="L38" i="5"/>
  <c r="M38" i="5" s="1"/>
  <c r="L23" i="5"/>
  <c r="M23" i="5" s="1"/>
  <c r="N16" i="5"/>
  <c r="N32" i="5"/>
  <c r="N14" i="5"/>
  <c r="N30" i="5"/>
  <c r="N28" i="5"/>
  <c r="L4" i="5"/>
  <c r="M4" i="5" s="1"/>
  <c r="L5" i="5"/>
  <c r="M5" i="5" s="1"/>
  <c r="L6" i="5"/>
  <c r="M6" i="5" s="1"/>
  <c r="L7" i="5"/>
  <c r="M7" i="5" s="1"/>
  <c r="O8" i="5"/>
  <c r="L8" i="5"/>
  <c r="M8" i="5" s="1"/>
  <c r="O9" i="5"/>
  <c r="L9" i="5"/>
  <c r="M9" i="5" s="1"/>
  <c r="O10" i="5"/>
  <c r="L10" i="5"/>
  <c r="M10" i="5" s="1"/>
  <c r="O11" i="5"/>
  <c r="L11" i="5"/>
  <c r="M11" i="5" s="1"/>
  <c r="O12" i="5"/>
  <c r="L12" i="5"/>
  <c r="M12" i="5" s="1"/>
  <c r="O13" i="5"/>
  <c r="L13" i="5"/>
  <c r="M13" i="5" s="1"/>
  <c r="O43" i="5"/>
  <c r="O44" i="5"/>
  <c r="L44" i="5"/>
  <c r="M44" i="5" s="1"/>
  <c r="O45" i="5"/>
  <c r="L45" i="5"/>
  <c r="M45" i="5" s="1"/>
  <c r="O46" i="5"/>
  <c r="O47" i="5"/>
  <c r="L47" i="5"/>
  <c r="M47" i="5" s="1"/>
  <c r="O48" i="5"/>
  <c r="O49" i="5"/>
  <c r="L49" i="5"/>
  <c r="M49" i="5" s="1"/>
  <c r="O50" i="5"/>
  <c r="O51" i="5"/>
  <c r="O52" i="5"/>
  <c r="O53" i="5"/>
  <c r="L53" i="5"/>
  <c r="M53" i="5" s="1"/>
  <c r="O54" i="5"/>
  <c r="O55" i="5"/>
  <c r="L55" i="5"/>
  <c r="M55" i="5" s="1"/>
  <c r="O56" i="5"/>
  <c r="L56" i="5"/>
  <c r="M56" i="5" s="1"/>
  <c r="O57" i="5"/>
  <c r="L57" i="5"/>
  <c r="M57" i="5" s="1"/>
  <c r="O58" i="5"/>
  <c r="O59" i="5"/>
  <c r="L59" i="5"/>
  <c r="M59" i="5" s="1"/>
  <c r="L61" i="5"/>
  <c r="M61" i="5" s="1"/>
  <c r="L65" i="5"/>
  <c r="M65" i="5" s="1"/>
  <c r="L68" i="5"/>
  <c r="M68" i="5" s="1"/>
  <c r="L69" i="5"/>
  <c r="M69" i="5" s="1"/>
  <c r="L71" i="5"/>
  <c r="M71" i="5" s="1"/>
  <c r="L77" i="5"/>
  <c r="M77" i="5" s="1"/>
  <c r="L80" i="5"/>
  <c r="M80" i="5" s="1"/>
  <c r="L81" i="5"/>
  <c r="M81" i="5" s="1"/>
  <c r="L83" i="5"/>
  <c r="M83" i="5" s="1"/>
  <c r="L85" i="5"/>
  <c r="M85" i="5" s="1"/>
  <c r="L87" i="5"/>
  <c r="M87" i="5" s="1"/>
  <c r="L88" i="5"/>
  <c r="M88" i="5" s="1"/>
  <c r="M89" i="5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M261" i="5"/>
  <c r="M262" i="5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L503" i="5"/>
  <c r="M503" i="5" s="1"/>
  <c r="L504" i="5"/>
  <c r="M504" i="5" s="1"/>
  <c r="L505" i="5"/>
  <c r="M505" i="5" s="1"/>
  <c r="L506" i="5"/>
  <c r="M506" i="5" s="1"/>
  <c r="L507" i="5"/>
  <c r="M507" i="5" s="1"/>
  <c r="L508" i="5"/>
  <c r="M508" i="5" s="1"/>
  <c r="L509" i="5"/>
  <c r="M509" i="5" s="1"/>
  <c r="L510" i="5"/>
  <c r="M510" i="5" s="1"/>
  <c r="L511" i="5"/>
  <c r="M511" i="5" s="1"/>
  <c r="L512" i="5"/>
  <c r="M512" i="5" s="1"/>
  <c r="L513" i="5"/>
  <c r="M513" i="5" s="1"/>
  <c r="L514" i="5"/>
  <c r="M514" i="5" s="1"/>
  <c r="L515" i="5"/>
  <c r="M515" i="5" s="1"/>
  <c r="L516" i="5"/>
  <c r="M516" i="5" s="1"/>
  <c r="L517" i="5"/>
  <c r="M517" i="5" s="1"/>
  <c r="L518" i="5"/>
  <c r="M518" i="5" s="1"/>
  <c r="L519" i="5"/>
  <c r="M519" i="5" s="1"/>
  <c r="L520" i="5"/>
  <c r="M520" i="5" s="1"/>
  <c r="L521" i="5"/>
  <c r="M521" i="5" s="1"/>
  <c r="L522" i="5"/>
  <c r="M522" i="5" s="1"/>
  <c r="L523" i="5"/>
  <c r="M523" i="5" s="1"/>
  <c r="L524" i="5"/>
  <c r="M524" i="5" s="1"/>
  <c r="L525" i="5"/>
  <c r="M525" i="5" s="1"/>
  <c r="L526" i="5"/>
  <c r="M526" i="5" s="1"/>
  <c r="L527" i="5"/>
  <c r="M527" i="5" s="1"/>
  <c r="L528" i="5"/>
  <c r="M528" i="5" s="1"/>
  <c r="L529" i="5"/>
  <c r="M529" i="5" s="1"/>
  <c r="L530" i="5"/>
  <c r="M530" i="5" s="1"/>
  <c r="L531" i="5"/>
  <c r="M531" i="5" s="1"/>
  <c r="L532" i="5"/>
  <c r="M532" i="5" s="1"/>
  <c r="L533" i="5"/>
  <c r="M533" i="5" s="1"/>
  <c r="L534" i="5"/>
  <c r="M534" i="5" s="1"/>
  <c r="L535" i="5"/>
  <c r="M535" i="5" s="1"/>
  <c r="L536" i="5"/>
  <c r="M536" i="5" s="1"/>
  <c r="L537" i="5"/>
  <c r="M537" i="5" s="1"/>
  <c r="L538" i="5"/>
  <c r="M538" i="5" s="1"/>
  <c r="L539" i="5"/>
  <c r="M539" i="5" s="1"/>
  <c r="L540" i="5"/>
  <c r="M540" i="5" s="1"/>
  <c r="L541" i="5"/>
  <c r="M541" i="5" s="1"/>
  <c r="L542" i="5"/>
  <c r="M542" i="5" s="1"/>
  <c r="L543" i="5"/>
  <c r="M543" i="5" s="1"/>
  <c r="L544" i="5"/>
  <c r="M544" i="5" s="1"/>
  <c r="L545" i="5"/>
  <c r="M545" i="5" s="1"/>
  <c r="L546" i="5"/>
  <c r="M546" i="5" s="1"/>
  <c r="L547" i="5"/>
  <c r="M547" i="5" s="1"/>
  <c r="L548" i="5"/>
  <c r="M548" i="5" s="1"/>
  <c r="L549" i="5"/>
  <c r="M549" i="5" s="1"/>
  <c r="L550" i="5"/>
  <c r="M550" i="5" s="1"/>
  <c r="L551" i="5"/>
  <c r="M551" i="5" s="1"/>
  <c r="L552" i="5"/>
  <c r="M552" i="5" s="1"/>
  <c r="L553" i="5"/>
  <c r="M553" i="5" s="1"/>
  <c r="L554" i="5"/>
  <c r="M554" i="5" s="1"/>
  <c r="L555" i="5"/>
  <c r="M555" i="5" s="1"/>
  <c r="L556" i="5"/>
  <c r="M556" i="5" s="1"/>
  <c r="L557" i="5"/>
  <c r="M557" i="5" s="1"/>
  <c r="L558" i="5"/>
  <c r="M558" i="5" s="1"/>
  <c r="L559" i="5"/>
  <c r="M559" i="5" s="1"/>
  <c r="L560" i="5"/>
  <c r="M560" i="5" s="1"/>
  <c r="L561" i="5"/>
  <c r="M561" i="5" s="1"/>
  <c r="L562" i="5"/>
  <c r="M562" i="5" s="1"/>
  <c r="L563" i="5"/>
  <c r="M563" i="5" s="1"/>
  <c r="L564" i="5"/>
  <c r="M564" i="5" s="1"/>
  <c r="L565" i="5"/>
  <c r="M565" i="5" s="1"/>
  <c r="L566" i="5"/>
  <c r="M566" i="5" s="1"/>
  <c r="L567" i="5"/>
  <c r="M567" i="5" s="1"/>
  <c r="L568" i="5"/>
  <c r="M568" i="5" s="1"/>
  <c r="L569" i="5"/>
  <c r="M569" i="5" s="1"/>
  <c r="L570" i="5"/>
  <c r="M570" i="5" s="1"/>
  <c r="L571" i="5"/>
  <c r="M571" i="5" s="1"/>
  <c r="L572" i="5"/>
  <c r="M572" i="5" s="1"/>
  <c r="L573" i="5"/>
  <c r="M573" i="5" s="1"/>
  <c r="L574" i="5"/>
  <c r="M574" i="5" s="1"/>
  <c r="L575" i="5"/>
  <c r="M575" i="5" s="1"/>
  <c r="L576" i="5"/>
  <c r="M576" i="5" s="1"/>
  <c r="L577" i="5"/>
  <c r="M577" i="5" s="1"/>
  <c r="L578" i="5"/>
  <c r="M578" i="5" s="1"/>
  <c r="L579" i="5"/>
  <c r="M579" i="5" s="1"/>
  <c r="L580" i="5"/>
  <c r="M580" i="5" s="1"/>
  <c r="L581" i="5"/>
  <c r="M581" i="5" s="1"/>
  <c r="L582" i="5"/>
  <c r="M582" i="5" s="1"/>
  <c r="L583" i="5"/>
  <c r="M583" i="5" s="1"/>
  <c r="L584" i="5"/>
  <c r="M584" i="5" s="1"/>
  <c r="L585" i="5"/>
  <c r="M585" i="5" s="1"/>
  <c r="L586" i="5"/>
  <c r="M586" i="5" s="1"/>
  <c r="L587" i="5"/>
  <c r="M587" i="5" s="1"/>
  <c r="L588" i="5"/>
  <c r="M588" i="5" s="1"/>
  <c r="L589" i="5"/>
  <c r="M589" i="5" s="1"/>
  <c r="L590" i="5"/>
  <c r="M590" i="5" s="1"/>
  <c r="L591" i="5"/>
  <c r="M591" i="5" s="1"/>
  <c r="L592" i="5"/>
  <c r="M592" i="5" s="1"/>
  <c r="L593" i="5"/>
  <c r="M593" i="5" s="1"/>
  <c r="L594" i="5"/>
  <c r="M594" i="5" s="1"/>
  <c r="L595" i="5"/>
  <c r="M595" i="5" s="1"/>
  <c r="L596" i="5"/>
  <c r="M596" i="5" s="1"/>
  <c r="L597" i="5"/>
  <c r="M597" i="5" s="1"/>
  <c r="L598" i="5"/>
  <c r="M598" i="5" s="1"/>
  <c r="L599" i="5"/>
  <c r="M599" i="5" s="1"/>
  <c r="L600" i="5"/>
  <c r="M600" i="5" s="1"/>
  <c r="L601" i="5"/>
  <c r="M601" i="5" s="1"/>
  <c r="L602" i="5"/>
  <c r="M602" i="5" s="1"/>
  <c r="L603" i="5"/>
  <c r="M603" i="5" s="1"/>
  <c r="L604" i="5"/>
  <c r="M604" i="5" s="1"/>
  <c r="L605" i="5"/>
  <c r="M605" i="5" s="1"/>
  <c r="L606" i="5"/>
  <c r="M606" i="5" s="1"/>
  <c r="L607" i="5"/>
  <c r="M607" i="5" s="1"/>
  <c r="L608" i="5"/>
  <c r="M608" i="5" s="1"/>
  <c r="L609" i="5"/>
  <c r="M609" i="5" s="1"/>
  <c r="L610" i="5"/>
  <c r="M610" i="5" s="1"/>
  <c r="L611" i="5"/>
  <c r="M611" i="5" s="1"/>
  <c r="L612" i="5"/>
  <c r="M612" i="5" s="1"/>
  <c r="L613" i="5"/>
  <c r="M613" i="5" s="1"/>
  <c r="L614" i="5"/>
  <c r="M614" i="5" s="1"/>
  <c r="L615" i="5"/>
  <c r="M615" i="5" s="1"/>
  <c r="L616" i="5"/>
  <c r="M616" i="5" s="1"/>
  <c r="L617" i="5"/>
  <c r="M617" i="5" s="1"/>
  <c r="L618" i="5"/>
  <c r="M618" i="5" s="1"/>
  <c r="L619" i="5"/>
  <c r="M619" i="5" s="1"/>
  <c r="L620" i="5"/>
  <c r="M620" i="5" s="1"/>
  <c r="L621" i="5"/>
  <c r="M621" i="5" s="1"/>
  <c r="L622" i="5"/>
  <c r="M622" i="5" s="1"/>
  <c r="L623" i="5"/>
  <c r="M623" i="5" s="1"/>
  <c r="L624" i="5"/>
  <c r="M624" i="5" s="1"/>
  <c r="L625" i="5"/>
  <c r="M625" i="5" s="1"/>
  <c r="L626" i="5"/>
  <c r="M626" i="5" s="1"/>
  <c r="L627" i="5"/>
  <c r="M627" i="5" s="1"/>
  <c r="L628" i="5"/>
  <c r="M628" i="5" s="1"/>
  <c r="L629" i="5"/>
  <c r="M629" i="5" s="1"/>
  <c r="L630" i="5"/>
  <c r="M630" i="5" s="1"/>
  <c r="L631" i="5"/>
  <c r="M631" i="5" s="1"/>
  <c r="L632" i="5"/>
  <c r="M632" i="5" s="1"/>
  <c r="L633" i="5"/>
  <c r="M633" i="5" s="1"/>
  <c r="L634" i="5"/>
  <c r="M634" i="5" s="1"/>
  <c r="L635" i="5"/>
  <c r="M635" i="5" s="1"/>
  <c r="L636" i="5"/>
  <c r="M636" i="5" s="1"/>
  <c r="L637" i="5"/>
  <c r="M637" i="5" s="1"/>
  <c r="L638" i="5"/>
  <c r="M638" i="5" s="1"/>
  <c r="L639" i="5"/>
  <c r="M639" i="5" s="1"/>
  <c r="L640" i="5"/>
  <c r="M640" i="5" s="1"/>
  <c r="L641" i="5"/>
  <c r="M641" i="5" s="1"/>
  <c r="L642" i="5"/>
  <c r="M642" i="5" s="1"/>
  <c r="L643" i="5"/>
  <c r="M643" i="5" s="1"/>
  <c r="L644" i="5"/>
  <c r="M644" i="5" s="1"/>
  <c r="L645" i="5"/>
  <c r="M645" i="5" s="1"/>
  <c r="L646" i="5"/>
  <c r="M646" i="5" s="1"/>
  <c r="L647" i="5"/>
  <c r="M647" i="5" s="1"/>
  <c r="L648" i="5"/>
  <c r="M648" i="5" s="1"/>
  <c r="L649" i="5"/>
  <c r="M649" i="5" s="1"/>
  <c r="L650" i="5"/>
  <c r="M650" i="5" s="1"/>
  <c r="L651" i="5"/>
  <c r="M651" i="5" s="1"/>
  <c r="L652" i="5"/>
  <c r="M652" i="5" s="1"/>
  <c r="L653" i="5"/>
  <c r="M653" i="5" s="1"/>
  <c r="L654" i="5"/>
  <c r="M654" i="5" s="1"/>
  <c r="L655" i="5"/>
  <c r="M655" i="5" s="1"/>
  <c r="L656" i="5"/>
  <c r="M656" i="5" s="1"/>
  <c r="L657" i="5"/>
  <c r="M657" i="5" s="1"/>
  <c r="L658" i="5"/>
  <c r="M658" i="5" s="1"/>
  <c r="L659" i="5"/>
  <c r="M659" i="5" s="1"/>
  <c r="L660" i="5"/>
  <c r="M660" i="5" s="1"/>
  <c r="L661" i="5"/>
  <c r="M661" i="5" s="1"/>
  <c r="L662" i="5"/>
  <c r="M662" i="5" s="1"/>
  <c r="L663" i="5"/>
  <c r="M663" i="5" s="1"/>
  <c r="L664" i="5"/>
  <c r="M664" i="5" s="1"/>
  <c r="L665" i="5"/>
  <c r="M665" i="5" s="1"/>
  <c r="L666" i="5"/>
  <c r="M666" i="5" s="1"/>
  <c r="L667" i="5"/>
  <c r="M667" i="5" s="1"/>
  <c r="L668" i="5"/>
  <c r="M668" i="5" s="1"/>
  <c r="L669" i="5"/>
  <c r="M669" i="5" s="1"/>
  <c r="L670" i="5"/>
  <c r="M670" i="5" s="1"/>
  <c r="L671" i="5"/>
  <c r="M671" i="5" s="1"/>
  <c r="L672" i="5"/>
  <c r="M672" i="5" s="1"/>
  <c r="L673" i="5"/>
  <c r="M673" i="5" s="1"/>
  <c r="L674" i="5"/>
  <c r="M674" i="5" s="1"/>
  <c r="L675" i="5"/>
  <c r="M675" i="5" s="1"/>
  <c r="L676" i="5"/>
  <c r="M676" i="5" s="1"/>
  <c r="L677" i="5"/>
  <c r="M677" i="5" s="1"/>
  <c r="L678" i="5"/>
  <c r="M678" i="5" s="1"/>
  <c r="L679" i="5"/>
  <c r="M679" i="5" s="1"/>
  <c r="L680" i="5"/>
  <c r="M680" i="5" s="1"/>
  <c r="L681" i="5"/>
  <c r="M681" i="5" s="1"/>
  <c r="L682" i="5"/>
  <c r="M682" i="5" s="1"/>
  <c r="L683" i="5"/>
  <c r="M683" i="5" s="1"/>
  <c r="L684" i="5"/>
  <c r="M684" i="5" s="1"/>
  <c r="L685" i="5"/>
  <c r="M685" i="5" s="1"/>
  <c r="L686" i="5"/>
  <c r="M686" i="5" s="1"/>
  <c r="L687" i="5"/>
  <c r="M687" i="5" s="1"/>
  <c r="L688" i="5"/>
  <c r="M688" i="5" s="1"/>
  <c r="L689" i="5"/>
  <c r="M689" i="5" s="1"/>
  <c r="L690" i="5"/>
  <c r="M690" i="5" s="1"/>
  <c r="L691" i="5"/>
  <c r="M691" i="5" s="1"/>
  <c r="L692" i="5"/>
  <c r="M692" i="5" s="1"/>
  <c r="L693" i="5"/>
  <c r="M693" i="5" s="1"/>
  <c r="L694" i="5"/>
  <c r="M694" i="5" s="1"/>
  <c r="L695" i="5"/>
  <c r="M695" i="5" s="1"/>
  <c r="L696" i="5"/>
  <c r="M696" i="5" s="1"/>
  <c r="L697" i="5"/>
  <c r="M697" i="5" s="1"/>
  <c r="L698" i="5"/>
  <c r="M698" i="5" s="1"/>
  <c r="L699" i="5"/>
  <c r="M699" i="5" s="1"/>
  <c r="L700" i="5"/>
  <c r="M700" i="5" s="1"/>
  <c r="L701" i="5"/>
  <c r="M701" i="5" s="1"/>
  <c r="L702" i="5"/>
  <c r="M702" i="5" s="1"/>
  <c r="L703" i="5"/>
  <c r="M703" i="5" s="1"/>
  <c r="L704" i="5"/>
  <c r="M704" i="5" s="1"/>
  <c r="L705" i="5"/>
  <c r="M705" i="5" s="1"/>
  <c r="L706" i="5"/>
  <c r="M706" i="5" s="1"/>
  <c r="L707" i="5"/>
  <c r="M707" i="5" s="1"/>
  <c r="L708" i="5"/>
  <c r="M708" i="5" s="1"/>
  <c r="L709" i="5"/>
  <c r="M709" i="5" s="1"/>
  <c r="L710" i="5"/>
  <c r="M710" i="5" s="1"/>
  <c r="L711" i="5"/>
  <c r="M711" i="5" s="1"/>
  <c r="L712" i="5"/>
  <c r="M712" i="5" s="1"/>
  <c r="L713" i="5"/>
  <c r="M713" i="5" s="1"/>
  <c r="L714" i="5"/>
  <c r="M714" i="5" s="1"/>
  <c r="L715" i="5"/>
  <c r="M715" i="5" s="1"/>
  <c r="L716" i="5"/>
  <c r="M716" i="5" s="1"/>
  <c r="L717" i="5"/>
  <c r="M717" i="5" s="1"/>
  <c r="L718" i="5"/>
  <c r="M718" i="5" s="1"/>
  <c r="L719" i="5"/>
  <c r="M719" i="5" s="1"/>
  <c r="L720" i="5"/>
  <c r="M720" i="5" s="1"/>
  <c r="L721" i="5"/>
  <c r="M721" i="5" s="1"/>
  <c r="L722" i="5"/>
  <c r="M722" i="5" s="1"/>
  <c r="L723" i="5"/>
  <c r="M723" i="5" s="1"/>
  <c r="L724" i="5"/>
  <c r="M724" i="5" s="1"/>
  <c r="L725" i="5"/>
  <c r="M725" i="5" s="1"/>
  <c r="L726" i="5"/>
  <c r="M726" i="5" s="1"/>
  <c r="L727" i="5"/>
  <c r="M727" i="5" s="1"/>
  <c r="L728" i="5"/>
  <c r="M728" i="5" s="1"/>
  <c r="L729" i="5"/>
  <c r="M729" i="5" s="1"/>
  <c r="L730" i="5"/>
  <c r="M730" i="5" s="1"/>
  <c r="L731" i="5"/>
  <c r="M731" i="5" s="1"/>
  <c r="L732" i="5"/>
  <c r="M732" i="5" s="1"/>
  <c r="L733" i="5"/>
  <c r="M733" i="5" s="1"/>
  <c r="L734" i="5"/>
  <c r="M734" i="5" s="1"/>
  <c r="L735" i="5"/>
  <c r="M735" i="5" s="1"/>
  <c r="L736" i="5"/>
  <c r="M736" i="5" s="1"/>
  <c r="L737" i="5"/>
  <c r="M737" i="5" s="1"/>
  <c r="L738" i="5"/>
  <c r="M738" i="5" s="1"/>
  <c r="L739" i="5"/>
  <c r="M739" i="5" s="1"/>
  <c r="L740" i="5"/>
  <c r="M740" i="5" s="1"/>
  <c r="L741" i="5"/>
  <c r="M741" i="5" s="1"/>
  <c r="L742" i="5"/>
  <c r="M742" i="5" s="1"/>
  <c r="L743" i="5"/>
  <c r="M743" i="5" s="1"/>
  <c r="L744" i="5"/>
  <c r="M744" i="5" s="1"/>
  <c r="L745" i="5"/>
  <c r="M745" i="5" s="1"/>
  <c r="L746" i="5"/>
  <c r="M746" i="5" s="1"/>
  <c r="L747" i="5"/>
  <c r="M747" i="5" s="1"/>
  <c r="L748" i="5"/>
  <c r="M748" i="5" s="1"/>
  <c r="L749" i="5"/>
  <c r="M749" i="5" s="1"/>
  <c r="L750" i="5"/>
  <c r="M750" i="5" s="1"/>
  <c r="L751" i="5"/>
  <c r="M751" i="5" s="1"/>
  <c r="L752" i="5"/>
  <c r="M752" i="5" s="1"/>
  <c r="L753" i="5"/>
  <c r="M753" i="5" s="1"/>
  <c r="L754" i="5"/>
  <c r="M754" i="5" s="1"/>
  <c r="L755" i="5"/>
  <c r="M755" i="5" s="1"/>
  <c r="L756" i="5"/>
  <c r="M756" i="5" s="1"/>
  <c r="L757" i="5"/>
  <c r="M757" i="5" s="1"/>
  <c r="L758" i="5"/>
  <c r="M758" i="5" s="1"/>
  <c r="L759" i="5"/>
  <c r="M759" i="5" s="1"/>
  <c r="L760" i="5"/>
  <c r="M760" i="5" s="1"/>
  <c r="L761" i="5"/>
  <c r="M761" i="5" s="1"/>
  <c r="L762" i="5"/>
  <c r="M762" i="5" s="1"/>
  <c r="L763" i="5"/>
  <c r="M763" i="5" s="1"/>
  <c r="L764" i="5"/>
  <c r="M764" i="5" s="1"/>
  <c r="L765" i="5"/>
  <c r="M765" i="5" s="1"/>
  <c r="L766" i="5"/>
  <c r="M766" i="5" s="1"/>
  <c r="L767" i="5"/>
  <c r="M767" i="5" s="1"/>
  <c r="L768" i="5"/>
  <c r="M768" i="5" s="1"/>
  <c r="L769" i="5"/>
  <c r="M769" i="5" s="1"/>
  <c r="L770" i="5"/>
  <c r="M770" i="5" s="1"/>
  <c r="L771" i="5"/>
  <c r="M771" i="5" s="1"/>
  <c r="L772" i="5"/>
  <c r="M772" i="5" s="1"/>
  <c r="L773" i="5"/>
  <c r="M773" i="5" s="1"/>
  <c r="L774" i="5"/>
  <c r="M774" i="5" s="1"/>
  <c r="L775" i="5"/>
  <c r="M775" i="5" s="1"/>
  <c r="L776" i="5"/>
  <c r="M776" i="5" s="1"/>
  <c r="L777" i="5"/>
  <c r="M777" i="5" s="1"/>
  <c r="L778" i="5"/>
  <c r="M778" i="5" s="1"/>
  <c r="L779" i="5"/>
  <c r="M779" i="5" s="1"/>
  <c r="L780" i="5"/>
  <c r="M780" i="5" s="1"/>
  <c r="L781" i="5"/>
  <c r="M781" i="5" s="1"/>
  <c r="L782" i="5"/>
  <c r="M782" i="5" s="1"/>
  <c r="L783" i="5"/>
  <c r="M783" i="5" s="1"/>
  <c r="L784" i="5"/>
  <c r="M784" i="5" s="1"/>
  <c r="L785" i="5"/>
  <c r="M785" i="5" s="1"/>
  <c r="L786" i="5"/>
  <c r="M786" i="5" s="1"/>
  <c r="L787" i="5"/>
  <c r="M787" i="5" s="1"/>
  <c r="L788" i="5"/>
  <c r="M788" i="5" s="1"/>
  <c r="L789" i="5"/>
  <c r="M789" i="5" s="1"/>
  <c r="L790" i="5"/>
  <c r="M790" i="5" s="1"/>
  <c r="L791" i="5"/>
  <c r="M791" i="5" s="1"/>
  <c r="L792" i="5"/>
  <c r="M792" i="5" s="1"/>
  <c r="L793" i="5"/>
  <c r="M793" i="5" s="1"/>
  <c r="L794" i="5"/>
  <c r="M794" i="5" s="1"/>
  <c r="L795" i="5"/>
  <c r="M795" i="5" s="1"/>
  <c r="L796" i="5"/>
  <c r="M796" i="5" s="1"/>
  <c r="L797" i="5"/>
  <c r="M797" i="5" s="1"/>
  <c r="L798" i="5"/>
  <c r="M798" i="5" s="1"/>
  <c r="L799" i="5"/>
  <c r="M799" i="5" s="1"/>
  <c r="L800" i="5"/>
  <c r="M800" i="5" s="1"/>
  <c r="L801" i="5"/>
  <c r="M801" i="5" s="1"/>
  <c r="L802" i="5"/>
  <c r="M802" i="5" s="1"/>
  <c r="L803" i="5"/>
  <c r="M803" i="5" s="1"/>
  <c r="L804" i="5"/>
  <c r="M804" i="5" s="1"/>
  <c r="L805" i="5"/>
  <c r="M805" i="5" s="1"/>
  <c r="L806" i="5"/>
  <c r="M806" i="5" s="1"/>
  <c r="L807" i="5"/>
  <c r="M807" i="5" s="1"/>
  <c r="L808" i="5"/>
  <c r="M808" i="5" s="1"/>
  <c r="L809" i="5"/>
  <c r="M809" i="5" s="1"/>
  <c r="L810" i="5"/>
  <c r="M810" i="5" s="1"/>
  <c r="L811" i="5"/>
  <c r="M811" i="5" s="1"/>
  <c r="L812" i="5"/>
  <c r="M812" i="5" s="1"/>
  <c r="L813" i="5"/>
  <c r="M813" i="5" s="1"/>
  <c r="L814" i="5"/>
  <c r="M814" i="5" s="1"/>
  <c r="L815" i="5"/>
  <c r="M815" i="5" s="1"/>
  <c r="L816" i="5"/>
  <c r="M816" i="5" s="1"/>
  <c r="L817" i="5"/>
  <c r="M817" i="5" s="1"/>
  <c r="L818" i="5"/>
  <c r="M818" i="5" s="1"/>
  <c r="L819" i="5"/>
  <c r="M819" i="5" s="1"/>
  <c r="L820" i="5"/>
  <c r="M820" i="5" s="1"/>
  <c r="L821" i="5"/>
  <c r="M821" i="5" s="1"/>
  <c r="L822" i="5"/>
  <c r="M822" i="5" s="1"/>
  <c r="L823" i="5"/>
  <c r="M823" i="5" s="1"/>
  <c r="L824" i="5"/>
  <c r="M824" i="5" s="1"/>
  <c r="L825" i="5"/>
  <c r="M825" i="5" s="1"/>
  <c r="L826" i="5"/>
  <c r="M826" i="5" s="1"/>
  <c r="L827" i="5"/>
  <c r="M827" i="5" s="1"/>
  <c r="L828" i="5"/>
  <c r="M828" i="5" s="1"/>
  <c r="L829" i="5"/>
  <c r="M829" i="5" s="1"/>
  <c r="L830" i="5"/>
  <c r="M830" i="5" s="1"/>
  <c r="L831" i="5"/>
  <c r="M831" i="5" s="1"/>
  <c r="L832" i="5"/>
  <c r="M832" i="5" s="1"/>
  <c r="L833" i="5"/>
  <c r="M833" i="5" s="1"/>
  <c r="L834" i="5"/>
  <c r="M834" i="5" s="1"/>
  <c r="L835" i="5"/>
  <c r="M835" i="5" s="1"/>
  <c r="L836" i="5"/>
  <c r="M836" i="5" s="1"/>
  <c r="L837" i="5"/>
  <c r="M837" i="5" s="1"/>
  <c r="L838" i="5"/>
  <c r="M838" i="5" s="1"/>
  <c r="L839" i="5"/>
  <c r="M839" i="5" s="1"/>
  <c r="L840" i="5"/>
  <c r="M840" i="5" s="1"/>
  <c r="L841" i="5"/>
  <c r="M841" i="5" s="1"/>
  <c r="L842" i="5"/>
  <c r="M842" i="5" s="1"/>
  <c r="L843" i="5"/>
  <c r="M843" i="5" s="1"/>
  <c r="L844" i="5"/>
  <c r="M844" i="5" s="1"/>
  <c r="L845" i="5"/>
  <c r="M845" i="5" s="1"/>
  <c r="L846" i="5"/>
  <c r="M846" i="5" s="1"/>
  <c r="L847" i="5"/>
  <c r="M847" i="5" s="1"/>
  <c r="L848" i="5"/>
  <c r="M848" i="5" s="1"/>
  <c r="L849" i="5"/>
  <c r="M849" i="5" s="1"/>
  <c r="L850" i="5"/>
  <c r="M850" i="5" s="1"/>
  <c r="L851" i="5"/>
  <c r="M851" i="5" s="1"/>
  <c r="L852" i="5"/>
  <c r="M852" i="5" s="1"/>
  <c r="L853" i="5"/>
  <c r="M853" i="5" s="1"/>
  <c r="L854" i="5"/>
  <c r="M854" i="5" s="1"/>
  <c r="L855" i="5"/>
  <c r="M855" i="5" s="1"/>
  <c r="L856" i="5"/>
  <c r="M856" i="5" s="1"/>
  <c r="L857" i="5"/>
  <c r="M857" i="5" s="1"/>
  <c r="L858" i="5"/>
  <c r="M858" i="5" s="1"/>
  <c r="L859" i="5"/>
  <c r="M859" i="5" s="1"/>
  <c r="L860" i="5"/>
  <c r="M860" i="5" s="1"/>
  <c r="L861" i="5"/>
  <c r="M861" i="5" s="1"/>
  <c r="L862" i="5"/>
  <c r="M862" i="5" s="1"/>
  <c r="L863" i="5"/>
  <c r="M863" i="5" s="1"/>
  <c r="L864" i="5"/>
  <c r="M864" i="5" s="1"/>
  <c r="L865" i="5"/>
  <c r="M865" i="5" s="1"/>
  <c r="L866" i="5"/>
  <c r="M866" i="5" s="1"/>
  <c r="L867" i="5"/>
  <c r="M867" i="5" s="1"/>
  <c r="L868" i="5"/>
  <c r="M868" i="5" s="1"/>
  <c r="L869" i="5"/>
  <c r="M869" i="5" s="1"/>
  <c r="L870" i="5"/>
  <c r="M870" i="5" s="1"/>
  <c r="L871" i="5"/>
  <c r="M871" i="5" s="1"/>
  <c r="L872" i="5"/>
  <c r="M872" i="5" s="1"/>
  <c r="L873" i="5"/>
  <c r="M873" i="5" s="1"/>
  <c r="L874" i="5"/>
  <c r="M874" i="5" s="1"/>
  <c r="L875" i="5"/>
  <c r="M875" i="5" s="1"/>
  <c r="L876" i="5"/>
  <c r="M876" i="5" s="1"/>
  <c r="L877" i="5"/>
  <c r="M877" i="5" s="1"/>
  <c r="L878" i="5"/>
  <c r="M878" i="5" s="1"/>
  <c r="L879" i="5"/>
  <c r="M879" i="5" s="1"/>
  <c r="L880" i="5"/>
  <c r="M880" i="5" s="1"/>
  <c r="L881" i="5"/>
  <c r="M881" i="5" s="1"/>
  <c r="L882" i="5"/>
  <c r="M882" i="5" s="1"/>
  <c r="L883" i="5"/>
  <c r="M883" i="5" s="1"/>
  <c r="L884" i="5"/>
  <c r="M884" i="5" s="1"/>
  <c r="L885" i="5"/>
  <c r="M885" i="5" s="1"/>
  <c r="L886" i="5"/>
  <c r="M886" i="5" s="1"/>
  <c r="L887" i="5"/>
  <c r="M887" i="5" s="1"/>
  <c r="L888" i="5"/>
  <c r="M888" i="5" s="1"/>
  <c r="L889" i="5"/>
  <c r="M889" i="5" s="1"/>
  <c r="L890" i="5"/>
  <c r="M890" i="5" s="1"/>
  <c r="L891" i="5"/>
  <c r="M891" i="5" s="1"/>
  <c r="L892" i="5"/>
  <c r="M892" i="5" s="1"/>
  <c r="L893" i="5"/>
  <c r="M893" i="5" s="1"/>
  <c r="L894" i="5"/>
  <c r="M894" i="5" s="1"/>
  <c r="L895" i="5"/>
  <c r="M895" i="5" s="1"/>
  <c r="L896" i="5"/>
  <c r="M896" i="5" s="1"/>
  <c r="L897" i="5"/>
  <c r="M897" i="5" s="1"/>
  <c r="L898" i="5"/>
  <c r="M898" i="5" s="1"/>
  <c r="L899" i="5"/>
  <c r="M899" i="5" s="1"/>
  <c r="L900" i="5"/>
  <c r="M900" i="5" s="1"/>
  <c r="L901" i="5"/>
  <c r="M901" i="5" s="1"/>
  <c r="L902" i="5"/>
  <c r="M902" i="5" s="1"/>
  <c r="L903" i="5"/>
  <c r="M903" i="5" s="1"/>
  <c r="L904" i="5"/>
  <c r="M904" i="5" s="1"/>
  <c r="L905" i="5"/>
  <c r="M905" i="5" s="1"/>
  <c r="L906" i="5"/>
  <c r="M906" i="5" s="1"/>
  <c r="L907" i="5"/>
  <c r="M907" i="5" s="1"/>
  <c r="L908" i="5"/>
  <c r="M908" i="5" s="1"/>
  <c r="L909" i="5"/>
  <c r="M909" i="5" s="1"/>
  <c r="L910" i="5"/>
  <c r="M910" i="5" s="1"/>
  <c r="L911" i="5"/>
  <c r="M911" i="5" s="1"/>
  <c r="L912" i="5"/>
  <c r="M912" i="5" s="1"/>
  <c r="L913" i="5"/>
  <c r="M913" i="5" s="1"/>
  <c r="L914" i="5"/>
  <c r="M914" i="5" s="1"/>
  <c r="L915" i="5"/>
  <c r="M915" i="5" s="1"/>
  <c r="L916" i="5"/>
  <c r="M916" i="5" s="1"/>
  <c r="L917" i="5"/>
  <c r="M917" i="5" s="1"/>
  <c r="L918" i="5"/>
  <c r="M918" i="5" s="1"/>
  <c r="L919" i="5"/>
  <c r="M919" i="5" s="1"/>
  <c r="L920" i="5"/>
  <c r="M920" i="5" s="1"/>
  <c r="L921" i="5"/>
  <c r="M921" i="5" s="1"/>
  <c r="L922" i="5"/>
  <c r="M922" i="5" s="1"/>
  <c r="L923" i="5"/>
  <c r="M923" i="5" s="1"/>
  <c r="L924" i="5"/>
  <c r="M924" i="5" s="1"/>
  <c r="L925" i="5"/>
  <c r="M925" i="5" s="1"/>
  <c r="L926" i="5"/>
  <c r="M926" i="5" s="1"/>
  <c r="L927" i="5"/>
  <c r="M927" i="5" s="1"/>
  <c r="L928" i="5"/>
  <c r="M928" i="5" s="1"/>
  <c r="L929" i="5"/>
  <c r="M929" i="5" s="1"/>
  <c r="L930" i="5"/>
  <c r="M930" i="5" s="1"/>
  <c r="L931" i="5"/>
  <c r="M931" i="5" s="1"/>
  <c r="L932" i="5"/>
  <c r="M932" i="5" s="1"/>
  <c r="L933" i="5"/>
  <c r="M933" i="5" s="1"/>
  <c r="L934" i="5"/>
  <c r="M934" i="5" s="1"/>
  <c r="L935" i="5"/>
  <c r="M935" i="5" s="1"/>
  <c r="L936" i="5"/>
  <c r="M936" i="5" s="1"/>
  <c r="L937" i="5"/>
  <c r="M937" i="5" s="1"/>
  <c r="L938" i="5"/>
  <c r="M938" i="5" s="1"/>
  <c r="L939" i="5"/>
  <c r="M939" i="5" s="1"/>
  <c r="L940" i="5"/>
  <c r="M940" i="5" s="1"/>
  <c r="L941" i="5"/>
  <c r="M941" i="5" s="1"/>
  <c r="L942" i="5"/>
  <c r="M942" i="5" s="1"/>
  <c r="L943" i="5"/>
  <c r="M943" i="5" s="1"/>
  <c r="L944" i="5"/>
  <c r="M944" i="5" s="1"/>
  <c r="L945" i="5"/>
  <c r="M945" i="5" s="1"/>
  <c r="L946" i="5"/>
  <c r="M946" i="5" s="1"/>
  <c r="L947" i="5"/>
  <c r="M947" i="5" s="1"/>
  <c r="L948" i="5"/>
  <c r="M948" i="5" s="1"/>
  <c r="L949" i="5"/>
  <c r="M949" i="5" s="1"/>
  <c r="L950" i="5"/>
  <c r="M950" i="5" s="1"/>
  <c r="L951" i="5"/>
  <c r="M951" i="5" s="1"/>
  <c r="L952" i="5"/>
  <c r="M952" i="5" s="1"/>
  <c r="L953" i="5"/>
  <c r="M953" i="5" s="1"/>
  <c r="L954" i="5"/>
  <c r="M954" i="5" s="1"/>
  <c r="L955" i="5"/>
  <c r="M955" i="5" s="1"/>
  <c r="L956" i="5"/>
  <c r="M956" i="5" s="1"/>
  <c r="L957" i="5"/>
  <c r="M957" i="5" s="1"/>
  <c r="L958" i="5"/>
  <c r="M958" i="5" s="1"/>
  <c r="L959" i="5"/>
  <c r="M959" i="5" s="1"/>
  <c r="L960" i="5"/>
  <c r="M960" i="5" s="1"/>
  <c r="L961" i="5"/>
  <c r="M961" i="5" s="1"/>
  <c r="L962" i="5"/>
  <c r="M962" i="5" s="1"/>
  <c r="L963" i="5"/>
  <c r="M963" i="5" s="1"/>
  <c r="L964" i="5"/>
  <c r="M964" i="5" s="1"/>
  <c r="L965" i="5"/>
  <c r="M965" i="5" s="1"/>
  <c r="L966" i="5"/>
  <c r="M966" i="5" s="1"/>
  <c r="L967" i="5"/>
  <c r="M967" i="5" s="1"/>
  <c r="L968" i="5"/>
  <c r="M968" i="5" s="1"/>
  <c r="L969" i="5"/>
  <c r="M969" i="5" s="1"/>
  <c r="L970" i="5"/>
  <c r="M970" i="5" s="1"/>
  <c r="L971" i="5"/>
  <c r="M971" i="5" s="1"/>
  <c r="L972" i="5"/>
  <c r="M972" i="5" s="1"/>
  <c r="L973" i="5"/>
  <c r="M973" i="5" s="1"/>
  <c r="L974" i="5"/>
  <c r="M974" i="5" s="1"/>
  <c r="L975" i="5"/>
  <c r="M975" i="5" s="1"/>
  <c r="L976" i="5"/>
  <c r="M976" i="5" s="1"/>
  <c r="L977" i="5"/>
  <c r="M977" i="5" s="1"/>
  <c r="L978" i="5"/>
  <c r="M978" i="5" s="1"/>
  <c r="L979" i="5"/>
  <c r="M979" i="5" s="1"/>
  <c r="L980" i="5"/>
  <c r="M980" i="5" s="1"/>
  <c r="L981" i="5"/>
  <c r="M981" i="5" s="1"/>
  <c r="L982" i="5"/>
  <c r="M982" i="5" s="1"/>
  <c r="L983" i="5"/>
  <c r="M983" i="5" s="1"/>
  <c r="L984" i="5"/>
  <c r="M984" i="5" s="1"/>
  <c r="L985" i="5"/>
  <c r="M985" i="5" s="1"/>
  <c r="L986" i="5"/>
  <c r="M986" i="5" s="1"/>
  <c r="L987" i="5"/>
  <c r="M987" i="5" s="1"/>
  <c r="L988" i="5"/>
  <c r="M988" i="5" s="1"/>
  <c r="L989" i="5"/>
  <c r="M989" i="5" s="1"/>
  <c r="L990" i="5"/>
  <c r="M990" i="5" s="1"/>
  <c r="L991" i="5"/>
  <c r="M991" i="5" s="1"/>
  <c r="L992" i="5"/>
  <c r="M992" i="5" s="1"/>
  <c r="L993" i="5"/>
  <c r="M993" i="5" s="1"/>
  <c r="L994" i="5"/>
  <c r="M994" i="5" s="1"/>
  <c r="L995" i="5"/>
  <c r="M995" i="5" s="1"/>
  <c r="L996" i="5"/>
  <c r="M996" i="5" s="1"/>
  <c r="L997" i="5"/>
  <c r="M997" i="5" s="1"/>
  <c r="L998" i="5"/>
  <c r="M998" i="5" s="1"/>
  <c r="L999" i="5"/>
  <c r="M999" i="5" s="1"/>
  <c r="L1000" i="5"/>
  <c r="M1000" i="5" s="1"/>
  <c r="L1001" i="5"/>
  <c r="M1001" i="5" s="1"/>
  <c r="L1002" i="5"/>
  <c r="M1002" i="5" s="1"/>
  <c r="L1003" i="5"/>
  <c r="M1003" i="5" s="1"/>
  <c r="L1004" i="5"/>
  <c r="M1004" i="5" s="1"/>
  <c r="L1005" i="5"/>
  <c r="M1005" i="5" s="1"/>
  <c r="L1006" i="5"/>
  <c r="M1006" i="5" s="1"/>
  <c r="L1007" i="5"/>
  <c r="M1007" i="5" s="1"/>
  <c r="L1008" i="5"/>
  <c r="M1008" i="5" s="1"/>
  <c r="L1009" i="5"/>
  <c r="M1009" i="5" s="1"/>
  <c r="L1010" i="5"/>
  <c r="M1010" i="5" s="1"/>
  <c r="L1011" i="5"/>
  <c r="M1011" i="5" s="1"/>
  <c r="L1012" i="5"/>
  <c r="M1012" i="5" s="1"/>
  <c r="L1013" i="5"/>
  <c r="M1013" i="5" s="1"/>
  <c r="L1014" i="5"/>
  <c r="M1014" i="5" s="1"/>
  <c r="L1015" i="5"/>
  <c r="M1015" i="5" s="1"/>
  <c r="L1016" i="5"/>
  <c r="M1016" i="5" s="1"/>
  <c r="L1017" i="5"/>
  <c r="M1017" i="5" s="1"/>
  <c r="L1018" i="5"/>
  <c r="M1018" i="5" s="1"/>
  <c r="L1019" i="5"/>
  <c r="M1019" i="5" s="1"/>
  <c r="L1020" i="5"/>
  <c r="M1020" i="5" s="1"/>
  <c r="L1021" i="5"/>
  <c r="M1021" i="5" s="1"/>
  <c r="L1022" i="5"/>
  <c r="M1022" i="5" s="1"/>
  <c r="L1023" i="5"/>
  <c r="M1023" i="5" s="1"/>
  <c r="L1024" i="5"/>
  <c r="M1024" i="5" s="1"/>
  <c r="L1025" i="5"/>
  <c r="M1025" i="5" s="1"/>
  <c r="L1026" i="5"/>
  <c r="M1026" i="5" s="1"/>
  <c r="L1027" i="5"/>
  <c r="M1027" i="5" s="1"/>
  <c r="L1028" i="5"/>
  <c r="M1028" i="5" s="1"/>
  <c r="L1029" i="5"/>
  <c r="M1029" i="5" s="1"/>
  <c r="L1030" i="5"/>
  <c r="M1030" i="5" s="1"/>
  <c r="L1031" i="5"/>
  <c r="M1031" i="5" s="1"/>
  <c r="L1032" i="5"/>
  <c r="M1032" i="5" s="1"/>
  <c r="L1033" i="5"/>
  <c r="M1033" i="5" s="1"/>
  <c r="L1034" i="5"/>
  <c r="M1034" i="5" s="1"/>
  <c r="L1035" i="5"/>
  <c r="M1035" i="5" s="1"/>
  <c r="L1036" i="5"/>
  <c r="M1036" i="5" s="1"/>
  <c r="L1037" i="5"/>
  <c r="M1037" i="5" s="1"/>
  <c r="L1038" i="5"/>
  <c r="M1038" i="5" s="1"/>
  <c r="L1039" i="5"/>
  <c r="M1039" i="5" s="1"/>
  <c r="L1040" i="5"/>
  <c r="M1040" i="5" s="1"/>
  <c r="L1041" i="5"/>
  <c r="M1041" i="5" s="1"/>
  <c r="L1042" i="5"/>
  <c r="M1042" i="5" s="1"/>
  <c r="L1043" i="5"/>
  <c r="M1043" i="5" s="1"/>
  <c r="L1044" i="5"/>
  <c r="M1044" i="5" s="1"/>
  <c r="L1045" i="5"/>
  <c r="M1045" i="5" s="1"/>
  <c r="L1046" i="5"/>
  <c r="M1046" i="5" s="1"/>
  <c r="L1047" i="5"/>
  <c r="M1047" i="5" s="1"/>
  <c r="L1048" i="5"/>
  <c r="M1048" i="5" s="1"/>
  <c r="L1049" i="5"/>
  <c r="M1049" i="5" s="1"/>
  <c r="L1050" i="5"/>
  <c r="M1050" i="5" s="1"/>
  <c r="L1051" i="5"/>
  <c r="M1051" i="5" s="1"/>
  <c r="L1052" i="5"/>
  <c r="M1052" i="5" s="1"/>
  <c r="L1053" i="5"/>
  <c r="M1053" i="5" s="1"/>
  <c r="L1054" i="5"/>
  <c r="M1054" i="5" s="1"/>
  <c r="L1055" i="5"/>
  <c r="M1055" i="5" s="1"/>
  <c r="L1056" i="5"/>
  <c r="M1056" i="5" s="1"/>
  <c r="L1057" i="5"/>
  <c r="M1057" i="5" s="1"/>
  <c r="L1058" i="5"/>
  <c r="M1058" i="5" s="1"/>
  <c r="L1059" i="5"/>
  <c r="M1059" i="5" s="1"/>
  <c r="L1060" i="5"/>
  <c r="M1060" i="5" s="1"/>
  <c r="L1061" i="5"/>
  <c r="M1061" i="5" s="1"/>
  <c r="L1062" i="5"/>
  <c r="M1062" i="5" s="1"/>
  <c r="L1063" i="5"/>
  <c r="M1063" i="5" s="1"/>
  <c r="L1064" i="5"/>
  <c r="M1064" i="5" s="1"/>
  <c r="L1065" i="5"/>
  <c r="M1065" i="5" s="1"/>
  <c r="L1066" i="5"/>
  <c r="M1066" i="5" s="1"/>
  <c r="L1067" i="5"/>
  <c r="M1067" i="5" s="1"/>
  <c r="L1068" i="5"/>
  <c r="M1068" i="5" s="1"/>
  <c r="L1069" i="5"/>
  <c r="M1069" i="5" s="1"/>
  <c r="L1070" i="5"/>
  <c r="M1070" i="5" s="1"/>
  <c r="L1071" i="5"/>
  <c r="M1071" i="5" s="1"/>
  <c r="L1072" i="5"/>
  <c r="M1072" i="5" s="1"/>
  <c r="L1073" i="5"/>
  <c r="M1073" i="5" s="1"/>
  <c r="L1074" i="5"/>
  <c r="M1074" i="5" s="1"/>
  <c r="L1075" i="5"/>
  <c r="M1075" i="5" s="1"/>
  <c r="L1076" i="5"/>
  <c r="M1076" i="5" s="1"/>
  <c r="L1077" i="5"/>
  <c r="M1077" i="5" s="1"/>
  <c r="L1078" i="5"/>
  <c r="M1078" i="5" s="1"/>
  <c r="L1079" i="5"/>
  <c r="M1079" i="5" s="1"/>
  <c r="L1080" i="5"/>
  <c r="M1080" i="5" s="1"/>
  <c r="L1081" i="5"/>
  <c r="M1081" i="5" s="1"/>
  <c r="L1082" i="5"/>
  <c r="M1082" i="5" s="1"/>
  <c r="L1083" i="5"/>
  <c r="M1083" i="5" s="1"/>
  <c r="L1084" i="5"/>
  <c r="M1084" i="5" s="1"/>
  <c r="L1085" i="5"/>
  <c r="M1085" i="5" s="1"/>
  <c r="L1086" i="5"/>
  <c r="M1086" i="5" s="1"/>
  <c r="L1087" i="5"/>
  <c r="M1087" i="5" s="1"/>
  <c r="L1088" i="5"/>
  <c r="M1088" i="5" s="1"/>
  <c r="L1089" i="5"/>
  <c r="M1089" i="5" s="1"/>
  <c r="L1090" i="5"/>
  <c r="M1090" i="5" s="1"/>
  <c r="L1091" i="5"/>
  <c r="M1091" i="5" s="1"/>
  <c r="L1092" i="5"/>
  <c r="M1092" i="5" s="1"/>
  <c r="L1093" i="5"/>
  <c r="M1093" i="5" s="1"/>
  <c r="L1094" i="5"/>
  <c r="M1094" i="5" s="1"/>
  <c r="L1095" i="5"/>
  <c r="M1095" i="5" s="1"/>
  <c r="L1096" i="5"/>
  <c r="M1096" i="5" s="1"/>
  <c r="L1097" i="5"/>
  <c r="M1097" i="5" s="1"/>
  <c r="L1098" i="5"/>
  <c r="M1098" i="5" s="1"/>
  <c r="L1099" i="5"/>
  <c r="M1099" i="5" s="1"/>
  <c r="L1100" i="5"/>
  <c r="M1100" i="5" s="1"/>
  <c r="L1101" i="5"/>
  <c r="M1101" i="5" s="1"/>
  <c r="L1102" i="5"/>
  <c r="M1102" i="5" s="1"/>
  <c r="L1103" i="5"/>
  <c r="M1103" i="5" s="1"/>
  <c r="L1104" i="5"/>
  <c r="M1104" i="5" s="1"/>
  <c r="L1105" i="5"/>
  <c r="M1105" i="5" s="1"/>
  <c r="L1106" i="5"/>
  <c r="M1106" i="5" s="1"/>
  <c r="L1107" i="5"/>
  <c r="M1107" i="5" s="1"/>
  <c r="L1108" i="5"/>
  <c r="M1108" i="5" s="1"/>
  <c r="L1109" i="5"/>
  <c r="M1109" i="5" s="1"/>
  <c r="L1110" i="5"/>
  <c r="M1110" i="5" s="1"/>
  <c r="L1111" i="5"/>
  <c r="M1111" i="5" s="1"/>
  <c r="L1112" i="5"/>
  <c r="M1112" i="5" s="1"/>
  <c r="L1113" i="5"/>
  <c r="M1113" i="5" s="1"/>
  <c r="L1114" i="5"/>
  <c r="M1114" i="5" s="1"/>
  <c r="L1115" i="5"/>
  <c r="M1115" i="5" s="1"/>
  <c r="L1116" i="5"/>
  <c r="M1116" i="5" s="1"/>
  <c r="L1117" i="5"/>
  <c r="M1117" i="5" s="1"/>
  <c r="L1118" i="5"/>
  <c r="M1118" i="5" s="1"/>
  <c r="L1119" i="5"/>
  <c r="M1119" i="5" s="1"/>
  <c r="L1120" i="5"/>
  <c r="M1120" i="5" s="1"/>
  <c r="L1121" i="5"/>
  <c r="M1121" i="5" s="1"/>
  <c r="L1122" i="5"/>
  <c r="M1122" i="5" s="1"/>
  <c r="L1123" i="5"/>
  <c r="M1123" i="5" s="1"/>
  <c r="L1124" i="5"/>
  <c r="M1124" i="5" s="1"/>
  <c r="L1125" i="5"/>
  <c r="M1125" i="5" s="1"/>
  <c r="L1126" i="5"/>
  <c r="M1126" i="5" s="1"/>
  <c r="L1127" i="5"/>
  <c r="M1127" i="5" s="1"/>
  <c r="L1128" i="5"/>
  <c r="M1128" i="5" s="1"/>
  <c r="L1129" i="5"/>
  <c r="M1129" i="5" s="1"/>
  <c r="L1130" i="5"/>
  <c r="M1130" i="5" s="1"/>
  <c r="L1131" i="5"/>
  <c r="M1131" i="5" s="1"/>
  <c r="L1132" i="5"/>
  <c r="M1132" i="5" s="1"/>
  <c r="L1133" i="5"/>
  <c r="M1133" i="5" s="1"/>
  <c r="L1134" i="5"/>
  <c r="M1134" i="5" s="1"/>
  <c r="L1135" i="5"/>
  <c r="M1135" i="5" s="1"/>
  <c r="L1136" i="5"/>
  <c r="M1136" i="5" s="1"/>
  <c r="L1137" i="5"/>
  <c r="M1137" i="5" s="1"/>
  <c r="L1138" i="5"/>
  <c r="M1138" i="5" s="1"/>
  <c r="L1139" i="5"/>
  <c r="M1139" i="5" s="1"/>
  <c r="L1140" i="5"/>
  <c r="M1140" i="5" s="1"/>
  <c r="L1141" i="5"/>
  <c r="M1141" i="5" s="1"/>
  <c r="L1142" i="5"/>
  <c r="M1142" i="5" s="1"/>
  <c r="L1143" i="5"/>
  <c r="M1143" i="5" s="1"/>
  <c r="L1144" i="5"/>
  <c r="M1144" i="5" s="1"/>
  <c r="L1145" i="5"/>
  <c r="M1145" i="5" s="1"/>
  <c r="L1146" i="5"/>
  <c r="M1146" i="5" s="1"/>
  <c r="L1147" i="5"/>
  <c r="M1147" i="5" s="1"/>
  <c r="L1148" i="5"/>
  <c r="M1148" i="5" s="1"/>
  <c r="L1149" i="5"/>
  <c r="M1149" i="5" s="1"/>
  <c r="L1150" i="5"/>
  <c r="M1150" i="5" s="1"/>
  <c r="L1151" i="5"/>
  <c r="M1151" i="5" s="1"/>
  <c r="L1152" i="5"/>
  <c r="M1152" i="5" s="1"/>
  <c r="L1153" i="5"/>
  <c r="M1153" i="5" s="1"/>
  <c r="L1154" i="5"/>
  <c r="M1154" i="5" s="1"/>
  <c r="L1155" i="5"/>
  <c r="M1155" i="5" s="1"/>
  <c r="L1156" i="5"/>
  <c r="M1156" i="5" s="1"/>
  <c r="L1157" i="5"/>
  <c r="M1157" i="5" s="1"/>
  <c r="L1158" i="5"/>
  <c r="M1158" i="5" s="1"/>
  <c r="L1159" i="5"/>
  <c r="M1159" i="5" s="1"/>
  <c r="L1160" i="5"/>
  <c r="M1160" i="5" s="1"/>
  <c r="L1161" i="5"/>
  <c r="M1161" i="5" s="1"/>
  <c r="L1162" i="5"/>
  <c r="M1162" i="5" s="1"/>
  <c r="L1163" i="5"/>
  <c r="M1163" i="5" s="1"/>
  <c r="L1164" i="5"/>
  <c r="M1164" i="5" s="1"/>
  <c r="L1165" i="5"/>
  <c r="M1165" i="5" s="1"/>
  <c r="L1166" i="5"/>
  <c r="M1166" i="5" s="1"/>
  <c r="L1167" i="5"/>
  <c r="M1167" i="5" s="1"/>
  <c r="L1168" i="5"/>
  <c r="M1168" i="5" s="1"/>
  <c r="L1169" i="5"/>
  <c r="M1169" i="5" s="1"/>
  <c r="L1170" i="5"/>
  <c r="M1170" i="5" s="1"/>
  <c r="L1171" i="5"/>
  <c r="M1171" i="5" s="1"/>
  <c r="L1172" i="5"/>
  <c r="M1172" i="5" s="1"/>
  <c r="L1173" i="5"/>
  <c r="M1173" i="5" s="1"/>
  <c r="L1174" i="5"/>
  <c r="M1174" i="5" s="1"/>
  <c r="L1175" i="5"/>
  <c r="M1175" i="5" s="1"/>
  <c r="L1176" i="5"/>
  <c r="M1176" i="5" s="1"/>
  <c r="L1177" i="5"/>
  <c r="M1177" i="5" s="1"/>
  <c r="L1178" i="5"/>
  <c r="M1178" i="5" s="1"/>
  <c r="L1179" i="5"/>
  <c r="M1179" i="5" s="1"/>
  <c r="L1180" i="5"/>
  <c r="M1180" i="5" s="1"/>
  <c r="L1181" i="5"/>
  <c r="M1181" i="5" s="1"/>
  <c r="L1182" i="5"/>
  <c r="M1182" i="5" s="1"/>
  <c r="L1183" i="5"/>
  <c r="M1183" i="5" s="1"/>
  <c r="L1184" i="5"/>
  <c r="M1184" i="5" s="1"/>
  <c r="L1185" i="5"/>
  <c r="M1185" i="5" s="1"/>
  <c r="L1186" i="5"/>
  <c r="M1186" i="5" s="1"/>
  <c r="L1187" i="5"/>
  <c r="M1187" i="5" s="1"/>
  <c r="L1188" i="5"/>
  <c r="M1188" i="5" s="1"/>
  <c r="L1189" i="5"/>
  <c r="M1189" i="5" s="1"/>
  <c r="L1190" i="5"/>
  <c r="M1190" i="5" s="1"/>
  <c r="L1191" i="5"/>
  <c r="M1191" i="5" s="1"/>
  <c r="L1192" i="5"/>
  <c r="M1192" i="5" s="1"/>
  <c r="L1193" i="5"/>
  <c r="M1193" i="5" s="1"/>
  <c r="L1194" i="5"/>
  <c r="M1194" i="5" s="1"/>
  <c r="L1195" i="5"/>
  <c r="M1195" i="5" s="1"/>
  <c r="L1196" i="5"/>
  <c r="M1196" i="5" s="1"/>
  <c r="L1197" i="5"/>
  <c r="M1197" i="5" s="1"/>
  <c r="L1198" i="5"/>
  <c r="M1198" i="5" s="1"/>
  <c r="L1199" i="5"/>
  <c r="M1199" i="5" s="1"/>
  <c r="L1200" i="5"/>
  <c r="M1200" i="5" s="1"/>
  <c r="L1201" i="5"/>
  <c r="M1201" i="5" s="1"/>
  <c r="L1202" i="5"/>
  <c r="M1202" i="5" s="1"/>
  <c r="L1203" i="5"/>
  <c r="M1203" i="5" s="1"/>
  <c r="L1204" i="5"/>
  <c r="M1204" i="5" s="1"/>
  <c r="L1205" i="5"/>
  <c r="M1205" i="5" s="1"/>
  <c r="L1206" i="5"/>
  <c r="M1206" i="5" s="1"/>
  <c r="L1207" i="5"/>
  <c r="M1207" i="5" s="1"/>
  <c r="L1208" i="5"/>
  <c r="M1208" i="5" s="1"/>
  <c r="L1209" i="5"/>
  <c r="M1209" i="5" s="1"/>
  <c r="L1210" i="5"/>
  <c r="M1210" i="5" s="1"/>
  <c r="L1211" i="5"/>
  <c r="M1211" i="5" s="1"/>
  <c r="L1212" i="5"/>
  <c r="M1212" i="5" s="1"/>
  <c r="L1213" i="5"/>
  <c r="M1213" i="5" s="1"/>
  <c r="L1214" i="5"/>
  <c r="M1214" i="5" s="1"/>
  <c r="L1215" i="5"/>
  <c r="M1215" i="5" s="1"/>
  <c r="L1216" i="5"/>
  <c r="M1216" i="5" s="1"/>
  <c r="L1217" i="5"/>
  <c r="M1217" i="5" s="1"/>
  <c r="L1218" i="5"/>
  <c r="M1218" i="5" s="1"/>
  <c r="L1219" i="5"/>
  <c r="M1219" i="5" s="1"/>
  <c r="L1220" i="5"/>
  <c r="M1220" i="5" s="1"/>
  <c r="L1221" i="5"/>
  <c r="M1221" i="5" s="1"/>
  <c r="L1222" i="5"/>
  <c r="M1222" i="5" s="1"/>
  <c r="L1223" i="5"/>
  <c r="M1223" i="5" s="1"/>
  <c r="L1224" i="5"/>
  <c r="M1224" i="5" s="1"/>
  <c r="L1225" i="5"/>
  <c r="M1225" i="5" s="1"/>
  <c r="L1226" i="5"/>
  <c r="M1226" i="5" s="1"/>
  <c r="L1227" i="5"/>
  <c r="M1227" i="5" s="1"/>
  <c r="L1228" i="5"/>
  <c r="M1228" i="5" s="1"/>
  <c r="L1229" i="5"/>
  <c r="M1229" i="5" s="1"/>
  <c r="L1230" i="5"/>
  <c r="M1230" i="5" s="1"/>
  <c r="L1231" i="5"/>
  <c r="M1231" i="5" s="1"/>
  <c r="L1232" i="5"/>
  <c r="M1232" i="5" s="1"/>
  <c r="L1233" i="5"/>
  <c r="M1233" i="5" s="1"/>
  <c r="L1234" i="5"/>
  <c r="M1234" i="5" s="1"/>
  <c r="L1235" i="5"/>
  <c r="M1235" i="5" s="1"/>
  <c r="L1236" i="5"/>
  <c r="M1236" i="5" s="1"/>
  <c r="L1237" i="5"/>
  <c r="M1237" i="5" s="1"/>
  <c r="L1238" i="5"/>
  <c r="M1238" i="5" s="1"/>
  <c r="L1239" i="5"/>
  <c r="M1239" i="5" s="1"/>
  <c r="L1240" i="5"/>
  <c r="M1240" i="5" s="1"/>
  <c r="L1241" i="5"/>
  <c r="M1241" i="5" s="1"/>
  <c r="L1242" i="5"/>
  <c r="M1242" i="5" s="1"/>
  <c r="L1243" i="5"/>
  <c r="M1243" i="5" s="1"/>
  <c r="L1244" i="5"/>
  <c r="M1244" i="5" s="1"/>
  <c r="L1245" i="5"/>
  <c r="M1245" i="5" s="1"/>
  <c r="L1246" i="5"/>
  <c r="M1246" i="5" s="1"/>
  <c r="L1247" i="5"/>
  <c r="M1247" i="5" s="1"/>
  <c r="L1248" i="5"/>
  <c r="M1248" i="5" s="1"/>
  <c r="L1249" i="5"/>
  <c r="M1249" i="5" s="1"/>
  <c r="L1250" i="5"/>
  <c r="M1250" i="5" s="1"/>
  <c r="L1251" i="5"/>
  <c r="M1251" i="5" s="1"/>
  <c r="L1252" i="5"/>
  <c r="M1252" i="5" s="1"/>
  <c r="L1253" i="5"/>
  <c r="M1253" i="5" s="1"/>
  <c r="L1254" i="5"/>
  <c r="M1254" i="5" s="1"/>
  <c r="L1255" i="5"/>
  <c r="M1255" i="5" s="1"/>
  <c r="L1256" i="5"/>
  <c r="M1256" i="5" s="1"/>
  <c r="L1257" i="5"/>
  <c r="M1257" i="5" s="1"/>
  <c r="L1258" i="5"/>
  <c r="M1258" i="5" s="1"/>
  <c r="L1259" i="5"/>
  <c r="M1259" i="5" s="1"/>
  <c r="L1260" i="5"/>
  <c r="M1260" i="5" s="1"/>
  <c r="L1261" i="5"/>
  <c r="M1261" i="5" s="1"/>
  <c r="L1262" i="5"/>
  <c r="M1262" i="5" s="1"/>
  <c r="L1263" i="5"/>
  <c r="M1263" i="5" s="1"/>
  <c r="L1264" i="5"/>
  <c r="M1264" i="5" s="1"/>
  <c r="L1265" i="5"/>
  <c r="M1265" i="5" s="1"/>
  <c r="L1266" i="5"/>
  <c r="M1266" i="5" s="1"/>
  <c r="L1267" i="5"/>
  <c r="M1267" i="5" s="1"/>
  <c r="L1268" i="5"/>
  <c r="M1268" i="5" s="1"/>
  <c r="L1269" i="5"/>
  <c r="M1269" i="5" s="1"/>
  <c r="L1270" i="5"/>
  <c r="M1270" i="5" s="1"/>
  <c r="L1271" i="5"/>
  <c r="M1271" i="5" s="1"/>
  <c r="L1272" i="5"/>
  <c r="M1272" i="5" s="1"/>
  <c r="L1273" i="5"/>
  <c r="M1273" i="5" s="1"/>
  <c r="L1274" i="5"/>
  <c r="M1274" i="5" s="1"/>
  <c r="L1275" i="5"/>
  <c r="M1275" i="5" s="1"/>
  <c r="L1276" i="5"/>
  <c r="M1276" i="5" s="1"/>
  <c r="L1277" i="5"/>
  <c r="M1277" i="5" s="1"/>
  <c r="L1278" i="5"/>
  <c r="M1278" i="5" s="1"/>
  <c r="L1279" i="5"/>
  <c r="M1279" i="5" s="1"/>
  <c r="L1280" i="5"/>
  <c r="M1280" i="5" s="1"/>
  <c r="L1281" i="5"/>
  <c r="M1281" i="5" s="1"/>
  <c r="L1282" i="5"/>
  <c r="M1282" i="5" s="1"/>
  <c r="L1283" i="5"/>
  <c r="M1283" i="5" s="1"/>
  <c r="L1284" i="5"/>
  <c r="M1284" i="5" s="1"/>
  <c r="L1285" i="5"/>
  <c r="M1285" i="5" s="1"/>
  <c r="L1286" i="5"/>
  <c r="M1286" i="5" s="1"/>
  <c r="L1287" i="5"/>
  <c r="M1287" i="5" s="1"/>
  <c r="L1288" i="5"/>
  <c r="M1288" i="5" s="1"/>
  <c r="L1289" i="5"/>
  <c r="M1289" i="5" s="1"/>
  <c r="L1290" i="5"/>
  <c r="M1290" i="5" s="1"/>
  <c r="L1291" i="5"/>
  <c r="M1291" i="5" s="1"/>
  <c r="L1292" i="5"/>
  <c r="M1292" i="5" s="1"/>
  <c r="L1293" i="5"/>
  <c r="M1293" i="5" s="1"/>
  <c r="L1294" i="5"/>
  <c r="M1294" i="5" s="1"/>
  <c r="L1295" i="5"/>
  <c r="M1295" i="5" s="1"/>
  <c r="L1296" i="5"/>
  <c r="M1296" i="5" s="1"/>
  <c r="L1297" i="5"/>
  <c r="M1297" i="5" s="1"/>
  <c r="L1298" i="5"/>
  <c r="M1298" i="5" s="1"/>
  <c r="L1299" i="5"/>
  <c r="M1299" i="5" s="1"/>
  <c r="L1300" i="5"/>
  <c r="M1300" i="5" s="1"/>
  <c r="L1301" i="5"/>
  <c r="M1301" i="5" s="1"/>
  <c r="L1302" i="5"/>
  <c r="M1302" i="5" s="1"/>
  <c r="L1303" i="5"/>
  <c r="M1303" i="5" s="1"/>
  <c r="L1304" i="5"/>
  <c r="M1304" i="5" s="1"/>
  <c r="L1305" i="5"/>
  <c r="M1305" i="5" s="1"/>
  <c r="L1306" i="5"/>
  <c r="M1306" i="5" s="1"/>
  <c r="L1307" i="5"/>
  <c r="M1307" i="5" s="1"/>
  <c r="L1308" i="5"/>
  <c r="M1308" i="5" s="1"/>
  <c r="L1309" i="5"/>
  <c r="M1309" i="5" s="1"/>
  <c r="L1310" i="5"/>
  <c r="M1310" i="5" s="1"/>
  <c r="L1311" i="5"/>
  <c r="M1311" i="5" s="1"/>
  <c r="L1312" i="5"/>
  <c r="M1312" i="5" s="1"/>
  <c r="L1313" i="5"/>
  <c r="M1313" i="5" s="1"/>
  <c r="L1314" i="5"/>
  <c r="M1314" i="5" s="1"/>
  <c r="L1315" i="5"/>
  <c r="M1315" i="5" s="1"/>
  <c r="L1316" i="5"/>
  <c r="M1316" i="5" s="1"/>
  <c r="L1317" i="5"/>
  <c r="M1317" i="5" s="1"/>
  <c r="L1318" i="5"/>
  <c r="M1318" i="5" s="1"/>
  <c r="L1319" i="5"/>
  <c r="M1319" i="5" s="1"/>
  <c r="L1320" i="5"/>
  <c r="M1320" i="5" s="1"/>
  <c r="L1321" i="5"/>
  <c r="M1321" i="5" s="1"/>
  <c r="L1322" i="5"/>
  <c r="M1322" i="5" s="1"/>
  <c r="L1323" i="5"/>
  <c r="M1323" i="5" s="1"/>
  <c r="L1324" i="5"/>
  <c r="M1324" i="5" s="1"/>
  <c r="L1325" i="5"/>
  <c r="M1325" i="5" s="1"/>
  <c r="L1326" i="5"/>
  <c r="M1326" i="5" s="1"/>
  <c r="L1327" i="5"/>
  <c r="M1327" i="5" s="1"/>
  <c r="L1328" i="5"/>
  <c r="M1328" i="5" s="1"/>
  <c r="L1329" i="5"/>
  <c r="M1329" i="5" s="1"/>
  <c r="L1330" i="5"/>
  <c r="M1330" i="5" s="1"/>
  <c r="L1331" i="5"/>
  <c r="M1331" i="5" s="1"/>
  <c r="L1332" i="5"/>
  <c r="M1332" i="5" s="1"/>
  <c r="L1333" i="5"/>
  <c r="M1333" i="5" s="1"/>
  <c r="L1334" i="5"/>
  <c r="M1334" i="5" s="1"/>
  <c r="L1335" i="5"/>
  <c r="M1335" i="5" s="1"/>
  <c r="L1336" i="5"/>
  <c r="M1336" i="5" s="1"/>
  <c r="L1337" i="5"/>
  <c r="M1337" i="5" s="1"/>
  <c r="L1338" i="5"/>
  <c r="M1338" i="5" s="1"/>
  <c r="L1339" i="5"/>
  <c r="M1339" i="5" s="1"/>
  <c r="L1340" i="5"/>
  <c r="M1340" i="5" s="1"/>
  <c r="L1341" i="5"/>
  <c r="M1341" i="5" s="1"/>
  <c r="L1342" i="5"/>
  <c r="M1342" i="5" s="1"/>
  <c r="L1343" i="5"/>
  <c r="M1343" i="5" s="1"/>
  <c r="L1344" i="5"/>
  <c r="M1344" i="5" s="1"/>
  <c r="L1345" i="5"/>
  <c r="M1345" i="5" s="1"/>
  <c r="L1346" i="5"/>
  <c r="M1346" i="5" s="1"/>
  <c r="L1347" i="5"/>
  <c r="M1347" i="5" s="1"/>
  <c r="L1348" i="5"/>
  <c r="M1348" i="5" s="1"/>
  <c r="L1349" i="5"/>
  <c r="M1349" i="5" s="1"/>
  <c r="L1350" i="5"/>
  <c r="M1350" i="5" s="1"/>
  <c r="L1351" i="5"/>
  <c r="M1351" i="5" s="1"/>
  <c r="L1352" i="5"/>
  <c r="M1352" i="5" s="1"/>
  <c r="L1353" i="5"/>
  <c r="M1353" i="5" s="1"/>
  <c r="L1354" i="5"/>
  <c r="M1354" i="5" s="1"/>
  <c r="L1355" i="5"/>
  <c r="M1355" i="5" s="1"/>
  <c r="L1356" i="5"/>
  <c r="M1356" i="5" s="1"/>
  <c r="L1357" i="5"/>
  <c r="M1357" i="5" s="1"/>
  <c r="L1358" i="5"/>
  <c r="M1358" i="5" s="1"/>
  <c r="L1359" i="5"/>
  <c r="M1359" i="5" s="1"/>
  <c r="L1360" i="5"/>
  <c r="M1360" i="5" s="1"/>
  <c r="L1361" i="5"/>
  <c r="M1361" i="5" s="1"/>
  <c r="L1362" i="5"/>
  <c r="M1362" i="5" s="1"/>
  <c r="L1363" i="5"/>
  <c r="M1363" i="5" s="1"/>
  <c r="L1364" i="5"/>
  <c r="M1364" i="5" s="1"/>
  <c r="L1365" i="5"/>
  <c r="M1365" i="5" s="1"/>
  <c r="L1366" i="5"/>
  <c r="M1366" i="5" s="1"/>
  <c r="L1367" i="5"/>
  <c r="M1367" i="5" s="1"/>
  <c r="L1368" i="5"/>
  <c r="M1368" i="5" s="1"/>
  <c r="L1369" i="5"/>
  <c r="M1369" i="5" s="1"/>
  <c r="L1370" i="5"/>
  <c r="M1370" i="5" s="1"/>
  <c r="L1371" i="5"/>
  <c r="M1371" i="5" s="1"/>
  <c r="L1372" i="5"/>
  <c r="M1372" i="5" s="1"/>
  <c r="L1373" i="5"/>
  <c r="M1373" i="5" s="1"/>
  <c r="L1374" i="5"/>
  <c r="M1374" i="5" s="1"/>
  <c r="L1375" i="5"/>
  <c r="M1375" i="5" s="1"/>
  <c r="L1376" i="5"/>
  <c r="M1376" i="5" s="1"/>
  <c r="L1377" i="5"/>
  <c r="M1377" i="5" s="1"/>
  <c r="L1378" i="5"/>
  <c r="M1378" i="5" s="1"/>
  <c r="L1379" i="5"/>
  <c r="M1379" i="5" s="1"/>
  <c r="L1380" i="5"/>
  <c r="M1380" i="5" s="1"/>
  <c r="L1381" i="5"/>
  <c r="M1381" i="5" s="1"/>
  <c r="L1382" i="5"/>
  <c r="M1382" i="5" s="1"/>
  <c r="L1383" i="5"/>
  <c r="M1383" i="5" s="1"/>
  <c r="L1384" i="5"/>
  <c r="M1384" i="5" s="1"/>
  <c r="L1385" i="5"/>
  <c r="M1385" i="5" s="1"/>
  <c r="L1386" i="5"/>
  <c r="M1386" i="5" s="1"/>
  <c r="L1387" i="5"/>
  <c r="M1387" i="5" s="1"/>
  <c r="L1388" i="5"/>
  <c r="M1388" i="5" s="1"/>
  <c r="L1389" i="5"/>
  <c r="M1389" i="5" s="1"/>
  <c r="L1390" i="5"/>
  <c r="M1390" i="5" s="1"/>
  <c r="L1391" i="5"/>
  <c r="M1391" i="5" s="1"/>
  <c r="L1392" i="5"/>
  <c r="M1392" i="5" s="1"/>
  <c r="L1393" i="5"/>
  <c r="M1393" i="5" s="1"/>
  <c r="L1394" i="5"/>
  <c r="M1394" i="5" s="1"/>
  <c r="L1395" i="5"/>
  <c r="M1395" i="5" s="1"/>
  <c r="L1396" i="5"/>
  <c r="M1396" i="5" s="1"/>
  <c r="L1397" i="5"/>
  <c r="M1397" i="5" s="1"/>
  <c r="L1398" i="5"/>
  <c r="M1398" i="5" s="1"/>
  <c r="L1399" i="5"/>
  <c r="M1399" i="5" s="1"/>
  <c r="L1400" i="5"/>
  <c r="M1400" i="5" s="1"/>
  <c r="L1401" i="5"/>
  <c r="M1401" i="5" s="1"/>
  <c r="L1402" i="5"/>
  <c r="M1402" i="5" s="1"/>
  <c r="L1403" i="5"/>
  <c r="M1403" i="5" s="1"/>
  <c r="L1404" i="5"/>
  <c r="M1404" i="5" s="1"/>
  <c r="L1405" i="5"/>
  <c r="M1405" i="5" s="1"/>
  <c r="L1406" i="5"/>
  <c r="M1406" i="5" s="1"/>
  <c r="L1407" i="5"/>
  <c r="M1407" i="5" s="1"/>
  <c r="L1408" i="5"/>
  <c r="M1408" i="5" s="1"/>
  <c r="L1409" i="5"/>
  <c r="M1409" i="5" s="1"/>
  <c r="L1410" i="5"/>
  <c r="M1410" i="5" s="1"/>
  <c r="L1411" i="5"/>
  <c r="M1411" i="5" s="1"/>
  <c r="L1412" i="5"/>
  <c r="M1412" i="5" s="1"/>
  <c r="L1413" i="5"/>
  <c r="M1413" i="5" s="1"/>
  <c r="L1414" i="5"/>
  <c r="M1414" i="5" s="1"/>
  <c r="L1415" i="5"/>
  <c r="M1415" i="5" s="1"/>
  <c r="L1416" i="5"/>
  <c r="M1416" i="5" s="1"/>
  <c r="L1417" i="5"/>
  <c r="M1417" i="5" s="1"/>
  <c r="L1418" i="5"/>
  <c r="M1418" i="5" s="1"/>
  <c r="L1419" i="5"/>
  <c r="M1419" i="5" s="1"/>
  <c r="L1420" i="5"/>
  <c r="M1420" i="5" s="1"/>
  <c r="L1421" i="5"/>
  <c r="M1421" i="5" s="1"/>
  <c r="L1422" i="5"/>
  <c r="M1422" i="5" s="1"/>
  <c r="L1423" i="5"/>
  <c r="M1423" i="5" s="1"/>
  <c r="L1424" i="5"/>
  <c r="M1424" i="5" s="1"/>
  <c r="L1425" i="5"/>
  <c r="M1425" i="5" s="1"/>
  <c r="L1426" i="5"/>
  <c r="M1426" i="5" s="1"/>
  <c r="L1427" i="5"/>
  <c r="M1427" i="5" s="1"/>
  <c r="L1428" i="5"/>
  <c r="M1428" i="5" s="1"/>
  <c r="L1429" i="5"/>
  <c r="M1429" i="5" s="1"/>
  <c r="L1430" i="5"/>
  <c r="M1430" i="5" s="1"/>
  <c r="L1431" i="5"/>
  <c r="M1431" i="5" s="1"/>
  <c r="L1432" i="5"/>
  <c r="M1432" i="5" s="1"/>
  <c r="L1433" i="5"/>
  <c r="M1433" i="5" s="1"/>
  <c r="L1434" i="5"/>
  <c r="M1434" i="5" s="1"/>
  <c r="L1435" i="5"/>
  <c r="M1435" i="5" s="1"/>
  <c r="L1436" i="5"/>
  <c r="M1436" i="5" s="1"/>
  <c r="L1437" i="5"/>
  <c r="M1437" i="5" s="1"/>
  <c r="L1438" i="5"/>
  <c r="M1438" i="5" s="1"/>
  <c r="L1439" i="5"/>
  <c r="M1439" i="5" s="1"/>
  <c r="L1440" i="5"/>
  <c r="M1440" i="5" s="1"/>
  <c r="L1441" i="5"/>
  <c r="M1441" i="5" s="1"/>
  <c r="L1442" i="5"/>
  <c r="M1442" i="5" s="1"/>
  <c r="L1443" i="5"/>
  <c r="M1443" i="5" s="1"/>
  <c r="L1444" i="5"/>
  <c r="M1444" i="5" s="1"/>
  <c r="L1445" i="5"/>
  <c r="M1445" i="5" s="1"/>
  <c r="L1446" i="5"/>
  <c r="M1446" i="5" s="1"/>
  <c r="L1447" i="5"/>
  <c r="M1447" i="5" s="1"/>
  <c r="L1448" i="5"/>
  <c r="M1448" i="5" s="1"/>
  <c r="L1449" i="5"/>
  <c r="M1449" i="5" s="1"/>
  <c r="L1450" i="5"/>
  <c r="M1450" i="5" s="1"/>
  <c r="L1451" i="5"/>
  <c r="M1451" i="5" s="1"/>
  <c r="L1452" i="5"/>
  <c r="M1452" i="5" s="1"/>
  <c r="L1453" i="5"/>
  <c r="M1453" i="5" s="1"/>
  <c r="L1454" i="5"/>
  <c r="M1454" i="5" s="1"/>
  <c r="L1455" i="5"/>
  <c r="M1455" i="5" s="1"/>
  <c r="L1456" i="5"/>
  <c r="M1456" i="5" s="1"/>
  <c r="L1457" i="5"/>
  <c r="M1457" i="5" s="1"/>
  <c r="L1458" i="5"/>
  <c r="M1458" i="5" s="1"/>
  <c r="L1459" i="5"/>
  <c r="M1459" i="5" s="1"/>
  <c r="L1460" i="5"/>
  <c r="M1460" i="5" s="1"/>
  <c r="L1461" i="5"/>
  <c r="M1461" i="5" s="1"/>
  <c r="L1462" i="5"/>
  <c r="M1462" i="5" s="1"/>
  <c r="L1463" i="5"/>
  <c r="M1463" i="5" s="1"/>
  <c r="L1464" i="5"/>
  <c r="M1464" i="5" s="1"/>
  <c r="L1465" i="5"/>
  <c r="M1465" i="5" s="1"/>
  <c r="L1466" i="5"/>
  <c r="M1466" i="5" s="1"/>
  <c r="L1467" i="5"/>
  <c r="M1467" i="5" s="1"/>
  <c r="L1468" i="5"/>
  <c r="M1468" i="5" s="1"/>
  <c r="L1469" i="5"/>
  <c r="M1469" i="5" s="1"/>
  <c r="L1470" i="5"/>
  <c r="M1470" i="5" s="1"/>
  <c r="L1471" i="5"/>
  <c r="M1471" i="5" s="1"/>
  <c r="L1472" i="5"/>
  <c r="M1472" i="5" s="1"/>
  <c r="L1473" i="5"/>
  <c r="M1473" i="5" s="1"/>
  <c r="L1474" i="5"/>
  <c r="M1474" i="5" s="1"/>
  <c r="L1475" i="5"/>
  <c r="M1475" i="5" s="1"/>
  <c r="L1476" i="5"/>
  <c r="M1476" i="5" s="1"/>
  <c r="L1477" i="5"/>
  <c r="M1477" i="5" s="1"/>
  <c r="L1478" i="5"/>
  <c r="M1478" i="5" s="1"/>
  <c r="L1479" i="5"/>
  <c r="M1479" i="5" s="1"/>
  <c r="L1480" i="5"/>
  <c r="M1480" i="5" s="1"/>
  <c r="L1481" i="5"/>
  <c r="M1481" i="5" s="1"/>
  <c r="L1482" i="5"/>
  <c r="M1482" i="5" s="1"/>
  <c r="L1483" i="5"/>
  <c r="M1483" i="5" s="1"/>
  <c r="L1484" i="5"/>
  <c r="M1484" i="5" s="1"/>
  <c r="L1485" i="5"/>
  <c r="M1485" i="5" s="1"/>
  <c r="L1486" i="5"/>
  <c r="M1486" i="5" s="1"/>
  <c r="L1487" i="5"/>
  <c r="M1487" i="5" s="1"/>
  <c r="L1488" i="5"/>
  <c r="M1488" i="5" s="1"/>
  <c r="L1489" i="5"/>
  <c r="M1489" i="5" s="1"/>
  <c r="L1490" i="5"/>
  <c r="M1490" i="5" s="1"/>
  <c r="L1491" i="5"/>
  <c r="M1491" i="5" s="1"/>
  <c r="L1492" i="5"/>
  <c r="M1492" i="5" s="1"/>
  <c r="L1493" i="5"/>
  <c r="M1493" i="5" s="1"/>
  <c r="L1494" i="5"/>
  <c r="M1494" i="5" s="1"/>
  <c r="L1495" i="5"/>
  <c r="M1495" i="5" s="1"/>
  <c r="L1496" i="5"/>
  <c r="M1496" i="5" s="1"/>
  <c r="L1497" i="5"/>
  <c r="M1497" i="5" s="1"/>
  <c r="L1498" i="5"/>
  <c r="M1498" i="5" s="1"/>
  <c r="L1499" i="5"/>
  <c r="M1499" i="5" s="1"/>
  <c r="L1500" i="5"/>
  <c r="M1500" i="5" s="1"/>
  <c r="L1501" i="5"/>
  <c r="M1501" i="5" s="1"/>
  <c r="L1502" i="5"/>
  <c r="M1502" i="5" s="1"/>
  <c r="L1503" i="5"/>
  <c r="M1503" i="5" s="1"/>
  <c r="L1504" i="5"/>
  <c r="M1504" i="5" s="1"/>
  <c r="L1505" i="5"/>
  <c r="M1505" i="5" s="1"/>
  <c r="L1506" i="5"/>
  <c r="M1506" i="5" s="1"/>
  <c r="L1507" i="5"/>
  <c r="M1507" i="5" s="1"/>
  <c r="L1508" i="5"/>
  <c r="M1508" i="5" s="1"/>
  <c r="L1509" i="5"/>
  <c r="M1509" i="5" s="1"/>
  <c r="L1510" i="5"/>
  <c r="M1510" i="5" s="1"/>
  <c r="L1511" i="5"/>
  <c r="M1511" i="5" s="1"/>
  <c r="L1512" i="5"/>
  <c r="M1512" i="5" s="1"/>
  <c r="L1513" i="5"/>
  <c r="M1513" i="5" s="1"/>
  <c r="L1514" i="5"/>
  <c r="M1514" i="5" s="1"/>
  <c r="L1515" i="5"/>
  <c r="M1515" i="5" s="1"/>
  <c r="L1516" i="5"/>
  <c r="M1516" i="5" s="1"/>
  <c r="L1517" i="5"/>
  <c r="M1517" i="5" s="1"/>
  <c r="L1518" i="5"/>
  <c r="M1518" i="5" s="1"/>
  <c r="L1519" i="5"/>
  <c r="M1519" i="5" s="1"/>
  <c r="L1520" i="5"/>
  <c r="M1520" i="5" s="1"/>
  <c r="L1521" i="5"/>
  <c r="M1521" i="5" s="1"/>
  <c r="L1522" i="5"/>
  <c r="M1522" i="5" s="1"/>
  <c r="L1523" i="5"/>
  <c r="M1523" i="5" s="1"/>
  <c r="L1524" i="5"/>
  <c r="M1524" i="5" s="1"/>
  <c r="L1525" i="5"/>
  <c r="M1525" i="5" s="1"/>
  <c r="L1526" i="5"/>
  <c r="M1526" i="5" s="1"/>
  <c r="L1527" i="5"/>
  <c r="M1527" i="5" s="1"/>
  <c r="L1528" i="5"/>
  <c r="M1528" i="5" s="1"/>
  <c r="L1529" i="5"/>
  <c r="M1529" i="5" s="1"/>
  <c r="L1530" i="5"/>
  <c r="M1530" i="5" s="1"/>
  <c r="L1531" i="5"/>
  <c r="M1531" i="5" s="1"/>
  <c r="L1532" i="5"/>
  <c r="M1532" i="5" s="1"/>
  <c r="L1533" i="5"/>
  <c r="M1533" i="5" s="1"/>
  <c r="L1534" i="5"/>
  <c r="M1534" i="5" s="1"/>
  <c r="L1535" i="5"/>
  <c r="M1535" i="5" s="1"/>
  <c r="L1536" i="5"/>
  <c r="M1536" i="5" s="1"/>
  <c r="L1537" i="5"/>
  <c r="M1537" i="5" s="1"/>
  <c r="L1538" i="5"/>
  <c r="M1538" i="5" s="1"/>
  <c r="L1539" i="5"/>
  <c r="M1539" i="5" s="1"/>
  <c r="L1540" i="5"/>
  <c r="M1540" i="5" s="1"/>
  <c r="L1541" i="5"/>
  <c r="M1541" i="5" s="1"/>
  <c r="L1542" i="5"/>
  <c r="M1542" i="5" s="1"/>
  <c r="L1543" i="5"/>
  <c r="M1543" i="5" s="1"/>
  <c r="L1544" i="5"/>
  <c r="M1544" i="5" s="1"/>
  <c r="L1545" i="5"/>
  <c r="M1545" i="5" s="1"/>
  <c r="L1546" i="5"/>
  <c r="M1546" i="5" s="1"/>
  <c r="L1547" i="5"/>
  <c r="M1547" i="5" s="1"/>
  <c r="L1548" i="5"/>
  <c r="M1548" i="5" s="1"/>
  <c r="L1549" i="5"/>
  <c r="M1549" i="5" s="1"/>
  <c r="L1550" i="5"/>
  <c r="M1550" i="5" s="1"/>
  <c r="L1551" i="5"/>
  <c r="M1551" i="5" s="1"/>
  <c r="L1552" i="5"/>
  <c r="M1552" i="5" s="1"/>
  <c r="L1553" i="5"/>
  <c r="M1553" i="5" s="1"/>
  <c r="L1554" i="5"/>
  <c r="M1554" i="5" s="1"/>
  <c r="L1555" i="5"/>
  <c r="M1555" i="5" s="1"/>
  <c r="L1556" i="5"/>
  <c r="M1556" i="5" s="1"/>
  <c r="L1557" i="5"/>
  <c r="M1557" i="5" s="1"/>
  <c r="L1558" i="5"/>
  <c r="M1558" i="5" s="1"/>
  <c r="L1559" i="5"/>
  <c r="M1559" i="5" s="1"/>
  <c r="L1560" i="5"/>
  <c r="M1560" i="5" s="1"/>
  <c r="L1561" i="5"/>
  <c r="M1561" i="5" s="1"/>
  <c r="L1562" i="5"/>
  <c r="M1562" i="5" s="1"/>
  <c r="L1563" i="5"/>
  <c r="M1563" i="5" s="1"/>
  <c r="L1564" i="5"/>
  <c r="M1564" i="5" s="1"/>
  <c r="L1565" i="5"/>
  <c r="M1565" i="5" s="1"/>
  <c r="L1566" i="5"/>
  <c r="M1566" i="5" s="1"/>
  <c r="L1567" i="5"/>
  <c r="M1567" i="5" s="1"/>
  <c r="L1568" i="5"/>
  <c r="M1568" i="5" s="1"/>
  <c r="L1569" i="5"/>
  <c r="M1569" i="5" s="1"/>
  <c r="L1570" i="5"/>
  <c r="M1570" i="5" s="1"/>
  <c r="L1571" i="5"/>
  <c r="M1571" i="5" s="1"/>
  <c r="L1572" i="5"/>
  <c r="M1572" i="5" s="1"/>
  <c r="L1573" i="5"/>
  <c r="M1573" i="5" s="1"/>
  <c r="L1574" i="5"/>
  <c r="M1574" i="5" s="1"/>
  <c r="L1575" i="5"/>
  <c r="M1575" i="5" s="1"/>
  <c r="L1576" i="5"/>
  <c r="M1576" i="5" s="1"/>
  <c r="L1577" i="5"/>
  <c r="M1577" i="5" s="1"/>
  <c r="L1578" i="5"/>
  <c r="M1578" i="5" s="1"/>
  <c r="L1579" i="5"/>
  <c r="M1579" i="5" s="1"/>
  <c r="L1580" i="5"/>
  <c r="M1580" i="5" s="1"/>
  <c r="L1581" i="5"/>
  <c r="M1581" i="5" s="1"/>
  <c r="L1582" i="5"/>
  <c r="M1582" i="5" s="1"/>
  <c r="L1583" i="5"/>
  <c r="M1583" i="5" s="1"/>
  <c r="L1584" i="5"/>
  <c r="M1584" i="5" s="1"/>
  <c r="L1585" i="5"/>
  <c r="M1585" i="5" s="1"/>
  <c r="L1586" i="5"/>
  <c r="M1586" i="5" s="1"/>
  <c r="L1587" i="5"/>
  <c r="M1587" i="5" s="1"/>
  <c r="L1588" i="5"/>
  <c r="M1588" i="5" s="1"/>
  <c r="L1589" i="5"/>
  <c r="M1589" i="5" s="1"/>
  <c r="L1590" i="5"/>
  <c r="M1590" i="5" s="1"/>
  <c r="L1591" i="5"/>
  <c r="M1591" i="5" s="1"/>
  <c r="L1592" i="5"/>
  <c r="M1592" i="5" s="1"/>
  <c r="L1593" i="5"/>
  <c r="M1593" i="5" s="1"/>
  <c r="L1594" i="5"/>
  <c r="M1594" i="5" s="1"/>
  <c r="L1595" i="5"/>
  <c r="M1595" i="5" s="1"/>
  <c r="L1596" i="5"/>
  <c r="M1596" i="5" s="1"/>
  <c r="L1597" i="5"/>
  <c r="M1597" i="5" s="1"/>
  <c r="L1598" i="5"/>
  <c r="M1598" i="5" s="1"/>
  <c r="L1599" i="5"/>
  <c r="M1599" i="5" s="1"/>
  <c r="L1600" i="5"/>
  <c r="M1600" i="5" s="1"/>
  <c r="L1601" i="5"/>
  <c r="M1601" i="5" s="1"/>
  <c r="L1602" i="5"/>
  <c r="M1602" i="5" s="1"/>
  <c r="L1603" i="5"/>
  <c r="M1603" i="5" s="1"/>
  <c r="L1604" i="5"/>
  <c r="M1604" i="5" s="1"/>
  <c r="L1605" i="5"/>
  <c r="M1605" i="5" s="1"/>
  <c r="L1606" i="5"/>
  <c r="M1606" i="5" s="1"/>
  <c r="L1607" i="5"/>
  <c r="M1607" i="5" s="1"/>
  <c r="L1608" i="5"/>
  <c r="M1608" i="5" s="1"/>
  <c r="L1609" i="5"/>
  <c r="M1609" i="5" s="1"/>
  <c r="L1610" i="5"/>
  <c r="M1610" i="5" s="1"/>
  <c r="L1611" i="5"/>
  <c r="M1611" i="5" s="1"/>
  <c r="L1612" i="5"/>
  <c r="M1612" i="5" s="1"/>
  <c r="L1613" i="5"/>
  <c r="M1613" i="5" s="1"/>
  <c r="L1614" i="5"/>
  <c r="M1614" i="5" s="1"/>
  <c r="L1615" i="5"/>
  <c r="M1615" i="5" s="1"/>
  <c r="L1616" i="5"/>
  <c r="M1616" i="5" s="1"/>
  <c r="L1617" i="5"/>
  <c r="M1617" i="5" s="1"/>
  <c r="L1618" i="5"/>
  <c r="M1618" i="5" s="1"/>
  <c r="L1619" i="5"/>
  <c r="M1619" i="5" s="1"/>
  <c r="L1620" i="5"/>
  <c r="M1620" i="5" s="1"/>
  <c r="L1621" i="5"/>
  <c r="M1621" i="5" s="1"/>
  <c r="L1622" i="5"/>
  <c r="M1622" i="5" s="1"/>
  <c r="L1623" i="5"/>
  <c r="M1623" i="5" s="1"/>
  <c r="L1624" i="5"/>
  <c r="M1624" i="5" s="1"/>
  <c r="L1625" i="5"/>
  <c r="M1625" i="5" s="1"/>
  <c r="L1626" i="5"/>
  <c r="M1626" i="5" s="1"/>
  <c r="L1627" i="5"/>
  <c r="M1627" i="5" s="1"/>
  <c r="L1628" i="5"/>
  <c r="M1628" i="5" s="1"/>
  <c r="L1629" i="5"/>
  <c r="M1629" i="5" s="1"/>
  <c r="L1630" i="5"/>
  <c r="M1630" i="5" s="1"/>
  <c r="L1631" i="5"/>
  <c r="M1631" i="5" s="1"/>
  <c r="L1632" i="5"/>
  <c r="M1632" i="5" s="1"/>
  <c r="L1633" i="5"/>
  <c r="M1633" i="5" s="1"/>
  <c r="L1634" i="5"/>
  <c r="M1634" i="5" s="1"/>
  <c r="L1635" i="5"/>
  <c r="M1635" i="5" s="1"/>
  <c r="L1636" i="5"/>
  <c r="M1636" i="5" s="1"/>
  <c r="L1637" i="5"/>
  <c r="M1637" i="5" s="1"/>
  <c r="L1638" i="5"/>
  <c r="M1638" i="5" s="1"/>
  <c r="L1639" i="5"/>
  <c r="M1639" i="5" s="1"/>
  <c r="L1640" i="5"/>
  <c r="M1640" i="5" s="1"/>
  <c r="L1641" i="5"/>
  <c r="M1641" i="5" s="1"/>
  <c r="L1642" i="5"/>
  <c r="M1642" i="5" s="1"/>
  <c r="L1643" i="5"/>
  <c r="M1643" i="5" s="1"/>
  <c r="L1644" i="5"/>
  <c r="M1644" i="5" s="1"/>
  <c r="L1645" i="5"/>
  <c r="M1645" i="5" s="1"/>
  <c r="L1646" i="5"/>
  <c r="M1646" i="5" s="1"/>
  <c r="L1647" i="5"/>
  <c r="M1647" i="5" s="1"/>
  <c r="L1648" i="5"/>
  <c r="M1648" i="5" s="1"/>
  <c r="L1649" i="5"/>
  <c r="M1649" i="5" s="1"/>
  <c r="L1650" i="5"/>
  <c r="M1650" i="5" s="1"/>
  <c r="L1651" i="5"/>
  <c r="M1651" i="5" s="1"/>
  <c r="L1652" i="5"/>
  <c r="M1652" i="5" s="1"/>
  <c r="L1653" i="5"/>
  <c r="M1653" i="5" s="1"/>
  <c r="L1654" i="5"/>
  <c r="M1654" i="5" s="1"/>
  <c r="L1655" i="5"/>
  <c r="M1655" i="5" s="1"/>
  <c r="L1656" i="5"/>
  <c r="M1656" i="5" s="1"/>
  <c r="L1657" i="5"/>
  <c r="M1657" i="5" s="1"/>
  <c r="L1658" i="5"/>
  <c r="M1658" i="5" s="1"/>
  <c r="L1659" i="5"/>
  <c r="M1659" i="5" s="1"/>
  <c r="L1660" i="5"/>
  <c r="M1660" i="5" s="1"/>
  <c r="L1661" i="5"/>
  <c r="M1661" i="5" s="1"/>
  <c r="L1662" i="5"/>
  <c r="M1662" i="5" s="1"/>
  <c r="L1663" i="5"/>
  <c r="M1663" i="5" s="1"/>
  <c r="L1664" i="5"/>
  <c r="M1664" i="5" s="1"/>
  <c r="L1665" i="5"/>
  <c r="M1665" i="5" s="1"/>
  <c r="L1666" i="5"/>
  <c r="M1666" i="5" s="1"/>
  <c r="L1667" i="5"/>
  <c r="M1667" i="5" s="1"/>
  <c r="L1668" i="5"/>
  <c r="M1668" i="5" s="1"/>
  <c r="L1669" i="5"/>
  <c r="M1669" i="5" s="1"/>
  <c r="L1670" i="5"/>
  <c r="M1670" i="5" s="1"/>
  <c r="L1671" i="5"/>
  <c r="M1671" i="5" s="1"/>
  <c r="L1672" i="5"/>
  <c r="M1672" i="5" s="1"/>
  <c r="L1673" i="5"/>
  <c r="M1673" i="5" s="1"/>
  <c r="L1674" i="5"/>
  <c r="M1674" i="5" s="1"/>
  <c r="L1675" i="5"/>
  <c r="M1675" i="5" s="1"/>
  <c r="L1676" i="5"/>
  <c r="M1676" i="5" s="1"/>
  <c r="L1677" i="5"/>
  <c r="M1677" i="5" s="1"/>
  <c r="L1678" i="5"/>
  <c r="M1678" i="5" s="1"/>
  <c r="L1679" i="5"/>
  <c r="M1679" i="5" s="1"/>
  <c r="L1680" i="5"/>
  <c r="M1680" i="5" s="1"/>
  <c r="L1681" i="5"/>
  <c r="M1681" i="5" s="1"/>
  <c r="L1682" i="5"/>
  <c r="M1682" i="5" s="1"/>
  <c r="L1683" i="5"/>
  <c r="M1683" i="5" s="1"/>
  <c r="L1684" i="5"/>
  <c r="M1684" i="5" s="1"/>
  <c r="L1685" i="5"/>
  <c r="M1685" i="5" s="1"/>
  <c r="L1686" i="5"/>
  <c r="M1686" i="5" s="1"/>
  <c r="L1687" i="5"/>
  <c r="M1687" i="5" s="1"/>
  <c r="L1688" i="5"/>
  <c r="M1688" i="5" s="1"/>
  <c r="L1689" i="5"/>
  <c r="M1689" i="5" s="1"/>
  <c r="L1690" i="5"/>
  <c r="M1690" i="5" s="1"/>
  <c r="L1691" i="5"/>
  <c r="M1691" i="5" s="1"/>
  <c r="L1692" i="5"/>
  <c r="M1692" i="5" s="1"/>
  <c r="L1693" i="5"/>
  <c r="M1693" i="5" s="1"/>
  <c r="L1694" i="5"/>
  <c r="M1694" i="5" s="1"/>
  <c r="L1695" i="5"/>
  <c r="M1695" i="5" s="1"/>
  <c r="L1696" i="5"/>
  <c r="M1696" i="5" s="1"/>
  <c r="L1697" i="5"/>
  <c r="M1697" i="5" s="1"/>
  <c r="L1698" i="5"/>
  <c r="M1698" i="5" s="1"/>
  <c r="L1699" i="5"/>
  <c r="M1699" i="5" s="1"/>
  <c r="L1700" i="5"/>
  <c r="M1700" i="5" s="1"/>
  <c r="L1701" i="5"/>
  <c r="M1701" i="5" s="1"/>
  <c r="L1702" i="5"/>
  <c r="M1702" i="5" s="1"/>
  <c r="L1703" i="5"/>
  <c r="M1703" i="5" s="1"/>
  <c r="L1704" i="5"/>
  <c r="M1704" i="5" s="1"/>
  <c r="L1705" i="5"/>
  <c r="M1705" i="5" s="1"/>
  <c r="L1706" i="5"/>
  <c r="M1706" i="5" s="1"/>
  <c r="L1707" i="5"/>
  <c r="M1707" i="5" s="1"/>
  <c r="L1708" i="5"/>
  <c r="M1708" i="5" s="1"/>
  <c r="L1709" i="5"/>
  <c r="M1709" i="5" s="1"/>
  <c r="L1710" i="5"/>
  <c r="M1710" i="5" s="1"/>
  <c r="L1711" i="5"/>
  <c r="M1711" i="5" s="1"/>
  <c r="L1712" i="5"/>
  <c r="M1712" i="5" s="1"/>
  <c r="L1713" i="5"/>
  <c r="M1713" i="5" s="1"/>
  <c r="L1714" i="5"/>
  <c r="M1714" i="5" s="1"/>
  <c r="L1715" i="5"/>
  <c r="M1715" i="5" s="1"/>
  <c r="L1716" i="5"/>
  <c r="M1716" i="5" s="1"/>
  <c r="L1717" i="5"/>
  <c r="M1717" i="5" s="1"/>
  <c r="L1718" i="5"/>
  <c r="M1718" i="5" s="1"/>
  <c r="L1719" i="5"/>
  <c r="M1719" i="5" s="1"/>
  <c r="L1720" i="5"/>
  <c r="M1720" i="5" s="1"/>
  <c r="L1721" i="5"/>
  <c r="M1721" i="5" s="1"/>
  <c r="L1722" i="5"/>
  <c r="M1722" i="5" s="1"/>
  <c r="L1723" i="5"/>
  <c r="M1723" i="5" s="1"/>
  <c r="L1724" i="5"/>
  <c r="M1724" i="5" s="1"/>
  <c r="L1725" i="5"/>
  <c r="M1725" i="5" s="1"/>
  <c r="L1726" i="5"/>
  <c r="M1726" i="5" s="1"/>
  <c r="L1727" i="5"/>
  <c r="M1727" i="5" s="1"/>
  <c r="L1728" i="5"/>
  <c r="M1728" i="5" s="1"/>
  <c r="L1729" i="5"/>
  <c r="M1729" i="5" s="1"/>
  <c r="L1730" i="5"/>
  <c r="M1730" i="5" s="1"/>
  <c r="L1731" i="5"/>
  <c r="M1731" i="5" s="1"/>
  <c r="L1732" i="5"/>
  <c r="M1732" i="5" s="1"/>
  <c r="L1733" i="5"/>
  <c r="M1733" i="5" s="1"/>
  <c r="L1734" i="5"/>
  <c r="M1734" i="5" s="1"/>
  <c r="L1735" i="5"/>
  <c r="M1735" i="5" s="1"/>
  <c r="L1736" i="5"/>
  <c r="M1736" i="5" s="1"/>
  <c r="L1737" i="5"/>
  <c r="M1737" i="5" s="1"/>
  <c r="L1738" i="5"/>
  <c r="M1738" i="5" s="1"/>
  <c r="L1739" i="5"/>
  <c r="M1739" i="5" s="1"/>
  <c r="L1740" i="5"/>
  <c r="M1740" i="5" s="1"/>
  <c r="L1741" i="5"/>
  <c r="M1741" i="5" s="1"/>
  <c r="L1742" i="5"/>
  <c r="M1742" i="5" s="1"/>
  <c r="L1743" i="5"/>
  <c r="M1743" i="5" s="1"/>
  <c r="L1744" i="5"/>
  <c r="M1744" i="5" s="1"/>
  <c r="L1745" i="5"/>
  <c r="M1745" i="5" s="1"/>
  <c r="L1746" i="5"/>
  <c r="M1746" i="5" s="1"/>
  <c r="L1747" i="5"/>
  <c r="M1747" i="5" s="1"/>
  <c r="L1748" i="5"/>
  <c r="M1748" i="5" s="1"/>
  <c r="L1749" i="5"/>
  <c r="M1749" i="5" s="1"/>
  <c r="L1750" i="5"/>
  <c r="M1750" i="5" s="1"/>
  <c r="L1751" i="5"/>
  <c r="M1751" i="5" s="1"/>
  <c r="L1752" i="5"/>
  <c r="M1752" i="5" s="1"/>
  <c r="L1753" i="5"/>
  <c r="M1753" i="5" s="1"/>
  <c r="L1754" i="5"/>
  <c r="M1754" i="5" s="1"/>
  <c r="L1755" i="5"/>
  <c r="M1755" i="5" s="1"/>
  <c r="L1756" i="5"/>
  <c r="M1756" i="5" s="1"/>
  <c r="L1757" i="5"/>
  <c r="M1757" i="5" s="1"/>
  <c r="L1758" i="5"/>
  <c r="M1758" i="5" s="1"/>
  <c r="L1759" i="5"/>
  <c r="M1759" i="5" s="1"/>
  <c r="L1760" i="5"/>
  <c r="M1760" i="5" s="1"/>
  <c r="L1761" i="5"/>
  <c r="M1761" i="5" s="1"/>
  <c r="L1762" i="5"/>
  <c r="M1762" i="5" s="1"/>
  <c r="L1763" i="5"/>
  <c r="M1763" i="5" s="1"/>
  <c r="L1764" i="5"/>
  <c r="M1764" i="5" s="1"/>
  <c r="L1765" i="5"/>
  <c r="M1765" i="5" s="1"/>
  <c r="L1766" i="5"/>
  <c r="M1766" i="5" s="1"/>
  <c r="L1767" i="5"/>
  <c r="M1767" i="5" s="1"/>
  <c r="L1768" i="5"/>
  <c r="M1768" i="5" s="1"/>
  <c r="L1769" i="5"/>
  <c r="M1769" i="5" s="1"/>
  <c r="L1770" i="5"/>
  <c r="M1770" i="5" s="1"/>
  <c r="L1771" i="5"/>
  <c r="M1771" i="5" s="1"/>
  <c r="L1772" i="5"/>
  <c r="M1772" i="5" s="1"/>
  <c r="L1773" i="5"/>
  <c r="M1773" i="5" s="1"/>
  <c r="L1774" i="5"/>
  <c r="M1774" i="5" s="1"/>
  <c r="L1775" i="5"/>
  <c r="M1775" i="5" s="1"/>
  <c r="L1776" i="5"/>
  <c r="M1776" i="5" s="1"/>
  <c r="L1777" i="5"/>
  <c r="M1777" i="5" s="1"/>
  <c r="L1778" i="5"/>
  <c r="M1778" i="5" s="1"/>
  <c r="L1779" i="5"/>
  <c r="M1779" i="5" s="1"/>
  <c r="L1780" i="5"/>
  <c r="M1780" i="5" s="1"/>
  <c r="L1781" i="5"/>
  <c r="M1781" i="5" s="1"/>
  <c r="L1782" i="5"/>
  <c r="M1782" i="5" s="1"/>
  <c r="L1783" i="5"/>
  <c r="M1783" i="5" s="1"/>
  <c r="L1784" i="5"/>
  <c r="M1784" i="5" s="1"/>
  <c r="L1785" i="5"/>
  <c r="M1785" i="5" s="1"/>
  <c r="L1786" i="5"/>
  <c r="M1786" i="5" s="1"/>
  <c r="L1787" i="5"/>
  <c r="M1787" i="5" s="1"/>
  <c r="L1788" i="5"/>
  <c r="M1788" i="5" s="1"/>
  <c r="L1789" i="5"/>
  <c r="M1789" i="5" s="1"/>
  <c r="L1790" i="5"/>
  <c r="M1790" i="5" s="1"/>
  <c r="L1791" i="5"/>
  <c r="M1791" i="5" s="1"/>
  <c r="L1792" i="5"/>
  <c r="M1792" i="5" s="1"/>
  <c r="L1793" i="5"/>
  <c r="M1793" i="5" s="1"/>
  <c r="L1794" i="5"/>
  <c r="M1794" i="5" s="1"/>
  <c r="L1795" i="5"/>
  <c r="M1795" i="5" s="1"/>
  <c r="L1796" i="5"/>
  <c r="M1796" i="5" s="1"/>
  <c r="L1797" i="5"/>
  <c r="M1797" i="5" s="1"/>
  <c r="L1798" i="5"/>
  <c r="M1798" i="5" s="1"/>
  <c r="L1799" i="5"/>
  <c r="M1799" i="5" s="1"/>
  <c r="L1800" i="5"/>
  <c r="M1800" i="5" s="1"/>
  <c r="L1801" i="5"/>
  <c r="M1801" i="5" s="1"/>
  <c r="L1802" i="5"/>
  <c r="M1802" i="5" s="1"/>
  <c r="L1803" i="5"/>
  <c r="M1803" i="5" s="1"/>
  <c r="L1804" i="5"/>
  <c r="M1804" i="5" s="1"/>
  <c r="L1805" i="5"/>
  <c r="M1805" i="5" s="1"/>
  <c r="L1806" i="5"/>
  <c r="M1806" i="5" s="1"/>
  <c r="L1807" i="5"/>
  <c r="M1807" i="5" s="1"/>
  <c r="L1808" i="5"/>
  <c r="M1808" i="5" s="1"/>
  <c r="L1809" i="5"/>
  <c r="M1809" i="5" s="1"/>
  <c r="L1810" i="5"/>
  <c r="M1810" i="5" s="1"/>
  <c r="L1811" i="5"/>
  <c r="M1811" i="5" s="1"/>
  <c r="L1812" i="5"/>
  <c r="M1812" i="5" s="1"/>
  <c r="L1813" i="5"/>
  <c r="M1813" i="5" s="1"/>
  <c r="L1814" i="5"/>
  <c r="M1814" i="5" s="1"/>
  <c r="L1815" i="5"/>
  <c r="M1815" i="5" s="1"/>
  <c r="L1816" i="5"/>
  <c r="M1816" i="5" s="1"/>
  <c r="L1817" i="5"/>
  <c r="M1817" i="5" s="1"/>
  <c r="L1818" i="5"/>
  <c r="M1818" i="5" s="1"/>
  <c r="L1819" i="5"/>
  <c r="M1819" i="5" s="1"/>
  <c r="L1820" i="5"/>
  <c r="M1820" i="5" s="1"/>
  <c r="L1821" i="5"/>
  <c r="M1821" i="5" s="1"/>
  <c r="L1822" i="5"/>
  <c r="M1822" i="5" s="1"/>
  <c r="L1823" i="5"/>
  <c r="M1823" i="5" s="1"/>
  <c r="L1824" i="5"/>
  <c r="M1824" i="5" s="1"/>
  <c r="L1825" i="5"/>
  <c r="M1825" i="5" s="1"/>
  <c r="L1826" i="5"/>
  <c r="M1826" i="5" s="1"/>
  <c r="L1827" i="5"/>
  <c r="M1827" i="5" s="1"/>
  <c r="L1828" i="5"/>
  <c r="M1828" i="5" s="1"/>
  <c r="L1829" i="5"/>
  <c r="M1829" i="5" s="1"/>
  <c r="L1830" i="5"/>
  <c r="M1830" i="5" s="1"/>
  <c r="L1831" i="5"/>
  <c r="M1831" i="5" s="1"/>
  <c r="L1832" i="5"/>
  <c r="M1832" i="5" s="1"/>
  <c r="L1833" i="5"/>
  <c r="M1833" i="5" s="1"/>
  <c r="L1834" i="5"/>
  <c r="M1834" i="5" s="1"/>
  <c r="L1835" i="5"/>
  <c r="M1835" i="5" s="1"/>
  <c r="L1836" i="5"/>
  <c r="M1836" i="5" s="1"/>
  <c r="L1837" i="5"/>
  <c r="M1837" i="5" s="1"/>
  <c r="L1838" i="5"/>
  <c r="M1838" i="5" s="1"/>
  <c r="L1839" i="5"/>
  <c r="M1839" i="5" s="1"/>
  <c r="L1840" i="5"/>
  <c r="M1840" i="5" s="1"/>
  <c r="L1841" i="5"/>
  <c r="M1841" i="5" s="1"/>
  <c r="L1842" i="5"/>
  <c r="M1842" i="5" s="1"/>
  <c r="L1843" i="5"/>
  <c r="M1843" i="5" s="1"/>
  <c r="L1844" i="5"/>
  <c r="M1844" i="5" s="1"/>
  <c r="L1845" i="5"/>
  <c r="M1845" i="5" s="1"/>
  <c r="L1846" i="5"/>
  <c r="M1846" i="5" s="1"/>
  <c r="L1847" i="5"/>
  <c r="M1847" i="5" s="1"/>
  <c r="L1848" i="5"/>
  <c r="M1848" i="5" s="1"/>
  <c r="L1849" i="5"/>
  <c r="M1849" i="5" s="1"/>
  <c r="L1850" i="5"/>
  <c r="M1850" i="5" s="1"/>
  <c r="L1851" i="5"/>
  <c r="M1851" i="5" s="1"/>
  <c r="L1852" i="5"/>
  <c r="M1852" i="5" s="1"/>
  <c r="L1853" i="5"/>
  <c r="M1853" i="5" s="1"/>
  <c r="L1854" i="5"/>
  <c r="M1854" i="5" s="1"/>
  <c r="L1855" i="5"/>
  <c r="M1855" i="5" s="1"/>
  <c r="L1856" i="5"/>
  <c r="M1856" i="5" s="1"/>
  <c r="L1857" i="5"/>
  <c r="M1857" i="5" s="1"/>
  <c r="L1858" i="5"/>
  <c r="M1858" i="5" s="1"/>
  <c r="L1859" i="5"/>
  <c r="M1859" i="5" s="1"/>
  <c r="L1860" i="5"/>
  <c r="M1860" i="5" s="1"/>
  <c r="L1861" i="5"/>
  <c r="M1861" i="5" s="1"/>
  <c r="L1862" i="5"/>
  <c r="M1862" i="5" s="1"/>
  <c r="L1863" i="5"/>
  <c r="M1863" i="5" s="1"/>
  <c r="L1864" i="5"/>
  <c r="M1864" i="5" s="1"/>
  <c r="L1865" i="5"/>
  <c r="M1865" i="5" s="1"/>
  <c r="L1866" i="5"/>
  <c r="M1866" i="5" s="1"/>
  <c r="L1867" i="5"/>
  <c r="M1867" i="5" s="1"/>
  <c r="L1868" i="5"/>
  <c r="M1868" i="5" s="1"/>
  <c r="L1869" i="5"/>
  <c r="M1869" i="5" s="1"/>
  <c r="L1870" i="5"/>
  <c r="M1870" i="5" s="1"/>
  <c r="L1871" i="5"/>
  <c r="M1871" i="5" s="1"/>
  <c r="L1872" i="5"/>
  <c r="M1872" i="5" s="1"/>
  <c r="L1873" i="5"/>
  <c r="M1873" i="5" s="1"/>
  <c r="L1874" i="5"/>
  <c r="M1874" i="5" s="1"/>
  <c r="L1875" i="5"/>
  <c r="M1875" i="5" s="1"/>
  <c r="L1876" i="5"/>
  <c r="M1876" i="5" s="1"/>
  <c r="L1877" i="5"/>
  <c r="M1877" i="5" s="1"/>
  <c r="L1878" i="5"/>
  <c r="M1878" i="5" s="1"/>
  <c r="L1879" i="5"/>
  <c r="M1879" i="5" s="1"/>
  <c r="L1880" i="5"/>
  <c r="M1880" i="5" s="1"/>
  <c r="L1881" i="5"/>
  <c r="M1881" i="5" s="1"/>
  <c r="L1882" i="5"/>
  <c r="M1882" i="5" s="1"/>
  <c r="L1883" i="5"/>
  <c r="M1883" i="5" s="1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A3" i="5"/>
  <c r="Q3" i="5" s="1"/>
  <c r="N10" i="5" l="1"/>
  <c r="Q528" i="5"/>
  <c r="C11" i="60"/>
  <c r="N122" i="5"/>
  <c r="N114" i="5"/>
  <c r="N106" i="5"/>
  <c r="N98" i="5"/>
  <c r="G11" i="60"/>
  <c r="N90" i="5"/>
  <c r="K11" i="60"/>
  <c r="K6" i="60"/>
  <c r="N730" i="5"/>
  <c r="N722" i="5"/>
  <c r="N714" i="5"/>
  <c r="N706" i="5"/>
  <c r="N698" i="5"/>
  <c r="N690" i="5"/>
  <c r="N682" i="5"/>
  <c r="N674" i="5"/>
  <c r="N666" i="5"/>
  <c r="N658" i="5"/>
  <c r="N650" i="5"/>
  <c r="N642" i="5"/>
  <c r="N634" i="5"/>
  <c r="N626" i="5"/>
  <c r="N618" i="5"/>
  <c r="N610" i="5"/>
  <c r="N602" i="5"/>
  <c r="N594" i="5"/>
  <c r="N586" i="5"/>
  <c r="N578" i="5"/>
  <c r="N570" i="5"/>
  <c r="N562" i="5"/>
  <c r="N554" i="5"/>
  <c r="N546" i="5"/>
  <c r="N538" i="5"/>
  <c r="N530" i="5"/>
  <c r="N522" i="5"/>
  <c r="N514" i="5"/>
  <c r="N506" i="5"/>
  <c r="N498" i="5"/>
  <c r="N490" i="5"/>
  <c r="N482" i="5"/>
  <c r="N474" i="5"/>
  <c r="N466" i="5"/>
  <c r="N458" i="5"/>
  <c r="N450" i="5"/>
  <c r="N442" i="5"/>
  <c r="N434" i="5"/>
  <c r="N426" i="5"/>
  <c r="N418" i="5"/>
  <c r="N410" i="5"/>
  <c r="N402" i="5"/>
  <c r="N394" i="5"/>
  <c r="N386" i="5"/>
  <c r="N738" i="5"/>
  <c r="N378" i="5"/>
  <c r="N370" i="5"/>
  <c r="N362" i="5"/>
  <c r="N354" i="5"/>
  <c r="N346" i="5"/>
  <c r="N338" i="5"/>
  <c r="N330" i="5"/>
  <c r="N322" i="5"/>
  <c r="N314" i="5"/>
  <c r="N306" i="5"/>
  <c r="N298" i="5"/>
  <c r="N290" i="5"/>
  <c r="N282" i="5"/>
  <c r="N274" i="5"/>
  <c r="N266" i="5"/>
  <c r="N258" i="5"/>
  <c r="N250" i="5"/>
  <c r="N242" i="5"/>
  <c r="N234" i="5"/>
  <c r="N226" i="5"/>
  <c r="N1858" i="5"/>
  <c r="N1842" i="5"/>
  <c r="N1826" i="5"/>
  <c r="N1810" i="5"/>
  <c r="N1786" i="5"/>
  <c r="N1762" i="5"/>
  <c r="N1746" i="5"/>
  <c r="N1738" i="5"/>
  <c r="N1730" i="5"/>
  <c r="N1722" i="5"/>
  <c r="N1714" i="5"/>
  <c r="N1706" i="5"/>
  <c r="N1698" i="5"/>
  <c r="N1690" i="5"/>
  <c r="N1682" i="5"/>
  <c r="N1674" i="5"/>
  <c r="N1666" i="5"/>
  <c r="N1658" i="5"/>
  <c r="N1650" i="5"/>
  <c r="N1642" i="5"/>
  <c r="N1634" i="5"/>
  <c r="N1626" i="5"/>
  <c r="N1618" i="5"/>
  <c r="N1610" i="5"/>
  <c r="N1602" i="5"/>
  <c r="N1594" i="5"/>
  <c r="N1586" i="5"/>
  <c r="N1578" i="5"/>
  <c r="N1570" i="5"/>
  <c r="N1562" i="5"/>
  <c r="N1554" i="5"/>
  <c r="N1546" i="5"/>
  <c r="N1538" i="5"/>
  <c r="N1530" i="5"/>
  <c r="N1522" i="5"/>
  <c r="N1514" i="5"/>
  <c r="N1506" i="5"/>
  <c r="N1498" i="5"/>
  <c r="N1490" i="5"/>
  <c r="N1482" i="5"/>
  <c r="N1474" i="5"/>
  <c r="N1466" i="5"/>
  <c r="N1458" i="5"/>
  <c r="N1450" i="5"/>
  <c r="N1442" i="5"/>
  <c r="N1434" i="5"/>
  <c r="N1426" i="5"/>
  <c r="N1794" i="5"/>
  <c r="N1770" i="5"/>
  <c r="N1778" i="5"/>
  <c r="N1882" i="5"/>
  <c r="N1874" i="5"/>
  <c r="N1866" i="5"/>
  <c r="N1850" i="5"/>
  <c r="N1834" i="5"/>
  <c r="N1818" i="5"/>
  <c r="N1802" i="5"/>
  <c r="N1754" i="5"/>
  <c r="N1418" i="5"/>
  <c r="N1410" i="5"/>
  <c r="N1402" i="5"/>
  <c r="N1394" i="5"/>
  <c r="N1386" i="5"/>
  <c r="N1378" i="5"/>
  <c r="N1370" i="5"/>
  <c r="N1362" i="5"/>
  <c r="N1354" i="5"/>
  <c r="N1346" i="5"/>
  <c r="N1338" i="5"/>
  <c r="N1330" i="5"/>
  <c r="N1322" i="5"/>
  <c r="N1314" i="5"/>
  <c r="N1306" i="5"/>
  <c r="N1298" i="5"/>
  <c r="N1290" i="5"/>
  <c r="N1282" i="5"/>
  <c r="N1274" i="5"/>
  <c r="N1266" i="5"/>
  <c r="N1258" i="5"/>
  <c r="N1250" i="5"/>
  <c r="N1242" i="5"/>
  <c r="N1234" i="5"/>
  <c r="N1226" i="5"/>
  <c r="N1218" i="5"/>
  <c r="N1210" i="5"/>
  <c r="N1202" i="5"/>
  <c r="N1194" i="5"/>
  <c r="N1186" i="5"/>
  <c r="N1178" i="5"/>
  <c r="N1170" i="5"/>
  <c r="N1162" i="5"/>
  <c r="N1154" i="5"/>
  <c r="N1146" i="5"/>
  <c r="N1138" i="5"/>
  <c r="N1130" i="5"/>
  <c r="N1122" i="5"/>
  <c r="N1114" i="5"/>
  <c r="N1106" i="5"/>
  <c r="N1098" i="5"/>
  <c r="N1090" i="5"/>
  <c r="N1082" i="5"/>
  <c r="N1074" i="5"/>
  <c r="N1066" i="5"/>
  <c r="N1058" i="5"/>
  <c r="N1050" i="5"/>
  <c r="N1042" i="5"/>
  <c r="N1034" i="5"/>
  <c r="N1026" i="5"/>
  <c r="N1018" i="5"/>
  <c r="N1010" i="5"/>
  <c r="N1002" i="5"/>
  <c r="N994" i="5"/>
  <c r="N986" i="5"/>
  <c r="N978" i="5"/>
  <c r="N970" i="5"/>
  <c r="N962" i="5"/>
  <c r="N954" i="5"/>
  <c r="N946" i="5"/>
  <c r="N938" i="5"/>
  <c r="N930" i="5"/>
  <c r="N922" i="5"/>
  <c r="N914" i="5"/>
  <c r="N906" i="5"/>
  <c r="N898" i="5"/>
  <c r="N890" i="5"/>
  <c r="N882" i="5"/>
  <c r="N874" i="5"/>
  <c r="N866" i="5"/>
  <c r="N858" i="5"/>
  <c r="N850" i="5"/>
  <c r="N842" i="5"/>
  <c r="N834" i="5"/>
  <c r="N826" i="5"/>
  <c r="N818" i="5"/>
  <c r="N810" i="5"/>
  <c r="N802" i="5"/>
  <c r="N794" i="5"/>
  <c r="N786" i="5"/>
  <c r="N778" i="5"/>
  <c r="N770" i="5"/>
  <c r="N762" i="5"/>
  <c r="N754" i="5"/>
  <c r="N746" i="5"/>
  <c r="N218" i="5"/>
  <c r="N210" i="5"/>
  <c r="N202" i="5"/>
  <c r="N194" i="5"/>
  <c r="N186" i="5"/>
  <c r="N178" i="5"/>
  <c r="N168" i="5"/>
  <c r="N160" i="5"/>
  <c r="N152" i="5"/>
  <c r="N144" i="5"/>
  <c r="N136" i="5"/>
  <c r="N128" i="5"/>
  <c r="N120" i="5"/>
  <c r="N112" i="5"/>
  <c r="N104" i="5"/>
  <c r="N96" i="5"/>
  <c r="N176" i="5"/>
  <c r="C6" i="60"/>
  <c r="N130" i="5"/>
  <c r="N1876" i="5"/>
  <c r="N1868" i="5"/>
  <c r="N1860" i="5"/>
  <c r="N1852" i="5"/>
  <c r="N1844" i="5"/>
  <c r="N1836" i="5"/>
  <c r="N1828" i="5"/>
  <c r="N1820" i="5"/>
  <c r="N1812" i="5"/>
  <c r="N1804" i="5"/>
  <c r="N1796" i="5"/>
  <c r="N1788" i="5"/>
  <c r="N1780" i="5"/>
  <c r="N1772" i="5"/>
  <c r="N1764" i="5"/>
  <c r="N1756" i="5"/>
  <c r="N1748" i="5"/>
  <c r="N1740" i="5"/>
  <c r="N1732" i="5"/>
  <c r="N1724" i="5"/>
  <c r="N1716" i="5"/>
  <c r="N1708" i="5"/>
  <c r="N1700" i="5"/>
  <c r="N1692" i="5"/>
  <c r="N1684" i="5"/>
  <c r="N1676" i="5"/>
  <c r="N1668" i="5"/>
  <c r="N1660" i="5"/>
  <c r="N1652" i="5"/>
  <c r="N1644" i="5"/>
  <c r="N1636" i="5"/>
  <c r="N1628" i="5"/>
  <c r="N1620" i="5"/>
  <c r="N1612" i="5"/>
  <c r="N1604" i="5"/>
  <c r="N1596" i="5"/>
  <c r="N1588" i="5"/>
  <c r="N1580" i="5"/>
  <c r="N1572" i="5"/>
  <c r="N1564" i="5"/>
  <c r="N1556" i="5"/>
  <c r="N1548" i="5"/>
  <c r="N1540" i="5"/>
  <c r="N1532" i="5"/>
  <c r="N1524" i="5"/>
  <c r="N1516" i="5"/>
  <c r="N1508" i="5"/>
  <c r="N1500" i="5"/>
  <c r="N1492" i="5"/>
  <c r="N1484" i="5"/>
  <c r="N1476" i="5"/>
  <c r="N1468" i="5"/>
  <c r="N1460" i="5"/>
  <c r="N1452" i="5"/>
  <c r="N1444" i="5"/>
  <c r="N1436" i="5"/>
  <c r="N1428" i="5"/>
  <c r="N1420" i="5"/>
  <c r="N1412" i="5"/>
  <c r="N1404" i="5"/>
  <c r="N1396" i="5"/>
  <c r="N1388" i="5"/>
  <c r="N1380" i="5"/>
  <c r="N1372" i="5"/>
  <c r="N1364" i="5"/>
  <c r="N1356" i="5"/>
  <c r="N1348" i="5"/>
  <c r="N1340" i="5"/>
  <c r="N1332" i="5"/>
  <c r="N1324" i="5"/>
  <c r="N1316" i="5"/>
  <c r="N1308" i="5"/>
  <c r="N1300" i="5"/>
  <c r="N1292" i="5"/>
  <c r="N1284" i="5"/>
  <c r="N1276" i="5"/>
  <c r="N1268" i="5"/>
  <c r="N1260" i="5"/>
  <c r="N1252" i="5"/>
  <c r="N1244" i="5"/>
  <c r="N1236" i="5"/>
  <c r="N1228" i="5"/>
  <c r="N1220" i="5"/>
  <c r="N1212" i="5"/>
  <c r="N1204" i="5"/>
  <c r="N1196" i="5"/>
  <c r="N1188" i="5"/>
  <c r="N1180" i="5"/>
  <c r="N1172" i="5"/>
  <c r="N1164" i="5"/>
  <c r="N1156" i="5"/>
  <c r="N1148" i="5"/>
  <c r="N1140" i="5"/>
  <c r="N1132" i="5"/>
  <c r="N1124" i="5"/>
  <c r="N1116" i="5"/>
  <c r="N1108" i="5"/>
  <c r="N1100" i="5"/>
  <c r="N1092" i="5"/>
  <c r="N1084" i="5"/>
  <c r="N1076" i="5"/>
  <c r="N1068" i="5"/>
  <c r="N1060" i="5"/>
  <c r="N1052" i="5"/>
  <c r="N1044" i="5"/>
  <c r="N1036" i="5"/>
  <c r="N1028" i="5"/>
  <c r="N1020" i="5"/>
  <c r="N1012" i="5"/>
  <c r="N1004" i="5"/>
  <c r="N996" i="5"/>
  <c r="N988" i="5"/>
  <c r="N980" i="5"/>
  <c r="N972" i="5"/>
  <c r="N964" i="5"/>
  <c r="N956" i="5"/>
  <c r="N948" i="5"/>
  <c r="N940" i="5"/>
  <c r="N932" i="5"/>
  <c r="N924" i="5"/>
  <c r="N916" i="5"/>
  <c r="N908" i="5"/>
  <c r="N900" i="5"/>
  <c r="N892" i="5"/>
  <c r="N884" i="5"/>
  <c r="N876" i="5"/>
  <c r="N868" i="5"/>
  <c r="N860" i="5"/>
  <c r="N852" i="5"/>
  <c r="N844" i="5"/>
  <c r="N836" i="5"/>
  <c r="N828" i="5"/>
  <c r="N820" i="5"/>
  <c r="N812" i="5"/>
  <c r="N804" i="5"/>
  <c r="N796" i="5"/>
  <c r="N788" i="5"/>
  <c r="N780" i="5"/>
  <c r="N772" i="5"/>
  <c r="N764" i="5"/>
  <c r="N756" i="5"/>
  <c r="N748" i="5"/>
  <c r="N740" i="5"/>
  <c r="N732" i="5"/>
  <c r="N724" i="5"/>
  <c r="N716" i="5"/>
  <c r="N708" i="5"/>
  <c r="N700" i="5"/>
  <c r="N692" i="5"/>
  <c r="N684" i="5"/>
  <c r="N676" i="5"/>
  <c r="N668" i="5"/>
  <c r="N660" i="5"/>
  <c r="N652" i="5"/>
  <c r="N644" i="5"/>
  <c r="N636" i="5"/>
  <c r="N628" i="5"/>
  <c r="N620" i="5"/>
  <c r="N612" i="5"/>
  <c r="N604" i="5"/>
  <c r="N596" i="5"/>
  <c r="N588" i="5"/>
  <c r="N580" i="5"/>
  <c r="N572" i="5"/>
  <c r="N564" i="5"/>
  <c r="N556" i="5"/>
  <c r="N548" i="5"/>
  <c r="N540" i="5"/>
  <c r="N532" i="5"/>
  <c r="N524" i="5"/>
  <c r="N516" i="5"/>
  <c r="N508" i="5"/>
  <c r="N500" i="5"/>
  <c r="N492" i="5"/>
  <c r="N484" i="5"/>
  <c r="N476" i="5"/>
  <c r="N468" i="5"/>
  <c r="N460" i="5"/>
  <c r="N452" i="5"/>
  <c r="N444" i="5"/>
  <c r="N436" i="5"/>
  <c r="N428" i="5"/>
  <c r="N420" i="5"/>
  <c r="N412" i="5"/>
  <c r="N404" i="5"/>
  <c r="N396" i="5"/>
  <c r="N388" i="5"/>
  <c r="N380" i="5"/>
  <c r="N372" i="5"/>
  <c r="N364" i="5"/>
  <c r="N356" i="5"/>
  <c r="N348" i="5"/>
  <c r="N340" i="5"/>
  <c r="N332" i="5"/>
  <c r="N324" i="5"/>
  <c r="N316" i="5"/>
  <c r="N308" i="5"/>
  <c r="N300" i="5"/>
  <c r="N292" i="5"/>
  <c r="N284" i="5"/>
  <c r="N276" i="5"/>
  <c r="N268" i="5"/>
  <c r="N260" i="5"/>
  <c r="N252" i="5"/>
  <c r="N244" i="5"/>
  <c r="N236" i="5"/>
  <c r="N816" i="5"/>
  <c r="N808" i="5"/>
  <c r="N800" i="5"/>
  <c r="N792" i="5"/>
  <c r="N784" i="5"/>
  <c r="N776" i="5"/>
  <c r="N768" i="5"/>
  <c r="N760" i="5"/>
  <c r="N752" i="5"/>
  <c r="N744" i="5"/>
  <c r="N736" i="5"/>
  <c r="N728" i="5"/>
  <c r="N720" i="5"/>
  <c r="N712" i="5"/>
  <c r="N704" i="5"/>
  <c r="N696" i="5"/>
  <c r="N688" i="5"/>
  <c r="N680" i="5"/>
  <c r="N672" i="5"/>
  <c r="N664" i="5"/>
  <c r="N656" i="5"/>
  <c r="N648" i="5"/>
  <c r="N640" i="5"/>
  <c r="N632" i="5"/>
  <c r="N624" i="5"/>
  <c r="N616" i="5"/>
  <c r="N608" i="5"/>
  <c r="N600" i="5"/>
  <c r="N592" i="5"/>
  <c r="N584" i="5"/>
  <c r="N576" i="5"/>
  <c r="N568" i="5"/>
  <c r="N560" i="5"/>
  <c r="N552" i="5"/>
  <c r="N544" i="5"/>
  <c r="N536" i="5"/>
  <c r="N528" i="5"/>
  <c r="N520" i="5"/>
  <c r="N512" i="5"/>
  <c r="N504" i="5"/>
  <c r="N496" i="5"/>
  <c r="N488" i="5"/>
  <c r="N480" i="5"/>
  <c r="N472" i="5"/>
  <c r="N464" i="5"/>
  <c r="N456" i="5"/>
  <c r="N448" i="5"/>
  <c r="N440" i="5"/>
  <c r="N432" i="5"/>
  <c r="N424" i="5"/>
  <c r="N416" i="5"/>
  <c r="N408" i="5"/>
  <c r="N400" i="5"/>
  <c r="N392" i="5"/>
  <c r="N384" i="5"/>
  <c r="N376" i="5"/>
  <c r="N368" i="5"/>
  <c r="N360" i="5"/>
  <c r="N352" i="5"/>
  <c r="N344" i="5"/>
  <c r="N336" i="5"/>
  <c r="N328" i="5"/>
  <c r="N320" i="5"/>
  <c r="N312" i="5"/>
  <c r="N304" i="5"/>
  <c r="N296" i="5"/>
  <c r="N288" i="5"/>
  <c r="N280" i="5"/>
  <c r="N272" i="5"/>
  <c r="N1880" i="5"/>
  <c r="N1872" i="5"/>
  <c r="N1864" i="5"/>
  <c r="N1856" i="5"/>
  <c r="N1848" i="5"/>
  <c r="N1840" i="5"/>
  <c r="N1832" i="5"/>
  <c r="N1824" i="5"/>
  <c r="N1816" i="5"/>
  <c r="N1808" i="5"/>
  <c r="N1800" i="5"/>
  <c r="N1792" i="5"/>
  <c r="N1784" i="5"/>
  <c r="N1776" i="5"/>
  <c r="N1768" i="5"/>
  <c r="N1760" i="5"/>
  <c r="N1752" i="5"/>
  <c r="N1744" i="5"/>
  <c r="N1736" i="5"/>
  <c r="N1728" i="5"/>
  <c r="N1720" i="5"/>
  <c r="N1712" i="5"/>
  <c r="N1704" i="5"/>
  <c r="N1696" i="5"/>
  <c r="N1688" i="5"/>
  <c r="N1680" i="5"/>
  <c r="N1672" i="5"/>
  <c r="N1664" i="5"/>
  <c r="N1656" i="5"/>
  <c r="N1648" i="5"/>
  <c r="N1640" i="5"/>
  <c r="N1632" i="5"/>
  <c r="N1624" i="5"/>
  <c r="N1616" i="5"/>
  <c r="N1608" i="5"/>
  <c r="N1600" i="5"/>
  <c r="N1592" i="5"/>
  <c r="N1584" i="5"/>
  <c r="N1576" i="5"/>
  <c r="N1568" i="5"/>
  <c r="N1560" i="5"/>
  <c r="N1552" i="5"/>
  <c r="N1544" i="5"/>
  <c r="N1536" i="5"/>
  <c r="N1528" i="5"/>
  <c r="N1520" i="5"/>
  <c r="N1512" i="5"/>
  <c r="N1504" i="5"/>
  <c r="N1878" i="5"/>
  <c r="N1870" i="5"/>
  <c r="N1862" i="5"/>
  <c r="N1854" i="5"/>
  <c r="N1846" i="5"/>
  <c r="N1838" i="5"/>
  <c r="N1830" i="5"/>
  <c r="N1822" i="5"/>
  <c r="N1814" i="5"/>
  <c r="N1806" i="5"/>
  <c r="N1798" i="5"/>
  <c r="N1790" i="5"/>
  <c r="N1782" i="5"/>
  <c r="N1774" i="5"/>
  <c r="N1766" i="5"/>
  <c r="N1758" i="5"/>
  <c r="N1750" i="5"/>
  <c r="N1496" i="5"/>
  <c r="N1488" i="5"/>
  <c r="N1480" i="5"/>
  <c r="N1472" i="5"/>
  <c r="N1464" i="5"/>
  <c r="N1456" i="5"/>
  <c r="N1448" i="5"/>
  <c r="N1440" i="5"/>
  <c r="N1432" i="5"/>
  <c r="N1424" i="5"/>
  <c r="N1416" i="5"/>
  <c r="N1408" i="5"/>
  <c r="N1400" i="5"/>
  <c r="N1392" i="5"/>
  <c r="N1384" i="5"/>
  <c r="N1376" i="5"/>
  <c r="N1368" i="5"/>
  <c r="N1360" i="5"/>
  <c r="N1352" i="5"/>
  <c r="N1344" i="5"/>
  <c r="N1336" i="5"/>
  <c r="N1328" i="5"/>
  <c r="N1320" i="5"/>
  <c r="N1312" i="5"/>
  <c r="N1304" i="5"/>
  <c r="N1296" i="5"/>
  <c r="N1288" i="5"/>
  <c r="N1280" i="5"/>
  <c r="N1272" i="5"/>
  <c r="N1264" i="5"/>
  <c r="N1256" i="5"/>
  <c r="N1248" i="5"/>
  <c r="N1240" i="5"/>
  <c r="N1232" i="5"/>
  <c r="N1224" i="5"/>
  <c r="N1216" i="5"/>
  <c r="N1208" i="5"/>
  <c r="N1200" i="5"/>
  <c r="N1192" i="5"/>
  <c r="N1184" i="5"/>
  <c r="N1176" i="5"/>
  <c r="N1168" i="5"/>
  <c r="N1160" i="5"/>
  <c r="N1152" i="5"/>
  <c r="N1144" i="5"/>
  <c r="N1136" i="5"/>
  <c r="N1128" i="5"/>
  <c r="N1120" i="5"/>
  <c r="N1112" i="5"/>
  <c r="N1104" i="5"/>
  <c r="N1096" i="5"/>
  <c r="N1088" i="5"/>
  <c r="N1080" i="5"/>
  <c r="N1072" i="5"/>
  <c r="N1064" i="5"/>
  <c r="N1056" i="5"/>
  <c r="N1048" i="5"/>
  <c r="N1040" i="5"/>
  <c r="N1032" i="5"/>
  <c r="N1024" i="5"/>
  <c r="N1016" i="5"/>
  <c r="N1008" i="5"/>
  <c r="N1000" i="5"/>
  <c r="N992" i="5"/>
  <c r="N984" i="5"/>
  <c r="N976" i="5"/>
  <c r="N968" i="5"/>
  <c r="N960" i="5"/>
  <c r="N952" i="5"/>
  <c r="N944" i="5"/>
  <c r="N936" i="5"/>
  <c r="N928" i="5"/>
  <c r="N920" i="5"/>
  <c r="N912" i="5"/>
  <c r="N904" i="5"/>
  <c r="N896" i="5"/>
  <c r="N888" i="5"/>
  <c r="N880" i="5"/>
  <c r="N872" i="5"/>
  <c r="N864" i="5"/>
  <c r="N856" i="5"/>
  <c r="N848" i="5"/>
  <c r="N840" i="5"/>
  <c r="N832" i="5"/>
  <c r="N824" i="5"/>
  <c r="N1742" i="5"/>
  <c r="N1734" i="5"/>
  <c r="N1726" i="5"/>
  <c r="N1718" i="5"/>
  <c r="N1710" i="5"/>
  <c r="N1702" i="5"/>
  <c r="N1694" i="5"/>
  <c r="N1686" i="5"/>
  <c r="N1678" i="5"/>
  <c r="N1670" i="5"/>
  <c r="N1662" i="5"/>
  <c r="N1654" i="5"/>
  <c r="N1646" i="5"/>
  <c r="N1638" i="5"/>
  <c r="N1630" i="5"/>
  <c r="N1622" i="5"/>
  <c r="N1614" i="5"/>
  <c r="N1606" i="5"/>
  <c r="N1598" i="5"/>
  <c r="N1590" i="5"/>
  <c r="N1582" i="5"/>
  <c r="N1574" i="5"/>
  <c r="N1566" i="5"/>
  <c r="N1558" i="5"/>
  <c r="N1550" i="5"/>
  <c r="N1542" i="5"/>
  <c r="N1534" i="5"/>
  <c r="N1526" i="5"/>
  <c r="N1518" i="5"/>
  <c r="N1510" i="5"/>
  <c r="N1502" i="5"/>
  <c r="N1494" i="5"/>
  <c r="N1486" i="5"/>
  <c r="N1478" i="5"/>
  <c r="N1470" i="5"/>
  <c r="N1462" i="5"/>
  <c r="N1454" i="5"/>
  <c r="N1446" i="5"/>
  <c r="N1438" i="5"/>
  <c r="N1430" i="5"/>
  <c r="N1422" i="5"/>
  <c r="N1414" i="5"/>
  <c r="N1406" i="5"/>
  <c r="N1398" i="5"/>
  <c r="N1390" i="5"/>
  <c r="N1382" i="5"/>
  <c r="N1374" i="5"/>
  <c r="N1366" i="5"/>
  <c r="N1358" i="5"/>
  <c r="N1350" i="5"/>
  <c r="N1342" i="5"/>
  <c r="N1334" i="5"/>
  <c r="N1326" i="5"/>
  <c r="N1318" i="5"/>
  <c r="N1310" i="5"/>
  <c r="N1302" i="5"/>
  <c r="N1294" i="5"/>
  <c r="N1286" i="5"/>
  <c r="N1278" i="5"/>
  <c r="N1270" i="5"/>
  <c r="N1262" i="5"/>
  <c r="N1254" i="5"/>
  <c r="N1246" i="5"/>
  <c r="N1238" i="5"/>
  <c r="N1230" i="5"/>
  <c r="N1222" i="5"/>
  <c r="N1214" i="5"/>
  <c r="N1206" i="5"/>
  <c r="N1198" i="5"/>
  <c r="N1190" i="5"/>
  <c r="N1182" i="5"/>
  <c r="N1174" i="5"/>
  <c r="N1166" i="5"/>
  <c r="N1158" i="5"/>
  <c r="N1150" i="5"/>
  <c r="N1142" i="5"/>
  <c r="N1134" i="5"/>
  <c r="N1126" i="5"/>
  <c r="N1118" i="5"/>
  <c r="N1110" i="5"/>
  <c r="N1102" i="5"/>
  <c r="N1094" i="5"/>
  <c r="N1086" i="5"/>
  <c r="N1078" i="5"/>
  <c r="N1070" i="5"/>
  <c r="N1062" i="5"/>
  <c r="N1054" i="5"/>
  <c r="N1046" i="5"/>
  <c r="N1038" i="5"/>
  <c r="N1030" i="5"/>
  <c r="N1022" i="5"/>
  <c r="N1014" i="5"/>
  <c r="N1006" i="5"/>
  <c r="N998" i="5"/>
  <c r="N990" i="5"/>
  <c r="N982" i="5"/>
  <c r="N974" i="5"/>
  <c r="N966" i="5"/>
  <c r="N958" i="5"/>
  <c r="N950" i="5"/>
  <c r="N942" i="5"/>
  <c r="N934" i="5"/>
  <c r="N926" i="5"/>
  <c r="N918" i="5"/>
  <c r="N910" i="5"/>
  <c r="N902" i="5"/>
  <c r="N894" i="5"/>
  <c r="N886" i="5"/>
  <c r="N878" i="5"/>
  <c r="N870" i="5"/>
  <c r="N862" i="5"/>
  <c r="N854" i="5"/>
  <c r="N846" i="5"/>
  <c r="N838" i="5"/>
  <c r="N830" i="5"/>
  <c r="N822" i="5"/>
  <c r="N814" i="5"/>
  <c r="N806" i="5"/>
  <c r="N798" i="5"/>
  <c r="N790" i="5"/>
  <c r="N782" i="5"/>
  <c r="N774" i="5"/>
  <c r="N766" i="5"/>
  <c r="N758" i="5"/>
  <c r="N750" i="5"/>
  <c r="N742" i="5"/>
  <c r="N734" i="5"/>
  <c r="N726" i="5"/>
  <c r="N718" i="5"/>
  <c r="N710" i="5"/>
  <c r="N702" i="5"/>
  <c r="N694" i="5"/>
  <c r="N686" i="5"/>
  <c r="N678" i="5"/>
  <c r="N670" i="5"/>
  <c r="N662" i="5"/>
  <c r="N654" i="5"/>
  <c r="N646" i="5"/>
  <c r="N638" i="5"/>
  <c r="N630" i="5"/>
  <c r="N622" i="5"/>
  <c r="N614" i="5"/>
  <c r="N606" i="5"/>
  <c r="N598" i="5"/>
  <c r="N590" i="5"/>
  <c r="N582" i="5"/>
  <c r="N574" i="5"/>
  <c r="N566" i="5"/>
  <c r="N558" i="5"/>
  <c r="N550" i="5"/>
  <c r="N542" i="5"/>
  <c r="N534" i="5"/>
  <c r="N526" i="5"/>
  <c r="N518" i="5"/>
  <c r="N510" i="5"/>
  <c r="N502" i="5"/>
  <c r="N494" i="5"/>
  <c r="N486" i="5"/>
  <c r="N478" i="5"/>
  <c r="N470" i="5"/>
  <c r="N462" i="5"/>
  <c r="N454" i="5"/>
  <c r="N446" i="5"/>
  <c r="N438" i="5"/>
  <c r="N430" i="5"/>
  <c r="N422" i="5"/>
  <c r="N414" i="5"/>
  <c r="N406" i="5"/>
  <c r="N398" i="5"/>
  <c r="N390" i="5"/>
  <c r="N382" i="5"/>
  <c r="N374" i="5"/>
  <c r="N366" i="5"/>
  <c r="N358" i="5"/>
  <c r="N350" i="5"/>
  <c r="N342" i="5"/>
  <c r="N334" i="5"/>
  <c r="N326" i="5"/>
  <c r="N318" i="5"/>
  <c r="N310" i="5"/>
  <c r="N302" i="5"/>
  <c r="N294" i="5"/>
  <c r="N286" i="5"/>
  <c r="N278" i="5"/>
  <c r="N270" i="5"/>
  <c r="N262" i="5"/>
  <c r="N254" i="5"/>
  <c r="N246" i="5"/>
  <c r="N238" i="5"/>
  <c r="N230" i="5"/>
  <c r="N222" i="5"/>
  <c r="N214" i="5"/>
  <c r="N206" i="5"/>
  <c r="N198" i="5"/>
  <c r="N190" i="5"/>
  <c r="N182" i="5"/>
  <c r="N174" i="5"/>
  <c r="N166" i="5"/>
  <c r="N158" i="5"/>
  <c r="N150" i="5"/>
  <c r="N142" i="5"/>
  <c r="N134" i="5"/>
  <c r="N126" i="5"/>
  <c r="N228" i="5"/>
  <c r="N220" i="5"/>
  <c r="N212" i="5"/>
  <c r="N204" i="5"/>
  <c r="N196" i="5"/>
  <c r="N188" i="5"/>
  <c r="N180" i="5"/>
  <c r="N172" i="5"/>
  <c r="N164" i="5"/>
  <c r="N156" i="5"/>
  <c r="N148" i="5"/>
  <c r="N140" i="5"/>
  <c r="N132" i="5"/>
  <c r="N124" i="5"/>
  <c r="N116" i="5"/>
  <c r="N108" i="5"/>
  <c r="N100" i="5"/>
  <c r="N92" i="5"/>
  <c r="N1877" i="5"/>
  <c r="N1869" i="5"/>
  <c r="N1861" i="5"/>
  <c r="N1853" i="5"/>
  <c r="N1845" i="5"/>
  <c r="N1837" i="5"/>
  <c r="N1829" i="5"/>
  <c r="N1821" i="5"/>
  <c r="N1813" i="5"/>
  <c r="N1805" i="5"/>
  <c r="N1797" i="5"/>
  <c r="N1789" i="5"/>
  <c r="N1781" i="5"/>
  <c r="N1773" i="5"/>
  <c r="N1765" i="5"/>
  <c r="N1757" i="5"/>
  <c r="N1749" i="5"/>
  <c r="N1741" i="5"/>
  <c r="N1733" i="5"/>
  <c r="N1725" i="5"/>
  <c r="N1717" i="5"/>
  <c r="N1709" i="5"/>
  <c r="N1701" i="5"/>
  <c r="N1693" i="5"/>
  <c r="N1685" i="5"/>
  <c r="N1677" i="5"/>
  <c r="N1669" i="5"/>
  <c r="N1661" i="5"/>
  <c r="N1653" i="5"/>
  <c r="N1645" i="5"/>
  <c r="N1637" i="5"/>
  <c r="N1629" i="5"/>
  <c r="N1883" i="5"/>
  <c r="N1875" i="5"/>
  <c r="N1867" i="5"/>
  <c r="N1859" i="5"/>
  <c r="N1851" i="5"/>
  <c r="N1843" i="5"/>
  <c r="N1835" i="5"/>
  <c r="N1827" i="5"/>
  <c r="N1819" i="5"/>
  <c r="N1811" i="5"/>
  <c r="N1803" i="5"/>
  <c r="N1795" i="5"/>
  <c r="N1787" i="5"/>
  <c r="N1779" i="5"/>
  <c r="N1771" i="5"/>
  <c r="N1763" i="5"/>
  <c r="N1755" i="5"/>
  <c r="N1747" i="5"/>
  <c r="N1739" i="5"/>
  <c r="N1731" i="5"/>
  <c r="N1723" i="5"/>
  <c r="N1715" i="5"/>
  <c r="N1707" i="5"/>
  <c r="N1699" i="5"/>
  <c r="N1691" i="5"/>
  <c r="N1683" i="5"/>
  <c r="N1675" i="5"/>
  <c r="N1667" i="5"/>
  <c r="N1659" i="5"/>
  <c r="N1651" i="5"/>
  <c r="N1643" i="5"/>
  <c r="N1635" i="5"/>
  <c r="N1627" i="5"/>
  <c r="N1619" i="5"/>
  <c r="N1611" i="5"/>
  <c r="N1603" i="5"/>
  <c r="N1595" i="5"/>
  <c r="N1587" i="5"/>
  <c r="N1579" i="5"/>
  <c r="N1571" i="5"/>
  <c r="N1881" i="5"/>
  <c r="N1873" i="5"/>
  <c r="N1865" i="5"/>
  <c r="N1857" i="5"/>
  <c r="N1849" i="5"/>
  <c r="N1841" i="5"/>
  <c r="N1833" i="5"/>
  <c r="N1825" i="5"/>
  <c r="N1817" i="5"/>
  <c r="N1809" i="5"/>
  <c r="N1801" i="5"/>
  <c r="N1793" i="5"/>
  <c r="N1785" i="5"/>
  <c r="N1777" i="5"/>
  <c r="N1769" i="5"/>
  <c r="N1761" i="5"/>
  <c r="N1753" i="5"/>
  <c r="N1745" i="5"/>
  <c r="N1737" i="5"/>
  <c r="N1729" i="5"/>
  <c r="N1721" i="5"/>
  <c r="N1713" i="5"/>
  <c r="N1705" i="5"/>
  <c r="N1697" i="5"/>
  <c r="N1689" i="5"/>
  <c r="N1681" i="5"/>
  <c r="N1673" i="5"/>
  <c r="N1665" i="5"/>
  <c r="N1657" i="5"/>
  <c r="N1649" i="5"/>
  <c r="N1641" i="5"/>
  <c r="N1633" i="5"/>
  <c r="N1879" i="5"/>
  <c r="N1871" i="5"/>
  <c r="N1863" i="5"/>
  <c r="N1855" i="5"/>
  <c r="N1847" i="5"/>
  <c r="N1839" i="5"/>
  <c r="N1831" i="5"/>
  <c r="N1823" i="5"/>
  <c r="N1815" i="5"/>
  <c r="N1807" i="5"/>
  <c r="N1799" i="5"/>
  <c r="N1791" i="5"/>
  <c r="N1783" i="5"/>
  <c r="N1775" i="5"/>
  <c r="N1767" i="5"/>
  <c r="N1759" i="5"/>
  <c r="N1751" i="5"/>
  <c r="N1743" i="5"/>
  <c r="N1735" i="5"/>
  <c r="N1727" i="5"/>
  <c r="N1719" i="5"/>
  <c r="N1711" i="5"/>
  <c r="N1703" i="5"/>
  <c r="N1695" i="5"/>
  <c r="N1687" i="5"/>
  <c r="N1679" i="5"/>
  <c r="N1671" i="5"/>
  <c r="N1663" i="5"/>
  <c r="N1655" i="5"/>
  <c r="N1647" i="5"/>
  <c r="N1639" i="5"/>
  <c r="N1631" i="5"/>
  <c r="N1623" i="5"/>
  <c r="N1615" i="5"/>
  <c r="N1607" i="5"/>
  <c r="N1599" i="5"/>
  <c r="N1591" i="5"/>
  <c r="N1583" i="5"/>
  <c r="N1575" i="5"/>
  <c r="N1567" i="5"/>
  <c r="N1621" i="5"/>
  <c r="N1613" i="5"/>
  <c r="N1605" i="5"/>
  <c r="N1597" i="5"/>
  <c r="N1589" i="5"/>
  <c r="N1581" i="5"/>
  <c r="N1573" i="5"/>
  <c r="N1565" i="5"/>
  <c r="N1557" i="5"/>
  <c r="N1549" i="5"/>
  <c r="N1541" i="5"/>
  <c r="N1533" i="5"/>
  <c r="N1525" i="5"/>
  <c r="N1517" i="5"/>
  <c r="N1509" i="5"/>
  <c r="N1501" i="5"/>
  <c r="N1493" i="5"/>
  <c r="N1485" i="5"/>
  <c r="N1477" i="5"/>
  <c r="N1469" i="5"/>
  <c r="N1461" i="5"/>
  <c r="N1453" i="5"/>
  <c r="N1445" i="5"/>
  <c r="N1437" i="5"/>
  <c r="N1429" i="5"/>
  <c r="N1421" i="5"/>
  <c r="N1413" i="5"/>
  <c r="N1405" i="5"/>
  <c r="N1397" i="5"/>
  <c r="N1389" i="5"/>
  <c r="N1381" i="5"/>
  <c r="N1373" i="5"/>
  <c r="N1365" i="5"/>
  <c r="N1357" i="5"/>
  <c r="N1349" i="5"/>
  <c r="N1341" i="5"/>
  <c r="N1333" i="5"/>
  <c r="N1325" i="5"/>
  <c r="N1317" i="5"/>
  <c r="N1309" i="5"/>
  <c r="N1301" i="5"/>
  <c r="N1293" i="5"/>
  <c r="N1285" i="5"/>
  <c r="N1277" i="5"/>
  <c r="N1269" i="5"/>
  <c r="N1261" i="5"/>
  <c r="N1253" i="5"/>
  <c r="N1245" i="5"/>
  <c r="N1237" i="5"/>
  <c r="N1229" i="5"/>
  <c r="N1221" i="5"/>
  <c r="N1213" i="5"/>
  <c r="N1205" i="5"/>
  <c r="N1197" i="5"/>
  <c r="N1189" i="5"/>
  <c r="N1181" i="5"/>
  <c r="N1173" i="5"/>
  <c r="N1165" i="5"/>
  <c r="N1157" i="5"/>
  <c r="N1149" i="5"/>
  <c r="N1141" i="5"/>
  <c r="N1133" i="5"/>
  <c r="N1125" i="5"/>
  <c r="N1117" i="5"/>
  <c r="N1109" i="5"/>
  <c r="N1101" i="5"/>
  <c r="N1093" i="5"/>
  <c r="N1085" i="5"/>
  <c r="N1077" i="5"/>
  <c r="N1069" i="5"/>
  <c r="N1061" i="5"/>
  <c r="N1053" i="5"/>
  <c r="N1045" i="5"/>
  <c r="N1037" i="5"/>
  <c r="N1029" i="5"/>
  <c r="N1021" i="5"/>
  <c r="N1013" i="5"/>
  <c r="N1005" i="5"/>
  <c r="N997" i="5"/>
  <c r="N989" i="5"/>
  <c r="N981" i="5"/>
  <c r="N973" i="5"/>
  <c r="N965" i="5"/>
  <c r="N957" i="5"/>
  <c r="N949" i="5"/>
  <c r="N941" i="5"/>
  <c r="N933" i="5"/>
  <c r="N925" i="5"/>
  <c r="N917" i="5"/>
  <c r="N909" i="5"/>
  <c r="N901" i="5"/>
  <c r="N893" i="5"/>
  <c r="N885" i="5"/>
  <c r="N877" i="5"/>
  <c r="N869" i="5"/>
  <c r="N861" i="5"/>
  <c r="N853" i="5"/>
  <c r="N845" i="5"/>
  <c r="N837" i="5"/>
  <c r="N829" i="5"/>
  <c r="N821" i="5"/>
  <c r="N813" i="5"/>
  <c r="N805" i="5"/>
  <c r="N797" i="5"/>
  <c r="N789" i="5"/>
  <c r="N781" i="5"/>
  <c r="N773" i="5"/>
  <c r="N765" i="5"/>
  <c r="N757" i="5"/>
  <c r="N749" i="5"/>
  <c r="N741" i="5"/>
  <c r="N733" i="5"/>
  <c r="N725" i="5"/>
  <c r="N717" i="5"/>
  <c r="N709" i="5"/>
  <c r="N701" i="5"/>
  <c r="N693" i="5"/>
  <c r="N685" i="5"/>
  <c r="N677" i="5"/>
  <c r="N669" i="5"/>
  <c r="N661" i="5"/>
  <c r="N653" i="5"/>
  <c r="N645" i="5"/>
  <c r="N637" i="5"/>
  <c r="N629" i="5"/>
  <c r="N621" i="5"/>
  <c r="N613" i="5"/>
  <c r="N605" i="5"/>
  <c r="N597" i="5"/>
  <c r="N589" i="5"/>
  <c r="N581" i="5"/>
  <c r="N573" i="5"/>
  <c r="N565" i="5"/>
  <c r="N557" i="5"/>
  <c r="N549" i="5"/>
  <c r="N541" i="5"/>
  <c r="N533" i="5"/>
  <c r="N525" i="5"/>
  <c r="N517" i="5"/>
  <c r="N509" i="5"/>
  <c r="N501" i="5"/>
  <c r="N493" i="5"/>
  <c r="N485" i="5"/>
  <c r="N477" i="5"/>
  <c r="N469" i="5"/>
  <c r="N461" i="5"/>
  <c r="N453" i="5"/>
  <c r="N445" i="5"/>
  <c r="N437" i="5"/>
  <c r="N429" i="5"/>
  <c r="N421" i="5"/>
  <c r="N413" i="5"/>
  <c r="N405" i="5"/>
  <c r="N397" i="5"/>
  <c r="N389" i="5"/>
  <c r="N381" i="5"/>
  <c r="N373" i="5"/>
  <c r="N365" i="5"/>
  <c r="N357" i="5"/>
  <c r="N349" i="5"/>
  <c r="N341" i="5"/>
  <c r="N333" i="5"/>
  <c r="N325" i="5"/>
  <c r="N317" i="5"/>
  <c r="N309" i="5"/>
  <c r="N301" i="5"/>
  <c r="N293" i="5"/>
  <c r="N285" i="5"/>
  <c r="N277" i="5"/>
  <c r="N269" i="5"/>
  <c r="N173" i="5"/>
  <c r="N165" i="5"/>
  <c r="N157" i="5"/>
  <c r="N149" i="5"/>
  <c r="N141" i="5"/>
  <c r="N133" i="5"/>
  <c r="N125" i="5"/>
  <c r="N117" i="5"/>
  <c r="N109" i="5"/>
  <c r="N101" i="5"/>
  <c r="N93" i="5"/>
  <c r="N1563" i="5"/>
  <c r="N1555" i="5"/>
  <c r="N1547" i="5"/>
  <c r="N1539" i="5"/>
  <c r="N1531" i="5"/>
  <c r="N1523" i="5"/>
  <c r="N1515" i="5"/>
  <c r="N1507" i="5"/>
  <c r="N1499" i="5"/>
  <c r="N1491" i="5"/>
  <c r="N1483" i="5"/>
  <c r="N1475" i="5"/>
  <c r="N1467" i="5"/>
  <c r="N1459" i="5"/>
  <c r="N1451" i="5"/>
  <c r="N1443" i="5"/>
  <c r="N1435" i="5"/>
  <c r="N1427" i="5"/>
  <c r="N1419" i="5"/>
  <c r="N1411" i="5"/>
  <c r="N1403" i="5"/>
  <c r="N1395" i="5"/>
  <c r="N1387" i="5"/>
  <c r="N1379" i="5"/>
  <c r="N1371" i="5"/>
  <c r="N1363" i="5"/>
  <c r="N1355" i="5"/>
  <c r="N1347" i="5"/>
  <c r="N1339" i="5"/>
  <c r="N1331" i="5"/>
  <c r="N1323" i="5"/>
  <c r="N1315" i="5"/>
  <c r="N1307" i="5"/>
  <c r="N1299" i="5"/>
  <c r="N1291" i="5"/>
  <c r="N1283" i="5"/>
  <c r="N1275" i="5"/>
  <c r="N1267" i="5"/>
  <c r="N1259" i="5"/>
  <c r="N1251" i="5"/>
  <c r="N1243" i="5"/>
  <c r="N1235" i="5"/>
  <c r="N1227" i="5"/>
  <c r="N1219" i="5"/>
  <c r="N1211" i="5"/>
  <c r="N1203" i="5"/>
  <c r="N1195" i="5"/>
  <c r="N1187" i="5"/>
  <c r="N1179" i="5"/>
  <c r="N1171" i="5"/>
  <c r="N1163" i="5"/>
  <c r="N1155" i="5"/>
  <c r="N1147" i="5"/>
  <c r="N1139" i="5"/>
  <c r="N1131" i="5"/>
  <c r="N1123" i="5"/>
  <c r="N1115" i="5"/>
  <c r="N1107" i="5"/>
  <c r="N1099" i="5"/>
  <c r="N1091" i="5"/>
  <c r="N1083" i="5"/>
  <c r="N1075" i="5"/>
  <c r="N1067" i="5"/>
  <c r="N1059" i="5"/>
  <c r="N1051" i="5"/>
  <c r="N1043" i="5"/>
  <c r="N1035" i="5"/>
  <c r="N1027" i="5"/>
  <c r="N1019" i="5"/>
  <c r="N1011" i="5"/>
  <c r="N1003" i="5"/>
  <c r="N995" i="5"/>
  <c r="N987" i="5"/>
  <c r="N979" i="5"/>
  <c r="N971" i="5"/>
  <c r="N963" i="5"/>
  <c r="N955" i="5"/>
  <c r="N947" i="5"/>
  <c r="N939" i="5"/>
  <c r="N931" i="5"/>
  <c r="N923" i="5"/>
  <c r="N915" i="5"/>
  <c r="N907" i="5"/>
  <c r="N899" i="5"/>
  <c r="N891" i="5"/>
  <c r="N883" i="5"/>
  <c r="N875" i="5"/>
  <c r="N867" i="5"/>
  <c r="N859" i="5"/>
  <c r="N851" i="5"/>
  <c r="N843" i="5"/>
  <c r="N835" i="5"/>
  <c r="N827" i="5"/>
  <c r="N819" i="5"/>
  <c r="N811" i="5"/>
  <c r="N803" i="5"/>
  <c r="N795" i="5"/>
  <c r="N787" i="5"/>
  <c r="N779" i="5"/>
  <c r="N771" i="5"/>
  <c r="N763" i="5"/>
  <c r="N755" i="5"/>
  <c r="N747" i="5"/>
  <c r="N739" i="5"/>
  <c r="N731" i="5"/>
  <c r="N723" i="5"/>
  <c r="N715" i="5"/>
  <c r="N707" i="5"/>
  <c r="N699" i="5"/>
  <c r="N691" i="5"/>
  <c r="N683" i="5"/>
  <c r="N675" i="5"/>
  <c r="N667" i="5"/>
  <c r="N659" i="5"/>
  <c r="N651" i="5"/>
  <c r="N643" i="5"/>
  <c r="N635" i="5"/>
  <c r="N627" i="5"/>
  <c r="N619" i="5"/>
  <c r="N611" i="5"/>
  <c r="N603" i="5"/>
  <c r="N595" i="5"/>
  <c r="N587" i="5"/>
  <c r="N579" i="5"/>
  <c r="N571" i="5"/>
  <c r="N563" i="5"/>
  <c r="N555" i="5"/>
  <c r="N547" i="5"/>
  <c r="N539" i="5"/>
  <c r="N531" i="5"/>
  <c r="N523" i="5"/>
  <c r="N515" i="5"/>
  <c r="N507" i="5"/>
  <c r="N499" i="5"/>
  <c r="N491" i="5"/>
  <c r="N483" i="5"/>
  <c r="N475" i="5"/>
  <c r="N467" i="5"/>
  <c r="N459" i="5"/>
  <c r="N451" i="5"/>
  <c r="N443" i="5"/>
  <c r="N435" i="5"/>
  <c r="N427" i="5"/>
  <c r="N419" i="5"/>
  <c r="N411" i="5"/>
  <c r="N403" i="5"/>
  <c r="N395" i="5"/>
  <c r="N387" i="5"/>
  <c r="N379" i="5"/>
  <c r="N371" i="5"/>
  <c r="N363" i="5"/>
  <c r="N355" i="5"/>
  <c r="N347" i="5"/>
  <c r="N339" i="5"/>
  <c r="N331" i="5"/>
  <c r="N323" i="5"/>
  <c r="N315" i="5"/>
  <c r="N307" i="5"/>
  <c r="N299" i="5"/>
  <c r="N291" i="5"/>
  <c r="N283" i="5"/>
  <c r="N275" i="5"/>
  <c r="N267" i="5"/>
  <c r="N259" i="5"/>
  <c r="N251" i="5"/>
  <c r="N243" i="5"/>
  <c r="N235" i="5"/>
  <c r="N227" i="5"/>
  <c r="N219" i="5"/>
  <c r="N211" i="5"/>
  <c r="N203" i="5"/>
  <c r="N195" i="5"/>
  <c r="N187" i="5"/>
  <c r="N179" i="5"/>
  <c r="N1625" i="5"/>
  <c r="N1617" i="5"/>
  <c r="N1609" i="5"/>
  <c r="N1601" i="5"/>
  <c r="N1593" i="5"/>
  <c r="N1585" i="5"/>
  <c r="N1577" i="5"/>
  <c r="N1569" i="5"/>
  <c r="N1561" i="5"/>
  <c r="N1553" i="5"/>
  <c r="N1545" i="5"/>
  <c r="N1537" i="5"/>
  <c r="N1529" i="5"/>
  <c r="N1521" i="5"/>
  <c r="N1513" i="5"/>
  <c r="N1505" i="5"/>
  <c r="N1497" i="5"/>
  <c r="N1489" i="5"/>
  <c r="N1481" i="5"/>
  <c r="N1473" i="5"/>
  <c r="N1465" i="5"/>
  <c r="N1457" i="5"/>
  <c r="N1449" i="5"/>
  <c r="N1441" i="5"/>
  <c r="N1433" i="5"/>
  <c r="N1425" i="5"/>
  <c r="N1417" i="5"/>
  <c r="N1409" i="5"/>
  <c r="N1401" i="5"/>
  <c r="N1393" i="5"/>
  <c r="N1385" i="5"/>
  <c r="N1377" i="5"/>
  <c r="N1369" i="5"/>
  <c r="N1361" i="5"/>
  <c r="N1353" i="5"/>
  <c r="N1345" i="5"/>
  <c r="N1337" i="5"/>
  <c r="N1329" i="5"/>
  <c r="N1321" i="5"/>
  <c r="N1313" i="5"/>
  <c r="N1305" i="5"/>
  <c r="N1297" i="5"/>
  <c r="N1289" i="5"/>
  <c r="N1281" i="5"/>
  <c r="N1273" i="5"/>
  <c r="N1265" i="5"/>
  <c r="N1257" i="5"/>
  <c r="N1249" i="5"/>
  <c r="N1241" i="5"/>
  <c r="N1233" i="5"/>
  <c r="N1225" i="5"/>
  <c r="N1217" i="5"/>
  <c r="N1209" i="5"/>
  <c r="N1201" i="5"/>
  <c r="N1193" i="5"/>
  <c r="N1185" i="5"/>
  <c r="N1177" i="5"/>
  <c r="N1169" i="5"/>
  <c r="N1161" i="5"/>
  <c r="N1153" i="5"/>
  <c r="N1145" i="5"/>
  <c r="N1137" i="5"/>
  <c r="N1129" i="5"/>
  <c r="N1121" i="5"/>
  <c r="N1113" i="5"/>
  <c r="N1105" i="5"/>
  <c r="N1097" i="5"/>
  <c r="N1089" i="5"/>
  <c r="N1081" i="5"/>
  <c r="N1073" i="5"/>
  <c r="N1065" i="5"/>
  <c r="N1057" i="5"/>
  <c r="N1049" i="5"/>
  <c r="N1041" i="5"/>
  <c r="N1033" i="5"/>
  <c r="N1025" i="5"/>
  <c r="N1017" i="5"/>
  <c r="N1009" i="5"/>
  <c r="N1001" i="5"/>
  <c r="N993" i="5"/>
  <c r="N985" i="5"/>
  <c r="N977" i="5"/>
  <c r="N969" i="5"/>
  <c r="N961" i="5"/>
  <c r="N953" i="5"/>
  <c r="N945" i="5"/>
  <c r="N937" i="5"/>
  <c r="N929" i="5"/>
  <c r="N921" i="5"/>
  <c r="N913" i="5"/>
  <c r="N905" i="5"/>
  <c r="N897" i="5"/>
  <c r="N889" i="5"/>
  <c r="N881" i="5"/>
  <c r="N873" i="5"/>
  <c r="N865" i="5"/>
  <c r="N857" i="5"/>
  <c r="N849" i="5"/>
  <c r="N841" i="5"/>
  <c r="N833" i="5"/>
  <c r="N825" i="5"/>
  <c r="N817" i="5"/>
  <c r="N809" i="5"/>
  <c r="N801" i="5"/>
  <c r="N793" i="5"/>
  <c r="N785" i="5"/>
  <c r="N777" i="5"/>
  <c r="N769" i="5"/>
  <c r="N761" i="5"/>
  <c r="N753" i="5"/>
  <c r="N745" i="5"/>
  <c r="N737" i="5"/>
  <c r="N729" i="5"/>
  <c r="N721" i="5"/>
  <c r="N713" i="5"/>
  <c r="N705" i="5"/>
  <c r="N697" i="5"/>
  <c r="N689" i="5"/>
  <c r="N681" i="5"/>
  <c r="N673" i="5"/>
  <c r="N665" i="5"/>
  <c r="N657" i="5"/>
  <c r="N649" i="5"/>
  <c r="N641" i="5"/>
  <c r="N633" i="5"/>
  <c r="N625" i="5"/>
  <c r="N617" i="5"/>
  <c r="N609" i="5"/>
  <c r="N601" i="5"/>
  <c r="N593" i="5"/>
  <c r="N585" i="5"/>
  <c r="N577" i="5"/>
  <c r="N569" i="5"/>
  <c r="N561" i="5"/>
  <c r="N553" i="5"/>
  <c r="N545" i="5"/>
  <c r="N537" i="5"/>
  <c r="N529" i="5"/>
  <c r="N521" i="5"/>
  <c r="N513" i="5"/>
  <c r="N505" i="5"/>
  <c r="N497" i="5"/>
  <c r="N489" i="5"/>
  <c r="N481" i="5"/>
  <c r="N473" i="5"/>
  <c r="N465" i="5"/>
  <c r="N457" i="5"/>
  <c r="N449" i="5"/>
  <c r="N441" i="5"/>
  <c r="N433" i="5"/>
  <c r="N425" i="5"/>
  <c r="N417" i="5"/>
  <c r="N409" i="5"/>
  <c r="N401" i="5"/>
  <c r="N393" i="5"/>
  <c r="N385" i="5"/>
  <c r="N377" i="5"/>
  <c r="N369" i="5"/>
  <c r="N361" i="5"/>
  <c r="N353" i="5"/>
  <c r="N345" i="5"/>
  <c r="N337" i="5"/>
  <c r="N329" i="5"/>
  <c r="N321" i="5"/>
  <c r="N313" i="5"/>
  <c r="N305" i="5"/>
  <c r="N297" i="5"/>
  <c r="N289" i="5"/>
  <c r="N281" i="5"/>
  <c r="N273" i="5"/>
  <c r="N1559" i="5"/>
  <c r="N1551" i="5"/>
  <c r="N1543" i="5"/>
  <c r="N1535" i="5"/>
  <c r="N1527" i="5"/>
  <c r="N1519" i="5"/>
  <c r="N1511" i="5"/>
  <c r="N1503" i="5"/>
  <c r="N1495" i="5"/>
  <c r="N1487" i="5"/>
  <c r="N1479" i="5"/>
  <c r="N1471" i="5"/>
  <c r="N1463" i="5"/>
  <c r="N1455" i="5"/>
  <c r="N1447" i="5"/>
  <c r="N1439" i="5"/>
  <c r="N1431" i="5"/>
  <c r="N1423" i="5"/>
  <c r="N1415" i="5"/>
  <c r="N1407" i="5"/>
  <c r="N1399" i="5"/>
  <c r="N1391" i="5"/>
  <c r="N1383" i="5"/>
  <c r="N1375" i="5"/>
  <c r="N1367" i="5"/>
  <c r="N1359" i="5"/>
  <c r="N1351" i="5"/>
  <c r="N1343" i="5"/>
  <c r="N1335" i="5"/>
  <c r="N1327" i="5"/>
  <c r="N1319" i="5"/>
  <c r="N1311" i="5"/>
  <c r="N1303" i="5"/>
  <c r="N1295" i="5"/>
  <c r="N1287" i="5"/>
  <c r="N1279" i="5"/>
  <c r="N1271" i="5"/>
  <c r="N1263" i="5"/>
  <c r="N1255" i="5"/>
  <c r="N1247" i="5"/>
  <c r="N1239" i="5"/>
  <c r="N1231" i="5"/>
  <c r="N1223" i="5"/>
  <c r="N1215" i="5"/>
  <c r="N1207" i="5"/>
  <c r="N1199" i="5"/>
  <c r="N1191" i="5"/>
  <c r="N1183" i="5"/>
  <c r="N1175" i="5"/>
  <c r="N1167" i="5"/>
  <c r="N1159" i="5"/>
  <c r="N1151" i="5"/>
  <c r="N1143" i="5"/>
  <c r="N1135" i="5"/>
  <c r="N1127" i="5"/>
  <c r="N1119" i="5"/>
  <c r="N1111" i="5"/>
  <c r="N1103" i="5"/>
  <c r="N1095" i="5"/>
  <c r="N1087" i="5"/>
  <c r="N1079" i="5"/>
  <c r="N1071" i="5"/>
  <c r="N1063" i="5"/>
  <c r="N1055" i="5"/>
  <c r="N1047" i="5"/>
  <c r="N1039" i="5"/>
  <c r="N1031" i="5"/>
  <c r="N1023" i="5"/>
  <c r="N1015" i="5"/>
  <c r="N1007" i="5"/>
  <c r="N999" i="5"/>
  <c r="N991" i="5"/>
  <c r="N983" i="5"/>
  <c r="N975" i="5"/>
  <c r="N967" i="5"/>
  <c r="N959" i="5"/>
  <c r="N951" i="5"/>
  <c r="N943" i="5"/>
  <c r="N935" i="5"/>
  <c r="N927" i="5"/>
  <c r="N919" i="5"/>
  <c r="N911" i="5"/>
  <c r="N903" i="5"/>
  <c r="N895" i="5"/>
  <c r="N887" i="5"/>
  <c r="N879" i="5"/>
  <c r="N871" i="5"/>
  <c r="N863" i="5"/>
  <c r="N855" i="5"/>
  <c r="N847" i="5"/>
  <c r="N839" i="5"/>
  <c r="N831" i="5"/>
  <c r="N823" i="5"/>
  <c r="N815" i="5"/>
  <c r="N807" i="5"/>
  <c r="N799" i="5"/>
  <c r="N791" i="5"/>
  <c r="N783" i="5"/>
  <c r="N775" i="5"/>
  <c r="N767" i="5"/>
  <c r="N759" i="5"/>
  <c r="N751" i="5"/>
  <c r="N743" i="5"/>
  <c r="N735" i="5"/>
  <c r="N727" i="5"/>
  <c r="N719" i="5"/>
  <c r="N711" i="5"/>
  <c r="N703" i="5"/>
  <c r="N695" i="5"/>
  <c r="N687" i="5"/>
  <c r="N679" i="5"/>
  <c r="N671" i="5"/>
  <c r="N663" i="5"/>
  <c r="N655" i="5"/>
  <c r="N647" i="5"/>
  <c r="N639" i="5"/>
  <c r="N631" i="5"/>
  <c r="N623" i="5"/>
  <c r="N615" i="5"/>
  <c r="N607" i="5"/>
  <c r="N599" i="5"/>
  <c r="N591" i="5"/>
  <c r="N583" i="5"/>
  <c r="N575" i="5"/>
  <c r="N567" i="5"/>
  <c r="N559" i="5"/>
  <c r="N551" i="5"/>
  <c r="N543" i="5"/>
  <c r="N535" i="5"/>
  <c r="N527" i="5"/>
  <c r="N519" i="5"/>
  <c r="N511" i="5"/>
  <c r="N503" i="5"/>
  <c r="N495" i="5"/>
  <c r="N487" i="5"/>
  <c r="N479" i="5"/>
  <c r="N471" i="5"/>
  <c r="N463" i="5"/>
  <c r="N455" i="5"/>
  <c r="N447" i="5"/>
  <c r="N439" i="5"/>
  <c r="N431" i="5"/>
  <c r="N423" i="5"/>
  <c r="N415" i="5"/>
  <c r="N407" i="5"/>
  <c r="N399" i="5"/>
  <c r="N391" i="5"/>
  <c r="N383" i="5"/>
  <c r="N375" i="5"/>
  <c r="N367" i="5"/>
  <c r="N359" i="5"/>
  <c r="N351" i="5"/>
  <c r="N343" i="5"/>
  <c r="N335" i="5"/>
  <c r="N327" i="5"/>
  <c r="N319" i="5"/>
  <c r="N311" i="5"/>
  <c r="N303" i="5"/>
  <c r="N295" i="5"/>
  <c r="N287" i="5"/>
  <c r="N279" i="5"/>
  <c r="N271" i="5"/>
  <c r="N175" i="5"/>
  <c r="N167" i="5"/>
  <c r="N159" i="5"/>
  <c r="N151" i="5"/>
  <c r="N143" i="5"/>
  <c r="N135" i="5"/>
  <c r="N265" i="5"/>
  <c r="N257" i="5"/>
  <c r="N249" i="5"/>
  <c r="N241" i="5"/>
  <c r="N233" i="5"/>
  <c r="N225" i="5"/>
  <c r="N217" i="5"/>
  <c r="N209" i="5"/>
  <c r="N201" i="5"/>
  <c r="N193" i="5"/>
  <c r="N185" i="5"/>
  <c r="N263" i="5"/>
  <c r="N255" i="5"/>
  <c r="N247" i="5"/>
  <c r="N239" i="5"/>
  <c r="N231" i="5"/>
  <c r="N223" i="5"/>
  <c r="N215" i="5"/>
  <c r="N207" i="5"/>
  <c r="N199" i="5"/>
  <c r="N191" i="5"/>
  <c r="N183" i="5"/>
  <c r="N261" i="5"/>
  <c r="N253" i="5"/>
  <c r="N245" i="5"/>
  <c r="N237" i="5"/>
  <c r="N229" i="5"/>
  <c r="N221" i="5"/>
  <c r="N213" i="5"/>
  <c r="N205" i="5"/>
  <c r="N197" i="5"/>
  <c r="N189" i="5"/>
  <c r="N181" i="5"/>
  <c r="N264" i="5"/>
  <c r="N256" i="5"/>
  <c r="N248" i="5"/>
  <c r="N240" i="5"/>
  <c r="N232" i="5"/>
  <c r="N224" i="5"/>
  <c r="N216" i="5"/>
  <c r="N208" i="5"/>
  <c r="N200" i="5"/>
  <c r="N192" i="5"/>
  <c r="N184" i="5"/>
  <c r="N171" i="5"/>
  <c r="N163" i="5"/>
  <c r="N155" i="5"/>
  <c r="N147" i="5"/>
  <c r="N139" i="5"/>
  <c r="N131" i="5"/>
  <c r="N123" i="5"/>
  <c r="N115" i="5"/>
  <c r="N107" i="5"/>
  <c r="N99" i="5"/>
  <c r="N91" i="5"/>
  <c r="N118" i="5"/>
  <c r="N110" i="5"/>
  <c r="N102" i="5"/>
  <c r="N94" i="5"/>
  <c r="N177" i="5"/>
  <c r="N169" i="5"/>
  <c r="N161" i="5"/>
  <c r="N153" i="5"/>
  <c r="N145" i="5"/>
  <c r="N137" i="5"/>
  <c r="N129" i="5"/>
  <c r="N121" i="5"/>
  <c r="N113" i="5"/>
  <c r="N105" i="5"/>
  <c r="N97" i="5"/>
  <c r="N127" i="5"/>
  <c r="N119" i="5"/>
  <c r="N111" i="5"/>
  <c r="N103" i="5"/>
  <c r="N95" i="5"/>
  <c r="N170" i="5"/>
  <c r="N162" i="5"/>
  <c r="N154" i="5"/>
  <c r="N146" i="5"/>
  <c r="N138" i="5"/>
  <c r="A4" i="5"/>
  <c r="L67" i="5"/>
  <c r="M67" i="5" s="1"/>
  <c r="L50" i="5"/>
  <c r="M50" i="5" s="1"/>
  <c r="L62" i="5"/>
  <c r="M62" i="5" s="1"/>
  <c r="L43" i="5"/>
  <c r="M43" i="5" s="1"/>
  <c r="L26" i="5"/>
  <c r="M26" i="5" s="1"/>
  <c r="L30" i="5"/>
  <c r="M30" i="5" s="1"/>
  <c r="L42" i="5"/>
  <c r="M42" i="5" s="1"/>
  <c r="L72" i="5"/>
  <c r="M72" i="5" s="1"/>
  <c r="L60" i="5"/>
  <c r="M60" i="5" s="1"/>
  <c r="L48" i="5"/>
  <c r="M48" i="5" s="1"/>
  <c r="N12" i="5"/>
  <c r="N89" i="5"/>
  <c r="N88" i="5"/>
  <c r="N87" i="5"/>
  <c r="N9" i="5"/>
  <c r="N7" i="5"/>
  <c r="N5" i="5"/>
  <c r="N8" i="5"/>
  <c r="N6" i="5"/>
  <c r="N4" i="5"/>
  <c r="L28" i="5"/>
  <c r="M28" i="5" s="1"/>
  <c r="L66" i="5"/>
  <c r="M66" i="5" s="1"/>
  <c r="L34" i="5"/>
  <c r="M34" i="5" s="1"/>
  <c r="L54" i="5"/>
  <c r="M54" i="5" s="1"/>
  <c r="L39" i="5"/>
  <c r="M39" i="5" s="1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13" i="5"/>
  <c r="N11" i="5"/>
  <c r="Q529" i="5" l="1"/>
  <c r="A5" i="5"/>
  <c r="Q4" i="5"/>
  <c r="L40" i="5"/>
  <c r="M40" i="5" s="1"/>
  <c r="L46" i="5"/>
  <c r="M46" i="5" s="1"/>
  <c r="L51" i="5"/>
  <c r="M51" i="5" s="1"/>
  <c r="L52" i="5"/>
  <c r="M52" i="5" s="1"/>
  <c r="M2" i="5"/>
  <c r="L3" i="5"/>
  <c r="M3" i="5" s="1"/>
  <c r="Q530" i="5" l="1"/>
  <c r="A6" i="5"/>
  <c r="Q5" i="5"/>
  <c r="N3" i="5"/>
  <c r="L76" i="5"/>
  <c r="M76" i="5" s="1"/>
  <c r="L64" i="5"/>
  <c r="M64" i="5" s="1"/>
  <c r="L58" i="5"/>
  <c r="M58" i="5" s="1"/>
  <c r="L75" i="5"/>
  <c r="M75" i="5" s="1"/>
  <c r="L63" i="5"/>
  <c r="M63" i="5" s="1"/>
  <c r="N2" i="5"/>
  <c r="D4" i="13"/>
  <c r="D3" i="24"/>
  <c r="D3" i="16"/>
  <c r="C2" i="51"/>
  <c r="C2" i="48"/>
  <c r="C2" i="50"/>
  <c r="C2" i="47"/>
  <c r="C2" i="46"/>
  <c r="D2" i="54"/>
  <c r="C2" i="49" s="1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Q531" i="5" l="1"/>
  <c r="A7" i="5"/>
  <c r="Q6" i="5"/>
  <c r="L82" i="5"/>
  <c r="M82" i="5" s="1"/>
  <c r="L70" i="5"/>
  <c r="M70" i="5" s="1"/>
  <c r="J8" i="54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Q532" i="5" l="1"/>
  <c r="A8" i="5"/>
  <c r="Q7" i="5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Q533" i="5" l="1"/>
  <c r="A9" i="5"/>
  <c r="Q8" i="5"/>
  <c r="O5" i="5"/>
  <c r="O4" i="5"/>
  <c r="O6" i="5"/>
  <c r="O7" i="5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Q534" i="5" l="1"/>
  <c r="A10" i="5"/>
  <c r="Q9" i="5"/>
  <c r="O2" i="5"/>
  <c r="O3" i="5"/>
  <c r="Q535" i="5" l="1"/>
  <c r="A11" i="5"/>
  <c r="Q10" i="5"/>
  <c r="Q536" i="5" l="1"/>
  <c r="A12" i="5"/>
  <c r="Q11" i="5"/>
  <c r="Q537" i="5" l="1"/>
  <c r="A13" i="5"/>
  <c r="Q12" i="5"/>
  <c r="Q538" i="5" l="1"/>
  <c r="A14" i="5"/>
  <c r="Q13" i="5"/>
  <c r="Q539" i="5" l="1"/>
  <c r="A15" i="5"/>
  <c r="Q14" i="5"/>
  <c r="Q540" i="5" l="1"/>
  <c r="A16" i="5"/>
  <c r="Q15" i="5"/>
  <c r="Q541" i="5" l="1"/>
  <c r="A17" i="5"/>
  <c r="Q16" i="5"/>
  <c r="Q542" i="5" l="1"/>
  <c r="A18" i="5"/>
  <c r="Q17" i="5"/>
  <c r="Q543" i="5" l="1"/>
  <c r="A19" i="5"/>
  <c r="Q18" i="5"/>
  <c r="Q544" i="5" l="1"/>
  <c r="A20" i="5"/>
  <c r="Q19" i="5"/>
  <c r="Q545" i="5" l="1"/>
  <c r="A21" i="5"/>
  <c r="Q20" i="5"/>
  <c r="Q546" i="5" l="1"/>
  <c r="A22" i="5"/>
  <c r="Q21" i="5"/>
  <c r="Q547" i="5" l="1"/>
  <c r="A23" i="5"/>
  <c r="Q22" i="5"/>
  <c r="Q548" i="5" l="1"/>
  <c r="A24" i="5"/>
  <c r="Q23" i="5"/>
  <c r="Q549" i="5" l="1"/>
  <c r="A25" i="5"/>
  <c r="Q24" i="5"/>
  <c r="Q550" i="5" l="1"/>
  <c r="A26" i="5"/>
  <c r="Q25" i="5"/>
  <c r="Q551" i="5" l="1"/>
  <c r="A27" i="5"/>
  <c r="Q26" i="5"/>
  <c r="Q552" i="5" l="1"/>
  <c r="A28" i="5"/>
  <c r="Q27" i="5"/>
  <c r="Q553" i="5" l="1"/>
  <c r="A29" i="5"/>
  <c r="Q28" i="5"/>
  <c r="Q554" i="5" l="1"/>
  <c r="A30" i="5"/>
  <c r="Q29" i="5"/>
  <c r="Q555" i="5" l="1"/>
  <c r="A31" i="5"/>
  <c r="Q30" i="5"/>
  <c r="Q556" i="5" l="1"/>
  <c r="A32" i="5"/>
  <c r="Q31" i="5"/>
  <c r="Q557" i="5" l="1"/>
  <c r="A33" i="5"/>
  <c r="Q32" i="5"/>
  <c r="Q558" i="5" l="1"/>
  <c r="A34" i="5"/>
  <c r="Q33" i="5"/>
  <c r="Q559" i="5" l="1"/>
  <c r="A35" i="5"/>
  <c r="Q34" i="5"/>
  <c r="Q560" i="5" l="1"/>
  <c r="A36" i="5"/>
  <c r="Q35" i="5"/>
  <c r="Q561" i="5" l="1"/>
  <c r="A37" i="5"/>
  <c r="Q36" i="5"/>
  <c r="Q562" i="5" l="1"/>
  <c r="A38" i="5"/>
  <c r="Q37" i="5"/>
  <c r="Q563" i="5" l="1"/>
  <c r="A39" i="5"/>
  <c r="Q38" i="5"/>
  <c r="Q564" i="5" l="1"/>
  <c r="Q39" i="5"/>
  <c r="A40" i="5"/>
  <c r="Q565" i="5" l="1"/>
  <c r="Q40" i="5"/>
  <c r="A41" i="5"/>
  <c r="Q566" i="5" l="1"/>
  <c r="Q41" i="5"/>
  <c r="A42" i="5"/>
  <c r="Q567" i="5" l="1"/>
  <c r="Q42" i="5"/>
  <c r="A43" i="5"/>
  <c r="Q568" i="5" l="1"/>
  <c r="Q43" i="5"/>
  <c r="A44" i="5"/>
  <c r="Q569" i="5" l="1"/>
  <c r="Q44" i="5"/>
  <c r="A45" i="5"/>
  <c r="Q570" i="5" l="1"/>
  <c r="Q45" i="5"/>
  <c r="A46" i="5"/>
  <c r="Q571" i="5" l="1"/>
  <c r="Q46" i="5"/>
  <c r="A47" i="5"/>
  <c r="Q572" i="5" l="1"/>
  <c r="Q47" i="5"/>
  <c r="A48" i="5"/>
  <c r="Q573" i="5" l="1"/>
  <c r="Q48" i="5"/>
  <c r="A49" i="5"/>
  <c r="Q574" i="5" l="1"/>
  <c r="Q49" i="5"/>
  <c r="A50" i="5"/>
  <c r="Q575" i="5" l="1"/>
  <c r="Q50" i="5"/>
  <c r="A51" i="5"/>
  <c r="Q576" i="5" l="1"/>
  <c r="Q51" i="5"/>
  <c r="A52" i="5"/>
  <c r="Q577" i="5" l="1"/>
  <c r="Q52" i="5"/>
  <c r="A53" i="5"/>
  <c r="Q578" i="5" l="1"/>
  <c r="Q53" i="5"/>
  <c r="A54" i="5"/>
  <c r="Q579" i="5" l="1"/>
  <c r="Q54" i="5"/>
  <c r="A55" i="5"/>
  <c r="Q580" i="5" l="1"/>
  <c r="Q55" i="5"/>
  <c r="A56" i="5"/>
  <c r="Q581" i="5" l="1"/>
  <c r="Q56" i="5"/>
  <c r="A57" i="5"/>
  <c r="Q582" i="5" l="1"/>
  <c r="Q57" i="5"/>
  <c r="A58" i="5"/>
  <c r="Q583" i="5" l="1"/>
  <c r="Q58" i="5"/>
  <c r="A59" i="5"/>
  <c r="Q584" i="5" l="1"/>
  <c r="Q59" i="5"/>
  <c r="A60" i="5"/>
  <c r="Q585" i="5" l="1"/>
  <c r="Q60" i="5"/>
  <c r="A61" i="5"/>
  <c r="Q586" i="5" l="1"/>
  <c r="Q61" i="5"/>
  <c r="A62" i="5"/>
  <c r="Q587" i="5" l="1"/>
  <c r="Q62" i="5"/>
  <c r="A63" i="5"/>
  <c r="Q588" i="5" l="1"/>
  <c r="Q63" i="5"/>
  <c r="A64" i="5"/>
  <c r="Q589" i="5" l="1"/>
  <c r="Q64" i="5"/>
  <c r="A65" i="5"/>
  <c r="Q590" i="5" l="1"/>
  <c r="Q65" i="5"/>
  <c r="A66" i="5"/>
  <c r="Q591" i="5" l="1"/>
  <c r="Q66" i="5"/>
  <c r="A67" i="5"/>
  <c r="Q592" i="5" l="1"/>
  <c r="Q67" i="5"/>
  <c r="A68" i="5"/>
  <c r="Q593" i="5" l="1"/>
  <c r="Q68" i="5"/>
  <c r="A69" i="5"/>
  <c r="Q594" i="5" l="1"/>
  <c r="Q69" i="5"/>
  <c r="A70" i="5"/>
  <c r="Q595" i="5" l="1"/>
  <c r="Q70" i="5"/>
  <c r="A71" i="5"/>
  <c r="Q596" i="5" l="1"/>
  <c r="Q71" i="5"/>
  <c r="A72" i="5"/>
  <c r="Q597" i="5" l="1"/>
  <c r="Q72" i="5"/>
  <c r="A73" i="5"/>
  <c r="Q598" i="5" l="1"/>
  <c r="Q73" i="5"/>
  <c r="A74" i="5"/>
  <c r="Q599" i="5" l="1"/>
  <c r="Q74" i="5"/>
  <c r="A75" i="5"/>
  <c r="Q600" i="5" l="1"/>
  <c r="Q75" i="5"/>
  <c r="A76" i="5"/>
  <c r="Q601" i="5" l="1"/>
  <c r="Q76" i="5"/>
  <c r="A77" i="5"/>
  <c r="Q602" i="5" l="1"/>
  <c r="Q77" i="5"/>
  <c r="A78" i="5"/>
  <c r="Q603" i="5" l="1"/>
  <c r="Q78" i="5"/>
  <c r="A79" i="5"/>
  <c r="Q604" i="5" l="1"/>
  <c r="Q79" i="5"/>
  <c r="A80" i="5"/>
  <c r="Q605" i="5" l="1"/>
  <c r="Q80" i="5"/>
  <c r="A81" i="5"/>
  <c r="Q606" i="5" l="1"/>
  <c r="Q81" i="5"/>
  <c r="A82" i="5"/>
  <c r="Q607" i="5" l="1"/>
  <c r="Q82" i="5"/>
  <c r="A83" i="5"/>
  <c r="Q608" i="5" l="1"/>
  <c r="Q83" i="5"/>
  <c r="A84" i="5"/>
  <c r="Q609" i="5" l="1"/>
  <c r="Q84" i="5"/>
  <c r="A85" i="5"/>
  <c r="Q610" i="5" l="1"/>
  <c r="Q85" i="5"/>
  <c r="A86" i="5"/>
  <c r="Q611" i="5" l="1"/>
  <c r="Q86" i="5"/>
  <c r="A87" i="5"/>
  <c r="Q612" i="5" l="1"/>
  <c r="Q87" i="5"/>
  <c r="A88" i="5"/>
  <c r="Q613" i="5" l="1"/>
  <c r="Q88" i="5"/>
  <c r="A89" i="5"/>
  <c r="Q614" i="5" l="1"/>
  <c r="A90" i="5"/>
  <c r="Q89" i="5"/>
  <c r="Q615" i="5" l="1"/>
  <c r="A91" i="5"/>
  <c r="Q90" i="5"/>
  <c r="Q616" i="5" l="1"/>
  <c r="A92" i="5"/>
  <c r="Q91" i="5"/>
  <c r="Q617" i="5" l="1"/>
  <c r="Q92" i="5"/>
  <c r="A93" i="5"/>
  <c r="Q618" i="5" l="1"/>
  <c r="A94" i="5"/>
  <c r="Q93" i="5"/>
  <c r="Q619" i="5" l="1"/>
  <c r="A95" i="5"/>
  <c r="Q94" i="5"/>
  <c r="Q620" i="5" l="1"/>
  <c r="A96" i="5"/>
  <c r="Q95" i="5"/>
  <c r="Q621" i="5" l="1"/>
  <c r="A97" i="5"/>
  <c r="Q96" i="5"/>
  <c r="Q622" i="5" l="1"/>
  <c r="A98" i="5"/>
  <c r="Q97" i="5"/>
  <c r="Q623" i="5" l="1"/>
  <c r="A99" i="5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Q98" i="5"/>
  <c r="Q624" i="5" l="1"/>
  <c r="Q99" i="5"/>
  <c r="Q625" i="5" l="1"/>
  <c r="Q100" i="5"/>
  <c r="Q626" i="5" l="1"/>
  <c r="Q101" i="5"/>
  <c r="Q627" i="5" l="1"/>
  <c r="Q102" i="5"/>
  <c r="Q628" i="5" l="1"/>
  <c r="Q103" i="5"/>
  <c r="Q629" i="5" l="1"/>
  <c r="Q104" i="5"/>
  <c r="Q630" i="5" l="1"/>
  <c r="Q105" i="5"/>
  <c r="Q631" i="5" l="1"/>
  <c r="Q106" i="5"/>
  <c r="Q632" i="5" l="1"/>
  <c r="Q107" i="5"/>
  <c r="Q633" i="5" l="1"/>
  <c r="Q108" i="5"/>
  <c r="Q634" i="5" l="1"/>
  <c r="Q109" i="5"/>
  <c r="Q635" i="5" l="1"/>
  <c r="Q110" i="5"/>
  <c r="Q636" i="5" l="1"/>
  <c r="Q111" i="5"/>
  <c r="Q637" i="5" l="1"/>
  <c r="Q112" i="5"/>
  <c r="Q638" i="5" l="1"/>
  <c r="Q113" i="5"/>
  <c r="Q639" i="5" l="1"/>
  <c r="Q114" i="5"/>
  <c r="Q640" i="5" l="1"/>
  <c r="Q115" i="5"/>
  <c r="Q641" i="5" l="1"/>
  <c r="Q116" i="5"/>
  <c r="Q642" i="5" l="1"/>
  <c r="Q117" i="5"/>
  <c r="Q643" i="5" l="1"/>
  <c r="Q118" i="5"/>
  <c r="Q644" i="5" l="1"/>
  <c r="Q119" i="5"/>
  <c r="Q645" i="5" l="1"/>
  <c r="Q120" i="5"/>
  <c r="Q646" i="5" l="1"/>
  <c r="Q121" i="5"/>
  <c r="Q647" i="5" l="1"/>
  <c r="Q122" i="5"/>
  <c r="Q648" i="5" l="1"/>
  <c r="Q123" i="5"/>
  <c r="Q649" i="5" l="1"/>
  <c r="Q124" i="5"/>
  <c r="Q650" i="5" l="1"/>
  <c r="Q125" i="5"/>
  <c r="Q651" i="5" l="1"/>
  <c r="Q126" i="5"/>
  <c r="Q652" i="5" l="1"/>
  <c r="Q127" i="5"/>
  <c r="Q653" i="5" l="1"/>
  <c r="Q128" i="5"/>
  <c r="Q654" i="5" l="1"/>
  <c r="Q129" i="5"/>
  <c r="Q655" i="5" l="1"/>
  <c r="Q130" i="5"/>
  <c r="Q656" i="5" l="1"/>
  <c r="Q131" i="5"/>
  <c r="Q657" i="5" l="1"/>
  <c r="Q132" i="5"/>
  <c r="Q658" i="5" l="1"/>
  <c r="Q133" i="5"/>
  <c r="Q659" i="5" l="1"/>
  <c r="Q134" i="5"/>
  <c r="Q660" i="5" l="1"/>
  <c r="Q135" i="5"/>
  <c r="Q661" i="5" l="1"/>
  <c r="Q136" i="5"/>
  <c r="Q662" i="5" l="1"/>
  <c r="Q137" i="5"/>
  <c r="Q663" i="5" l="1"/>
  <c r="Q138" i="5"/>
  <c r="Q664" i="5" l="1"/>
  <c r="Q139" i="5"/>
  <c r="Q665" i="5" l="1"/>
  <c r="Q140" i="5"/>
  <c r="Q666" i="5" l="1"/>
  <c r="Q141" i="5"/>
  <c r="Q667" i="5" l="1"/>
  <c r="Q142" i="5"/>
  <c r="Q668" i="5" l="1"/>
  <c r="Q143" i="5"/>
  <c r="Q669" i="5" l="1"/>
  <c r="Q144" i="5"/>
  <c r="Q670" i="5" l="1"/>
  <c r="Q145" i="5"/>
  <c r="Q671" i="5" l="1"/>
  <c r="Q146" i="5"/>
  <c r="Q672" i="5" l="1"/>
  <c r="Q147" i="5"/>
  <c r="Q673" i="5" l="1"/>
  <c r="Q325" i="5"/>
  <c r="Q148" i="5"/>
  <c r="Q674" i="5" l="1"/>
  <c r="Q326" i="5"/>
  <c r="Q149" i="5"/>
  <c r="Q675" i="5" l="1"/>
  <c r="Q150" i="5"/>
  <c r="Q327" i="5"/>
  <c r="Q676" i="5" l="1"/>
  <c r="Q328" i="5"/>
  <c r="Q151" i="5"/>
  <c r="Q677" i="5" l="1"/>
  <c r="Q152" i="5"/>
  <c r="Q329" i="5"/>
  <c r="Q678" i="5" l="1"/>
  <c r="Q330" i="5"/>
  <c r="Q153" i="5"/>
  <c r="Q679" i="5" l="1"/>
  <c r="Q331" i="5"/>
  <c r="Q154" i="5"/>
  <c r="Q680" i="5" l="1"/>
  <c r="Q332" i="5"/>
  <c r="Q155" i="5"/>
  <c r="Q681" i="5" l="1"/>
  <c r="Q333" i="5"/>
  <c r="Q156" i="5"/>
  <c r="Q682" i="5" l="1"/>
  <c r="Q334" i="5"/>
  <c r="Q157" i="5"/>
  <c r="Q683" i="5" l="1"/>
  <c r="Q158" i="5"/>
  <c r="Q335" i="5"/>
  <c r="Q684" i="5" l="1"/>
  <c r="Q336" i="5"/>
  <c r="Q159" i="5"/>
  <c r="Q685" i="5" l="1"/>
  <c r="Q160" i="5"/>
  <c r="Q337" i="5"/>
  <c r="Q686" i="5" l="1"/>
  <c r="Q338" i="5"/>
  <c r="Q161" i="5"/>
  <c r="Q687" i="5" l="1"/>
  <c r="Q339" i="5"/>
  <c r="Q162" i="5"/>
  <c r="Q688" i="5" l="1"/>
  <c r="Q340" i="5"/>
  <c r="Q163" i="5"/>
  <c r="Q689" i="5" l="1"/>
  <c r="Q341" i="5"/>
  <c r="Q164" i="5"/>
  <c r="Q690" i="5" l="1"/>
  <c r="Q165" i="5"/>
  <c r="Q342" i="5"/>
  <c r="Q691" i="5" l="1"/>
  <c r="Q166" i="5"/>
  <c r="Q343" i="5"/>
  <c r="Q692" i="5" l="1"/>
  <c r="Q167" i="5"/>
  <c r="Q344" i="5"/>
  <c r="Q693" i="5" l="1"/>
  <c r="Q168" i="5"/>
  <c r="Q345" i="5"/>
  <c r="Q694" i="5" l="1"/>
  <c r="Q346" i="5"/>
  <c r="Q169" i="5"/>
  <c r="Q695" i="5" l="1"/>
  <c r="Q170" i="5"/>
  <c r="Q347" i="5"/>
  <c r="Q696" i="5" l="1"/>
  <c r="Q348" i="5"/>
  <c r="Q171" i="5"/>
  <c r="Q697" i="5" l="1"/>
  <c r="Q349" i="5"/>
  <c r="Q172" i="5"/>
  <c r="Q698" i="5" l="1"/>
  <c r="Q173" i="5"/>
  <c r="Q350" i="5"/>
  <c r="Q699" i="5" l="1"/>
  <c r="Q174" i="5"/>
  <c r="Q351" i="5"/>
  <c r="Q700" i="5" l="1"/>
  <c r="Q175" i="5"/>
  <c r="Q352" i="5"/>
  <c r="Q701" i="5" l="1"/>
  <c r="Q353" i="5"/>
  <c r="Q176" i="5"/>
  <c r="Q702" i="5" l="1"/>
  <c r="Q354" i="5"/>
  <c r="Q177" i="5"/>
  <c r="Q703" i="5" l="1"/>
  <c r="Q355" i="5"/>
  <c r="Q178" i="5"/>
  <c r="Q704" i="5" l="1"/>
  <c r="Q356" i="5"/>
  <c r="Q179" i="5"/>
  <c r="Q705" i="5" l="1"/>
  <c r="Q180" i="5"/>
  <c r="Q357" i="5"/>
  <c r="Q706" i="5" l="1"/>
  <c r="Q358" i="5"/>
  <c r="Q181" i="5"/>
  <c r="Q707" i="5" l="1"/>
  <c r="Q359" i="5"/>
  <c r="Q182" i="5"/>
  <c r="Q708" i="5" l="1"/>
  <c r="Q183" i="5"/>
  <c r="Q360" i="5"/>
  <c r="Q709" i="5" l="1"/>
  <c r="Q361" i="5"/>
  <c r="Q184" i="5"/>
  <c r="Q710" i="5" l="1"/>
  <c r="Q362" i="5"/>
  <c r="Q185" i="5"/>
  <c r="Q711" i="5" l="1"/>
  <c r="Q363" i="5"/>
  <c r="Q186" i="5"/>
  <c r="Q712" i="5" l="1"/>
  <c r="Q364" i="5"/>
  <c r="Q187" i="5"/>
  <c r="Q713" i="5" l="1"/>
  <c r="Q365" i="5"/>
  <c r="Q188" i="5"/>
  <c r="Q714" i="5" l="1"/>
  <c r="Q366" i="5"/>
  <c r="Q189" i="5"/>
  <c r="Q715" i="5" l="1"/>
  <c r="Q367" i="5"/>
  <c r="Q190" i="5"/>
  <c r="Q716" i="5" l="1"/>
  <c r="Q368" i="5"/>
  <c r="Q191" i="5"/>
  <c r="Q717" i="5" l="1"/>
  <c r="Q369" i="5"/>
  <c r="Q192" i="5"/>
  <c r="Q718" i="5" l="1"/>
  <c r="Q370" i="5"/>
  <c r="Q193" i="5"/>
  <c r="Q719" i="5" l="1"/>
  <c r="Q194" i="5"/>
  <c r="Q371" i="5"/>
  <c r="Q720" i="5" l="1"/>
  <c r="Q195" i="5"/>
  <c r="Q372" i="5"/>
  <c r="Q721" i="5" l="1"/>
  <c r="Q196" i="5"/>
  <c r="Q373" i="5"/>
  <c r="Q722" i="5" l="1"/>
  <c r="Q197" i="5"/>
  <c r="Q374" i="5"/>
  <c r="Q723" i="5" l="1"/>
  <c r="Q198" i="5"/>
  <c r="Q375" i="5"/>
  <c r="Q724" i="5" l="1"/>
  <c r="Q376" i="5"/>
  <c r="Q199" i="5"/>
  <c r="Q725" i="5" l="1"/>
  <c r="Q377" i="5"/>
  <c r="Q200" i="5"/>
  <c r="Q726" i="5" l="1"/>
  <c r="Q378" i="5"/>
  <c r="Q201" i="5"/>
  <c r="Q727" i="5" l="1"/>
  <c r="Q379" i="5"/>
  <c r="Q202" i="5"/>
  <c r="Q728" i="5" l="1"/>
  <c r="Q380" i="5"/>
  <c r="Q203" i="5"/>
  <c r="Q729" i="5" l="1"/>
  <c r="Q381" i="5"/>
  <c r="Q204" i="5"/>
  <c r="Q205" i="5" l="1"/>
  <c r="Q730" i="5"/>
  <c r="Q382" i="5"/>
  <c r="Q206" i="5" l="1"/>
  <c r="Q731" i="5"/>
  <c r="Q383" i="5"/>
  <c r="Q207" i="5" l="1"/>
  <c r="Q732" i="5"/>
  <c r="Q384" i="5"/>
  <c r="Q208" i="5" l="1"/>
  <c r="Q733" i="5"/>
  <c r="Q385" i="5"/>
  <c r="Q209" i="5" l="1"/>
  <c r="Q734" i="5"/>
  <c r="Q386" i="5"/>
  <c r="Q210" i="5" l="1"/>
  <c r="Q735" i="5"/>
  <c r="Q387" i="5"/>
  <c r="Q211" i="5" l="1"/>
  <c r="Q736" i="5"/>
  <c r="Q388" i="5"/>
  <c r="Q212" i="5" l="1"/>
  <c r="Q737" i="5"/>
  <c r="Q389" i="5"/>
  <c r="Q213" i="5" l="1"/>
  <c r="Q738" i="5"/>
  <c r="Q390" i="5"/>
  <c r="Q214" i="5" l="1"/>
  <c r="Q739" i="5"/>
  <c r="Q391" i="5"/>
  <c r="Q215" i="5" l="1"/>
  <c r="Q740" i="5"/>
  <c r="Q392" i="5"/>
  <c r="Q216" i="5" l="1"/>
  <c r="Q741" i="5"/>
  <c r="Q393" i="5"/>
  <c r="Q217" i="5" l="1"/>
  <c r="Q742" i="5"/>
  <c r="Q394" i="5"/>
  <c r="Q218" i="5" l="1"/>
  <c r="Q743" i="5"/>
  <c r="Q395" i="5"/>
  <c r="Q219" i="5" l="1"/>
  <c r="Q744" i="5"/>
  <c r="Q396" i="5"/>
  <c r="Q220" i="5" l="1"/>
  <c r="Q745" i="5"/>
  <c r="Q397" i="5"/>
  <c r="Q221" i="5" l="1"/>
  <c r="Q746" i="5"/>
  <c r="Q398" i="5"/>
  <c r="Q222" i="5" l="1"/>
  <c r="Q747" i="5"/>
  <c r="Q399" i="5"/>
  <c r="Q223" i="5" l="1"/>
  <c r="Q748" i="5"/>
  <c r="Q400" i="5"/>
  <c r="Q224" i="5" l="1"/>
  <c r="Q749" i="5"/>
  <c r="Q401" i="5"/>
  <c r="Q225" i="5" l="1"/>
  <c r="Q750" i="5"/>
  <c r="Q402" i="5"/>
  <c r="Q226" i="5" l="1"/>
  <c r="Q751" i="5"/>
  <c r="Q403" i="5"/>
  <c r="Q227" i="5" l="1"/>
  <c r="Q752" i="5"/>
  <c r="Q404" i="5"/>
  <c r="Q228" i="5" l="1"/>
  <c r="Q753" i="5"/>
  <c r="Q405" i="5"/>
  <c r="Q229" i="5" l="1"/>
  <c r="Q754" i="5"/>
  <c r="Q406" i="5"/>
  <c r="Q230" i="5" l="1"/>
  <c r="Q755" i="5"/>
  <c r="Q407" i="5"/>
  <c r="Q231" i="5" l="1"/>
  <c r="Q756" i="5"/>
  <c r="Q408" i="5"/>
  <c r="Q232" i="5" l="1"/>
  <c r="Q757" i="5"/>
  <c r="Q409" i="5"/>
  <c r="Q233" i="5" l="1"/>
  <c r="Q758" i="5"/>
  <c r="Q410" i="5"/>
  <c r="Q234" i="5" l="1"/>
  <c r="Q759" i="5"/>
  <c r="Q411" i="5"/>
  <c r="Q235" i="5" l="1"/>
  <c r="Q760" i="5"/>
  <c r="Q412" i="5"/>
  <c r="Q236" i="5" l="1"/>
  <c r="Q761" i="5"/>
  <c r="Q413" i="5"/>
  <c r="Q237" i="5" l="1"/>
  <c r="Q762" i="5"/>
  <c r="Q414" i="5"/>
  <c r="Q238" i="5" l="1"/>
  <c r="Q763" i="5"/>
  <c r="Q415" i="5"/>
  <c r="Q239" i="5" l="1"/>
  <c r="Q764" i="5"/>
  <c r="Q416" i="5"/>
  <c r="Q240" i="5" l="1"/>
  <c r="Q765" i="5"/>
  <c r="Q417" i="5"/>
  <c r="Q241" i="5" l="1"/>
  <c r="Q766" i="5"/>
  <c r="Q418" i="5"/>
  <c r="Q242" i="5" l="1"/>
  <c r="Q767" i="5"/>
  <c r="Q419" i="5"/>
  <c r="Q243" i="5" l="1"/>
  <c r="Q768" i="5"/>
  <c r="Q420" i="5"/>
  <c r="Q244" i="5" l="1"/>
  <c r="Q769" i="5"/>
  <c r="Q421" i="5"/>
  <c r="Q245" i="5" l="1"/>
  <c r="Q770" i="5"/>
  <c r="Q422" i="5"/>
  <c r="Q246" i="5" l="1"/>
  <c r="Q771" i="5"/>
  <c r="Q423" i="5"/>
  <c r="Q247" i="5" l="1"/>
  <c r="Q772" i="5"/>
  <c r="Q773" i="5"/>
  <c r="Q424" i="5"/>
  <c r="Q248" i="5" l="1"/>
  <c r="Q425" i="5"/>
  <c r="Q249" i="5" l="1"/>
  <c r="Q426" i="5"/>
  <c r="Q250" i="5" l="1"/>
  <c r="Q427" i="5"/>
  <c r="Q251" i="5" l="1"/>
  <c r="Q428" i="5"/>
  <c r="Q252" i="5" l="1"/>
  <c r="Q429" i="5"/>
  <c r="Q253" i="5" l="1"/>
  <c r="Q430" i="5"/>
  <c r="Q254" i="5" l="1"/>
  <c r="Q431" i="5"/>
  <c r="Q255" i="5" l="1"/>
  <c r="Q432" i="5"/>
  <c r="Q256" i="5" l="1"/>
  <c r="Q433" i="5"/>
  <c r="Q257" i="5" l="1"/>
  <c r="Q434" i="5"/>
  <c r="Q258" i="5" l="1"/>
  <c r="Q435" i="5"/>
  <c r="Q259" i="5" l="1"/>
  <c r="Q436" i="5"/>
  <c r="Q260" i="5" l="1"/>
  <c r="Q437" i="5"/>
  <c r="Q261" i="5" l="1"/>
  <c r="Q438" i="5"/>
  <c r="Q262" i="5" l="1"/>
  <c r="Q439" i="5"/>
  <c r="Q263" i="5" l="1"/>
  <c r="Q440" i="5"/>
  <c r="Q264" i="5" l="1"/>
  <c r="Q441" i="5"/>
  <c r="Q265" i="5" l="1"/>
  <c r="Q442" i="5"/>
  <c r="Q266" i="5" l="1"/>
  <c r="Q443" i="5"/>
  <c r="Q267" i="5" l="1"/>
  <c r="Q444" i="5"/>
  <c r="Q268" i="5" l="1"/>
  <c r="Q445" i="5"/>
  <c r="Q269" i="5" l="1"/>
  <c r="Q446" i="5"/>
  <c r="Q270" i="5" l="1"/>
  <c r="Q447" i="5"/>
  <c r="Q271" i="5" l="1"/>
  <c r="Q448" i="5"/>
  <c r="Q272" i="5" l="1"/>
  <c r="Q449" i="5"/>
  <c r="Q273" i="5" l="1"/>
  <c r="Q450" i="5"/>
  <c r="Q274" i="5" l="1"/>
  <c r="Q451" i="5"/>
  <c r="Q275" i="5" l="1"/>
  <c r="Q452" i="5"/>
  <c r="Q276" i="5" l="1"/>
  <c r="Q453" i="5"/>
  <c r="Q277" i="5" l="1"/>
  <c r="Q454" i="5"/>
  <c r="Q278" i="5" l="1"/>
  <c r="Q455" i="5"/>
  <c r="Q279" i="5" l="1"/>
  <c r="Q456" i="5"/>
  <c r="Q280" i="5" l="1"/>
  <c r="Q457" i="5"/>
  <c r="Q281" i="5" l="1"/>
  <c r="Q458" i="5"/>
  <c r="Q282" i="5" l="1"/>
  <c r="Q459" i="5"/>
  <c r="Q283" i="5" l="1"/>
  <c r="Q460" i="5"/>
  <c r="Q284" i="5" l="1"/>
  <c r="Q461" i="5"/>
  <c r="Q285" i="5" l="1"/>
  <c r="Q462" i="5"/>
  <c r="Q286" i="5" l="1"/>
  <c r="Q463" i="5"/>
  <c r="Q287" i="5" l="1"/>
  <c r="Q464" i="5"/>
  <c r="Q288" i="5" l="1"/>
  <c r="Q465" i="5"/>
  <c r="Q289" i="5" l="1"/>
  <c r="Q466" i="5"/>
  <c r="Q290" i="5" l="1"/>
  <c r="Q467" i="5"/>
  <c r="Q291" i="5" l="1"/>
  <c r="Q468" i="5"/>
  <c r="Q292" i="5" l="1"/>
  <c r="Q469" i="5"/>
  <c r="Q293" i="5" l="1"/>
  <c r="Q470" i="5"/>
  <c r="Q294" i="5" l="1"/>
  <c r="Q471" i="5"/>
  <c r="Q295" i="5" l="1"/>
  <c r="Q472" i="5"/>
  <c r="Q296" i="5" l="1"/>
  <c r="Q473" i="5"/>
  <c r="Q297" i="5" l="1"/>
  <c r="Q474" i="5"/>
  <c r="Q298" i="5" l="1"/>
  <c r="Q475" i="5"/>
  <c r="Q299" i="5" l="1"/>
  <c r="Q476" i="5"/>
  <c r="Q300" i="5" l="1"/>
  <c r="Q477" i="5"/>
  <c r="Q301" i="5" l="1"/>
  <c r="Q478" i="5"/>
  <c r="Q302" i="5" l="1"/>
  <c r="Q479" i="5"/>
  <c r="Q303" i="5" l="1"/>
  <c r="Q480" i="5"/>
  <c r="Q304" i="5" l="1"/>
  <c r="Q481" i="5"/>
  <c r="Q305" i="5" l="1"/>
  <c r="Q482" i="5"/>
  <c r="Q306" i="5" l="1"/>
  <c r="Q483" i="5"/>
  <c r="Q307" i="5" l="1"/>
  <c r="Q484" i="5"/>
  <c r="Q308" i="5" l="1"/>
  <c r="Q485" i="5"/>
  <c r="Q309" i="5" l="1"/>
  <c r="Q486" i="5"/>
  <c r="Q310" i="5" l="1"/>
  <c r="Q487" i="5"/>
  <c r="Q311" i="5" l="1"/>
  <c r="Q488" i="5"/>
  <c r="Q312" i="5" l="1"/>
  <c r="Q489" i="5"/>
  <c r="Q313" i="5" l="1"/>
  <c r="Q490" i="5"/>
  <c r="Q314" i="5" l="1"/>
  <c r="Q491" i="5"/>
  <c r="Q315" i="5" l="1"/>
  <c r="Q492" i="5"/>
  <c r="Q316" i="5" l="1"/>
  <c r="Q493" i="5"/>
  <c r="Q317" i="5" l="1"/>
  <c r="Q494" i="5"/>
  <c r="Q318" i="5" l="1"/>
  <c r="Q495" i="5"/>
  <c r="Q319" i="5" l="1"/>
  <c r="Q496" i="5"/>
  <c r="Q320" i="5" l="1"/>
  <c r="Q497" i="5"/>
  <c r="Q321" i="5" l="1"/>
  <c r="Q498" i="5"/>
  <c r="Q322" i="5" l="1"/>
  <c r="Q499" i="5"/>
  <c r="Q323" i="5" l="1"/>
  <c r="Q324" i="5"/>
  <c r="Q500" i="5"/>
  <c r="Q501" i="5" l="1"/>
  <c r="Q502" i="5" l="1"/>
  <c r="Q503" i="5" l="1"/>
  <c r="Q504" i="5" l="1"/>
  <c r="Q505" i="5" l="1"/>
  <c r="Q506" i="5" l="1"/>
  <c r="Q507" i="5" l="1"/>
  <c r="Q508" i="5" l="1"/>
  <c r="Q509" i="5" l="1"/>
  <c r="Q510" i="5" l="1"/>
  <c r="Q511" i="5" l="1"/>
  <c r="Q512" i="5" l="1"/>
  <c r="Q513" i="5" l="1"/>
  <c r="Q514" i="5" l="1"/>
  <c r="Q515" i="5" l="1"/>
  <c r="Q516" i="5" l="1"/>
  <c r="Q517" i="5" l="1"/>
  <c r="Q518" i="5" l="1"/>
  <c r="Q519" i="5" l="1"/>
  <c r="Q520" i="5" l="1"/>
  <c r="Q521" i="5" l="1"/>
  <c r="Q522" i="5" l="1"/>
  <c r="Q523" i="5" l="1"/>
  <c r="Q524" i="5" l="1"/>
  <c r="Q525" i="5"/>
</calcChain>
</file>

<file path=xl/sharedStrings.xml><?xml version="1.0" encoding="utf-8"?>
<sst xmlns="http://schemas.openxmlformats.org/spreadsheetml/2006/main" count="5275" uniqueCount="606">
  <si>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</si>
  <si>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</si>
  <si>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</si>
  <si>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</si>
  <si>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</si>
  <si>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</si>
  <si>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</si>
  <si>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</si>
  <si>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</si>
  <si>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</si>
  <si>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</si>
  <si>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</si>
  <si>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</si>
  <si>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</si>
  <si>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</si>
  <si>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</si>
  <si>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</si>
  <si>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</si>
  <si>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</si>
  <si>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</si>
  <si>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</si>
  <si>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</si>
  <si>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</si>
  <si>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</si>
  <si>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</si>
  <si>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</si>
  <si>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</si>
  <si>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</si>
  <si>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</si>
  <si>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</si>
  <si>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</si>
  <si>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</si>
  <si>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</si>
  <si>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</si>
  <si>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</si>
  <si>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</si>
  <si>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</si>
  <si>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</si>
  <si>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</si>
  <si>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</si>
  <si>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</si>
  <si>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</si>
  <si>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</si>
  <si>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</si>
  <si>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</si>
  <si>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</si>
  <si>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</si>
  <si>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</si>
  <si>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</si>
  <si>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</si>
  <si>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</si>
  <si>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</si>
  <si>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</si>
  <si>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</si>
  <si>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</si>
  <si>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</si>
  <si>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</si>
  <si>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</si>
  <si>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</si>
  <si>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</si>
  <si>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</si>
  <si>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</si>
  <si>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</si>
  <si>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</si>
  <si>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</si>
  <si>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</si>
  <si>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</si>
  <si>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Number</t>
  </si>
  <si>
    <t>Points</t>
  </si>
  <si>
    <t>Danie</t>
  </si>
  <si>
    <t>Johan</t>
  </si>
  <si>
    <t>Burger</t>
  </si>
  <si>
    <t>Herman</t>
  </si>
  <si>
    <t>Page</t>
  </si>
  <si>
    <t>Snyman</t>
  </si>
  <si>
    <t>Chrisjan</t>
  </si>
  <si>
    <t>Potgieter</t>
  </si>
  <si>
    <t>Visser</t>
  </si>
  <si>
    <t>Kevin</t>
  </si>
  <si>
    <t>Competition</t>
  </si>
  <si>
    <t>Date</t>
  </si>
  <si>
    <t>Venue</t>
  </si>
  <si>
    <t>ID</t>
  </si>
  <si>
    <t>Team</t>
  </si>
  <si>
    <t>kg</t>
  </si>
  <si>
    <t>Grand Total</t>
  </si>
  <si>
    <t>No. Edibles</t>
  </si>
  <si>
    <t>Values</t>
  </si>
  <si>
    <t>N0045</t>
  </si>
  <si>
    <t>N0283</t>
  </si>
  <si>
    <t>EDIBLES</t>
  </si>
  <si>
    <t>Heavest</t>
  </si>
  <si>
    <t>INEDIBLES</t>
  </si>
  <si>
    <t xml:space="preserve">MASTER ANGLERS LIST </t>
  </si>
  <si>
    <t>Deseased</t>
  </si>
  <si>
    <t>NO.</t>
  </si>
  <si>
    <t>Total Weight</t>
  </si>
  <si>
    <t>Average Weight</t>
  </si>
  <si>
    <t>SPECIES STATISTICS</t>
  </si>
  <si>
    <t>Heaviest Weight</t>
  </si>
  <si>
    <t>cm</t>
  </si>
  <si>
    <t>KgList</t>
  </si>
  <si>
    <t>Total kg</t>
  </si>
  <si>
    <t>Redfinger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</si>
  <si>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</si>
  <si>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</si>
  <si>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</si>
  <si>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</si>
  <si>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</si>
  <si>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</si>
  <si>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</si>
  <si>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</si>
  <si>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</si>
  <si>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</si>
  <si>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</si>
  <si>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</si>
  <si>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</si>
  <si>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</si>
  <si>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</si>
  <si>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</si>
  <si>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</si>
  <si>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</si>
  <si>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</si>
  <si>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</si>
  <si>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</si>
  <si>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</si>
  <si>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</si>
  <si>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</si>
  <si>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</si>
  <si>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</si>
  <si>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</si>
  <si>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</si>
  <si>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</si>
  <si>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</si>
  <si>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</si>
  <si>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</si>
  <si>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</si>
  <si>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</si>
  <si>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</si>
  <si>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</si>
  <si>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</si>
  <si>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</si>
  <si>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</si>
  <si>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</si>
  <si>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</si>
  <si>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</si>
  <si>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</si>
  <si>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</si>
  <si>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</si>
  <si>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</si>
  <si>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</si>
  <si>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</si>
  <si>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</si>
  <si>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</si>
  <si>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</si>
  <si>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</si>
  <si>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</si>
  <si>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</si>
  <si>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</si>
  <si>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</si>
  <si>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</si>
  <si>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</si>
  <si>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</si>
  <si>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</si>
  <si>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</si>
  <si>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</si>
  <si>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</si>
  <si>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</si>
  <si>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</si>
  <si>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</si>
  <si>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</si>
  <si>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Category Points (200)</t>
  </si>
  <si>
    <t>SA</t>
  </si>
  <si>
    <t>Nationality</t>
  </si>
  <si>
    <t>(blank)</t>
  </si>
  <si>
    <t>Min Length</t>
  </si>
  <si>
    <t>Seagull Angling Club</t>
  </si>
  <si>
    <t>(All)</t>
  </si>
  <si>
    <t>Weigh Master</t>
  </si>
  <si>
    <t>Signature</t>
  </si>
  <si>
    <t>Danie Du Toit</t>
  </si>
  <si>
    <t>Andre Muller</t>
  </si>
  <si>
    <t>Izak Visser</t>
  </si>
  <si>
    <t>Johan Kotze</t>
  </si>
  <si>
    <t>Nam Ladies</t>
  </si>
  <si>
    <t>Country</t>
  </si>
  <si>
    <t>(Multiple Items)</t>
  </si>
  <si>
    <t>Wimpie</t>
  </si>
  <si>
    <t>Barnard</t>
  </si>
  <si>
    <t>Greg</t>
  </si>
  <si>
    <t>Rossouw</t>
  </si>
  <si>
    <t>SA6868</t>
  </si>
  <si>
    <t>SA Ladies</t>
  </si>
  <si>
    <t>Mariette</t>
  </si>
  <si>
    <t>Westraad</t>
  </si>
  <si>
    <t>Masters</t>
  </si>
  <si>
    <t>Pieter</t>
  </si>
  <si>
    <t>Ladies</t>
  </si>
  <si>
    <t>Category</t>
  </si>
  <si>
    <t>Specie</t>
  </si>
  <si>
    <t>Full Name</t>
  </si>
  <si>
    <t>Sum of kg</t>
  </si>
  <si>
    <t>Total KG</t>
  </si>
  <si>
    <t>Chrisjan Potgieter</t>
  </si>
  <si>
    <t>Nr of Fish</t>
  </si>
  <si>
    <t>Editble or not</t>
  </si>
  <si>
    <t>Kg</t>
  </si>
  <si>
    <t>Total team Weights Day 1</t>
  </si>
  <si>
    <t>Day</t>
  </si>
  <si>
    <t>D1</t>
  </si>
  <si>
    <t>Total team Weights Total top 6</t>
  </si>
  <si>
    <t>Winners</t>
  </si>
  <si>
    <t>Row Labels</t>
  </si>
  <si>
    <t>Max of kg</t>
  </si>
  <si>
    <t>Nr of fish</t>
  </si>
  <si>
    <t>Weight Difference</t>
  </si>
  <si>
    <t>LADIES</t>
  </si>
  <si>
    <t>MEN MASTERS</t>
  </si>
  <si>
    <t>Kevin Page</t>
  </si>
  <si>
    <t>Mariette Westraad</t>
  </si>
  <si>
    <t>Wimpie Barnard</t>
  </si>
  <si>
    <t>Sum of Points</t>
  </si>
  <si>
    <t>`</t>
  </si>
  <si>
    <t>Total team Weights Day 1 + Day 2</t>
  </si>
  <si>
    <t>KG</t>
  </si>
  <si>
    <t>Nam President A</t>
  </si>
  <si>
    <t>Nam President B</t>
  </si>
  <si>
    <t>Nam Masters</t>
  </si>
  <si>
    <t>Nam Development</t>
  </si>
  <si>
    <t>Nam Veterans</t>
  </si>
  <si>
    <t>SA President A</t>
  </si>
  <si>
    <t>SA President B</t>
  </si>
  <si>
    <t>SA Masters</t>
  </si>
  <si>
    <t>SA Development</t>
  </si>
  <si>
    <t>SA Inland</t>
  </si>
  <si>
    <t>President A</t>
  </si>
  <si>
    <t>President B</t>
  </si>
  <si>
    <t>Development</t>
  </si>
  <si>
    <t>Veterans/Inland</t>
  </si>
  <si>
    <t>1st, 2nd &amp; 3rd place</t>
  </si>
  <si>
    <t>Most Number of Fish</t>
  </si>
  <si>
    <t>Biggest Edible Fish</t>
  </si>
  <si>
    <t>Biggest Inedible Fish</t>
  </si>
  <si>
    <t>N0107</t>
  </si>
  <si>
    <t>Lance</t>
  </si>
  <si>
    <t>Mills</t>
  </si>
  <si>
    <t>N0119</t>
  </si>
  <si>
    <t xml:space="preserve">Joe </t>
  </si>
  <si>
    <t>N0257</t>
  </si>
  <si>
    <t>Lu-Andre</t>
  </si>
  <si>
    <t>Duvenhage</t>
  </si>
  <si>
    <t>N0026</t>
  </si>
  <si>
    <t>Agenbag</t>
  </si>
  <si>
    <t>N0396</t>
  </si>
  <si>
    <t>Raymond</t>
  </si>
  <si>
    <t>N0095</t>
  </si>
  <si>
    <t>Simen</t>
  </si>
  <si>
    <t>Andersen</t>
  </si>
  <si>
    <t>N0851</t>
  </si>
  <si>
    <t>Ricku</t>
  </si>
  <si>
    <t>Mans</t>
  </si>
  <si>
    <t>Tian</t>
  </si>
  <si>
    <t>N0084</t>
  </si>
  <si>
    <t>Sarah-Ann</t>
  </si>
  <si>
    <t>N0332</t>
  </si>
  <si>
    <t xml:space="preserve">Emile </t>
  </si>
  <si>
    <t>Van Heerden</t>
  </si>
  <si>
    <t>Ferreira</t>
  </si>
  <si>
    <t>N0287</t>
  </si>
  <si>
    <t>Jorg</t>
  </si>
  <si>
    <t>Walder</t>
  </si>
  <si>
    <t>N0014</t>
  </si>
  <si>
    <t>Willem</t>
  </si>
  <si>
    <t>Steyn</t>
  </si>
  <si>
    <t>N0855</t>
  </si>
  <si>
    <t>Wentzel</t>
  </si>
  <si>
    <t>Smal</t>
  </si>
  <si>
    <t>N0025</t>
  </si>
  <si>
    <t>Heini</t>
  </si>
  <si>
    <t>Zahrt</t>
  </si>
  <si>
    <t>N0300</t>
  </si>
  <si>
    <t>Smith</t>
  </si>
  <si>
    <t>N0672</t>
  </si>
  <si>
    <t>Frank</t>
  </si>
  <si>
    <t>Borruso</t>
  </si>
  <si>
    <t>N0793</t>
  </si>
  <si>
    <t>Juanne-Louis</t>
  </si>
  <si>
    <t>Grobler</t>
  </si>
  <si>
    <t>N0643</t>
  </si>
  <si>
    <t>Frikkie</t>
  </si>
  <si>
    <t>N0407</t>
  </si>
  <si>
    <t>Renier</t>
  </si>
  <si>
    <t>Van Zyl</t>
  </si>
  <si>
    <t>N0135</t>
  </si>
  <si>
    <t>Christel</t>
  </si>
  <si>
    <t>N0485</t>
  </si>
  <si>
    <t>Herbst</t>
  </si>
  <si>
    <t>N0693</t>
  </si>
  <si>
    <t>Jacob</t>
  </si>
  <si>
    <t>Wasserfall</t>
  </si>
  <si>
    <t>N0050</t>
  </si>
  <si>
    <t>Sean</t>
  </si>
  <si>
    <t>Van Den Heuvel</t>
  </si>
  <si>
    <t>N0546</t>
  </si>
  <si>
    <t>Mostert</t>
  </si>
  <si>
    <t>SA8725</t>
  </si>
  <si>
    <t>Muller</t>
  </si>
  <si>
    <t>SA0863</t>
  </si>
  <si>
    <t>JB</t>
  </si>
  <si>
    <t>Theron</t>
  </si>
  <si>
    <t>Andrew</t>
  </si>
  <si>
    <t>SA9865</t>
  </si>
  <si>
    <t>Shane</t>
  </si>
  <si>
    <t>Rajbully</t>
  </si>
  <si>
    <t>SA6738</t>
  </si>
  <si>
    <t>Wallie</t>
  </si>
  <si>
    <t>Stroebel</t>
  </si>
  <si>
    <t>SA9139</t>
  </si>
  <si>
    <t>Louis-Han</t>
  </si>
  <si>
    <t>Nel</t>
  </si>
  <si>
    <t>SA9168</t>
  </si>
  <si>
    <t>Christopher</t>
  </si>
  <si>
    <t>SA8804</t>
  </si>
  <si>
    <t>Jean</t>
  </si>
  <si>
    <t>Coetzee</t>
  </si>
  <si>
    <t>SA9963</t>
  </si>
  <si>
    <t>Yolanda</t>
  </si>
  <si>
    <t>Vermeulen</t>
  </si>
  <si>
    <t>SA6820</t>
  </si>
  <si>
    <t>Helen</t>
  </si>
  <si>
    <t>SA10066</t>
  </si>
  <si>
    <t>Angelique</t>
  </si>
  <si>
    <t>Van Dyk</t>
  </si>
  <si>
    <t>SA10017</t>
  </si>
  <si>
    <t>Coetzer</t>
  </si>
  <si>
    <t>Ettienne</t>
  </si>
  <si>
    <t>Kapp</t>
  </si>
  <si>
    <t>SA10511</t>
  </si>
  <si>
    <t>Robin</t>
  </si>
  <si>
    <t>SA9488</t>
  </si>
  <si>
    <t>Guy</t>
  </si>
  <si>
    <t>Nicholson</t>
  </si>
  <si>
    <t>Day 1</t>
  </si>
  <si>
    <t>Ettienne Kapp</t>
  </si>
  <si>
    <t>Yolanda Vermeulen</t>
  </si>
  <si>
    <t>Helen Potgieter</t>
  </si>
  <si>
    <t>Angelique Van Dyk</t>
  </si>
  <si>
    <t>Sarah-Ann Mills</t>
  </si>
  <si>
    <t>Raymond Duvenhage</t>
  </si>
  <si>
    <t>Joe  Herman</t>
  </si>
  <si>
    <t>JB Theron</t>
  </si>
  <si>
    <t>Pieter Muller</t>
  </si>
  <si>
    <t>Ricku Mans</t>
  </si>
  <si>
    <t>Juanne-Louis Grobler</t>
  </si>
  <si>
    <t>Lu-Andre Duvenhage</t>
  </si>
  <si>
    <t>Emile  Van Heerden</t>
  </si>
  <si>
    <t>Shane Rajbully</t>
  </si>
  <si>
    <t>Heini Zahrt</t>
  </si>
  <si>
    <t>Tian Mostert</t>
  </si>
  <si>
    <t>Wentzel Smal</t>
  </si>
  <si>
    <t>Jacob Wasserfall</t>
  </si>
  <si>
    <t>Renier Van Zyl</t>
  </si>
  <si>
    <t>Louis-Han Nel</t>
  </si>
  <si>
    <t>Willem Steyn</t>
  </si>
  <si>
    <t>Sean Van Den Heuvel</t>
  </si>
  <si>
    <t>Lance Mills</t>
  </si>
  <si>
    <t>Danie Smith</t>
  </si>
  <si>
    <t>Jean Coetzee</t>
  </si>
  <si>
    <t>Johan Herbst</t>
  </si>
  <si>
    <t>Frank Borruso</t>
  </si>
  <si>
    <t>Frikkie Ferreira</t>
  </si>
  <si>
    <t>Simen Andersen</t>
  </si>
  <si>
    <t>Guy Nicholson</t>
  </si>
  <si>
    <t>Greg Coetzer</t>
  </si>
  <si>
    <t>Johan Agenbag</t>
  </si>
  <si>
    <t>Jorg Walder</t>
  </si>
  <si>
    <t>Wallie Stroebel</t>
  </si>
  <si>
    <t>Christel Visser</t>
  </si>
  <si>
    <t>Nam Grand Masters</t>
  </si>
  <si>
    <t>SA Grand Masters</t>
  </si>
  <si>
    <t>Grand Masters</t>
  </si>
  <si>
    <t>Ruan</t>
  </si>
  <si>
    <t>Ettien</t>
  </si>
  <si>
    <t>Stephan</t>
  </si>
  <si>
    <t>Luke</t>
  </si>
  <si>
    <t>Philip</t>
  </si>
  <si>
    <t>Sheldon</t>
  </si>
  <si>
    <t>Chris</t>
  </si>
  <si>
    <t>Benito</t>
  </si>
  <si>
    <t>Roos</t>
  </si>
  <si>
    <t>De Lange</t>
  </si>
  <si>
    <t>Rawstron</t>
  </si>
  <si>
    <t>Crause</t>
  </si>
  <si>
    <t>Rothman</t>
  </si>
  <si>
    <t>Wihan</t>
  </si>
  <si>
    <t>De Jager</t>
  </si>
  <si>
    <t>Kian</t>
  </si>
  <si>
    <t>Timmer</t>
  </si>
  <si>
    <t>Lester</t>
  </si>
  <si>
    <t>Alexander</t>
  </si>
  <si>
    <t>Du Plessis</t>
  </si>
  <si>
    <t>Sume</t>
  </si>
  <si>
    <t>Saffiya</t>
  </si>
  <si>
    <t>Ahmod</t>
  </si>
  <si>
    <t>Slade</t>
  </si>
  <si>
    <t>Walker</t>
  </si>
  <si>
    <t>Franco</t>
  </si>
  <si>
    <t>JP</t>
  </si>
  <si>
    <t>Mouton</t>
  </si>
  <si>
    <t>Craig</t>
  </si>
  <si>
    <t>Doyle</t>
  </si>
  <si>
    <t>Morne</t>
  </si>
  <si>
    <t>George</t>
  </si>
  <si>
    <t>Boshoff</t>
  </si>
  <si>
    <t>Gareth</t>
  </si>
  <si>
    <t>Webster</t>
  </si>
  <si>
    <t>Freek</t>
  </si>
  <si>
    <t>Stander</t>
  </si>
  <si>
    <t>Jacques</t>
  </si>
  <si>
    <t>Mervin</t>
  </si>
  <si>
    <t>Pillay</t>
  </si>
  <si>
    <t>Colin</t>
  </si>
  <si>
    <t>SA5757</t>
  </si>
  <si>
    <t>SA10056</t>
  </si>
  <si>
    <t>SA10088</t>
  </si>
  <si>
    <t>SA9923</t>
  </si>
  <si>
    <t>SA9972</t>
  </si>
  <si>
    <t>SA728</t>
  </si>
  <si>
    <t>SA9165</t>
  </si>
  <si>
    <t>SA10143</t>
  </si>
  <si>
    <t>SA9676</t>
  </si>
  <si>
    <t>SA5343</t>
  </si>
  <si>
    <t>SA11013</t>
  </si>
  <si>
    <t>SA11280</t>
  </si>
  <si>
    <t>SA5274</t>
  </si>
  <si>
    <t>SA1219</t>
  </si>
  <si>
    <t>SA11848</t>
  </si>
  <si>
    <t>SA9642</t>
  </si>
  <si>
    <t>SA4368</t>
  </si>
  <si>
    <t>S10897</t>
  </si>
  <si>
    <t>SA10091</t>
  </si>
  <si>
    <t>SA159</t>
  </si>
  <si>
    <t>SA10911</t>
  </si>
  <si>
    <t>SA5644</t>
  </si>
  <si>
    <t>SA3510</t>
  </si>
  <si>
    <t>2025-GUS-D1</t>
  </si>
  <si>
    <t>N0002</t>
  </si>
  <si>
    <t>Marco</t>
  </si>
  <si>
    <t>Klein</t>
  </si>
  <si>
    <t>Brian</t>
  </si>
  <si>
    <t>N0011</t>
  </si>
  <si>
    <t>Johan Mossie</t>
  </si>
  <si>
    <t>N0020</t>
  </si>
  <si>
    <t>Horn</t>
  </si>
  <si>
    <t>Kobus</t>
  </si>
  <si>
    <t>N0051</t>
  </si>
  <si>
    <t>Bernard</t>
  </si>
  <si>
    <t>Pretorius</t>
  </si>
  <si>
    <t>Heath</t>
  </si>
  <si>
    <t>Jansen</t>
  </si>
  <si>
    <t>Izak</t>
  </si>
  <si>
    <t>N0117</t>
  </si>
  <si>
    <t>Van Schalkwyk</t>
  </si>
  <si>
    <t>Erasmus</t>
  </si>
  <si>
    <t>Jan</t>
  </si>
  <si>
    <t>N0162</t>
  </si>
  <si>
    <t>Coennie</t>
  </si>
  <si>
    <t>Van Der Merwe</t>
  </si>
  <si>
    <t>N0167</t>
  </si>
  <si>
    <t>Mekayla</t>
  </si>
  <si>
    <t>Nell</t>
  </si>
  <si>
    <t>N0192</t>
  </si>
  <si>
    <t>Martin</t>
  </si>
  <si>
    <t>N0245</t>
  </si>
  <si>
    <t>Sonita</t>
  </si>
  <si>
    <t>Arangies</t>
  </si>
  <si>
    <t>N0246</t>
  </si>
  <si>
    <t>Phillip Eric</t>
  </si>
  <si>
    <t>N0295</t>
  </si>
  <si>
    <t>Bradd</t>
  </si>
  <si>
    <t>Biller</t>
  </si>
  <si>
    <t>N0335</t>
  </si>
  <si>
    <t>Pieters</t>
  </si>
  <si>
    <t>N0340</t>
  </si>
  <si>
    <t>N0381</t>
  </si>
  <si>
    <t>Thomson</t>
  </si>
  <si>
    <t>N0403</t>
  </si>
  <si>
    <t>Jan Tommy</t>
  </si>
  <si>
    <t>Kallie</t>
  </si>
  <si>
    <t>N0580</t>
  </si>
  <si>
    <t>Cordier</t>
  </si>
  <si>
    <t>Peter</t>
  </si>
  <si>
    <t>N0611</t>
  </si>
  <si>
    <t>N0667</t>
  </si>
  <si>
    <t>Nadine</t>
  </si>
  <si>
    <t>Downing</t>
  </si>
  <si>
    <t>N0688</t>
  </si>
  <si>
    <t>Domenique</t>
  </si>
  <si>
    <t>Stehle</t>
  </si>
  <si>
    <t>Bachran</t>
  </si>
  <si>
    <t>N0704</t>
  </si>
  <si>
    <t>Kay</t>
  </si>
  <si>
    <t>Welzig</t>
  </si>
  <si>
    <t>N0770</t>
  </si>
  <si>
    <t>Hannelie</t>
  </si>
  <si>
    <t>N0779</t>
  </si>
  <si>
    <t>Wallace</t>
  </si>
  <si>
    <t>Shepperson</t>
  </si>
  <si>
    <t>N0833</t>
  </si>
  <si>
    <t>Andy</t>
  </si>
  <si>
    <t>N0882</t>
  </si>
  <si>
    <t>Alexander Albert</t>
  </si>
  <si>
    <t>Nam</t>
  </si>
  <si>
    <t>SA4197</t>
  </si>
  <si>
    <t>SA8249</t>
  </si>
  <si>
    <t>SA2679</t>
  </si>
  <si>
    <t>SA9222</t>
  </si>
  <si>
    <t>Shrinaav</t>
  </si>
  <si>
    <t>Sahadev</t>
  </si>
  <si>
    <t>Mike</t>
  </si>
  <si>
    <t>Bailey</t>
  </si>
  <si>
    <t>SA4534</t>
  </si>
  <si>
    <t>SA2427</t>
  </si>
  <si>
    <t>SA2057</t>
  </si>
  <si>
    <t>Davidowitz</t>
  </si>
  <si>
    <t>Smeda</t>
  </si>
  <si>
    <t>SA4454</t>
  </si>
  <si>
    <t>SA4949</t>
  </si>
  <si>
    <t>SA5724</t>
  </si>
  <si>
    <t>Lamberti</t>
  </si>
  <si>
    <t>SA8871</t>
  </si>
  <si>
    <t>Done</t>
  </si>
  <si>
    <t>Martin Cordier</t>
  </si>
  <si>
    <t>Marco Klein</t>
  </si>
  <si>
    <t>Shrinaav Sahadev</t>
  </si>
  <si>
    <t>Stephan Ferreira</t>
  </si>
  <si>
    <t>Ettien Burger</t>
  </si>
  <si>
    <t>Ruan Westraad</t>
  </si>
  <si>
    <t>Wallace Shepperson</t>
  </si>
  <si>
    <t>Andrew Van Schalkwyk</t>
  </si>
  <si>
    <t>Johan Mossie Mostert</t>
  </si>
  <si>
    <t>Lester Alexander</t>
  </si>
  <si>
    <t>Kian Timmer</t>
  </si>
  <si>
    <t>Wihan De Jager</t>
  </si>
  <si>
    <t>Ruan Nel</t>
  </si>
  <si>
    <t>Christopher Rothman</t>
  </si>
  <si>
    <t>Morne Horn</t>
  </si>
  <si>
    <t>Mervin Pillay</t>
  </si>
  <si>
    <t>Jacques Snyman</t>
  </si>
  <si>
    <t>Freek Stander</t>
  </si>
  <si>
    <t>Bernard Pretorius</t>
  </si>
  <si>
    <t>Danie Pieters</t>
  </si>
  <si>
    <t>Jan Heath</t>
  </si>
  <si>
    <t>Andy Welzig</t>
  </si>
  <si>
    <t>Kobus Rossouw</t>
  </si>
  <si>
    <t>Coennie Steyn</t>
  </si>
  <si>
    <t>Colin Davidowitz</t>
  </si>
  <si>
    <t>Phillip Eric Mans</t>
  </si>
  <si>
    <t>Mike Smeda</t>
  </si>
  <si>
    <t>Jan Tommy Thomson</t>
  </si>
  <si>
    <t>Kallie Erasmus</t>
  </si>
  <si>
    <t>Mike Bailey</t>
  </si>
  <si>
    <t>Hannelie Du Plessis</t>
  </si>
  <si>
    <t>Domenique Stehle</t>
  </si>
  <si>
    <t>Nadine Downing</t>
  </si>
  <si>
    <t>Sonita Arangies</t>
  </si>
  <si>
    <t>Mekayla Nell</t>
  </si>
  <si>
    <t>Saffiya Ahmod</t>
  </si>
  <si>
    <t>Sume Mostert</t>
  </si>
  <si>
    <t>Mariette Du Plessis</t>
  </si>
  <si>
    <t>Jean Visser</t>
  </si>
  <si>
    <t>Benito Crause</t>
  </si>
  <si>
    <t>Chris Barnard</t>
  </si>
  <si>
    <t>Sheldon Rawstron</t>
  </si>
  <si>
    <t>Philip De Lange</t>
  </si>
  <si>
    <t>Luke Roos</t>
  </si>
  <si>
    <t>Alexander Albert Jansen</t>
  </si>
  <si>
    <t>Kay Bachran</t>
  </si>
  <si>
    <t>Luke Jansen</t>
  </si>
  <si>
    <t>Izak Van Der Merwe</t>
  </si>
  <si>
    <t>Bradd Biller</t>
  </si>
  <si>
    <t>Gareth Webster</t>
  </si>
  <si>
    <t>George Boshoff</t>
  </si>
  <si>
    <t>Morne Visser</t>
  </si>
  <si>
    <t>Craig Doyle</t>
  </si>
  <si>
    <t>JP Mouton</t>
  </si>
  <si>
    <t>Franco Lamberti</t>
  </si>
  <si>
    <t>Slade Walker</t>
  </si>
  <si>
    <t>MEN GRAND MASTERS</t>
  </si>
  <si>
    <t>MEN DEVELOPMENT</t>
  </si>
  <si>
    <t>MEN VETERANS / INLAND</t>
  </si>
  <si>
    <t>MEN PRESIDENT B</t>
  </si>
  <si>
    <t>MEN PRESIDENT A</t>
  </si>
  <si>
    <r>
      <t>INDIVIDUALS</t>
    </r>
    <r>
      <rPr>
        <b/>
        <sz val="14"/>
        <color rgb="FFFF0000"/>
        <rFont val="Arial Narrow"/>
        <family val="2"/>
      </rPr>
      <t xml:space="preserve"> GUS</t>
    </r>
  </si>
  <si>
    <t>SA4932</t>
  </si>
  <si>
    <t>Cochius</t>
  </si>
  <si>
    <t>Van Vollenstee</t>
  </si>
  <si>
    <t>McFarlane</t>
  </si>
  <si>
    <t>Robin Cochius</t>
  </si>
  <si>
    <t>Peter Van Vollenstee</t>
  </si>
  <si>
    <t>Brian McFarlane</t>
  </si>
  <si>
    <t>2025-GUS-D2</t>
  </si>
  <si>
    <t>Day 2</t>
  </si>
  <si>
    <t>2025-GUS-D3</t>
  </si>
  <si>
    <t>Day 3</t>
  </si>
  <si>
    <t>GUS Day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</si>
</sst>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_ * #,##0.0_ ;_ * \-#,##0.0_ ;_ * &quot;-&quot;??_ ;_ @_ "/>
    <numFmt numFmtId="169" formatCode="#,##0.0"/>
    <numFmt numFmtId="170" formatCode="_ * #,##0_ ;_ * \-#,##0_ ;_ * &quot;-&quot;??_ ;_ @_ 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rgb="FFFFFF00"/>
      <name val="Arial"/>
      <family val="2"/>
    </font>
    <font>
      <b/>
      <sz val="12"/>
      <color theme="1"/>
      <name val="Arial"/>
      <family val="2"/>
    </font>
    <font>
      <sz val="12"/>
      <color rgb="FFFFFF00"/>
      <name val="Arial"/>
      <family val="2"/>
    </font>
    <font>
      <b/>
      <sz val="20"/>
      <color rgb="FFFFFF00"/>
      <name val="Arial"/>
      <family val="2"/>
    </font>
    <font>
      <b/>
      <sz val="14"/>
      <name val="Arial"/>
      <family val="2"/>
    </font>
    <font>
      <sz val="14"/>
      <color rgb="FFFFFF00"/>
      <name val="Arial"/>
      <family val="2"/>
    </font>
    <font>
      <sz val="14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29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540">
    <xf numFmtId="0" fontId="0" fillId="0" borderId="0" xfId="0"/>
    <xf numFmtId="0" fontId="9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0" fontId="15" fillId="0" borderId="0" xfId="0" applyFont="1"/>
    <xf numFmtId="0" fontId="16" fillId="0" borderId="0" xfId="0" applyFont="1"/>
    <xf numFmtId="1" fontId="14" fillId="0" borderId="0" xfId="0" applyNumberFormat="1" applyFont="1"/>
    <xf numFmtId="0" fontId="0" fillId="0" borderId="0" xfId="0" pivotButton="1"/>
    <xf numFmtId="0" fontId="0" fillId="0" borderId="0" xfId="0" applyAlignment="1">
      <alignment horizontal="center" vertical="top" wrapText="1"/>
    </xf>
    <xf numFmtId="0" fontId="0" fillId="0" borderId="20" xfId="0" applyBorder="1"/>
    <xf numFmtId="0" fontId="0" fillId="2" borderId="0" xfId="0" applyFill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3" fillId="0" borderId="0" xfId="0" applyFont="1" applyAlignment="1">
      <alignment horizontal="center"/>
    </xf>
    <xf numFmtId="0" fontId="21" fillId="0" borderId="0" xfId="11" applyFont="1" applyAlignment="1">
      <alignment horizontal="center" vertical="center"/>
    </xf>
    <xf numFmtId="0" fontId="19" fillId="0" borderId="33" xfId="5" applyFont="1" applyBorder="1" applyAlignment="1">
      <alignment horizontal="center" vertical="center"/>
    </xf>
    <xf numFmtId="167" fontId="19" fillId="0" borderId="34" xfId="5" applyNumberFormat="1" applyFont="1" applyBorder="1" applyAlignment="1">
      <alignment horizontal="center" vertical="center"/>
    </xf>
    <xf numFmtId="0" fontId="19" fillId="0" borderId="34" xfId="5" applyFont="1" applyBorder="1" applyAlignment="1">
      <alignment horizontal="center" vertical="center"/>
    </xf>
    <xf numFmtId="0" fontId="19" fillId="2" borderId="34" xfId="5" applyFont="1" applyFill="1" applyBorder="1" applyAlignment="1">
      <alignment horizontal="center" vertical="center"/>
    </xf>
    <xf numFmtId="166" fontId="19" fillId="0" borderId="34" xfId="22" applyNumberFormat="1" applyFont="1" applyBorder="1" applyAlignment="1">
      <alignment horizontal="center" vertical="center"/>
    </xf>
    <xf numFmtId="166" fontId="19" fillId="0" borderId="35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2" xfId="5" applyFont="1" applyBorder="1" applyAlignment="1">
      <alignment horizontal="center" vertical="center"/>
    </xf>
    <xf numFmtId="167" fontId="18" fillId="0" borderId="32" xfId="5" applyNumberFormat="1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0" fillId="0" borderId="20" xfId="0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166" fontId="18" fillId="0" borderId="32" xfId="5" applyNumberFormat="1" applyFont="1" applyBorder="1" applyAlignment="1">
      <alignment horizontal="center" vertical="center"/>
    </xf>
    <xf numFmtId="0" fontId="18" fillId="2" borderId="29" xfId="5" applyFont="1" applyFill="1" applyBorder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169" fontId="0" fillId="0" borderId="0" xfId="0" applyNumberFormat="1"/>
    <xf numFmtId="0" fontId="0" fillId="0" borderId="0" xfId="0" pivotButton="1" applyAlignment="1">
      <alignment horizontal="center" vertical="top" wrapText="1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8" fontId="15" fillId="4" borderId="0" xfId="8" applyNumberFormat="1" applyFont="1" applyFill="1" applyAlignment="1">
      <alignment vertical="center"/>
    </xf>
    <xf numFmtId="168" fontId="0" fillId="0" borderId="0" xfId="8" applyNumberFormat="1" applyFont="1" applyAlignment="1">
      <alignment vertical="center"/>
    </xf>
    <xf numFmtId="168" fontId="0" fillId="0" borderId="0" xfId="0" applyNumberFormat="1" applyAlignment="1">
      <alignment horizontal="center" vertical="center" wrapText="1"/>
    </xf>
    <xf numFmtId="168" fontId="16" fillId="4" borderId="0" xfId="8" applyNumberFormat="1" applyFont="1" applyFill="1" applyAlignment="1">
      <alignment vertical="center"/>
    </xf>
    <xf numFmtId="168" fontId="35" fillId="0" borderId="0" xfId="0" applyNumberFormat="1" applyFont="1" applyAlignment="1">
      <alignment horizontal="center" vertical="center" wrapText="1"/>
    </xf>
    <xf numFmtId="168" fontId="35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37" fillId="4" borderId="6" xfId="0" applyFont="1" applyFill="1" applyBorder="1" applyAlignment="1">
      <alignment horizontal="center" vertical="center" wrapText="1"/>
    </xf>
    <xf numFmtId="1" fontId="14" fillId="4" borderId="0" xfId="0" applyNumberFormat="1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26" xfId="0" applyNumberFormat="1" applyFont="1" applyBorder="1" applyAlignment="1">
      <alignment horizontal="left" vertical="center"/>
    </xf>
    <xf numFmtId="166" fontId="17" fillId="0" borderId="12" xfId="0" applyNumberFormat="1" applyFont="1" applyBorder="1" applyAlignment="1">
      <alignment horizontal="left" vertical="center"/>
    </xf>
    <xf numFmtId="166" fontId="22" fillId="0" borderId="12" xfId="0" applyNumberFormat="1" applyFont="1" applyBorder="1" applyAlignment="1">
      <alignment horizontal="left" vertical="center"/>
    </xf>
    <xf numFmtId="166" fontId="22" fillId="0" borderId="27" xfId="0" applyNumberFormat="1" applyFont="1" applyBorder="1" applyAlignment="1">
      <alignment horizontal="left" vertical="center"/>
    </xf>
    <xf numFmtId="166" fontId="21" fillId="0" borderId="18" xfId="0" applyNumberFormat="1" applyFont="1" applyBorder="1" applyAlignment="1">
      <alignment horizontal="left" vertical="center"/>
    </xf>
    <xf numFmtId="166" fontId="21" fillId="0" borderId="19" xfId="0" applyNumberFormat="1" applyFont="1" applyBorder="1" applyAlignment="1">
      <alignment horizontal="left" vertical="center"/>
    </xf>
    <xf numFmtId="166" fontId="22" fillId="0" borderId="28" xfId="0" applyNumberFormat="1" applyFont="1" applyBorder="1" applyAlignment="1">
      <alignment horizontal="left" vertical="center"/>
    </xf>
    <xf numFmtId="166" fontId="21" fillId="0" borderId="14" xfId="0" applyNumberFormat="1" applyFont="1" applyBorder="1" applyAlignment="1">
      <alignment horizontal="left" vertical="center"/>
    </xf>
    <xf numFmtId="166" fontId="21" fillId="0" borderId="15" xfId="0" applyNumberFormat="1" applyFont="1" applyBorder="1" applyAlignment="1">
      <alignment horizontal="left" vertical="center"/>
    </xf>
    <xf numFmtId="166" fontId="23" fillId="0" borderId="14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28" xfId="0" applyNumberFormat="1" applyFont="1" applyBorder="1" applyAlignment="1" applyProtection="1">
      <alignment horizontal="left" vertical="center"/>
      <protection hidden="1"/>
    </xf>
    <xf numFmtId="166" fontId="21" fillId="0" borderId="14" xfId="8" applyNumberFormat="1" applyFont="1" applyBorder="1" applyAlignment="1" applyProtection="1">
      <alignment horizontal="left" vertical="center"/>
      <protection hidden="1"/>
    </xf>
    <xf numFmtId="166" fontId="21" fillId="0" borderId="14" xfId="0" applyNumberFormat="1" applyFont="1" applyBorder="1" applyAlignment="1" applyProtection="1">
      <alignment horizontal="left" vertical="center"/>
      <protection hidden="1"/>
    </xf>
    <xf numFmtId="166" fontId="23" fillId="0" borderId="14" xfId="8" applyNumberFormat="1" applyFont="1" applyBorder="1" applyAlignment="1" applyProtection="1">
      <alignment horizontal="left" vertical="center"/>
      <protection hidden="1"/>
    </xf>
    <xf numFmtId="166" fontId="22" fillId="0" borderId="13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1" xfId="0" applyNumberFormat="1" applyFont="1" applyBorder="1" applyAlignment="1">
      <alignment horizontal="left" vertical="center"/>
    </xf>
    <xf numFmtId="166" fontId="15" fillId="0" borderId="13" xfId="0" applyNumberFormat="1" applyFont="1" applyBorder="1" applyAlignment="1">
      <alignment horizontal="left" vertical="center"/>
    </xf>
    <xf numFmtId="166" fontId="15" fillId="0" borderId="14" xfId="0" applyNumberFormat="1" applyFont="1" applyBorder="1" applyAlignment="1">
      <alignment horizontal="left" vertical="center"/>
    </xf>
    <xf numFmtId="166" fontId="21" fillId="0" borderId="28" xfId="0" applyNumberFormat="1" applyFont="1" applyBorder="1" applyAlignment="1">
      <alignment horizontal="left" vertical="center"/>
    </xf>
    <xf numFmtId="166" fontId="23" fillId="0" borderId="28" xfId="0" applyNumberFormat="1" applyFont="1" applyBorder="1" applyAlignment="1" applyProtection="1">
      <alignment horizontal="left" vertical="center"/>
      <protection hidden="1"/>
    </xf>
    <xf numFmtId="166" fontId="21" fillId="0" borderId="28" xfId="0" applyNumberFormat="1" applyFont="1" applyBorder="1" applyAlignment="1" applyProtection="1">
      <alignment horizontal="left" vertical="center"/>
      <protection hidden="1"/>
    </xf>
    <xf numFmtId="166" fontId="21" fillId="0" borderId="14" xfId="9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18" xfId="0" applyNumberFormat="1" applyFont="1" applyBorder="1" applyAlignment="1">
      <alignment horizontal="left" vertical="center"/>
    </xf>
    <xf numFmtId="0" fontId="15" fillId="0" borderId="31" xfId="0" applyFont="1" applyBorder="1" applyAlignment="1">
      <alignment horizontal="left" vertical="center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1" fillId="0" borderId="17" xfId="0" applyNumberFormat="1" applyFont="1" applyBorder="1" applyAlignment="1">
      <alignment horizontal="left" vertical="center"/>
    </xf>
    <xf numFmtId="0" fontId="16" fillId="0" borderId="29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0" fillId="0" borderId="32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6" fillId="0" borderId="29" xfId="0" applyFont="1" applyBorder="1" applyAlignment="1">
      <alignment horizontal="left" vertical="center"/>
    </xf>
    <xf numFmtId="0" fontId="23" fillId="0" borderId="29" xfId="0" applyFont="1" applyBorder="1" applyAlignment="1">
      <alignment horizontal="left" vertical="center"/>
    </xf>
    <xf numFmtId="170" fontId="17" fillId="0" borderId="29" xfId="8" applyNumberFormat="1" applyFont="1" applyBorder="1" applyAlignment="1">
      <alignment horizontal="center" vertical="center" wrapText="1"/>
    </xf>
    <xf numFmtId="170" fontId="26" fillId="0" borderId="29" xfId="8" applyNumberFormat="1" applyFont="1" applyBorder="1" applyAlignment="1">
      <alignment horizontal="left" vertical="center"/>
    </xf>
    <xf numFmtId="170" fontId="15" fillId="0" borderId="0" xfId="8" applyNumberFormat="1" applyFont="1" applyAlignment="1">
      <alignment horizontal="left" vertical="center"/>
    </xf>
    <xf numFmtId="170" fontId="24" fillId="0" borderId="0" xfId="8" applyNumberFormat="1" applyFont="1" applyAlignment="1">
      <alignment horizontal="left" vertical="center"/>
    </xf>
    <xf numFmtId="170" fontId="0" fillId="0" borderId="0" xfId="8" applyNumberFormat="1" applyFont="1" applyAlignment="1">
      <alignment horizontal="left" vertical="center"/>
    </xf>
    <xf numFmtId="170" fontId="23" fillId="0" borderId="29" xfId="8" applyNumberFormat="1" applyFont="1" applyBorder="1" applyAlignment="1">
      <alignment horizontal="left" vertical="center"/>
    </xf>
    <xf numFmtId="168" fontId="0" fillId="0" borderId="0" xfId="0" applyNumberFormat="1" applyAlignment="1">
      <alignment horizontal="center" vertical="center"/>
    </xf>
    <xf numFmtId="168" fontId="35" fillId="0" borderId="0" xfId="0" applyNumberFormat="1" applyFont="1" applyAlignment="1">
      <alignment horizontal="center" vertical="center"/>
    </xf>
    <xf numFmtId="0" fontId="16" fillId="0" borderId="33" xfId="11" applyFont="1" applyBorder="1" applyAlignment="1">
      <alignment horizontal="center" vertical="center"/>
    </xf>
    <xf numFmtId="0" fontId="16" fillId="0" borderId="34" xfId="11" applyFont="1" applyBorder="1" applyAlignment="1">
      <alignment horizontal="center" vertical="center"/>
    </xf>
    <xf numFmtId="0" fontId="16" fillId="3" borderId="34" xfId="11" applyFont="1" applyFill="1" applyBorder="1" applyAlignment="1">
      <alignment horizontal="center" vertical="center"/>
    </xf>
    <xf numFmtId="0" fontId="16" fillId="0" borderId="35" xfId="11" applyFont="1" applyBorder="1" applyAlignment="1">
      <alignment horizontal="center" vertical="center"/>
    </xf>
    <xf numFmtId="0" fontId="16" fillId="0" borderId="21" xfId="11" applyFont="1" applyBorder="1" applyAlignment="1">
      <alignment horizontal="center" vertical="center"/>
    </xf>
    <xf numFmtId="0" fontId="15" fillId="0" borderId="29" xfId="11" applyFont="1" applyBorder="1" applyAlignment="1">
      <alignment horizontal="center" vertical="center"/>
    </xf>
    <xf numFmtId="0" fontId="15" fillId="3" borderId="29" xfId="11" applyFont="1" applyFill="1" applyBorder="1" applyAlignment="1">
      <alignment horizontal="center" vertical="center"/>
    </xf>
    <xf numFmtId="0" fontId="22" fillId="0" borderId="0" xfId="11" applyFont="1" applyAlignment="1">
      <alignment horizontal="center" vertical="center"/>
    </xf>
    <xf numFmtId="0" fontId="22" fillId="0" borderId="36" xfId="11" applyFont="1" applyBorder="1" applyAlignment="1">
      <alignment horizontal="center" vertical="center"/>
    </xf>
    <xf numFmtId="167" fontId="18" fillId="0" borderId="29" xfId="5" applyNumberFormat="1" applyFont="1" applyBorder="1" applyAlignment="1">
      <alignment horizontal="center"/>
    </xf>
    <xf numFmtId="0" fontId="0" fillId="0" borderId="0" xfId="0" applyAlignment="1">
      <alignment horizontal="center" vertical="top"/>
    </xf>
    <xf numFmtId="0" fontId="18" fillId="0" borderId="29" xfId="5" applyFont="1" applyBorder="1" applyAlignment="1">
      <alignment horizontal="center"/>
    </xf>
    <xf numFmtId="0" fontId="22" fillId="0" borderId="8" xfId="11" applyFont="1" applyBorder="1" applyAlignment="1">
      <alignment horizontal="center" vertical="center"/>
    </xf>
    <xf numFmtId="0" fontId="39" fillId="0" borderId="38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0" fillId="0" borderId="36" xfId="0" applyBorder="1"/>
    <xf numFmtId="0" fontId="0" fillId="0" borderId="38" xfId="0" applyBorder="1"/>
    <xf numFmtId="0" fontId="39" fillId="0" borderId="4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20" fillId="0" borderId="42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20" fillId="0" borderId="36" xfId="0" applyFont="1" applyBorder="1" applyAlignment="1">
      <alignment horizontal="left" vertical="center"/>
    </xf>
    <xf numFmtId="0" fontId="20" fillId="0" borderId="43" xfId="0" applyFont="1" applyBorder="1" applyAlignment="1">
      <alignment horizontal="left" vertical="center"/>
    </xf>
    <xf numFmtId="0" fontId="20" fillId="0" borderId="40" xfId="0" applyFont="1" applyBorder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0" fontId="15" fillId="3" borderId="24" xfId="11" applyFont="1" applyFill="1" applyBorder="1" applyAlignment="1">
      <alignment horizontal="center" vertical="center"/>
    </xf>
    <xf numFmtId="0" fontId="41" fillId="0" borderId="0" xfId="0" applyFont="1"/>
    <xf numFmtId="168" fontId="41" fillId="0" borderId="0" xfId="8" applyNumberFormat="1" applyFont="1"/>
    <xf numFmtId="0" fontId="40" fillId="12" borderId="33" xfId="0" applyFont="1" applyFill="1" applyBorder="1" applyAlignment="1">
      <alignment horizontal="centerContinuous"/>
    </xf>
    <xf numFmtId="168" fontId="40" fillId="12" borderId="35" xfId="8" applyNumberFormat="1" applyFont="1" applyFill="1" applyBorder="1" applyAlignment="1">
      <alignment horizontal="centerContinuous"/>
    </xf>
    <xf numFmtId="168" fontId="40" fillId="12" borderId="43" xfId="8" applyNumberFormat="1" applyFont="1" applyFill="1" applyBorder="1" applyAlignment="1">
      <alignment horizontal="centerContinuous"/>
    </xf>
    <xf numFmtId="0" fontId="40" fillId="13" borderId="33" xfId="0" applyFont="1" applyFill="1" applyBorder="1" applyAlignment="1">
      <alignment horizontal="centerContinuous"/>
    </xf>
    <xf numFmtId="168" fontId="40" fillId="13" borderId="35" xfId="8" applyNumberFormat="1" applyFont="1" applyFill="1" applyBorder="1" applyAlignment="1">
      <alignment horizontal="centerContinuous"/>
    </xf>
    <xf numFmtId="168" fontId="40" fillId="13" borderId="43" xfId="8" applyNumberFormat="1" applyFont="1" applyFill="1" applyBorder="1" applyAlignment="1">
      <alignment horizontal="centerContinuous"/>
    </xf>
    <xf numFmtId="0" fontId="40" fillId="11" borderId="33" xfId="0" applyFont="1" applyFill="1" applyBorder="1" applyAlignment="1">
      <alignment horizontal="centerContinuous"/>
    </xf>
    <xf numFmtId="168" fontId="40" fillId="11" borderId="35" xfId="8" applyNumberFormat="1" applyFont="1" applyFill="1" applyBorder="1" applyAlignment="1">
      <alignment horizontal="centerContinuous"/>
    </xf>
    <xf numFmtId="168" fontId="40" fillId="11" borderId="43" xfId="8" applyNumberFormat="1" applyFont="1" applyFill="1" applyBorder="1" applyAlignment="1">
      <alignment horizontal="centerContinuous"/>
    </xf>
    <xf numFmtId="0" fontId="40" fillId="15" borderId="33" xfId="0" applyFont="1" applyFill="1" applyBorder="1" applyAlignment="1">
      <alignment horizontal="centerContinuous"/>
    </xf>
    <xf numFmtId="168" fontId="40" fillId="15" borderId="35" xfId="8" applyNumberFormat="1" applyFont="1" applyFill="1" applyBorder="1" applyAlignment="1">
      <alignment horizontal="centerContinuous"/>
    </xf>
    <xf numFmtId="168" fontId="40" fillId="15" borderId="43" xfId="8" applyNumberFormat="1" applyFont="1" applyFill="1" applyBorder="1" applyAlignment="1">
      <alignment horizontal="centerContinuous"/>
    </xf>
    <xf numFmtId="0" fontId="40" fillId="16" borderId="33" xfId="0" applyFont="1" applyFill="1" applyBorder="1" applyAlignment="1">
      <alignment horizontal="centerContinuous"/>
    </xf>
    <xf numFmtId="168" fontId="40" fillId="16" borderId="35" xfId="8" applyNumberFormat="1" applyFont="1" applyFill="1" applyBorder="1" applyAlignment="1">
      <alignment horizontal="centerContinuous"/>
    </xf>
    <xf numFmtId="168" fontId="40" fillId="16" borderId="43" xfId="8" applyNumberFormat="1" applyFont="1" applyFill="1" applyBorder="1" applyAlignment="1">
      <alignment horizontal="centerContinuous"/>
    </xf>
    <xf numFmtId="0" fontId="40" fillId="14" borderId="33" xfId="0" applyFont="1" applyFill="1" applyBorder="1" applyAlignment="1">
      <alignment horizontal="centerContinuous"/>
    </xf>
    <xf numFmtId="168" fontId="40" fillId="14" borderId="35" xfId="8" applyNumberFormat="1" applyFont="1" applyFill="1" applyBorder="1" applyAlignment="1">
      <alignment horizontal="centerContinuous"/>
    </xf>
    <xf numFmtId="168" fontId="40" fillId="14" borderId="43" xfId="8" applyNumberFormat="1" applyFont="1" applyFill="1" applyBorder="1" applyAlignment="1">
      <alignment horizontal="centerContinuous"/>
    </xf>
    <xf numFmtId="0" fontId="40" fillId="4" borderId="33" xfId="0" applyFont="1" applyFill="1" applyBorder="1" applyAlignment="1">
      <alignment horizontal="centerContinuous"/>
    </xf>
    <xf numFmtId="168" fontId="40" fillId="4" borderId="43" xfId="8" applyNumberFormat="1" applyFont="1" applyFill="1" applyBorder="1" applyAlignment="1">
      <alignment horizontal="centerContinuous"/>
    </xf>
    <xf numFmtId="168" fontId="40" fillId="4" borderId="45" xfId="8" applyNumberFormat="1" applyFont="1" applyFill="1" applyBorder="1" applyAlignment="1">
      <alignment horizontal="centerContinuous"/>
    </xf>
    <xf numFmtId="0" fontId="40" fillId="19" borderId="33" xfId="0" applyFont="1" applyFill="1" applyBorder="1" applyAlignment="1">
      <alignment horizontal="centerContinuous"/>
    </xf>
    <xf numFmtId="168" fontId="40" fillId="19" borderId="43" xfId="8" applyNumberFormat="1" applyFont="1" applyFill="1" applyBorder="1" applyAlignment="1">
      <alignment horizontal="centerContinuous"/>
    </xf>
    <xf numFmtId="168" fontId="40" fillId="19" borderId="45" xfId="8" applyNumberFormat="1" applyFont="1" applyFill="1" applyBorder="1" applyAlignment="1">
      <alignment horizontal="centerContinuous"/>
    </xf>
    <xf numFmtId="0" fontId="40" fillId="22" borderId="33" xfId="0" applyFont="1" applyFill="1" applyBorder="1" applyAlignment="1">
      <alignment horizontal="centerContinuous"/>
    </xf>
    <xf numFmtId="168" fontId="40" fillId="22" borderId="43" xfId="8" applyNumberFormat="1" applyFont="1" applyFill="1" applyBorder="1" applyAlignment="1">
      <alignment horizontal="centerContinuous"/>
    </xf>
    <xf numFmtId="168" fontId="40" fillId="22" borderId="45" xfId="8" applyNumberFormat="1" applyFont="1" applyFill="1" applyBorder="1" applyAlignment="1">
      <alignment horizontal="centerContinuous"/>
    </xf>
    <xf numFmtId="0" fontId="40" fillId="23" borderId="33" xfId="0" applyFont="1" applyFill="1" applyBorder="1" applyAlignment="1">
      <alignment horizontal="centerContinuous"/>
    </xf>
    <xf numFmtId="168" fontId="40" fillId="23" borderId="43" xfId="8" applyNumberFormat="1" applyFont="1" applyFill="1" applyBorder="1" applyAlignment="1">
      <alignment horizontal="centerContinuous"/>
    </xf>
    <xf numFmtId="168" fontId="40" fillId="23" borderId="45" xfId="8" applyNumberFormat="1" applyFont="1" applyFill="1" applyBorder="1" applyAlignment="1">
      <alignment horizontal="centerContinuous"/>
    </xf>
    <xf numFmtId="0" fontId="40" fillId="20" borderId="33" xfId="0" applyFont="1" applyFill="1" applyBorder="1" applyAlignment="1">
      <alignment horizontal="centerContinuous"/>
    </xf>
    <xf numFmtId="168" fontId="40" fillId="20" borderId="43" xfId="8" applyNumberFormat="1" applyFont="1" applyFill="1" applyBorder="1" applyAlignment="1">
      <alignment horizontal="centerContinuous"/>
    </xf>
    <xf numFmtId="168" fontId="40" fillId="20" borderId="45" xfId="8" applyNumberFormat="1" applyFont="1" applyFill="1" applyBorder="1" applyAlignment="1">
      <alignment horizontal="centerContinuous"/>
    </xf>
    <xf numFmtId="0" fontId="40" fillId="21" borderId="33" xfId="0" applyFont="1" applyFill="1" applyBorder="1" applyAlignment="1">
      <alignment horizontal="centerContinuous"/>
    </xf>
    <xf numFmtId="168" fontId="40" fillId="21" borderId="43" xfId="8" applyNumberFormat="1" applyFont="1" applyFill="1" applyBorder="1" applyAlignment="1">
      <alignment horizontal="centerContinuous"/>
    </xf>
    <xf numFmtId="168" fontId="40" fillId="21" borderId="45" xfId="8" applyNumberFormat="1" applyFont="1" applyFill="1" applyBorder="1" applyAlignment="1">
      <alignment horizontal="centerContinuous"/>
    </xf>
    <xf numFmtId="0" fontId="41" fillId="0" borderId="37" xfId="0" pivotButton="1" applyFont="1" applyBorder="1"/>
    <xf numFmtId="0" fontId="41" fillId="0" borderId="8" xfId="0" pivotButton="1" applyFont="1" applyBorder="1"/>
    <xf numFmtId="0" fontId="40" fillId="12" borderId="8" xfId="0" applyFont="1" applyFill="1" applyBorder="1" applyAlignment="1">
      <alignment horizontal="centerContinuous"/>
    </xf>
    <xf numFmtId="168" fontId="41" fillId="12" borderId="46" xfId="8" applyNumberFormat="1" applyFont="1" applyFill="1" applyBorder="1" applyAlignment="1">
      <alignment horizontal="centerContinuous"/>
    </xf>
    <xf numFmtId="0" fontId="40" fillId="13" borderId="8" xfId="0" applyFont="1" applyFill="1" applyBorder="1" applyAlignment="1">
      <alignment horizontal="centerContinuous"/>
    </xf>
    <xf numFmtId="168" fontId="41" fillId="13" borderId="46" xfId="8" applyNumberFormat="1" applyFont="1" applyFill="1" applyBorder="1" applyAlignment="1">
      <alignment horizontal="centerContinuous"/>
    </xf>
    <xf numFmtId="0" fontId="40" fillId="11" borderId="8" xfId="0" applyFont="1" applyFill="1" applyBorder="1" applyAlignment="1">
      <alignment horizontal="centerContinuous"/>
    </xf>
    <xf numFmtId="168" fontId="41" fillId="11" borderId="46" xfId="8" applyNumberFormat="1" applyFont="1" applyFill="1" applyBorder="1" applyAlignment="1">
      <alignment horizontal="centerContinuous"/>
    </xf>
    <xf numFmtId="0" fontId="40" fillId="15" borderId="8" xfId="0" applyFont="1" applyFill="1" applyBorder="1" applyAlignment="1">
      <alignment horizontal="centerContinuous"/>
    </xf>
    <xf numFmtId="168" fontId="41" fillId="15" borderId="46" xfId="8" applyNumberFormat="1" applyFont="1" applyFill="1" applyBorder="1" applyAlignment="1">
      <alignment horizontal="centerContinuous"/>
    </xf>
    <xf numFmtId="0" fontId="40" fillId="16" borderId="8" xfId="0" applyFont="1" applyFill="1" applyBorder="1" applyAlignment="1">
      <alignment horizontal="centerContinuous"/>
    </xf>
    <xf numFmtId="0" fontId="41" fillId="16" borderId="46" xfId="0" applyFont="1" applyFill="1" applyBorder="1" applyAlignment="1">
      <alignment horizontal="centerContinuous"/>
    </xf>
    <xf numFmtId="0" fontId="40" fillId="14" borderId="8" xfId="0" applyFont="1" applyFill="1" applyBorder="1" applyAlignment="1">
      <alignment horizontal="centerContinuous"/>
    </xf>
    <xf numFmtId="168" fontId="41" fillId="14" borderId="46" xfId="8" applyNumberFormat="1" applyFont="1" applyFill="1" applyBorder="1" applyAlignment="1">
      <alignment horizontal="centerContinuous"/>
    </xf>
    <xf numFmtId="0" fontId="41" fillId="5" borderId="36" xfId="0" applyFont="1" applyFill="1" applyBorder="1"/>
    <xf numFmtId="168" fontId="41" fillId="5" borderId="36" xfId="0" applyNumberFormat="1" applyFont="1" applyFill="1" applyBorder="1"/>
    <xf numFmtId="0" fontId="41" fillId="6" borderId="38" xfId="0" applyFont="1" applyFill="1" applyBorder="1"/>
    <xf numFmtId="0" fontId="41" fillId="9" borderId="38" xfId="0" applyFont="1" applyFill="1" applyBorder="1"/>
    <xf numFmtId="0" fontId="41" fillId="10" borderId="38" xfId="0" applyFont="1" applyFill="1" applyBorder="1"/>
    <xf numFmtId="0" fontId="41" fillId="7" borderId="38" xfId="0" applyFont="1" applyFill="1" applyBorder="1"/>
    <xf numFmtId="0" fontId="41" fillId="0" borderId="39" xfId="0" applyFont="1" applyBorder="1" applyAlignment="1">
      <alignment horizontal="left"/>
    </xf>
    <xf numFmtId="0" fontId="41" fillId="0" borderId="36" xfId="0" applyFont="1" applyBorder="1" applyAlignment="1">
      <alignment horizontal="left"/>
    </xf>
    <xf numFmtId="0" fontId="41" fillId="0" borderId="0" xfId="0" pivotButton="1" applyFont="1"/>
    <xf numFmtId="168" fontId="41" fillId="0" borderId="0" xfId="0" applyNumberFormat="1" applyFont="1"/>
    <xf numFmtId="0" fontId="40" fillId="12" borderId="9" xfId="0" applyFont="1" applyFill="1" applyBorder="1" applyAlignment="1">
      <alignment horizontal="centerContinuous"/>
    </xf>
    <xf numFmtId="168" fontId="41" fillId="12" borderId="11" xfId="8" applyNumberFormat="1" applyFont="1" applyFill="1" applyBorder="1" applyAlignment="1">
      <alignment horizontal="centerContinuous"/>
    </xf>
    <xf numFmtId="0" fontId="40" fillId="13" borderId="9" xfId="0" applyFont="1" applyFill="1" applyBorder="1" applyAlignment="1">
      <alignment horizontal="centerContinuous"/>
    </xf>
    <xf numFmtId="168" fontId="41" fillId="13" borderId="11" xfId="8" applyNumberFormat="1" applyFont="1" applyFill="1" applyBorder="1" applyAlignment="1">
      <alignment horizontal="centerContinuous"/>
    </xf>
    <xf numFmtId="0" fontId="40" fillId="11" borderId="9" xfId="0" applyFont="1" applyFill="1" applyBorder="1" applyAlignment="1">
      <alignment horizontal="centerContinuous"/>
    </xf>
    <xf numFmtId="168" fontId="41" fillId="11" borderId="11" xfId="8" applyNumberFormat="1" applyFont="1" applyFill="1" applyBorder="1" applyAlignment="1">
      <alignment horizontal="centerContinuous"/>
    </xf>
    <xf numFmtId="0" fontId="40" fillId="15" borderId="9" xfId="0" applyFont="1" applyFill="1" applyBorder="1" applyAlignment="1">
      <alignment horizontal="centerContinuous"/>
    </xf>
    <xf numFmtId="168" fontId="41" fillId="15" borderId="11" xfId="8" applyNumberFormat="1" applyFont="1" applyFill="1" applyBorder="1" applyAlignment="1">
      <alignment horizontal="centerContinuous"/>
    </xf>
    <xf numFmtId="0" fontId="41" fillId="19" borderId="36" xfId="0" applyFont="1" applyFill="1" applyBorder="1"/>
    <xf numFmtId="168" fontId="41" fillId="19" borderId="36" xfId="0" applyNumberFormat="1" applyFont="1" applyFill="1" applyBorder="1"/>
    <xf numFmtId="0" fontId="41" fillId="22" borderId="36" xfId="0" applyFont="1" applyFill="1" applyBorder="1"/>
    <xf numFmtId="168" fontId="41" fillId="22" borderId="36" xfId="0" applyNumberFormat="1" applyFont="1" applyFill="1" applyBorder="1"/>
    <xf numFmtId="0" fontId="41" fillId="23" borderId="36" xfId="0" applyFont="1" applyFill="1" applyBorder="1"/>
    <xf numFmtId="168" fontId="41" fillId="23" borderId="36" xfId="0" applyNumberFormat="1" applyFont="1" applyFill="1" applyBorder="1"/>
    <xf numFmtId="0" fontId="41" fillId="20" borderId="29" xfId="0" applyFont="1" applyFill="1" applyBorder="1"/>
    <xf numFmtId="0" fontId="41" fillId="21" borderId="29" xfId="0" applyFont="1" applyFill="1" applyBorder="1"/>
    <xf numFmtId="168" fontId="41" fillId="21" borderId="29" xfId="0" applyNumberFormat="1" applyFont="1" applyFill="1" applyBorder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indent="1"/>
    </xf>
    <xf numFmtId="168" fontId="40" fillId="12" borderId="10" xfId="8" applyNumberFormat="1" applyFont="1" applyFill="1" applyBorder="1" applyAlignment="1">
      <alignment horizontal="centerContinuous"/>
    </xf>
    <xf numFmtId="168" fontId="40" fillId="12" borderId="11" xfId="8" applyNumberFormat="1" applyFont="1" applyFill="1" applyBorder="1" applyAlignment="1">
      <alignment horizontal="centerContinuous"/>
    </xf>
    <xf numFmtId="168" fontId="40" fillId="13" borderId="10" xfId="8" applyNumberFormat="1" applyFont="1" applyFill="1" applyBorder="1" applyAlignment="1">
      <alignment horizontal="centerContinuous"/>
    </xf>
    <xf numFmtId="168" fontId="40" fillId="13" borderId="11" xfId="8" applyNumberFormat="1" applyFont="1" applyFill="1" applyBorder="1" applyAlignment="1">
      <alignment horizontal="centerContinuous"/>
    </xf>
    <xf numFmtId="168" fontId="40" fillId="11" borderId="10" xfId="8" applyNumberFormat="1" applyFont="1" applyFill="1" applyBorder="1" applyAlignment="1">
      <alignment horizontal="centerContinuous"/>
    </xf>
    <xf numFmtId="168" fontId="40" fillId="11" borderId="11" xfId="8" applyNumberFormat="1" applyFont="1" applyFill="1" applyBorder="1" applyAlignment="1">
      <alignment horizontal="centerContinuous"/>
    </xf>
    <xf numFmtId="168" fontId="40" fillId="15" borderId="10" xfId="8" applyNumberFormat="1" applyFont="1" applyFill="1" applyBorder="1" applyAlignment="1">
      <alignment horizontal="centerContinuous"/>
    </xf>
    <xf numFmtId="168" fontId="40" fillId="15" borderId="11" xfId="8" applyNumberFormat="1" applyFont="1" applyFill="1" applyBorder="1" applyAlignment="1">
      <alignment horizontal="centerContinuous"/>
    </xf>
    <xf numFmtId="0" fontId="40" fillId="16" borderId="9" xfId="0" applyFont="1" applyFill="1" applyBorder="1" applyAlignment="1">
      <alignment horizontal="centerContinuous"/>
    </xf>
    <xf numFmtId="0" fontId="40" fillId="16" borderId="10" xfId="0" applyFont="1" applyFill="1" applyBorder="1" applyAlignment="1">
      <alignment horizontal="centerContinuous"/>
    </xf>
    <xf numFmtId="168" fontId="40" fillId="16" borderId="11" xfId="8" applyNumberFormat="1" applyFont="1" applyFill="1" applyBorder="1" applyAlignment="1">
      <alignment horizontal="centerContinuous"/>
    </xf>
    <xf numFmtId="0" fontId="40" fillId="14" borderId="9" xfId="0" applyFont="1" applyFill="1" applyBorder="1" applyAlignment="1">
      <alignment horizontal="centerContinuous"/>
    </xf>
    <xf numFmtId="168" fontId="40" fillId="14" borderId="10" xfId="8" applyNumberFormat="1" applyFont="1" applyFill="1" applyBorder="1" applyAlignment="1">
      <alignment horizontal="centerContinuous"/>
    </xf>
    <xf numFmtId="168" fontId="40" fillId="14" borderId="11" xfId="8" applyNumberFormat="1" applyFont="1" applyFill="1" applyBorder="1" applyAlignment="1">
      <alignment horizontal="centerContinuous"/>
    </xf>
    <xf numFmtId="0" fontId="40" fillId="5" borderId="48" xfId="0" applyFont="1" applyFill="1" applyBorder="1"/>
    <xf numFmtId="168" fontId="40" fillId="5" borderId="30" xfId="8" applyNumberFormat="1" applyFont="1" applyFill="1" applyBorder="1"/>
    <xf numFmtId="168" fontId="40" fillId="5" borderId="49" xfId="8" applyNumberFormat="1" applyFont="1" applyFill="1" applyBorder="1"/>
    <xf numFmtId="0" fontId="40" fillId="6" borderId="48" xfId="0" applyFont="1" applyFill="1" applyBorder="1"/>
    <xf numFmtId="168" fontId="40" fillId="6" borderId="30" xfId="8" applyNumberFormat="1" applyFont="1" applyFill="1" applyBorder="1"/>
    <xf numFmtId="168" fontId="40" fillId="6" borderId="49" xfId="8" applyNumberFormat="1" applyFont="1" applyFill="1" applyBorder="1"/>
    <xf numFmtId="0" fontId="40" fillId="8" borderId="48" xfId="0" applyFont="1" applyFill="1" applyBorder="1"/>
    <xf numFmtId="168" fontId="40" fillId="8" borderId="30" xfId="8" applyNumberFormat="1" applyFont="1" applyFill="1" applyBorder="1"/>
    <xf numFmtId="168" fontId="40" fillId="8" borderId="49" xfId="8" applyNumberFormat="1" applyFont="1" applyFill="1" applyBorder="1"/>
    <xf numFmtId="0" fontId="40" fillId="9" borderId="48" xfId="0" applyFont="1" applyFill="1" applyBorder="1"/>
    <xf numFmtId="168" fontId="40" fillId="9" borderId="30" xfId="8" applyNumberFormat="1" applyFont="1" applyFill="1" applyBorder="1"/>
    <xf numFmtId="168" fontId="40" fillId="9" borderId="49" xfId="8" applyNumberFormat="1" applyFont="1" applyFill="1" applyBorder="1"/>
    <xf numFmtId="0" fontId="40" fillId="10" borderId="48" xfId="0" applyFont="1" applyFill="1" applyBorder="1"/>
    <xf numFmtId="0" fontId="40" fillId="10" borderId="30" xfId="0" applyFont="1" applyFill="1" applyBorder="1"/>
    <xf numFmtId="168" fontId="40" fillId="10" borderId="49" xfId="8" applyNumberFormat="1" applyFont="1" applyFill="1" applyBorder="1"/>
    <xf numFmtId="0" fontId="40" fillId="7" borderId="48" xfId="0" applyFont="1" applyFill="1" applyBorder="1"/>
    <xf numFmtId="168" fontId="40" fillId="7" borderId="30" xfId="8" applyNumberFormat="1" applyFont="1" applyFill="1" applyBorder="1"/>
    <xf numFmtId="168" fontId="40" fillId="7" borderId="49" xfId="8" applyNumberFormat="1" applyFont="1" applyFill="1" applyBorder="1"/>
    <xf numFmtId="0" fontId="43" fillId="18" borderId="47" xfId="0" applyFont="1" applyFill="1" applyBorder="1" applyAlignment="1">
      <alignment horizontal="left"/>
    </xf>
    <xf numFmtId="168" fontId="43" fillId="18" borderId="47" xfId="8" applyNumberFormat="1" applyFont="1" applyFill="1" applyBorder="1"/>
    <xf numFmtId="0" fontId="42" fillId="24" borderId="37" xfId="0" applyFont="1" applyFill="1" applyBorder="1" applyAlignment="1">
      <alignment horizontal="centerContinuous" vertical="center"/>
    </xf>
    <xf numFmtId="168" fontId="44" fillId="24" borderId="50" xfId="8" applyNumberFormat="1" applyFont="1" applyFill="1" applyBorder="1" applyAlignment="1">
      <alignment horizontal="centerContinuous" vertical="center"/>
    </xf>
    <xf numFmtId="168" fontId="44" fillId="24" borderId="43" xfId="8" applyNumberFormat="1" applyFont="1" applyFill="1" applyBorder="1" applyAlignment="1">
      <alignment horizontal="centerContinuous" vertical="center"/>
    </xf>
    <xf numFmtId="0" fontId="42" fillId="24" borderId="41" xfId="0" applyFont="1" applyFill="1" applyBorder="1" applyAlignment="1">
      <alignment horizontal="centerContinuous" vertical="center"/>
    </xf>
    <xf numFmtId="0" fontId="42" fillId="24" borderId="0" xfId="0" applyFont="1" applyFill="1" applyAlignment="1">
      <alignment horizontal="centerContinuous" vertical="center"/>
    </xf>
    <xf numFmtId="168" fontId="41" fillId="0" borderId="45" xfId="8" applyNumberFormat="1" applyFont="1" applyBorder="1"/>
    <xf numFmtId="168" fontId="41" fillId="0" borderId="0" xfId="8" applyNumberFormat="1" applyFont="1" applyBorder="1"/>
    <xf numFmtId="0" fontId="40" fillId="12" borderId="37" xfId="0" applyFont="1" applyFill="1" applyBorder="1" applyAlignment="1">
      <alignment horizontal="centerContinuous"/>
    </xf>
    <xf numFmtId="168" fontId="41" fillId="12" borderId="43" xfId="8" applyNumberFormat="1" applyFont="1" applyFill="1" applyBorder="1" applyAlignment="1">
      <alignment horizontal="centerContinuous"/>
    </xf>
    <xf numFmtId="0" fontId="40" fillId="16" borderId="37" xfId="0" applyFont="1" applyFill="1" applyBorder="1" applyAlignment="1">
      <alignment horizontal="centerContinuous"/>
    </xf>
    <xf numFmtId="0" fontId="40" fillId="14" borderId="37" xfId="0" applyFont="1" applyFill="1" applyBorder="1" applyAlignment="1">
      <alignment horizontal="centerContinuous"/>
    </xf>
    <xf numFmtId="168" fontId="41" fillId="14" borderId="43" xfId="8" applyNumberFormat="1" applyFont="1" applyFill="1" applyBorder="1" applyAlignment="1">
      <alignment horizontal="centerContinuous"/>
    </xf>
    <xf numFmtId="0" fontId="40" fillId="13" borderId="37" xfId="0" applyFont="1" applyFill="1" applyBorder="1" applyAlignment="1">
      <alignment horizontal="centerContinuous"/>
    </xf>
    <xf numFmtId="168" fontId="41" fillId="13" borderId="43" xfId="8" applyNumberFormat="1" applyFont="1" applyFill="1" applyBorder="1" applyAlignment="1">
      <alignment horizontal="centerContinuous"/>
    </xf>
    <xf numFmtId="0" fontId="40" fillId="11" borderId="37" xfId="0" applyFont="1" applyFill="1" applyBorder="1" applyAlignment="1">
      <alignment horizontal="centerContinuous"/>
    </xf>
    <xf numFmtId="168" fontId="41" fillId="11" borderId="43" xfId="8" applyNumberFormat="1" applyFont="1" applyFill="1" applyBorder="1" applyAlignment="1">
      <alignment horizontal="centerContinuous"/>
    </xf>
    <xf numFmtId="0" fontId="40" fillId="15" borderId="37" xfId="0" applyFont="1" applyFill="1" applyBorder="1" applyAlignment="1">
      <alignment horizontal="centerContinuous"/>
    </xf>
    <xf numFmtId="168" fontId="41" fillId="15" borderId="43" xfId="8" applyNumberFormat="1" applyFont="1" applyFill="1" applyBorder="1" applyAlignment="1">
      <alignment horizontal="centerContinuous"/>
    </xf>
    <xf numFmtId="168" fontId="42" fillId="24" borderId="0" xfId="8" applyNumberFormat="1" applyFont="1" applyFill="1" applyAlignment="1">
      <alignment horizontal="centerContinuous" vertical="center"/>
    </xf>
    <xf numFmtId="168" fontId="41" fillId="16" borderId="43" xfId="8" applyNumberFormat="1" applyFont="1" applyFill="1" applyBorder="1" applyAlignment="1">
      <alignment horizontal="centerContinuous"/>
    </xf>
    <xf numFmtId="0" fontId="41" fillId="0" borderId="44" xfId="0" applyFont="1" applyBorder="1"/>
    <xf numFmtId="0" fontId="41" fillId="8" borderId="38" xfId="0" applyFont="1" applyFill="1" applyBorder="1"/>
    <xf numFmtId="168" fontId="41" fillId="0" borderId="52" xfId="0" applyNumberFormat="1" applyFont="1" applyBorder="1"/>
    <xf numFmtId="0" fontId="41" fillId="0" borderId="52" xfId="0" applyFont="1" applyBorder="1" applyAlignment="1">
      <alignment horizontal="left"/>
    </xf>
    <xf numFmtId="0" fontId="41" fillId="0" borderId="23" xfId="0" applyFont="1" applyBorder="1"/>
    <xf numFmtId="168" fontId="41" fillId="0" borderId="24" xfId="8" applyNumberFormat="1" applyFont="1" applyBorder="1"/>
    <xf numFmtId="168" fontId="41" fillId="0" borderId="25" xfId="8" applyNumberFormat="1" applyFont="1" applyBorder="1"/>
    <xf numFmtId="0" fontId="41" fillId="0" borderId="24" xfId="0" applyFont="1" applyBorder="1"/>
    <xf numFmtId="168" fontId="41" fillId="16" borderId="46" xfId="8" applyNumberFormat="1" applyFont="1" applyFill="1" applyBorder="1" applyAlignment="1">
      <alignment horizontal="centerContinuous"/>
    </xf>
    <xf numFmtId="170" fontId="41" fillId="0" borderId="0" xfId="8" applyNumberFormat="1" applyFont="1"/>
    <xf numFmtId="170" fontId="41" fillId="0" borderId="0" xfId="8" applyNumberFormat="1" applyFont="1" applyBorder="1"/>
    <xf numFmtId="170" fontId="41" fillId="12" borderId="46" xfId="8" applyNumberFormat="1" applyFont="1" applyFill="1" applyBorder="1" applyAlignment="1">
      <alignment horizontal="centerContinuous"/>
    </xf>
    <xf numFmtId="170" fontId="41" fillId="16" borderId="46" xfId="8" applyNumberFormat="1" applyFont="1" applyFill="1" applyBorder="1" applyAlignment="1">
      <alignment horizontal="centerContinuous"/>
    </xf>
    <xf numFmtId="170" fontId="41" fillId="14" borderId="46" xfId="8" applyNumberFormat="1" applyFont="1" applyFill="1" applyBorder="1" applyAlignment="1">
      <alignment horizontal="centerContinuous"/>
    </xf>
    <xf numFmtId="168" fontId="40" fillId="0" borderId="36" xfId="8" applyNumberFormat="1" applyFont="1" applyBorder="1"/>
    <xf numFmtId="0" fontId="41" fillId="6" borderId="51" xfId="0" applyFont="1" applyFill="1" applyBorder="1" applyAlignment="1">
      <alignment horizontal="center"/>
    </xf>
    <xf numFmtId="0" fontId="41" fillId="8" borderId="51" xfId="0" applyFont="1" applyFill="1" applyBorder="1" applyAlignment="1">
      <alignment horizontal="center"/>
    </xf>
    <xf numFmtId="0" fontId="41" fillId="9" borderId="51" xfId="0" applyFont="1" applyFill="1" applyBorder="1" applyAlignment="1">
      <alignment horizontal="center"/>
    </xf>
    <xf numFmtId="168" fontId="41" fillId="6" borderId="46" xfId="0" applyNumberFormat="1" applyFont="1" applyFill="1" applyBorder="1"/>
    <xf numFmtId="170" fontId="41" fillId="0" borderId="52" xfId="0" applyNumberFormat="1" applyFont="1" applyBorder="1"/>
    <xf numFmtId="168" fontId="41" fillId="9" borderId="46" xfId="0" applyNumberFormat="1" applyFont="1" applyFill="1" applyBorder="1"/>
    <xf numFmtId="168" fontId="41" fillId="8" borderId="46" xfId="0" applyNumberFormat="1" applyFont="1" applyFill="1" applyBorder="1"/>
    <xf numFmtId="168" fontId="41" fillId="10" borderId="46" xfId="0" applyNumberFormat="1" applyFont="1" applyFill="1" applyBorder="1"/>
    <xf numFmtId="170" fontId="41" fillId="10" borderId="51" xfId="0" applyNumberFormat="1" applyFont="1" applyFill="1" applyBorder="1" applyAlignment="1">
      <alignment horizontal="center"/>
    </xf>
    <xf numFmtId="168" fontId="41" fillId="7" borderId="46" xfId="0" applyNumberFormat="1" applyFont="1" applyFill="1" applyBorder="1"/>
    <xf numFmtId="170" fontId="41" fillId="7" borderId="51" xfId="0" applyNumberFormat="1" applyFont="1" applyFill="1" applyBorder="1" applyAlignment="1">
      <alignment horizontal="center"/>
    </xf>
    <xf numFmtId="168" fontId="41" fillId="5" borderId="43" xfId="0" applyNumberFormat="1" applyFont="1" applyFill="1" applyBorder="1"/>
    <xf numFmtId="170" fontId="41" fillId="5" borderId="37" xfId="0" applyNumberFormat="1" applyFont="1" applyFill="1" applyBorder="1" applyAlignment="1">
      <alignment horizontal="center"/>
    </xf>
    <xf numFmtId="0" fontId="45" fillId="24" borderId="41" xfId="0" applyFont="1" applyFill="1" applyBorder="1" applyAlignment="1">
      <alignment horizontal="centerContinuous" vertical="center"/>
    </xf>
    <xf numFmtId="0" fontId="45" fillId="24" borderId="0" xfId="0" applyFont="1" applyFill="1" applyAlignment="1">
      <alignment horizontal="centerContinuous" vertical="center"/>
    </xf>
    <xf numFmtId="168" fontId="45" fillId="24" borderId="0" xfId="8" applyNumberFormat="1" applyFont="1" applyFill="1" applyAlignment="1">
      <alignment horizontal="centerContinuous" vertical="center"/>
    </xf>
    <xf numFmtId="0" fontId="45" fillId="17" borderId="0" xfId="0" applyFont="1" applyFill="1" applyAlignment="1">
      <alignment horizontal="center" vertical="center"/>
    </xf>
    <xf numFmtId="0" fontId="39" fillId="0" borderId="0" xfId="0" applyFont="1"/>
    <xf numFmtId="0" fontId="41" fillId="0" borderId="41" xfId="0" applyFont="1" applyBorder="1" applyAlignment="1">
      <alignment horizontal="left"/>
    </xf>
    <xf numFmtId="170" fontId="41" fillId="0" borderId="46" xfId="0" applyNumberFormat="1" applyFont="1" applyBorder="1"/>
    <xf numFmtId="170" fontId="41" fillId="0" borderId="40" xfId="0" applyNumberFormat="1" applyFont="1" applyBorder="1"/>
    <xf numFmtId="170" fontId="41" fillId="0" borderId="39" xfId="0" applyNumberFormat="1" applyFont="1" applyBorder="1"/>
    <xf numFmtId="170" fontId="41" fillId="0" borderId="38" xfId="0" applyNumberFormat="1" applyFont="1" applyBorder="1"/>
    <xf numFmtId="0" fontId="40" fillId="0" borderId="37" xfId="0" applyFont="1" applyBorder="1" applyAlignment="1">
      <alignment horizontal="center"/>
    </xf>
    <xf numFmtId="0" fontId="41" fillId="0" borderId="46" xfId="0" applyFont="1" applyBorder="1"/>
    <xf numFmtId="0" fontId="41" fillId="0" borderId="43" xfId="0" applyFont="1" applyBorder="1"/>
    <xf numFmtId="0" fontId="41" fillId="19" borderId="29" xfId="0" applyFont="1" applyFill="1" applyBorder="1"/>
    <xf numFmtId="168" fontId="40" fillId="6" borderId="32" xfId="8" applyNumberFormat="1" applyFont="1" applyFill="1" applyBorder="1"/>
    <xf numFmtId="0" fontId="40" fillId="6" borderId="53" xfId="0" applyFont="1" applyFill="1" applyBorder="1"/>
    <xf numFmtId="168" fontId="40" fillId="6" borderId="54" xfId="8" applyNumberFormat="1" applyFont="1" applyFill="1" applyBorder="1"/>
    <xf numFmtId="0" fontId="41" fillId="19" borderId="21" xfId="0" applyFont="1" applyFill="1" applyBorder="1"/>
    <xf numFmtId="0" fontId="41" fillId="19" borderId="22" xfId="0" applyFont="1" applyFill="1" applyBorder="1"/>
    <xf numFmtId="0" fontId="41" fillId="19" borderId="23" xfId="0" applyFont="1" applyFill="1" applyBorder="1"/>
    <xf numFmtId="0" fontId="41" fillId="19" borderId="24" xfId="0" applyFont="1" applyFill="1" applyBorder="1"/>
    <xf numFmtId="0" fontId="41" fillId="19" borderId="25" xfId="0" applyFont="1" applyFill="1" applyBorder="1"/>
    <xf numFmtId="0" fontId="40" fillId="8" borderId="53" xfId="0" applyFont="1" applyFill="1" applyBorder="1"/>
    <xf numFmtId="168" fontId="40" fillId="8" borderId="32" xfId="8" applyNumberFormat="1" applyFont="1" applyFill="1" applyBorder="1"/>
    <xf numFmtId="168" fontId="40" fillId="8" borderId="54" xfId="8" applyNumberFormat="1" applyFont="1" applyFill="1" applyBorder="1"/>
    <xf numFmtId="0" fontId="41" fillId="22" borderId="21" xfId="0" applyFont="1" applyFill="1" applyBorder="1"/>
    <xf numFmtId="0" fontId="41" fillId="22" borderId="29" xfId="0" applyFont="1" applyFill="1" applyBorder="1"/>
    <xf numFmtId="0" fontId="41" fillId="22" borderId="22" xfId="0" applyFont="1" applyFill="1" applyBorder="1"/>
    <xf numFmtId="0" fontId="41" fillId="22" borderId="23" xfId="0" applyFont="1" applyFill="1" applyBorder="1"/>
    <xf numFmtId="0" fontId="41" fillId="22" borderId="24" xfId="0" applyFont="1" applyFill="1" applyBorder="1"/>
    <xf numFmtId="0" fontId="41" fillId="22" borderId="25" xfId="0" applyFont="1" applyFill="1" applyBorder="1"/>
    <xf numFmtId="0" fontId="40" fillId="9" borderId="53" xfId="0" applyFont="1" applyFill="1" applyBorder="1"/>
    <xf numFmtId="168" fontId="40" fillId="9" borderId="32" xfId="8" applyNumberFormat="1" applyFont="1" applyFill="1" applyBorder="1"/>
    <xf numFmtId="168" fontId="40" fillId="9" borderId="54" xfId="8" applyNumberFormat="1" applyFont="1" applyFill="1" applyBorder="1"/>
    <xf numFmtId="0" fontId="41" fillId="23" borderId="21" xfId="0" applyFont="1" applyFill="1" applyBorder="1"/>
    <xf numFmtId="0" fontId="41" fillId="23" borderId="29" xfId="0" applyFont="1" applyFill="1" applyBorder="1"/>
    <xf numFmtId="0" fontId="41" fillId="23" borderId="22" xfId="0" applyFont="1" applyFill="1" applyBorder="1"/>
    <xf numFmtId="0" fontId="41" fillId="23" borderId="23" xfId="0" applyFont="1" applyFill="1" applyBorder="1"/>
    <xf numFmtId="0" fontId="41" fillId="23" borderId="24" xfId="0" applyFont="1" applyFill="1" applyBorder="1"/>
    <xf numFmtId="0" fontId="41" fillId="23" borderId="25" xfId="0" applyFont="1" applyFill="1" applyBorder="1"/>
    <xf numFmtId="0" fontId="40" fillId="5" borderId="53" xfId="0" applyFont="1" applyFill="1" applyBorder="1"/>
    <xf numFmtId="168" fontId="40" fillId="5" borderId="32" xfId="8" applyNumberFormat="1" applyFont="1" applyFill="1" applyBorder="1"/>
    <xf numFmtId="168" fontId="40" fillId="5" borderId="54" xfId="8" applyNumberFormat="1" applyFont="1" applyFill="1" applyBorder="1"/>
    <xf numFmtId="0" fontId="41" fillId="4" borderId="21" xfId="0" applyFont="1" applyFill="1" applyBorder="1"/>
    <xf numFmtId="0" fontId="41" fillId="4" borderId="29" xfId="0" applyFont="1" applyFill="1" applyBorder="1"/>
    <xf numFmtId="0" fontId="41" fillId="4" borderId="22" xfId="0" applyFont="1" applyFill="1" applyBorder="1"/>
    <xf numFmtId="0" fontId="41" fillId="4" borderId="23" xfId="0" applyFont="1" applyFill="1" applyBorder="1"/>
    <xf numFmtId="0" fontId="41" fillId="4" borderId="24" xfId="0" applyFont="1" applyFill="1" applyBorder="1"/>
    <xf numFmtId="0" fontId="41" fillId="4" borderId="25" xfId="0" applyFont="1" applyFill="1" applyBorder="1"/>
    <xf numFmtId="0" fontId="40" fillId="10" borderId="53" xfId="0" applyFont="1" applyFill="1" applyBorder="1"/>
    <xf numFmtId="168" fontId="40" fillId="10" borderId="32" xfId="8" applyNumberFormat="1" applyFont="1" applyFill="1" applyBorder="1"/>
    <xf numFmtId="168" fontId="40" fillId="10" borderId="54" xfId="8" applyNumberFormat="1" applyFont="1" applyFill="1" applyBorder="1"/>
    <xf numFmtId="0" fontId="41" fillId="20" borderId="21" xfId="0" applyFont="1" applyFill="1" applyBorder="1"/>
    <xf numFmtId="0" fontId="41" fillId="20" borderId="22" xfId="0" applyFont="1" applyFill="1" applyBorder="1"/>
    <xf numFmtId="0" fontId="41" fillId="20" borderId="23" xfId="0" applyFont="1" applyFill="1" applyBorder="1"/>
    <xf numFmtId="0" fontId="41" fillId="20" borderId="24" xfId="0" applyFont="1" applyFill="1" applyBorder="1"/>
    <xf numFmtId="0" fontId="41" fillId="20" borderId="25" xfId="0" applyFont="1" applyFill="1" applyBorder="1"/>
    <xf numFmtId="0" fontId="40" fillId="7" borderId="53" xfId="0" applyFont="1" applyFill="1" applyBorder="1"/>
    <xf numFmtId="168" fontId="40" fillId="7" borderId="32" xfId="8" applyNumberFormat="1" applyFont="1" applyFill="1" applyBorder="1"/>
    <xf numFmtId="168" fontId="40" fillId="7" borderId="54" xfId="8" applyNumberFormat="1" applyFont="1" applyFill="1" applyBorder="1"/>
    <xf numFmtId="0" fontId="41" fillId="21" borderId="21" xfId="0" applyFont="1" applyFill="1" applyBorder="1"/>
    <xf numFmtId="0" fontId="41" fillId="21" borderId="22" xfId="0" applyFont="1" applyFill="1" applyBorder="1"/>
    <xf numFmtId="0" fontId="41" fillId="21" borderId="23" xfId="0" applyFont="1" applyFill="1" applyBorder="1"/>
    <xf numFmtId="0" fontId="41" fillId="21" borderId="24" xfId="0" applyFont="1" applyFill="1" applyBorder="1"/>
    <xf numFmtId="0" fontId="41" fillId="21" borderId="25" xfId="0" applyFont="1" applyFill="1" applyBorder="1"/>
    <xf numFmtId="0" fontId="45" fillId="25" borderId="41" xfId="0" applyFont="1" applyFill="1" applyBorder="1" applyAlignment="1">
      <alignment horizontal="centerContinuous" vertical="center"/>
    </xf>
    <xf numFmtId="0" fontId="45" fillId="25" borderId="0" xfId="0" applyFont="1" applyFill="1" applyAlignment="1">
      <alignment horizontal="centerContinuous" vertical="center"/>
    </xf>
    <xf numFmtId="168" fontId="45" fillId="25" borderId="0" xfId="8" applyNumberFormat="1" applyFont="1" applyFill="1" applyAlignment="1">
      <alignment horizontal="centerContinuous" vertical="center"/>
    </xf>
    <xf numFmtId="0" fontId="0" fillId="25" borderId="0" xfId="0" applyFill="1" applyAlignment="1">
      <alignment horizontal="centerContinuous"/>
    </xf>
    <xf numFmtId="0" fontId="40" fillId="11" borderId="33" xfId="0" applyFont="1" applyFill="1" applyBorder="1" applyAlignment="1">
      <alignment horizontal="center"/>
    </xf>
    <xf numFmtId="0" fontId="40" fillId="22" borderId="33" xfId="0" applyFont="1" applyFill="1" applyBorder="1" applyAlignment="1">
      <alignment horizontal="center"/>
    </xf>
    <xf numFmtId="0" fontId="40" fillId="0" borderId="37" xfId="0" applyFont="1" applyBorder="1"/>
    <xf numFmtId="0" fontId="40" fillId="10" borderId="33" xfId="0" applyFont="1" applyFill="1" applyBorder="1" applyAlignment="1">
      <alignment horizontal="centerContinuous"/>
    </xf>
    <xf numFmtId="168" fontId="40" fillId="10" borderId="43" xfId="8" applyNumberFormat="1" applyFont="1" applyFill="1" applyBorder="1" applyAlignment="1">
      <alignment horizontal="centerContinuous"/>
    </xf>
    <xf numFmtId="0" fontId="46" fillId="26" borderId="37" xfId="0" applyFont="1" applyFill="1" applyBorder="1" applyAlignment="1">
      <alignment horizontal="centerContinuous" vertical="center" wrapText="1"/>
    </xf>
    <xf numFmtId="168" fontId="47" fillId="26" borderId="43" xfId="8" applyNumberFormat="1" applyFont="1" applyFill="1" applyBorder="1" applyAlignment="1">
      <alignment horizontal="centerContinuous" vertical="center" wrapText="1"/>
    </xf>
    <xf numFmtId="0" fontId="48" fillId="0" borderId="0" xfId="0" applyFont="1" applyAlignment="1">
      <alignment wrapText="1"/>
    </xf>
    <xf numFmtId="0" fontId="46" fillId="13" borderId="37" xfId="0" applyFont="1" applyFill="1" applyBorder="1" applyAlignment="1">
      <alignment horizontal="centerContinuous" vertical="center" wrapText="1"/>
    </xf>
    <xf numFmtId="168" fontId="46" fillId="13" borderId="50" xfId="8" applyNumberFormat="1" applyFont="1" applyFill="1" applyBorder="1" applyAlignment="1">
      <alignment horizontal="centerContinuous" vertical="center" wrapText="1"/>
    </xf>
    <xf numFmtId="168" fontId="46" fillId="13" borderId="43" xfId="8" applyNumberFormat="1" applyFont="1" applyFill="1" applyBorder="1" applyAlignment="1">
      <alignment horizontal="centerContinuous" vertical="center" wrapText="1"/>
    </xf>
    <xf numFmtId="0" fontId="46" fillId="27" borderId="37" xfId="0" applyFont="1" applyFill="1" applyBorder="1" applyAlignment="1">
      <alignment horizontal="centerContinuous" vertical="center" wrapText="1"/>
    </xf>
    <xf numFmtId="168" fontId="47" fillId="27" borderId="43" xfId="8" applyNumberFormat="1" applyFont="1" applyFill="1" applyBorder="1" applyAlignment="1">
      <alignment horizontal="centerContinuous" vertical="center" wrapText="1"/>
    </xf>
    <xf numFmtId="0" fontId="46" fillId="11" borderId="37" xfId="0" applyFont="1" applyFill="1" applyBorder="1" applyAlignment="1">
      <alignment horizontal="centerContinuous" vertical="center" wrapText="1"/>
    </xf>
    <xf numFmtId="168" fontId="46" fillId="11" borderId="50" xfId="8" applyNumberFormat="1" applyFont="1" applyFill="1" applyBorder="1" applyAlignment="1">
      <alignment horizontal="centerContinuous" vertical="center" wrapText="1"/>
    </xf>
    <xf numFmtId="168" fontId="46" fillId="11" borderId="43" xfId="8" applyNumberFormat="1" applyFont="1" applyFill="1" applyBorder="1" applyAlignment="1">
      <alignment horizontal="centerContinuous" vertical="center" wrapText="1"/>
    </xf>
    <xf numFmtId="0" fontId="46" fillId="28" borderId="37" xfId="0" applyFont="1" applyFill="1" applyBorder="1" applyAlignment="1">
      <alignment horizontal="centerContinuous" vertical="center" wrapText="1"/>
    </xf>
    <xf numFmtId="168" fontId="47" fillId="28" borderId="43" xfId="8" applyNumberFormat="1" applyFont="1" applyFill="1" applyBorder="1" applyAlignment="1">
      <alignment horizontal="centerContinuous" vertical="center" wrapText="1"/>
    </xf>
    <xf numFmtId="0" fontId="46" fillId="15" borderId="37" xfId="0" applyFont="1" applyFill="1" applyBorder="1" applyAlignment="1">
      <alignment horizontal="centerContinuous" vertical="center" wrapText="1"/>
    </xf>
    <xf numFmtId="168" fontId="46" fillId="15" borderId="50" xfId="8" applyNumberFormat="1" applyFont="1" applyFill="1" applyBorder="1" applyAlignment="1">
      <alignment horizontal="centerContinuous" vertical="center" wrapText="1"/>
    </xf>
    <xf numFmtId="168" fontId="46" fillId="15" borderId="43" xfId="8" applyNumberFormat="1" applyFont="1" applyFill="1" applyBorder="1" applyAlignment="1">
      <alignment horizontal="centerContinuous" vertical="center" wrapText="1"/>
    </xf>
    <xf numFmtId="0" fontId="46" fillId="29" borderId="37" xfId="0" applyFont="1" applyFill="1" applyBorder="1" applyAlignment="1">
      <alignment horizontal="centerContinuous" vertical="center" wrapText="1"/>
    </xf>
    <xf numFmtId="168" fontId="47" fillId="29" borderId="43" xfId="8" applyNumberFormat="1" applyFont="1" applyFill="1" applyBorder="1" applyAlignment="1">
      <alignment horizontal="centerContinuous" vertical="center" wrapText="1"/>
    </xf>
    <xf numFmtId="0" fontId="46" fillId="12" borderId="37" xfId="0" applyFont="1" applyFill="1" applyBorder="1" applyAlignment="1">
      <alignment horizontal="centerContinuous" vertical="center" wrapText="1"/>
    </xf>
    <xf numFmtId="168" fontId="46" fillId="12" borderId="50" xfId="8" applyNumberFormat="1" applyFont="1" applyFill="1" applyBorder="1" applyAlignment="1">
      <alignment horizontal="centerContinuous" vertical="center" wrapText="1"/>
    </xf>
    <xf numFmtId="168" fontId="46" fillId="12" borderId="43" xfId="8" applyNumberFormat="1" applyFont="1" applyFill="1" applyBorder="1" applyAlignment="1">
      <alignment horizontal="centerContinuous" vertical="center" wrapText="1"/>
    </xf>
    <xf numFmtId="0" fontId="46" fillId="16" borderId="37" xfId="0" applyFont="1" applyFill="1" applyBorder="1" applyAlignment="1">
      <alignment horizontal="centerContinuous" vertical="center" wrapText="1"/>
    </xf>
    <xf numFmtId="168" fontId="47" fillId="16" borderId="43" xfId="8" applyNumberFormat="1" applyFont="1" applyFill="1" applyBorder="1" applyAlignment="1">
      <alignment horizontal="centerContinuous" vertical="center" wrapText="1"/>
    </xf>
    <xf numFmtId="168" fontId="46" fillId="16" borderId="50" xfId="8" applyNumberFormat="1" applyFont="1" applyFill="1" applyBorder="1" applyAlignment="1">
      <alignment horizontal="centerContinuous" vertical="center" wrapText="1"/>
    </xf>
    <xf numFmtId="168" fontId="46" fillId="16" borderId="43" xfId="8" applyNumberFormat="1" applyFont="1" applyFill="1" applyBorder="1" applyAlignment="1">
      <alignment horizontal="centerContinuous" vertical="center" wrapText="1"/>
    </xf>
    <xf numFmtId="0" fontId="46" fillId="14" borderId="37" xfId="0" applyFont="1" applyFill="1" applyBorder="1" applyAlignment="1">
      <alignment horizontal="centerContinuous" vertical="center" wrapText="1"/>
    </xf>
    <xf numFmtId="168" fontId="47" fillId="14" borderId="43" xfId="8" applyNumberFormat="1" applyFont="1" applyFill="1" applyBorder="1" applyAlignment="1">
      <alignment horizontal="centerContinuous" vertical="center" wrapText="1"/>
    </xf>
    <xf numFmtId="168" fontId="46" fillId="14" borderId="50" xfId="8" applyNumberFormat="1" applyFont="1" applyFill="1" applyBorder="1" applyAlignment="1">
      <alignment horizontal="centerContinuous" vertical="center" wrapText="1"/>
    </xf>
    <xf numFmtId="168" fontId="46" fillId="14" borderId="43" xfId="8" applyNumberFormat="1" applyFont="1" applyFill="1" applyBorder="1" applyAlignment="1">
      <alignment horizontal="centerContinuous" vertical="center" wrapText="1"/>
    </xf>
    <xf numFmtId="0" fontId="46" fillId="13" borderId="8" xfId="0" applyFont="1" applyFill="1" applyBorder="1" applyAlignment="1">
      <alignment horizontal="centerContinuous" vertical="center" wrapText="1"/>
    </xf>
    <xf numFmtId="168" fontId="46" fillId="13" borderId="46" xfId="8" applyNumberFormat="1" applyFont="1" applyFill="1" applyBorder="1" applyAlignment="1">
      <alignment horizontal="centerContinuous" vertical="center" wrapText="1"/>
    </xf>
    <xf numFmtId="0" fontId="40" fillId="6" borderId="9" xfId="0" applyFont="1" applyFill="1" applyBorder="1"/>
    <xf numFmtId="168" fontId="40" fillId="6" borderId="11" xfId="8" applyNumberFormat="1" applyFont="1" applyFill="1" applyBorder="1"/>
    <xf numFmtId="168" fontId="46" fillId="13" borderId="51" xfId="8" applyNumberFormat="1" applyFont="1" applyFill="1" applyBorder="1" applyAlignment="1">
      <alignment horizontal="centerContinuous" vertical="center" wrapText="1"/>
    </xf>
    <xf numFmtId="168" fontId="40" fillId="6" borderId="10" xfId="8" applyNumberFormat="1" applyFont="1" applyFill="1" applyBorder="1"/>
    <xf numFmtId="0" fontId="46" fillId="11" borderId="8" xfId="0" applyFont="1" applyFill="1" applyBorder="1" applyAlignment="1">
      <alignment horizontal="centerContinuous" vertical="center" wrapText="1"/>
    </xf>
    <xf numFmtId="168" fontId="46" fillId="11" borderId="46" xfId="8" applyNumberFormat="1" applyFont="1" applyFill="1" applyBorder="1" applyAlignment="1">
      <alignment horizontal="centerContinuous" vertical="center" wrapText="1"/>
    </xf>
    <xf numFmtId="0" fontId="40" fillId="8" borderId="9" xfId="0" applyFont="1" applyFill="1" applyBorder="1"/>
    <xf numFmtId="168" fontId="40" fillId="8" borderId="11" xfId="8" applyNumberFormat="1" applyFont="1" applyFill="1" applyBorder="1"/>
    <xf numFmtId="0" fontId="40" fillId="9" borderId="9" xfId="0" applyFont="1" applyFill="1" applyBorder="1"/>
    <xf numFmtId="168" fontId="40" fillId="9" borderId="11" xfId="8" applyNumberFormat="1" applyFont="1" applyFill="1" applyBorder="1"/>
    <xf numFmtId="0" fontId="40" fillId="5" borderId="55" xfId="0" applyFont="1" applyFill="1" applyBorder="1"/>
    <xf numFmtId="168" fontId="40" fillId="5" borderId="56" xfId="8" applyNumberFormat="1" applyFont="1" applyFill="1" applyBorder="1"/>
    <xf numFmtId="0" fontId="41" fillId="4" borderId="9" xfId="0" applyFont="1" applyFill="1" applyBorder="1"/>
    <xf numFmtId="0" fontId="41" fillId="4" borderId="11" xfId="0" applyFont="1" applyFill="1" applyBorder="1"/>
    <xf numFmtId="0" fontId="40" fillId="10" borderId="55" xfId="0" applyFont="1" applyFill="1" applyBorder="1"/>
    <xf numFmtId="168" fontId="40" fillId="10" borderId="56" xfId="8" applyNumberFormat="1" applyFont="1" applyFill="1" applyBorder="1"/>
    <xf numFmtId="0" fontId="41" fillId="20" borderId="9" xfId="0" applyFont="1" applyFill="1" applyBorder="1"/>
    <xf numFmtId="0" fontId="41" fillId="20" borderId="11" xfId="0" applyFont="1" applyFill="1" applyBorder="1"/>
    <xf numFmtId="0" fontId="40" fillId="7" borderId="55" xfId="0" applyFont="1" applyFill="1" applyBorder="1"/>
    <xf numFmtId="168" fontId="40" fillId="7" borderId="56" xfId="8" applyNumberFormat="1" applyFont="1" applyFill="1" applyBorder="1"/>
    <xf numFmtId="0" fontId="41" fillId="21" borderId="9" xfId="0" applyFont="1" applyFill="1" applyBorder="1"/>
    <xf numFmtId="0" fontId="41" fillId="21" borderId="11" xfId="0" applyFont="1" applyFill="1" applyBorder="1"/>
    <xf numFmtId="0" fontId="18" fillId="2" borderId="24" xfId="5" applyFont="1" applyFill="1" applyBorder="1" applyAlignment="1">
      <alignment horizontal="center" vertical="center"/>
    </xf>
    <xf numFmtId="166" fontId="18" fillId="0" borderId="57" xfId="5" applyNumberFormat="1" applyFont="1" applyBorder="1" applyAlignment="1">
      <alignment horizontal="center" vertical="center"/>
    </xf>
    <xf numFmtId="0" fontId="18" fillId="0" borderId="52" xfId="5" applyFont="1" applyBorder="1" applyAlignment="1">
      <alignment vertical="center"/>
    </xf>
    <xf numFmtId="0" fontId="40" fillId="20" borderId="37" xfId="0" applyFont="1" applyFill="1" applyBorder="1" applyAlignment="1">
      <alignment horizontal="centerContinuous"/>
    </xf>
    <xf numFmtId="168" fontId="41" fillId="20" borderId="43" xfId="8" applyNumberFormat="1" applyFont="1" applyFill="1" applyBorder="1" applyAlignment="1">
      <alignment horizontal="centerContinuous"/>
    </xf>
    <xf numFmtId="0" fontId="40" fillId="30" borderId="37" xfId="0" applyFont="1" applyFill="1" applyBorder="1" applyAlignment="1">
      <alignment horizontal="centerContinuous"/>
    </xf>
    <xf numFmtId="168" fontId="41" fillId="30" borderId="43" xfId="8" applyNumberFormat="1" applyFont="1" applyFill="1" applyBorder="1" applyAlignment="1">
      <alignment horizontal="centerContinuous"/>
    </xf>
    <xf numFmtId="0" fontId="40" fillId="31" borderId="33" xfId="0" applyFont="1" applyFill="1" applyBorder="1" applyAlignment="1">
      <alignment horizontal="centerContinuous"/>
    </xf>
    <xf numFmtId="168" fontId="40" fillId="31" borderId="35" xfId="8" applyNumberFormat="1" applyFont="1" applyFill="1" applyBorder="1" applyAlignment="1">
      <alignment horizontal="centerContinuous"/>
    </xf>
    <xf numFmtId="168" fontId="40" fillId="31" borderId="43" xfId="8" applyNumberFormat="1" applyFont="1" applyFill="1" applyBorder="1" applyAlignment="1">
      <alignment horizontal="centerContinuous"/>
    </xf>
    <xf numFmtId="0" fontId="40" fillId="32" borderId="33" xfId="0" applyFont="1" applyFill="1" applyBorder="1" applyAlignment="1">
      <alignment horizontal="centerContinuous"/>
    </xf>
    <xf numFmtId="168" fontId="40" fillId="32" borderId="45" xfId="8" applyNumberFormat="1" applyFont="1" applyFill="1" applyBorder="1" applyAlignment="1">
      <alignment horizontal="centerContinuous"/>
    </xf>
    <xf numFmtId="0" fontId="40" fillId="30" borderId="33" xfId="0" applyFont="1" applyFill="1" applyBorder="1" applyAlignment="1">
      <alignment horizontal="centerContinuous"/>
    </xf>
    <xf numFmtId="168" fontId="40" fillId="30" borderId="43" xfId="8" applyNumberFormat="1" applyFont="1" applyFill="1" applyBorder="1" applyAlignment="1">
      <alignment horizontal="centerContinuous"/>
    </xf>
    <xf numFmtId="168" fontId="40" fillId="30" borderId="45" xfId="8" applyNumberFormat="1" applyFont="1" applyFill="1" applyBorder="1" applyAlignment="1">
      <alignment horizontal="centerContinuous"/>
    </xf>
    <xf numFmtId="0" fontId="40" fillId="31" borderId="8" xfId="0" applyFont="1" applyFill="1" applyBorder="1" applyAlignment="1">
      <alignment horizontal="centerContinuous"/>
    </xf>
    <xf numFmtId="170" fontId="41" fillId="31" borderId="46" xfId="8" applyNumberFormat="1" applyFont="1" applyFill="1" applyBorder="1" applyAlignment="1">
      <alignment horizontal="centerContinuous"/>
    </xf>
    <xf numFmtId="168" fontId="41" fillId="31" borderId="46" xfId="8" applyNumberFormat="1" applyFont="1" applyFill="1" applyBorder="1" applyAlignment="1">
      <alignment horizontal="centerContinuous"/>
    </xf>
    <xf numFmtId="0" fontId="41" fillId="31" borderId="36" xfId="0" applyFont="1" applyFill="1" applyBorder="1"/>
    <xf numFmtId="170" fontId="41" fillId="31" borderId="37" xfId="0" applyNumberFormat="1" applyFont="1" applyFill="1" applyBorder="1" applyAlignment="1">
      <alignment horizontal="center"/>
    </xf>
    <xf numFmtId="168" fontId="41" fillId="31" borderId="43" xfId="0" applyNumberFormat="1" applyFont="1" applyFill="1" applyBorder="1"/>
    <xf numFmtId="0" fontId="40" fillId="31" borderId="9" xfId="0" applyFont="1" applyFill="1" applyBorder="1" applyAlignment="1">
      <alignment horizontal="centerContinuous"/>
    </xf>
    <xf numFmtId="168" fontId="41" fillId="31" borderId="11" xfId="8" applyNumberFormat="1" applyFont="1" applyFill="1" applyBorder="1" applyAlignment="1">
      <alignment horizontal="centerContinuous"/>
    </xf>
    <xf numFmtId="168" fontId="41" fillId="31" borderId="36" xfId="0" applyNumberFormat="1" applyFont="1" applyFill="1" applyBorder="1"/>
    <xf numFmtId="168" fontId="40" fillId="31" borderId="10" xfId="8" applyNumberFormat="1" applyFont="1" applyFill="1" applyBorder="1" applyAlignment="1">
      <alignment horizontal="centerContinuous"/>
    </xf>
    <xf numFmtId="168" fontId="40" fillId="31" borderId="11" xfId="8" applyNumberFormat="1" applyFont="1" applyFill="1" applyBorder="1" applyAlignment="1">
      <alignment horizontal="centerContinuous"/>
    </xf>
    <xf numFmtId="0" fontId="40" fillId="31" borderId="48" xfId="0" applyFont="1" applyFill="1" applyBorder="1"/>
    <xf numFmtId="168" fontId="40" fillId="31" borderId="30" xfId="8" applyNumberFormat="1" applyFont="1" applyFill="1" applyBorder="1"/>
    <xf numFmtId="168" fontId="40" fillId="31" borderId="49" xfId="8" applyNumberFormat="1" applyFont="1" applyFill="1" applyBorder="1"/>
    <xf numFmtId="0" fontId="46" fillId="33" borderId="37" xfId="0" applyFont="1" applyFill="1" applyBorder="1" applyAlignment="1">
      <alignment horizontal="centerContinuous" vertical="center" wrapText="1"/>
    </xf>
    <xf numFmtId="168" fontId="47" fillId="33" borderId="43" xfId="8" applyNumberFormat="1" applyFont="1" applyFill="1" applyBorder="1" applyAlignment="1">
      <alignment horizontal="centerContinuous" vertical="center" wrapText="1"/>
    </xf>
    <xf numFmtId="168" fontId="46" fillId="33" borderId="50" xfId="8" applyNumberFormat="1" applyFont="1" applyFill="1" applyBorder="1" applyAlignment="1">
      <alignment horizontal="centerContinuous" vertical="center" wrapText="1"/>
    </xf>
    <xf numFmtId="168" fontId="46" fillId="33" borderId="43" xfId="8" applyNumberFormat="1" applyFont="1" applyFill="1" applyBorder="1" applyAlignment="1">
      <alignment horizontal="centerContinuous" vertical="center" wrapText="1"/>
    </xf>
    <xf numFmtId="0" fontId="40" fillId="31" borderId="53" xfId="0" applyFont="1" applyFill="1" applyBorder="1"/>
    <xf numFmtId="168" fontId="40" fillId="31" borderId="32" xfId="8" applyNumberFormat="1" applyFont="1" applyFill="1" applyBorder="1"/>
    <xf numFmtId="168" fontId="40" fillId="31" borderId="54" xfId="8" applyNumberFormat="1" applyFont="1" applyFill="1" applyBorder="1"/>
    <xf numFmtId="0" fontId="40" fillId="31" borderId="9" xfId="0" applyFont="1" applyFill="1" applyBorder="1"/>
    <xf numFmtId="168" fontId="40" fillId="31" borderId="11" xfId="8" applyNumberFormat="1" applyFont="1" applyFill="1" applyBorder="1"/>
    <xf numFmtId="0" fontId="41" fillId="32" borderId="21" xfId="0" applyFont="1" applyFill="1" applyBorder="1"/>
    <xf numFmtId="0" fontId="41" fillId="32" borderId="29" xfId="0" applyFont="1" applyFill="1" applyBorder="1"/>
    <xf numFmtId="0" fontId="41" fillId="32" borderId="22" xfId="0" applyFont="1" applyFill="1" applyBorder="1"/>
    <xf numFmtId="0" fontId="41" fillId="32" borderId="23" xfId="0" applyFont="1" applyFill="1" applyBorder="1"/>
    <xf numFmtId="0" fontId="41" fillId="32" borderId="24" xfId="0" applyFont="1" applyFill="1" applyBorder="1"/>
    <xf numFmtId="0" fontId="41" fillId="32" borderId="25" xfId="0" applyFont="1" applyFill="1" applyBorder="1"/>
    <xf numFmtId="0" fontId="15" fillId="0" borderId="24" xfId="11" applyFont="1" applyBorder="1" applyAlignment="1">
      <alignment horizontal="center" vertical="center"/>
    </xf>
    <xf numFmtId="0" fontId="15" fillId="3" borderId="32" xfId="11" applyFont="1" applyFill="1" applyBorder="1" applyAlignment="1">
      <alignment horizontal="center" vertical="center"/>
    </xf>
    <xf numFmtId="0" fontId="15" fillId="0" borderId="32" xfId="11" applyFont="1" applyBorder="1" applyAlignment="1">
      <alignment horizontal="center" vertical="center"/>
    </xf>
    <xf numFmtId="0" fontId="21" fillId="0" borderId="29" xfId="11" applyFont="1" applyBorder="1" applyAlignment="1">
      <alignment horizontal="center" vertical="center"/>
    </xf>
    <xf numFmtId="0" fontId="21" fillId="0" borderId="24" xfId="1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6" fillId="0" borderId="29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0" fontId="15" fillId="3" borderId="58" xfId="11" applyFont="1" applyFill="1" applyBorder="1" applyAlignment="1">
      <alignment horizontal="center" vertical="center"/>
    </xf>
    <xf numFmtId="0" fontId="16" fillId="0" borderId="29" xfId="11" applyFont="1" applyBorder="1" applyAlignment="1">
      <alignment horizontal="center"/>
    </xf>
    <xf numFmtId="0" fontId="16" fillId="0" borderId="32" xfId="11" applyFont="1" applyBorder="1" applyAlignment="1">
      <alignment horizontal="center" vertical="center"/>
    </xf>
    <xf numFmtId="0" fontId="16" fillId="0" borderId="24" xfId="11" applyFont="1" applyBorder="1" applyAlignment="1">
      <alignment horizontal="center" vertical="center"/>
    </xf>
    <xf numFmtId="0" fontId="18" fillId="0" borderId="4" xfId="5" applyFont="1" applyBorder="1" applyAlignment="1">
      <alignment horizontal="center" vertical="center"/>
    </xf>
    <xf numFmtId="0" fontId="18" fillId="0" borderId="58" xfId="5" applyFont="1" applyBorder="1" applyAlignment="1">
      <alignment horizontal="center"/>
    </xf>
    <xf numFmtId="0" fontId="19" fillId="2" borderId="59" xfId="5" applyFont="1" applyFill="1" applyBorder="1" applyAlignment="1">
      <alignment horizontal="center" vertical="center"/>
    </xf>
    <xf numFmtId="0" fontId="15" fillId="2" borderId="29" xfId="11" applyFont="1" applyFill="1" applyBorder="1" applyAlignment="1">
      <alignment horizontal="center" vertical="center"/>
    </xf>
    <xf numFmtId="0" fontId="15" fillId="2" borderId="29" xfId="11" applyFont="1" applyFill="1" applyBorder="1" applyAlignment="1">
      <alignment horizontal="center"/>
    </xf>
    <xf numFmtId="0" fontId="15" fillId="2" borderId="32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/>
    </xf>
    <xf numFmtId="0" fontId="18" fillId="0" borderId="32" xfId="5" applyFont="1" applyBorder="1" applyAlignment="1">
      <alignment horizontal="center"/>
    </xf>
    <xf numFmtId="167" fontId="18" fillId="0" borderId="32" xfId="5" applyNumberFormat="1" applyFont="1" applyBorder="1" applyAlignment="1">
      <alignment horizontal="center"/>
    </xf>
    <xf numFmtId="0" fontId="18" fillId="0" borderId="4" xfId="5" applyFont="1" applyBorder="1" applyAlignment="1">
      <alignment horizontal="center"/>
    </xf>
    <xf numFmtId="0" fontId="18" fillId="0" borderId="24" xfId="5" applyFont="1" applyBorder="1" applyAlignment="1">
      <alignment horizontal="center"/>
    </xf>
    <xf numFmtId="167" fontId="18" fillId="0" borderId="24" xfId="5" applyNumberFormat="1" applyFont="1" applyBorder="1" applyAlignment="1">
      <alignment horizontal="center"/>
    </xf>
    <xf numFmtId="0" fontId="18" fillId="0" borderId="60" xfId="5" applyFont="1" applyBorder="1" applyAlignment="1">
      <alignment horizontal="center"/>
    </xf>
    <xf numFmtId="0" fontId="18" fillId="0" borderId="24" xfId="5" applyFont="1" applyBorder="1" applyAlignment="1">
      <alignment horizontal="center" vertical="center"/>
    </xf>
    <xf numFmtId="166" fontId="18" fillId="0" borderId="24" xfId="5" applyNumberFormat="1" applyFont="1" applyBorder="1" applyAlignment="1">
      <alignment horizontal="center" vertical="center"/>
    </xf>
    <xf numFmtId="0" fontId="31" fillId="0" borderId="29" xfId="0" applyFont="1" applyBorder="1"/>
    <xf numFmtId="168" fontId="31" fillId="0" borderId="29" xfId="0" applyNumberFormat="1" applyFont="1" applyBorder="1"/>
    <xf numFmtId="166" fontId="31" fillId="0" borderId="29" xfId="0" applyNumberFormat="1" applyFont="1" applyBorder="1"/>
    <xf numFmtId="0" fontId="31" fillId="0" borderId="0" xfId="0" applyFont="1"/>
    <xf numFmtId="0" fontId="31" fillId="0" borderId="0" xfId="0" pivotButton="1" applyFont="1"/>
    <xf numFmtId="0" fontId="31" fillId="0" borderId="0" xfId="0" pivotButton="1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49" fillId="0" borderId="0" xfId="0" pivotButton="1" applyFont="1"/>
    <xf numFmtId="0" fontId="49" fillId="0" borderId="0" xfId="0" applyFont="1"/>
    <xf numFmtId="0" fontId="50" fillId="0" borderId="0" xfId="0" pivotButton="1" applyFont="1"/>
    <xf numFmtId="0" fontId="50" fillId="0" borderId="0" xfId="0" applyFont="1"/>
    <xf numFmtId="0" fontId="51" fillId="0" borderId="29" xfId="0" applyFont="1" applyBorder="1"/>
    <xf numFmtId="0" fontId="50" fillId="0" borderId="29" xfId="0" applyFont="1" applyBorder="1"/>
    <xf numFmtId="166" fontId="50" fillId="0" borderId="29" xfId="0" applyNumberFormat="1" applyFont="1" applyBorder="1"/>
    <xf numFmtId="0" fontId="49" fillId="0" borderId="29" xfId="0" applyFont="1" applyBorder="1"/>
    <xf numFmtId="0" fontId="50" fillId="0" borderId="29" xfId="0" pivotButton="1" applyFont="1" applyBorder="1"/>
    <xf numFmtId="0" fontId="52" fillId="0" borderId="29" xfId="0" pivotButton="1" applyFont="1" applyBorder="1"/>
    <xf numFmtId="0" fontId="50" fillId="0" borderId="29" xfId="0" applyFont="1" applyBorder="1" applyAlignment="1">
      <alignment horizontal="center"/>
    </xf>
    <xf numFmtId="168" fontId="51" fillId="0" borderId="29" xfId="0" applyNumberFormat="1" applyFont="1" applyBorder="1"/>
    <xf numFmtId="168" fontId="49" fillId="0" borderId="29" xfId="0" applyNumberFormat="1" applyFont="1" applyBorder="1"/>
    <xf numFmtId="166" fontId="49" fillId="0" borderId="29" xfId="0" applyNumberFormat="1" applyFont="1" applyBorder="1"/>
    <xf numFmtId="166" fontId="41" fillId="4" borderId="22" xfId="0" applyNumberFormat="1" applyFont="1" applyFill="1" applyBorder="1"/>
    <xf numFmtId="0" fontId="22" fillId="0" borderId="0" xfId="11" applyFont="1" applyAlignment="1">
      <alignment horizontal="center" vertical="center"/>
    </xf>
    <xf numFmtId="0" fontId="38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1" fontId="31" fillId="0" borderId="0" xfId="0" applyNumberFormat="1" applyFont="1" applyAlignment="1">
      <alignment horizontal="center" vertical="center"/>
    </xf>
    <xf numFmtId="1" fontId="3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49" fillId="0" borderId="29" xfId="0" applyNumberFormat="1" applyFont="1" applyBorder="1"/>
    <xf numFmtId="0" fontId="31" fillId="0" borderId="29" xfId="0" applyNumberFormat="1" applyFont="1" applyBorder="1"/>
    <xf numFmtId="168" fontId="41" fillId="0" borderId="0" xfId="0" applyNumberFormat="1" applyFont="1" applyBorder="1"/>
    <xf numFmtId="0" fontId="41" fillId="0" borderId="0" xfId="0" applyFont="1" applyBorder="1" applyAlignment="1">
      <alignment horizontal="left"/>
    </xf>
    <xf numFmtId="170" fontId="41" fillId="0" borderId="0" xfId="0" applyNumberFormat="1" applyFont="1" applyBorder="1"/>
    <xf numFmtId="0" fontId="41" fillId="0" borderId="0" xfId="0" applyNumberFormat="1" applyFont="1"/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4285"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5" tint="0.599993896298104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bottom/>
      </border>
    </dxf>
    <dxf>
      <border>
        <left/>
        <bottom/>
      </border>
    </dxf>
    <dxf>
      <border>
        <top/>
      </border>
    </dxf>
    <dxf>
      <border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border>
        <left/>
        <top/>
        <bottom/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bottom/>
      </border>
    </dxf>
    <dxf>
      <border>
        <left/>
        <bottom/>
      </border>
    </dxf>
    <dxf>
      <border>
        <top/>
      </border>
    </dxf>
    <dxf>
      <border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border>
        <left/>
        <top/>
        <bottom/>
      </border>
    </dxf>
    <dxf>
      <border>
        <left/>
        <top/>
        <bottom/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2" tint="-9.9978637043366805E-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border>
        <left/>
        <top/>
        <bottom/>
      </border>
    </dxf>
    <dxf>
      <border>
        <left/>
        <top/>
        <bottom/>
      </border>
    </dxf>
    <dxf>
      <fill>
        <patternFill>
          <bgColor theme="8" tint="0.79998168889431442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bottom/>
      </border>
    </dxf>
    <dxf>
      <border>
        <top/>
      </border>
    </dxf>
    <dxf>
      <border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border>
        <left/>
        <top/>
        <bottom/>
      </border>
    </dxf>
    <dxf>
      <border>
        <left/>
        <top/>
        <bottom/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70" formatCode="_ * #,##0_ ;_ * \-#,##0_ ;_ * &quot;-&quot;??_ ;_ @_ 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170" formatCode="_ * #,##0_ ;_ * \-#,##0_ ;_ * &quot;-&quot;??_ ;_ @_ 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68" formatCode="_ * #,##0.0_ ;_ * \-#,##0.0_ ;_ * &quot;-&quot;??_ ;_ @_ 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Arial Narrow"/>
        <scheme val="none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0.0"/>
    </dxf>
    <dxf>
      <numFmt numFmtId="168" formatCode="_ * #,##0.0_ ;_ * \-#,##0.0_ ;_ * &quot;-&quot;??_ ;_ @_ 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alignment horizontal="center" readingOrder="0"/>
    </dxf>
    <dxf>
      <alignment horizontal="center" readingOrder="0"/>
    </dxf>
    <dxf>
      <font>
        <b/>
      </font>
    </dxf>
    <dxf>
      <font>
        <sz val="12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alignment vertical="center" readingOrder="0"/>
    </dxf>
    <dxf>
      <font>
        <b val="0"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font>
        <name val="Arial Narrow"/>
        <scheme val="none"/>
      </font>
    </dxf>
    <dxf>
      <font>
        <sz val="9"/>
      </font>
    </dxf>
    <dxf>
      <numFmt numFmtId="166" formatCode="0.0"/>
    </dxf>
    <dxf>
      <font>
        <b val="0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name val="Arial Narrow"/>
        <scheme val="none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b/>
      </font>
    </dxf>
    <dxf>
      <font>
        <b/>
      </font>
    </dxf>
    <dxf>
      <numFmt numFmtId="168" formatCode="_ * #,##0.0_ ;_ * \-#,##0.0_ ;_ * &quot;-&quot;??_ ;_ @_ 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Arial Narrow"/>
        <scheme val="none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0.0"/>
    </dxf>
    <dxf>
      <numFmt numFmtId="168" formatCode="_ * #,##0.0_ ;_ * \-#,##0.0_ ;_ * &quot;-&quot;??_ ;_ @_ 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alignment horizontal="center" readingOrder="0"/>
    </dxf>
    <dxf>
      <alignment horizontal="center" readingOrder="0"/>
    </dxf>
    <dxf>
      <font>
        <b/>
      </font>
    </dxf>
    <dxf>
      <font>
        <sz val="12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alignment vertical="center" readingOrder="0"/>
    </dxf>
    <dxf>
      <font>
        <b val="0"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font>
        <name val="Arial Narrow"/>
        <scheme val="none"/>
      </font>
    </dxf>
    <dxf>
      <font>
        <sz val="9"/>
      </font>
    </dxf>
    <dxf>
      <alignment horizontal="center" readingOrder="0"/>
    </dxf>
    <dxf>
      <alignment horizontal="center" readingOrder="0"/>
    </dxf>
    <dxf>
      <font>
        <b/>
      </font>
    </dxf>
    <dxf>
      <font>
        <sz val="12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alignment vertical="center" readingOrder="0"/>
    </dxf>
    <dxf>
      <font>
        <b val="0"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font>
        <name val="Arial Narrow"/>
        <scheme val="none"/>
      </font>
    </dxf>
    <dxf>
      <font>
        <sz val="9"/>
      </font>
    </dxf>
    <dxf>
      <numFmt numFmtId="166" formatCode="0.0"/>
    </dxf>
    <dxf>
      <font>
        <b val="0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name val="Arial Narrow"/>
        <scheme val="none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8" formatCode="_ * #,##0.0_ ;_ * \-#,##0.0_ ;_ * &quot;-&quot;??_ ;_ @_ 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Arial Narrow"/>
        <scheme val="none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0.0"/>
    </dxf>
    <dxf>
      <numFmt numFmtId="168" formatCode="_ * #,##0.0_ ;_ * \-#,##0.0_ ;_ * &quot;-&quot;??_ ;_ @_ 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alignment horizontal="center" readingOrder="0"/>
    </dxf>
    <dxf>
      <alignment horizontal="center" readingOrder="0"/>
    </dxf>
    <dxf>
      <font>
        <b/>
      </font>
    </dxf>
    <dxf>
      <font>
        <sz val="12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alignment vertical="center" readingOrder="0"/>
    </dxf>
    <dxf>
      <font>
        <b val="0"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font>
        <name val="Arial Narrow"/>
        <scheme val="none"/>
      </font>
    </dxf>
    <dxf>
      <font>
        <sz val="9"/>
      </font>
    </dxf>
    <dxf>
      <numFmt numFmtId="166" formatCode="0.0"/>
    </dxf>
    <dxf>
      <font>
        <b val="0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name val="Arial Narrow"/>
        <scheme val="none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b/>
      </font>
    </dxf>
    <dxf>
      <font>
        <b/>
      </font>
    </dxf>
    <dxf>
      <numFmt numFmtId="168" formatCode="_ * #,##0.0_ ;_ * \-#,##0.0_ ;_ * &quot;-&quot;??_ ;_ @_ 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Arial Narrow"/>
        <scheme val="none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0.0"/>
    </dxf>
    <dxf>
      <numFmt numFmtId="168" formatCode="_ * #,##0.0_ ;_ * \-#,##0.0_ ;_ * &quot;-&quot;??_ ;_ @_ 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alignment horizontal="center" readingOrder="0"/>
    </dxf>
    <dxf>
      <alignment horizontal="center" readingOrder="0"/>
    </dxf>
    <dxf>
      <font>
        <b/>
      </font>
    </dxf>
    <dxf>
      <font>
        <sz val="12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alignment vertical="center" readingOrder="0"/>
    </dxf>
    <dxf>
      <font>
        <b val="0"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 * #,##0.0_ ;_ * \-#,##0.0_ ;_ * &quot;-&quot;??_ ;_ @_ "/>
    </dxf>
    <dxf>
      <font>
        <name val="Arial Narrow"/>
        <scheme val="none"/>
      </font>
    </dxf>
    <dxf>
      <font>
        <sz val="9"/>
      </font>
    </dxf>
    <dxf>
      <numFmt numFmtId="166" formatCode="0.0"/>
    </dxf>
    <dxf>
      <font>
        <b val="0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name val="Arial Narrow"/>
        <scheme val="none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horizontal="center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8" formatCode="_ * #,##0.0_ ;_ * \-#,##0.0_ ;_ * &quot;-&quot;??_ ;_ @_ "/>
    </dxf>
    <dxf>
      <numFmt numFmtId="168" formatCode="_ * #,##0.0_ ;_ * \-#,##0.0_ ;_ * &quot;-&quot;??_ ;_ @_ "/>
    </dxf>
    <dxf>
      <font>
        <b/>
      </font>
    </dxf>
    <dxf>
      <font>
        <b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border>
        <left/>
        <top/>
        <bottom/>
      </border>
    </dxf>
    <dxf>
      <border>
        <left/>
        <top/>
        <bottom/>
      </border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</border>
    </dxf>
    <dxf>
      <border>
        <top/>
      </border>
    </dxf>
    <dxf>
      <border>
        <left/>
        <bottom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top/>
        <bottom/>
      </border>
    </dxf>
    <dxf>
      <border>
        <left/>
        <top/>
        <bottom/>
      </border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9.9978637043366805E-2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/>
        <top/>
        <bottom/>
      </border>
    </dxf>
    <dxf>
      <border>
        <left/>
        <top/>
        <bottom/>
      </border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</border>
    </dxf>
    <dxf>
      <border>
        <top/>
      </border>
    </dxf>
    <dxf>
      <border>
        <left/>
        <bottom/>
      </border>
    </dxf>
    <dxf>
      <border>
        <left/>
        <bottom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left/>
        <top/>
        <bottom/>
      </border>
    </dxf>
    <dxf>
      <numFmt numFmtId="170" formatCode="_ * #,##0_ ;_ * \-#,##0_ ;_ * &quot;-&quot;??_ ;_ @_ "/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/>
        <right/>
        <top/>
        <vertical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</border>
    </dxf>
    <dxf>
      <border>
        <top/>
      </border>
    </dxf>
    <dxf>
      <border>
        <left/>
        <bottom/>
      </border>
    </dxf>
    <dxf>
      <border>
        <left/>
        <bottom/>
      </border>
    </dxf>
    <dxf>
      <border>
        <left/>
        <top/>
      </border>
    </dxf>
    <dxf>
      <border>
        <left/>
        <top/>
      </border>
    </dxf>
    <dxf>
      <border>
        <left/>
        <top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 * #,##0_ ;_ * \-#,##0_ ;_ * &quot;-&quot;??_ ;_ @_ 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numFmt numFmtId="170" formatCode="_ * #,##0_ ;_ * \-#,##0_ ;_ * &quot;-&quot;??_ ;_ @_ 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alignment horizontal="center"/>
    </dxf>
    <dxf>
      <alignment horizontal="center"/>
    </dxf>
    <dxf>
      <numFmt numFmtId="170" formatCode="_ * #,##0_ ;_ * \-#,##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2" formatCode="0.00"/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9389629810485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8" formatCode="_ * #,##0.0_ ;_ * \-#,##0.0_ ;_ * &quot;-&quot;??_ ;_ @_ 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8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8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8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4284"/>
    </tableStyle>
    <tableStyle name="PivotTable Style 2" table="0" count="2" xr9:uid="{00000000-0011-0000-FFFF-FFFF01000000}">
      <tableStyleElement type="wholeTable" dxfId="4283"/>
      <tableStyleElement type="headerRow" dxfId="4282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953.675789120367" createdVersion="7" refreshedVersion="8" minRefreshableVersion="3" recordCount="5050" xr:uid="{74E0CFA7-D7C0-4C5A-AE72-FC3A0DDA6E14}">
  <cacheSource type="worksheet">
    <worksheetSource ref="A1:M5051" sheet="DATA ENTRY"/>
  </cacheSource>
  <cacheFields count="13">
    <cacheField name="Competition" numFmtId="0">
      <sharedItems containsBlank="1" count="25">
        <s v="2025-GUS-D1"/>
        <s v="2025-GUS-D2"/>
        <s v="2025-GUS-D3"/>
        <s v=""/>
        <m u="1"/>
        <s v="2024-GUS-D2" u="1"/>
        <s v="2024-GUS-D1" u="1"/>
        <s v="2024-GUS-D3" u="1"/>
        <s v="2023-Gala-D1" u="1"/>
        <s v="2023-Gala-D2" u="1"/>
        <s v="2023-Gala-D3" u="1"/>
        <s v="2021-IC-L1" u="1"/>
        <s v="2021-IC-L2" u="1"/>
        <s v="2021-IC-L3" u="1"/>
        <s v="2021-IC-L4" u="1"/>
        <s v="2121-IC-L5" u="1"/>
        <s v="2022-IC-L1" u="1"/>
        <s v="2022-IC-L2" u="1"/>
        <s v="2022-IC-L3" u="1"/>
        <s v="2022-IC-L4" u="1"/>
        <s v="2022-IC-L5" u="1"/>
        <s v="2023-IC-L1" u="1"/>
        <s v="2023-IC-L2" u="1"/>
        <s v="2023-IC-L3" u="1"/>
        <s v="2023-IC-L4" u="1"/>
      </sharedItems>
    </cacheField>
    <cacheField name="Date" numFmtId="167">
      <sharedItems containsDate="1" containsMixedTypes="1" minDate="2025-10-21T00:00:00" maxDate="2025-10-24T00:00:00"/>
    </cacheField>
    <cacheField name="Venue" numFmtId="0">
      <sharedItems/>
    </cacheField>
    <cacheField name="ID" numFmtId="0">
      <sharedItems containsBlank="1" count="609">
        <s v="SA0863"/>
        <s v="SA4197"/>
        <s v="SA8804"/>
        <s v="SA2679"/>
        <s v="SA9222"/>
        <s v="SA8249"/>
        <s v="SA8725"/>
        <s v="SA6738"/>
        <s v="SA9865"/>
        <s v="SA5757"/>
        <s v="SA9923"/>
        <s v="SA10056"/>
        <s v="SA10088"/>
        <s v="SA9972"/>
        <s v="SA3510"/>
        <s v="SA10017"/>
        <s v="SA5644"/>
        <s v="SA159"/>
        <s v="SA10911"/>
        <s v="SA9488"/>
        <s v="SA4949"/>
        <s v="SA4534"/>
        <s v="SA2427"/>
        <s v="SA4932"/>
        <s v="SA2057"/>
        <s v="SA5724"/>
        <s v="SA4454"/>
        <s v="SA9139"/>
        <s v="SA10143"/>
        <s v="SA8871"/>
        <s v="SA9165"/>
        <s v="SA728"/>
        <s v="SA9168"/>
        <s v="SA9676"/>
        <s v="SA5274"/>
        <s v="SA1219"/>
        <s v="SA4368"/>
        <s v="SA9642"/>
        <s v="SA11848"/>
        <s v="SA10091"/>
        <s v="S10897"/>
        <s v="SA11013"/>
        <s v="SA6820"/>
        <s v="SA5343"/>
        <s v="SA10066"/>
        <s v="SA11280"/>
        <s v="SA9963"/>
        <s v="SA6868"/>
        <s v="N0855"/>
        <s v="N0396"/>
        <s v="N0025"/>
        <s v="N0002"/>
        <s v="N0045"/>
        <s v="N0119"/>
        <s v="N0580"/>
        <s v="N0332"/>
        <s v="N0050"/>
        <s v="N0611"/>
        <s v="N0546"/>
        <s v="N0257"/>
        <s v="N0793"/>
        <s v="N0283"/>
        <s v="N0672"/>
        <s v="N0643"/>
        <s v="N0095"/>
        <s v="N0020"/>
        <s v="N0026"/>
        <s v="N0287"/>
        <s v="N0107"/>
        <s v="N0051"/>
        <s v="N0246"/>
        <s v="N0833"/>
        <s v="N0162"/>
        <s v="N0403"/>
        <s v="N0192"/>
        <s v="N0014"/>
        <s v="N0407"/>
        <s v="N0117"/>
        <s v="N0779"/>
        <s v="N0011"/>
        <s v="N0300"/>
        <s v="N0485"/>
        <s v="N0693"/>
        <s v="N0295"/>
        <s v="N0882"/>
        <s v="N0851"/>
        <s v="N0340"/>
        <s v="N0704"/>
        <s v="N0381"/>
        <s v="N0135"/>
        <s v="N0245"/>
        <s v="N0167"/>
        <s v="N0084"/>
        <s v="N0770"/>
        <s v="N0688"/>
        <s v="N0667"/>
        <s v="SA10511"/>
        <s v="N0335"/>
        <m/>
        <s v="SA4934" u="1"/>
        <s v="N0401" u="1"/>
        <s v="N0610" u="1"/>
        <s v="N0019" u="1"/>
        <s v="N0709" u="1"/>
        <s v="N0792" u="1"/>
        <s v="N0093" u="1"/>
        <s v="N0867" u="1"/>
        <s v="N0460" u="1"/>
        <s v="N0730" u="1"/>
        <s v="N0832" u="1"/>
        <s v="N0037" u="1"/>
        <s v="N0875" u="1"/>
        <s v="N0121" u="1"/>
        <s v="N0180" u="1"/>
        <s v="N0773" u="1"/>
        <s v="N0404" u="1"/>
        <s v="N0583" u="1"/>
        <s v="SA2499" u="1"/>
        <s v="SA2734" u="1"/>
        <s v="SA4200" u="1"/>
        <s v="SA4233" u="1"/>
        <s v="SA2187" u="1"/>
        <s v="SA11000" u="1"/>
        <s v="SA2688" u="1"/>
        <s v="SA9108" u="1"/>
        <s v="SA10341" u="1"/>
        <s v="SA3033" u="1"/>
        <s v="SA0159" u="1"/>
        <s v="SA0728" u="1"/>
        <s v="SA1518" u="1"/>
        <s v="SA8295" u="1"/>
        <s v="SA11133" u="1"/>
        <s v="SA10781" u="1"/>
        <s v="SA10093" u="1"/>
        <s v="SA9838" u="1"/>
        <s v="SA11135" u="1"/>
        <s v="SA10176" u="1"/>
        <s v="SA11724" u="1"/>
        <s v="SA9161" u="1"/>
        <s v="SA4790" u="1"/>
        <s v="SA6620" u="1"/>
        <s v="SA3739" u="1"/>
        <s v="SA10080" u="1"/>
        <s v="SA8439" u="1"/>
        <s v="SA10733" u="1"/>
        <s v="SA0847" u="1"/>
        <s v="SA0658" u="1"/>
        <s v="SA1453" u="1"/>
        <s v="SA4139" u="1"/>
        <s v="SA3664" u="1"/>
        <s v="SA3280" u="1"/>
        <s v="SA7239" u="1"/>
        <s v="SA8326" u="1"/>
        <s v="N0259" u="1"/>
        <s v="N0657" u="1"/>
        <s v="N0007" u="1"/>
        <s v="SA9290" u="1"/>
        <s v="SA9741" u="1"/>
        <s v="SA8339" u="1"/>
        <s v="SA8778" u="1"/>
        <s v="SA8340" u="1"/>
        <s v="S10329" u="1"/>
        <s v="SA2079" u="1"/>
        <s v="N0769" u="1"/>
        <s v="N0178" u="1"/>
        <s v="N0774" u="1"/>
        <s v="N0307" u="1"/>
        <s v="N0515" u="1"/>
        <s v="N0208" u="1"/>
        <s v="N0030" u="1"/>
        <s v="N0461" u="1"/>
        <s v="N0005" u="1"/>
        <s v="N0234" u="1"/>
        <s v="SA0201" u="1"/>
        <s v="SA0125" u="1"/>
        <s v="SA5985" u="1"/>
        <s v="SA3374" u="1"/>
        <s v="SA0147" u="1"/>
        <s v="SA8231" u="1"/>
        <s v="SA9908" u="1"/>
        <s v="S10446" u="1"/>
        <s v="SA8417" u="1"/>
        <s v="S10739" u="1"/>
        <s v="S11114" u="1"/>
        <s v="S10355" u="1"/>
        <s v="N0696" u="1"/>
        <s v="N0531" u="1"/>
        <s v="N0270" u="1"/>
        <s v="N0756" u="1"/>
        <s v="N0001" u="1"/>
        <s v="N0847" u="1"/>
        <s v="N0844" u="1"/>
        <s v="SA0638" u="1"/>
        <s v="SA1538" u="1"/>
        <s v="SA3278" u="1"/>
        <s v="SA1408" u="1"/>
        <s v="SA1404" u="1"/>
        <s v="N0015" u="1"/>
        <s v="N0023" u="1"/>
        <s v="N0091" u="1"/>
        <s v="N0009" u="1"/>
        <s v="N0003" u="1"/>
        <s v="N0146" u="1"/>
        <s v="N0004" u="1"/>
        <s v="SA7476" u="1"/>
        <s v="SA5578" u="1"/>
        <s v="S11281" u="1"/>
        <s v="SA8444" u="1"/>
        <s v="SA2140" u="1"/>
        <s v="SA8688" u="1"/>
        <s v="N0731" u="1"/>
        <s v="N0219" u="1"/>
        <s v="N0678" u="1"/>
        <s v="N0150" u="1"/>
        <s v="N0194" u="1"/>
        <s v="N0177" u="1"/>
        <s v="N0354" u="1"/>
        <s v="N0588" u="1"/>
        <s v="SA8643" u="1"/>
        <s v="N0517" u="1"/>
        <s v="N0761" u="1"/>
        <s v="N0464" u="1"/>
        <s v="N0240" u="1"/>
        <s v="N0877" u="1"/>
        <s v="N0410" u="1"/>
        <s v="N0330" u="1"/>
        <s v="N0703" u="1"/>
        <s v="N0835" u="1"/>
        <s v="N0820" u="1"/>
        <s v="N0145" u="1"/>
        <s v="N0418" u="1"/>
        <s v="N0873" u="1"/>
        <s v="N0195" u="1"/>
        <s v="N0114" u="1"/>
        <s v="N0269" u="1"/>
        <s v="N0044" u="1"/>
        <s v="N0122" u="1"/>
        <s v="N0465" u="1"/>
        <s v="N0056" u="1"/>
        <s v="N0031" u="1"/>
        <s v="N0082" u="1"/>
        <s v="N0555" u="1"/>
        <s v="N0034" u="1"/>
        <s v="N0645" u="1"/>
        <s v="N0856" u="1"/>
        <s v="N0589" u="1"/>
        <s v="N0780" u="1"/>
        <s v="N0054" u="1"/>
        <s v="N0682" u="1"/>
        <s v="N0182" u="1"/>
        <s v="N0202" u="1"/>
        <s v="N0816" u="1"/>
        <s v="N0319" u="1"/>
        <s v="N0193" u="1"/>
        <s v="N0227" u="1"/>
        <s v="N0510" u="1"/>
        <s v="N0822" u="1"/>
        <s v="N0297" u="1"/>
        <s v="N0072" u="1"/>
        <s v="N0777" u="1"/>
        <s v="N0243" u="1"/>
        <s v="N0778" u="1"/>
        <s v="N0238" u="1"/>
        <s v="N0151" u="1"/>
        <s v="N0798" u="1"/>
        <s v="N0129" u="1"/>
        <s v="N0078" u="1"/>
        <s v="N0727" u="1"/>
        <s v="N0153" u="1"/>
        <s v="N0566" u="1"/>
        <s v="N0631" u="1"/>
        <s v="N0088" u="1"/>
        <s v="N0070" u="1"/>
        <s v="N0689" u="1"/>
        <s v="N0147" u="1"/>
        <s v="N0561" u="1"/>
        <s v="N0179" u="1"/>
        <s v="N0729" u="1"/>
        <s v="N0170" u="1"/>
        <s v="N0603" u="1"/>
        <s v="N0160" u="1"/>
        <s v="N0815" u="1"/>
        <s v="N0687" u="1"/>
        <s v="N0125" u="1"/>
        <s v="N0868" u="1"/>
        <s v="N0254" u="1"/>
        <s v="N0006" u="1"/>
        <s v="N0663" u="1"/>
        <s v="N0697" u="1"/>
        <s v="N0705" u="1"/>
        <s v="N0171" u="1"/>
        <s v="N0061" u="1"/>
        <s v="N0371" u="1"/>
        <s v="N0190" u="1"/>
        <s v="N0814" u="1"/>
        <s v="N0213" u="1"/>
        <s v="N0662" u="1"/>
        <s v="N0053" u="1"/>
        <s v="N0619" u="1"/>
        <s v="N0622" u="1"/>
        <s v="N0124" u="1"/>
        <s v="N0148" u="1"/>
        <s v="N0041" u="1"/>
        <s v="N0587" u="1"/>
        <s v="N0764" u="1"/>
        <s v="N0100" u="1"/>
        <s v="N0311" u="1"/>
        <s v="N0627" u="1"/>
        <s v="N0874" u="1"/>
        <s v="N0757" u="1"/>
        <s v="N0136" u="1"/>
        <s v="N0132" u="1"/>
        <s v="N0187" u="1"/>
        <s v="N0108" u="1"/>
        <s v="N0156" u="1"/>
        <s v="N0310" u="1"/>
        <s v="N0204" u="1"/>
        <s v="N0024" u="1"/>
        <s v="N0233" u="1"/>
        <s v="N0540" u="1"/>
        <s v="N0496" u="1"/>
        <s v="N0086" u="1"/>
        <s v="N0127" u="1"/>
        <s v="N0035" u="1"/>
        <s v="N0017" u="1"/>
        <s v="N0235" u="1"/>
        <s v="N0081" u="1"/>
        <s v="N0185" u="1"/>
        <s v="N0057" u="1"/>
        <s v="N0576" u="1"/>
        <s v="N0573" u="1"/>
        <s v="N0399" u="1"/>
        <s v="N0092" u="1"/>
        <s v="N0656" u="1"/>
        <s v="N0110" u="1"/>
        <s v="N0211" u="1"/>
        <s v="N0522" u="1"/>
        <s v="N0241" u="1"/>
        <s v="N0069" u="1"/>
        <s v="N0824" u="1"/>
        <s v="N0600" u="1"/>
        <s v="N0827" u="1"/>
        <s v="N0068" u="1"/>
        <s v="N0501" u="1"/>
        <s v="N0655" u="1"/>
        <s v="N0331" u="1"/>
        <s v="N0172" u="1"/>
        <s v="N0215" u="1"/>
        <s v="N0860" u="1"/>
        <s v="N0636" u="1"/>
        <s v="N0199" u="1"/>
        <s v="N0209" u="1"/>
        <s v="N0231" u="1"/>
        <s v="N0502" u="1"/>
        <s v="N0225" u="1"/>
        <s v="N0062" u="1"/>
        <s v="N0713" u="1"/>
        <s v="N0861" u="1"/>
        <s v="N0134" u="1"/>
        <s v="N0836" u="1"/>
        <s v="N0634" u="1"/>
        <s v="N0214" u="1"/>
        <s v="N0073" u="1"/>
        <s v="N0796" u="1"/>
        <s v="N0229" u="1"/>
        <s v="N0216" u="1"/>
        <s v="N0218" u="1"/>
        <s v="N0158" u="1"/>
        <s v="N0644" u="1"/>
        <s v="N0783" u="1"/>
        <s v="N0448" u="1"/>
        <s v="N0247" u="1"/>
        <s v="N0013" u="1"/>
        <s v="N0849" u="1"/>
        <s v="N0008" u="1"/>
        <s v="N0118" u="1"/>
        <s v="N0850" u="1"/>
        <s v="N0716" u="1"/>
        <s v="N0268" u="1"/>
        <s v="N0715" u="1"/>
        <s v="N0790" u="1"/>
        <s v="N0714" u="1"/>
        <s v="N0380" u="1"/>
        <s v="N0629" u="1"/>
        <s v="N0101" u="1"/>
        <s v="N0447" u="1"/>
        <s v="N0032" u="1"/>
        <s v="N0242" u="1"/>
        <s v="N0530" u="1"/>
        <s v="N0642" u="1"/>
        <s v="N0612" u="1"/>
        <s v="N0842" u="1"/>
        <s v="N0090" u="1"/>
        <s v="N0112" u="1"/>
        <s v="N0221" u="1"/>
        <s v="N0271" u="1"/>
        <s v="N0278" u="1"/>
        <s v="N0560" u="1"/>
        <s v="N0255" u="1"/>
        <s v="N0744" u="1"/>
        <s v="N0157" u="1"/>
        <s v="N0203" u="1"/>
        <s v="N0463" u="1"/>
        <s v="N0760" u="1"/>
        <s v="N0753" u="1"/>
        <s v="N0810" u="1"/>
        <s v="N0071" u="1"/>
        <s v="N0066" u="1"/>
        <s v="N0143" u="1"/>
        <s v="N0876" u="1"/>
        <s v="N0052" u="1"/>
        <s v="N0140" u="1"/>
        <s v="N0131" u="1"/>
        <s v="N0346" u="1"/>
        <s v="N0200" u="1"/>
        <s v="N0617" u="1"/>
        <s v="N0490" u="1"/>
        <s v="N0350" u="1"/>
        <s v="N0476" u="1"/>
        <s v="N0504" u="1"/>
        <s v="N0427" u="1"/>
        <s v="N0228" u="1"/>
        <s v="N0673" u="1"/>
        <s v="N0869" u="1"/>
        <s v="N0201" u="1"/>
        <s v="N0871" u="1"/>
        <s v="N0123" u="1"/>
        <s v="N0033" u="1"/>
        <s v="N0175" u="1"/>
        <s v="N0168" u="1"/>
        <s v="N0789" u="1"/>
        <s v="N0281" u="1"/>
        <s v="n0637" u="1"/>
        <s v="N0813" u="1"/>
        <s v="N0113" u="1"/>
        <s v="N0768" u="1"/>
        <s v="N0518" u="1"/>
        <s v="N0800" u="1"/>
        <s v="N0843" u="1"/>
        <s v="N0303" u="1"/>
        <s v="N0360" u="1"/>
        <s v="N0099" u="1"/>
        <s v="N0647" u="1"/>
        <s v="N0446" u="1"/>
        <s v="N0802" u="1"/>
        <s v="N0314" u="1"/>
        <s v="N0067" u="1"/>
        <s v="N0060" u="1"/>
        <s v="N0016" u="1"/>
        <s v="N0043" u="1"/>
        <s v="N0279" u="1"/>
        <s v="N0506" u="1"/>
        <s v="N0710" u="1"/>
        <s v="N0880" u="1"/>
        <s v="N0785" u="1"/>
        <s v="N0883" u="1"/>
        <s v="N0879" u="1"/>
        <s v="N0495" u="1"/>
        <s v="N0395" u="1"/>
        <s v="N0442" u="1"/>
        <s v="N0807" u="1"/>
        <s v="N0811" u="1"/>
        <s v="N0525" u="1"/>
        <s v="N0507" u="1"/>
        <s v="N0878" u="1"/>
        <s v="N0763" u="1"/>
        <s v="N0694" u="1"/>
        <s v="N0036" u="1"/>
        <s v="N0628" u="1"/>
        <s v="N0390" u="1"/>
        <s v="N0223" u="1"/>
        <s v="N0207" u="1"/>
        <s v="N0130" u="1"/>
        <s v="N0169" u="1"/>
        <s v="N0344" u="1"/>
        <s v="N0539" u="1"/>
        <s v="N0142" u="1"/>
        <s v="N0333" u="1"/>
        <s v="N0339" u="1"/>
        <s v="N0324" u="1"/>
        <s v="N0296" u="1"/>
        <s v="N0096" u="1"/>
        <s v="N0865" u="1"/>
        <s v="N0289" u="1"/>
        <s v="N0191" u="1"/>
        <s v="N0569" u="1"/>
        <s v="N0048" u="1"/>
        <s v="N0224" u="1"/>
        <s v="N0819" u="1"/>
        <s v="N0638" u="1"/>
        <s v="N0152" u="1"/>
        <s v="N0144" u="1"/>
        <s v="N0176" u="1"/>
        <s v="N0336" u="1"/>
        <s v="N0375" u="1"/>
        <s v="N0018" u="1"/>
        <s v="N0852" u="1"/>
        <s v="N0097" u="1"/>
        <s v="N0046" u="1"/>
        <s v="N0388" u="1"/>
        <s v="N0120" u="1"/>
        <s v="N0439" u="1"/>
        <s v="N0387" u="1"/>
        <s v="N0389" u="1"/>
        <s v="N0762" u="1"/>
        <s v="N0318" u="1"/>
        <s v="N0621" u="1"/>
        <s v="N0173" u="1"/>
        <s v="N0366" u="1"/>
        <s v="N0606" u="1"/>
        <s v="N0658" u="1"/>
        <s v="N0217" u="1"/>
        <s v="N0632" u="1"/>
        <s v="N0584" u="1"/>
        <s v="N0329" u="1"/>
        <s v="N0392" u="1"/>
        <s v="N0417" u="1"/>
        <s v="N0393" u="1"/>
        <s v="N0529" u="1"/>
        <s v="N0608" u="1"/>
        <s v="N0369" u="1"/>
        <s v="N0263" u="1"/>
        <s v="N0309" u="1"/>
        <s v="N0261" u="1"/>
        <s v="N0828" u="1"/>
        <s v="N0074" u="1"/>
        <s v="N0064" u="1"/>
        <s v="N0438" u="1"/>
        <s v="N0196" u="1"/>
        <s v="N0406" u="1"/>
        <s v="N0304" u="1"/>
        <s v="N0165" u="1"/>
        <s v="N0183" u="1"/>
        <s v="N0409" u="1"/>
        <s v="N0591" u="1"/>
        <s v="N0599" u="1"/>
        <s v="N0353" u="1"/>
        <s v="N0039" u="1"/>
        <s v="N0391" u="1"/>
        <s v="N0133" u="1"/>
        <s v="N0280" u="1"/>
        <s v="N0250" u="1"/>
        <s v="N0249" u="1"/>
        <s v="N0526" u="1"/>
        <s v="N0503" u="1"/>
        <s v="N0557" u="1"/>
        <s v="N0141" u="1"/>
        <s v="N0424" u="1"/>
        <s v="N0342" u="1"/>
        <s v="N0771" u="1"/>
        <s v="N0702" u="1"/>
        <s v="N0462" u="1"/>
        <s v="N0721" u="1"/>
        <s v="N0736" u="1"/>
        <s v="N0735" u="1"/>
        <s v="N0115" u="1"/>
        <s v="N0423" u="1"/>
        <s v="N0138" u="1"/>
        <s v="N0370" u="1"/>
        <s v="N0428" u="1"/>
        <s v="N0384" u="1"/>
        <s v="N0298" u="1"/>
        <s v="N0022" u="1"/>
        <s v="N0290" u="1"/>
        <s v="N0275" u="1"/>
        <s v="N0434" u="1"/>
        <s v="N0315" u="1"/>
        <s v="N0174" u="1"/>
        <s v="N0277" u="1"/>
        <s v="N0262" u="1"/>
        <s v="N0164" u="1"/>
        <s v="N0291" u="1"/>
        <s v="N0700" u="1"/>
        <s v="N0258" u="1"/>
        <s v="N0537" u="1"/>
        <s v="N0343" u="1"/>
        <s v="N0415" u="1"/>
        <s v="N0444" u="1"/>
        <s v="N0613" u="1"/>
        <s v="N0597" u="1"/>
        <s v="N0527" u="1"/>
        <s v="N0624" u="1"/>
        <s v="N0626" u="1"/>
        <s v="N0089" u="1"/>
        <s v="N0416" u="1"/>
        <s v="N0189" u="1"/>
        <s v="N0398" u="1"/>
        <s v="N0554" u="1"/>
        <s v="N0139" u="1"/>
        <s v="N0408" u="1"/>
        <s v="N0402" u="1"/>
        <s v="N0374" u="1"/>
        <s v="N0607" u="1"/>
        <s v="N0386" u="1"/>
        <s v="N0699" u="1"/>
        <s v="N0494" u="1"/>
        <s v="N0544" u="1"/>
        <s v="N0669" u="1"/>
        <s v="N0299" u="1"/>
        <s v="N0323" u="1"/>
        <s v="N0085" u="1"/>
        <s v="N0581" u="1"/>
        <s v="N0453" u="1"/>
        <s v="N0348" u="1"/>
        <s v="N0251" u="1"/>
        <s v="N0316" u="1"/>
        <s v="N0320" u="1"/>
        <s v="N0467" u="1"/>
        <s v="N0321" u="1"/>
      </sharedItems>
    </cacheField>
    <cacheField name="Name" numFmtId="0">
      <sharedItems containsMixedTypes="1" containsNumber="1" containsInteger="1" minValue="2" maxValue="245" count="96">
        <s v="JB"/>
        <s v="Ruan"/>
        <s v="Jean"/>
        <s v="Stephan"/>
        <s v="Shrinaav"/>
        <s v="Ettien"/>
        <s v="Pieter"/>
        <s v="Wallie"/>
        <s v="Shane"/>
        <s v="Luke"/>
        <s v="Chris"/>
        <s v="Philip"/>
        <s v="Sheldon"/>
        <s v="Benito"/>
        <s v="Mervin"/>
        <s v="Greg"/>
        <s v="Jacques"/>
        <s v="Ettienne"/>
        <s v="Freek"/>
        <s v="Guy"/>
        <s v="Kallie"/>
        <s v="Mike"/>
        <s v="Kobus"/>
        <s v="Peter"/>
        <s v="Colin"/>
        <s v="Brian"/>
        <s v="Louis-Han"/>
        <s v="Kian"/>
        <s v="Wihan"/>
        <s v="Wimpie"/>
        <s v="Christopher"/>
        <s v="Lester"/>
        <s v="Slade"/>
        <s v="Franco"/>
        <s v="Morne"/>
        <s v="Craig"/>
        <s v="JP"/>
        <s v="Gareth"/>
        <s v="George"/>
        <s v="Sume"/>
        <s v="Helen"/>
        <s v="Mariette"/>
        <s v="Angelique"/>
        <s v="Saffiya"/>
        <s v="Yolanda"/>
        <s v="Wentzel"/>
        <s v="Raymond"/>
        <s v="Heini"/>
        <s v="Marco"/>
        <s v="Chrisjan"/>
        <s v="Joe "/>
        <s v="Martin"/>
        <s v="Emile "/>
        <s v="Sean"/>
        <s v="Tian"/>
        <s v="Lu-Andre"/>
        <s v="Juanne-Louis"/>
        <s v="Kevin"/>
        <s v="Frank"/>
        <s v="Frikkie"/>
        <s v="Simen"/>
        <s v="Johan"/>
        <s v="Jorg"/>
        <s v="Lance"/>
        <s v="Bernard"/>
        <s v="Phillip Eric"/>
        <s v="Andy"/>
        <s v="Coennie"/>
        <s v="Jan Tommy"/>
        <s v="Jan"/>
        <s v="Willem"/>
        <s v="Renier"/>
        <s v="Andrew"/>
        <s v="Wallace"/>
        <s v="Johan Mossie"/>
        <s v="Danie"/>
        <s v="Jacob"/>
        <s v="Bradd"/>
        <s v="Alexander Albert"/>
        <s v="Ricku"/>
        <s v="Izak"/>
        <s v="Kay"/>
        <s v="Christel"/>
        <s v="Sonita"/>
        <s v="Mekayla"/>
        <s v="Sarah-Ann"/>
        <s v="Hannelie"/>
        <s v="Domenique"/>
        <s v="Nadine"/>
        <s v="Robin"/>
        <s v=""/>
        <n v="23" u="1"/>
        <n v="245" u="1"/>
        <n v="25" u="1"/>
        <n v="2" u="1"/>
        <n v="6" u="1"/>
      </sharedItems>
    </cacheField>
    <cacheField name="Surname" numFmtId="0">
      <sharedItems containsBlank="1" count="373">
        <s v="Theron"/>
        <s v="Westraad"/>
        <s v="Coetzee"/>
        <s v="Ferreira"/>
        <s v="Sahadev"/>
        <s v="Burger"/>
        <s v="Muller"/>
        <s v="Stroebel"/>
        <s v="Rajbully"/>
        <s v="Roos"/>
        <s v="Barnard"/>
        <s v="De Lange"/>
        <s v="Rawstron"/>
        <s v="Crause"/>
        <s v="Pillay"/>
        <s v="Coetzer"/>
        <s v="Snyman"/>
        <s v="Kapp"/>
        <s v="Stander"/>
        <s v="Nicholson"/>
        <s v="Erasmus"/>
        <s v="Bailey"/>
        <s v="Rossouw"/>
        <s v="Van Vollenstee"/>
        <s v="Davidowitz"/>
        <s v="McFarlane"/>
        <s v="Smeda"/>
        <s v="Nel"/>
        <s v="Timmer"/>
        <s v="De Jager"/>
        <s v="Rothman"/>
        <s v="Alexander"/>
        <s v="Walker"/>
        <s v="Lamberti"/>
        <s v="Visser"/>
        <s v="Doyle"/>
        <s v="Mouton"/>
        <s v="Webster"/>
        <s v="Boshoff"/>
        <s v="Mostert"/>
        <s v="Potgieter"/>
        <s v="Du Plessis"/>
        <s v="Van Dyk"/>
        <s v="Ahmod"/>
        <s v="Vermeulen"/>
        <s v="Smal"/>
        <s v="Duvenhage"/>
        <s v="Zahrt"/>
        <s v="Klein"/>
        <s v="Herman"/>
        <s v="Cordier"/>
        <s v="Van Heerden"/>
        <s v="Van Den Heuvel"/>
        <s v="Grobler"/>
        <s v="Page"/>
        <s v="Borruso"/>
        <s v="Andersen"/>
        <s v="Horn"/>
        <s v="Agenbag"/>
        <s v="Walder"/>
        <s v="Mills"/>
        <s v="Pretorius"/>
        <s v="Mans"/>
        <s v="Welzig"/>
        <s v="Steyn"/>
        <s v="Thomson"/>
        <s v="Heath"/>
        <s v="Van Zyl"/>
        <s v="Van Schalkwyk"/>
        <s v="Shepperson"/>
        <s v="Smith"/>
        <s v="Herbst"/>
        <s v="Wasserfall"/>
        <s v="Biller"/>
        <s v="Jansen"/>
        <s v="Van Der Merwe"/>
        <s v="Bachran"/>
        <s v="Arangies"/>
        <s v="Nell"/>
        <s v="Stehle"/>
        <s v="Downing"/>
        <s v="Cochius"/>
        <s v="Pieters"/>
        <s v=""/>
        <s v="Cochuis" u="1"/>
        <s v="Von Vollensteen" u="1"/>
        <s v="Macfarlane" u="1"/>
        <m u="1"/>
        <e v="#N/A" u="1"/>
        <s v="Bruwer" u="1"/>
        <s v="Venter" u="1"/>
        <s v="Fourie" u="1"/>
        <s v="Schickerling" u="1"/>
        <s v="Van Taak" u="1"/>
        <s v="Bezuidehout" u="1"/>
        <s v="Viljoen" u="1"/>
        <s v="Jansen Van Vuuren" u="1"/>
        <s v="Knowles" u="1"/>
        <s v="Smit " u="1"/>
        <s v="Vorster" u="1"/>
        <s v="Gruttemeyer" u="1"/>
        <s v="Mynhardt" u="1"/>
        <s v="Van Niekerk" u="1"/>
        <s v="De Beer" u="1"/>
        <s v="Wood" u="1"/>
        <s v="Peinke" u="1"/>
        <s v="Bouwer" u="1"/>
        <s v="Stobbs" u="1"/>
        <s v="Helm" u="1"/>
        <s v="Geldenhuys" u="1"/>
        <s v="Groenewald" u="1"/>
        <s v="Campbell" u="1"/>
        <s v="Els" u="1"/>
        <s v="Loubser" u="1"/>
        <s v="Faber" u="1"/>
        <s v="Orffer" u="1"/>
        <s v="Campher" u="1"/>
        <s v="Thysse" u="1"/>
        <s v="Kleyn" u="1"/>
        <s v="Naidoo" u="1"/>
        <s v="Stephen" u="1"/>
        <s v="Rothmann" u="1"/>
        <s v="Mudray" u="1"/>
        <s v="Sellers" u="1"/>
        <s v="Murphy" u="1"/>
        <s v="Sellars" u="1"/>
        <s v="Lynch" u="1"/>
        <s v="Kyle" u="1"/>
        <s v="Lesch" u="1"/>
        <s v="Govender" u="1"/>
        <s v="Allison" u="1"/>
        <s v="Renken" u="1"/>
        <s v="Van Breda" u="1"/>
        <s v="Kotze" u="1"/>
        <s v="Curtis" u="1"/>
        <s v="Bashford" u="1"/>
        <s v="Dahl" u="1"/>
        <s v="Masters" u="1"/>
        <s v="Morris" u="1"/>
        <s v="Du Toit" u="1"/>
        <s v="Opperman" u="1"/>
        <s v="Wolfaardt" u="1"/>
        <s v="Krauze" u="1"/>
        <s v="Roets" u="1"/>
        <s v="Stipp" u="1"/>
        <s v="Guse" u="1"/>
        <s v="Denny" u="1"/>
        <s v="Roseveare" u="1"/>
        <s v="Sutherland" u="1"/>
        <s v="Goldsmith" u="1"/>
        <s v="Noble" u="1"/>
        <s v="Van Rensburg" u="1"/>
        <s v="Cuthbert" u="1"/>
        <s v="Gericke" u="1"/>
        <s v="Le Chat" u="1"/>
        <s v="Gertenbach" u="1"/>
        <s v="Swartz" u="1"/>
        <s v="Knight" u="1"/>
        <s v="Doll" u="1"/>
        <s v="Prinsloo" u="1"/>
        <s v="Karsten" u="1"/>
        <s v="Schroder" u="1"/>
        <s v="Pybus" u="1"/>
        <s v="Walter" u="1"/>
        <s v="Jacobs" u="1"/>
        <s v="Diedericks" u="1"/>
        <s v="Bothma" u="1"/>
        <s v="Louw" u="1"/>
        <s v="Forbes" u="1"/>
        <s v="Carstens" u="1"/>
        <s v="Rheeder" u="1"/>
        <s v="De Villiers" u="1"/>
        <s v="Steenkamp" u="1"/>
        <s v="Brandt" u="1"/>
        <s v="Schikerling" u="1"/>
        <s v="P1" u="1"/>
        <s v="p2" u="1"/>
        <s v="P3" u="1"/>
        <s v="P4" u="1"/>
        <s v="P5" u="1"/>
        <s v="P6" u="1"/>
        <s v="P7" u="1"/>
        <s v="P8" u="1"/>
        <s v="P9" u="1"/>
        <s v="P10" u="1"/>
        <s v="P11" u="1"/>
        <s v="P12" u="1"/>
        <s v="P13" u="1"/>
        <s v="P14" u="1"/>
        <s v="P15" u="1"/>
        <s v="P16" u="1"/>
        <s v="P17" u="1"/>
        <s v="P18" u="1"/>
        <s v="sgsrgsg" u="1"/>
        <s v="Strappazzon" u="1"/>
        <s v="Bartlett" u="1"/>
        <s v="Mac Gillicuddy" u="1"/>
        <s v="Steyl" u="1"/>
        <s v="Schreuder" u="1"/>
        <s v="Fenaux" u="1"/>
        <s v="Bresele" u="1"/>
        <s v="Dresselhaus" u="1"/>
        <s v="Landers" u="1"/>
        <s v="Klem" u="1"/>
        <s v="Roetz" u="1"/>
        <s v="Hansen" u="1"/>
        <s v="Klopper" u="1"/>
        <s v="Swanepoel" u="1"/>
        <s v="Durant" u="1"/>
        <s v="Oberholster" u="1"/>
        <s v="Engelbrecht" u="1"/>
        <s v="van Aarde" u="1"/>
        <s v="Gous" u="1"/>
        <s v="Lottering" u="1"/>
        <s v="Gabrielsen" u="1"/>
        <s v="Halbich" u="1"/>
        <s v="Thompson" u="1"/>
        <s v="Strydom" u="1"/>
        <s v="Visage" u="1"/>
        <s v="Laws" u="1"/>
        <s v="Hart" u="1"/>
        <s v="Barnhard" u="1"/>
        <s v="Van Es" u="1"/>
        <s v="Pretoruis" u="1"/>
        <s v="Langenstrassen" u="1"/>
        <s v="Klimas" u="1"/>
        <s v="Janse v Rensburg" u="1"/>
        <s v="Bezuidehoudt" u="1"/>
        <s v="Du Preez" u="1"/>
        <s v="Scheepers" u="1"/>
        <s v="Krauer" u="1"/>
        <s v="Clark" u="1"/>
        <s v="Sagner" u="1"/>
        <s v="Van Riet" u="1"/>
        <s v="Oberg" u="1"/>
        <s v="Spencer" u="1"/>
        <s v="Grane" u="1"/>
        <s v="Reimann" u="1"/>
        <s v="Scholtz" u="1"/>
        <s v="Neethling" u="1"/>
        <s v="Hough" u="1"/>
        <s v="Badenhorst" u="1"/>
        <s v="Skoppelitus" u="1"/>
        <s v="Van Der Westhuizen" u="1"/>
        <s v="Adams" u="1"/>
        <s v="Lewis" u="1"/>
        <s v="Dry" u="1"/>
        <s v="Van Wyk" u="1"/>
        <s v="Tap" u="1"/>
        <s v="Schmidlin" u="1"/>
        <s v="Warrington" u="1"/>
        <s v="Drake" u="1"/>
        <s v="Payne" u="1"/>
        <s v="DeHaast" u="1"/>
        <s v="Le Roux" u="1"/>
        <s v="Hauptfleisch" u="1"/>
        <s v="Durand" u="1"/>
        <s v="Viviers" u="1"/>
        <s v="Klazinga" u="1"/>
        <s v="Kuhn" u="1"/>
        <s v="Feyerabend" u="1"/>
        <s v="Cilliers" u="1"/>
        <s v="Van Der Bank" u="1"/>
        <s v="Heydenrich" u="1"/>
        <s v="Gramovsky" u="1"/>
        <s v="Weitz" u="1"/>
        <s v="Karstens" u="1"/>
        <s v="Cloete" u="1"/>
        <s v="Pienaar" u="1"/>
        <s v="Chiappini" u="1"/>
        <s v="Kruger" u="1"/>
        <s v="Smit" u="1"/>
        <s v="Serfontein" u="1"/>
        <s v="Meyer" u="1"/>
        <s v="Koberzig" u="1"/>
        <s v="Boon" u="1"/>
        <s v="Enslin" u="1"/>
        <s v="Wiese" u="1"/>
        <s v="Maree" u="1"/>
        <s v="Gouws" u="1"/>
        <s v="Mertens" u="1"/>
        <s v="Van Vuuren" u="1"/>
        <s v="Heimstadt" u="1"/>
        <s v="Caspers" u="1"/>
        <s v="Senekal" u="1"/>
        <s v="Matthys" u="1"/>
        <s v="Oosthuizen" u="1"/>
        <s v="Van Rhyn" u="1"/>
        <s v="Aggenbag" u="1"/>
        <s v="Metzger" u="1"/>
        <s v="Wagner" u="1"/>
        <s v="Vermaak" u="1"/>
        <s v="Harper" u="1"/>
        <s v="Punzul" u="1"/>
        <s v="Delport" u="1"/>
        <s v="Swart" u="1"/>
        <s v="Dobberstein" u="1"/>
        <s v="Schmalzriedt" u="1"/>
        <s v="Piek" u="1"/>
        <s v="Rautenbach" u="1"/>
        <s v="Joubert" u="1"/>
        <s v="Laubscher" u="1"/>
        <s v="Beddies" u="1"/>
        <s v="Terblanche" u="1"/>
        <s v="Riekert" u="1"/>
        <s v="Longland" u="1"/>
        <s v="Sales" u="1"/>
        <s v="Nelson" u="1"/>
        <s v="Connoway" u="1"/>
        <s v="Wolmarans" u="1"/>
        <s v="Pinaar" u="1"/>
        <s v="Hugo" u="1"/>
        <s v="Langeveld" u="1"/>
        <s v="Moyce" u="1"/>
        <s v="Slabbert" u="1"/>
        <s v="Lotter" u="1"/>
        <s v="Bampton" u="1"/>
        <s v="Hyman" u="1"/>
        <s v="Lensing" u="1"/>
        <s v="Koen" u="1"/>
        <s v="Pelcher" u="1"/>
        <s v="Weise" u="1"/>
        <s v="Wormsbaecher" u="1"/>
        <s v="Kohler" u="1"/>
        <s v="Hanssen" u="1"/>
        <s v="Knouwds" u="1"/>
        <s v="Labuschagne" u="1"/>
        <s v="Oosthuysen" u="1"/>
        <s v="Cowley" u="1"/>
        <s v="Marais" u="1"/>
        <s v="Leyland" u="1"/>
        <s v="Botha" u="1"/>
        <s v="Human" u="1"/>
        <s v="Maas" u="1"/>
        <s v="Silheu" u="1"/>
        <s v="Dickman" u="1"/>
        <s v="Moody" u="1"/>
        <s v="Janse Van Vuuren" u="1"/>
        <s v="Van Vreden" u="1"/>
        <s v="Von Bosch" u="1"/>
        <s v="Boulter" u="1"/>
        <s v="Hatting" u="1"/>
        <s v="Knoetze" u="1"/>
        <s v="Oberholzer" u="1"/>
        <s v="Bornman" u="1"/>
        <s v="Fenwick" u="1"/>
        <s v="Mare" u="1"/>
        <s v="Esterhuizen" u="1"/>
        <s v="Jouceski" u="1"/>
        <s v="Greeff" u="1"/>
        <s v="Willers" u="1"/>
        <s v="Miller" u="1"/>
        <s v="De Klerk" u="1"/>
        <s v="Deysel" u="1"/>
        <s v="Redelinghuys" u="1"/>
        <s v="Schalkwyk" u="1"/>
        <s v="Van Eck" u="1"/>
        <s v="Kilian" u="1"/>
        <s v="Maasdorp" u="1"/>
        <s v="Celotto" u="1"/>
        <s v="Parr" u="1"/>
        <s v="Bredenhann" u="1"/>
        <s v="Hill" u="1"/>
        <s v="Wiggil" u="1"/>
        <s v="Cruywagen" u="1"/>
        <s v="Malherbe" u="1"/>
        <s v="Van Staden" u="1"/>
        <s v="Gradidge" u="1"/>
        <s v="Bouer" u="1"/>
        <s v="Schoonbee" u="1"/>
        <s v="Wasserval" u="1"/>
        <s v="Burruso" u="1"/>
        <s v="Burusso" u="1"/>
      </sharedItems>
    </cacheField>
    <cacheField name="Status" numFmtId="0">
      <sharedItems containsMixedTypes="1" containsNumber="1" containsInteger="1" minValue="0" maxValue="0" count="16">
        <s v="SA President A"/>
        <s v="SA President B"/>
        <s v="SA Masters"/>
        <s v="SA Grand Masters"/>
        <s v="SA Inland"/>
        <s v="SA Development"/>
        <s v="SA Ladies"/>
        <s v="Nam President A"/>
        <s v="Nam President B"/>
        <s v="Nam Masters"/>
        <s v="Nam Grand Masters"/>
        <s v="Nam Veterans"/>
        <s v="Nam Development"/>
        <s v="Nam Ladies"/>
        <s v=""/>
        <n v="0" u="1"/>
      </sharedItems>
    </cacheField>
    <cacheField name="Team" numFmtId="0">
      <sharedItems containsBlank="1" count="56">
        <s v="SA President A"/>
        <s v="SA President B"/>
        <s v="SA Masters"/>
        <s v="SA Grand Masters"/>
        <s v="SA Inland"/>
        <s v="SA Development"/>
        <s v="SA Ladies"/>
        <s v="Nam President A"/>
        <s v="Nam President B"/>
        <s v="Nam Masters"/>
        <s v="Nam Grand Masters"/>
        <s v="Nam Veterans"/>
        <s v="Nam Development"/>
        <s v="Nam Ladies"/>
        <s v=""/>
        <m u="1"/>
        <e v="#N/A" u="1"/>
        <s v="Mako" u="1"/>
        <s v="Seagull Angling Club" u="1"/>
        <s v="Henties Bay" u="1"/>
        <s v="Welwitschia" u="1"/>
        <s v="Namib Park" u="1"/>
        <s v="Orca Angling Club" u="1"/>
        <s v="SA Grand Master" u="1"/>
        <s v="Nam Grand Master" u="1"/>
        <s v="SA Men Seniors" u="1"/>
        <s v="Nam Men Seniors" u="1"/>
        <s v="SA Men U/21" u="1"/>
        <s v="Nam Men U/21" u="1"/>
        <s v="Nam Men Masters" u="1"/>
        <s v="SA Men Masters" u="1"/>
        <s v="SA Men U/16" u="1"/>
        <s v="Nam Men U/16" u="1"/>
        <s v="SA Men Grand Masters" u="1"/>
        <s v="Nam Men Grand Masters" u="1"/>
        <s v="Penguin" u="1"/>
        <s v="Walvis Bay" u="1"/>
        <s v="Steenbras" u="1"/>
        <s v="Atlantic Angling Club" u="1"/>
        <s v="xAtlantic Angling Club" u="1"/>
        <s v="xHenties Bay" u="1"/>
        <s v="xOrca Angling Club" u="1"/>
        <s v="xSteenbras" u="1"/>
        <s v="xSeagull Angling Club" u="1"/>
        <s v="Benguella" u="1"/>
        <s v="xPenguin" u="1"/>
        <s v="xWalvis Bay" u="1"/>
        <s v="xMako" u="1"/>
        <s v="xOtjiwarongo" u="1"/>
        <s v="Otjiwarongo" u="1"/>
        <s v="xBenguella" u="1"/>
        <s v="xNamib Park" u="1"/>
        <s v="Okahandja" u="1"/>
        <s v="xOkahandja" u="1"/>
        <s v="xWelwitschia" u="1"/>
        <s v="xSeagulls WVB" u="1"/>
      </sharedItems>
    </cacheField>
    <cacheField name="Edibles" numFmtId="0">
      <sharedItems containsBlank="1" count="6">
        <m/>
        <s v="Kob"/>
        <s v="Blacktail"/>
        <s v="Steenbras West Coast" u="1"/>
        <s v="Galjoen" u="1"/>
        <s v="Shad" u="1"/>
      </sharedItems>
    </cacheField>
    <cacheField name="Inedibles" numFmtId="0">
      <sharedItems containsBlank="1" count="14">
        <s v="Shark Spotted Gully"/>
        <s v="Ray Bull / Eagle"/>
        <s v="Shark Hound Smooth"/>
        <s v="Shark Cow / Sevengill"/>
        <m/>
        <s v="Guitarfish - Lesser"/>
        <s v="Shark Copper (Female)"/>
        <s v="Shark Copper (Male)"/>
        <s v="Ray Blue (Male)"/>
        <s v="Elephantfish" u="1"/>
        <s v="Ray Blue (Female)" u="1"/>
        <s v="Catfish - Sea Black" u="1"/>
        <s v="Shark Soupfin" u="1"/>
        <s v="Skate Spearnose" u="1"/>
      </sharedItems>
    </cacheField>
    <cacheField name="length" numFmtId="0">
      <sharedItems containsString="0" containsBlank="1" containsNumber="1" containsInteger="1" minValue="33" maxValue="188"/>
    </cacheField>
    <cacheField name="kg" numFmtId="166">
      <sharedItems containsMixedTypes="1" containsNumber="1" minValue="0" maxValue="92.8"/>
    </cacheField>
    <cacheField name="Points" numFmtId="166">
      <sharedItems containsMixedTypes="1" containsNumber="1" minValue="0" maxValue="92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953.675789699075" createdVersion="8" refreshedVersion="8" minRefreshableVersion="3" recordCount="1883" xr:uid="{E2B8FFD9-47B5-48F5-B26B-10A477C42FEA}">
  <cacheSource type="worksheet">
    <worksheetSource ref="A1:O1884" sheet="DATA ENTRY"/>
  </cacheSource>
  <cacheFields count="15">
    <cacheField name="Competition" numFmtId="0">
      <sharedItems/>
    </cacheField>
    <cacheField name="Date" numFmtId="167">
      <sharedItems containsDate="1" containsMixedTypes="1" minDate="2025-10-21T00:00:00" maxDate="2025-10-24T00:00:00"/>
    </cacheField>
    <cacheField name="Venue" numFmtId="0">
      <sharedItems/>
    </cacheField>
    <cacheField name="ID" numFmtId="0">
      <sharedItems containsBlank="1"/>
    </cacheField>
    <cacheField name="Name" numFmtId="0">
      <sharedItems/>
    </cacheField>
    <cacheField name="Surname" numFmtId="0">
      <sharedItems/>
    </cacheField>
    <cacheField name="Status" numFmtId="0">
      <sharedItems/>
    </cacheField>
    <cacheField name="Team" numFmtId="0">
      <sharedItems/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containsInteger="1" minValue="33" maxValue="188"/>
    </cacheField>
    <cacheField name="kg" numFmtId="166">
      <sharedItems containsMixedTypes="1" containsNumber="1" minValue="0" maxValue="92.8"/>
    </cacheField>
    <cacheField name="Points" numFmtId="166">
      <sharedItems containsMixedTypes="1" containsNumber="1" minValue="0" maxValue="92.8"/>
    </cacheField>
    <cacheField name="Full Name" numFmtId="0">
      <sharedItems count="248">
        <s v="JB Theron"/>
        <s v="Ruan Westraad"/>
        <s v="Jean Coetzee"/>
        <s v="Stephan Ferreira"/>
        <s v="Shrinaav Sahadev"/>
        <s v="Ettien Burger"/>
        <s v="Pieter Muller"/>
        <s v="Wallie Stroebel"/>
        <s v="Shane Rajbully"/>
        <s v="Luke Roos"/>
        <s v="Chris Barnard"/>
        <s v="Philip De Lange"/>
        <s v="Sheldon Rawstron"/>
        <s v="Benito Crause"/>
        <s v="Mervin Pillay"/>
        <s v="Greg Coetzer"/>
        <s v="Jacques Snyman"/>
        <s v="Ettienne Kapp"/>
        <s v="Freek Stander"/>
        <s v="Guy Nicholson"/>
        <s v="Kallie Erasmus"/>
        <s v="Mike Bailey"/>
        <s v="Kobus Rossouw"/>
        <s v="Peter Van Vollenstee"/>
        <s v="Colin Davidowitz"/>
        <s v="Brian McFarlane"/>
        <s v="Mike Smeda"/>
        <s v="Louis-Han Nel"/>
        <s v="Kian Timmer"/>
        <s v="Ruan Nel"/>
        <s v="Wihan De Jager"/>
        <s v="Wimpie Barnard"/>
        <s v="Christopher Rothman"/>
        <s v="Lester Alexander"/>
        <s v="Slade Walker"/>
        <s v="Franco Lamberti"/>
        <s v="Morne Visser"/>
        <s v="Craig Doyle"/>
        <s v="JP Mouton"/>
        <s v="Gareth Webster"/>
        <s v="George Boshoff"/>
        <s v="Sume Mostert"/>
        <s v="Helen Potgieter"/>
        <s v="Mariette Du Plessis"/>
        <s v="Angelique Van Dyk"/>
        <s v="Saffiya Ahmod"/>
        <s v="Yolanda Vermeulen"/>
        <s v="Mariette Westraad"/>
        <s v="Wentzel Smal"/>
        <s v="Raymond Duvenhage"/>
        <s v="Heini Zahrt"/>
        <s v="Marco Klein"/>
        <s v="Chrisjan Potgieter"/>
        <s v="Joe  Herman"/>
        <s v="Martin Cordier"/>
        <s v="Emile  Van Heerden"/>
        <s v="Sean Van Den Heuvel"/>
        <s v="Jean Visser"/>
        <s v="Tian Mostert"/>
        <s v="Lu-Andre Duvenhage"/>
        <s v="Juanne-Louis Grobler"/>
        <s v="Kevin Page"/>
        <s v="Frank Borruso"/>
        <s v="Frikkie Ferreira"/>
        <s v="Simen Andersen"/>
        <s v="Morne Horn"/>
        <s v="Johan Agenbag"/>
        <s v="Jorg Walder"/>
        <s v="Lance Mills"/>
        <s v="Bernard Pretorius"/>
        <s v="Phillip Eric Mans"/>
        <s v="Andy Welzig"/>
        <s v="Coennie Steyn"/>
        <s v="Jan Tommy Thomson"/>
        <s v="Jan Heath"/>
        <s v="Willem Steyn"/>
        <s v="Renier Van Zyl"/>
        <s v="Andrew Van Schalkwyk"/>
        <s v="Wallace Shepperson"/>
        <s v="Johan Mossie Mostert"/>
        <s v="Danie Smith"/>
        <s v="Johan Herbst"/>
        <s v="Jacob Wasserfall"/>
        <s v="Bradd Biller"/>
        <s v="Alexander Albert Jansen"/>
        <s v="Ricku Mans"/>
        <s v="Izak Van Der Merwe"/>
        <s v="Kay Bachran"/>
        <s v="Luke Jansen"/>
        <s v="Christel Visser"/>
        <s v="Sonita Arangies"/>
        <s v="Mekayla Nell"/>
        <s v="Sarah-Ann Mills"/>
        <s v="Hannelie Du Plessis"/>
        <s v="Domenique Stehle"/>
        <s v="Nadine Downing"/>
        <s v="Robin Cochius"/>
        <s v="Danie Pieters"/>
        <s v=" "/>
        <s v="Robin Cochuis" u="1"/>
        <s v="Peter Von Vollensteen" u="1"/>
        <s v="Brian Macfarlane" u="1"/>
        <s v="Henco Snyman" u="1"/>
        <s v="Martinus Venter" u="1"/>
        <s v="Johan Visser" u="1"/>
        <s v="Tian Fourie" u="1"/>
        <s v="William Schickerling" u="1"/>
        <s v="Burger Van Taak" u="1"/>
        <s v="Andre Bezuidehout" u="1"/>
        <s v="Jaco Venter" u="1"/>
        <s v="Wikus Viljoen" u="1"/>
        <s v="Pieter Jansen Van Vuuren" u="1"/>
        <s v="Johan Bruwer" u="1"/>
        <s v="Terence Knowles" u="1"/>
        <s v="Lezelle Smit " u="1"/>
        <s v="Elaine Vorster" u="1"/>
        <s v="Breggie Ferreira" u="1"/>
        <s v="Renate Gruttemeyer" u="1"/>
        <s v="Karmen Mynhardt" u="1"/>
        <s v="Jarred Van Niekerk" u="1"/>
        <s v="Raldu Potgieter" u="1"/>
        <s v="Xander De Beer" u="1"/>
        <s v="Andrew Wood" u="1"/>
        <s v="Dylan Peinke" u="1"/>
        <s v="Werth Bouwer" u="1"/>
        <s v="Jeremy Stobbs" u="1"/>
        <s v="Herico Helm" u="1"/>
        <s v="Alwyn Geldenhuys" u="1"/>
        <s v="Werner Groenewald" u="1"/>
        <s v="Raymond Campbell" u="1"/>
        <s v="Andre Els" u="1"/>
        <s v="Charl Loubser" u="1"/>
        <s v="Gerhard Faber" u="1"/>
        <s v="Johan Barnard" u="1"/>
        <s v="Pierre Orffer" u="1"/>
        <s v="Dewald Campher" u="1"/>
        <s v="Francois Thysse" u="1"/>
        <s v="Waldo Kleyn" u="1"/>
        <s v="Kes Naidoo" u="1"/>
        <s v="Phillip Barnard" u="1"/>
        <s v="Eugene Stephen" u="1"/>
        <s v="Christopher Rothmann" u="1"/>
        <s v="Keith Mudray" u="1"/>
        <s v="Kristy Sellers" u="1"/>
        <s v="Jocelyn Rossouw" u="1"/>
        <s v="Marissa Murphy" u="1"/>
        <s v="Christel Van Schalkwyk" u="1"/>
        <s v="Adriaan Van Heerden" u="1"/>
        <s v="Kristy Sellars" u="1"/>
        <s v="Morgan Lynch" u="1"/>
        <s v="Robert Kyle" u="1"/>
        <s v="Hendrico Lesch" u="1"/>
        <s v="Jace Govender" u="1"/>
        <s v="Louis Allison" u="1"/>
        <s v="Wesley Renken" u="1"/>
        <s v="Duvan Van Breda" u="1"/>
        <s v="Henri Snyman" u="1"/>
        <s v="Johan Spyker Kotze" u="1"/>
        <s v="Brian Curtis" u="1"/>
        <s v="Tiaan Fourie" u="1"/>
        <s v="Sian Pillay" u="1"/>
        <s v="Craig Bashford" u="1"/>
        <s v="Gareth Dahl" u="1"/>
        <s v="Thorn Masters" u="1"/>
        <s v="Corbyn Morris" u="1"/>
        <s v="Pieter Du Toit" u="1"/>
        <s v="Cullen Opperman" u="1"/>
        <s v="Sven Welzig" u="1"/>
        <s v="Devon Burger" u="1"/>
        <s v="Francois Jnr Wolfaardt" u="1"/>
        <s v="Herman Krauze" u="1"/>
        <s v="Johan Burger" u="1"/>
        <s v="Adri Roets" u="1"/>
        <s v="Etienne Stipp" u="1"/>
        <s v="Andries Burger" u="1"/>
        <s v="Lesley Page" u="1"/>
        <s v="Henning Du Plessis" u="1"/>
        <s v="Gerhard Guse" u="1"/>
        <s v="Steve Denny" u="1"/>
        <s v="Charlie Roseveare" u="1"/>
        <s v="Greg Sutherland" u="1"/>
        <s v="Ricky Goldsmith" u="1"/>
        <s v="Connor Noble" u="1"/>
        <s v="Walter Van Rensburg" u="1"/>
        <s v="Luke Cuthbert" u="1"/>
        <s v="JP Rossouw" u="1"/>
        <s v="Rossouw Gericke" u="1"/>
        <s v="Reece Le Chat" u="1"/>
        <s v="Craven Gertenbach" u="1"/>
        <s v="Stefan Snyman" u="1"/>
        <s v="Rudi(Jnr.) Swartz" u="1"/>
        <s v="Christiaan Potgieter" u="1"/>
        <s v="JC Knight" u="1"/>
        <s v="Philip Swartz" u="1"/>
        <s v="Maritz JNR Jansen Van Vuuren" u="1"/>
        <s v="Heiko Jnr Doll" u="1"/>
        <s v="Alan Prinsloo" u="1"/>
        <s v="Keith Karsten" u="1"/>
        <s v="Lawrence Schroder" u="1"/>
        <s v="Kallie  Erasmus" u="1"/>
        <s v="Willie Vorster" u="1"/>
        <s v="Julian Pybus" u="1"/>
        <s v="Herman Fourie" u="1"/>
        <s v="Jörg Walter" u="1"/>
        <s v="Deon Jacobs" u="1"/>
        <s v="Henry Loubser" u="1"/>
        <s v="Bertie Diedericks" u="1"/>
        <s v="Danie Du Toit" u="1"/>
        <s v="Charles Bothma" u="1"/>
        <s v="Kabous Louw" u="1"/>
        <s v="Antoi Forbes" u="1"/>
        <s v="Hajra Ahmod" u="1"/>
        <s v="Chantel Carstens" u="1"/>
        <s v="Anet Rheeder" u="1"/>
        <s v="Leensie De Villiers" u="1"/>
        <s v="Maryna Viljoen" u="1"/>
        <s v="Nadia Steenkamp" u="1"/>
        <s v="Jacomine Heath" u="1"/>
        <s v="Lindie Krauze" u="1"/>
        <s v="Cecilia Brandt" u="1"/>
        <s v="Corne Burger" u="1"/>
        <s v="Boytjie Schikerling" u="1"/>
        <s v="Lourens Fourie" u="1"/>
        <s v="Kevin Govender" u="1"/>
        <s v="P1 P1" u="1"/>
        <s v="p2 p2" u="1"/>
        <s v="P3 P3" u="1"/>
        <s v="P4 P4" u="1"/>
        <s v="P5 P5" u="1"/>
        <s v="P6 P6" u="1"/>
        <s v="P7 P7" u="1"/>
        <s v="P8 P8" u="1"/>
        <s v="P9 P9" u="1"/>
        <s v="P10 P10" u="1"/>
        <s v="P11 P11" u="1"/>
        <s v="P12 P12" u="1"/>
        <s v="P13 P13" u="1"/>
        <s v="P14 P14" u="1"/>
        <s v="P15 P15" u="1"/>
        <s v="P16 P16" u="1"/>
        <s v="P17 P17" u="1"/>
        <s v="P18 P18" u="1"/>
        <s v="23 P18" u="1"/>
        <s v="245 P18" u="1"/>
        <s v="25 P18" u="1"/>
        <s v="2 P18" u="1"/>
        <s v="6 P18" u="1"/>
        <s v="asrgzsdfrgszdrg sgsrgsg" u="1"/>
      </sharedItems>
    </cacheField>
    <cacheField name="Category" numFmtId="0">
      <sharedItems count="13">
        <s v="President A"/>
        <s v="President B"/>
        <s v="Masters"/>
        <s v="Grand Masters"/>
        <s v="Veterans/Inland"/>
        <s v="Development"/>
        <s v="Ladies"/>
        <s v=""/>
        <s v="Men Seniors" u="1"/>
        <s v="Men U/21" u="1"/>
        <s v="Men Masters" u="1"/>
        <s v="Men U/16" u="1"/>
        <s v="Men Grand Master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953.675790277775" createdVersion="8" refreshedVersion="8" minRefreshableVersion="3" recordCount="5051" xr:uid="{58E6D70A-D711-4C9A-BE0D-13FB8474C1AC}">
  <cacheSource type="worksheet">
    <worksheetSource ref="A1:Q1048576" sheet="DATA ENTRY"/>
  </cacheSource>
  <cacheFields count="17">
    <cacheField name="Competition" numFmtId="0">
      <sharedItems containsBlank="1"/>
    </cacheField>
    <cacheField name="Date" numFmtId="167">
      <sharedItems containsDate="1" containsBlank="1" containsMixedTypes="1" minDate="2025-10-21T00:00:00" maxDate="2025-10-24T00:00:00"/>
    </cacheField>
    <cacheField name="Venue" numFmtId="0">
      <sharedItems containsBlank="1"/>
    </cacheField>
    <cacheField name="ID" numFmtId="0">
      <sharedItems containsBlank="1"/>
    </cacheField>
    <cacheField name="Name" numFmtId="0">
      <sharedItems containsBlank="1"/>
    </cacheField>
    <cacheField name="Surname" numFmtId="0">
      <sharedItems containsBlank="1"/>
    </cacheField>
    <cacheField name="Status" numFmtId="0">
      <sharedItems containsBlank="1"/>
    </cacheField>
    <cacheField name="Team" numFmtId="0">
      <sharedItems containsBlank="1" count="28">
        <s v="SA President A"/>
        <s v="SA President B"/>
        <s v="SA Masters"/>
        <s v="SA Grand Masters"/>
        <s v="SA Inland"/>
        <s v="SA Development"/>
        <s v="SA Ladies"/>
        <s v="Nam President A"/>
        <s v="Nam President B"/>
        <s v="Nam Masters"/>
        <s v="Nam Grand Masters"/>
        <s v="Nam Veterans"/>
        <s v="Nam Development"/>
        <s v="Nam Ladies"/>
        <s v=""/>
        <m/>
        <s v="SA Grand Master" u="1"/>
        <s v="Nam Grand Master" u="1"/>
        <s v="SA Men Seniors" u="1"/>
        <s v="Nam Men Seniors" u="1"/>
        <s v="SA Men U/21" u="1"/>
        <s v="Nam Men U/21" u="1"/>
        <s v="Nam Men Masters" u="1"/>
        <s v="SA Men Masters" u="1"/>
        <s v="SA Men U/16" u="1"/>
        <s v="Nam Men U/16" u="1"/>
        <s v="SA Men Grand Masters" u="1"/>
        <s v="Nam Men Grand Masters" u="1"/>
      </sharedItems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containsInteger="1" minValue="33" maxValue="188"/>
    </cacheField>
    <cacheField name="kg" numFmtId="166">
      <sharedItems containsBlank="1" containsMixedTypes="1" containsNumber="1" minValue="0" maxValue="92.8"/>
    </cacheField>
    <cacheField name="Points" numFmtId="166">
      <sharedItems containsBlank="1" containsMixedTypes="1" containsNumber="1" minValue="0" maxValue="92.8"/>
    </cacheField>
    <cacheField name="Full Name" numFmtId="0">
      <sharedItems containsBlank="1" count="221">
        <s v="JB Theron"/>
        <s v="Ruan Westraad"/>
        <s v="Jean Coetzee"/>
        <s v="Stephan Ferreira"/>
        <s v="Shrinaav Sahadev"/>
        <s v="Ettien Burger"/>
        <s v="Pieter Muller"/>
        <s v="Wallie Stroebel"/>
        <s v="Shane Rajbully"/>
        <s v="Luke Roos"/>
        <s v="Chris Barnard"/>
        <s v="Philip De Lange"/>
        <s v="Sheldon Rawstron"/>
        <s v="Benito Crause"/>
        <s v="Mervin Pillay"/>
        <s v="Greg Coetzer"/>
        <s v="Jacques Snyman"/>
        <s v="Ettienne Kapp"/>
        <s v="Freek Stander"/>
        <s v="Guy Nicholson"/>
        <s v="Kallie Erasmus"/>
        <s v="Mike Bailey"/>
        <s v="Kobus Rossouw"/>
        <s v="Peter Van Vollenstee"/>
        <s v="Colin Davidowitz"/>
        <s v="Brian McFarlane"/>
        <s v="Mike Smeda"/>
        <s v="Louis-Han Nel"/>
        <s v="Kian Timmer"/>
        <s v="Ruan Nel"/>
        <s v="Wihan De Jager"/>
        <s v="Wimpie Barnard"/>
        <s v="Christopher Rothman"/>
        <s v="Lester Alexander"/>
        <s v="Slade Walker"/>
        <s v="Franco Lamberti"/>
        <s v="Morne Visser"/>
        <s v="Craig Doyle"/>
        <s v="JP Mouton"/>
        <s v="Gareth Webster"/>
        <s v="George Boshoff"/>
        <s v="Sume Mostert"/>
        <s v="Helen Potgieter"/>
        <s v="Mariette Du Plessis"/>
        <s v="Angelique Van Dyk"/>
        <s v="Saffiya Ahmod"/>
        <s v="Yolanda Vermeulen"/>
        <s v="Mariette Westraad"/>
        <s v="Wentzel Smal"/>
        <s v="Raymond Duvenhage"/>
        <s v="Heini Zahrt"/>
        <s v="Marco Klein"/>
        <s v="Chrisjan Potgieter"/>
        <s v="Joe  Herman"/>
        <s v="Martin Cordier"/>
        <s v="Emile  Van Heerden"/>
        <s v="Sean Van Den Heuvel"/>
        <s v="Jean Visser"/>
        <s v="Tian Mostert"/>
        <s v="Lu-Andre Duvenhage"/>
        <s v="Juanne-Louis Grobler"/>
        <s v="Kevin Page"/>
        <s v="Frank Borruso"/>
        <s v="Frikkie Ferreira"/>
        <s v="Simen Andersen"/>
        <s v="Morne Horn"/>
        <s v="Johan Agenbag"/>
        <s v="Jorg Walder"/>
        <s v="Lance Mills"/>
        <s v="Bernard Pretorius"/>
        <s v="Phillip Eric Mans"/>
        <s v="Andy Welzig"/>
        <s v="Coennie Steyn"/>
        <s v="Jan Tommy Thomson"/>
        <s v="Jan Heath"/>
        <s v="Willem Steyn"/>
        <s v="Renier Van Zyl"/>
        <s v="Andrew Van Schalkwyk"/>
        <s v="Wallace Shepperson"/>
        <s v="Johan Mossie Mostert"/>
        <s v="Danie Smith"/>
        <s v="Johan Herbst"/>
        <s v="Jacob Wasserfall"/>
        <s v="Bradd Biller"/>
        <s v="Alexander Albert Jansen"/>
        <s v="Ricku Mans"/>
        <s v="Izak Van Der Merwe"/>
        <s v="Kay Bachran"/>
        <s v="Luke Jansen"/>
        <s v="Christel Visser"/>
        <s v="Sonita Arangies"/>
        <s v="Mekayla Nell"/>
        <s v="Sarah-Ann Mills"/>
        <s v="Hannelie Du Plessis"/>
        <s v="Domenique Stehle"/>
        <s v="Nadine Downing"/>
        <s v="Robin Cochius"/>
        <s v="Danie Pieters"/>
        <s v=" "/>
        <m/>
        <s v="Robin Cochuis" u="1"/>
        <s v="Peter Von Vollensteen" u="1"/>
        <s v="Brian Macfarlane" u="1"/>
        <s v="Henco Snyman" u="1"/>
        <s v="Martinus Venter" u="1"/>
        <s v="Johan Visser" u="1"/>
        <s v="Tian Fourie" u="1"/>
        <s v="William Schickerling" u="1"/>
        <s v="Burger Van Taak" u="1"/>
        <s v="Andre Bezuidehout" u="1"/>
        <s v="Jaco Venter" u="1"/>
        <s v="Wikus Viljoen" u="1"/>
        <s v="Pieter Jansen Van Vuuren" u="1"/>
        <s v="Johan Bruwer" u="1"/>
        <s v="Terence Knowles" u="1"/>
        <s v="Lezelle Smit " u="1"/>
        <s v="Elaine Vorster" u="1"/>
        <s v="Breggie Ferreira" u="1"/>
        <s v="Renate Gruttemeyer" u="1"/>
        <s v="Karmen Mynhardt" u="1"/>
        <s v="Jarred Van Niekerk" u="1"/>
        <s v="Raldu Potgieter" u="1"/>
        <s v="Xander De Beer" u="1"/>
        <s v="Andrew Wood" u="1"/>
        <s v="Dylan Peinke" u="1"/>
        <s v="Werth Bouwer" u="1"/>
        <s v="Jeremy Stobbs" u="1"/>
        <s v="Herico Helm" u="1"/>
        <s v="Alwyn Geldenhuys" u="1"/>
        <s v="Werner Groenewald" u="1"/>
        <s v="Raymond Campbell" u="1"/>
        <s v="Andre Els" u="1"/>
        <s v="Charl Loubser" u="1"/>
        <s v="Gerhard Faber" u="1"/>
        <s v="Johan Barnard" u="1"/>
        <s v="Pierre Orffer" u="1"/>
        <s v="Dewald Campher" u="1"/>
        <s v="Francois Thysse" u="1"/>
        <s v="Waldo Kleyn" u="1"/>
        <s v="Kes Naidoo" u="1"/>
        <s v="Phillip Barnard" u="1"/>
        <s v="Eugene Stephen" u="1"/>
        <s v="Christopher Rothmann" u="1"/>
        <s v="Keith Mudray" u="1"/>
        <s v="Kristy Sellers" u="1"/>
        <s v="Jocelyn Rossouw" u="1"/>
        <s v="Marissa Murphy" u="1"/>
        <s v="Christel Van Schalkwyk" u="1"/>
        <s v="Adriaan Van Heerden" u="1"/>
        <s v="Kristy Sellars" u="1"/>
        <s v="Morgan Lynch" u="1"/>
        <s v="Robert Kyle" u="1"/>
        <s v="Hendrico Lesch" u="1"/>
        <s v="Jace Govender" u="1"/>
        <s v="Louis Allison" u="1"/>
        <s v="Wesley Renken" u="1"/>
        <s v="Duvan Van Breda" u="1"/>
        <s v="Henri Snyman" u="1"/>
        <s v="Johan Spyker Kotze" u="1"/>
        <s v="Brian Curtis" u="1"/>
        <s v="Tiaan Fourie" u="1"/>
        <s v="Sian Pillay" u="1"/>
        <s v="Craig Bashford" u="1"/>
        <s v="Gareth Dahl" u="1"/>
        <s v="Thorn Masters" u="1"/>
        <s v="Corbyn Morris" u="1"/>
        <s v="Pieter Du Toit" u="1"/>
        <s v="Cullen Opperman" u="1"/>
        <s v="Sven Welzig" u="1"/>
        <s v="Devon Burger" u="1"/>
        <s v="Francois Jnr Wolfaardt" u="1"/>
        <s v="Herman Krauze" u="1"/>
        <s v="Johan Burger" u="1"/>
        <s v="Adri Roets" u="1"/>
        <s v="Etienne Stipp" u="1"/>
        <s v="Andries Burger" u="1"/>
        <s v="Lesley Page" u="1"/>
        <s v="Henning Du Plessis" u="1"/>
        <s v="Gerhard Guse" u="1"/>
        <s v="Steve Denny" u="1"/>
        <s v="Charlie Roseveare" u="1"/>
        <s v="Greg Sutherland" u="1"/>
        <s v="Ricky Goldsmith" u="1"/>
        <s v="Connor Noble" u="1"/>
        <s v="Walter Van Rensburg" u="1"/>
        <s v="Luke Cuthbert" u="1"/>
        <s v="JP Rossouw" u="1"/>
        <s v="Rossouw Gericke" u="1"/>
        <s v="Reece Le Chat" u="1"/>
        <s v="Craven Gertenbach" u="1"/>
        <s v="Stefan Snyman" u="1"/>
        <s v="Rudi(Jnr.) Swartz" u="1"/>
        <s v="Christiaan Potgieter" u="1"/>
        <s v="JC Knight" u="1"/>
        <s v="Philip Swartz" u="1"/>
        <s v="Maritz JNR Jansen Van Vuuren" u="1"/>
        <s v="Heiko Jnr Doll" u="1"/>
        <s v="Alan Prinsloo" u="1"/>
        <s v="Keith Karsten" u="1"/>
        <s v="Lawrence Schroder" u="1"/>
        <s v="Kallie  Erasmus" u="1"/>
        <s v="Willie Vorster" u="1"/>
        <s v="Julian Pybus" u="1"/>
        <s v="Herman Fourie" u="1"/>
        <s v="Jörg Walter" u="1"/>
        <s v="Deon Jacobs" u="1"/>
        <s v="Henry Loubser" u="1"/>
        <s v="Bertie Diedericks" u="1"/>
        <s v="Danie Du Toit" u="1"/>
        <s v="Charles Bothma" u="1"/>
        <s v="Kabous Louw" u="1"/>
        <s v="Antoi Forbes" u="1"/>
        <s v="Hajra Ahmod" u="1"/>
        <s v="Chantel Carstens" u="1"/>
        <s v="Anet Rheeder" u="1"/>
        <s v="Leensie De Villiers" u="1"/>
        <s v="Maryna Viljoen" u="1"/>
        <s v="Nadia Steenkamp" u="1"/>
        <s v="Jacomine Heath" u="1"/>
        <s v="Lindie Krauze" u="1"/>
        <s v="Cecilia Brandt" u="1"/>
      </sharedItems>
    </cacheField>
    <cacheField name="Category" numFmtId="0">
      <sharedItems containsBlank="1"/>
    </cacheField>
    <cacheField name="Editble or not" numFmtId="0">
      <sharedItems containsBlank="1"/>
    </cacheField>
    <cacheField name="Day" numFmtId="0">
      <sharedItems containsBlank="1" count="4">
        <s v="D1"/>
        <s v="D2"/>
        <s v="D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953.675791666668" createdVersion="8" refreshedVersion="8" minRefreshableVersion="3" recordCount="5050" xr:uid="{0AB4AC9B-99CB-42E4-BF6D-A3AB8E8A595B}">
  <cacheSource type="worksheet">
    <worksheetSource ref="A1:O5051" sheet="DATA ENTRY"/>
  </cacheSource>
  <cacheFields count="15">
    <cacheField name="Competition" numFmtId="0">
      <sharedItems/>
    </cacheField>
    <cacheField name="Date" numFmtId="167">
      <sharedItems containsDate="1" containsMixedTypes="1" minDate="2025-10-21T00:00:00" maxDate="2025-10-24T00:00:00"/>
    </cacheField>
    <cacheField name="Venue" numFmtId="0">
      <sharedItems/>
    </cacheField>
    <cacheField name="ID" numFmtId="0">
      <sharedItems containsBlank="1"/>
    </cacheField>
    <cacheField name="Name" numFmtId="0">
      <sharedItems/>
    </cacheField>
    <cacheField name="Surname" numFmtId="0">
      <sharedItems/>
    </cacheField>
    <cacheField name="Status" numFmtId="0">
      <sharedItems/>
    </cacheField>
    <cacheField name="Team" numFmtId="0">
      <sharedItems/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containsInteger="1" minValue="33" maxValue="188"/>
    </cacheField>
    <cacheField name="kg" numFmtId="166">
      <sharedItems containsMixedTypes="1" containsNumber="1" minValue="0" maxValue="92.8"/>
    </cacheField>
    <cacheField name="Points" numFmtId="166">
      <sharedItems containsMixedTypes="1" containsNumber="1" minValue="0" maxValue="92.8"/>
    </cacheField>
    <cacheField name="Full Name" numFmtId="0">
      <sharedItems count="248">
        <s v="JB Theron"/>
        <s v="Ruan Westraad"/>
        <s v="Jean Coetzee"/>
        <s v="Stephan Ferreira"/>
        <s v="Shrinaav Sahadev"/>
        <s v="Ettien Burger"/>
        <s v="Pieter Muller"/>
        <s v="Wallie Stroebel"/>
        <s v="Shane Rajbully"/>
        <s v="Luke Roos"/>
        <s v="Chris Barnard"/>
        <s v="Philip De Lange"/>
        <s v="Sheldon Rawstron"/>
        <s v="Benito Crause"/>
        <s v="Mervin Pillay"/>
        <s v="Greg Coetzer"/>
        <s v="Jacques Snyman"/>
        <s v="Ettienne Kapp"/>
        <s v="Freek Stander"/>
        <s v="Guy Nicholson"/>
        <s v="Kallie Erasmus"/>
        <s v="Mike Bailey"/>
        <s v="Kobus Rossouw"/>
        <s v="Peter Van Vollenstee"/>
        <s v="Colin Davidowitz"/>
        <s v="Brian McFarlane"/>
        <s v="Mike Smeda"/>
        <s v="Louis-Han Nel"/>
        <s v="Kian Timmer"/>
        <s v="Ruan Nel"/>
        <s v="Wihan De Jager"/>
        <s v="Wimpie Barnard"/>
        <s v="Christopher Rothman"/>
        <s v="Lester Alexander"/>
        <s v="Slade Walker"/>
        <s v="Franco Lamberti"/>
        <s v="Morne Visser"/>
        <s v="Craig Doyle"/>
        <s v="JP Mouton"/>
        <s v="Gareth Webster"/>
        <s v="George Boshoff"/>
        <s v="Sume Mostert"/>
        <s v="Helen Potgieter"/>
        <s v="Mariette Du Plessis"/>
        <s v="Angelique Van Dyk"/>
        <s v="Saffiya Ahmod"/>
        <s v="Yolanda Vermeulen"/>
        <s v="Mariette Westraad"/>
        <s v="Wentzel Smal"/>
        <s v="Raymond Duvenhage"/>
        <s v="Heini Zahrt"/>
        <s v="Marco Klein"/>
        <s v="Chrisjan Potgieter"/>
        <s v="Joe  Herman"/>
        <s v="Martin Cordier"/>
        <s v="Emile  Van Heerden"/>
        <s v="Sean Van Den Heuvel"/>
        <s v="Jean Visser"/>
        <s v="Tian Mostert"/>
        <s v="Lu-Andre Duvenhage"/>
        <s v="Juanne-Louis Grobler"/>
        <s v="Kevin Page"/>
        <s v="Frank Borruso"/>
        <s v="Frikkie Ferreira"/>
        <s v="Simen Andersen"/>
        <s v="Morne Horn"/>
        <s v="Johan Agenbag"/>
        <s v="Jorg Walder"/>
        <s v="Lance Mills"/>
        <s v="Bernard Pretorius"/>
        <s v="Phillip Eric Mans"/>
        <s v="Andy Welzig"/>
        <s v="Coennie Steyn"/>
        <s v="Jan Tommy Thomson"/>
        <s v="Jan Heath"/>
        <s v="Willem Steyn"/>
        <s v="Renier Van Zyl"/>
        <s v="Andrew Van Schalkwyk"/>
        <s v="Wallace Shepperson"/>
        <s v="Johan Mossie Mostert"/>
        <s v="Danie Smith"/>
        <s v="Johan Herbst"/>
        <s v="Jacob Wasserfall"/>
        <s v="Bradd Biller"/>
        <s v="Alexander Albert Jansen"/>
        <s v="Ricku Mans"/>
        <s v="Izak Van Der Merwe"/>
        <s v="Kay Bachran"/>
        <s v="Luke Jansen"/>
        <s v="Christel Visser"/>
        <s v="Sonita Arangies"/>
        <s v="Mekayla Nell"/>
        <s v="Sarah-Ann Mills"/>
        <s v="Hannelie Du Plessis"/>
        <s v="Domenique Stehle"/>
        <s v="Nadine Downing"/>
        <s v="Robin Cochius"/>
        <s v="Danie Pieters"/>
        <s v=" "/>
        <s v="Robin Cochuis" u="1"/>
        <s v="Peter Von Vollensteen" u="1"/>
        <s v="Brian Macfarlane" u="1"/>
        <s v="Henco Snyman" u="1"/>
        <s v="Martinus Venter" u="1"/>
        <s v="Johan Visser" u="1"/>
        <s v="Tian Fourie" u="1"/>
        <s v="William Schickerling" u="1"/>
        <s v="Burger Van Taak" u="1"/>
        <s v="Andre Bezuidehout" u="1"/>
        <s v="Jaco Venter" u="1"/>
        <s v="Wikus Viljoen" u="1"/>
        <s v="Pieter Jansen Van Vuuren" u="1"/>
        <s v="Johan Bruwer" u="1"/>
        <s v="Terence Knowles" u="1"/>
        <s v="Lezelle Smit " u="1"/>
        <s v="Elaine Vorster" u="1"/>
        <s v="Breggie Ferreira" u="1"/>
        <s v="Renate Gruttemeyer" u="1"/>
        <s v="Karmen Mynhardt" u="1"/>
        <s v="Jarred Van Niekerk" u="1"/>
        <s v="Raldu Potgieter" u="1"/>
        <s v="Xander De Beer" u="1"/>
        <s v="Andrew Wood" u="1"/>
        <s v="Dylan Peinke" u="1"/>
        <s v="Werth Bouwer" u="1"/>
        <s v="Jeremy Stobbs" u="1"/>
        <s v="Herico Helm" u="1"/>
        <s v="Alwyn Geldenhuys" u="1"/>
        <s v="Werner Groenewald" u="1"/>
        <s v="Raymond Campbell" u="1"/>
        <s v="Andre Els" u="1"/>
        <s v="Charl Loubser" u="1"/>
        <s v="Gerhard Faber" u="1"/>
        <s v="Johan Barnard" u="1"/>
        <s v="Pierre Orffer" u="1"/>
        <s v="Dewald Campher" u="1"/>
        <s v="Francois Thysse" u="1"/>
        <s v="Waldo Kleyn" u="1"/>
        <s v="Kes Naidoo" u="1"/>
        <s v="Phillip Barnard" u="1"/>
        <s v="Eugene Stephen" u="1"/>
        <s v="Christopher Rothmann" u="1"/>
        <s v="Keith Mudray" u="1"/>
        <s v="Kristy Sellers" u="1"/>
        <s v="Jocelyn Rossouw" u="1"/>
        <s v="Marissa Murphy" u="1"/>
        <s v="Christel Van Schalkwyk" u="1"/>
        <s v="Adriaan Van Heerden" u="1"/>
        <s v="Kristy Sellars" u="1"/>
        <s v="Morgan Lynch" u="1"/>
        <s v="Robert Kyle" u="1"/>
        <s v="Hendrico Lesch" u="1"/>
        <s v="Jace Govender" u="1"/>
        <s v="Louis Allison" u="1"/>
        <s v="Wesley Renken" u="1"/>
        <s v="Duvan Van Breda" u="1"/>
        <s v="Henri Snyman" u="1"/>
        <s v="Johan Spyker Kotze" u="1"/>
        <s v="Brian Curtis" u="1"/>
        <s v="Tiaan Fourie" u="1"/>
        <s v="Sian Pillay" u="1"/>
        <s v="Craig Bashford" u="1"/>
        <s v="Gareth Dahl" u="1"/>
        <s v="Thorn Masters" u="1"/>
        <s v="Corbyn Morris" u="1"/>
        <s v="Pieter Du Toit" u="1"/>
        <s v="Cullen Opperman" u="1"/>
        <s v="Sven Welzig" u="1"/>
        <s v="Devon Burger" u="1"/>
        <s v="Francois Jnr Wolfaardt" u="1"/>
        <s v="Herman Krauze" u="1"/>
        <s v="Johan Burger" u="1"/>
        <s v="Adri Roets" u="1"/>
        <s v="Etienne Stipp" u="1"/>
        <s v="Andries Burger" u="1"/>
        <s v="Lesley Page" u="1"/>
        <s v="Henning Du Plessis" u="1"/>
        <s v="Gerhard Guse" u="1"/>
        <s v="Steve Denny" u="1"/>
        <s v="Charlie Roseveare" u="1"/>
        <s v="Greg Sutherland" u="1"/>
        <s v="Ricky Goldsmith" u="1"/>
        <s v="Connor Noble" u="1"/>
        <s v="Walter Van Rensburg" u="1"/>
        <s v="Luke Cuthbert" u="1"/>
        <s v="JP Rossouw" u="1"/>
        <s v="Rossouw Gericke" u="1"/>
        <s v="Reece Le Chat" u="1"/>
        <s v="Craven Gertenbach" u="1"/>
        <s v="Stefan Snyman" u="1"/>
        <s v="Rudi(Jnr.) Swartz" u="1"/>
        <s v="Christiaan Potgieter" u="1"/>
        <s v="JC Knight" u="1"/>
        <s v="Philip Swartz" u="1"/>
        <s v="Maritz JNR Jansen Van Vuuren" u="1"/>
        <s v="Heiko Jnr Doll" u="1"/>
        <s v="Alan Prinsloo" u="1"/>
        <s v="Keith Karsten" u="1"/>
        <s v="Lawrence Schroder" u="1"/>
        <s v="Kallie  Erasmus" u="1"/>
        <s v="Willie Vorster" u="1"/>
        <s v="Julian Pybus" u="1"/>
        <s v="Herman Fourie" u="1"/>
        <s v="Jörg Walter" u="1"/>
        <s v="Deon Jacobs" u="1"/>
        <s v="Henry Loubser" u="1"/>
        <s v="Bertie Diedericks" u="1"/>
        <s v="Danie Du Toit" u="1"/>
        <s v="Charles Bothma" u="1"/>
        <s v="Kabous Louw" u="1"/>
        <s v="Antoi Forbes" u="1"/>
        <s v="Hajra Ahmod" u="1"/>
        <s v="Chantel Carstens" u="1"/>
        <s v="Anet Rheeder" u="1"/>
        <s v="Leensie De Villiers" u="1"/>
        <s v="Maryna Viljoen" u="1"/>
        <s v="Nadia Steenkamp" u="1"/>
        <s v="Jacomine Heath" u="1"/>
        <s v="Lindie Krauze" u="1"/>
        <s v="Cecilia Brandt" u="1"/>
        <s v="Corne Burger" u="1"/>
        <s v="Boytjie Schikerling" u="1"/>
        <s v="Lourens Fourie" u="1"/>
        <s v="Kevin Govender" u="1"/>
        <s v="P1 P1" u="1"/>
        <s v="p2 p2" u="1"/>
        <s v="P3 P3" u="1"/>
        <s v="P4 P4" u="1"/>
        <s v="P5 P5" u="1"/>
        <s v="P6 P6" u="1"/>
        <s v="P7 P7" u="1"/>
        <s v="P8 P8" u="1"/>
        <s v="P9 P9" u="1"/>
        <s v="P10 P10" u="1"/>
        <s v="P11 P11" u="1"/>
        <s v="P12 P12" u="1"/>
        <s v="P13 P13" u="1"/>
        <s v="P14 P14" u="1"/>
        <s v="P15 P15" u="1"/>
        <s v="P16 P16" u="1"/>
        <s v="P17 P17" u="1"/>
        <s v="P18 P18" u="1"/>
        <s v="23 P18" u="1"/>
        <s v="245 P18" u="1"/>
        <s v="25 P18" u="1"/>
        <s v="2 P18" u="1"/>
        <s v="6 P18" u="1"/>
        <s v="asrgzsdfrgszdrg sgsrgsg" u="1"/>
      </sharedItems>
    </cacheField>
    <cacheField name="Category" numFmtId="0">
      <sharedItems count="13">
        <s v="President A"/>
        <s v="President B"/>
        <s v="Masters"/>
        <s v="Grand Masters"/>
        <s v="Veterans/Inland"/>
        <s v="Development"/>
        <s v="Ladies"/>
        <s v=""/>
        <s v="Men Seniors" u="1"/>
        <s v="Men U/21" u="1"/>
        <s v="Men Masters" u="1"/>
        <s v="Men U/16" u="1"/>
        <s v="Men Grand Master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953.67579212963" createdVersion="8" refreshedVersion="8" minRefreshableVersion="3" recordCount="5050" xr:uid="{377ECA23-7554-49C3-BCED-942A260E007F}">
  <cacheSource type="worksheet">
    <worksheetSource ref="A1:Q5051" sheet="DATA ENTRY"/>
  </cacheSource>
  <cacheFields count="17">
    <cacheField name="Competition" numFmtId="0">
      <sharedItems/>
    </cacheField>
    <cacheField name="Date" numFmtId="167">
      <sharedItems containsDate="1" containsMixedTypes="1" minDate="2025-10-21T00:00:00" maxDate="2025-10-24T00:00:00"/>
    </cacheField>
    <cacheField name="Venue" numFmtId="0">
      <sharedItems/>
    </cacheField>
    <cacheField name="ID" numFmtId="0">
      <sharedItems containsBlank="1"/>
    </cacheField>
    <cacheField name="Name" numFmtId="0">
      <sharedItems/>
    </cacheField>
    <cacheField name="Surname" numFmtId="0">
      <sharedItems/>
    </cacheField>
    <cacheField name="Status" numFmtId="0">
      <sharedItems/>
    </cacheField>
    <cacheField name="Team" numFmtId="0">
      <sharedItems/>
    </cacheField>
    <cacheField name="Edibles" numFmtId="0">
      <sharedItems containsBlank="1" count="5">
        <m/>
        <s v="Kob"/>
        <s v="Blacktail"/>
        <s v="Steenbras West Coast" u="1"/>
        <s v="Galjoen" u="1"/>
      </sharedItems>
    </cacheField>
    <cacheField name="Inedibles" numFmtId="0">
      <sharedItems containsBlank="1" count="13">
        <s v="Shark Spotted Gully"/>
        <s v="Ray Bull / Eagle"/>
        <s v="Shark Hound Smooth"/>
        <s v="Shark Cow / Sevengill"/>
        <m/>
        <s v="Guitarfish - Lesser"/>
        <s v="Shark Copper (Female)"/>
        <s v="Shark Copper (Male)"/>
        <s v="Ray Blue (Male)"/>
        <s v="Elephantfish" u="1"/>
        <s v="Ray Blue (Female)" u="1"/>
        <s v="Catfish - Sea Black" u="1"/>
        <s v="Shark Soupfin" u="1"/>
      </sharedItems>
    </cacheField>
    <cacheField name="length" numFmtId="0">
      <sharedItems containsString="0" containsBlank="1" containsNumber="1" containsInteger="1" minValue="33" maxValue="188"/>
    </cacheField>
    <cacheField name="kg" numFmtId="166">
      <sharedItems containsMixedTypes="1" containsNumber="1" minValue="0" maxValue="92.8"/>
    </cacheField>
    <cacheField name="Points" numFmtId="166">
      <sharedItems containsMixedTypes="1" containsNumber="1" minValue="0" maxValue="92.8"/>
    </cacheField>
    <cacheField name="Full Name" numFmtId="0">
      <sharedItems count="221">
        <s v="JB Theron"/>
        <s v="Ruan Westraad"/>
        <s v="Jean Coetzee"/>
        <s v="Stephan Ferreira"/>
        <s v="Shrinaav Sahadev"/>
        <s v="Ettien Burger"/>
        <s v="Pieter Muller"/>
        <s v="Wallie Stroebel"/>
        <s v="Shane Rajbully"/>
        <s v="Luke Roos"/>
        <s v="Chris Barnard"/>
        <s v="Philip De Lange"/>
        <s v="Sheldon Rawstron"/>
        <s v="Benito Crause"/>
        <s v="Mervin Pillay"/>
        <s v="Greg Coetzer"/>
        <s v="Jacques Snyman"/>
        <s v="Ettienne Kapp"/>
        <s v="Freek Stander"/>
        <s v="Guy Nicholson"/>
        <s v="Kallie Erasmus"/>
        <s v="Mike Bailey"/>
        <s v="Kobus Rossouw"/>
        <s v="Peter Van Vollenstee"/>
        <s v="Colin Davidowitz"/>
        <s v="Brian McFarlane"/>
        <s v="Mike Smeda"/>
        <s v="Louis-Han Nel"/>
        <s v="Kian Timmer"/>
        <s v="Ruan Nel"/>
        <s v="Wihan De Jager"/>
        <s v="Wimpie Barnard"/>
        <s v="Christopher Rothman"/>
        <s v="Lester Alexander"/>
        <s v="Slade Walker"/>
        <s v="Franco Lamberti"/>
        <s v="Morne Visser"/>
        <s v="Craig Doyle"/>
        <s v="JP Mouton"/>
        <s v="Gareth Webster"/>
        <s v="George Boshoff"/>
        <s v="Sume Mostert"/>
        <s v="Helen Potgieter"/>
        <s v="Mariette Du Plessis"/>
        <s v="Angelique Van Dyk"/>
        <s v="Saffiya Ahmod"/>
        <s v="Yolanda Vermeulen"/>
        <s v="Mariette Westraad"/>
        <s v="Wentzel Smal"/>
        <s v="Raymond Duvenhage"/>
        <s v="Heini Zahrt"/>
        <s v="Marco Klein"/>
        <s v="Chrisjan Potgieter"/>
        <s v="Joe  Herman"/>
        <s v="Martin Cordier"/>
        <s v="Emile  Van Heerden"/>
        <s v="Sean Van Den Heuvel"/>
        <s v="Jean Visser"/>
        <s v="Tian Mostert"/>
        <s v="Lu-Andre Duvenhage"/>
        <s v="Juanne-Louis Grobler"/>
        <s v="Kevin Page"/>
        <s v="Frank Borruso"/>
        <s v="Frikkie Ferreira"/>
        <s v="Simen Andersen"/>
        <s v="Morne Horn"/>
        <s v="Johan Agenbag"/>
        <s v="Jorg Walder"/>
        <s v="Lance Mills"/>
        <s v="Bernard Pretorius"/>
        <s v="Phillip Eric Mans"/>
        <s v="Andy Welzig"/>
        <s v="Coennie Steyn"/>
        <s v="Jan Tommy Thomson"/>
        <s v="Jan Heath"/>
        <s v="Willem Steyn"/>
        <s v="Renier Van Zyl"/>
        <s v="Andrew Van Schalkwyk"/>
        <s v="Wallace Shepperson"/>
        <s v="Johan Mossie Mostert"/>
        <s v="Danie Smith"/>
        <s v="Johan Herbst"/>
        <s v="Jacob Wasserfall"/>
        <s v="Bradd Biller"/>
        <s v="Alexander Albert Jansen"/>
        <s v="Ricku Mans"/>
        <s v="Izak Van Der Merwe"/>
        <s v="Kay Bachran"/>
        <s v="Luke Jansen"/>
        <s v="Christel Visser"/>
        <s v="Sonita Arangies"/>
        <s v="Mekayla Nell"/>
        <s v="Sarah-Ann Mills"/>
        <s v="Hannelie Du Plessis"/>
        <s v="Domenique Stehle"/>
        <s v="Nadine Downing"/>
        <s v="Robin Cochius"/>
        <s v="Danie Pieters"/>
        <s v=" "/>
        <s v="Robin Cochuis" u="1"/>
        <s v="Peter Von Vollensteen" u="1"/>
        <s v="Brian Macfarlane" u="1"/>
        <s v="Henco Snyman" u="1"/>
        <s v="Martinus Venter" u="1"/>
        <s v="Johan Visser" u="1"/>
        <s v="Tian Fourie" u="1"/>
        <s v="William Schickerling" u="1"/>
        <s v="Burger Van Taak" u="1"/>
        <s v="Andre Bezuidehout" u="1"/>
        <s v="Jaco Venter" u="1"/>
        <s v="Wikus Viljoen" u="1"/>
        <s v="Pieter Jansen Van Vuuren" u="1"/>
        <s v="Johan Bruwer" u="1"/>
        <s v="Terence Knowles" u="1"/>
        <s v="Lezelle Smit " u="1"/>
        <s v="Elaine Vorster" u="1"/>
        <s v="Breggie Ferreira" u="1"/>
        <s v="Renate Gruttemeyer" u="1"/>
        <s v="Karmen Mynhardt" u="1"/>
        <s v="Jarred Van Niekerk" u="1"/>
        <s v="Raldu Potgieter" u="1"/>
        <s v="Xander De Beer" u="1"/>
        <s v="Andrew Wood" u="1"/>
        <s v="Dylan Peinke" u="1"/>
        <s v="Werth Bouwer" u="1"/>
        <s v="Jeremy Stobbs" u="1"/>
        <s v="Herico Helm" u="1"/>
        <s v="Alwyn Geldenhuys" u="1"/>
        <s v="Werner Groenewald" u="1"/>
        <s v="Raymond Campbell" u="1"/>
        <s v="Andre Els" u="1"/>
        <s v="Charl Loubser" u="1"/>
        <s v="Gerhard Faber" u="1"/>
        <s v="Johan Barnard" u="1"/>
        <s v="Pierre Orffer" u="1"/>
        <s v="Dewald Campher" u="1"/>
        <s v="Francois Thysse" u="1"/>
        <s v="Waldo Kleyn" u="1"/>
        <s v="Kes Naidoo" u="1"/>
        <s v="Phillip Barnard" u="1"/>
        <s v="Eugene Stephen" u="1"/>
        <s v="Christopher Rothmann" u="1"/>
        <s v="Keith Mudray" u="1"/>
        <s v="Kristy Sellers" u="1"/>
        <s v="Jocelyn Rossouw" u="1"/>
        <s v="Marissa Murphy" u="1"/>
        <s v="Christel Van Schalkwyk" u="1"/>
        <s v="Adriaan Van Heerden" u="1"/>
        <s v="Kristy Sellars" u="1"/>
        <s v="Morgan Lynch" u="1"/>
        <s v="Robert Kyle" u="1"/>
        <s v="Hendrico Lesch" u="1"/>
        <s v="Jace Govender" u="1"/>
        <s v="Louis Allison" u="1"/>
        <s v="Wesley Renken" u="1"/>
        <s v="Duvan Van Breda" u="1"/>
        <s v="Henri Snyman" u="1"/>
        <s v="Johan Spyker Kotze" u="1"/>
        <s v="Brian Curtis" u="1"/>
        <s v="Tiaan Fourie" u="1"/>
        <s v="Sian Pillay" u="1"/>
        <s v="Craig Bashford" u="1"/>
        <s v="Gareth Dahl" u="1"/>
        <s v="Thorn Masters" u="1"/>
        <s v="Corbyn Morris" u="1"/>
        <s v="Pieter Du Toit" u="1"/>
        <s v="Cullen Opperman" u="1"/>
        <s v="Sven Welzig" u="1"/>
        <s v="Devon Burger" u="1"/>
        <s v="Francois Jnr Wolfaardt" u="1"/>
        <s v="Herman Krauze" u="1"/>
        <s v="Johan Burger" u="1"/>
        <s v="Adri Roets" u="1"/>
        <s v="Etienne Stipp" u="1"/>
        <s v="Andries Burger" u="1"/>
        <s v="Lesley Page" u="1"/>
        <s v="Henning Du Plessis" u="1"/>
        <s v="Gerhard Guse" u="1"/>
        <s v="Steve Denny" u="1"/>
        <s v="Charlie Roseveare" u="1"/>
        <s v="Greg Sutherland" u="1"/>
        <s v="Ricky Goldsmith" u="1"/>
        <s v="Connor Noble" u="1"/>
        <s v="Walter Van Rensburg" u="1"/>
        <s v="Luke Cuthbert" u="1"/>
        <s v="JP Rossouw" u="1"/>
        <s v="Rossouw Gericke" u="1"/>
        <s v="Reece Le Chat" u="1"/>
        <s v="Craven Gertenbach" u="1"/>
        <s v="Stefan Snyman" u="1"/>
        <s v="Rudi(Jnr.) Swartz" u="1"/>
        <s v="Christiaan Potgieter" u="1"/>
        <s v="JC Knight" u="1"/>
        <s v="Philip Swartz" u="1"/>
        <s v="Maritz JNR Jansen Van Vuuren" u="1"/>
        <s v="Heiko Jnr Doll" u="1"/>
        <s v="Alan Prinsloo" u="1"/>
        <s v="Keith Karsten" u="1"/>
        <s v="Lawrence Schroder" u="1"/>
        <s v="Kallie  Erasmus" u="1"/>
        <s v="Willie Vorster" u="1"/>
        <s v="Julian Pybus" u="1"/>
        <s v="Herman Fourie" u="1"/>
        <s v="Jörg Walter" u="1"/>
        <s v="Deon Jacobs" u="1"/>
        <s v="Henry Loubser" u="1"/>
        <s v="Bertie Diedericks" u="1"/>
        <s v="Danie Du Toit" u="1"/>
        <s v="Charles Bothma" u="1"/>
        <s v="Kabous Louw" u="1"/>
        <s v="Antoi Forbes" u="1"/>
        <s v="Hajra Ahmod" u="1"/>
        <s v="Chantel Carstens" u="1"/>
        <s v="Anet Rheeder" u="1"/>
        <s v="Leensie De Villiers" u="1"/>
        <s v="Maryna Viljoen" u="1"/>
        <s v="Nadia Steenkamp" u="1"/>
        <s v="Jacomine Heath" u="1"/>
        <s v="Lindie Krauze" u="1"/>
        <s v="Cecilia Brandt" u="1"/>
        <s v="Corne Burger" u="1"/>
      </sharedItems>
    </cacheField>
    <cacheField name="Category" numFmtId="0">
      <sharedItems count="13">
        <s v="President A"/>
        <s v="President B"/>
        <s v="Masters"/>
        <s v="Grand Masters"/>
        <s v="Veterans/Inland"/>
        <s v="Development"/>
        <s v="Ladies"/>
        <s v=""/>
        <s v="Men Seniors" u="1"/>
        <s v="Men U/21" u="1"/>
        <s v="Men Masters" u="1"/>
        <s v="Men U/16" u="1"/>
        <s v="Men Grand Masters" u="1"/>
      </sharedItems>
    </cacheField>
    <cacheField name="Editble or not" numFmtId="0">
      <sharedItems containsBlank="1" count="4">
        <s v="Inedibles"/>
        <s v="Edibles"/>
        <s v=""/>
        <m/>
      </sharedItems>
    </cacheField>
    <cacheField name="Da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0">
  <r>
    <x v="0"/>
    <d v="2025-10-21T00:00:00"/>
    <s v="Day 1"/>
    <x v="0"/>
    <x v="0"/>
    <x v="0"/>
    <x v="0"/>
    <x v="0"/>
    <x v="0"/>
    <x v="0"/>
    <n v="141"/>
    <n v="14.1"/>
    <n v="14.1"/>
  </r>
  <r>
    <x v="0"/>
    <d v="2025-10-21T00:00:00"/>
    <s v="Day 1"/>
    <x v="0"/>
    <x v="0"/>
    <x v="0"/>
    <x v="0"/>
    <x v="0"/>
    <x v="0"/>
    <x v="0"/>
    <n v="116"/>
    <n v="7.2"/>
    <n v="7.2"/>
  </r>
  <r>
    <x v="0"/>
    <d v="2025-10-21T00:00:00"/>
    <s v="Day 1"/>
    <x v="1"/>
    <x v="1"/>
    <x v="1"/>
    <x v="0"/>
    <x v="0"/>
    <x v="0"/>
    <x v="0"/>
    <n v="119"/>
    <n v="7.9"/>
    <n v="7.9"/>
  </r>
  <r>
    <x v="0"/>
    <d v="2025-10-21T00:00:00"/>
    <s v="Day 1"/>
    <x v="1"/>
    <x v="1"/>
    <x v="1"/>
    <x v="0"/>
    <x v="0"/>
    <x v="0"/>
    <x v="0"/>
    <n v="122"/>
    <n v="8.6"/>
    <n v="8.6"/>
  </r>
  <r>
    <x v="0"/>
    <d v="2025-10-21T00:00:00"/>
    <s v="Day 1"/>
    <x v="1"/>
    <x v="1"/>
    <x v="1"/>
    <x v="0"/>
    <x v="0"/>
    <x v="0"/>
    <x v="1"/>
    <n v="58"/>
    <n v="3.5"/>
    <n v="3.5"/>
  </r>
  <r>
    <x v="0"/>
    <d v="2025-10-21T00:00:00"/>
    <s v="Day 1"/>
    <x v="2"/>
    <x v="2"/>
    <x v="2"/>
    <x v="0"/>
    <x v="0"/>
    <x v="0"/>
    <x v="0"/>
    <n v="141"/>
    <n v="14.1"/>
    <n v="14.1"/>
  </r>
  <r>
    <x v="0"/>
    <d v="2025-10-21T00:00:00"/>
    <s v="Day 1"/>
    <x v="2"/>
    <x v="2"/>
    <x v="2"/>
    <x v="0"/>
    <x v="0"/>
    <x v="0"/>
    <x v="1"/>
    <n v="77"/>
    <n v="8.4"/>
    <n v="8.4"/>
  </r>
  <r>
    <x v="0"/>
    <d v="2025-10-21T00:00:00"/>
    <s v="Day 1"/>
    <x v="3"/>
    <x v="3"/>
    <x v="3"/>
    <x v="0"/>
    <x v="0"/>
    <x v="0"/>
    <x v="2"/>
    <n v="104"/>
    <n v="4.2"/>
    <n v="4.2"/>
  </r>
  <r>
    <x v="0"/>
    <d v="2025-10-21T00:00:00"/>
    <s v="Day 1"/>
    <x v="3"/>
    <x v="3"/>
    <x v="3"/>
    <x v="0"/>
    <x v="0"/>
    <x v="0"/>
    <x v="0"/>
    <n v="110"/>
    <n v="6"/>
    <n v="6"/>
  </r>
  <r>
    <x v="0"/>
    <d v="2025-10-21T00:00:00"/>
    <s v="Day 1"/>
    <x v="3"/>
    <x v="3"/>
    <x v="3"/>
    <x v="0"/>
    <x v="0"/>
    <x v="0"/>
    <x v="0"/>
    <n v="161"/>
    <n v="22.2"/>
    <n v="22.2"/>
  </r>
  <r>
    <x v="0"/>
    <d v="2025-10-21T00:00:00"/>
    <s v="Day 1"/>
    <x v="3"/>
    <x v="3"/>
    <x v="3"/>
    <x v="0"/>
    <x v="0"/>
    <x v="0"/>
    <x v="3"/>
    <n v="113"/>
    <n v="17.899999999999999"/>
    <n v="17.899999999999999"/>
  </r>
  <r>
    <x v="0"/>
    <d v="2025-10-21T00:00:00"/>
    <s v="Day 1"/>
    <x v="4"/>
    <x v="4"/>
    <x v="4"/>
    <x v="0"/>
    <x v="0"/>
    <x v="0"/>
    <x v="0"/>
    <n v="144"/>
    <n v="15.1"/>
    <n v="15.1"/>
  </r>
  <r>
    <x v="0"/>
    <d v="2025-10-21T00:00:00"/>
    <s v="Day 1"/>
    <x v="4"/>
    <x v="4"/>
    <x v="4"/>
    <x v="0"/>
    <x v="0"/>
    <x v="0"/>
    <x v="3"/>
    <n v="133"/>
    <n v="30.6"/>
    <n v="30.6"/>
  </r>
  <r>
    <x v="0"/>
    <d v="2025-10-21T00:00:00"/>
    <s v="Day 1"/>
    <x v="5"/>
    <x v="5"/>
    <x v="5"/>
    <x v="0"/>
    <x v="0"/>
    <x v="0"/>
    <x v="3"/>
    <n v="117"/>
    <n v="20.100000000000001"/>
    <n v="20.100000000000001"/>
  </r>
  <r>
    <x v="0"/>
    <d v="2025-10-21T00:00:00"/>
    <s v="Day 1"/>
    <x v="6"/>
    <x v="6"/>
    <x v="6"/>
    <x v="0"/>
    <x v="0"/>
    <x v="0"/>
    <x v="1"/>
    <n v="91"/>
    <n v="13.9"/>
    <n v="13.9"/>
  </r>
  <r>
    <x v="0"/>
    <d v="2025-10-21T00:00:00"/>
    <s v="Day 1"/>
    <x v="6"/>
    <x v="6"/>
    <x v="6"/>
    <x v="0"/>
    <x v="0"/>
    <x v="0"/>
    <x v="2"/>
    <n v="143"/>
    <n v="12.9"/>
    <n v="12.9"/>
  </r>
  <r>
    <x v="0"/>
    <d v="2025-10-21T00:00:00"/>
    <s v="Day 1"/>
    <x v="6"/>
    <x v="6"/>
    <x v="6"/>
    <x v="0"/>
    <x v="0"/>
    <x v="1"/>
    <x v="4"/>
    <n v="64"/>
    <n v="2.7"/>
    <n v="2.7"/>
  </r>
  <r>
    <x v="0"/>
    <d v="2025-10-21T00:00:00"/>
    <s v="Day 1"/>
    <x v="7"/>
    <x v="7"/>
    <x v="7"/>
    <x v="1"/>
    <x v="1"/>
    <x v="0"/>
    <x v="0"/>
    <n v="162"/>
    <n v="22.7"/>
    <n v="22.7"/>
  </r>
  <r>
    <x v="0"/>
    <d v="2025-10-21T00:00:00"/>
    <s v="Day 1"/>
    <x v="8"/>
    <x v="8"/>
    <x v="8"/>
    <x v="1"/>
    <x v="1"/>
    <x v="0"/>
    <x v="0"/>
    <n v="160"/>
    <n v="21.7"/>
    <n v="21.7"/>
  </r>
  <r>
    <x v="0"/>
    <d v="2025-10-21T00:00:00"/>
    <s v="Day 1"/>
    <x v="8"/>
    <x v="8"/>
    <x v="8"/>
    <x v="1"/>
    <x v="1"/>
    <x v="0"/>
    <x v="0"/>
    <n v="150"/>
    <n v="17.399999999999999"/>
    <n v="17.399999999999999"/>
  </r>
  <r>
    <x v="0"/>
    <d v="2025-10-21T00:00:00"/>
    <s v="Day 1"/>
    <x v="9"/>
    <x v="9"/>
    <x v="9"/>
    <x v="1"/>
    <x v="1"/>
    <x v="0"/>
    <x v="0"/>
    <n v="155"/>
    <n v="19.5"/>
    <n v="19.5"/>
  </r>
  <r>
    <x v="0"/>
    <d v="2025-10-21T00:00:00"/>
    <s v="Day 1"/>
    <x v="9"/>
    <x v="9"/>
    <x v="9"/>
    <x v="1"/>
    <x v="1"/>
    <x v="0"/>
    <x v="0"/>
    <n v="144"/>
    <n v="15.1"/>
    <n v="15.1"/>
  </r>
  <r>
    <x v="0"/>
    <d v="2025-10-21T00:00:00"/>
    <s v="Day 1"/>
    <x v="9"/>
    <x v="9"/>
    <x v="9"/>
    <x v="1"/>
    <x v="1"/>
    <x v="0"/>
    <x v="1"/>
    <n v="82"/>
    <n v="10.1"/>
    <n v="10.1"/>
  </r>
  <r>
    <x v="0"/>
    <d v="2025-10-21T00:00:00"/>
    <s v="Day 1"/>
    <x v="10"/>
    <x v="10"/>
    <x v="10"/>
    <x v="1"/>
    <x v="1"/>
    <x v="0"/>
    <x v="2"/>
    <n v="105"/>
    <n v="4.4000000000000004"/>
    <n v="4.4000000000000004"/>
  </r>
  <r>
    <x v="0"/>
    <d v="2025-10-21T00:00:00"/>
    <s v="Day 1"/>
    <x v="10"/>
    <x v="10"/>
    <x v="10"/>
    <x v="1"/>
    <x v="1"/>
    <x v="0"/>
    <x v="3"/>
    <n v="126"/>
    <n v="25.6"/>
    <n v="25.6"/>
  </r>
  <r>
    <x v="0"/>
    <d v="2025-10-21T00:00:00"/>
    <s v="Day 1"/>
    <x v="11"/>
    <x v="11"/>
    <x v="11"/>
    <x v="1"/>
    <x v="1"/>
    <x v="0"/>
    <x v="3"/>
    <n v="109"/>
    <n v="15.9"/>
    <n v="15.9"/>
  </r>
  <r>
    <x v="0"/>
    <d v="2025-10-21T00:00:00"/>
    <s v="Day 1"/>
    <x v="12"/>
    <x v="12"/>
    <x v="12"/>
    <x v="1"/>
    <x v="1"/>
    <x v="0"/>
    <x v="3"/>
    <n v="123"/>
    <n v="23.6"/>
    <n v="23.6"/>
  </r>
  <r>
    <x v="0"/>
    <d v="2025-10-21T00:00:00"/>
    <s v="Day 1"/>
    <x v="12"/>
    <x v="12"/>
    <x v="12"/>
    <x v="1"/>
    <x v="1"/>
    <x v="0"/>
    <x v="1"/>
    <n v="82"/>
    <n v="10.1"/>
    <n v="10.1"/>
  </r>
  <r>
    <x v="0"/>
    <d v="2025-10-21T00:00:00"/>
    <s v="Day 1"/>
    <x v="13"/>
    <x v="13"/>
    <x v="13"/>
    <x v="1"/>
    <x v="1"/>
    <x v="0"/>
    <x v="4"/>
    <m/>
    <s v=""/>
    <s v=""/>
  </r>
  <r>
    <x v="0"/>
    <d v="2025-10-21T00:00:00"/>
    <s v="Day 1"/>
    <x v="14"/>
    <x v="14"/>
    <x v="14"/>
    <x v="2"/>
    <x v="2"/>
    <x v="0"/>
    <x v="3"/>
    <n v="124"/>
    <n v="24.3"/>
    <n v="24.3"/>
  </r>
  <r>
    <x v="0"/>
    <d v="2025-10-21T00:00:00"/>
    <s v="Day 1"/>
    <x v="15"/>
    <x v="15"/>
    <x v="15"/>
    <x v="2"/>
    <x v="2"/>
    <x v="0"/>
    <x v="3"/>
    <n v="99"/>
    <n v="11.6"/>
    <n v="11.6"/>
  </r>
  <r>
    <x v="0"/>
    <d v="2025-10-21T00:00:00"/>
    <s v="Day 1"/>
    <x v="15"/>
    <x v="15"/>
    <x v="15"/>
    <x v="2"/>
    <x v="2"/>
    <x v="0"/>
    <x v="3"/>
    <n v="134"/>
    <n v="31.3"/>
    <n v="31.3"/>
  </r>
  <r>
    <x v="0"/>
    <d v="2025-10-21T00:00:00"/>
    <s v="Day 1"/>
    <x v="16"/>
    <x v="16"/>
    <x v="16"/>
    <x v="2"/>
    <x v="2"/>
    <x v="0"/>
    <x v="3"/>
    <n v="102"/>
    <n v="12.8"/>
    <n v="12.8"/>
  </r>
  <r>
    <x v="0"/>
    <d v="2025-10-21T00:00:00"/>
    <s v="Day 1"/>
    <x v="16"/>
    <x v="16"/>
    <x v="16"/>
    <x v="2"/>
    <x v="2"/>
    <x v="0"/>
    <x v="3"/>
    <n v="138"/>
    <n v="34.5"/>
    <n v="34.5"/>
  </r>
  <r>
    <x v="0"/>
    <d v="2025-10-21T00:00:00"/>
    <s v="Day 1"/>
    <x v="17"/>
    <x v="17"/>
    <x v="17"/>
    <x v="2"/>
    <x v="2"/>
    <x v="1"/>
    <x v="4"/>
    <n v="68"/>
    <n v="3.3"/>
    <n v="3.3"/>
  </r>
  <r>
    <x v="0"/>
    <d v="2025-10-21T00:00:00"/>
    <s v="Day 1"/>
    <x v="18"/>
    <x v="18"/>
    <x v="18"/>
    <x v="2"/>
    <x v="2"/>
    <x v="0"/>
    <x v="4"/>
    <m/>
    <s v=""/>
    <s v=""/>
  </r>
  <r>
    <x v="0"/>
    <d v="2025-10-21T00:00:00"/>
    <s v="Day 1"/>
    <x v="19"/>
    <x v="19"/>
    <x v="19"/>
    <x v="2"/>
    <x v="2"/>
    <x v="0"/>
    <x v="4"/>
    <m/>
    <s v=""/>
    <s v=""/>
  </r>
  <r>
    <x v="0"/>
    <d v="2025-10-21T00:00:00"/>
    <s v="Day 1"/>
    <x v="20"/>
    <x v="20"/>
    <x v="20"/>
    <x v="3"/>
    <x v="3"/>
    <x v="0"/>
    <x v="0"/>
    <n v="146"/>
    <n v="15.9"/>
    <n v="15.9"/>
  </r>
  <r>
    <x v="0"/>
    <d v="2025-10-21T00:00:00"/>
    <s v="Day 1"/>
    <x v="21"/>
    <x v="21"/>
    <x v="21"/>
    <x v="3"/>
    <x v="3"/>
    <x v="0"/>
    <x v="0"/>
    <n v="156"/>
    <n v="19.899999999999999"/>
    <n v="19.899999999999999"/>
  </r>
  <r>
    <x v="0"/>
    <d v="2025-10-21T00:00:00"/>
    <s v="Day 1"/>
    <x v="21"/>
    <x v="21"/>
    <x v="21"/>
    <x v="3"/>
    <x v="3"/>
    <x v="0"/>
    <x v="1"/>
    <n v="88"/>
    <n v="12.6"/>
    <n v="12.6"/>
  </r>
  <r>
    <x v="0"/>
    <d v="2025-10-21T00:00:00"/>
    <s v="Day 1"/>
    <x v="22"/>
    <x v="22"/>
    <x v="22"/>
    <x v="3"/>
    <x v="3"/>
    <x v="0"/>
    <x v="3"/>
    <n v="110"/>
    <n v="16.399999999999999"/>
    <n v="16.399999999999999"/>
  </r>
  <r>
    <x v="0"/>
    <d v="2025-10-21T00:00:00"/>
    <s v="Day 1"/>
    <x v="23"/>
    <x v="23"/>
    <x v="23"/>
    <x v="3"/>
    <x v="3"/>
    <x v="0"/>
    <x v="4"/>
    <m/>
    <s v=""/>
    <s v=""/>
  </r>
  <r>
    <x v="0"/>
    <d v="2025-10-21T00:00:00"/>
    <s v="Day 1"/>
    <x v="24"/>
    <x v="24"/>
    <x v="24"/>
    <x v="3"/>
    <x v="3"/>
    <x v="0"/>
    <x v="4"/>
    <m/>
    <s v=""/>
    <s v=""/>
  </r>
  <r>
    <x v="0"/>
    <d v="2025-10-21T00:00:00"/>
    <s v="Day 1"/>
    <x v="25"/>
    <x v="25"/>
    <x v="25"/>
    <x v="3"/>
    <x v="3"/>
    <x v="0"/>
    <x v="4"/>
    <m/>
    <s v=""/>
    <s v=""/>
  </r>
  <r>
    <x v="0"/>
    <d v="2025-10-21T00:00:00"/>
    <s v="Day 1"/>
    <x v="26"/>
    <x v="21"/>
    <x v="26"/>
    <x v="3"/>
    <x v="3"/>
    <x v="0"/>
    <x v="4"/>
    <m/>
    <s v=""/>
    <s v=""/>
  </r>
  <r>
    <x v="0"/>
    <d v="2025-10-21T00:00:00"/>
    <s v="Day 1"/>
    <x v="27"/>
    <x v="26"/>
    <x v="27"/>
    <x v="4"/>
    <x v="4"/>
    <x v="0"/>
    <x v="0"/>
    <n v="147"/>
    <n v="16.2"/>
    <n v="16.2"/>
  </r>
  <r>
    <x v="0"/>
    <d v="2025-10-21T00:00:00"/>
    <s v="Day 1"/>
    <x v="28"/>
    <x v="27"/>
    <x v="28"/>
    <x v="4"/>
    <x v="4"/>
    <x v="0"/>
    <x v="0"/>
    <n v="168"/>
    <n v="25.7"/>
    <n v="25.7"/>
  </r>
  <r>
    <x v="0"/>
    <d v="2025-10-21T00:00:00"/>
    <s v="Day 1"/>
    <x v="29"/>
    <x v="1"/>
    <x v="27"/>
    <x v="4"/>
    <x v="4"/>
    <x v="0"/>
    <x v="0"/>
    <n v="104"/>
    <n v="5"/>
    <n v="5"/>
  </r>
  <r>
    <x v="0"/>
    <d v="2025-10-21T00:00:00"/>
    <s v="Day 1"/>
    <x v="30"/>
    <x v="28"/>
    <x v="29"/>
    <x v="4"/>
    <x v="4"/>
    <x v="0"/>
    <x v="0"/>
    <n v="146"/>
    <n v="15.9"/>
    <n v="15.9"/>
  </r>
  <r>
    <x v="0"/>
    <d v="2025-10-21T00:00:00"/>
    <s v="Day 1"/>
    <x v="31"/>
    <x v="29"/>
    <x v="10"/>
    <x v="4"/>
    <x v="4"/>
    <x v="0"/>
    <x v="0"/>
    <n v="123"/>
    <n v="8.8000000000000007"/>
    <n v="8.8000000000000007"/>
  </r>
  <r>
    <x v="0"/>
    <d v="2025-10-21T00:00:00"/>
    <s v="Day 1"/>
    <x v="31"/>
    <x v="29"/>
    <x v="10"/>
    <x v="4"/>
    <x v="4"/>
    <x v="1"/>
    <x v="4"/>
    <n v="50"/>
    <n v="1.3"/>
    <n v="1.3"/>
  </r>
  <r>
    <x v="0"/>
    <d v="2025-10-21T00:00:00"/>
    <s v="Day 1"/>
    <x v="31"/>
    <x v="29"/>
    <x v="10"/>
    <x v="4"/>
    <x v="4"/>
    <x v="1"/>
    <x v="4"/>
    <n v="63"/>
    <n v="2.6"/>
    <n v="2.6"/>
  </r>
  <r>
    <x v="0"/>
    <d v="2025-10-21T00:00:00"/>
    <s v="Day 1"/>
    <x v="31"/>
    <x v="29"/>
    <x v="10"/>
    <x v="4"/>
    <x v="4"/>
    <x v="2"/>
    <x v="4"/>
    <n v="33"/>
    <n v="1.1000000000000001"/>
    <n v="1.1000000000000001"/>
  </r>
  <r>
    <x v="0"/>
    <d v="2025-10-21T00:00:00"/>
    <s v="Day 1"/>
    <x v="31"/>
    <x v="29"/>
    <x v="10"/>
    <x v="4"/>
    <x v="4"/>
    <x v="1"/>
    <x v="4"/>
    <n v="42"/>
    <n v="0.8"/>
    <n v="0.8"/>
  </r>
  <r>
    <x v="0"/>
    <d v="2025-10-21T00:00:00"/>
    <s v="Day 1"/>
    <x v="31"/>
    <x v="29"/>
    <x v="10"/>
    <x v="4"/>
    <x v="4"/>
    <x v="1"/>
    <x v="4"/>
    <n v="41"/>
    <n v="0.7"/>
    <n v="0.7"/>
  </r>
  <r>
    <x v="0"/>
    <d v="2025-10-21T00:00:00"/>
    <s v="Day 1"/>
    <x v="32"/>
    <x v="30"/>
    <x v="30"/>
    <x v="4"/>
    <x v="4"/>
    <x v="0"/>
    <x v="4"/>
    <m/>
    <s v=""/>
    <s v=""/>
  </r>
  <r>
    <x v="0"/>
    <d v="2025-10-21T00:00:00"/>
    <s v="Day 1"/>
    <x v="33"/>
    <x v="31"/>
    <x v="31"/>
    <x v="4"/>
    <x v="4"/>
    <x v="0"/>
    <x v="4"/>
    <m/>
    <s v=""/>
    <s v=""/>
  </r>
  <r>
    <x v="0"/>
    <d v="2025-10-21T00:00:00"/>
    <s v="Day 1"/>
    <x v="34"/>
    <x v="32"/>
    <x v="32"/>
    <x v="5"/>
    <x v="5"/>
    <x v="0"/>
    <x v="0"/>
    <n v="150"/>
    <n v="17.399999999999999"/>
    <n v="17.399999999999999"/>
  </r>
  <r>
    <x v="0"/>
    <d v="2025-10-21T00:00:00"/>
    <s v="Day 1"/>
    <x v="35"/>
    <x v="33"/>
    <x v="33"/>
    <x v="5"/>
    <x v="5"/>
    <x v="0"/>
    <x v="0"/>
    <n v="117"/>
    <n v="7.4"/>
    <n v="7.4"/>
  </r>
  <r>
    <x v="0"/>
    <d v="2025-10-21T00:00:00"/>
    <s v="Day 1"/>
    <x v="35"/>
    <x v="33"/>
    <x v="33"/>
    <x v="5"/>
    <x v="5"/>
    <x v="0"/>
    <x v="5"/>
    <n v="97"/>
    <n v="3.4"/>
    <n v="3.4"/>
  </r>
  <r>
    <x v="0"/>
    <d v="2025-10-21T00:00:00"/>
    <s v="Day 1"/>
    <x v="35"/>
    <x v="33"/>
    <x v="33"/>
    <x v="5"/>
    <x v="5"/>
    <x v="1"/>
    <x v="4"/>
    <n v="44"/>
    <n v="0.9"/>
    <n v="0.9"/>
  </r>
  <r>
    <x v="0"/>
    <d v="2025-10-21T00:00:00"/>
    <s v="Day 1"/>
    <x v="35"/>
    <x v="33"/>
    <x v="33"/>
    <x v="5"/>
    <x v="5"/>
    <x v="1"/>
    <x v="4"/>
    <n v="61"/>
    <n v="2.2999999999999998"/>
    <n v="2.2999999999999998"/>
  </r>
  <r>
    <x v="0"/>
    <d v="2025-10-21T00:00:00"/>
    <s v="Day 1"/>
    <x v="35"/>
    <x v="33"/>
    <x v="33"/>
    <x v="5"/>
    <x v="5"/>
    <x v="1"/>
    <x v="4"/>
    <n v="41"/>
    <n v="0.7"/>
    <n v="0.7"/>
  </r>
  <r>
    <x v="0"/>
    <d v="2025-10-21T00:00:00"/>
    <s v="Day 1"/>
    <x v="35"/>
    <x v="33"/>
    <x v="33"/>
    <x v="5"/>
    <x v="5"/>
    <x v="1"/>
    <x v="4"/>
    <n v="45"/>
    <n v="0.9"/>
    <n v="0.9"/>
  </r>
  <r>
    <x v="0"/>
    <d v="2025-10-21T00:00:00"/>
    <s v="Day 1"/>
    <x v="35"/>
    <x v="33"/>
    <x v="33"/>
    <x v="5"/>
    <x v="5"/>
    <x v="1"/>
    <x v="4"/>
    <n v="44"/>
    <n v="0.9"/>
    <n v="0.9"/>
  </r>
  <r>
    <x v="0"/>
    <d v="2025-10-21T00:00:00"/>
    <s v="Day 1"/>
    <x v="35"/>
    <x v="33"/>
    <x v="33"/>
    <x v="5"/>
    <x v="5"/>
    <x v="1"/>
    <x v="4"/>
    <n v="50"/>
    <n v="1.3"/>
    <n v="1.3"/>
  </r>
  <r>
    <x v="0"/>
    <d v="2025-10-21T00:00:00"/>
    <s v="Day 1"/>
    <x v="36"/>
    <x v="34"/>
    <x v="34"/>
    <x v="5"/>
    <x v="5"/>
    <x v="0"/>
    <x v="0"/>
    <n v="120"/>
    <n v="8.1"/>
    <n v="8.1"/>
  </r>
  <r>
    <x v="0"/>
    <d v="2025-10-21T00:00:00"/>
    <s v="Day 1"/>
    <x v="36"/>
    <x v="34"/>
    <x v="34"/>
    <x v="5"/>
    <x v="5"/>
    <x v="1"/>
    <x v="4"/>
    <n v="50"/>
    <n v="1.3"/>
    <n v="1.3"/>
  </r>
  <r>
    <x v="0"/>
    <d v="2025-10-21T00:00:00"/>
    <s v="Day 1"/>
    <x v="36"/>
    <x v="34"/>
    <x v="34"/>
    <x v="5"/>
    <x v="5"/>
    <x v="1"/>
    <x v="4"/>
    <n v="50"/>
    <n v="1.3"/>
    <n v="1.3"/>
  </r>
  <r>
    <x v="0"/>
    <d v="2025-10-21T00:00:00"/>
    <s v="Day 1"/>
    <x v="36"/>
    <x v="34"/>
    <x v="34"/>
    <x v="5"/>
    <x v="5"/>
    <x v="1"/>
    <x v="4"/>
    <n v="66"/>
    <n v="3"/>
    <n v="3"/>
  </r>
  <r>
    <x v="0"/>
    <d v="2025-10-21T00:00:00"/>
    <s v="Day 1"/>
    <x v="37"/>
    <x v="35"/>
    <x v="35"/>
    <x v="5"/>
    <x v="5"/>
    <x v="1"/>
    <x v="4"/>
    <n v="52"/>
    <n v="1.4"/>
    <n v="1.4"/>
  </r>
  <r>
    <x v="0"/>
    <d v="2025-10-21T00:00:00"/>
    <s v="Day 1"/>
    <x v="37"/>
    <x v="35"/>
    <x v="35"/>
    <x v="5"/>
    <x v="5"/>
    <x v="1"/>
    <x v="4"/>
    <n v="50"/>
    <n v="1.3"/>
    <n v="1.3"/>
  </r>
  <r>
    <x v="0"/>
    <d v="2025-10-21T00:00:00"/>
    <s v="Day 1"/>
    <x v="38"/>
    <x v="36"/>
    <x v="36"/>
    <x v="5"/>
    <x v="5"/>
    <x v="1"/>
    <x v="4"/>
    <n v="65"/>
    <n v="2.8"/>
    <n v="2.8"/>
  </r>
  <r>
    <x v="0"/>
    <d v="2025-10-21T00:00:00"/>
    <s v="Day 1"/>
    <x v="39"/>
    <x v="37"/>
    <x v="37"/>
    <x v="5"/>
    <x v="5"/>
    <x v="0"/>
    <x v="4"/>
    <m/>
    <s v=""/>
    <s v=""/>
  </r>
  <r>
    <x v="0"/>
    <d v="2025-10-21T00:00:00"/>
    <s v="Day 1"/>
    <x v="40"/>
    <x v="38"/>
    <x v="38"/>
    <x v="5"/>
    <x v="5"/>
    <x v="0"/>
    <x v="4"/>
    <m/>
    <s v=""/>
    <s v=""/>
  </r>
  <r>
    <x v="0"/>
    <d v="2025-10-21T00:00:00"/>
    <s v="Day 1"/>
    <x v="41"/>
    <x v="39"/>
    <x v="39"/>
    <x v="6"/>
    <x v="6"/>
    <x v="0"/>
    <x v="3"/>
    <n v="124"/>
    <n v="24.3"/>
    <n v="24.3"/>
  </r>
  <r>
    <x v="0"/>
    <d v="2025-10-21T00:00:00"/>
    <s v="Day 1"/>
    <x v="42"/>
    <x v="40"/>
    <x v="40"/>
    <x v="6"/>
    <x v="6"/>
    <x v="0"/>
    <x v="4"/>
    <m/>
    <s v=""/>
    <s v=""/>
  </r>
  <r>
    <x v="0"/>
    <d v="2025-10-21T00:00:00"/>
    <s v="Day 1"/>
    <x v="43"/>
    <x v="41"/>
    <x v="41"/>
    <x v="6"/>
    <x v="6"/>
    <x v="0"/>
    <x v="4"/>
    <m/>
    <s v=""/>
    <s v=""/>
  </r>
  <r>
    <x v="0"/>
    <d v="2025-10-21T00:00:00"/>
    <s v="Day 1"/>
    <x v="44"/>
    <x v="42"/>
    <x v="42"/>
    <x v="6"/>
    <x v="6"/>
    <x v="1"/>
    <x v="4"/>
    <n v="40"/>
    <n v="0.7"/>
    <n v="0.7"/>
  </r>
  <r>
    <x v="0"/>
    <d v="2025-10-21T00:00:00"/>
    <s v="Day 1"/>
    <x v="45"/>
    <x v="43"/>
    <x v="43"/>
    <x v="6"/>
    <x v="6"/>
    <x v="0"/>
    <x v="4"/>
    <m/>
    <s v=""/>
    <s v=""/>
  </r>
  <r>
    <x v="0"/>
    <d v="2025-10-21T00:00:00"/>
    <s v="Day 1"/>
    <x v="46"/>
    <x v="44"/>
    <x v="44"/>
    <x v="6"/>
    <x v="6"/>
    <x v="0"/>
    <x v="4"/>
    <m/>
    <s v=""/>
    <s v=""/>
  </r>
  <r>
    <x v="0"/>
    <d v="2025-10-21T00:00:00"/>
    <s v="Day 1"/>
    <x v="47"/>
    <x v="41"/>
    <x v="1"/>
    <x v="6"/>
    <x v="6"/>
    <x v="0"/>
    <x v="4"/>
    <m/>
    <s v=""/>
    <s v=""/>
  </r>
  <r>
    <x v="0"/>
    <d v="2025-10-21T00:00:00"/>
    <s v="Day 1"/>
    <x v="48"/>
    <x v="45"/>
    <x v="45"/>
    <x v="7"/>
    <x v="7"/>
    <x v="0"/>
    <x v="6"/>
    <n v="177"/>
    <n v="76.8"/>
    <n v="76.8"/>
  </r>
  <r>
    <x v="0"/>
    <d v="2025-10-21T00:00:00"/>
    <s v="Day 1"/>
    <x v="49"/>
    <x v="46"/>
    <x v="46"/>
    <x v="7"/>
    <x v="7"/>
    <x v="0"/>
    <x v="0"/>
    <n v="165"/>
    <n v="24.1"/>
    <n v="24.1"/>
  </r>
  <r>
    <x v="0"/>
    <d v="2025-10-21T00:00:00"/>
    <s v="Day 1"/>
    <x v="49"/>
    <x v="46"/>
    <x v="46"/>
    <x v="7"/>
    <x v="7"/>
    <x v="0"/>
    <x v="0"/>
    <n v="155"/>
    <n v="19.5"/>
    <n v="19.5"/>
  </r>
  <r>
    <x v="0"/>
    <d v="2025-10-21T00:00:00"/>
    <s v="Day 1"/>
    <x v="50"/>
    <x v="47"/>
    <x v="47"/>
    <x v="7"/>
    <x v="7"/>
    <x v="0"/>
    <x v="0"/>
    <n v="144"/>
    <n v="15.1"/>
    <n v="15.1"/>
  </r>
  <r>
    <x v="0"/>
    <d v="2025-10-21T00:00:00"/>
    <s v="Day 1"/>
    <x v="50"/>
    <x v="47"/>
    <x v="47"/>
    <x v="7"/>
    <x v="7"/>
    <x v="0"/>
    <x v="0"/>
    <n v="123"/>
    <n v="8.8000000000000007"/>
    <n v="8.8000000000000007"/>
  </r>
  <r>
    <x v="0"/>
    <d v="2025-10-21T00:00:00"/>
    <s v="Day 1"/>
    <x v="51"/>
    <x v="48"/>
    <x v="48"/>
    <x v="7"/>
    <x v="7"/>
    <x v="0"/>
    <x v="0"/>
    <n v="145"/>
    <n v="15.5"/>
    <n v="15.5"/>
  </r>
  <r>
    <x v="0"/>
    <d v="2025-10-21T00:00:00"/>
    <s v="Day 1"/>
    <x v="51"/>
    <x v="48"/>
    <x v="48"/>
    <x v="7"/>
    <x v="7"/>
    <x v="0"/>
    <x v="0"/>
    <n v="109"/>
    <n v="5.8"/>
    <n v="5.8"/>
  </r>
  <r>
    <x v="0"/>
    <d v="2025-10-21T00:00:00"/>
    <s v="Day 1"/>
    <x v="51"/>
    <x v="48"/>
    <x v="48"/>
    <x v="7"/>
    <x v="7"/>
    <x v="1"/>
    <x v="4"/>
    <n v="47"/>
    <n v="1.1000000000000001"/>
    <n v="1.1000000000000001"/>
  </r>
  <r>
    <x v="0"/>
    <d v="2025-10-21T00:00:00"/>
    <s v="Day 1"/>
    <x v="52"/>
    <x v="49"/>
    <x v="40"/>
    <x v="7"/>
    <x v="7"/>
    <x v="0"/>
    <x v="2"/>
    <n v="103"/>
    <n v="4.0999999999999996"/>
    <n v="4.0999999999999996"/>
  </r>
  <r>
    <x v="0"/>
    <d v="2025-10-21T00:00:00"/>
    <s v="Day 1"/>
    <x v="52"/>
    <x v="49"/>
    <x v="40"/>
    <x v="7"/>
    <x v="7"/>
    <x v="0"/>
    <x v="0"/>
    <n v="146"/>
    <n v="15.9"/>
    <n v="15.9"/>
  </r>
  <r>
    <x v="0"/>
    <d v="2025-10-21T00:00:00"/>
    <s v="Day 1"/>
    <x v="53"/>
    <x v="50"/>
    <x v="49"/>
    <x v="7"/>
    <x v="7"/>
    <x v="0"/>
    <x v="3"/>
    <n v="105"/>
    <n v="14.1"/>
    <n v="14.1"/>
  </r>
  <r>
    <x v="0"/>
    <d v="2025-10-21T00:00:00"/>
    <s v="Day 1"/>
    <x v="54"/>
    <x v="51"/>
    <x v="50"/>
    <x v="7"/>
    <x v="7"/>
    <x v="0"/>
    <x v="4"/>
    <m/>
    <s v=""/>
    <s v=""/>
  </r>
  <r>
    <x v="0"/>
    <d v="2025-10-21T00:00:00"/>
    <s v="Day 1"/>
    <x v="55"/>
    <x v="52"/>
    <x v="51"/>
    <x v="8"/>
    <x v="8"/>
    <x v="0"/>
    <x v="0"/>
    <n v="132"/>
    <n v="11.2"/>
    <n v="11.2"/>
  </r>
  <r>
    <x v="0"/>
    <d v="2025-10-21T00:00:00"/>
    <s v="Day 1"/>
    <x v="55"/>
    <x v="52"/>
    <x v="51"/>
    <x v="8"/>
    <x v="8"/>
    <x v="0"/>
    <x v="0"/>
    <n v="120"/>
    <n v="8.1"/>
    <n v="8.1"/>
  </r>
  <r>
    <x v="0"/>
    <d v="2025-10-21T00:00:00"/>
    <s v="Day 1"/>
    <x v="56"/>
    <x v="53"/>
    <x v="52"/>
    <x v="8"/>
    <x v="8"/>
    <x v="0"/>
    <x v="0"/>
    <n v="113"/>
    <n v="6.6"/>
    <n v="6.6"/>
  </r>
  <r>
    <x v="0"/>
    <d v="2025-10-21T00:00:00"/>
    <s v="Day 1"/>
    <x v="57"/>
    <x v="2"/>
    <x v="34"/>
    <x v="8"/>
    <x v="8"/>
    <x v="0"/>
    <x v="0"/>
    <n v="175"/>
    <n v="29.5"/>
    <n v="29.5"/>
  </r>
  <r>
    <x v="0"/>
    <d v="2025-10-21T00:00:00"/>
    <s v="Day 1"/>
    <x v="58"/>
    <x v="54"/>
    <x v="39"/>
    <x v="8"/>
    <x v="8"/>
    <x v="0"/>
    <x v="5"/>
    <n v="99"/>
    <n v="3.6"/>
    <n v="3.6"/>
  </r>
  <r>
    <x v="0"/>
    <d v="2025-10-21T00:00:00"/>
    <s v="Day 1"/>
    <x v="59"/>
    <x v="55"/>
    <x v="46"/>
    <x v="8"/>
    <x v="8"/>
    <x v="1"/>
    <x v="4"/>
    <n v="60"/>
    <n v="2.2000000000000002"/>
    <n v="2.2000000000000002"/>
  </r>
  <r>
    <x v="0"/>
    <d v="2025-10-21T00:00:00"/>
    <s v="Day 1"/>
    <x v="60"/>
    <x v="56"/>
    <x v="53"/>
    <x v="8"/>
    <x v="8"/>
    <x v="0"/>
    <x v="1"/>
    <n v="74"/>
    <n v="7.4"/>
    <n v="7.4"/>
  </r>
  <r>
    <x v="0"/>
    <d v="2025-10-21T00:00:00"/>
    <s v="Day 1"/>
    <x v="61"/>
    <x v="57"/>
    <x v="54"/>
    <x v="8"/>
    <x v="8"/>
    <x v="0"/>
    <x v="4"/>
    <m/>
    <s v=""/>
    <s v=""/>
  </r>
  <r>
    <x v="0"/>
    <d v="2025-10-21T00:00:00"/>
    <s v="Day 1"/>
    <x v="62"/>
    <x v="58"/>
    <x v="55"/>
    <x v="9"/>
    <x v="9"/>
    <x v="0"/>
    <x v="0"/>
    <n v="138"/>
    <n v="13.1"/>
    <n v="13.1"/>
  </r>
  <r>
    <x v="0"/>
    <d v="2025-10-21T00:00:00"/>
    <s v="Day 1"/>
    <x v="62"/>
    <x v="58"/>
    <x v="55"/>
    <x v="9"/>
    <x v="9"/>
    <x v="0"/>
    <x v="0"/>
    <n v="150"/>
    <n v="17.399999999999999"/>
    <n v="17.399999999999999"/>
  </r>
  <r>
    <x v="0"/>
    <d v="2025-10-21T00:00:00"/>
    <s v="Day 1"/>
    <x v="63"/>
    <x v="59"/>
    <x v="3"/>
    <x v="9"/>
    <x v="9"/>
    <x v="0"/>
    <x v="0"/>
    <n v="159"/>
    <n v="21.3"/>
    <n v="21.3"/>
  </r>
  <r>
    <x v="0"/>
    <d v="2025-10-21T00:00:00"/>
    <s v="Day 1"/>
    <x v="63"/>
    <x v="59"/>
    <x v="3"/>
    <x v="9"/>
    <x v="9"/>
    <x v="0"/>
    <x v="3"/>
    <n v="129"/>
    <n v="27.6"/>
    <n v="27.6"/>
  </r>
  <r>
    <x v="0"/>
    <d v="2025-10-21T00:00:00"/>
    <s v="Day 1"/>
    <x v="64"/>
    <x v="60"/>
    <x v="56"/>
    <x v="9"/>
    <x v="9"/>
    <x v="0"/>
    <x v="2"/>
    <n v="115"/>
    <n v="6"/>
    <n v="6"/>
  </r>
  <r>
    <x v="0"/>
    <d v="2025-10-21T00:00:00"/>
    <s v="Day 1"/>
    <x v="64"/>
    <x v="60"/>
    <x v="56"/>
    <x v="9"/>
    <x v="9"/>
    <x v="0"/>
    <x v="0"/>
    <n v="99"/>
    <n v="4.2"/>
    <n v="4.2"/>
  </r>
  <r>
    <x v="0"/>
    <d v="2025-10-21T00:00:00"/>
    <s v="Day 1"/>
    <x v="65"/>
    <x v="34"/>
    <x v="57"/>
    <x v="9"/>
    <x v="9"/>
    <x v="0"/>
    <x v="3"/>
    <n v="125"/>
    <n v="24.9"/>
    <n v="24.9"/>
  </r>
  <r>
    <x v="0"/>
    <d v="2025-10-21T00:00:00"/>
    <s v="Day 1"/>
    <x v="66"/>
    <x v="61"/>
    <x v="58"/>
    <x v="9"/>
    <x v="9"/>
    <x v="0"/>
    <x v="2"/>
    <n v="93"/>
    <n v="2.9"/>
    <n v="2.9"/>
  </r>
  <r>
    <x v="0"/>
    <d v="2025-10-21T00:00:00"/>
    <s v="Day 1"/>
    <x v="66"/>
    <x v="61"/>
    <x v="58"/>
    <x v="9"/>
    <x v="9"/>
    <x v="0"/>
    <x v="3"/>
    <n v="125"/>
    <n v="24.9"/>
    <n v="24.9"/>
  </r>
  <r>
    <x v="0"/>
    <d v="2025-10-21T00:00:00"/>
    <s v="Day 1"/>
    <x v="67"/>
    <x v="62"/>
    <x v="59"/>
    <x v="9"/>
    <x v="9"/>
    <x v="0"/>
    <x v="4"/>
    <m/>
    <s v=""/>
    <s v=""/>
  </r>
  <r>
    <x v="0"/>
    <d v="2025-10-21T00:00:00"/>
    <s v="Day 1"/>
    <x v="68"/>
    <x v="63"/>
    <x v="60"/>
    <x v="9"/>
    <x v="9"/>
    <x v="0"/>
    <x v="4"/>
    <m/>
    <s v=""/>
    <s v=""/>
  </r>
  <r>
    <x v="0"/>
    <d v="2025-10-21T00:00:00"/>
    <s v="Day 1"/>
    <x v="69"/>
    <x v="64"/>
    <x v="61"/>
    <x v="10"/>
    <x v="10"/>
    <x v="0"/>
    <x v="0"/>
    <n v="162"/>
    <n v="22.7"/>
    <n v="22.7"/>
  </r>
  <r>
    <x v="0"/>
    <d v="2025-10-21T00:00:00"/>
    <s v="Day 1"/>
    <x v="70"/>
    <x v="65"/>
    <x v="62"/>
    <x v="10"/>
    <x v="10"/>
    <x v="0"/>
    <x v="0"/>
    <n v="149"/>
    <n v="17"/>
    <n v="17"/>
  </r>
  <r>
    <x v="0"/>
    <d v="2025-10-21T00:00:00"/>
    <s v="Day 1"/>
    <x v="71"/>
    <x v="66"/>
    <x v="63"/>
    <x v="10"/>
    <x v="10"/>
    <x v="0"/>
    <x v="0"/>
    <n v="128"/>
    <n v="10.1"/>
    <n v="10.1"/>
  </r>
  <r>
    <x v="0"/>
    <d v="2025-10-21T00:00:00"/>
    <s v="Day 1"/>
    <x v="72"/>
    <x v="67"/>
    <x v="64"/>
    <x v="10"/>
    <x v="10"/>
    <x v="0"/>
    <x v="4"/>
    <m/>
    <s v=""/>
    <s v=""/>
  </r>
  <r>
    <x v="0"/>
    <d v="2025-10-21T00:00:00"/>
    <s v="Day 1"/>
    <x v="73"/>
    <x v="68"/>
    <x v="65"/>
    <x v="10"/>
    <x v="10"/>
    <x v="0"/>
    <x v="4"/>
    <m/>
    <s v=""/>
    <s v=""/>
  </r>
  <r>
    <x v="0"/>
    <d v="2025-10-21T00:00:00"/>
    <s v="Day 1"/>
    <x v="74"/>
    <x v="69"/>
    <x v="66"/>
    <x v="10"/>
    <x v="10"/>
    <x v="0"/>
    <x v="4"/>
    <m/>
    <s v=""/>
    <s v=""/>
  </r>
  <r>
    <x v="0"/>
    <d v="2025-10-21T00:00:00"/>
    <s v="Day 1"/>
    <x v="75"/>
    <x v="70"/>
    <x v="64"/>
    <x v="11"/>
    <x v="11"/>
    <x v="0"/>
    <x v="0"/>
    <n v="141"/>
    <n v="14.1"/>
    <n v="14.1"/>
  </r>
  <r>
    <x v="0"/>
    <d v="2025-10-21T00:00:00"/>
    <s v="Day 1"/>
    <x v="75"/>
    <x v="70"/>
    <x v="64"/>
    <x v="11"/>
    <x v="11"/>
    <x v="0"/>
    <x v="0"/>
    <n v="107"/>
    <n v="5.5"/>
    <n v="5.5"/>
  </r>
  <r>
    <x v="0"/>
    <d v="2025-10-21T00:00:00"/>
    <s v="Day 1"/>
    <x v="76"/>
    <x v="71"/>
    <x v="67"/>
    <x v="11"/>
    <x v="11"/>
    <x v="0"/>
    <x v="0"/>
    <n v="147"/>
    <n v="16.2"/>
    <n v="16.2"/>
  </r>
  <r>
    <x v="0"/>
    <d v="2025-10-21T00:00:00"/>
    <s v="Day 1"/>
    <x v="76"/>
    <x v="71"/>
    <x v="67"/>
    <x v="11"/>
    <x v="11"/>
    <x v="0"/>
    <x v="0"/>
    <n v="108"/>
    <n v="5.6"/>
    <n v="5.6"/>
  </r>
  <r>
    <x v="0"/>
    <d v="2025-10-21T00:00:00"/>
    <s v="Day 1"/>
    <x v="76"/>
    <x v="71"/>
    <x v="67"/>
    <x v="11"/>
    <x v="11"/>
    <x v="0"/>
    <x v="1"/>
    <n v="85"/>
    <n v="11.3"/>
    <n v="11.3"/>
  </r>
  <r>
    <x v="0"/>
    <d v="2025-10-21T00:00:00"/>
    <s v="Day 1"/>
    <x v="77"/>
    <x v="72"/>
    <x v="68"/>
    <x v="11"/>
    <x v="11"/>
    <x v="1"/>
    <x v="4"/>
    <n v="74"/>
    <n v="4.2"/>
    <n v="4.2"/>
  </r>
  <r>
    <x v="0"/>
    <d v="2025-10-21T00:00:00"/>
    <s v="Day 1"/>
    <x v="77"/>
    <x v="72"/>
    <x v="68"/>
    <x v="11"/>
    <x v="11"/>
    <x v="0"/>
    <x v="0"/>
    <n v="133"/>
    <n v="11.5"/>
    <n v="11.5"/>
  </r>
  <r>
    <x v="0"/>
    <d v="2025-10-21T00:00:00"/>
    <s v="Day 1"/>
    <x v="78"/>
    <x v="73"/>
    <x v="69"/>
    <x v="11"/>
    <x v="11"/>
    <x v="0"/>
    <x v="1"/>
    <n v="82"/>
    <n v="10.1"/>
    <n v="10.1"/>
  </r>
  <r>
    <x v="0"/>
    <d v="2025-10-21T00:00:00"/>
    <s v="Day 1"/>
    <x v="79"/>
    <x v="74"/>
    <x v="39"/>
    <x v="11"/>
    <x v="11"/>
    <x v="1"/>
    <x v="4"/>
    <n v="58"/>
    <n v="2"/>
    <n v="2"/>
  </r>
  <r>
    <x v="0"/>
    <d v="2025-10-21T00:00:00"/>
    <s v="Day 1"/>
    <x v="79"/>
    <x v="74"/>
    <x v="39"/>
    <x v="11"/>
    <x v="11"/>
    <x v="1"/>
    <x v="4"/>
    <n v="44"/>
    <n v="0.9"/>
    <n v="0.9"/>
  </r>
  <r>
    <x v="0"/>
    <d v="2025-10-21T00:00:00"/>
    <s v="Day 1"/>
    <x v="79"/>
    <x v="74"/>
    <x v="39"/>
    <x v="11"/>
    <x v="11"/>
    <x v="2"/>
    <x v="4"/>
    <n v="36"/>
    <n v="1.5"/>
    <n v="1.5"/>
  </r>
  <r>
    <x v="0"/>
    <d v="2025-10-21T00:00:00"/>
    <s v="Day 1"/>
    <x v="80"/>
    <x v="75"/>
    <x v="70"/>
    <x v="11"/>
    <x v="11"/>
    <x v="1"/>
    <x v="4"/>
    <n v="69"/>
    <n v="3.4"/>
    <n v="3.4"/>
  </r>
  <r>
    <x v="0"/>
    <d v="2025-10-21T00:00:00"/>
    <s v="Day 1"/>
    <x v="81"/>
    <x v="61"/>
    <x v="71"/>
    <x v="11"/>
    <x v="11"/>
    <x v="1"/>
    <x v="4"/>
    <n v="45"/>
    <n v="0.9"/>
    <n v="0.9"/>
  </r>
  <r>
    <x v="0"/>
    <d v="2025-10-21T00:00:00"/>
    <s v="Day 1"/>
    <x v="81"/>
    <x v="61"/>
    <x v="71"/>
    <x v="11"/>
    <x v="11"/>
    <x v="1"/>
    <x v="4"/>
    <n v="49"/>
    <n v="1.2"/>
    <n v="1.2"/>
  </r>
  <r>
    <x v="0"/>
    <d v="2025-10-21T00:00:00"/>
    <s v="Day 1"/>
    <x v="82"/>
    <x v="76"/>
    <x v="72"/>
    <x v="12"/>
    <x v="12"/>
    <x v="1"/>
    <x v="4"/>
    <n v="61"/>
    <n v="2.2999999999999998"/>
    <n v="2.2999999999999998"/>
  </r>
  <r>
    <x v="0"/>
    <d v="2025-10-21T00:00:00"/>
    <s v="Day 1"/>
    <x v="82"/>
    <x v="76"/>
    <x v="72"/>
    <x v="12"/>
    <x v="12"/>
    <x v="1"/>
    <x v="4"/>
    <n v="49"/>
    <n v="1.2"/>
    <n v="1.2"/>
  </r>
  <r>
    <x v="0"/>
    <d v="2025-10-21T00:00:00"/>
    <s v="Day 1"/>
    <x v="82"/>
    <x v="76"/>
    <x v="72"/>
    <x v="12"/>
    <x v="12"/>
    <x v="1"/>
    <x v="4"/>
    <n v="59"/>
    <n v="2.1"/>
    <n v="2.1"/>
  </r>
  <r>
    <x v="0"/>
    <d v="2025-10-21T00:00:00"/>
    <s v="Day 1"/>
    <x v="83"/>
    <x v="77"/>
    <x v="73"/>
    <x v="12"/>
    <x v="12"/>
    <x v="1"/>
    <x v="4"/>
    <n v="50"/>
    <n v="1.3"/>
    <n v="1.3"/>
  </r>
  <r>
    <x v="0"/>
    <d v="2025-10-21T00:00:00"/>
    <s v="Day 1"/>
    <x v="84"/>
    <x v="78"/>
    <x v="74"/>
    <x v="12"/>
    <x v="12"/>
    <x v="1"/>
    <x v="4"/>
    <n v="63"/>
    <n v="2.6"/>
    <n v="2.6"/>
  </r>
  <r>
    <x v="0"/>
    <d v="2025-10-21T00:00:00"/>
    <s v="Day 1"/>
    <x v="85"/>
    <x v="79"/>
    <x v="62"/>
    <x v="12"/>
    <x v="12"/>
    <x v="1"/>
    <x v="4"/>
    <n v="80"/>
    <n v="5.4"/>
    <n v="5.4"/>
  </r>
  <r>
    <x v="0"/>
    <d v="2025-10-21T00:00:00"/>
    <s v="Day 1"/>
    <x v="85"/>
    <x v="79"/>
    <x v="62"/>
    <x v="12"/>
    <x v="12"/>
    <x v="1"/>
    <x v="4"/>
    <n v="51"/>
    <n v="1.4"/>
    <n v="1.4"/>
  </r>
  <r>
    <x v="0"/>
    <d v="2025-10-21T00:00:00"/>
    <s v="Day 1"/>
    <x v="85"/>
    <x v="79"/>
    <x v="62"/>
    <x v="12"/>
    <x v="12"/>
    <x v="0"/>
    <x v="0"/>
    <n v="85"/>
    <n v="2.5"/>
    <n v="2.5"/>
  </r>
  <r>
    <x v="0"/>
    <d v="2025-10-21T00:00:00"/>
    <s v="Day 1"/>
    <x v="86"/>
    <x v="80"/>
    <x v="75"/>
    <x v="12"/>
    <x v="12"/>
    <x v="0"/>
    <x v="0"/>
    <n v="96"/>
    <n v="3.8"/>
    <n v="3.8"/>
  </r>
  <r>
    <x v="0"/>
    <d v="2025-10-21T00:00:00"/>
    <s v="Day 1"/>
    <x v="86"/>
    <x v="80"/>
    <x v="75"/>
    <x v="12"/>
    <x v="12"/>
    <x v="1"/>
    <x v="4"/>
    <n v="50"/>
    <n v="1.3"/>
    <n v="1.3"/>
  </r>
  <r>
    <x v="0"/>
    <d v="2025-10-21T00:00:00"/>
    <s v="Day 1"/>
    <x v="86"/>
    <x v="80"/>
    <x v="75"/>
    <x v="12"/>
    <x v="12"/>
    <x v="1"/>
    <x v="4"/>
    <n v="73"/>
    <n v="4.0999999999999996"/>
    <n v="4.0999999999999996"/>
  </r>
  <r>
    <x v="0"/>
    <d v="2025-10-21T00:00:00"/>
    <s v="Day 1"/>
    <x v="86"/>
    <x v="80"/>
    <x v="75"/>
    <x v="12"/>
    <x v="12"/>
    <x v="1"/>
    <x v="4"/>
    <n v="66"/>
    <n v="3"/>
    <n v="3"/>
  </r>
  <r>
    <x v="0"/>
    <d v="2025-10-21T00:00:00"/>
    <s v="Day 1"/>
    <x v="86"/>
    <x v="80"/>
    <x v="75"/>
    <x v="12"/>
    <x v="12"/>
    <x v="1"/>
    <x v="4"/>
    <n v="60"/>
    <n v="2.2000000000000002"/>
    <n v="2.2000000000000002"/>
  </r>
  <r>
    <x v="0"/>
    <d v="2025-10-21T00:00:00"/>
    <s v="Day 1"/>
    <x v="86"/>
    <x v="80"/>
    <x v="75"/>
    <x v="12"/>
    <x v="12"/>
    <x v="1"/>
    <x v="4"/>
    <n v="57"/>
    <n v="1.9"/>
    <n v="1.9"/>
  </r>
  <r>
    <x v="0"/>
    <d v="2025-10-21T00:00:00"/>
    <s v="Day 1"/>
    <x v="87"/>
    <x v="81"/>
    <x v="76"/>
    <x v="12"/>
    <x v="12"/>
    <x v="0"/>
    <x v="0"/>
    <n v="154"/>
    <n v="19.100000000000001"/>
    <n v="19.100000000000001"/>
  </r>
  <r>
    <x v="0"/>
    <d v="2025-10-21T00:00:00"/>
    <s v="Day 1"/>
    <x v="87"/>
    <x v="81"/>
    <x v="76"/>
    <x v="12"/>
    <x v="12"/>
    <x v="1"/>
    <x v="4"/>
    <n v="46"/>
    <n v="1"/>
    <n v="1"/>
  </r>
  <r>
    <x v="0"/>
    <d v="2025-10-21T00:00:00"/>
    <s v="Day 1"/>
    <x v="87"/>
    <x v="81"/>
    <x v="76"/>
    <x v="12"/>
    <x v="12"/>
    <x v="1"/>
    <x v="4"/>
    <n v="53"/>
    <n v="1.5"/>
    <n v="1.5"/>
  </r>
  <r>
    <x v="0"/>
    <d v="2025-10-21T00:00:00"/>
    <s v="Day 1"/>
    <x v="88"/>
    <x v="9"/>
    <x v="74"/>
    <x v="12"/>
    <x v="12"/>
    <x v="1"/>
    <x v="4"/>
    <n v="48"/>
    <n v="1.1000000000000001"/>
    <n v="1.1000000000000001"/>
  </r>
  <r>
    <x v="0"/>
    <d v="2025-10-21T00:00:00"/>
    <s v="Day 1"/>
    <x v="88"/>
    <x v="9"/>
    <x v="74"/>
    <x v="12"/>
    <x v="12"/>
    <x v="2"/>
    <x v="4"/>
    <n v="33"/>
    <n v="1.1000000000000001"/>
    <n v="1.1000000000000001"/>
  </r>
  <r>
    <x v="0"/>
    <d v="2025-10-21T00:00:00"/>
    <s v="Day 1"/>
    <x v="89"/>
    <x v="82"/>
    <x v="34"/>
    <x v="13"/>
    <x v="13"/>
    <x v="0"/>
    <x v="0"/>
    <n v="98"/>
    <n v="4"/>
    <n v="4"/>
  </r>
  <r>
    <x v="0"/>
    <d v="2025-10-21T00:00:00"/>
    <s v="Day 1"/>
    <x v="89"/>
    <x v="82"/>
    <x v="34"/>
    <x v="13"/>
    <x v="13"/>
    <x v="0"/>
    <x v="3"/>
    <n v="124"/>
    <n v="24.3"/>
    <n v="24.3"/>
  </r>
  <r>
    <x v="0"/>
    <d v="2025-10-21T00:00:00"/>
    <s v="Day 1"/>
    <x v="90"/>
    <x v="83"/>
    <x v="77"/>
    <x v="13"/>
    <x v="13"/>
    <x v="1"/>
    <x v="4"/>
    <n v="57"/>
    <n v="1.9"/>
    <n v="1.9"/>
  </r>
  <r>
    <x v="0"/>
    <d v="2025-10-21T00:00:00"/>
    <s v="Day 1"/>
    <x v="91"/>
    <x v="84"/>
    <x v="78"/>
    <x v="13"/>
    <x v="13"/>
    <x v="1"/>
    <x v="4"/>
    <n v="72"/>
    <n v="3.9"/>
    <n v="3.9"/>
  </r>
  <r>
    <x v="0"/>
    <d v="2025-10-21T00:00:00"/>
    <s v="Day 1"/>
    <x v="91"/>
    <x v="84"/>
    <x v="78"/>
    <x v="13"/>
    <x v="13"/>
    <x v="2"/>
    <x v="4"/>
    <n v="33"/>
    <n v="1.1000000000000001"/>
    <n v="1.1000000000000001"/>
  </r>
  <r>
    <x v="0"/>
    <d v="2025-10-21T00:00:00"/>
    <s v="Day 1"/>
    <x v="91"/>
    <x v="84"/>
    <x v="78"/>
    <x v="13"/>
    <x v="13"/>
    <x v="0"/>
    <x v="5"/>
    <n v="76"/>
    <n v="1.6"/>
    <n v="1.6"/>
  </r>
  <r>
    <x v="0"/>
    <d v="2025-10-21T00:00:00"/>
    <s v="Day 1"/>
    <x v="92"/>
    <x v="85"/>
    <x v="60"/>
    <x v="13"/>
    <x v="13"/>
    <x v="2"/>
    <x v="4"/>
    <n v="33"/>
    <n v="1.1000000000000001"/>
    <n v="1.1000000000000001"/>
  </r>
  <r>
    <x v="0"/>
    <d v="2025-10-21T00:00:00"/>
    <s v="Day 1"/>
    <x v="93"/>
    <x v="86"/>
    <x v="41"/>
    <x v="13"/>
    <x v="13"/>
    <x v="0"/>
    <x v="4"/>
    <m/>
    <s v=""/>
    <s v=""/>
  </r>
  <r>
    <x v="0"/>
    <d v="2025-10-21T00:00:00"/>
    <s v="Day 1"/>
    <x v="94"/>
    <x v="87"/>
    <x v="79"/>
    <x v="13"/>
    <x v="13"/>
    <x v="0"/>
    <x v="4"/>
    <m/>
    <s v=""/>
    <s v=""/>
  </r>
  <r>
    <x v="0"/>
    <d v="2025-10-21T00:00:00"/>
    <s v="Day 1"/>
    <x v="95"/>
    <x v="88"/>
    <x v="80"/>
    <x v="13"/>
    <x v="13"/>
    <x v="0"/>
    <x v="4"/>
    <m/>
    <s v=""/>
    <s v=""/>
  </r>
  <r>
    <x v="0"/>
    <d v="2025-10-21T00:00:00"/>
    <s v="Day 1"/>
    <x v="96"/>
    <x v="89"/>
    <x v="81"/>
    <x v="2"/>
    <x v="2"/>
    <x v="0"/>
    <x v="4"/>
    <m/>
    <s v=""/>
    <s v=""/>
  </r>
  <r>
    <x v="0"/>
    <d v="2025-10-21T00:00:00"/>
    <s v="Day 1"/>
    <x v="97"/>
    <x v="75"/>
    <x v="82"/>
    <x v="10"/>
    <x v="10"/>
    <x v="0"/>
    <x v="4"/>
    <m/>
    <s v=""/>
    <s v=""/>
  </r>
  <r>
    <x v="1"/>
    <d v="2025-10-22T00:00:00"/>
    <s v="Day 2"/>
    <x v="3"/>
    <x v="3"/>
    <x v="3"/>
    <x v="0"/>
    <x v="0"/>
    <x v="1"/>
    <x v="4"/>
    <n v="42"/>
    <n v="0.8"/>
    <n v="0.8"/>
  </r>
  <r>
    <x v="1"/>
    <d v="2025-10-22T00:00:00"/>
    <s v="Day 2"/>
    <x v="3"/>
    <x v="3"/>
    <x v="3"/>
    <x v="0"/>
    <x v="0"/>
    <x v="1"/>
    <x v="4"/>
    <n v="42"/>
    <n v="0.8"/>
    <n v="0.8"/>
  </r>
  <r>
    <x v="1"/>
    <d v="2025-10-22T00:00:00"/>
    <s v="Day 2"/>
    <x v="3"/>
    <x v="3"/>
    <x v="3"/>
    <x v="0"/>
    <x v="0"/>
    <x v="1"/>
    <x v="4"/>
    <n v="46"/>
    <n v="1"/>
    <n v="1"/>
  </r>
  <r>
    <x v="1"/>
    <d v="2025-10-22T00:00:00"/>
    <s v="Day 2"/>
    <x v="3"/>
    <x v="3"/>
    <x v="3"/>
    <x v="0"/>
    <x v="0"/>
    <x v="1"/>
    <x v="4"/>
    <n v="52"/>
    <n v="1.4"/>
    <n v="1.4"/>
  </r>
  <r>
    <x v="1"/>
    <d v="2025-10-22T00:00:00"/>
    <s v="Day 2"/>
    <x v="3"/>
    <x v="3"/>
    <x v="3"/>
    <x v="0"/>
    <x v="0"/>
    <x v="1"/>
    <x v="4"/>
    <n v="50"/>
    <n v="1.3"/>
    <n v="1.3"/>
  </r>
  <r>
    <x v="1"/>
    <d v="2025-10-22T00:00:00"/>
    <s v="Day 2"/>
    <x v="2"/>
    <x v="2"/>
    <x v="2"/>
    <x v="0"/>
    <x v="0"/>
    <x v="1"/>
    <x v="4"/>
    <n v="50"/>
    <n v="1.3"/>
    <n v="1.3"/>
  </r>
  <r>
    <x v="1"/>
    <d v="2025-10-22T00:00:00"/>
    <s v="Day 2"/>
    <x v="2"/>
    <x v="2"/>
    <x v="2"/>
    <x v="0"/>
    <x v="0"/>
    <x v="1"/>
    <x v="4"/>
    <n v="54"/>
    <n v="1.6"/>
    <n v="1.6"/>
  </r>
  <r>
    <x v="1"/>
    <d v="2025-10-22T00:00:00"/>
    <s v="Day 2"/>
    <x v="2"/>
    <x v="2"/>
    <x v="2"/>
    <x v="0"/>
    <x v="0"/>
    <x v="1"/>
    <x v="4"/>
    <n v="45"/>
    <n v="0.9"/>
    <n v="0.9"/>
  </r>
  <r>
    <x v="1"/>
    <d v="2025-10-22T00:00:00"/>
    <s v="Day 2"/>
    <x v="6"/>
    <x v="6"/>
    <x v="6"/>
    <x v="0"/>
    <x v="0"/>
    <x v="1"/>
    <x v="4"/>
    <n v="54"/>
    <n v="1.6"/>
    <n v="1.6"/>
  </r>
  <r>
    <x v="1"/>
    <d v="2025-10-22T00:00:00"/>
    <s v="Day 2"/>
    <x v="6"/>
    <x v="6"/>
    <x v="6"/>
    <x v="0"/>
    <x v="0"/>
    <x v="1"/>
    <x v="4"/>
    <n v="56"/>
    <n v="1.8"/>
    <n v="1.8"/>
  </r>
  <r>
    <x v="1"/>
    <d v="2025-10-22T00:00:00"/>
    <s v="Day 2"/>
    <x v="6"/>
    <x v="6"/>
    <x v="6"/>
    <x v="0"/>
    <x v="0"/>
    <x v="1"/>
    <x v="4"/>
    <n v="54"/>
    <n v="1.6"/>
    <n v="1.6"/>
  </r>
  <r>
    <x v="1"/>
    <d v="2025-10-22T00:00:00"/>
    <s v="Day 2"/>
    <x v="6"/>
    <x v="6"/>
    <x v="6"/>
    <x v="0"/>
    <x v="0"/>
    <x v="1"/>
    <x v="4"/>
    <n v="48"/>
    <n v="1.1000000000000001"/>
    <n v="1.1000000000000001"/>
  </r>
  <r>
    <x v="1"/>
    <d v="2025-10-22T00:00:00"/>
    <s v="Day 2"/>
    <x v="6"/>
    <x v="6"/>
    <x v="6"/>
    <x v="0"/>
    <x v="0"/>
    <x v="1"/>
    <x v="4"/>
    <n v="40"/>
    <n v="0.7"/>
    <n v="0.7"/>
  </r>
  <r>
    <x v="1"/>
    <d v="2025-10-22T00:00:00"/>
    <s v="Day 2"/>
    <x v="6"/>
    <x v="6"/>
    <x v="6"/>
    <x v="0"/>
    <x v="0"/>
    <x v="1"/>
    <x v="4"/>
    <n v="53"/>
    <n v="1.5"/>
    <n v="1.5"/>
  </r>
  <r>
    <x v="1"/>
    <d v="2025-10-22T00:00:00"/>
    <s v="Day 2"/>
    <x v="6"/>
    <x v="6"/>
    <x v="6"/>
    <x v="0"/>
    <x v="0"/>
    <x v="1"/>
    <x v="4"/>
    <n v="52"/>
    <n v="1.4"/>
    <n v="1.4"/>
  </r>
  <r>
    <x v="1"/>
    <d v="2025-10-22T00:00:00"/>
    <s v="Day 2"/>
    <x v="6"/>
    <x v="6"/>
    <x v="6"/>
    <x v="0"/>
    <x v="0"/>
    <x v="1"/>
    <x v="4"/>
    <n v="50"/>
    <n v="1.3"/>
    <n v="1.3"/>
  </r>
  <r>
    <x v="1"/>
    <d v="2025-10-22T00:00:00"/>
    <s v="Day 2"/>
    <x v="6"/>
    <x v="6"/>
    <x v="6"/>
    <x v="0"/>
    <x v="0"/>
    <x v="1"/>
    <x v="4"/>
    <n v="66"/>
    <n v="3"/>
    <n v="3"/>
  </r>
  <r>
    <x v="1"/>
    <d v="2025-10-22T00:00:00"/>
    <s v="Day 2"/>
    <x v="6"/>
    <x v="6"/>
    <x v="6"/>
    <x v="0"/>
    <x v="0"/>
    <x v="1"/>
    <x v="4"/>
    <n v="61"/>
    <n v="2.2999999999999998"/>
    <n v="2.2999999999999998"/>
  </r>
  <r>
    <x v="1"/>
    <d v="2025-10-22T00:00:00"/>
    <s v="Day 2"/>
    <x v="6"/>
    <x v="6"/>
    <x v="6"/>
    <x v="0"/>
    <x v="0"/>
    <x v="1"/>
    <x v="4"/>
    <n v="49"/>
    <n v="1.2"/>
    <n v="1.2"/>
  </r>
  <r>
    <x v="1"/>
    <d v="2025-10-22T00:00:00"/>
    <s v="Day 2"/>
    <x v="6"/>
    <x v="6"/>
    <x v="6"/>
    <x v="0"/>
    <x v="0"/>
    <x v="1"/>
    <x v="4"/>
    <n v="48"/>
    <n v="1.1000000000000001"/>
    <n v="1.1000000000000001"/>
  </r>
  <r>
    <x v="1"/>
    <d v="2025-10-22T00:00:00"/>
    <s v="Day 2"/>
    <x v="6"/>
    <x v="6"/>
    <x v="6"/>
    <x v="0"/>
    <x v="0"/>
    <x v="1"/>
    <x v="4"/>
    <n v="66"/>
    <n v="3"/>
    <n v="3"/>
  </r>
  <r>
    <x v="1"/>
    <d v="2025-10-22T00:00:00"/>
    <s v="Day 2"/>
    <x v="6"/>
    <x v="6"/>
    <x v="6"/>
    <x v="0"/>
    <x v="0"/>
    <x v="1"/>
    <x v="4"/>
    <n v="46"/>
    <n v="1"/>
    <n v="1"/>
  </r>
  <r>
    <x v="1"/>
    <d v="2025-10-22T00:00:00"/>
    <s v="Day 2"/>
    <x v="6"/>
    <x v="6"/>
    <x v="6"/>
    <x v="0"/>
    <x v="0"/>
    <x v="1"/>
    <x v="4"/>
    <n v="62"/>
    <n v="2.5"/>
    <n v="2.5"/>
  </r>
  <r>
    <x v="1"/>
    <d v="2025-10-22T00:00:00"/>
    <s v="Day 2"/>
    <x v="6"/>
    <x v="6"/>
    <x v="6"/>
    <x v="0"/>
    <x v="0"/>
    <x v="1"/>
    <x v="4"/>
    <n v="41"/>
    <n v="0.7"/>
    <n v="0.7"/>
  </r>
  <r>
    <x v="1"/>
    <d v="2025-10-22T00:00:00"/>
    <s v="Day 2"/>
    <x v="4"/>
    <x v="4"/>
    <x v="4"/>
    <x v="0"/>
    <x v="0"/>
    <x v="1"/>
    <x v="4"/>
    <n v="56"/>
    <n v="1.8"/>
    <n v="1.8"/>
  </r>
  <r>
    <x v="1"/>
    <d v="2025-10-22T00:00:00"/>
    <s v="Day 2"/>
    <x v="4"/>
    <x v="4"/>
    <x v="4"/>
    <x v="0"/>
    <x v="0"/>
    <x v="1"/>
    <x v="4"/>
    <n v="44"/>
    <n v="0.9"/>
    <n v="0.9"/>
  </r>
  <r>
    <x v="1"/>
    <d v="2025-10-22T00:00:00"/>
    <s v="Day 2"/>
    <x v="4"/>
    <x v="4"/>
    <x v="4"/>
    <x v="0"/>
    <x v="0"/>
    <x v="1"/>
    <x v="4"/>
    <n v="52"/>
    <n v="1.4"/>
    <n v="1.4"/>
  </r>
  <r>
    <x v="1"/>
    <d v="2025-10-22T00:00:00"/>
    <s v="Day 2"/>
    <x v="4"/>
    <x v="4"/>
    <x v="4"/>
    <x v="0"/>
    <x v="0"/>
    <x v="1"/>
    <x v="4"/>
    <n v="49"/>
    <n v="1.2"/>
    <n v="1.2"/>
  </r>
  <r>
    <x v="1"/>
    <d v="2025-10-22T00:00:00"/>
    <s v="Day 2"/>
    <x v="4"/>
    <x v="4"/>
    <x v="4"/>
    <x v="0"/>
    <x v="0"/>
    <x v="1"/>
    <x v="4"/>
    <n v="49"/>
    <n v="1.2"/>
    <n v="1.2"/>
  </r>
  <r>
    <x v="1"/>
    <d v="2025-10-22T00:00:00"/>
    <s v="Day 2"/>
    <x v="4"/>
    <x v="4"/>
    <x v="4"/>
    <x v="0"/>
    <x v="0"/>
    <x v="1"/>
    <x v="4"/>
    <n v="53"/>
    <n v="1.5"/>
    <n v="1.5"/>
  </r>
  <r>
    <x v="1"/>
    <d v="2025-10-22T00:00:00"/>
    <s v="Day 2"/>
    <x v="4"/>
    <x v="4"/>
    <x v="4"/>
    <x v="0"/>
    <x v="0"/>
    <x v="1"/>
    <x v="4"/>
    <n v="47"/>
    <n v="1.1000000000000001"/>
    <n v="1.1000000000000001"/>
  </r>
  <r>
    <x v="1"/>
    <d v="2025-10-22T00:00:00"/>
    <s v="Day 2"/>
    <x v="4"/>
    <x v="4"/>
    <x v="4"/>
    <x v="0"/>
    <x v="0"/>
    <x v="1"/>
    <x v="4"/>
    <n v="44"/>
    <n v="0.9"/>
    <n v="0.9"/>
  </r>
  <r>
    <x v="1"/>
    <d v="2025-10-22T00:00:00"/>
    <s v="Day 2"/>
    <x v="4"/>
    <x v="4"/>
    <x v="4"/>
    <x v="0"/>
    <x v="0"/>
    <x v="1"/>
    <x v="4"/>
    <n v="44"/>
    <n v="0.9"/>
    <n v="0.9"/>
  </r>
  <r>
    <x v="1"/>
    <d v="2025-10-22T00:00:00"/>
    <s v="Day 2"/>
    <x v="4"/>
    <x v="4"/>
    <x v="4"/>
    <x v="0"/>
    <x v="0"/>
    <x v="1"/>
    <x v="4"/>
    <n v="48"/>
    <n v="1.1000000000000001"/>
    <n v="1.1000000000000001"/>
  </r>
  <r>
    <x v="1"/>
    <d v="2025-10-22T00:00:00"/>
    <s v="Day 2"/>
    <x v="4"/>
    <x v="4"/>
    <x v="4"/>
    <x v="0"/>
    <x v="0"/>
    <x v="1"/>
    <x v="4"/>
    <n v="44"/>
    <n v="0.9"/>
    <n v="0.9"/>
  </r>
  <r>
    <x v="1"/>
    <d v="2025-10-22T00:00:00"/>
    <s v="Day 2"/>
    <x v="4"/>
    <x v="4"/>
    <x v="4"/>
    <x v="0"/>
    <x v="0"/>
    <x v="1"/>
    <x v="4"/>
    <n v="49"/>
    <n v="1.2"/>
    <n v="1.2"/>
  </r>
  <r>
    <x v="1"/>
    <d v="2025-10-22T00:00:00"/>
    <s v="Day 2"/>
    <x v="4"/>
    <x v="4"/>
    <x v="4"/>
    <x v="0"/>
    <x v="0"/>
    <x v="1"/>
    <x v="4"/>
    <n v="57"/>
    <n v="1.9"/>
    <n v="1.9"/>
  </r>
  <r>
    <x v="1"/>
    <d v="2025-10-22T00:00:00"/>
    <s v="Day 2"/>
    <x v="4"/>
    <x v="4"/>
    <x v="4"/>
    <x v="0"/>
    <x v="0"/>
    <x v="1"/>
    <x v="4"/>
    <n v="51"/>
    <n v="1.4"/>
    <n v="1.4"/>
  </r>
  <r>
    <x v="1"/>
    <d v="2025-10-22T00:00:00"/>
    <s v="Day 2"/>
    <x v="4"/>
    <x v="4"/>
    <x v="4"/>
    <x v="0"/>
    <x v="0"/>
    <x v="1"/>
    <x v="4"/>
    <n v="46"/>
    <n v="1"/>
    <n v="1"/>
  </r>
  <r>
    <x v="1"/>
    <d v="2025-10-22T00:00:00"/>
    <s v="Day 2"/>
    <x v="0"/>
    <x v="0"/>
    <x v="0"/>
    <x v="0"/>
    <x v="0"/>
    <x v="0"/>
    <x v="0"/>
    <n v="147"/>
    <n v="16.2"/>
    <n v="16.2"/>
  </r>
  <r>
    <x v="1"/>
    <d v="2025-10-22T00:00:00"/>
    <s v="Day 2"/>
    <x v="5"/>
    <x v="5"/>
    <x v="5"/>
    <x v="0"/>
    <x v="0"/>
    <x v="0"/>
    <x v="0"/>
    <n v="112"/>
    <n v="6.4"/>
    <n v="6.4"/>
  </r>
  <r>
    <x v="1"/>
    <d v="2025-10-22T00:00:00"/>
    <s v="Day 2"/>
    <x v="1"/>
    <x v="1"/>
    <x v="1"/>
    <x v="0"/>
    <x v="0"/>
    <x v="0"/>
    <x v="7"/>
    <n v="156"/>
    <n v="49.6"/>
    <n v="49.6"/>
  </r>
  <r>
    <x v="1"/>
    <d v="2025-10-22T00:00:00"/>
    <s v="Day 2"/>
    <x v="8"/>
    <x v="8"/>
    <x v="8"/>
    <x v="1"/>
    <x v="1"/>
    <x v="1"/>
    <x v="4"/>
    <n v="69"/>
    <n v="3.4"/>
    <n v="3.4"/>
  </r>
  <r>
    <x v="1"/>
    <d v="2025-10-22T00:00:00"/>
    <s v="Day 2"/>
    <x v="8"/>
    <x v="8"/>
    <x v="8"/>
    <x v="1"/>
    <x v="1"/>
    <x v="1"/>
    <x v="4"/>
    <n v="56"/>
    <n v="1.8"/>
    <n v="1.8"/>
  </r>
  <r>
    <x v="1"/>
    <d v="2025-10-22T00:00:00"/>
    <s v="Day 2"/>
    <x v="8"/>
    <x v="8"/>
    <x v="8"/>
    <x v="1"/>
    <x v="1"/>
    <x v="1"/>
    <x v="4"/>
    <n v="53"/>
    <n v="1.5"/>
    <n v="1.5"/>
  </r>
  <r>
    <x v="1"/>
    <d v="2025-10-22T00:00:00"/>
    <s v="Day 2"/>
    <x v="8"/>
    <x v="8"/>
    <x v="8"/>
    <x v="1"/>
    <x v="1"/>
    <x v="1"/>
    <x v="4"/>
    <n v="51"/>
    <n v="1.4"/>
    <n v="1.4"/>
  </r>
  <r>
    <x v="1"/>
    <d v="2025-10-22T00:00:00"/>
    <s v="Day 2"/>
    <x v="8"/>
    <x v="8"/>
    <x v="8"/>
    <x v="1"/>
    <x v="1"/>
    <x v="1"/>
    <x v="4"/>
    <n v="46"/>
    <n v="1"/>
    <n v="1"/>
  </r>
  <r>
    <x v="1"/>
    <d v="2025-10-22T00:00:00"/>
    <s v="Day 2"/>
    <x v="11"/>
    <x v="11"/>
    <x v="11"/>
    <x v="1"/>
    <x v="1"/>
    <x v="1"/>
    <x v="4"/>
    <n v="47"/>
    <n v="1.1000000000000001"/>
    <n v="1.1000000000000001"/>
  </r>
  <r>
    <x v="1"/>
    <d v="2025-10-22T00:00:00"/>
    <s v="Day 2"/>
    <x v="11"/>
    <x v="11"/>
    <x v="11"/>
    <x v="1"/>
    <x v="1"/>
    <x v="1"/>
    <x v="4"/>
    <n v="46"/>
    <n v="1"/>
    <n v="1"/>
  </r>
  <r>
    <x v="1"/>
    <d v="2025-10-22T00:00:00"/>
    <s v="Day 2"/>
    <x v="11"/>
    <x v="11"/>
    <x v="11"/>
    <x v="1"/>
    <x v="1"/>
    <x v="1"/>
    <x v="4"/>
    <n v="48"/>
    <n v="1.1000000000000001"/>
    <n v="1.1000000000000001"/>
  </r>
  <r>
    <x v="1"/>
    <d v="2025-10-22T00:00:00"/>
    <s v="Day 2"/>
    <x v="11"/>
    <x v="11"/>
    <x v="11"/>
    <x v="1"/>
    <x v="1"/>
    <x v="1"/>
    <x v="4"/>
    <n v="47"/>
    <n v="1.1000000000000001"/>
    <n v="1.1000000000000001"/>
  </r>
  <r>
    <x v="1"/>
    <d v="2025-10-22T00:00:00"/>
    <s v="Day 2"/>
    <x v="11"/>
    <x v="11"/>
    <x v="11"/>
    <x v="1"/>
    <x v="1"/>
    <x v="1"/>
    <x v="4"/>
    <n v="48"/>
    <n v="1.1000000000000001"/>
    <n v="1.1000000000000001"/>
  </r>
  <r>
    <x v="1"/>
    <d v="2025-10-22T00:00:00"/>
    <s v="Day 2"/>
    <x v="11"/>
    <x v="11"/>
    <x v="11"/>
    <x v="1"/>
    <x v="1"/>
    <x v="1"/>
    <x v="4"/>
    <n v="43"/>
    <n v="0.8"/>
    <n v="0.8"/>
  </r>
  <r>
    <x v="1"/>
    <d v="2025-10-22T00:00:00"/>
    <s v="Day 2"/>
    <x v="11"/>
    <x v="11"/>
    <x v="11"/>
    <x v="1"/>
    <x v="1"/>
    <x v="1"/>
    <x v="4"/>
    <n v="47"/>
    <n v="1.1000000000000001"/>
    <n v="1.1000000000000001"/>
  </r>
  <r>
    <x v="1"/>
    <d v="2025-10-22T00:00:00"/>
    <s v="Day 2"/>
    <x v="11"/>
    <x v="11"/>
    <x v="11"/>
    <x v="1"/>
    <x v="1"/>
    <x v="1"/>
    <x v="4"/>
    <n v="48"/>
    <n v="1.1000000000000001"/>
    <n v="1.1000000000000001"/>
  </r>
  <r>
    <x v="1"/>
    <d v="2025-10-22T00:00:00"/>
    <s v="Day 2"/>
    <x v="12"/>
    <x v="12"/>
    <x v="12"/>
    <x v="1"/>
    <x v="1"/>
    <x v="1"/>
    <x v="4"/>
    <n v="42"/>
    <n v="0.8"/>
    <n v="0.8"/>
  </r>
  <r>
    <x v="1"/>
    <d v="2025-10-22T00:00:00"/>
    <s v="Day 2"/>
    <x v="12"/>
    <x v="12"/>
    <x v="12"/>
    <x v="1"/>
    <x v="1"/>
    <x v="1"/>
    <x v="4"/>
    <n v="46"/>
    <n v="1"/>
    <n v="1"/>
  </r>
  <r>
    <x v="1"/>
    <d v="2025-10-22T00:00:00"/>
    <s v="Day 2"/>
    <x v="10"/>
    <x v="10"/>
    <x v="10"/>
    <x v="1"/>
    <x v="1"/>
    <x v="1"/>
    <x v="4"/>
    <n v="51"/>
    <n v="1.4"/>
    <n v="1.4"/>
  </r>
  <r>
    <x v="1"/>
    <d v="2025-10-22T00:00:00"/>
    <s v="Day 2"/>
    <x v="10"/>
    <x v="10"/>
    <x v="10"/>
    <x v="1"/>
    <x v="1"/>
    <x v="1"/>
    <x v="4"/>
    <n v="43"/>
    <n v="0.8"/>
    <n v="0.8"/>
  </r>
  <r>
    <x v="1"/>
    <d v="2025-10-22T00:00:00"/>
    <s v="Day 2"/>
    <x v="10"/>
    <x v="10"/>
    <x v="10"/>
    <x v="1"/>
    <x v="1"/>
    <x v="1"/>
    <x v="4"/>
    <n v="48"/>
    <n v="1.1000000000000001"/>
    <n v="1.1000000000000001"/>
  </r>
  <r>
    <x v="1"/>
    <d v="2025-10-22T00:00:00"/>
    <s v="Day 2"/>
    <x v="10"/>
    <x v="10"/>
    <x v="10"/>
    <x v="1"/>
    <x v="1"/>
    <x v="1"/>
    <x v="4"/>
    <n v="49"/>
    <n v="1.2"/>
    <n v="1.2"/>
  </r>
  <r>
    <x v="1"/>
    <d v="2025-10-22T00:00:00"/>
    <s v="Day 2"/>
    <x v="10"/>
    <x v="10"/>
    <x v="10"/>
    <x v="1"/>
    <x v="1"/>
    <x v="1"/>
    <x v="4"/>
    <n v="46"/>
    <n v="1"/>
    <n v="1"/>
  </r>
  <r>
    <x v="1"/>
    <d v="2025-10-22T00:00:00"/>
    <s v="Day 2"/>
    <x v="10"/>
    <x v="10"/>
    <x v="10"/>
    <x v="1"/>
    <x v="1"/>
    <x v="1"/>
    <x v="4"/>
    <n v="46"/>
    <n v="1"/>
    <n v="1"/>
  </r>
  <r>
    <x v="1"/>
    <d v="2025-10-22T00:00:00"/>
    <s v="Day 2"/>
    <x v="10"/>
    <x v="10"/>
    <x v="10"/>
    <x v="1"/>
    <x v="1"/>
    <x v="1"/>
    <x v="4"/>
    <n v="54"/>
    <n v="1.6"/>
    <n v="1.6"/>
  </r>
  <r>
    <x v="1"/>
    <d v="2025-10-22T00:00:00"/>
    <s v="Day 2"/>
    <x v="10"/>
    <x v="10"/>
    <x v="10"/>
    <x v="1"/>
    <x v="1"/>
    <x v="1"/>
    <x v="4"/>
    <n v="41"/>
    <n v="0.7"/>
    <n v="0.7"/>
  </r>
  <r>
    <x v="1"/>
    <d v="2025-10-22T00:00:00"/>
    <s v="Day 2"/>
    <x v="10"/>
    <x v="10"/>
    <x v="10"/>
    <x v="1"/>
    <x v="1"/>
    <x v="1"/>
    <x v="4"/>
    <n v="54"/>
    <n v="1.6"/>
    <n v="1.6"/>
  </r>
  <r>
    <x v="1"/>
    <d v="2025-10-22T00:00:00"/>
    <s v="Day 2"/>
    <x v="10"/>
    <x v="10"/>
    <x v="10"/>
    <x v="1"/>
    <x v="1"/>
    <x v="1"/>
    <x v="4"/>
    <n v="42"/>
    <n v="0.8"/>
    <n v="0.8"/>
  </r>
  <r>
    <x v="1"/>
    <d v="2025-10-22T00:00:00"/>
    <s v="Day 2"/>
    <x v="13"/>
    <x v="13"/>
    <x v="13"/>
    <x v="1"/>
    <x v="1"/>
    <x v="1"/>
    <x v="4"/>
    <n v="49"/>
    <n v="1.2"/>
    <n v="1.2"/>
  </r>
  <r>
    <x v="1"/>
    <d v="2025-10-22T00:00:00"/>
    <s v="Day 2"/>
    <x v="13"/>
    <x v="13"/>
    <x v="13"/>
    <x v="1"/>
    <x v="1"/>
    <x v="1"/>
    <x v="4"/>
    <n v="57"/>
    <n v="1.9"/>
    <n v="1.9"/>
  </r>
  <r>
    <x v="1"/>
    <d v="2025-10-22T00:00:00"/>
    <s v="Day 2"/>
    <x v="13"/>
    <x v="13"/>
    <x v="13"/>
    <x v="1"/>
    <x v="1"/>
    <x v="1"/>
    <x v="4"/>
    <n v="46"/>
    <n v="1"/>
    <n v="1"/>
  </r>
  <r>
    <x v="1"/>
    <d v="2025-10-22T00:00:00"/>
    <s v="Day 2"/>
    <x v="13"/>
    <x v="13"/>
    <x v="13"/>
    <x v="1"/>
    <x v="1"/>
    <x v="1"/>
    <x v="4"/>
    <n v="42"/>
    <n v="0.8"/>
    <n v="0.8"/>
  </r>
  <r>
    <x v="1"/>
    <d v="2025-10-22T00:00:00"/>
    <s v="Day 2"/>
    <x v="13"/>
    <x v="13"/>
    <x v="13"/>
    <x v="1"/>
    <x v="1"/>
    <x v="1"/>
    <x v="4"/>
    <n v="49"/>
    <n v="1.2"/>
    <n v="1.2"/>
  </r>
  <r>
    <x v="1"/>
    <d v="2025-10-22T00:00:00"/>
    <s v="Day 2"/>
    <x v="13"/>
    <x v="13"/>
    <x v="13"/>
    <x v="1"/>
    <x v="1"/>
    <x v="1"/>
    <x v="4"/>
    <n v="52"/>
    <n v="1.4"/>
    <n v="1.4"/>
  </r>
  <r>
    <x v="1"/>
    <d v="2025-10-22T00:00:00"/>
    <s v="Day 2"/>
    <x v="9"/>
    <x v="9"/>
    <x v="9"/>
    <x v="1"/>
    <x v="1"/>
    <x v="0"/>
    <x v="0"/>
    <n v="120"/>
    <n v="8.1"/>
    <n v="8.1"/>
  </r>
  <r>
    <x v="1"/>
    <d v="2025-10-22T00:00:00"/>
    <s v="Day 2"/>
    <x v="9"/>
    <x v="9"/>
    <x v="9"/>
    <x v="1"/>
    <x v="1"/>
    <x v="0"/>
    <x v="0"/>
    <n v="104"/>
    <n v="5"/>
    <n v="5"/>
  </r>
  <r>
    <x v="1"/>
    <d v="2025-10-22T00:00:00"/>
    <s v="Day 2"/>
    <x v="7"/>
    <x v="7"/>
    <x v="7"/>
    <x v="1"/>
    <x v="1"/>
    <x v="0"/>
    <x v="4"/>
    <m/>
    <s v=""/>
    <s v=""/>
  </r>
  <r>
    <x v="1"/>
    <d v="2025-10-22T00:00:00"/>
    <s v="Day 2"/>
    <x v="43"/>
    <x v="41"/>
    <x v="41"/>
    <x v="6"/>
    <x v="6"/>
    <x v="1"/>
    <x v="4"/>
    <n v="42"/>
    <n v="0.8"/>
    <n v="0.8"/>
  </r>
  <r>
    <x v="1"/>
    <d v="2025-10-22T00:00:00"/>
    <s v="Day 2"/>
    <x v="43"/>
    <x v="41"/>
    <x v="41"/>
    <x v="6"/>
    <x v="6"/>
    <x v="1"/>
    <x v="4"/>
    <n v="51"/>
    <n v="1.4"/>
    <n v="1.4"/>
  </r>
  <r>
    <x v="1"/>
    <d v="2025-10-22T00:00:00"/>
    <s v="Day 2"/>
    <x v="43"/>
    <x v="41"/>
    <x v="41"/>
    <x v="6"/>
    <x v="6"/>
    <x v="1"/>
    <x v="4"/>
    <n v="54"/>
    <n v="1.6"/>
    <n v="1.6"/>
  </r>
  <r>
    <x v="1"/>
    <d v="2025-10-22T00:00:00"/>
    <s v="Day 2"/>
    <x v="43"/>
    <x v="41"/>
    <x v="41"/>
    <x v="6"/>
    <x v="6"/>
    <x v="1"/>
    <x v="4"/>
    <n v="61"/>
    <n v="2.2999999999999998"/>
    <n v="2.2999999999999998"/>
  </r>
  <r>
    <x v="1"/>
    <d v="2025-10-22T00:00:00"/>
    <s v="Day 2"/>
    <x v="43"/>
    <x v="41"/>
    <x v="41"/>
    <x v="6"/>
    <x v="6"/>
    <x v="1"/>
    <x v="4"/>
    <n v="58"/>
    <n v="2"/>
    <n v="2"/>
  </r>
  <r>
    <x v="1"/>
    <d v="2025-10-22T00:00:00"/>
    <s v="Day 2"/>
    <x v="43"/>
    <x v="41"/>
    <x v="41"/>
    <x v="6"/>
    <x v="6"/>
    <x v="1"/>
    <x v="4"/>
    <n v="51"/>
    <n v="1.4"/>
    <n v="1.4"/>
  </r>
  <r>
    <x v="1"/>
    <d v="2025-10-22T00:00:00"/>
    <s v="Day 2"/>
    <x v="43"/>
    <x v="41"/>
    <x v="41"/>
    <x v="6"/>
    <x v="6"/>
    <x v="1"/>
    <x v="4"/>
    <n v="56"/>
    <n v="1.8"/>
    <n v="1.8"/>
  </r>
  <r>
    <x v="1"/>
    <d v="2025-10-22T00:00:00"/>
    <s v="Day 2"/>
    <x v="43"/>
    <x v="41"/>
    <x v="41"/>
    <x v="6"/>
    <x v="6"/>
    <x v="1"/>
    <x v="4"/>
    <n v="56"/>
    <n v="1.8"/>
    <n v="1.8"/>
  </r>
  <r>
    <x v="1"/>
    <d v="2025-10-22T00:00:00"/>
    <s v="Day 2"/>
    <x v="43"/>
    <x v="41"/>
    <x v="41"/>
    <x v="6"/>
    <x v="6"/>
    <x v="1"/>
    <x v="4"/>
    <n v="59"/>
    <n v="2.1"/>
    <n v="2.1"/>
  </r>
  <r>
    <x v="1"/>
    <d v="2025-10-22T00:00:00"/>
    <s v="Day 2"/>
    <x v="43"/>
    <x v="41"/>
    <x v="41"/>
    <x v="6"/>
    <x v="6"/>
    <x v="1"/>
    <x v="4"/>
    <n v="44"/>
    <n v="0.9"/>
    <n v="0.9"/>
  </r>
  <r>
    <x v="1"/>
    <d v="2025-10-22T00:00:00"/>
    <s v="Day 2"/>
    <x v="43"/>
    <x v="41"/>
    <x v="41"/>
    <x v="6"/>
    <x v="6"/>
    <x v="1"/>
    <x v="4"/>
    <n v="51"/>
    <n v="1.4"/>
    <n v="1.4"/>
  </r>
  <r>
    <x v="1"/>
    <d v="2025-10-22T00:00:00"/>
    <s v="Day 2"/>
    <x v="41"/>
    <x v="39"/>
    <x v="39"/>
    <x v="6"/>
    <x v="6"/>
    <x v="1"/>
    <x v="4"/>
    <n v="45"/>
    <n v="0.9"/>
    <n v="0.9"/>
  </r>
  <r>
    <x v="1"/>
    <d v="2025-10-22T00:00:00"/>
    <s v="Day 2"/>
    <x v="41"/>
    <x v="39"/>
    <x v="39"/>
    <x v="6"/>
    <x v="6"/>
    <x v="1"/>
    <x v="4"/>
    <n v="48"/>
    <n v="1.1000000000000001"/>
    <n v="1.1000000000000001"/>
  </r>
  <r>
    <x v="1"/>
    <d v="2025-10-22T00:00:00"/>
    <s v="Day 2"/>
    <x v="41"/>
    <x v="39"/>
    <x v="39"/>
    <x v="6"/>
    <x v="6"/>
    <x v="1"/>
    <x v="4"/>
    <n v="44"/>
    <n v="0.9"/>
    <n v="0.9"/>
  </r>
  <r>
    <x v="1"/>
    <d v="2025-10-22T00:00:00"/>
    <s v="Day 2"/>
    <x v="41"/>
    <x v="39"/>
    <x v="39"/>
    <x v="6"/>
    <x v="6"/>
    <x v="1"/>
    <x v="4"/>
    <n v="51"/>
    <n v="1.4"/>
    <n v="1.4"/>
  </r>
  <r>
    <x v="1"/>
    <d v="2025-10-22T00:00:00"/>
    <s v="Day 2"/>
    <x v="41"/>
    <x v="39"/>
    <x v="39"/>
    <x v="6"/>
    <x v="6"/>
    <x v="1"/>
    <x v="4"/>
    <n v="53"/>
    <n v="1.5"/>
    <n v="1.5"/>
  </r>
  <r>
    <x v="1"/>
    <d v="2025-10-22T00:00:00"/>
    <s v="Day 2"/>
    <x v="41"/>
    <x v="39"/>
    <x v="39"/>
    <x v="6"/>
    <x v="6"/>
    <x v="1"/>
    <x v="4"/>
    <n v="45"/>
    <n v="0.9"/>
    <n v="0.9"/>
  </r>
  <r>
    <x v="1"/>
    <d v="2025-10-22T00:00:00"/>
    <s v="Day 2"/>
    <x v="41"/>
    <x v="39"/>
    <x v="39"/>
    <x v="6"/>
    <x v="6"/>
    <x v="1"/>
    <x v="4"/>
    <n v="46"/>
    <n v="1"/>
    <n v="1"/>
  </r>
  <r>
    <x v="1"/>
    <d v="2025-10-22T00:00:00"/>
    <s v="Day 2"/>
    <x v="41"/>
    <x v="39"/>
    <x v="39"/>
    <x v="6"/>
    <x v="6"/>
    <x v="1"/>
    <x v="4"/>
    <n v="50"/>
    <n v="1.3"/>
    <n v="1.3"/>
  </r>
  <r>
    <x v="1"/>
    <d v="2025-10-22T00:00:00"/>
    <s v="Day 2"/>
    <x v="41"/>
    <x v="39"/>
    <x v="39"/>
    <x v="6"/>
    <x v="6"/>
    <x v="1"/>
    <x v="4"/>
    <n v="56"/>
    <n v="1.8"/>
    <n v="1.8"/>
  </r>
  <r>
    <x v="1"/>
    <d v="2025-10-22T00:00:00"/>
    <s v="Day 2"/>
    <x v="41"/>
    <x v="39"/>
    <x v="39"/>
    <x v="6"/>
    <x v="6"/>
    <x v="1"/>
    <x v="4"/>
    <n v="40"/>
    <n v="0.7"/>
    <n v="0.7"/>
  </r>
  <r>
    <x v="1"/>
    <d v="2025-10-22T00:00:00"/>
    <s v="Day 2"/>
    <x v="44"/>
    <x v="42"/>
    <x v="42"/>
    <x v="6"/>
    <x v="6"/>
    <x v="1"/>
    <x v="4"/>
    <n v="58"/>
    <n v="2"/>
    <n v="2"/>
  </r>
  <r>
    <x v="1"/>
    <d v="2025-10-22T00:00:00"/>
    <s v="Day 2"/>
    <x v="44"/>
    <x v="42"/>
    <x v="42"/>
    <x v="6"/>
    <x v="6"/>
    <x v="1"/>
    <x v="4"/>
    <n v="60"/>
    <n v="2.2000000000000002"/>
    <n v="2.2000000000000002"/>
  </r>
  <r>
    <x v="1"/>
    <d v="2025-10-22T00:00:00"/>
    <s v="Day 2"/>
    <x v="44"/>
    <x v="42"/>
    <x v="42"/>
    <x v="6"/>
    <x v="6"/>
    <x v="1"/>
    <x v="4"/>
    <n v="55"/>
    <n v="1.7"/>
    <n v="1.7"/>
  </r>
  <r>
    <x v="1"/>
    <d v="2025-10-22T00:00:00"/>
    <s v="Day 2"/>
    <x v="44"/>
    <x v="42"/>
    <x v="42"/>
    <x v="6"/>
    <x v="6"/>
    <x v="1"/>
    <x v="4"/>
    <n v="48"/>
    <n v="1.1000000000000001"/>
    <n v="1.1000000000000001"/>
  </r>
  <r>
    <x v="1"/>
    <d v="2025-10-22T00:00:00"/>
    <s v="Day 2"/>
    <x v="44"/>
    <x v="42"/>
    <x v="42"/>
    <x v="6"/>
    <x v="6"/>
    <x v="1"/>
    <x v="4"/>
    <n v="51"/>
    <n v="1.4"/>
    <n v="1.4"/>
  </r>
  <r>
    <x v="1"/>
    <d v="2025-10-22T00:00:00"/>
    <s v="Day 2"/>
    <x v="44"/>
    <x v="42"/>
    <x v="42"/>
    <x v="6"/>
    <x v="6"/>
    <x v="1"/>
    <x v="4"/>
    <n v="51"/>
    <n v="1.4"/>
    <n v="1.4"/>
  </r>
  <r>
    <x v="1"/>
    <d v="2025-10-22T00:00:00"/>
    <s v="Day 2"/>
    <x v="42"/>
    <x v="40"/>
    <x v="40"/>
    <x v="6"/>
    <x v="6"/>
    <x v="1"/>
    <x v="4"/>
    <n v="46"/>
    <n v="1"/>
    <n v="1"/>
  </r>
  <r>
    <x v="1"/>
    <d v="2025-10-22T00:00:00"/>
    <s v="Day 2"/>
    <x v="42"/>
    <x v="40"/>
    <x v="40"/>
    <x v="6"/>
    <x v="6"/>
    <x v="1"/>
    <x v="4"/>
    <n v="54"/>
    <n v="1.6"/>
    <n v="1.6"/>
  </r>
  <r>
    <x v="1"/>
    <d v="2025-10-22T00:00:00"/>
    <s v="Day 2"/>
    <x v="42"/>
    <x v="40"/>
    <x v="40"/>
    <x v="6"/>
    <x v="6"/>
    <x v="1"/>
    <x v="4"/>
    <n v="63"/>
    <n v="2.6"/>
    <n v="2.6"/>
  </r>
  <r>
    <x v="1"/>
    <d v="2025-10-22T00:00:00"/>
    <s v="Day 2"/>
    <x v="42"/>
    <x v="40"/>
    <x v="40"/>
    <x v="6"/>
    <x v="6"/>
    <x v="1"/>
    <x v="4"/>
    <n v="48"/>
    <n v="1.1000000000000001"/>
    <n v="1.1000000000000001"/>
  </r>
  <r>
    <x v="1"/>
    <d v="2025-10-22T00:00:00"/>
    <s v="Day 2"/>
    <x v="42"/>
    <x v="40"/>
    <x v="40"/>
    <x v="6"/>
    <x v="6"/>
    <x v="1"/>
    <x v="4"/>
    <n v="54"/>
    <n v="1.6"/>
    <n v="1.6"/>
  </r>
  <r>
    <x v="1"/>
    <d v="2025-10-22T00:00:00"/>
    <s v="Day 2"/>
    <x v="42"/>
    <x v="40"/>
    <x v="40"/>
    <x v="6"/>
    <x v="6"/>
    <x v="1"/>
    <x v="4"/>
    <n v="44"/>
    <n v="0.9"/>
    <n v="0.9"/>
  </r>
  <r>
    <x v="1"/>
    <d v="2025-10-22T00:00:00"/>
    <s v="Day 2"/>
    <x v="46"/>
    <x v="44"/>
    <x v="44"/>
    <x v="6"/>
    <x v="6"/>
    <x v="1"/>
    <x v="4"/>
    <n v="48"/>
    <n v="1.1000000000000001"/>
    <n v="1.1000000000000001"/>
  </r>
  <r>
    <x v="1"/>
    <d v="2025-10-22T00:00:00"/>
    <s v="Day 2"/>
    <x v="46"/>
    <x v="44"/>
    <x v="44"/>
    <x v="6"/>
    <x v="6"/>
    <x v="1"/>
    <x v="4"/>
    <n v="50"/>
    <n v="1.3"/>
    <n v="1.3"/>
  </r>
  <r>
    <x v="1"/>
    <d v="2025-10-22T00:00:00"/>
    <s v="Day 2"/>
    <x v="46"/>
    <x v="44"/>
    <x v="44"/>
    <x v="6"/>
    <x v="6"/>
    <x v="1"/>
    <x v="4"/>
    <n v="46"/>
    <n v="1"/>
    <n v="1"/>
  </r>
  <r>
    <x v="1"/>
    <d v="2025-10-22T00:00:00"/>
    <s v="Day 2"/>
    <x v="46"/>
    <x v="44"/>
    <x v="44"/>
    <x v="6"/>
    <x v="6"/>
    <x v="1"/>
    <x v="4"/>
    <n v="54"/>
    <n v="1.6"/>
    <n v="1.6"/>
  </r>
  <r>
    <x v="1"/>
    <d v="2025-10-22T00:00:00"/>
    <s v="Day 2"/>
    <x v="46"/>
    <x v="44"/>
    <x v="44"/>
    <x v="6"/>
    <x v="6"/>
    <x v="1"/>
    <x v="4"/>
    <n v="45"/>
    <n v="0.9"/>
    <n v="0.9"/>
  </r>
  <r>
    <x v="1"/>
    <d v="2025-10-22T00:00:00"/>
    <s v="Day 2"/>
    <x v="46"/>
    <x v="44"/>
    <x v="44"/>
    <x v="6"/>
    <x v="6"/>
    <x v="1"/>
    <x v="4"/>
    <n v="57"/>
    <n v="1.9"/>
    <n v="1.9"/>
  </r>
  <r>
    <x v="1"/>
    <d v="2025-10-22T00:00:00"/>
    <s v="Day 2"/>
    <x v="46"/>
    <x v="44"/>
    <x v="44"/>
    <x v="6"/>
    <x v="6"/>
    <x v="1"/>
    <x v="4"/>
    <n v="47"/>
    <n v="1.1000000000000001"/>
    <n v="1.1000000000000001"/>
  </r>
  <r>
    <x v="1"/>
    <d v="2025-10-22T00:00:00"/>
    <s v="Day 2"/>
    <x v="46"/>
    <x v="44"/>
    <x v="44"/>
    <x v="6"/>
    <x v="6"/>
    <x v="1"/>
    <x v="4"/>
    <n v="46"/>
    <n v="1"/>
    <n v="1"/>
  </r>
  <r>
    <x v="1"/>
    <d v="2025-10-22T00:00:00"/>
    <s v="Day 2"/>
    <x v="46"/>
    <x v="44"/>
    <x v="44"/>
    <x v="6"/>
    <x v="6"/>
    <x v="1"/>
    <x v="4"/>
    <n v="54"/>
    <n v="1.6"/>
    <n v="1.6"/>
  </r>
  <r>
    <x v="1"/>
    <d v="2025-10-22T00:00:00"/>
    <s v="Day 2"/>
    <x v="47"/>
    <x v="41"/>
    <x v="1"/>
    <x v="6"/>
    <x v="6"/>
    <x v="1"/>
    <x v="4"/>
    <n v="61"/>
    <n v="2.2999999999999998"/>
    <n v="2.2999999999999998"/>
  </r>
  <r>
    <x v="1"/>
    <d v="2025-10-22T00:00:00"/>
    <s v="Day 2"/>
    <x v="47"/>
    <x v="41"/>
    <x v="1"/>
    <x v="6"/>
    <x v="6"/>
    <x v="1"/>
    <x v="4"/>
    <n v="52"/>
    <n v="1.4"/>
    <n v="1.4"/>
  </r>
  <r>
    <x v="1"/>
    <d v="2025-10-22T00:00:00"/>
    <s v="Day 2"/>
    <x v="47"/>
    <x v="41"/>
    <x v="1"/>
    <x v="6"/>
    <x v="6"/>
    <x v="1"/>
    <x v="4"/>
    <n v="62"/>
    <n v="2.5"/>
    <n v="2.5"/>
  </r>
  <r>
    <x v="1"/>
    <d v="2025-10-22T00:00:00"/>
    <s v="Day 2"/>
    <x v="47"/>
    <x v="41"/>
    <x v="1"/>
    <x v="6"/>
    <x v="6"/>
    <x v="1"/>
    <x v="4"/>
    <n v="48"/>
    <n v="1.1000000000000001"/>
    <n v="1.1000000000000001"/>
  </r>
  <r>
    <x v="1"/>
    <d v="2025-10-22T00:00:00"/>
    <s v="Day 2"/>
    <x v="47"/>
    <x v="41"/>
    <x v="1"/>
    <x v="6"/>
    <x v="6"/>
    <x v="1"/>
    <x v="4"/>
    <n v="57"/>
    <n v="1.9"/>
    <n v="1.9"/>
  </r>
  <r>
    <x v="1"/>
    <d v="2025-10-22T00:00:00"/>
    <s v="Day 2"/>
    <x v="47"/>
    <x v="41"/>
    <x v="1"/>
    <x v="6"/>
    <x v="6"/>
    <x v="1"/>
    <x v="4"/>
    <n v="52"/>
    <n v="1.4"/>
    <n v="1.4"/>
  </r>
  <r>
    <x v="1"/>
    <d v="2025-10-22T00:00:00"/>
    <s v="Day 2"/>
    <x v="47"/>
    <x v="41"/>
    <x v="1"/>
    <x v="6"/>
    <x v="6"/>
    <x v="1"/>
    <x v="4"/>
    <n v="54"/>
    <n v="1.6"/>
    <n v="1.6"/>
  </r>
  <r>
    <x v="1"/>
    <d v="2025-10-22T00:00:00"/>
    <s v="Day 2"/>
    <x v="47"/>
    <x v="41"/>
    <x v="1"/>
    <x v="6"/>
    <x v="6"/>
    <x v="1"/>
    <x v="4"/>
    <n v="57"/>
    <n v="1.9"/>
    <n v="1.9"/>
  </r>
  <r>
    <x v="1"/>
    <d v="2025-10-22T00:00:00"/>
    <s v="Day 2"/>
    <x v="47"/>
    <x v="41"/>
    <x v="1"/>
    <x v="6"/>
    <x v="6"/>
    <x v="1"/>
    <x v="4"/>
    <n v="57"/>
    <n v="1.9"/>
    <n v="1.9"/>
  </r>
  <r>
    <x v="1"/>
    <d v="2025-10-22T00:00:00"/>
    <s v="Day 2"/>
    <x v="47"/>
    <x v="41"/>
    <x v="1"/>
    <x v="6"/>
    <x v="6"/>
    <x v="1"/>
    <x v="4"/>
    <n v="56"/>
    <n v="1.8"/>
    <n v="1.8"/>
  </r>
  <r>
    <x v="1"/>
    <d v="2025-10-22T00:00:00"/>
    <s v="Day 2"/>
    <x v="47"/>
    <x v="41"/>
    <x v="1"/>
    <x v="6"/>
    <x v="6"/>
    <x v="1"/>
    <x v="4"/>
    <n v="44"/>
    <n v="0.9"/>
    <n v="0.9"/>
  </r>
  <r>
    <x v="1"/>
    <d v="2025-10-22T00:00:00"/>
    <s v="Day 2"/>
    <x v="47"/>
    <x v="41"/>
    <x v="1"/>
    <x v="6"/>
    <x v="6"/>
    <x v="1"/>
    <x v="4"/>
    <n v="54"/>
    <n v="1.6"/>
    <n v="1.6"/>
  </r>
  <r>
    <x v="1"/>
    <d v="2025-10-22T00:00:00"/>
    <s v="Day 2"/>
    <x v="47"/>
    <x v="41"/>
    <x v="1"/>
    <x v="6"/>
    <x v="6"/>
    <x v="1"/>
    <x v="4"/>
    <n v="50"/>
    <n v="1.3"/>
    <n v="1.3"/>
  </r>
  <r>
    <x v="1"/>
    <d v="2025-10-22T00:00:00"/>
    <s v="Day 2"/>
    <x v="47"/>
    <x v="41"/>
    <x v="1"/>
    <x v="6"/>
    <x v="6"/>
    <x v="1"/>
    <x v="4"/>
    <n v="46"/>
    <n v="1"/>
    <n v="1"/>
  </r>
  <r>
    <x v="1"/>
    <d v="2025-10-22T00:00:00"/>
    <s v="Day 2"/>
    <x v="47"/>
    <x v="41"/>
    <x v="1"/>
    <x v="6"/>
    <x v="6"/>
    <x v="1"/>
    <x v="4"/>
    <n v="43"/>
    <n v="0.8"/>
    <n v="0.8"/>
  </r>
  <r>
    <x v="1"/>
    <d v="2025-10-22T00:00:00"/>
    <s v="Day 2"/>
    <x v="47"/>
    <x v="41"/>
    <x v="1"/>
    <x v="6"/>
    <x v="6"/>
    <x v="1"/>
    <x v="4"/>
    <n v="55"/>
    <n v="1.7"/>
    <n v="1.7"/>
  </r>
  <r>
    <x v="1"/>
    <d v="2025-10-22T00:00:00"/>
    <s v="Day 2"/>
    <x v="45"/>
    <x v="43"/>
    <x v="43"/>
    <x v="6"/>
    <x v="6"/>
    <x v="1"/>
    <x v="4"/>
    <n v="53"/>
    <n v="1.5"/>
    <n v="1.5"/>
  </r>
  <r>
    <x v="1"/>
    <d v="2025-10-22T00:00:00"/>
    <s v="Day 2"/>
    <x v="45"/>
    <x v="43"/>
    <x v="43"/>
    <x v="6"/>
    <x v="6"/>
    <x v="1"/>
    <x v="4"/>
    <n v="49"/>
    <n v="1.2"/>
    <n v="1.2"/>
  </r>
  <r>
    <x v="1"/>
    <d v="2025-10-22T00:00:00"/>
    <s v="Day 2"/>
    <x v="45"/>
    <x v="43"/>
    <x v="43"/>
    <x v="6"/>
    <x v="6"/>
    <x v="1"/>
    <x v="4"/>
    <n v="50"/>
    <n v="1.3"/>
    <n v="1.3"/>
  </r>
  <r>
    <x v="1"/>
    <d v="2025-10-22T00:00:00"/>
    <s v="Day 2"/>
    <x v="45"/>
    <x v="43"/>
    <x v="43"/>
    <x v="6"/>
    <x v="6"/>
    <x v="1"/>
    <x v="4"/>
    <n v="47"/>
    <n v="1.1000000000000001"/>
    <n v="1.1000000000000001"/>
  </r>
  <r>
    <x v="1"/>
    <d v="2025-10-22T00:00:00"/>
    <s v="Day 2"/>
    <x v="45"/>
    <x v="43"/>
    <x v="43"/>
    <x v="6"/>
    <x v="6"/>
    <x v="1"/>
    <x v="4"/>
    <n v="53"/>
    <n v="1.5"/>
    <n v="1.5"/>
  </r>
  <r>
    <x v="1"/>
    <d v="2025-10-22T00:00:00"/>
    <s v="Day 2"/>
    <x v="45"/>
    <x v="43"/>
    <x v="43"/>
    <x v="6"/>
    <x v="6"/>
    <x v="1"/>
    <x v="4"/>
    <n v="44"/>
    <n v="0.9"/>
    <n v="0.9"/>
  </r>
  <r>
    <x v="1"/>
    <d v="2025-10-22T00:00:00"/>
    <s v="Day 2"/>
    <x v="45"/>
    <x v="43"/>
    <x v="43"/>
    <x v="6"/>
    <x v="6"/>
    <x v="1"/>
    <x v="4"/>
    <n v="47"/>
    <n v="1.1000000000000001"/>
    <n v="1.1000000000000001"/>
  </r>
  <r>
    <x v="1"/>
    <d v="2025-10-22T00:00:00"/>
    <s v="Day 2"/>
    <x v="45"/>
    <x v="43"/>
    <x v="43"/>
    <x v="6"/>
    <x v="6"/>
    <x v="1"/>
    <x v="4"/>
    <n v="52"/>
    <n v="1.4"/>
    <n v="1.4"/>
  </r>
  <r>
    <x v="1"/>
    <d v="2025-10-22T00:00:00"/>
    <s v="Day 2"/>
    <x v="45"/>
    <x v="43"/>
    <x v="43"/>
    <x v="6"/>
    <x v="6"/>
    <x v="1"/>
    <x v="4"/>
    <n v="55"/>
    <n v="1.7"/>
    <n v="1.7"/>
  </r>
  <r>
    <x v="1"/>
    <d v="2025-10-22T00:00:00"/>
    <s v="Day 2"/>
    <x v="45"/>
    <x v="43"/>
    <x v="43"/>
    <x v="6"/>
    <x v="6"/>
    <x v="1"/>
    <x v="4"/>
    <n v="45"/>
    <n v="0.9"/>
    <n v="0.9"/>
  </r>
  <r>
    <x v="1"/>
    <d v="2025-10-22T00:00:00"/>
    <s v="Day 2"/>
    <x v="45"/>
    <x v="43"/>
    <x v="43"/>
    <x v="6"/>
    <x v="6"/>
    <x v="1"/>
    <x v="4"/>
    <n v="58"/>
    <n v="2"/>
    <n v="2"/>
  </r>
  <r>
    <x v="1"/>
    <d v="2025-10-22T00:00:00"/>
    <s v="Day 2"/>
    <x v="45"/>
    <x v="43"/>
    <x v="43"/>
    <x v="6"/>
    <x v="6"/>
    <x v="1"/>
    <x v="4"/>
    <n v="65"/>
    <n v="2.8"/>
    <n v="2.8"/>
  </r>
  <r>
    <x v="1"/>
    <d v="2025-10-22T00:00:00"/>
    <s v="Day 2"/>
    <x v="45"/>
    <x v="43"/>
    <x v="43"/>
    <x v="6"/>
    <x v="6"/>
    <x v="0"/>
    <x v="0"/>
    <n v="148"/>
    <n v="16.600000000000001"/>
    <n v="16.600000000000001"/>
  </r>
  <r>
    <x v="1"/>
    <d v="2025-10-22T00:00:00"/>
    <s v="Day 2"/>
    <x v="45"/>
    <x v="43"/>
    <x v="43"/>
    <x v="6"/>
    <x v="6"/>
    <x v="0"/>
    <x v="0"/>
    <n v="111"/>
    <n v="6.2"/>
    <n v="6.2"/>
  </r>
  <r>
    <x v="1"/>
    <d v="2025-10-22T00:00:00"/>
    <s v="Day 2"/>
    <x v="17"/>
    <x v="17"/>
    <x v="17"/>
    <x v="2"/>
    <x v="2"/>
    <x v="1"/>
    <x v="4"/>
    <n v="47"/>
    <n v="1.1000000000000001"/>
    <n v="1.1000000000000001"/>
  </r>
  <r>
    <x v="1"/>
    <d v="2025-10-22T00:00:00"/>
    <s v="Day 2"/>
    <x v="17"/>
    <x v="17"/>
    <x v="17"/>
    <x v="2"/>
    <x v="2"/>
    <x v="1"/>
    <x v="4"/>
    <n v="60"/>
    <n v="2.2000000000000002"/>
    <n v="2.2000000000000002"/>
  </r>
  <r>
    <x v="1"/>
    <d v="2025-10-22T00:00:00"/>
    <s v="Day 2"/>
    <x v="17"/>
    <x v="17"/>
    <x v="17"/>
    <x v="2"/>
    <x v="2"/>
    <x v="1"/>
    <x v="4"/>
    <n v="52"/>
    <n v="1.4"/>
    <n v="1.4"/>
  </r>
  <r>
    <x v="1"/>
    <d v="2025-10-22T00:00:00"/>
    <s v="Day 2"/>
    <x v="17"/>
    <x v="17"/>
    <x v="17"/>
    <x v="2"/>
    <x v="2"/>
    <x v="1"/>
    <x v="4"/>
    <n v="43"/>
    <n v="0.8"/>
    <n v="0.8"/>
  </r>
  <r>
    <x v="1"/>
    <d v="2025-10-22T00:00:00"/>
    <s v="Day 2"/>
    <x v="17"/>
    <x v="17"/>
    <x v="17"/>
    <x v="2"/>
    <x v="2"/>
    <x v="1"/>
    <x v="4"/>
    <n v="48"/>
    <n v="1.1000000000000001"/>
    <n v="1.1000000000000001"/>
  </r>
  <r>
    <x v="1"/>
    <d v="2025-10-22T00:00:00"/>
    <s v="Day 2"/>
    <x v="17"/>
    <x v="17"/>
    <x v="17"/>
    <x v="2"/>
    <x v="2"/>
    <x v="1"/>
    <x v="4"/>
    <n v="51"/>
    <n v="1.4"/>
    <n v="1.4"/>
  </r>
  <r>
    <x v="1"/>
    <d v="2025-10-22T00:00:00"/>
    <s v="Day 2"/>
    <x v="17"/>
    <x v="17"/>
    <x v="17"/>
    <x v="2"/>
    <x v="2"/>
    <x v="1"/>
    <x v="4"/>
    <n v="43"/>
    <n v="0.8"/>
    <n v="0.8"/>
  </r>
  <r>
    <x v="1"/>
    <d v="2025-10-22T00:00:00"/>
    <s v="Day 2"/>
    <x v="17"/>
    <x v="17"/>
    <x v="17"/>
    <x v="2"/>
    <x v="2"/>
    <x v="1"/>
    <x v="4"/>
    <n v="43"/>
    <n v="0.8"/>
    <n v="0.8"/>
  </r>
  <r>
    <x v="1"/>
    <d v="2025-10-22T00:00:00"/>
    <s v="Day 2"/>
    <x v="17"/>
    <x v="17"/>
    <x v="17"/>
    <x v="2"/>
    <x v="2"/>
    <x v="1"/>
    <x v="4"/>
    <n v="59"/>
    <n v="2.1"/>
    <n v="2.1"/>
  </r>
  <r>
    <x v="1"/>
    <d v="2025-10-22T00:00:00"/>
    <s v="Day 2"/>
    <x v="17"/>
    <x v="17"/>
    <x v="17"/>
    <x v="2"/>
    <x v="2"/>
    <x v="1"/>
    <x v="4"/>
    <n v="55"/>
    <n v="1.7"/>
    <n v="1.7"/>
  </r>
  <r>
    <x v="1"/>
    <d v="2025-10-22T00:00:00"/>
    <s v="Day 2"/>
    <x v="15"/>
    <x v="15"/>
    <x v="15"/>
    <x v="2"/>
    <x v="2"/>
    <x v="1"/>
    <x v="4"/>
    <n v="46"/>
    <n v="1"/>
    <n v="1"/>
  </r>
  <r>
    <x v="1"/>
    <d v="2025-10-22T00:00:00"/>
    <s v="Day 2"/>
    <x v="15"/>
    <x v="15"/>
    <x v="15"/>
    <x v="2"/>
    <x v="2"/>
    <x v="1"/>
    <x v="4"/>
    <n v="49"/>
    <n v="1.2"/>
    <n v="1.2"/>
  </r>
  <r>
    <x v="1"/>
    <d v="2025-10-22T00:00:00"/>
    <s v="Day 2"/>
    <x v="15"/>
    <x v="15"/>
    <x v="15"/>
    <x v="2"/>
    <x v="2"/>
    <x v="1"/>
    <x v="4"/>
    <n v="59"/>
    <n v="2.1"/>
    <n v="2.1"/>
  </r>
  <r>
    <x v="1"/>
    <d v="2025-10-22T00:00:00"/>
    <s v="Day 2"/>
    <x v="15"/>
    <x v="15"/>
    <x v="15"/>
    <x v="2"/>
    <x v="2"/>
    <x v="1"/>
    <x v="4"/>
    <n v="47"/>
    <n v="1.1000000000000001"/>
    <n v="1.1000000000000001"/>
  </r>
  <r>
    <x v="1"/>
    <d v="2025-10-22T00:00:00"/>
    <s v="Day 2"/>
    <x v="15"/>
    <x v="15"/>
    <x v="15"/>
    <x v="2"/>
    <x v="2"/>
    <x v="1"/>
    <x v="4"/>
    <n v="50"/>
    <n v="1.3"/>
    <n v="1.3"/>
  </r>
  <r>
    <x v="1"/>
    <d v="2025-10-22T00:00:00"/>
    <s v="Day 2"/>
    <x v="15"/>
    <x v="15"/>
    <x v="15"/>
    <x v="2"/>
    <x v="2"/>
    <x v="1"/>
    <x v="4"/>
    <n v="46"/>
    <n v="1"/>
    <n v="1"/>
  </r>
  <r>
    <x v="1"/>
    <d v="2025-10-22T00:00:00"/>
    <s v="Day 2"/>
    <x v="15"/>
    <x v="15"/>
    <x v="15"/>
    <x v="2"/>
    <x v="2"/>
    <x v="1"/>
    <x v="4"/>
    <n v="53"/>
    <n v="1.5"/>
    <n v="1.5"/>
  </r>
  <r>
    <x v="1"/>
    <d v="2025-10-22T00:00:00"/>
    <s v="Day 2"/>
    <x v="15"/>
    <x v="15"/>
    <x v="15"/>
    <x v="2"/>
    <x v="2"/>
    <x v="1"/>
    <x v="4"/>
    <n v="52"/>
    <n v="1.4"/>
    <n v="1.4"/>
  </r>
  <r>
    <x v="1"/>
    <d v="2025-10-22T00:00:00"/>
    <s v="Day 2"/>
    <x v="15"/>
    <x v="15"/>
    <x v="15"/>
    <x v="2"/>
    <x v="2"/>
    <x v="1"/>
    <x v="4"/>
    <n v="56"/>
    <n v="1.8"/>
    <n v="1.8"/>
  </r>
  <r>
    <x v="1"/>
    <d v="2025-10-22T00:00:00"/>
    <s v="Day 2"/>
    <x v="15"/>
    <x v="15"/>
    <x v="15"/>
    <x v="2"/>
    <x v="2"/>
    <x v="1"/>
    <x v="4"/>
    <n v="48"/>
    <n v="1.1000000000000001"/>
    <n v="1.1000000000000001"/>
  </r>
  <r>
    <x v="1"/>
    <d v="2025-10-22T00:00:00"/>
    <s v="Day 2"/>
    <x v="15"/>
    <x v="15"/>
    <x v="15"/>
    <x v="2"/>
    <x v="2"/>
    <x v="1"/>
    <x v="4"/>
    <n v="51"/>
    <n v="1.4"/>
    <n v="1.4"/>
  </r>
  <r>
    <x v="1"/>
    <d v="2025-10-22T00:00:00"/>
    <s v="Day 2"/>
    <x v="15"/>
    <x v="15"/>
    <x v="15"/>
    <x v="2"/>
    <x v="2"/>
    <x v="1"/>
    <x v="4"/>
    <n v="51"/>
    <n v="1.4"/>
    <n v="1.4"/>
  </r>
  <r>
    <x v="1"/>
    <d v="2025-10-22T00:00:00"/>
    <s v="Day 2"/>
    <x v="15"/>
    <x v="15"/>
    <x v="15"/>
    <x v="2"/>
    <x v="2"/>
    <x v="1"/>
    <x v="4"/>
    <n v="50"/>
    <n v="1.3"/>
    <n v="1.3"/>
  </r>
  <r>
    <x v="1"/>
    <d v="2025-10-22T00:00:00"/>
    <s v="Day 2"/>
    <x v="15"/>
    <x v="15"/>
    <x v="15"/>
    <x v="2"/>
    <x v="2"/>
    <x v="1"/>
    <x v="4"/>
    <n v="55"/>
    <n v="1.7"/>
    <n v="1.7"/>
  </r>
  <r>
    <x v="1"/>
    <d v="2025-10-22T00:00:00"/>
    <s v="Day 2"/>
    <x v="18"/>
    <x v="18"/>
    <x v="18"/>
    <x v="2"/>
    <x v="2"/>
    <x v="1"/>
    <x v="4"/>
    <n v="46"/>
    <n v="1"/>
    <n v="1"/>
  </r>
  <r>
    <x v="1"/>
    <d v="2025-10-22T00:00:00"/>
    <s v="Day 2"/>
    <x v="18"/>
    <x v="18"/>
    <x v="18"/>
    <x v="2"/>
    <x v="2"/>
    <x v="1"/>
    <x v="4"/>
    <n v="46"/>
    <n v="1"/>
    <n v="1"/>
  </r>
  <r>
    <x v="1"/>
    <d v="2025-10-22T00:00:00"/>
    <s v="Day 2"/>
    <x v="18"/>
    <x v="18"/>
    <x v="18"/>
    <x v="2"/>
    <x v="2"/>
    <x v="1"/>
    <x v="4"/>
    <n v="47"/>
    <n v="1.1000000000000001"/>
    <n v="1.1000000000000001"/>
  </r>
  <r>
    <x v="1"/>
    <d v="2025-10-22T00:00:00"/>
    <s v="Day 2"/>
    <x v="18"/>
    <x v="18"/>
    <x v="18"/>
    <x v="2"/>
    <x v="2"/>
    <x v="1"/>
    <x v="4"/>
    <n v="51"/>
    <n v="1.4"/>
    <n v="1.4"/>
  </r>
  <r>
    <x v="1"/>
    <d v="2025-10-22T00:00:00"/>
    <s v="Day 2"/>
    <x v="18"/>
    <x v="18"/>
    <x v="18"/>
    <x v="2"/>
    <x v="2"/>
    <x v="1"/>
    <x v="4"/>
    <n v="47"/>
    <n v="1.1000000000000001"/>
    <n v="1.1000000000000001"/>
  </r>
  <r>
    <x v="1"/>
    <d v="2025-10-22T00:00:00"/>
    <s v="Day 2"/>
    <x v="18"/>
    <x v="18"/>
    <x v="18"/>
    <x v="2"/>
    <x v="2"/>
    <x v="1"/>
    <x v="4"/>
    <n v="46"/>
    <n v="1"/>
    <n v="1"/>
  </r>
  <r>
    <x v="1"/>
    <d v="2025-10-22T00:00:00"/>
    <s v="Day 2"/>
    <x v="18"/>
    <x v="18"/>
    <x v="18"/>
    <x v="2"/>
    <x v="2"/>
    <x v="1"/>
    <x v="4"/>
    <n v="45"/>
    <n v="0.9"/>
    <n v="0.9"/>
  </r>
  <r>
    <x v="1"/>
    <d v="2025-10-22T00:00:00"/>
    <s v="Day 2"/>
    <x v="18"/>
    <x v="18"/>
    <x v="18"/>
    <x v="2"/>
    <x v="2"/>
    <x v="1"/>
    <x v="4"/>
    <n v="40"/>
    <n v="0.7"/>
    <n v="0.7"/>
  </r>
  <r>
    <x v="1"/>
    <d v="2025-10-22T00:00:00"/>
    <s v="Day 2"/>
    <x v="16"/>
    <x v="16"/>
    <x v="16"/>
    <x v="2"/>
    <x v="2"/>
    <x v="1"/>
    <x v="4"/>
    <n v="56"/>
    <n v="1.8"/>
    <n v="1.8"/>
  </r>
  <r>
    <x v="1"/>
    <d v="2025-10-22T00:00:00"/>
    <s v="Day 2"/>
    <x v="16"/>
    <x v="16"/>
    <x v="16"/>
    <x v="2"/>
    <x v="2"/>
    <x v="1"/>
    <x v="4"/>
    <n v="46"/>
    <n v="1"/>
    <n v="1"/>
  </r>
  <r>
    <x v="1"/>
    <d v="2025-10-22T00:00:00"/>
    <s v="Day 2"/>
    <x v="16"/>
    <x v="16"/>
    <x v="16"/>
    <x v="2"/>
    <x v="2"/>
    <x v="1"/>
    <x v="4"/>
    <n v="41"/>
    <n v="0.7"/>
    <n v="0.7"/>
  </r>
  <r>
    <x v="1"/>
    <d v="2025-10-22T00:00:00"/>
    <s v="Day 2"/>
    <x v="14"/>
    <x v="14"/>
    <x v="14"/>
    <x v="2"/>
    <x v="2"/>
    <x v="0"/>
    <x v="0"/>
    <n v="153"/>
    <n v="18.600000000000001"/>
    <n v="18.600000000000001"/>
  </r>
  <r>
    <x v="1"/>
    <d v="2025-10-22T00:00:00"/>
    <s v="Day 2"/>
    <x v="14"/>
    <x v="14"/>
    <x v="14"/>
    <x v="2"/>
    <x v="2"/>
    <x v="1"/>
    <x v="4"/>
    <n v="44"/>
    <n v="0.9"/>
    <n v="0.9"/>
  </r>
  <r>
    <x v="1"/>
    <d v="2025-10-22T00:00:00"/>
    <s v="Day 2"/>
    <x v="14"/>
    <x v="14"/>
    <x v="14"/>
    <x v="2"/>
    <x v="2"/>
    <x v="1"/>
    <x v="4"/>
    <n v="50"/>
    <n v="1.3"/>
    <n v="1.3"/>
  </r>
  <r>
    <x v="1"/>
    <d v="2025-10-22T00:00:00"/>
    <s v="Day 2"/>
    <x v="14"/>
    <x v="14"/>
    <x v="14"/>
    <x v="2"/>
    <x v="2"/>
    <x v="1"/>
    <x v="4"/>
    <n v="53"/>
    <n v="1.5"/>
    <n v="1.5"/>
  </r>
  <r>
    <x v="1"/>
    <d v="2025-10-22T00:00:00"/>
    <s v="Day 2"/>
    <x v="14"/>
    <x v="14"/>
    <x v="14"/>
    <x v="2"/>
    <x v="2"/>
    <x v="1"/>
    <x v="4"/>
    <n v="47"/>
    <n v="1.1000000000000001"/>
    <n v="1.1000000000000001"/>
  </r>
  <r>
    <x v="1"/>
    <d v="2025-10-22T00:00:00"/>
    <s v="Day 2"/>
    <x v="14"/>
    <x v="14"/>
    <x v="14"/>
    <x v="2"/>
    <x v="2"/>
    <x v="1"/>
    <x v="4"/>
    <n v="51"/>
    <n v="1.4"/>
    <n v="1.4"/>
  </r>
  <r>
    <x v="1"/>
    <d v="2025-10-22T00:00:00"/>
    <s v="Day 2"/>
    <x v="14"/>
    <x v="14"/>
    <x v="14"/>
    <x v="2"/>
    <x v="2"/>
    <x v="1"/>
    <x v="4"/>
    <n v="50"/>
    <n v="1.3"/>
    <n v="1.3"/>
  </r>
  <r>
    <x v="1"/>
    <d v="2025-10-22T00:00:00"/>
    <s v="Day 2"/>
    <x v="14"/>
    <x v="14"/>
    <x v="14"/>
    <x v="2"/>
    <x v="2"/>
    <x v="1"/>
    <x v="4"/>
    <n v="45"/>
    <n v="0.9"/>
    <n v="0.9"/>
  </r>
  <r>
    <x v="1"/>
    <d v="2025-10-22T00:00:00"/>
    <s v="Day 2"/>
    <x v="14"/>
    <x v="14"/>
    <x v="14"/>
    <x v="2"/>
    <x v="2"/>
    <x v="1"/>
    <x v="4"/>
    <n v="48"/>
    <n v="1.1000000000000001"/>
    <n v="1.1000000000000001"/>
  </r>
  <r>
    <x v="1"/>
    <d v="2025-10-22T00:00:00"/>
    <s v="Day 2"/>
    <x v="14"/>
    <x v="14"/>
    <x v="14"/>
    <x v="2"/>
    <x v="2"/>
    <x v="1"/>
    <x v="4"/>
    <n v="49"/>
    <n v="1.2"/>
    <n v="1.2"/>
  </r>
  <r>
    <x v="1"/>
    <d v="2025-10-22T00:00:00"/>
    <s v="Day 2"/>
    <x v="19"/>
    <x v="19"/>
    <x v="19"/>
    <x v="2"/>
    <x v="2"/>
    <x v="0"/>
    <x v="0"/>
    <n v="158"/>
    <n v="20.8"/>
    <n v="20.8"/>
  </r>
  <r>
    <x v="1"/>
    <d v="2025-10-22T00:00:00"/>
    <s v="Day 2"/>
    <x v="19"/>
    <x v="19"/>
    <x v="19"/>
    <x v="2"/>
    <x v="2"/>
    <x v="1"/>
    <x v="4"/>
    <n v="41"/>
    <n v="0.7"/>
    <n v="0.7"/>
  </r>
  <r>
    <x v="1"/>
    <d v="2025-10-22T00:00:00"/>
    <s v="Day 2"/>
    <x v="19"/>
    <x v="19"/>
    <x v="19"/>
    <x v="2"/>
    <x v="2"/>
    <x v="1"/>
    <x v="4"/>
    <n v="46"/>
    <n v="1"/>
    <n v="1"/>
  </r>
  <r>
    <x v="1"/>
    <d v="2025-10-22T00:00:00"/>
    <s v="Day 2"/>
    <x v="19"/>
    <x v="19"/>
    <x v="19"/>
    <x v="2"/>
    <x v="2"/>
    <x v="1"/>
    <x v="4"/>
    <n v="48"/>
    <n v="1.1000000000000001"/>
    <n v="1.1000000000000001"/>
  </r>
  <r>
    <x v="1"/>
    <d v="2025-10-22T00:00:00"/>
    <s v="Day 2"/>
    <x v="19"/>
    <x v="19"/>
    <x v="19"/>
    <x v="2"/>
    <x v="2"/>
    <x v="1"/>
    <x v="4"/>
    <n v="50"/>
    <n v="1.3"/>
    <n v="1.3"/>
  </r>
  <r>
    <x v="1"/>
    <d v="2025-10-22T00:00:00"/>
    <s v="Day 2"/>
    <x v="19"/>
    <x v="19"/>
    <x v="19"/>
    <x v="2"/>
    <x v="2"/>
    <x v="1"/>
    <x v="4"/>
    <n v="51"/>
    <n v="1.4"/>
    <n v="1.4"/>
  </r>
  <r>
    <x v="1"/>
    <d v="2025-10-22T00:00:00"/>
    <s v="Day 2"/>
    <x v="19"/>
    <x v="19"/>
    <x v="19"/>
    <x v="2"/>
    <x v="2"/>
    <x v="1"/>
    <x v="4"/>
    <n v="43"/>
    <n v="0.8"/>
    <n v="0.8"/>
  </r>
  <r>
    <x v="1"/>
    <d v="2025-10-22T00:00:00"/>
    <s v="Day 2"/>
    <x v="19"/>
    <x v="19"/>
    <x v="19"/>
    <x v="2"/>
    <x v="2"/>
    <x v="1"/>
    <x v="4"/>
    <n v="59"/>
    <n v="2.1"/>
    <n v="2.1"/>
  </r>
  <r>
    <x v="1"/>
    <d v="2025-10-22T00:00:00"/>
    <s v="Day 2"/>
    <x v="19"/>
    <x v="19"/>
    <x v="19"/>
    <x v="2"/>
    <x v="2"/>
    <x v="1"/>
    <x v="4"/>
    <n v="51"/>
    <n v="1.4"/>
    <n v="1.4"/>
  </r>
  <r>
    <x v="1"/>
    <d v="2025-10-22T00:00:00"/>
    <s v="Day 2"/>
    <x v="19"/>
    <x v="19"/>
    <x v="19"/>
    <x v="2"/>
    <x v="2"/>
    <x v="1"/>
    <x v="4"/>
    <n v="45"/>
    <n v="0.9"/>
    <n v="0.9"/>
  </r>
  <r>
    <x v="1"/>
    <d v="2025-10-22T00:00:00"/>
    <s v="Day 2"/>
    <x v="96"/>
    <x v="89"/>
    <x v="81"/>
    <x v="2"/>
    <x v="2"/>
    <x v="1"/>
    <x v="4"/>
    <n v="45"/>
    <n v="0.9"/>
    <n v="0.9"/>
  </r>
  <r>
    <x v="1"/>
    <d v="2025-10-22T00:00:00"/>
    <s v="Day 2"/>
    <x v="96"/>
    <x v="89"/>
    <x v="81"/>
    <x v="2"/>
    <x v="2"/>
    <x v="1"/>
    <x v="4"/>
    <n v="52"/>
    <n v="1.4"/>
    <n v="1.4"/>
  </r>
  <r>
    <x v="1"/>
    <d v="2025-10-22T00:00:00"/>
    <s v="Day 2"/>
    <x v="96"/>
    <x v="89"/>
    <x v="81"/>
    <x v="2"/>
    <x v="2"/>
    <x v="1"/>
    <x v="4"/>
    <n v="54"/>
    <n v="1.6"/>
    <n v="1.6"/>
  </r>
  <r>
    <x v="1"/>
    <d v="2025-10-22T00:00:00"/>
    <s v="Day 2"/>
    <x v="96"/>
    <x v="89"/>
    <x v="81"/>
    <x v="2"/>
    <x v="2"/>
    <x v="1"/>
    <x v="4"/>
    <n v="45"/>
    <n v="0.9"/>
    <n v="0.9"/>
  </r>
  <r>
    <x v="1"/>
    <d v="2025-10-22T00:00:00"/>
    <s v="Day 2"/>
    <x v="96"/>
    <x v="89"/>
    <x v="81"/>
    <x v="2"/>
    <x v="2"/>
    <x v="1"/>
    <x v="4"/>
    <n v="59"/>
    <n v="2.1"/>
    <n v="2.1"/>
  </r>
  <r>
    <x v="1"/>
    <d v="2025-10-22T00:00:00"/>
    <s v="Day 2"/>
    <x v="96"/>
    <x v="89"/>
    <x v="81"/>
    <x v="2"/>
    <x v="2"/>
    <x v="1"/>
    <x v="4"/>
    <n v="48"/>
    <n v="1.1000000000000001"/>
    <n v="1.1000000000000001"/>
  </r>
  <r>
    <x v="1"/>
    <d v="2025-10-22T00:00:00"/>
    <s v="Day 2"/>
    <x v="96"/>
    <x v="89"/>
    <x v="81"/>
    <x v="2"/>
    <x v="2"/>
    <x v="1"/>
    <x v="4"/>
    <n v="64"/>
    <n v="2.7"/>
    <n v="2.7"/>
  </r>
  <r>
    <x v="1"/>
    <d v="2025-10-22T00:00:00"/>
    <s v="Day 2"/>
    <x v="96"/>
    <x v="89"/>
    <x v="81"/>
    <x v="2"/>
    <x v="2"/>
    <x v="0"/>
    <x v="0"/>
    <n v="139"/>
    <n v="13.4"/>
    <n v="13.4"/>
  </r>
  <r>
    <x v="1"/>
    <d v="2025-10-22T00:00:00"/>
    <s v="Day 2"/>
    <x v="96"/>
    <x v="89"/>
    <x v="81"/>
    <x v="2"/>
    <x v="2"/>
    <x v="0"/>
    <x v="0"/>
    <n v="101"/>
    <n v="4.5"/>
    <n v="4.5"/>
  </r>
  <r>
    <x v="1"/>
    <d v="2025-10-22T00:00:00"/>
    <s v="Day 2"/>
    <x v="26"/>
    <x v="21"/>
    <x v="26"/>
    <x v="3"/>
    <x v="3"/>
    <x v="1"/>
    <x v="4"/>
    <n v="47"/>
    <n v="1.1000000000000001"/>
    <n v="1.1000000000000001"/>
  </r>
  <r>
    <x v="1"/>
    <d v="2025-10-22T00:00:00"/>
    <s v="Day 2"/>
    <x v="26"/>
    <x v="21"/>
    <x v="26"/>
    <x v="3"/>
    <x v="3"/>
    <x v="1"/>
    <x v="4"/>
    <n v="49"/>
    <n v="1.2"/>
    <n v="1.2"/>
  </r>
  <r>
    <x v="1"/>
    <d v="2025-10-22T00:00:00"/>
    <s v="Day 2"/>
    <x v="26"/>
    <x v="21"/>
    <x v="26"/>
    <x v="3"/>
    <x v="3"/>
    <x v="1"/>
    <x v="4"/>
    <n v="52"/>
    <n v="1.4"/>
    <n v="1.4"/>
  </r>
  <r>
    <x v="1"/>
    <d v="2025-10-22T00:00:00"/>
    <s v="Day 2"/>
    <x v="26"/>
    <x v="21"/>
    <x v="26"/>
    <x v="3"/>
    <x v="3"/>
    <x v="1"/>
    <x v="4"/>
    <n v="43"/>
    <n v="0.8"/>
    <n v="0.8"/>
  </r>
  <r>
    <x v="1"/>
    <d v="2025-10-22T00:00:00"/>
    <s v="Day 2"/>
    <x v="26"/>
    <x v="21"/>
    <x v="26"/>
    <x v="3"/>
    <x v="3"/>
    <x v="1"/>
    <x v="4"/>
    <n v="42"/>
    <n v="0.8"/>
    <n v="0.8"/>
  </r>
  <r>
    <x v="1"/>
    <d v="2025-10-22T00:00:00"/>
    <s v="Day 2"/>
    <x v="26"/>
    <x v="21"/>
    <x v="26"/>
    <x v="3"/>
    <x v="3"/>
    <x v="1"/>
    <x v="4"/>
    <n v="52"/>
    <n v="1.4"/>
    <n v="1.4"/>
  </r>
  <r>
    <x v="1"/>
    <d v="2025-10-22T00:00:00"/>
    <s v="Day 2"/>
    <x v="26"/>
    <x v="21"/>
    <x v="26"/>
    <x v="3"/>
    <x v="3"/>
    <x v="1"/>
    <x v="4"/>
    <n v="45"/>
    <n v="0.9"/>
    <n v="0.9"/>
  </r>
  <r>
    <x v="1"/>
    <d v="2025-10-22T00:00:00"/>
    <s v="Day 2"/>
    <x v="23"/>
    <x v="23"/>
    <x v="23"/>
    <x v="3"/>
    <x v="3"/>
    <x v="1"/>
    <x v="4"/>
    <n v="53"/>
    <n v="1.5"/>
    <n v="1.5"/>
  </r>
  <r>
    <x v="1"/>
    <d v="2025-10-22T00:00:00"/>
    <s v="Day 2"/>
    <x v="23"/>
    <x v="23"/>
    <x v="23"/>
    <x v="3"/>
    <x v="3"/>
    <x v="1"/>
    <x v="4"/>
    <n v="54"/>
    <n v="1.6"/>
    <n v="1.6"/>
  </r>
  <r>
    <x v="1"/>
    <d v="2025-10-22T00:00:00"/>
    <s v="Day 2"/>
    <x v="23"/>
    <x v="23"/>
    <x v="23"/>
    <x v="3"/>
    <x v="3"/>
    <x v="1"/>
    <x v="4"/>
    <n v="48"/>
    <n v="1.1000000000000001"/>
    <n v="1.1000000000000001"/>
  </r>
  <r>
    <x v="1"/>
    <d v="2025-10-22T00:00:00"/>
    <s v="Day 2"/>
    <x v="23"/>
    <x v="23"/>
    <x v="23"/>
    <x v="3"/>
    <x v="3"/>
    <x v="1"/>
    <x v="4"/>
    <n v="50"/>
    <n v="1.3"/>
    <n v="1.3"/>
  </r>
  <r>
    <x v="1"/>
    <d v="2025-10-22T00:00:00"/>
    <s v="Day 2"/>
    <x v="23"/>
    <x v="23"/>
    <x v="23"/>
    <x v="3"/>
    <x v="3"/>
    <x v="1"/>
    <x v="4"/>
    <n v="73"/>
    <n v="4.0999999999999996"/>
    <n v="4.0999999999999996"/>
  </r>
  <r>
    <x v="1"/>
    <d v="2025-10-22T00:00:00"/>
    <s v="Day 2"/>
    <x v="23"/>
    <x v="23"/>
    <x v="23"/>
    <x v="3"/>
    <x v="3"/>
    <x v="1"/>
    <x v="4"/>
    <n v="55"/>
    <n v="1.7"/>
    <n v="1.7"/>
  </r>
  <r>
    <x v="1"/>
    <d v="2025-10-22T00:00:00"/>
    <s v="Day 2"/>
    <x v="23"/>
    <x v="23"/>
    <x v="23"/>
    <x v="3"/>
    <x v="3"/>
    <x v="1"/>
    <x v="4"/>
    <n v="41"/>
    <n v="0.7"/>
    <n v="0.7"/>
  </r>
  <r>
    <x v="1"/>
    <d v="2025-10-22T00:00:00"/>
    <s v="Day 2"/>
    <x v="23"/>
    <x v="23"/>
    <x v="23"/>
    <x v="3"/>
    <x v="3"/>
    <x v="1"/>
    <x v="4"/>
    <n v="45"/>
    <n v="0.9"/>
    <n v="0.9"/>
  </r>
  <r>
    <x v="1"/>
    <d v="2025-10-22T00:00:00"/>
    <s v="Day 2"/>
    <x v="23"/>
    <x v="23"/>
    <x v="23"/>
    <x v="3"/>
    <x v="3"/>
    <x v="1"/>
    <x v="4"/>
    <n v="45"/>
    <n v="0.9"/>
    <n v="0.9"/>
  </r>
  <r>
    <x v="1"/>
    <d v="2025-10-22T00:00:00"/>
    <s v="Day 2"/>
    <x v="24"/>
    <x v="24"/>
    <x v="24"/>
    <x v="3"/>
    <x v="3"/>
    <x v="1"/>
    <x v="4"/>
    <n v="49"/>
    <n v="1.2"/>
    <n v="1.2"/>
  </r>
  <r>
    <x v="1"/>
    <d v="2025-10-22T00:00:00"/>
    <s v="Day 2"/>
    <x v="21"/>
    <x v="21"/>
    <x v="21"/>
    <x v="3"/>
    <x v="3"/>
    <x v="1"/>
    <x v="4"/>
    <n v="50"/>
    <n v="1.3"/>
    <n v="1.3"/>
  </r>
  <r>
    <x v="1"/>
    <d v="2025-10-22T00:00:00"/>
    <s v="Day 2"/>
    <x v="21"/>
    <x v="21"/>
    <x v="21"/>
    <x v="3"/>
    <x v="3"/>
    <x v="1"/>
    <x v="4"/>
    <n v="50"/>
    <n v="1.3"/>
    <n v="1.3"/>
  </r>
  <r>
    <x v="1"/>
    <d v="2025-10-22T00:00:00"/>
    <s v="Day 2"/>
    <x v="21"/>
    <x v="21"/>
    <x v="21"/>
    <x v="3"/>
    <x v="3"/>
    <x v="1"/>
    <x v="4"/>
    <n v="53"/>
    <n v="1.5"/>
    <n v="1.5"/>
  </r>
  <r>
    <x v="1"/>
    <d v="2025-10-22T00:00:00"/>
    <s v="Day 2"/>
    <x v="21"/>
    <x v="21"/>
    <x v="21"/>
    <x v="3"/>
    <x v="3"/>
    <x v="1"/>
    <x v="4"/>
    <n v="55"/>
    <n v="1.7"/>
    <n v="1.7"/>
  </r>
  <r>
    <x v="1"/>
    <d v="2025-10-22T00:00:00"/>
    <s v="Day 2"/>
    <x v="21"/>
    <x v="21"/>
    <x v="21"/>
    <x v="3"/>
    <x v="3"/>
    <x v="1"/>
    <x v="4"/>
    <n v="46"/>
    <n v="1"/>
    <n v="1"/>
  </r>
  <r>
    <x v="1"/>
    <d v="2025-10-22T00:00:00"/>
    <s v="Day 2"/>
    <x v="21"/>
    <x v="21"/>
    <x v="21"/>
    <x v="3"/>
    <x v="3"/>
    <x v="1"/>
    <x v="4"/>
    <n v="45"/>
    <n v="0.9"/>
    <n v="0.9"/>
  </r>
  <r>
    <x v="1"/>
    <d v="2025-10-22T00:00:00"/>
    <s v="Day 2"/>
    <x v="21"/>
    <x v="21"/>
    <x v="21"/>
    <x v="3"/>
    <x v="3"/>
    <x v="1"/>
    <x v="4"/>
    <n v="45"/>
    <n v="0.9"/>
    <n v="0.9"/>
  </r>
  <r>
    <x v="1"/>
    <d v="2025-10-22T00:00:00"/>
    <s v="Day 2"/>
    <x v="21"/>
    <x v="21"/>
    <x v="21"/>
    <x v="3"/>
    <x v="3"/>
    <x v="1"/>
    <x v="4"/>
    <n v="51"/>
    <n v="1.4"/>
    <n v="1.4"/>
  </r>
  <r>
    <x v="1"/>
    <d v="2025-10-22T00:00:00"/>
    <s v="Day 2"/>
    <x v="21"/>
    <x v="21"/>
    <x v="21"/>
    <x v="3"/>
    <x v="3"/>
    <x v="1"/>
    <x v="4"/>
    <n v="42"/>
    <n v="0.8"/>
    <n v="0.8"/>
  </r>
  <r>
    <x v="1"/>
    <d v="2025-10-22T00:00:00"/>
    <s v="Day 2"/>
    <x v="25"/>
    <x v="25"/>
    <x v="25"/>
    <x v="3"/>
    <x v="3"/>
    <x v="0"/>
    <x v="0"/>
    <n v="152"/>
    <n v="18.2"/>
    <n v="18.2"/>
  </r>
  <r>
    <x v="1"/>
    <d v="2025-10-22T00:00:00"/>
    <s v="Day 2"/>
    <x v="25"/>
    <x v="25"/>
    <x v="25"/>
    <x v="3"/>
    <x v="3"/>
    <x v="1"/>
    <x v="4"/>
    <n v="50"/>
    <n v="1.3"/>
    <n v="1.3"/>
  </r>
  <r>
    <x v="1"/>
    <d v="2025-10-22T00:00:00"/>
    <s v="Day 2"/>
    <x v="25"/>
    <x v="25"/>
    <x v="25"/>
    <x v="3"/>
    <x v="3"/>
    <x v="1"/>
    <x v="4"/>
    <n v="53"/>
    <n v="1.5"/>
    <n v="1.5"/>
  </r>
  <r>
    <x v="1"/>
    <d v="2025-10-22T00:00:00"/>
    <s v="Day 2"/>
    <x v="25"/>
    <x v="25"/>
    <x v="25"/>
    <x v="3"/>
    <x v="3"/>
    <x v="1"/>
    <x v="4"/>
    <n v="47"/>
    <n v="1.1000000000000001"/>
    <n v="1.1000000000000001"/>
  </r>
  <r>
    <x v="1"/>
    <d v="2025-10-22T00:00:00"/>
    <s v="Day 2"/>
    <x v="25"/>
    <x v="25"/>
    <x v="25"/>
    <x v="3"/>
    <x v="3"/>
    <x v="1"/>
    <x v="4"/>
    <n v="49"/>
    <n v="1.2"/>
    <n v="1.2"/>
  </r>
  <r>
    <x v="1"/>
    <d v="2025-10-22T00:00:00"/>
    <s v="Day 2"/>
    <x v="25"/>
    <x v="25"/>
    <x v="25"/>
    <x v="3"/>
    <x v="3"/>
    <x v="1"/>
    <x v="4"/>
    <n v="50"/>
    <n v="1.3"/>
    <n v="1.3"/>
  </r>
  <r>
    <x v="1"/>
    <d v="2025-10-22T00:00:00"/>
    <s v="Day 2"/>
    <x v="25"/>
    <x v="25"/>
    <x v="25"/>
    <x v="3"/>
    <x v="3"/>
    <x v="1"/>
    <x v="4"/>
    <n v="41"/>
    <n v="0.7"/>
    <n v="0.7"/>
  </r>
  <r>
    <x v="1"/>
    <d v="2025-10-22T00:00:00"/>
    <s v="Day 2"/>
    <x v="25"/>
    <x v="25"/>
    <x v="25"/>
    <x v="3"/>
    <x v="3"/>
    <x v="1"/>
    <x v="4"/>
    <n v="49"/>
    <n v="1.2"/>
    <n v="1.2"/>
  </r>
  <r>
    <x v="1"/>
    <d v="2025-10-22T00:00:00"/>
    <s v="Day 2"/>
    <x v="25"/>
    <x v="25"/>
    <x v="25"/>
    <x v="3"/>
    <x v="3"/>
    <x v="1"/>
    <x v="4"/>
    <n v="56"/>
    <n v="1.8"/>
    <n v="1.8"/>
  </r>
  <r>
    <x v="1"/>
    <d v="2025-10-22T00:00:00"/>
    <s v="Day 2"/>
    <x v="25"/>
    <x v="25"/>
    <x v="25"/>
    <x v="3"/>
    <x v="3"/>
    <x v="1"/>
    <x v="4"/>
    <n v="44"/>
    <n v="0.9"/>
    <n v="0.9"/>
  </r>
  <r>
    <x v="1"/>
    <d v="2025-10-22T00:00:00"/>
    <s v="Day 2"/>
    <x v="20"/>
    <x v="20"/>
    <x v="20"/>
    <x v="3"/>
    <x v="3"/>
    <x v="0"/>
    <x v="0"/>
    <n v="169"/>
    <n v="26.2"/>
    <n v="26.2"/>
  </r>
  <r>
    <x v="1"/>
    <d v="2025-10-22T00:00:00"/>
    <s v="Day 2"/>
    <x v="20"/>
    <x v="20"/>
    <x v="20"/>
    <x v="3"/>
    <x v="3"/>
    <x v="0"/>
    <x v="0"/>
    <n v="98"/>
    <n v="4"/>
    <n v="4"/>
  </r>
  <r>
    <x v="1"/>
    <d v="2025-10-22T00:00:00"/>
    <s v="Day 2"/>
    <x v="20"/>
    <x v="20"/>
    <x v="20"/>
    <x v="3"/>
    <x v="3"/>
    <x v="1"/>
    <x v="4"/>
    <n v="56"/>
    <n v="1.8"/>
    <n v="1.8"/>
  </r>
  <r>
    <x v="1"/>
    <d v="2025-10-22T00:00:00"/>
    <s v="Day 2"/>
    <x v="20"/>
    <x v="20"/>
    <x v="20"/>
    <x v="3"/>
    <x v="3"/>
    <x v="1"/>
    <x v="4"/>
    <n v="59"/>
    <n v="2.1"/>
    <n v="2.1"/>
  </r>
  <r>
    <x v="1"/>
    <d v="2025-10-22T00:00:00"/>
    <s v="Day 2"/>
    <x v="20"/>
    <x v="20"/>
    <x v="20"/>
    <x v="3"/>
    <x v="3"/>
    <x v="1"/>
    <x v="4"/>
    <n v="45"/>
    <n v="0.9"/>
    <n v="0.9"/>
  </r>
  <r>
    <x v="1"/>
    <d v="2025-10-22T00:00:00"/>
    <s v="Day 2"/>
    <x v="22"/>
    <x v="22"/>
    <x v="22"/>
    <x v="3"/>
    <x v="3"/>
    <x v="0"/>
    <x v="0"/>
    <n v="151"/>
    <n v="17.8"/>
    <n v="17.8"/>
  </r>
  <r>
    <x v="1"/>
    <d v="2025-10-22T00:00:00"/>
    <s v="Day 2"/>
    <x v="22"/>
    <x v="22"/>
    <x v="22"/>
    <x v="3"/>
    <x v="3"/>
    <x v="1"/>
    <x v="4"/>
    <n v="58"/>
    <n v="2"/>
    <n v="2"/>
  </r>
  <r>
    <x v="1"/>
    <d v="2025-10-22T00:00:00"/>
    <s v="Day 2"/>
    <x v="22"/>
    <x v="22"/>
    <x v="22"/>
    <x v="3"/>
    <x v="3"/>
    <x v="1"/>
    <x v="4"/>
    <n v="47"/>
    <n v="1.1000000000000001"/>
    <n v="1.1000000000000001"/>
  </r>
  <r>
    <x v="1"/>
    <d v="2025-10-22T00:00:00"/>
    <s v="Day 2"/>
    <x v="22"/>
    <x v="22"/>
    <x v="22"/>
    <x v="3"/>
    <x v="3"/>
    <x v="1"/>
    <x v="4"/>
    <n v="44"/>
    <n v="0.9"/>
    <n v="0.9"/>
  </r>
  <r>
    <x v="1"/>
    <d v="2025-10-22T00:00:00"/>
    <s v="Day 2"/>
    <x v="28"/>
    <x v="27"/>
    <x v="28"/>
    <x v="4"/>
    <x v="4"/>
    <x v="1"/>
    <x v="4"/>
    <n v="42"/>
    <n v="0.8"/>
    <n v="0.8"/>
  </r>
  <r>
    <x v="1"/>
    <d v="2025-10-22T00:00:00"/>
    <s v="Day 2"/>
    <x v="28"/>
    <x v="27"/>
    <x v="28"/>
    <x v="4"/>
    <x v="4"/>
    <x v="1"/>
    <x v="4"/>
    <n v="48"/>
    <n v="1.1000000000000001"/>
    <n v="1.1000000000000001"/>
  </r>
  <r>
    <x v="1"/>
    <d v="2025-10-22T00:00:00"/>
    <s v="Day 2"/>
    <x v="28"/>
    <x v="27"/>
    <x v="28"/>
    <x v="4"/>
    <x v="4"/>
    <x v="1"/>
    <x v="4"/>
    <n v="42"/>
    <n v="0.8"/>
    <n v="0.8"/>
  </r>
  <r>
    <x v="1"/>
    <d v="2025-10-22T00:00:00"/>
    <s v="Day 2"/>
    <x v="28"/>
    <x v="27"/>
    <x v="28"/>
    <x v="4"/>
    <x v="4"/>
    <x v="1"/>
    <x v="4"/>
    <n v="48"/>
    <n v="1.1000000000000001"/>
    <n v="1.1000000000000001"/>
  </r>
  <r>
    <x v="1"/>
    <d v="2025-10-22T00:00:00"/>
    <s v="Day 2"/>
    <x v="28"/>
    <x v="27"/>
    <x v="28"/>
    <x v="4"/>
    <x v="4"/>
    <x v="1"/>
    <x v="4"/>
    <n v="56"/>
    <n v="1.8"/>
    <n v="1.8"/>
  </r>
  <r>
    <x v="1"/>
    <d v="2025-10-22T00:00:00"/>
    <s v="Day 2"/>
    <x v="28"/>
    <x v="27"/>
    <x v="28"/>
    <x v="4"/>
    <x v="4"/>
    <x v="1"/>
    <x v="4"/>
    <n v="45"/>
    <n v="0.9"/>
    <n v="0.9"/>
  </r>
  <r>
    <x v="1"/>
    <d v="2025-10-22T00:00:00"/>
    <s v="Day 2"/>
    <x v="28"/>
    <x v="27"/>
    <x v="28"/>
    <x v="4"/>
    <x v="4"/>
    <x v="1"/>
    <x v="4"/>
    <n v="48"/>
    <n v="1.1000000000000001"/>
    <n v="1.1000000000000001"/>
  </r>
  <r>
    <x v="1"/>
    <d v="2025-10-22T00:00:00"/>
    <s v="Day 2"/>
    <x v="28"/>
    <x v="27"/>
    <x v="28"/>
    <x v="4"/>
    <x v="4"/>
    <x v="1"/>
    <x v="4"/>
    <n v="48"/>
    <n v="1.1000000000000001"/>
    <n v="1.1000000000000001"/>
  </r>
  <r>
    <x v="1"/>
    <d v="2025-10-22T00:00:00"/>
    <s v="Day 2"/>
    <x v="28"/>
    <x v="27"/>
    <x v="28"/>
    <x v="4"/>
    <x v="4"/>
    <x v="1"/>
    <x v="4"/>
    <n v="54"/>
    <n v="1.6"/>
    <n v="1.6"/>
  </r>
  <r>
    <x v="1"/>
    <d v="2025-10-22T00:00:00"/>
    <s v="Day 2"/>
    <x v="28"/>
    <x v="27"/>
    <x v="28"/>
    <x v="4"/>
    <x v="4"/>
    <x v="1"/>
    <x v="4"/>
    <n v="52"/>
    <n v="1.4"/>
    <n v="1.4"/>
  </r>
  <r>
    <x v="1"/>
    <d v="2025-10-22T00:00:00"/>
    <s v="Day 2"/>
    <x v="28"/>
    <x v="27"/>
    <x v="28"/>
    <x v="4"/>
    <x v="4"/>
    <x v="1"/>
    <x v="4"/>
    <n v="49"/>
    <n v="1.2"/>
    <n v="1.2"/>
  </r>
  <r>
    <x v="1"/>
    <d v="2025-10-22T00:00:00"/>
    <s v="Day 2"/>
    <x v="28"/>
    <x v="27"/>
    <x v="28"/>
    <x v="4"/>
    <x v="4"/>
    <x v="1"/>
    <x v="4"/>
    <n v="54"/>
    <n v="1.6"/>
    <n v="1.6"/>
  </r>
  <r>
    <x v="1"/>
    <d v="2025-10-22T00:00:00"/>
    <s v="Day 2"/>
    <x v="28"/>
    <x v="27"/>
    <x v="28"/>
    <x v="4"/>
    <x v="4"/>
    <x v="1"/>
    <x v="4"/>
    <n v="48"/>
    <n v="1.1000000000000001"/>
    <n v="1.1000000000000001"/>
  </r>
  <r>
    <x v="1"/>
    <d v="2025-10-22T00:00:00"/>
    <s v="Day 2"/>
    <x v="31"/>
    <x v="29"/>
    <x v="10"/>
    <x v="4"/>
    <x v="4"/>
    <x v="1"/>
    <x v="4"/>
    <n v="51"/>
    <n v="1.4"/>
    <n v="1.4"/>
  </r>
  <r>
    <x v="1"/>
    <d v="2025-10-22T00:00:00"/>
    <s v="Day 2"/>
    <x v="31"/>
    <x v="29"/>
    <x v="10"/>
    <x v="4"/>
    <x v="4"/>
    <x v="1"/>
    <x v="4"/>
    <n v="50"/>
    <n v="1.3"/>
    <n v="1.3"/>
  </r>
  <r>
    <x v="1"/>
    <d v="2025-10-22T00:00:00"/>
    <s v="Day 2"/>
    <x v="31"/>
    <x v="29"/>
    <x v="10"/>
    <x v="4"/>
    <x v="4"/>
    <x v="1"/>
    <x v="4"/>
    <n v="47"/>
    <n v="1.1000000000000001"/>
    <n v="1.1000000000000001"/>
  </r>
  <r>
    <x v="1"/>
    <d v="2025-10-22T00:00:00"/>
    <s v="Day 2"/>
    <x v="31"/>
    <x v="29"/>
    <x v="10"/>
    <x v="4"/>
    <x v="4"/>
    <x v="1"/>
    <x v="4"/>
    <n v="55"/>
    <n v="1.7"/>
    <n v="1.7"/>
  </r>
  <r>
    <x v="1"/>
    <d v="2025-10-22T00:00:00"/>
    <s v="Day 2"/>
    <x v="31"/>
    <x v="29"/>
    <x v="10"/>
    <x v="4"/>
    <x v="4"/>
    <x v="1"/>
    <x v="4"/>
    <n v="45"/>
    <n v="0.9"/>
    <n v="0.9"/>
  </r>
  <r>
    <x v="1"/>
    <d v="2025-10-22T00:00:00"/>
    <s v="Day 2"/>
    <x v="31"/>
    <x v="29"/>
    <x v="10"/>
    <x v="4"/>
    <x v="4"/>
    <x v="1"/>
    <x v="4"/>
    <n v="49"/>
    <n v="1.2"/>
    <n v="1.2"/>
  </r>
  <r>
    <x v="1"/>
    <d v="2025-10-22T00:00:00"/>
    <s v="Day 2"/>
    <x v="31"/>
    <x v="29"/>
    <x v="10"/>
    <x v="4"/>
    <x v="4"/>
    <x v="1"/>
    <x v="4"/>
    <n v="42"/>
    <n v="0.8"/>
    <n v="0.8"/>
  </r>
  <r>
    <x v="1"/>
    <d v="2025-10-22T00:00:00"/>
    <s v="Day 2"/>
    <x v="31"/>
    <x v="29"/>
    <x v="10"/>
    <x v="4"/>
    <x v="4"/>
    <x v="1"/>
    <x v="4"/>
    <n v="45"/>
    <n v="0.9"/>
    <n v="0.9"/>
  </r>
  <r>
    <x v="1"/>
    <d v="2025-10-22T00:00:00"/>
    <s v="Day 2"/>
    <x v="31"/>
    <x v="29"/>
    <x v="10"/>
    <x v="4"/>
    <x v="4"/>
    <x v="1"/>
    <x v="4"/>
    <n v="61"/>
    <n v="2.2999999999999998"/>
    <n v="2.2999999999999998"/>
  </r>
  <r>
    <x v="1"/>
    <d v="2025-10-22T00:00:00"/>
    <s v="Day 2"/>
    <x v="31"/>
    <x v="29"/>
    <x v="10"/>
    <x v="4"/>
    <x v="4"/>
    <x v="1"/>
    <x v="4"/>
    <n v="51"/>
    <n v="1.4"/>
    <n v="1.4"/>
  </r>
  <r>
    <x v="1"/>
    <d v="2025-10-22T00:00:00"/>
    <s v="Day 2"/>
    <x v="31"/>
    <x v="29"/>
    <x v="10"/>
    <x v="4"/>
    <x v="4"/>
    <x v="1"/>
    <x v="4"/>
    <n v="45"/>
    <n v="0.9"/>
    <n v="0.9"/>
  </r>
  <r>
    <x v="1"/>
    <d v="2025-10-22T00:00:00"/>
    <s v="Day 2"/>
    <x v="31"/>
    <x v="29"/>
    <x v="10"/>
    <x v="4"/>
    <x v="4"/>
    <x v="1"/>
    <x v="4"/>
    <n v="44"/>
    <n v="0.9"/>
    <n v="0.9"/>
  </r>
  <r>
    <x v="1"/>
    <d v="2025-10-22T00:00:00"/>
    <s v="Day 2"/>
    <x v="31"/>
    <x v="29"/>
    <x v="10"/>
    <x v="4"/>
    <x v="4"/>
    <x v="1"/>
    <x v="4"/>
    <n v="54"/>
    <n v="1.6"/>
    <n v="1.6"/>
  </r>
  <r>
    <x v="1"/>
    <d v="2025-10-22T00:00:00"/>
    <s v="Day 2"/>
    <x v="31"/>
    <x v="29"/>
    <x v="10"/>
    <x v="4"/>
    <x v="4"/>
    <x v="1"/>
    <x v="4"/>
    <n v="52"/>
    <n v="1.4"/>
    <n v="1.4"/>
  </r>
  <r>
    <x v="1"/>
    <d v="2025-10-22T00:00:00"/>
    <s v="Day 2"/>
    <x v="31"/>
    <x v="29"/>
    <x v="10"/>
    <x v="4"/>
    <x v="4"/>
    <x v="1"/>
    <x v="4"/>
    <n v="49"/>
    <n v="1.2"/>
    <n v="1.2"/>
  </r>
  <r>
    <x v="1"/>
    <d v="2025-10-22T00:00:00"/>
    <s v="Day 2"/>
    <x v="31"/>
    <x v="29"/>
    <x v="10"/>
    <x v="4"/>
    <x v="4"/>
    <x v="1"/>
    <x v="4"/>
    <n v="43"/>
    <n v="0.8"/>
    <n v="0.8"/>
  </r>
  <r>
    <x v="1"/>
    <d v="2025-10-22T00:00:00"/>
    <s v="Day 2"/>
    <x v="31"/>
    <x v="29"/>
    <x v="10"/>
    <x v="4"/>
    <x v="4"/>
    <x v="1"/>
    <x v="4"/>
    <n v="49"/>
    <n v="1.2"/>
    <n v="1.2"/>
  </r>
  <r>
    <x v="1"/>
    <d v="2025-10-22T00:00:00"/>
    <s v="Day 2"/>
    <x v="31"/>
    <x v="29"/>
    <x v="10"/>
    <x v="4"/>
    <x v="4"/>
    <x v="1"/>
    <x v="4"/>
    <n v="43"/>
    <n v="0.8"/>
    <n v="0.8"/>
  </r>
  <r>
    <x v="1"/>
    <d v="2025-10-22T00:00:00"/>
    <s v="Day 2"/>
    <x v="31"/>
    <x v="29"/>
    <x v="10"/>
    <x v="4"/>
    <x v="4"/>
    <x v="1"/>
    <x v="4"/>
    <n v="53"/>
    <n v="1.5"/>
    <n v="1.5"/>
  </r>
  <r>
    <x v="1"/>
    <d v="2025-10-22T00:00:00"/>
    <s v="Day 2"/>
    <x v="31"/>
    <x v="29"/>
    <x v="10"/>
    <x v="4"/>
    <x v="4"/>
    <x v="1"/>
    <x v="4"/>
    <n v="52"/>
    <n v="1.4"/>
    <n v="1.4"/>
  </r>
  <r>
    <x v="1"/>
    <d v="2025-10-22T00:00:00"/>
    <s v="Day 2"/>
    <x v="31"/>
    <x v="29"/>
    <x v="10"/>
    <x v="4"/>
    <x v="4"/>
    <x v="1"/>
    <x v="4"/>
    <n v="47"/>
    <n v="1.1000000000000001"/>
    <n v="1.1000000000000001"/>
  </r>
  <r>
    <x v="1"/>
    <d v="2025-10-22T00:00:00"/>
    <s v="Day 2"/>
    <x v="29"/>
    <x v="1"/>
    <x v="27"/>
    <x v="4"/>
    <x v="4"/>
    <x v="1"/>
    <x v="4"/>
    <n v="50"/>
    <n v="1.3"/>
    <n v="1.3"/>
  </r>
  <r>
    <x v="1"/>
    <d v="2025-10-22T00:00:00"/>
    <s v="Day 2"/>
    <x v="29"/>
    <x v="1"/>
    <x v="27"/>
    <x v="4"/>
    <x v="4"/>
    <x v="1"/>
    <x v="4"/>
    <n v="59"/>
    <n v="2.1"/>
    <n v="2.1"/>
  </r>
  <r>
    <x v="1"/>
    <d v="2025-10-22T00:00:00"/>
    <s v="Day 2"/>
    <x v="29"/>
    <x v="1"/>
    <x v="27"/>
    <x v="4"/>
    <x v="4"/>
    <x v="1"/>
    <x v="4"/>
    <n v="51"/>
    <n v="1.4"/>
    <n v="1.4"/>
  </r>
  <r>
    <x v="1"/>
    <d v="2025-10-22T00:00:00"/>
    <s v="Day 2"/>
    <x v="29"/>
    <x v="1"/>
    <x v="27"/>
    <x v="4"/>
    <x v="4"/>
    <x v="1"/>
    <x v="4"/>
    <n v="48"/>
    <n v="1.1000000000000001"/>
    <n v="1.1000000000000001"/>
  </r>
  <r>
    <x v="1"/>
    <d v="2025-10-22T00:00:00"/>
    <s v="Day 2"/>
    <x v="29"/>
    <x v="1"/>
    <x v="27"/>
    <x v="4"/>
    <x v="4"/>
    <x v="1"/>
    <x v="4"/>
    <n v="43"/>
    <n v="0.8"/>
    <n v="0.8"/>
  </r>
  <r>
    <x v="1"/>
    <d v="2025-10-22T00:00:00"/>
    <s v="Day 2"/>
    <x v="29"/>
    <x v="1"/>
    <x v="27"/>
    <x v="4"/>
    <x v="4"/>
    <x v="1"/>
    <x v="4"/>
    <n v="50"/>
    <n v="1.3"/>
    <n v="1.3"/>
  </r>
  <r>
    <x v="1"/>
    <d v="2025-10-22T00:00:00"/>
    <s v="Day 2"/>
    <x v="29"/>
    <x v="1"/>
    <x v="27"/>
    <x v="4"/>
    <x v="4"/>
    <x v="1"/>
    <x v="4"/>
    <n v="57"/>
    <n v="1.9"/>
    <n v="1.9"/>
  </r>
  <r>
    <x v="1"/>
    <d v="2025-10-22T00:00:00"/>
    <s v="Day 2"/>
    <x v="29"/>
    <x v="1"/>
    <x v="27"/>
    <x v="4"/>
    <x v="4"/>
    <x v="1"/>
    <x v="4"/>
    <n v="48"/>
    <n v="1.1000000000000001"/>
    <n v="1.1000000000000001"/>
  </r>
  <r>
    <x v="1"/>
    <d v="2025-10-22T00:00:00"/>
    <s v="Day 2"/>
    <x v="29"/>
    <x v="1"/>
    <x v="27"/>
    <x v="4"/>
    <x v="4"/>
    <x v="1"/>
    <x v="4"/>
    <n v="47"/>
    <n v="1.1000000000000001"/>
    <n v="1.1000000000000001"/>
  </r>
  <r>
    <x v="1"/>
    <d v="2025-10-22T00:00:00"/>
    <s v="Day 2"/>
    <x v="29"/>
    <x v="1"/>
    <x v="27"/>
    <x v="4"/>
    <x v="4"/>
    <x v="1"/>
    <x v="4"/>
    <n v="45"/>
    <n v="0.9"/>
    <n v="0.9"/>
  </r>
  <r>
    <x v="1"/>
    <d v="2025-10-22T00:00:00"/>
    <s v="Day 2"/>
    <x v="29"/>
    <x v="1"/>
    <x v="27"/>
    <x v="4"/>
    <x v="4"/>
    <x v="1"/>
    <x v="4"/>
    <n v="46"/>
    <n v="1"/>
    <n v="1"/>
  </r>
  <r>
    <x v="1"/>
    <d v="2025-10-22T00:00:00"/>
    <s v="Day 2"/>
    <x v="29"/>
    <x v="1"/>
    <x v="27"/>
    <x v="4"/>
    <x v="4"/>
    <x v="1"/>
    <x v="4"/>
    <n v="53"/>
    <n v="1.5"/>
    <n v="1.5"/>
  </r>
  <r>
    <x v="1"/>
    <d v="2025-10-22T00:00:00"/>
    <s v="Day 2"/>
    <x v="29"/>
    <x v="1"/>
    <x v="27"/>
    <x v="4"/>
    <x v="4"/>
    <x v="1"/>
    <x v="4"/>
    <n v="41"/>
    <n v="0.7"/>
    <n v="0.7"/>
  </r>
  <r>
    <x v="1"/>
    <d v="2025-10-22T00:00:00"/>
    <s v="Day 2"/>
    <x v="29"/>
    <x v="1"/>
    <x v="27"/>
    <x v="4"/>
    <x v="4"/>
    <x v="1"/>
    <x v="4"/>
    <n v="53"/>
    <n v="1.5"/>
    <n v="1.5"/>
  </r>
  <r>
    <x v="1"/>
    <d v="2025-10-22T00:00:00"/>
    <s v="Day 2"/>
    <x v="29"/>
    <x v="1"/>
    <x v="27"/>
    <x v="4"/>
    <x v="4"/>
    <x v="1"/>
    <x v="4"/>
    <n v="50"/>
    <n v="1.3"/>
    <n v="1.3"/>
  </r>
  <r>
    <x v="1"/>
    <d v="2025-10-22T00:00:00"/>
    <s v="Day 2"/>
    <x v="29"/>
    <x v="1"/>
    <x v="27"/>
    <x v="4"/>
    <x v="4"/>
    <x v="1"/>
    <x v="4"/>
    <n v="40"/>
    <n v="0.7"/>
    <n v="0.7"/>
  </r>
  <r>
    <x v="1"/>
    <d v="2025-10-22T00:00:00"/>
    <s v="Day 2"/>
    <x v="33"/>
    <x v="31"/>
    <x v="31"/>
    <x v="4"/>
    <x v="4"/>
    <x v="0"/>
    <x v="0"/>
    <n v="93"/>
    <n v="3.4"/>
    <n v="3.4"/>
  </r>
  <r>
    <x v="1"/>
    <d v="2025-10-22T00:00:00"/>
    <s v="Day 2"/>
    <x v="33"/>
    <x v="31"/>
    <x v="31"/>
    <x v="4"/>
    <x v="4"/>
    <x v="1"/>
    <x v="4"/>
    <n v="50"/>
    <n v="1.3"/>
    <n v="1.3"/>
  </r>
  <r>
    <x v="1"/>
    <d v="2025-10-22T00:00:00"/>
    <s v="Day 2"/>
    <x v="33"/>
    <x v="31"/>
    <x v="31"/>
    <x v="4"/>
    <x v="4"/>
    <x v="1"/>
    <x v="4"/>
    <n v="49"/>
    <n v="1.2"/>
    <n v="1.2"/>
  </r>
  <r>
    <x v="1"/>
    <d v="2025-10-22T00:00:00"/>
    <s v="Day 2"/>
    <x v="33"/>
    <x v="31"/>
    <x v="31"/>
    <x v="4"/>
    <x v="4"/>
    <x v="1"/>
    <x v="4"/>
    <n v="42"/>
    <n v="0.8"/>
    <n v="0.8"/>
  </r>
  <r>
    <x v="1"/>
    <d v="2025-10-22T00:00:00"/>
    <s v="Day 2"/>
    <x v="33"/>
    <x v="31"/>
    <x v="31"/>
    <x v="4"/>
    <x v="4"/>
    <x v="1"/>
    <x v="4"/>
    <n v="45"/>
    <n v="0.9"/>
    <n v="0.9"/>
  </r>
  <r>
    <x v="1"/>
    <d v="2025-10-22T00:00:00"/>
    <s v="Day 2"/>
    <x v="33"/>
    <x v="31"/>
    <x v="31"/>
    <x v="4"/>
    <x v="4"/>
    <x v="1"/>
    <x v="4"/>
    <n v="46"/>
    <n v="1"/>
    <n v="1"/>
  </r>
  <r>
    <x v="1"/>
    <d v="2025-10-22T00:00:00"/>
    <s v="Day 2"/>
    <x v="33"/>
    <x v="31"/>
    <x v="31"/>
    <x v="4"/>
    <x v="4"/>
    <x v="1"/>
    <x v="4"/>
    <n v="47"/>
    <n v="1.1000000000000001"/>
    <n v="1.1000000000000001"/>
  </r>
  <r>
    <x v="1"/>
    <d v="2025-10-22T00:00:00"/>
    <s v="Day 2"/>
    <x v="33"/>
    <x v="31"/>
    <x v="31"/>
    <x v="4"/>
    <x v="4"/>
    <x v="1"/>
    <x v="4"/>
    <n v="49"/>
    <n v="1.2"/>
    <n v="1.2"/>
  </r>
  <r>
    <x v="1"/>
    <d v="2025-10-22T00:00:00"/>
    <s v="Day 2"/>
    <x v="33"/>
    <x v="31"/>
    <x v="31"/>
    <x v="4"/>
    <x v="4"/>
    <x v="1"/>
    <x v="4"/>
    <n v="50"/>
    <n v="1.3"/>
    <n v="1.3"/>
  </r>
  <r>
    <x v="1"/>
    <d v="2025-10-22T00:00:00"/>
    <s v="Day 2"/>
    <x v="30"/>
    <x v="28"/>
    <x v="29"/>
    <x v="4"/>
    <x v="4"/>
    <x v="0"/>
    <x v="0"/>
    <n v="80"/>
    <n v="2"/>
    <n v="2"/>
  </r>
  <r>
    <x v="1"/>
    <d v="2025-10-22T00:00:00"/>
    <s v="Day 2"/>
    <x v="30"/>
    <x v="28"/>
    <x v="29"/>
    <x v="4"/>
    <x v="4"/>
    <x v="1"/>
    <x v="4"/>
    <n v="51"/>
    <n v="1.4"/>
    <n v="1.4"/>
  </r>
  <r>
    <x v="1"/>
    <d v="2025-10-22T00:00:00"/>
    <s v="Day 2"/>
    <x v="30"/>
    <x v="28"/>
    <x v="29"/>
    <x v="4"/>
    <x v="4"/>
    <x v="1"/>
    <x v="4"/>
    <n v="43"/>
    <n v="0.8"/>
    <n v="0.8"/>
  </r>
  <r>
    <x v="1"/>
    <d v="2025-10-22T00:00:00"/>
    <s v="Day 2"/>
    <x v="30"/>
    <x v="28"/>
    <x v="29"/>
    <x v="4"/>
    <x v="4"/>
    <x v="1"/>
    <x v="4"/>
    <n v="47"/>
    <n v="1.1000000000000001"/>
    <n v="1.1000000000000001"/>
  </r>
  <r>
    <x v="1"/>
    <d v="2025-10-22T00:00:00"/>
    <s v="Day 2"/>
    <x v="30"/>
    <x v="28"/>
    <x v="29"/>
    <x v="4"/>
    <x v="4"/>
    <x v="1"/>
    <x v="4"/>
    <n v="51"/>
    <n v="1.4"/>
    <n v="1.4"/>
  </r>
  <r>
    <x v="1"/>
    <d v="2025-10-22T00:00:00"/>
    <s v="Day 2"/>
    <x v="30"/>
    <x v="28"/>
    <x v="29"/>
    <x v="4"/>
    <x v="4"/>
    <x v="1"/>
    <x v="4"/>
    <n v="59"/>
    <n v="2.1"/>
    <n v="2.1"/>
  </r>
  <r>
    <x v="1"/>
    <d v="2025-10-22T00:00:00"/>
    <s v="Day 2"/>
    <x v="30"/>
    <x v="28"/>
    <x v="29"/>
    <x v="4"/>
    <x v="4"/>
    <x v="1"/>
    <x v="4"/>
    <n v="46"/>
    <n v="1"/>
    <n v="1"/>
  </r>
  <r>
    <x v="1"/>
    <d v="2025-10-22T00:00:00"/>
    <s v="Day 2"/>
    <x v="30"/>
    <x v="28"/>
    <x v="29"/>
    <x v="4"/>
    <x v="4"/>
    <x v="1"/>
    <x v="4"/>
    <n v="43"/>
    <n v="0.8"/>
    <n v="0.8"/>
  </r>
  <r>
    <x v="1"/>
    <d v="2025-10-22T00:00:00"/>
    <s v="Day 2"/>
    <x v="30"/>
    <x v="28"/>
    <x v="29"/>
    <x v="4"/>
    <x v="4"/>
    <x v="1"/>
    <x v="4"/>
    <n v="48"/>
    <n v="1.1000000000000001"/>
    <n v="1.1000000000000001"/>
  </r>
  <r>
    <x v="1"/>
    <d v="2025-10-22T00:00:00"/>
    <s v="Day 2"/>
    <x v="30"/>
    <x v="28"/>
    <x v="29"/>
    <x v="4"/>
    <x v="4"/>
    <x v="1"/>
    <x v="4"/>
    <n v="45"/>
    <n v="0.9"/>
    <n v="0.9"/>
  </r>
  <r>
    <x v="1"/>
    <d v="2025-10-22T00:00:00"/>
    <s v="Day 2"/>
    <x v="30"/>
    <x v="28"/>
    <x v="29"/>
    <x v="4"/>
    <x v="4"/>
    <x v="1"/>
    <x v="4"/>
    <n v="57"/>
    <n v="1.9"/>
    <n v="1.9"/>
  </r>
  <r>
    <x v="1"/>
    <d v="2025-10-22T00:00:00"/>
    <s v="Day 2"/>
    <x v="30"/>
    <x v="28"/>
    <x v="29"/>
    <x v="4"/>
    <x v="4"/>
    <x v="1"/>
    <x v="4"/>
    <n v="41"/>
    <n v="0.7"/>
    <n v="0.7"/>
  </r>
  <r>
    <x v="1"/>
    <d v="2025-10-22T00:00:00"/>
    <s v="Day 2"/>
    <x v="30"/>
    <x v="28"/>
    <x v="29"/>
    <x v="4"/>
    <x v="4"/>
    <x v="1"/>
    <x v="4"/>
    <n v="59"/>
    <n v="2.1"/>
    <n v="2.1"/>
  </r>
  <r>
    <x v="1"/>
    <d v="2025-10-22T00:00:00"/>
    <s v="Day 2"/>
    <x v="30"/>
    <x v="28"/>
    <x v="29"/>
    <x v="4"/>
    <x v="4"/>
    <x v="1"/>
    <x v="4"/>
    <n v="44"/>
    <n v="0.9"/>
    <n v="0.9"/>
  </r>
  <r>
    <x v="1"/>
    <d v="2025-10-22T00:00:00"/>
    <s v="Day 2"/>
    <x v="30"/>
    <x v="28"/>
    <x v="29"/>
    <x v="4"/>
    <x v="4"/>
    <x v="1"/>
    <x v="4"/>
    <n v="47"/>
    <n v="1.1000000000000001"/>
    <n v="1.1000000000000001"/>
  </r>
  <r>
    <x v="1"/>
    <d v="2025-10-22T00:00:00"/>
    <s v="Day 2"/>
    <x v="30"/>
    <x v="28"/>
    <x v="29"/>
    <x v="4"/>
    <x v="4"/>
    <x v="1"/>
    <x v="4"/>
    <n v="45"/>
    <n v="0.9"/>
    <n v="0.9"/>
  </r>
  <r>
    <x v="1"/>
    <d v="2025-10-22T00:00:00"/>
    <s v="Day 2"/>
    <x v="30"/>
    <x v="28"/>
    <x v="29"/>
    <x v="4"/>
    <x v="4"/>
    <x v="1"/>
    <x v="4"/>
    <n v="44"/>
    <n v="0.9"/>
    <n v="0.9"/>
  </r>
  <r>
    <x v="1"/>
    <d v="2025-10-22T00:00:00"/>
    <s v="Day 2"/>
    <x v="30"/>
    <x v="28"/>
    <x v="29"/>
    <x v="4"/>
    <x v="4"/>
    <x v="1"/>
    <x v="4"/>
    <n v="43"/>
    <n v="0.8"/>
    <n v="0.8"/>
  </r>
  <r>
    <x v="1"/>
    <d v="2025-10-22T00:00:00"/>
    <s v="Day 2"/>
    <x v="30"/>
    <x v="28"/>
    <x v="29"/>
    <x v="4"/>
    <x v="4"/>
    <x v="1"/>
    <x v="4"/>
    <n v="44"/>
    <n v="0.9"/>
    <n v="0.9"/>
  </r>
  <r>
    <x v="1"/>
    <d v="2025-10-22T00:00:00"/>
    <s v="Day 2"/>
    <x v="30"/>
    <x v="28"/>
    <x v="29"/>
    <x v="4"/>
    <x v="4"/>
    <x v="1"/>
    <x v="4"/>
    <n v="47"/>
    <n v="1.1000000000000001"/>
    <n v="1.1000000000000001"/>
  </r>
  <r>
    <x v="1"/>
    <d v="2025-10-22T00:00:00"/>
    <s v="Day 2"/>
    <x v="32"/>
    <x v="30"/>
    <x v="30"/>
    <x v="4"/>
    <x v="4"/>
    <x v="0"/>
    <x v="0"/>
    <n v="149"/>
    <n v="17"/>
    <n v="17"/>
  </r>
  <r>
    <x v="1"/>
    <d v="2025-10-22T00:00:00"/>
    <s v="Day 2"/>
    <x v="32"/>
    <x v="30"/>
    <x v="30"/>
    <x v="4"/>
    <x v="4"/>
    <x v="0"/>
    <x v="0"/>
    <n v="82"/>
    <n v="2.2000000000000002"/>
    <n v="2.2000000000000002"/>
  </r>
  <r>
    <x v="1"/>
    <d v="2025-10-22T00:00:00"/>
    <s v="Day 2"/>
    <x v="27"/>
    <x v="26"/>
    <x v="27"/>
    <x v="4"/>
    <x v="4"/>
    <x v="0"/>
    <x v="4"/>
    <m/>
    <s v=""/>
    <s v=""/>
  </r>
  <r>
    <x v="1"/>
    <d v="2025-10-22T00:00:00"/>
    <s v="Day 2"/>
    <x v="36"/>
    <x v="34"/>
    <x v="34"/>
    <x v="5"/>
    <x v="5"/>
    <x v="1"/>
    <x v="4"/>
    <n v="46"/>
    <n v="1"/>
    <n v="1"/>
  </r>
  <r>
    <x v="1"/>
    <d v="2025-10-22T00:00:00"/>
    <s v="Day 2"/>
    <x v="36"/>
    <x v="34"/>
    <x v="34"/>
    <x v="5"/>
    <x v="5"/>
    <x v="1"/>
    <x v="4"/>
    <n v="56"/>
    <n v="1.8"/>
    <n v="1.8"/>
  </r>
  <r>
    <x v="1"/>
    <d v="2025-10-22T00:00:00"/>
    <s v="Day 2"/>
    <x v="36"/>
    <x v="34"/>
    <x v="34"/>
    <x v="5"/>
    <x v="5"/>
    <x v="1"/>
    <x v="4"/>
    <n v="51"/>
    <n v="1.4"/>
    <n v="1.4"/>
  </r>
  <r>
    <x v="1"/>
    <d v="2025-10-22T00:00:00"/>
    <s v="Day 2"/>
    <x v="36"/>
    <x v="34"/>
    <x v="34"/>
    <x v="5"/>
    <x v="5"/>
    <x v="1"/>
    <x v="4"/>
    <n v="56"/>
    <n v="1.8"/>
    <n v="1.8"/>
  </r>
  <r>
    <x v="1"/>
    <d v="2025-10-22T00:00:00"/>
    <s v="Day 2"/>
    <x v="36"/>
    <x v="34"/>
    <x v="34"/>
    <x v="5"/>
    <x v="5"/>
    <x v="1"/>
    <x v="4"/>
    <n v="53"/>
    <n v="1.5"/>
    <n v="1.5"/>
  </r>
  <r>
    <x v="1"/>
    <d v="2025-10-22T00:00:00"/>
    <s v="Day 2"/>
    <x v="36"/>
    <x v="34"/>
    <x v="34"/>
    <x v="5"/>
    <x v="5"/>
    <x v="1"/>
    <x v="4"/>
    <n v="66"/>
    <n v="3"/>
    <n v="3"/>
  </r>
  <r>
    <x v="1"/>
    <d v="2025-10-22T00:00:00"/>
    <s v="Day 2"/>
    <x v="36"/>
    <x v="34"/>
    <x v="34"/>
    <x v="5"/>
    <x v="5"/>
    <x v="1"/>
    <x v="4"/>
    <n v="54"/>
    <n v="1.6"/>
    <n v="1.6"/>
  </r>
  <r>
    <x v="1"/>
    <d v="2025-10-22T00:00:00"/>
    <s v="Day 2"/>
    <x v="36"/>
    <x v="34"/>
    <x v="34"/>
    <x v="5"/>
    <x v="5"/>
    <x v="1"/>
    <x v="4"/>
    <n v="61"/>
    <n v="2.2999999999999998"/>
    <n v="2.2999999999999998"/>
  </r>
  <r>
    <x v="1"/>
    <d v="2025-10-22T00:00:00"/>
    <s v="Day 2"/>
    <x v="36"/>
    <x v="34"/>
    <x v="34"/>
    <x v="5"/>
    <x v="5"/>
    <x v="1"/>
    <x v="4"/>
    <n v="53"/>
    <n v="1.5"/>
    <n v="1.5"/>
  </r>
  <r>
    <x v="1"/>
    <d v="2025-10-22T00:00:00"/>
    <s v="Day 2"/>
    <x v="36"/>
    <x v="34"/>
    <x v="34"/>
    <x v="5"/>
    <x v="5"/>
    <x v="1"/>
    <x v="4"/>
    <n v="56"/>
    <n v="1.8"/>
    <n v="1.8"/>
  </r>
  <r>
    <x v="1"/>
    <d v="2025-10-22T00:00:00"/>
    <s v="Day 2"/>
    <x v="36"/>
    <x v="34"/>
    <x v="34"/>
    <x v="5"/>
    <x v="5"/>
    <x v="1"/>
    <x v="4"/>
    <n v="49"/>
    <n v="1.2"/>
    <n v="1.2"/>
  </r>
  <r>
    <x v="1"/>
    <d v="2025-10-22T00:00:00"/>
    <s v="Day 2"/>
    <x v="35"/>
    <x v="33"/>
    <x v="33"/>
    <x v="5"/>
    <x v="5"/>
    <x v="1"/>
    <x v="4"/>
    <n v="48"/>
    <n v="1.1000000000000001"/>
    <n v="1.1000000000000001"/>
  </r>
  <r>
    <x v="1"/>
    <d v="2025-10-22T00:00:00"/>
    <s v="Day 2"/>
    <x v="35"/>
    <x v="33"/>
    <x v="33"/>
    <x v="5"/>
    <x v="5"/>
    <x v="1"/>
    <x v="4"/>
    <n v="47"/>
    <n v="1.1000000000000001"/>
    <n v="1.1000000000000001"/>
  </r>
  <r>
    <x v="1"/>
    <d v="2025-10-22T00:00:00"/>
    <s v="Day 2"/>
    <x v="35"/>
    <x v="33"/>
    <x v="33"/>
    <x v="5"/>
    <x v="5"/>
    <x v="1"/>
    <x v="4"/>
    <n v="54"/>
    <n v="1.6"/>
    <n v="1.6"/>
  </r>
  <r>
    <x v="1"/>
    <d v="2025-10-22T00:00:00"/>
    <s v="Day 2"/>
    <x v="35"/>
    <x v="33"/>
    <x v="33"/>
    <x v="5"/>
    <x v="5"/>
    <x v="1"/>
    <x v="4"/>
    <n v="46"/>
    <n v="1"/>
    <n v="1"/>
  </r>
  <r>
    <x v="1"/>
    <d v="2025-10-22T00:00:00"/>
    <s v="Day 2"/>
    <x v="35"/>
    <x v="33"/>
    <x v="33"/>
    <x v="5"/>
    <x v="5"/>
    <x v="1"/>
    <x v="4"/>
    <n v="49"/>
    <n v="1.2"/>
    <n v="1.2"/>
  </r>
  <r>
    <x v="1"/>
    <d v="2025-10-22T00:00:00"/>
    <s v="Day 2"/>
    <x v="35"/>
    <x v="33"/>
    <x v="33"/>
    <x v="5"/>
    <x v="5"/>
    <x v="1"/>
    <x v="4"/>
    <n v="50"/>
    <n v="1.3"/>
    <n v="1.3"/>
  </r>
  <r>
    <x v="1"/>
    <d v="2025-10-22T00:00:00"/>
    <s v="Day 2"/>
    <x v="35"/>
    <x v="33"/>
    <x v="33"/>
    <x v="5"/>
    <x v="5"/>
    <x v="1"/>
    <x v="4"/>
    <n v="56"/>
    <n v="1.8"/>
    <n v="1.8"/>
  </r>
  <r>
    <x v="1"/>
    <d v="2025-10-22T00:00:00"/>
    <s v="Day 2"/>
    <x v="40"/>
    <x v="38"/>
    <x v="38"/>
    <x v="5"/>
    <x v="5"/>
    <x v="1"/>
    <x v="4"/>
    <n v="45"/>
    <n v="0.9"/>
    <n v="0.9"/>
  </r>
  <r>
    <x v="1"/>
    <d v="2025-10-22T00:00:00"/>
    <s v="Day 2"/>
    <x v="40"/>
    <x v="38"/>
    <x v="38"/>
    <x v="5"/>
    <x v="5"/>
    <x v="1"/>
    <x v="4"/>
    <n v="57"/>
    <n v="1.9"/>
    <n v="1.9"/>
  </r>
  <r>
    <x v="1"/>
    <d v="2025-10-22T00:00:00"/>
    <s v="Day 2"/>
    <x v="40"/>
    <x v="38"/>
    <x v="38"/>
    <x v="5"/>
    <x v="5"/>
    <x v="1"/>
    <x v="4"/>
    <n v="48"/>
    <n v="1.1000000000000001"/>
    <n v="1.1000000000000001"/>
  </r>
  <r>
    <x v="1"/>
    <d v="2025-10-22T00:00:00"/>
    <s v="Day 2"/>
    <x v="40"/>
    <x v="38"/>
    <x v="38"/>
    <x v="5"/>
    <x v="5"/>
    <x v="1"/>
    <x v="4"/>
    <n v="50"/>
    <n v="1.3"/>
    <n v="1.3"/>
  </r>
  <r>
    <x v="1"/>
    <d v="2025-10-22T00:00:00"/>
    <s v="Day 2"/>
    <x v="40"/>
    <x v="38"/>
    <x v="38"/>
    <x v="5"/>
    <x v="5"/>
    <x v="1"/>
    <x v="4"/>
    <n v="47"/>
    <n v="1.1000000000000001"/>
    <n v="1.1000000000000001"/>
  </r>
  <r>
    <x v="1"/>
    <d v="2025-10-22T00:00:00"/>
    <s v="Day 2"/>
    <x v="40"/>
    <x v="38"/>
    <x v="38"/>
    <x v="5"/>
    <x v="5"/>
    <x v="1"/>
    <x v="4"/>
    <n v="64"/>
    <n v="2.7"/>
    <n v="2.7"/>
  </r>
  <r>
    <x v="1"/>
    <d v="2025-10-22T00:00:00"/>
    <s v="Day 2"/>
    <x v="38"/>
    <x v="36"/>
    <x v="36"/>
    <x v="5"/>
    <x v="5"/>
    <x v="1"/>
    <x v="4"/>
    <n v="44"/>
    <n v="0.9"/>
    <n v="0.9"/>
  </r>
  <r>
    <x v="1"/>
    <d v="2025-10-22T00:00:00"/>
    <s v="Day 2"/>
    <x v="38"/>
    <x v="36"/>
    <x v="36"/>
    <x v="5"/>
    <x v="5"/>
    <x v="1"/>
    <x v="4"/>
    <n v="50"/>
    <n v="1.3"/>
    <n v="1.3"/>
  </r>
  <r>
    <x v="1"/>
    <d v="2025-10-22T00:00:00"/>
    <s v="Day 2"/>
    <x v="38"/>
    <x v="36"/>
    <x v="36"/>
    <x v="5"/>
    <x v="5"/>
    <x v="1"/>
    <x v="4"/>
    <n v="56"/>
    <n v="1.8"/>
    <n v="1.8"/>
  </r>
  <r>
    <x v="1"/>
    <d v="2025-10-22T00:00:00"/>
    <s v="Day 2"/>
    <x v="38"/>
    <x v="36"/>
    <x v="36"/>
    <x v="5"/>
    <x v="5"/>
    <x v="1"/>
    <x v="4"/>
    <n v="47"/>
    <n v="1.1000000000000001"/>
    <n v="1.1000000000000001"/>
  </r>
  <r>
    <x v="1"/>
    <d v="2025-10-22T00:00:00"/>
    <s v="Day 2"/>
    <x v="38"/>
    <x v="36"/>
    <x v="36"/>
    <x v="5"/>
    <x v="5"/>
    <x v="1"/>
    <x v="4"/>
    <n v="49"/>
    <n v="1.2"/>
    <n v="1.2"/>
  </r>
  <r>
    <x v="1"/>
    <d v="2025-10-22T00:00:00"/>
    <s v="Day 2"/>
    <x v="34"/>
    <x v="32"/>
    <x v="32"/>
    <x v="5"/>
    <x v="5"/>
    <x v="1"/>
    <x v="4"/>
    <n v="54"/>
    <n v="1.6"/>
    <n v="1.6"/>
  </r>
  <r>
    <x v="1"/>
    <d v="2025-10-22T00:00:00"/>
    <s v="Day 2"/>
    <x v="34"/>
    <x v="32"/>
    <x v="32"/>
    <x v="5"/>
    <x v="5"/>
    <x v="1"/>
    <x v="4"/>
    <n v="49"/>
    <n v="1.2"/>
    <n v="1.2"/>
  </r>
  <r>
    <x v="1"/>
    <d v="2025-10-22T00:00:00"/>
    <s v="Day 2"/>
    <x v="34"/>
    <x v="32"/>
    <x v="32"/>
    <x v="5"/>
    <x v="5"/>
    <x v="1"/>
    <x v="4"/>
    <n v="50"/>
    <n v="1.3"/>
    <n v="1.3"/>
  </r>
  <r>
    <x v="1"/>
    <d v="2025-10-22T00:00:00"/>
    <s v="Day 2"/>
    <x v="34"/>
    <x v="32"/>
    <x v="32"/>
    <x v="5"/>
    <x v="5"/>
    <x v="1"/>
    <x v="4"/>
    <n v="53"/>
    <n v="1.5"/>
    <n v="1.5"/>
  </r>
  <r>
    <x v="1"/>
    <d v="2025-10-22T00:00:00"/>
    <s v="Day 2"/>
    <x v="34"/>
    <x v="32"/>
    <x v="32"/>
    <x v="5"/>
    <x v="5"/>
    <x v="1"/>
    <x v="4"/>
    <n v="53"/>
    <n v="1.5"/>
    <n v="1.5"/>
  </r>
  <r>
    <x v="1"/>
    <d v="2025-10-22T00:00:00"/>
    <s v="Day 2"/>
    <x v="34"/>
    <x v="32"/>
    <x v="32"/>
    <x v="5"/>
    <x v="5"/>
    <x v="1"/>
    <x v="4"/>
    <n v="47"/>
    <n v="1.1000000000000001"/>
    <n v="1.1000000000000001"/>
  </r>
  <r>
    <x v="1"/>
    <d v="2025-10-22T00:00:00"/>
    <s v="Day 2"/>
    <x v="39"/>
    <x v="37"/>
    <x v="37"/>
    <x v="5"/>
    <x v="5"/>
    <x v="1"/>
    <x v="4"/>
    <n v="54"/>
    <n v="1.6"/>
    <n v="1.6"/>
  </r>
  <r>
    <x v="1"/>
    <d v="2025-10-22T00:00:00"/>
    <s v="Day 2"/>
    <x v="39"/>
    <x v="37"/>
    <x v="37"/>
    <x v="5"/>
    <x v="5"/>
    <x v="0"/>
    <x v="0"/>
    <n v="154"/>
    <n v="19.100000000000001"/>
    <n v="19.100000000000001"/>
  </r>
  <r>
    <x v="1"/>
    <d v="2025-10-22T00:00:00"/>
    <s v="Day 2"/>
    <x v="39"/>
    <x v="37"/>
    <x v="37"/>
    <x v="5"/>
    <x v="5"/>
    <x v="1"/>
    <x v="4"/>
    <n v="50"/>
    <n v="1.3"/>
    <n v="1.3"/>
  </r>
  <r>
    <x v="1"/>
    <d v="2025-10-22T00:00:00"/>
    <s v="Day 2"/>
    <x v="39"/>
    <x v="37"/>
    <x v="37"/>
    <x v="5"/>
    <x v="5"/>
    <x v="1"/>
    <x v="4"/>
    <n v="47"/>
    <n v="1.1000000000000001"/>
    <n v="1.1000000000000001"/>
  </r>
  <r>
    <x v="1"/>
    <d v="2025-10-22T00:00:00"/>
    <s v="Day 2"/>
    <x v="39"/>
    <x v="37"/>
    <x v="37"/>
    <x v="5"/>
    <x v="5"/>
    <x v="1"/>
    <x v="4"/>
    <n v="50"/>
    <n v="1.3"/>
    <n v="1.3"/>
  </r>
  <r>
    <x v="1"/>
    <d v="2025-10-22T00:00:00"/>
    <s v="Day 2"/>
    <x v="37"/>
    <x v="35"/>
    <x v="35"/>
    <x v="5"/>
    <x v="5"/>
    <x v="1"/>
    <x v="4"/>
    <n v="56"/>
    <n v="1.8"/>
    <n v="1.8"/>
  </r>
  <r>
    <x v="1"/>
    <d v="2025-10-22T00:00:00"/>
    <s v="Day 2"/>
    <x v="37"/>
    <x v="35"/>
    <x v="35"/>
    <x v="5"/>
    <x v="5"/>
    <x v="1"/>
    <x v="4"/>
    <n v="52"/>
    <n v="1.4"/>
    <n v="1.4"/>
  </r>
  <r>
    <x v="1"/>
    <d v="2025-10-22T00:00:00"/>
    <s v="Day 2"/>
    <x v="37"/>
    <x v="35"/>
    <x v="35"/>
    <x v="5"/>
    <x v="5"/>
    <x v="1"/>
    <x v="4"/>
    <n v="51"/>
    <n v="1.4"/>
    <n v="1.4"/>
  </r>
  <r>
    <x v="1"/>
    <d v="2025-10-22T00:00:00"/>
    <s v="Day 2"/>
    <x v="37"/>
    <x v="35"/>
    <x v="35"/>
    <x v="5"/>
    <x v="5"/>
    <x v="1"/>
    <x v="4"/>
    <n v="57"/>
    <n v="1.9"/>
    <n v="1.9"/>
  </r>
  <r>
    <x v="1"/>
    <d v="2025-10-22T00:00:00"/>
    <s v="Day 2"/>
    <x v="37"/>
    <x v="35"/>
    <x v="35"/>
    <x v="5"/>
    <x v="5"/>
    <x v="1"/>
    <x v="4"/>
    <n v="47"/>
    <n v="1.1000000000000001"/>
    <n v="1.1000000000000001"/>
  </r>
  <r>
    <x v="1"/>
    <d v="2025-10-22T00:00:00"/>
    <s v="Day 2"/>
    <x v="37"/>
    <x v="35"/>
    <x v="35"/>
    <x v="5"/>
    <x v="5"/>
    <x v="1"/>
    <x v="4"/>
    <n v="46"/>
    <n v="1"/>
    <n v="1"/>
  </r>
  <r>
    <x v="1"/>
    <d v="2025-10-22T00:00:00"/>
    <s v="Day 2"/>
    <x v="37"/>
    <x v="35"/>
    <x v="35"/>
    <x v="5"/>
    <x v="5"/>
    <x v="0"/>
    <x v="0"/>
    <n v="142"/>
    <n v="14.4"/>
    <n v="14.4"/>
  </r>
  <r>
    <x v="1"/>
    <d v="2025-10-22T00:00:00"/>
    <s v="Day 2"/>
    <x v="48"/>
    <x v="45"/>
    <x v="45"/>
    <x v="7"/>
    <x v="7"/>
    <x v="1"/>
    <x v="4"/>
    <n v="57"/>
    <n v="1.9"/>
    <n v="1.9"/>
  </r>
  <r>
    <x v="1"/>
    <d v="2025-10-22T00:00:00"/>
    <s v="Day 2"/>
    <x v="48"/>
    <x v="45"/>
    <x v="45"/>
    <x v="7"/>
    <x v="7"/>
    <x v="1"/>
    <x v="4"/>
    <n v="47"/>
    <n v="1.1000000000000001"/>
    <n v="1.1000000000000001"/>
  </r>
  <r>
    <x v="1"/>
    <d v="2025-10-22T00:00:00"/>
    <s v="Day 2"/>
    <x v="48"/>
    <x v="45"/>
    <x v="45"/>
    <x v="7"/>
    <x v="7"/>
    <x v="1"/>
    <x v="4"/>
    <n v="63"/>
    <n v="2.6"/>
    <n v="2.6"/>
  </r>
  <r>
    <x v="1"/>
    <d v="2025-10-22T00:00:00"/>
    <s v="Day 2"/>
    <x v="48"/>
    <x v="45"/>
    <x v="45"/>
    <x v="7"/>
    <x v="7"/>
    <x v="1"/>
    <x v="4"/>
    <n v="53"/>
    <n v="1.5"/>
    <n v="1.5"/>
  </r>
  <r>
    <x v="1"/>
    <d v="2025-10-22T00:00:00"/>
    <s v="Day 2"/>
    <x v="48"/>
    <x v="45"/>
    <x v="45"/>
    <x v="7"/>
    <x v="7"/>
    <x v="1"/>
    <x v="4"/>
    <n v="60"/>
    <n v="2.2000000000000002"/>
    <n v="2.2000000000000002"/>
  </r>
  <r>
    <x v="1"/>
    <d v="2025-10-22T00:00:00"/>
    <s v="Day 2"/>
    <x v="48"/>
    <x v="45"/>
    <x v="45"/>
    <x v="7"/>
    <x v="7"/>
    <x v="1"/>
    <x v="4"/>
    <n v="50"/>
    <n v="1.3"/>
    <n v="1.3"/>
  </r>
  <r>
    <x v="1"/>
    <d v="2025-10-22T00:00:00"/>
    <s v="Day 2"/>
    <x v="48"/>
    <x v="45"/>
    <x v="45"/>
    <x v="7"/>
    <x v="7"/>
    <x v="1"/>
    <x v="4"/>
    <n v="51"/>
    <n v="1.4"/>
    <n v="1.4"/>
  </r>
  <r>
    <x v="1"/>
    <d v="2025-10-22T00:00:00"/>
    <s v="Day 2"/>
    <x v="48"/>
    <x v="45"/>
    <x v="45"/>
    <x v="7"/>
    <x v="7"/>
    <x v="1"/>
    <x v="4"/>
    <n v="47"/>
    <n v="1.1000000000000001"/>
    <n v="1.1000000000000001"/>
  </r>
  <r>
    <x v="1"/>
    <d v="2025-10-22T00:00:00"/>
    <s v="Day 2"/>
    <x v="48"/>
    <x v="45"/>
    <x v="45"/>
    <x v="7"/>
    <x v="7"/>
    <x v="1"/>
    <x v="4"/>
    <n v="43"/>
    <n v="0.8"/>
    <n v="0.8"/>
  </r>
  <r>
    <x v="1"/>
    <d v="2025-10-22T00:00:00"/>
    <s v="Day 2"/>
    <x v="48"/>
    <x v="45"/>
    <x v="45"/>
    <x v="7"/>
    <x v="7"/>
    <x v="1"/>
    <x v="4"/>
    <n v="43"/>
    <n v="0.8"/>
    <n v="0.8"/>
  </r>
  <r>
    <x v="1"/>
    <d v="2025-10-22T00:00:00"/>
    <s v="Day 2"/>
    <x v="48"/>
    <x v="45"/>
    <x v="45"/>
    <x v="7"/>
    <x v="7"/>
    <x v="1"/>
    <x v="4"/>
    <n v="50"/>
    <n v="1.3"/>
    <n v="1.3"/>
  </r>
  <r>
    <x v="1"/>
    <d v="2025-10-22T00:00:00"/>
    <s v="Day 2"/>
    <x v="50"/>
    <x v="47"/>
    <x v="47"/>
    <x v="7"/>
    <x v="7"/>
    <x v="1"/>
    <x v="4"/>
    <n v="54"/>
    <n v="1.6"/>
    <n v="1.6"/>
  </r>
  <r>
    <x v="1"/>
    <d v="2025-10-22T00:00:00"/>
    <s v="Day 2"/>
    <x v="54"/>
    <x v="51"/>
    <x v="50"/>
    <x v="7"/>
    <x v="7"/>
    <x v="1"/>
    <x v="4"/>
    <n v="48"/>
    <n v="1.1000000000000001"/>
    <n v="1.1000000000000001"/>
  </r>
  <r>
    <x v="1"/>
    <d v="2025-10-22T00:00:00"/>
    <s v="Day 2"/>
    <x v="54"/>
    <x v="51"/>
    <x v="50"/>
    <x v="7"/>
    <x v="7"/>
    <x v="1"/>
    <x v="4"/>
    <n v="41"/>
    <n v="0.7"/>
    <n v="0.7"/>
  </r>
  <r>
    <x v="1"/>
    <d v="2025-10-22T00:00:00"/>
    <s v="Day 2"/>
    <x v="49"/>
    <x v="46"/>
    <x v="46"/>
    <x v="7"/>
    <x v="7"/>
    <x v="1"/>
    <x v="4"/>
    <n v="47"/>
    <n v="1.1000000000000001"/>
    <n v="1.1000000000000001"/>
  </r>
  <r>
    <x v="1"/>
    <d v="2025-10-22T00:00:00"/>
    <s v="Day 2"/>
    <x v="49"/>
    <x v="46"/>
    <x v="46"/>
    <x v="7"/>
    <x v="7"/>
    <x v="0"/>
    <x v="2"/>
    <n v="102"/>
    <n v="4"/>
    <n v="4"/>
  </r>
  <r>
    <x v="1"/>
    <d v="2025-10-22T00:00:00"/>
    <s v="Day 2"/>
    <x v="49"/>
    <x v="46"/>
    <x v="46"/>
    <x v="7"/>
    <x v="7"/>
    <x v="1"/>
    <x v="4"/>
    <n v="41"/>
    <n v="0.7"/>
    <n v="0.7"/>
  </r>
  <r>
    <x v="1"/>
    <d v="2025-10-22T00:00:00"/>
    <s v="Day 2"/>
    <x v="49"/>
    <x v="46"/>
    <x v="46"/>
    <x v="7"/>
    <x v="7"/>
    <x v="1"/>
    <x v="4"/>
    <n v="58"/>
    <n v="2"/>
    <n v="2"/>
  </r>
  <r>
    <x v="1"/>
    <d v="2025-10-22T00:00:00"/>
    <s v="Day 2"/>
    <x v="49"/>
    <x v="46"/>
    <x v="46"/>
    <x v="7"/>
    <x v="7"/>
    <x v="1"/>
    <x v="4"/>
    <n v="62"/>
    <n v="2.5"/>
    <n v="2.5"/>
  </r>
  <r>
    <x v="1"/>
    <d v="2025-10-22T00:00:00"/>
    <s v="Day 2"/>
    <x v="49"/>
    <x v="46"/>
    <x v="46"/>
    <x v="7"/>
    <x v="7"/>
    <x v="1"/>
    <x v="4"/>
    <n v="62"/>
    <n v="2.5"/>
    <n v="2.5"/>
  </r>
  <r>
    <x v="1"/>
    <d v="2025-10-22T00:00:00"/>
    <s v="Day 2"/>
    <x v="49"/>
    <x v="46"/>
    <x v="46"/>
    <x v="7"/>
    <x v="7"/>
    <x v="1"/>
    <x v="4"/>
    <n v="51"/>
    <n v="1.4"/>
    <n v="1.4"/>
  </r>
  <r>
    <x v="1"/>
    <d v="2025-10-22T00:00:00"/>
    <s v="Day 2"/>
    <x v="49"/>
    <x v="46"/>
    <x v="46"/>
    <x v="7"/>
    <x v="7"/>
    <x v="1"/>
    <x v="4"/>
    <n v="47"/>
    <n v="1.1000000000000001"/>
    <n v="1.1000000000000001"/>
  </r>
  <r>
    <x v="1"/>
    <d v="2025-10-22T00:00:00"/>
    <s v="Day 2"/>
    <x v="49"/>
    <x v="46"/>
    <x v="46"/>
    <x v="7"/>
    <x v="7"/>
    <x v="1"/>
    <x v="4"/>
    <n v="41"/>
    <n v="0.7"/>
    <n v="0.7"/>
  </r>
  <r>
    <x v="1"/>
    <d v="2025-10-22T00:00:00"/>
    <s v="Day 2"/>
    <x v="49"/>
    <x v="46"/>
    <x v="46"/>
    <x v="7"/>
    <x v="7"/>
    <x v="1"/>
    <x v="4"/>
    <n v="55"/>
    <n v="1.7"/>
    <n v="1.7"/>
  </r>
  <r>
    <x v="1"/>
    <d v="2025-10-22T00:00:00"/>
    <s v="Day 2"/>
    <x v="49"/>
    <x v="46"/>
    <x v="46"/>
    <x v="7"/>
    <x v="7"/>
    <x v="1"/>
    <x v="4"/>
    <n v="71"/>
    <n v="3.7"/>
    <n v="3.7"/>
  </r>
  <r>
    <x v="1"/>
    <d v="2025-10-22T00:00:00"/>
    <s v="Day 2"/>
    <x v="49"/>
    <x v="46"/>
    <x v="46"/>
    <x v="7"/>
    <x v="7"/>
    <x v="1"/>
    <x v="4"/>
    <n v="52"/>
    <n v="1.4"/>
    <n v="1.4"/>
  </r>
  <r>
    <x v="1"/>
    <d v="2025-10-22T00:00:00"/>
    <s v="Day 2"/>
    <x v="49"/>
    <x v="46"/>
    <x v="46"/>
    <x v="7"/>
    <x v="7"/>
    <x v="1"/>
    <x v="4"/>
    <n v="65"/>
    <n v="2.8"/>
    <n v="2.8"/>
  </r>
  <r>
    <x v="1"/>
    <d v="2025-10-22T00:00:00"/>
    <s v="Day 2"/>
    <x v="49"/>
    <x v="46"/>
    <x v="46"/>
    <x v="7"/>
    <x v="7"/>
    <x v="1"/>
    <x v="4"/>
    <n v="53"/>
    <n v="1.5"/>
    <n v="1.5"/>
  </r>
  <r>
    <x v="1"/>
    <d v="2025-10-22T00:00:00"/>
    <s v="Day 2"/>
    <x v="49"/>
    <x v="46"/>
    <x v="46"/>
    <x v="7"/>
    <x v="7"/>
    <x v="1"/>
    <x v="4"/>
    <n v="46"/>
    <n v="1"/>
    <n v="1"/>
  </r>
  <r>
    <x v="1"/>
    <d v="2025-10-22T00:00:00"/>
    <s v="Day 2"/>
    <x v="52"/>
    <x v="49"/>
    <x v="40"/>
    <x v="7"/>
    <x v="7"/>
    <x v="0"/>
    <x v="0"/>
    <n v="145"/>
    <n v="15.5"/>
    <n v="15.5"/>
  </r>
  <r>
    <x v="1"/>
    <d v="2025-10-22T00:00:00"/>
    <s v="Day 2"/>
    <x v="52"/>
    <x v="49"/>
    <x v="40"/>
    <x v="7"/>
    <x v="7"/>
    <x v="1"/>
    <x v="4"/>
    <n v="46"/>
    <n v="1"/>
    <n v="1"/>
  </r>
  <r>
    <x v="1"/>
    <d v="2025-10-22T00:00:00"/>
    <s v="Day 2"/>
    <x v="52"/>
    <x v="49"/>
    <x v="40"/>
    <x v="7"/>
    <x v="7"/>
    <x v="1"/>
    <x v="4"/>
    <n v="44"/>
    <n v="0.9"/>
    <n v="0.9"/>
  </r>
  <r>
    <x v="1"/>
    <d v="2025-10-22T00:00:00"/>
    <s v="Day 2"/>
    <x v="52"/>
    <x v="49"/>
    <x v="40"/>
    <x v="7"/>
    <x v="7"/>
    <x v="1"/>
    <x v="4"/>
    <n v="42"/>
    <n v="0.8"/>
    <n v="0.8"/>
  </r>
  <r>
    <x v="1"/>
    <d v="2025-10-22T00:00:00"/>
    <s v="Day 2"/>
    <x v="52"/>
    <x v="49"/>
    <x v="40"/>
    <x v="7"/>
    <x v="7"/>
    <x v="1"/>
    <x v="4"/>
    <n v="48"/>
    <n v="1.1000000000000001"/>
    <n v="1.1000000000000001"/>
  </r>
  <r>
    <x v="1"/>
    <d v="2025-10-22T00:00:00"/>
    <s v="Day 2"/>
    <x v="52"/>
    <x v="49"/>
    <x v="40"/>
    <x v="7"/>
    <x v="7"/>
    <x v="1"/>
    <x v="4"/>
    <n v="40"/>
    <n v="0.7"/>
    <n v="0.7"/>
  </r>
  <r>
    <x v="1"/>
    <d v="2025-10-22T00:00:00"/>
    <s v="Day 2"/>
    <x v="51"/>
    <x v="48"/>
    <x v="48"/>
    <x v="7"/>
    <x v="7"/>
    <x v="0"/>
    <x v="0"/>
    <n v="105"/>
    <n v="5.0999999999999996"/>
    <n v="5.0999999999999996"/>
  </r>
  <r>
    <x v="1"/>
    <d v="2025-10-22T00:00:00"/>
    <s v="Day 2"/>
    <x v="51"/>
    <x v="48"/>
    <x v="48"/>
    <x v="7"/>
    <x v="7"/>
    <x v="1"/>
    <x v="4"/>
    <n v="42"/>
    <n v="0.8"/>
    <n v="0.8"/>
  </r>
  <r>
    <x v="1"/>
    <d v="2025-10-22T00:00:00"/>
    <s v="Day 2"/>
    <x v="51"/>
    <x v="48"/>
    <x v="48"/>
    <x v="7"/>
    <x v="7"/>
    <x v="1"/>
    <x v="4"/>
    <n v="50"/>
    <n v="1.3"/>
    <n v="1.3"/>
  </r>
  <r>
    <x v="1"/>
    <d v="2025-10-22T00:00:00"/>
    <s v="Day 2"/>
    <x v="51"/>
    <x v="48"/>
    <x v="48"/>
    <x v="7"/>
    <x v="7"/>
    <x v="0"/>
    <x v="0"/>
    <n v="105"/>
    <n v="5.0999999999999996"/>
    <n v="5.0999999999999996"/>
  </r>
  <r>
    <x v="1"/>
    <d v="2025-10-22T00:00:00"/>
    <s v="Day 2"/>
    <x v="51"/>
    <x v="48"/>
    <x v="48"/>
    <x v="7"/>
    <x v="7"/>
    <x v="0"/>
    <x v="0"/>
    <n v="145"/>
    <n v="15.5"/>
    <n v="15.5"/>
  </r>
  <r>
    <x v="1"/>
    <d v="2025-10-22T00:00:00"/>
    <s v="Day 2"/>
    <x v="53"/>
    <x v="50"/>
    <x v="49"/>
    <x v="7"/>
    <x v="7"/>
    <x v="0"/>
    <x v="0"/>
    <n v="114"/>
    <n v="6.8"/>
    <n v="6.8"/>
  </r>
  <r>
    <x v="1"/>
    <d v="2025-10-22T00:00:00"/>
    <s v="Day 2"/>
    <x v="60"/>
    <x v="56"/>
    <x v="53"/>
    <x v="8"/>
    <x v="8"/>
    <x v="1"/>
    <x v="4"/>
    <n v="60"/>
    <n v="2.2000000000000002"/>
    <n v="2.2000000000000002"/>
  </r>
  <r>
    <x v="1"/>
    <d v="2025-10-22T00:00:00"/>
    <s v="Day 2"/>
    <x v="60"/>
    <x v="56"/>
    <x v="53"/>
    <x v="8"/>
    <x v="8"/>
    <x v="1"/>
    <x v="4"/>
    <n v="52"/>
    <n v="1.4"/>
    <n v="1.4"/>
  </r>
  <r>
    <x v="1"/>
    <d v="2025-10-22T00:00:00"/>
    <s v="Day 2"/>
    <x v="60"/>
    <x v="56"/>
    <x v="53"/>
    <x v="8"/>
    <x v="8"/>
    <x v="1"/>
    <x v="4"/>
    <n v="41"/>
    <n v="0.7"/>
    <n v="0.7"/>
  </r>
  <r>
    <x v="1"/>
    <d v="2025-10-22T00:00:00"/>
    <s v="Day 2"/>
    <x v="60"/>
    <x v="56"/>
    <x v="53"/>
    <x v="8"/>
    <x v="8"/>
    <x v="1"/>
    <x v="4"/>
    <n v="46"/>
    <n v="1"/>
    <n v="1"/>
  </r>
  <r>
    <x v="1"/>
    <d v="2025-10-22T00:00:00"/>
    <s v="Day 2"/>
    <x v="60"/>
    <x v="56"/>
    <x v="53"/>
    <x v="8"/>
    <x v="8"/>
    <x v="1"/>
    <x v="4"/>
    <n v="53"/>
    <n v="1.5"/>
    <n v="1.5"/>
  </r>
  <r>
    <x v="1"/>
    <d v="2025-10-22T00:00:00"/>
    <s v="Day 2"/>
    <x v="60"/>
    <x v="56"/>
    <x v="53"/>
    <x v="8"/>
    <x v="8"/>
    <x v="1"/>
    <x v="4"/>
    <n v="49"/>
    <n v="1.2"/>
    <n v="1.2"/>
  </r>
  <r>
    <x v="1"/>
    <d v="2025-10-22T00:00:00"/>
    <s v="Day 2"/>
    <x v="60"/>
    <x v="56"/>
    <x v="53"/>
    <x v="8"/>
    <x v="8"/>
    <x v="1"/>
    <x v="4"/>
    <n v="52"/>
    <n v="1.4"/>
    <n v="1.4"/>
  </r>
  <r>
    <x v="1"/>
    <d v="2025-10-22T00:00:00"/>
    <s v="Day 2"/>
    <x v="60"/>
    <x v="56"/>
    <x v="53"/>
    <x v="8"/>
    <x v="8"/>
    <x v="1"/>
    <x v="4"/>
    <n v="43"/>
    <n v="0.8"/>
    <n v="0.8"/>
  </r>
  <r>
    <x v="1"/>
    <d v="2025-10-22T00:00:00"/>
    <s v="Day 2"/>
    <x v="60"/>
    <x v="56"/>
    <x v="53"/>
    <x v="8"/>
    <x v="8"/>
    <x v="1"/>
    <x v="4"/>
    <n v="48"/>
    <n v="1.1000000000000001"/>
    <n v="1.1000000000000001"/>
  </r>
  <r>
    <x v="1"/>
    <d v="2025-10-22T00:00:00"/>
    <s v="Day 2"/>
    <x v="60"/>
    <x v="56"/>
    <x v="53"/>
    <x v="8"/>
    <x v="8"/>
    <x v="1"/>
    <x v="4"/>
    <n v="43"/>
    <n v="0.8"/>
    <n v="0.8"/>
  </r>
  <r>
    <x v="1"/>
    <d v="2025-10-22T00:00:00"/>
    <s v="Day 2"/>
    <x v="60"/>
    <x v="56"/>
    <x v="53"/>
    <x v="8"/>
    <x v="8"/>
    <x v="1"/>
    <x v="4"/>
    <n v="46"/>
    <n v="1"/>
    <n v="1"/>
  </r>
  <r>
    <x v="1"/>
    <d v="2025-10-22T00:00:00"/>
    <s v="Day 2"/>
    <x v="58"/>
    <x v="54"/>
    <x v="39"/>
    <x v="8"/>
    <x v="8"/>
    <x v="1"/>
    <x v="4"/>
    <n v="45"/>
    <n v="0.9"/>
    <n v="0.9"/>
  </r>
  <r>
    <x v="1"/>
    <d v="2025-10-22T00:00:00"/>
    <s v="Day 2"/>
    <x v="58"/>
    <x v="54"/>
    <x v="39"/>
    <x v="8"/>
    <x v="8"/>
    <x v="1"/>
    <x v="4"/>
    <n v="60"/>
    <n v="2.2000000000000002"/>
    <n v="2.2000000000000002"/>
  </r>
  <r>
    <x v="1"/>
    <d v="2025-10-22T00:00:00"/>
    <s v="Day 2"/>
    <x v="58"/>
    <x v="54"/>
    <x v="39"/>
    <x v="8"/>
    <x v="8"/>
    <x v="1"/>
    <x v="4"/>
    <n v="53"/>
    <n v="1.5"/>
    <n v="1.5"/>
  </r>
  <r>
    <x v="1"/>
    <d v="2025-10-22T00:00:00"/>
    <s v="Day 2"/>
    <x v="58"/>
    <x v="54"/>
    <x v="39"/>
    <x v="8"/>
    <x v="8"/>
    <x v="1"/>
    <x v="4"/>
    <n v="48"/>
    <n v="1.1000000000000001"/>
    <n v="1.1000000000000001"/>
  </r>
  <r>
    <x v="1"/>
    <d v="2025-10-22T00:00:00"/>
    <s v="Day 2"/>
    <x v="58"/>
    <x v="54"/>
    <x v="39"/>
    <x v="8"/>
    <x v="8"/>
    <x v="1"/>
    <x v="4"/>
    <n v="52"/>
    <n v="1.4"/>
    <n v="1.4"/>
  </r>
  <r>
    <x v="1"/>
    <d v="2025-10-22T00:00:00"/>
    <s v="Day 2"/>
    <x v="58"/>
    <x v="54"/>
    <x v="39"/>
    <x v="8"/>
    <x v="8"/>
    <x v="1"/>
    <x v="4"/>
    <n v="56"/>
    <n v="1.8"/>
    <n v="1.8"/>
  </r>
  <r>
    <x v="1"/>
    <d v="2025-10-22T00:00:00"/>
    <s v="Day 2"/>
    <x v="58"/>
    <x v="54"/>
    <x v="39"/>
    <x v="8"/>
    <x v="8"/>
    <x v="1"/>
    <x v="4"/>
    <n v="44"/>
    <n v="0.9"/>
    <n v="0.9"/>
  </r>
  <r>
    <x v="1"/>
    <d v="2025-10-22T00:00:00"/>
    <s v="Day 2"/>
    <x v="58"/>
    <x v="54"/>
    <x v="39"/>
    <x v="8"/>
    <x v="8"/>
    <x v="1"/>
    <x v="4"/>
    <n v="44"/>
    <n v="0.9"/>
    <n v="0.9"/>
  </r>
  <r>
    <x v="1"/>
    <d v="2025-10-22T00:00:00"/>
    <s v="Day 2"/>
    <x v="58"/>
    <x v="54"/>
    <x v="39"/>
    <x v="8"/>
    <x v="8"/>
    <x v="1"/>
    <x v="4"/>
    <n v="47"/>
    <n v="1.1000000000000001"/>
    <n v="1.1000000000000001"/>
  </r>
  <r>
    <x v="1"/>
    <d v="2025-10-22T00:00:00"/>
    <s v="Day 2"/>
    <x v="58"/>
    <x v="54"/>
    <x v="39"/>
    <x v="8"/>
    <x v="8"/>
    <x v="1"/>
    <x v="4"/>
    <n v="46"/>
    <n v="1"/>
    <n v="1"/>
  </r>
  <r>
    <x v="1"/>
    <d v="2025-10-22T00:00:00"/>
    <s v="Day 2"/>
    <x v="58"/>
    <x v="54"/>
    <x v="39"/>
    <x v="8"/>
    <x v="8"/>
    <x v="1"/>
    <x v="4"/>
    <n v="50"/>
    <n v="1.3"/>
    <n v="1.3"/>
  </r>
  <r>
    <x v="1"/>
    <d v="2025-10-22T00:00:00"/>
    <s v="Day 2"/>
    <x v="56"/>
    <x v="53"/>
    <x v="52"/>
    <x v="8"/>
    <x v="8"/>
    <x v="1"/>
    <x v="4"/>
    <n v="44"/>
    <n v="0.9"/>
    <n v="0.9"/>
  </r>
  <r>
    <x v="1"/>
    <d v="2025-10-22T00:00:00"/>
    <s v="Day 2"/>
    <x v="56"/>
    <x v="53"/>
    <x v="52"/>
    <x v="8"/>
    <x v="8"/>
    <x v="1"/>
    <x v="4"/>
    <n v="51"/>
    <n v="1.4"/>
    <n v="1.4"/>
  </r>
  <r>
    <x v="1"/>
    <d v="2025-10-22T00:00:00"/>
    <s v="Day 2"/>
    <x v="56"/>
    <x v="53"/>
    <x v="52"/>
    <x v="8"/>
    <x v="8"/>
    <x v="1"/>
    <x v="4"/>
    <n v="53"/>
    <n v="1.5"/>
    <n v="1.5"/>
  </r>
  <r>
    <x v="1"/>
    <d v="2025-10-22T00:00:00"/>
    <s v="Day 2"/>
    <x v="56"/>
    <x v="53"/>
    <x v="52"/>
    <x v="8"/>
    <x v="8"/>
    <x v="0"/>
    <x v="6"/>
    <n v="156"/>
    <n v="51.7"/>
    <n v="51.7"/>
  </r>
  <r>
    <x v="1"/>
    <d v="2025-10-22T00:00:00"/>
    <s v="Day 2"/>
    <x v="55"/>
    <x v="52"/>
    <x v="51"/>
    <x v="8"/>
    <x v="8"/>
    <x v="0"/>
    <x v="0"/>
    <n v="120"/>
    <n v="8.1"/>
    <n v="8.1"/>
  </r>
  <r>
    <x v="1"/>
    <d v="2025-10-22T00:00:00"/>
    <s v="Day 2"/>
    <x v="55"/>
    <x v="52"/>
    <x v="51"/>
    <x v="8"/>
    <x v="8"/>
    <x v="0"/>
    <x v="0"/>
    <n v="100"/>
    <n v="4.3"/>
    <n v="4.3"/>
  </r>
  <r>
    <x v="1"/>
    <d v="2025-10-22T00:00:00"/>
    <s v="Day 2"/>
    <x v="55"/>
    <x v="52"/>
    <x v="51"/>
    <x v="8"/>
    <x v="8"/>
    <x v="1"/>
    <x v="4"/>
    <n v="60"/>
    <n v="2.2000000000000002"/>
    <n v="2.2000000000000002"/>
  </r>
  <r>
    <x v="1"/>
    <d v="2025-10-22T00:00:00"/>
    <s v="Day 2"/>
    <x v="55"/>
    <x v="52"/>
    <x v="51"/>
    <x v="8"/>
    <x v="8"/>
    <x v="1"/>
    <x v="4"/>
    <n v="51"/>
    <n v="1.4"/>
    <n v="1.4"/>
  </r>
  <r>
    <x v="1"/>
    <d v="2025-10-22T00:00:00"/>
    <s v="Day 2"/>
    <x v="55"/>
    <x v="52"/>
    <x v="51"/>
    <x v="8"/>
    <x v="8"/>
    <x v="1"/>
    <x v="4"/>
    <n v="45"/>
    <n v="0.9"/>
    <n v="0.9"/>
  </r>
  <r>
    <x v="1"/>
    <d v="2025-10-22T00:00:00"/>
    <s v="Day 2"/>
    <x v="55"/>
    <x v="52"/>
    <x v="51"/>
    <x v="8"/>
    <x v="8"/>
    <x v="1"/>
    <x v="4"/>
    <n v="53"/>
    <n v="1.5"/>
    <n v="1.5"/>
  </r>
  <r>
    <x v="1"/>
    <d v="2025-10-22T00:00:00"/>
    <s v="Day 2"/>
    <x v="55"/>
    <x v="52"/>
    <x v="51"/>
    <x v="8"/>
    <x v="8"/>
    <x v="1"/>
    <x v="4"/>
    <n v="45"/>
    <n v="0.9"/>
    <n v="0.9"/>
  </r>
  <r>
    <x v="1"/>
    <d v="2025-10-22T00:00:00"/>
    <s v="Day 2"/>
    <x v="57"/>
    <x v="2"/>
    <x v="34"/>
    <x v="8"/>
    <x v="8"/>
    <x v="0"/>
    <x v="0"/>
    <n v="104"/>
    <n v="5"/>
    <n v="5"/>
  </r>
  <r>
    <x v="1"/>
    <d v="2025-10-22T00:00:00"/>
    <s v="Day 2"/>
    <x v="57"/>
    <x v="2"/>
    <x v="34"/>
    <x v="8"/>
    <x v="8"/>
    <x v="0"/>
    <x v="0"/>
    <n v="97"/>
    <n v="3.9"/>
    <n v="3.9"/>
  </r>
  <r>
    <x v="1"/>
    <d v="2025-10-22T00:00:00"/>
    <s v="Day 2"/>
    <x v="57"/>
    <x v="2"/>
    <x v="34"/>
    <x v="8"/>
    <x v="8"/>
    <x v="1"/>
    <x v="4"/>
    <n v="47"/>
    <n v="1.1000000000000001"/>
    <n v="1.1000000000000001"/>
  </r>
  <r>
    <x v="1"/>
    <d v="2025-10-22T00:00:00"/>
    <s v="Day 2"/>
    <x v="61"/>
    <x v="57"/>
    <x v="54"/>
    <x v="8"/>
    <x v="8"/>
    <x v="0"/>
    <x v="0"/>
    <n v="111"/>
    <n v="6.2"/>
    <n v="6.2"/>
  </r>
  <r>
    <x v="1"/>
    <d v="2025-10-22T00:00:00"/>
    <s v="Day 2"/>
    <x v="59"/>
    <x v="55"/>
    <x v="46"/>
    <x v="8"/>
    <x v="8"/>
    <x v="0"/>
    <x v="0"/>
    <n v="110"/>
    <n v="6"/>
    <n v="6"/>
  </r>
  <r>
    <x v="1"/>
    <d v="2025-10-22T00:00:00"/>
    <s v="Day 2"/>
    <x v="59"/>
    <x v="55"/>
    <x v="46"/>
    <x v="8"/>
    <x v="8"/>
    <x v="0"/>
    <x v="0"/>
    <n v="94"/>
    <n v="3.5"/>
    <n v="3.5"/>
  </r>
  <r>
    <x v="1"/>
    <d v="2025-10-22T00:00:00"/>
    <s v="Day 2"/>
    <x v="92"/>
    <x v="85"/>
    <x v="60"/>
    <x v="13"/>
    <x v="13"/>
    <x v="1"/>
    <x v="4"/>
    <n v="50"/>
    <n v="1.3"/>
    <n v="1.3"/>
  </r>
  <r>
    <x v="1"/>
    <d v="2025-10-22T00:00:00"/>
    <s v="Day 2"/>
    <x v="92"/>
    <x v="85"/>
    <x v="60"/>
    <x v="13"/>
    <x v="13"/>
    <x v="1"/>
    <x v="4"/>
    <n v="50"/>
    <n v="1.3"/>
    <n v="1.3"/>
  </r>
  <r>
    <x v="1"/>
    <d v="2025-10-22T00:00:00"/>
    <s v="Day 2"/>
    <x v="92"/>
    <x v="85"/>
    <x v="60"/>
    <x v="13"/>
    <x v="13"/>
    <x v="1"/>
    <x v="4"/>
    <n v="52"/>
    <n v="1.4"/>
    <n v="1.4"/>
  </r>
  <r>
    <x v="1"/>
    <d v="2025-10-22T00:00:00"/>
    <s v="Day 2"/>
    <x v="92"/>
    <x v="85"/>
    <x v="60"/>
    <x v="13"/>
    <x v="13"/>
    <x v="1"/>
    <x v="4"/>
    <n v="49"/>
    <n v="1.2"/>
    <n v="1.2"/>
  </r>
  <r>
    <x v="1"/>
    <d v="2025-10-22T00:00:00"/>
    <s v="Day 2"/>
    <x v="92"/>
    <x v="85"/>
    <x v="60"/>
    <x v="13"/>
    <x v="13"/>
    <x v="1"/>
    <x v="4"/>
    <n v="47"/>
    <n v="1.1000000000000001"/>
    <n v="1.1000000000000001"/>
  </r>
  <r>
    <x v="1"/>
    <d v="2025-10-22T00:00:00"/>
    <s v="Day 2"/>
    <x v="92"/>
    <x v="85"/>
    <x v="60"/>
    <x v="13"/>
    <x v="13"/>
    <x v="1"/>
    <x v="4"/>
    <n v="44"/>
    <n v="0.9"/>
    <n v="0.9"/>
  </r>
  <r>
    <x v="1"/>
    <d v="2025-10-22T00:00:00"/>
    <s v="Day 2"/>
    <x v="92"/>
    <x v="85"/>
    <x v="60"/>
    <x v="13"/>
    <x v="13"/>
    <x v="1"/>
    <x v="4"/>
    <n v="51"/>
    <n v="1.4"/>
    <n v="1.4"/>
  </r>
  <r>
    <x v="1"/>
    <d v="2025-10-22T00:00:00"/>
    <s v="Day 2"/>
    <x v="92"/>
    <x v="85"/>
    <x v="60"/>
    <x v="13"/>
    <x v="13"/>
    <x v="1"/>
    <x v="4"/>
    <n v="60"/>
    <n v="2.2000000000000002"/>
    <n v="2.2000000000000002"/>
  </r>
  <r>
    <x v="1"/>
    <d v="2025-10-22T00:00:00"/>
    <s v="Day 2"/>
    <x v="92"/>
    <x v="85"/>
    <x v="60"/>
    <x v="13"/>
    <x v="13"/>
    <x v="1"/>
    <x v="4"/>
    <n v="52"/>
    <n v="1.4"/>
    <n v="1.4"/>
  </r>
  <r>
    <x v="1"/>
    <d v="2025-10-22T00:00:00"/>
    <s v="Day 2"/>
    <x v="92"/>
    <x v="85"/>
    <x v="60"/>
    <x v="13"/>
    <x v="13"/>
    <x v="1"/>
    <x v="4"/>
    <n v="53"/>
    <n v="1.5"/>
    <n v="1.5"/>
  </r>
  <r>
    <x v="1"/>
    <d v="2025-10-22T00:00:00"/>
    <s v="Day 2"/>
    <x v="92"/>
    <x v="85"/>
    <x v="60"/>
    <x v="13"/>
    <x v="13"/>
    <x v="1"/>
    <x v="4"/>
    <n v="46"/>
    <n v="1"/>
    <n v="1"/>
  </r>
  <r>
    <x v="1"/>
    <d v="2025-10-22T00:00:00"/>
    <s v="Day 2"/>
    <x v="92"/>
    <x v="85"/>
    <x v="60"/>
    <x v="13"/>
    <x v="13"/>
    <x v="1"/>
    <x v="4"/>
    <n v="56"/>
    <n v="1.8"/>
    <n v="1.8"/>
  </r>
  <r>
    <x v="1"/>
    <d v="2025-10-22T00:00:00"/>
    <s v="Day 2"/>
    <x v="92"/>
    <x v="85"/>
    <x v="60"/>
    <x v="13"/>
    <x v="13"/>
    <x v="1"/>
    <x v="4"/>
    <n v="44"/>
    <n v="0.9"/>
    <n v="0.9"/>
  </r>
  <r>
    <x v="1"/>
    <d v="2025-10-22T00:00:00"/>
    <s v="Day 2"/>
    <x v="92"/>
    <x v="85"/>
    <x v="60"/>
    <x v="13"/>
    <x v="13"/>
    <x v="1"/>
    <x v="4"/>
    <n v="43"/>
    <n v="0.8"/>
    <n v="0.8"/>
  </r>
  <r>
    <x v="1"/>
    <d v="2025-10-22T00:00:00"/>
    <s v="Day 2"/>
    <x v="91"/>
    <x v="84"/>
    <x v="78"/>
    <x v="13"/>
    <x v="13"/>
    <x v="1"/>
    <x v="4"/>
    <n v="51"/>
    <n v="1.4"/>
    <n v="1.4"/>
  </r>
  <r>
    <x v="1"/>
    <d v="2025-10-22T00:00:00"/>
    <s v="Day 2"/>
    <x v="91"/>
    <x v="84"/>
    <x v="78"/>
    <x v="13"/>
    <x v="13"/>
    <x v="1"/>
    <x v="4"/>
    <n v="48"/>
    <n v="1.1000000000000001"/>
    <n v="1.1000000000000001"/>
  </r>
  <r>
    <x v="1"/>
    <d v="2025-10-22T00:00:00"/>
    <s v="Day 2"/>
    <x v="91"/>
    <x v="84"/>
    <x v="78"/>
    <x v="13"/>
    <x v="13"/>
    <x v="1"/>
    <x v="4"/>
    <n v="44"/>
    <n v="0.9"/>
    <n v="0.9"/>
  </r>
  <r>
    <x v="1"/>
    <d v="2025-10-22T00:00:00"/>
    <s v="Day 2"/>
    <x v="91"/>
    <x v="84"/>
    <x v="78"/>
    <x v="13"/>
    <x v="13"/>
    <x v="1"/>
    <x v="4"/>
    <n v="55"/>
    <n v="1.7"/>
    <n v="1.7"/>
  </r>
  <r>
    <x v="1"/>
    <d v="2025-10-22T00:00:00"/>
    <s v="Day 2"/>
    <x v="93"/>
    <x v="86"/>
    <x v="41"/>
    <x v="13"/>
    <x v="13"/>
    <x v="1"/>
    <x v="4"/>
    <n v="47"/>
    <n v="1.1000000000000001"/>
    <n v="1.1000000000000001"/>
  </r>
  <r>
    <x v="1"/>
    <d v="2025-10-22T00:00:00"/>
    <s v="Day 2"/>
    <x v="93"/>
    <x v="86"/>
    <x v="41"/>
    <x v="13"/>
    <x v="13"/>
    <x v="1"/>
    <x v="4"/>
    <n v="51"/>
    <n v="1.4"/>
    <n v="1.4"/>
  </r>
  <r>
    <x v="1"/>
    <d v="2025-10-22T00:00:00"/>
    <s v="Day 2"/>
    <x v="95"/>
    <x v="88"/>
    <x v="80"/>
    <x v="13"/>
    <x v="13"/>
    <x v="1"/>
    <x v="4"/>
    <n v="48"/>
    <n v="1.1000000000000001"/>
    <n v="1.1000000000000001"/>
  </r>
  <r>
    <x v="1"/>
    <d v="2025-10-22T00:00:00"/>
    <s v="Day 2"/>
    <x v="95"/>
    <x v="88"/>
    <x v="80"/>
    <x v="13"/>
    <x v="13"/>
    <x v="1"/>
    <x v="4"/>
    <n v="55"/>
    <n v="1.7"/>
    <n v="1.7"/>
  </r>
  <r>
    <x v="1"/>
    <d v="2025-10-22T00:00:00"/>
    <s v="Day 2"/>
    <x v="95"/>
    <x v="88"/>
    <x v="80"/>
    <x v="13"/>
    <x v="13"/>
    <x v="1"/>
    <x v="4"/>
    <n v="74"/>
    <n v="4.2"/>
    <n v="4.2"/>
  </r>
  <r>
    <x v="1"/>
    <d v="2025-10-22T00:00:00"/>
    <s v="Day 2"/>
    <x v="95"/>
    <x v="88"/>
    <x v="80"/>
    <x v="13"/>
    <x v="13"/>
    <x v="1"/>
    <x v="4"/>
    <n v="48"/>
    <n v="1.1000000000000001"/>
    <n v="1.1000000000000001"/>
  </r>
  <r>
    <x v="1"/>
    <d v="2025-10-22T00:00:00"/>
    <s v="Day 2"/>
    <x v="94"/>
    <x v="87"/>
    <x v="79"/>
    <x v="13"/>
    <x v="13"/>
    <x v="1"/>
    <x v="4"/>
    <n v="59"/>
    <n v="2.1"/>
    <n v="2.1"/>
  </r>
  <r>
    <x v="1"/>
    <d v="2025-10-22T00:00:00"/>
    <s v="Day 2"/>
    <x v="94"/>
    <x v="87"/>
    <x v="79"/>
    <x v="13"/>
    <x v="13"/>
    <x v="1"/>
    <x v="4"/>
    <n v="46"/>
    <n v="1"/>
    <n v="1"/>
  </r>
  <r>
    <x v="1"/>
    <d v="2025-10-22T00:00:00"/>
    <s v="Day 2"/>
    <x v="94"/>
    <x v="87"/>
    <x v="79"/>
    <x v="13"/>
    <x v="13"/>
    <x v="1"/>
    <x v="4"/>
    <n v="51"/>
    <n v="1.4"/>
    <n v="1.4"/>
  </r>
  <r>
    <x v="1"/>
    <d v="2025-10-22T00:00:00"/>
    <s v="Day 2"/>
    <x v="94"/>
    <x v="87"/>
    <x v="79"/>
    <x v="13"/>
    <x v="13"/>
    <x v="1"/>
    <x v="4"/>
    <n v="47"/>
    <n v="1.1000000000000001"/>
    <n v="1.1000000000000001"/>
  </r>
  <r>
    <x v="1"/>
    <d v="2025-10-22T00:00:00"/>
    <s v="Day 2"/>
    <x v="94"/>
    <x v="87"/>
    <x v="79"/>
    <x v="13"/>
    <x v="13"/>
    <x v="1"/>
    <x v="4"/>
    <n v="56"/>
    <n v="1.8"/>
    <n v="1.8"/>
  </r>
  <r>
    <x v="1"/>
    <d v="2025-10-22T00:00:00"/>
    <s v="Day 2"/>
    <x v="94"/>
    <x v="87"/>
    <x v="79"/>
    <x v="13"/>
    <x v="13"/>
    <x v="1"/>
    <x v="4"/>
    <n v="50"/>
    <n v="1.3"/>
    <n v="1.3"/>
  </r>
  <r>
    <x v="1"/>
    <d v="2025-10-22T00:00:00"/>
    <s v="Day 2"/>
    <x v="94"/>
    <x v="87"/>
    <x v="79"/>
    <x v="13"/>
    <x v="13"/>
    <x v="1"/>
    <x v="4"/>
    <n v="55"/>
    <n v="1.7"/>
    <n v="1.7"/>
  </r>
  <r>
    <x v="1"/>
    <d v="2025-10-22T00:00:00"/>
    <s v="Day 2"/>
    <x v="94"/>
    <x v="87"/>
    <x v="79"/>
    <x v="13"/>
    <x v="13"/>
    <x v="1"/>
    <x v="4"/>
    <n v="54"/>
    <n v="1.6"/>
    <n v="1.6"/>
  </r>
  <r>
    <x v="1"/>
    <d v="2025-10-22T00:00:00"/>
    <s v="Day 2"/>
    <x v="94"/>
    <x v="87"/>
    <x v="79"/>
    <x v="13"/>
    <x v="13"/>
    <x v="1"/>
    <x v="4"/>
    <n v="53"/>
    <n v="1.5"/>
    <n v="1.5"/>
  </r>
  <r>
    <x v="1"/>
    <d v="2025-10-22T00:00:00"/>
    <s v="Day 2"/>
    <x v="94"/>
    <x v="87"/>
    <x v="79"/>
    <x v="13"/>
    <x v="13"/>
    <x v="1"/>
    <x v="4"/>
    <n v="48"/>
    <n v="1.1000000000000001"/>
    <n v="1.1000000000000001"/>
  </r>
  <r>
    <x v="1"/>
    <d v="2025-10-22T00:00:00"/>
    <s v="Day 2"/>
    <x v="94"/>
    <x v="87"/>
    <x v="79"/>
    <x v="13"/>
    <x v="13"/>
    <x v="1"/>
    <x v="4"/>
    <n v="52"/>
    <n v="1.4"/>
    <n v="1.4"/>
  </r>
  <r>
    <x v="1"/>
    <d v="2025-10-22T00:00:00"/>
    <s v="Day 2"/>
    <x v="89"/>
    <x v="82"/>
    <x v="34"/>
    <x v="13"/>
    <x v="13"/>
    <x v="1"/>
    <x v="4"/>
    <n v="48"/>
    <n v="1.1000000000000001"/>
    <n v="1.1000000000000001"/>
  </r>
  <r>
    <x v="1"/>
    <d v="2025-10-22T00:00:00"/>
    <s v="Day 2"/>
    <x v="89"/>
    <x v="82"/>
    <x v="34"/>
    <x v="13"/>
    <x v="13"/>
    <x v="1"/>
    <x v="4"/>
    <n v="58"/>
    <n v="2"/>
    <n v="2"/>
  </r>
  <r>
    <x v="1"/>
    <d v="2025-10-22T00:00:00"/>
    <s v="Day 2"/>
    <x v="89"/>
    <x v="82"/>
    <x v="34"/>
    <x v="13"/>
    <x v="13"/>
    <x v="1"/>
    <x v="4"/>
    <n v="69"/>
    <n v="3.4"/>
    <n v="3.4"/>
  </r>
  <r>
    <x v="1"/>
    <d v="2025-10-22T00:00:00"/>
    <s v="Day 2"/>
    <x v="89"/>
    <x v="82"/>
    <x v="34"/>
    <x v="13"/>
    <x v="13"/>
    <x v="1"/>
    <x v="4"/>
    <n v="51"/>
    <n v="1.4"/>
    <n v="1.4"/>
  </r>
  <r>
    <x v="1"/>
    <d v="2025-10-22T00:00:00"/>
    <s v="Day 2"/>
    <x v="89"/>
    <x v="82"/>
    <x v="34"/>
    <x v="13"/>
    <x v="13"/>
    <x v="1"/>
    <x v="4"/>
    <n v="44"/>
    <n v="0.9"/>
    <n v="0.9"/>
  </r>
  <r>
    <x v="1"/>
    <d v="2025-10-22T00:00:00"/>
    <s v="Day 2"/>
    <x v="89"/>
    <x v="82"/>
    <x v="34"/>
    <x v="13"/>
    <x v="13"/>
    <x v="1"/>
    <x v="4"/>
    <n v="58"/>
    <n v="2"/>
    <n v="2"/>
  </r>
  <r>
    <x v="1"/>
    <d v="2025-10-22T00:00:00"/>
    <s v="Day 2"/>
    <x v="89"/>
    <x v="82"/>
    <x v="34"/>
    <x v="13"/>
    <x v="13"/>
    <x v="0"/>
    <x v="0"/>
    <n v="112"/>
    <n v="6.4"/>
    <n v="6.4"/>
  </r>
  <r>
    <x v="1"/>
    <d v="2025-10-22T00:00:00"/>
    <s v="Day 2"/>
    <x v="90"/>
    <x v="83"/>
    <x v="77"/>
    <x v="13"/>
    <x v="13"/>
    <x v="0"/>
    <x v="4"/>
    <m/>
    <s v=""/>
    <s v=""/>
  </r>
  <r>
    <x v="1"/>
    <d v="2025-10-22T00:00:00"/>
    <s v="Day 2"/>
    <x v="62"/>
    <x v="58"/>
    <x v="55"/>
    <x v="9"/>
    <x v="9"/>
    <x v="1"/>
    <x v="4"/>
    <n v="48"/>
    <n v="1.1000000000000001"/>
    <n v="1.1000000000000001"/>
  </r>
  <r>
    <x v="1"/>
    <d v="2025-10-22T00:00:00"/>
    <s v="Day 2"/>
    <x v="62"/>
    <x v="58"/>
    <x v="55"/>
    <x v="9"/>
    <x v="9"/>
    <x v="1"/>
    <x v="4"/>
    <n v="54"/>
    <n v="1.6"/>
    <n v="1.6"/>
  </r>
  <r>
    <x v="1"/>
    <d v="2025-10-22T00:00:00"/>
    <s v="Day 2"/>
    <x v="62"/>
    <x v="58"/>
    <x v="55"/>
    <x v="9"/>
    <x v="9"/>
    <x v="1"/>
    <x v="4"/>
    <n v="56"/>
    <n v="1.8"/>
    <n v="1.8"/>
  </r>
  <r>
    <x v="1"/>
    <d v="2025-10-22T00:00:00"/>
    <s v="Day 2"/>
    <x v="62"/>
    <x v="58"/>
    <x v="55"/>
    <x v="9"/>
    <x v="9"/>
    <x v="1"/>
    <x v="4"/>
    <n v="47"/>
    <n v="1.1000000000000001"/>
    <n v="1.1000000000000001"/>
  </r>
  <r>
    <x v="1"/>
    <d v="2025-10-22T00:00:00"/>
    <s v="Day 2"/>
    <x v="62"/>
    <x v="58"/>
    <x v="55"/>
    <x v="9"/>
    <x v="9"/>
    <x v="1"/>
    <x v="4"/>
    <n v="56"/>
    <n v="1.8"/>
    <n v="1.8"/>
  </r>
  <r>
    <x v="1"/>
    <d v="2025-10-22T00:00:00"/>
    <s v="Day 2"/>
    <x v="62"/>
    <x v="58"/>
    <x v="55"/>
    <x v="9"/>
    <x v="9"/>
    <x v="1"/>
    <x v="4"/>
    <n v="40"/>
    <n v="0.7"/>
    <n v="0.7"/>
  </r>
  <r>
    <x v="1"/>
    <d v="2025-10-22T00:00:00"/>
    <s v="Day 2"/>
    <x v="62"/>
    <x v="58"/>
    <x v="55"/>
    <x v="9"/>
    <x v="9"/>
    <x v="1"/>
    <x v="4"/>
    <n v="56"/>
    <n v="1.8"/>
    <n v="1.8"/>
  </r>
  <r>
    <x v="1"/>
    <d v="2025-10-22T00:00:00"/>
    <s v="Day 2"/>
    <x v="63"/>
    <x v="59"/>
    <x v="3"/>
    <x v="9"/>
    <x v="9"/>
    <x v="1"/>
    <x v="4"/>
    <n v="53"/>
    <n v="1.5"/>
    <n v="1.5"/>
  </r>
  <r>
    <x v="1"/>
    <d v="2025-10-22T00:00:00"/>
    <s v="Day 2"/>
    <x v="63"/>
    <x v="59"/>
    <x v="3"/>
    <x v="9"/>
    <x v="9"/>
    <x v="1"/>
    <x v="4"/>
    <n v="54"/>
    <n v="1.6"/>
    <n v="1.6"/>
  </r>
  <r>
    <x v="1"/>
    <d v="2025-10-22T00:00:00"/>
    <s v="Day 2"/>
    <x v="63"/>
    <x v="59"/>
    <x v="3"/>
    <x v="9"/>
    <x v="9"/>
    <x v="1"/>
    <x v="4"/>
    <n v="43"/>
    <n v="0.8"/>
    <n v="0.8"/>
  </r>
  <r>
    <x v="1"/>
    <d v="2025-10-22T00:00:00"/>
    <s v="Day 2"/>
    <x v="64"/>
    <x v="60"/>
    <x v="56"/>
    <x v="9"/>
    <x v="9"/>
    <x v="1"/>
    <x v="4"/>
    <n v="43"/>
    <n v="0.8"/>
    <n v="0.8"/>
  </r>
  <r>
    <x v="1"/>
    <d v="2025-10-22T00:00:00"/>
    <s v="Day 2"/>
    <x v="64"/>
    <x v="60"/>
    <x v="56"/>
    <x v="9"/>
    <x v="9"/>
    <x v="1"/>
    <x v="4"/>
    <n v="46"/>
    <n v="1"/>
    <n v="1"/>
  </r>
  <r>
    <x v="1"/>
    <d v="2025-10-22T00:00:00"/>
    <s v="Day 2"/>
    <x v="66"/>
    <x v="61"/>
    <x v="58"/>
    <x v="9"/>
    <x v="9"/>
    <x v="1"/>
    <x v="4"/>
    <n v="45"/>
    <n v="0.9"/>
    <n v="0.9"/>
  </r>
  <r>
    <x v="1"/>
    <d v="2025-10-22T00:00:00"/>
    <s v="Day 2"/>
    <x v="66"/>
    <x v="61"/>
    <x v="58"/>
    <x v="9"/>
    <x v="9"/>
    <x v="1"/>
    <x v="4"/>
    <n v="55"/>
    <n v="1.7"/>
    <n v="1.7"/>
  </r>
  <r>
    <x v="1"/>
    <d v="2025-10-22T00:00:00"/>
    <s v="Day 2"/>
    <x v="66"/>
    <x v="61"/>
    <x v="58"/>
    <x v="9"/>
    <x v="9"/>
    <x v="1"/>
    <x v="4"/>
    <n v="48"/>
    <n v="1.1000000000000001"/>
    <n v="1.1000000000000001"/>
  </r>
  <r>
    <x v="1"/>
    <d v="2025-10-22T00:00:00"/>
    <s v="Day 2"/>
    <x v="66"/>
    <x v="61"/>
    <x v="58"/>
    <x v="9"/>
    <x v="9"/>
    <x v="1"/>
    <x v="4"/>
    <n v="53"/>
    <n v="1.5"/>
    <n v="1.5"/>
  </r>
  <r>
    <x v="1"/>
    <d v="2025-10-22T00:00:00"/>
    <s v="Day 2"/>
    <x v="66"/>
    <x v="61"/>
    <x v="58"/>
    <x v="9"/>
    <x v="9"/>
    <x v="1"/>
    <x v="4"/>
    <n v="43"/>
    <n v="0.8"/>
    <n v="0.8"/>
  </r>
  <r>
    <x v="1"/>
    <d v="2025-10-22T00:00:00"/>
    <s v="Day 2"/>
    <x v="66"/>
    <x v="61"/>
    <x v="58"/>
    <x v="9"/>
    <x v="9"/>
    <x v="1"/>
    <x v="4"/>
    <n v="52"/>
    <n v="1.4"/>
    <n v="1.4"/>
  </r>
  <r>
    <x v="1"/>
    <d v="2025-10-22T00:00:00"/>
    <s v="Day 2"/>
    <x v="66"/>
    <x v="61"/>
    <x v="58"/>
    <x v="9"/>
    <x v="9"/>
    <x v="1"/>
    <x v="4"/>
    <n v="55"/>
    <n v="1.7"/>
    <n v="1.7"/>
  </r>
  <r>
    <x v="1"/>
    <d v="2025-10-22T00:00:00"/>
    <s v="Day 2"/>
    <x v="66"/>
    <x v="61"/>
    <x v="58"/>
    <x v="9"/>
    <x v="9"/>
    <x v="1"/>
    <x v="4"/>
    <n v="55"/>
    <n v="1.7"/>
    <n v="1.7"/>
  </r>
  <r>
    <x v="1"/>
    <d v="2025-10-22T00:00:00"/>
    <s v="Day 2"/>
    <x v="66"/>
    <x v="61"/>
    <x v="58"/>
    <x v="9"/>
    <x v="9"/>
    <x v="1"/>
    <x v="4"/>
    <n v="49"/>
    <n v="1.2"/>
    <n v="1.2"/>
  </r>
  <r>
    <x v="1"/>
    <d v="2025-10-22T00:00:00"/>
    <s v="Day 2"/>
    <x v="66"/>
    <x v="61"/>
    <x v="58"/>
    <x v="9"/>
    <x v="9"/>
    <x v="1"/>
    <x v="4"/>
    <n v="49"/>
    <n v="1.2"/>
    <n v="1.2"/>
  </r>
  <r>
    <x v="1"/>
    <d v="2025-10-22T00:00:00"/>
    <s v="Day 2"/>
    <x v="68"/>
    <x v="63"/>
    <x v="60"/>
    <x v="9"/>
    <x v="9"/>
    <x v="1"/>
    <x v="4"/>
    <n v="42"/>
    <n v="0.8"/>
    <n v="0.8"/>
  </r>
  <r>
    <x v="1"/>
    <d v="2025-10-22T00:00:00"/>
    <s v="Day 2"/>
    <x v="68"/>
    <x v="63"/>
    <x v="60"/>
    <x v="9"/>
    <x v="9"/>
    <x v="1"/>
    <x v="4"/>
    <n v="50"/>
    <n v="1.3"/>
    <n v="1.3"/>
  </r>
  <r>
    <x v="1"/>
    <d v="2025-10-22T00:00:00"/>
    <s v="Day 2"/>
    <x v="68"/>
    <x v="63"/>
    <x v="60"/>
    <x v="9"/>
    <x v="9"/>
    <x v="1"/>
    <x v="4"/>
    <n v="45"/>
    <n v="0.9"/>
    <n v="0.9"/>
  </r>
  <r>
    <x v="1"/>
    <d v="2025-10-22T00:00:00"/>
    <s v="Day 2"/>
    <x v="68"/>
    <x v="63"/>
    <x v="60"/>
    <x v="9"/>
    <x v="9"/>
    <x v="1"/>
    <x v="4"/>
    <n v="54"/>
    <n v="1.6"/>
    <n v="1.6"/>
  </r>
  <r>
    <x v="1"/>
    <d v="2025-10-22T00:00:00"/>
    <s v="Day 2"/>
    <x v="68"/>
    <x v="63"/>
    <x v="60"/>
    <x v="9"/>
    <x v="9"/>
    <x v="1"/>
    <x v="4"/>
    <n v="55"/>
    <n v="1.7"/>
    <n v="1.7"/>
  </r>
  <r>
    <x v="1"/>
    <d v="2025-10-22T00:00:00"/>
    <s v="Day 2"/>
    <x v="68"/>
    <x v="63"/>
    <x v="60"/>
    <x v="9"/>
    <x v="9"/>
    <x v="1"/>
    <x v="4"/>
    <n v="52"/>
    <n v="1.4"/>
    <n v="1.4"/>
  </r>
  <r>
    <x v="1"/>
    <d v="2025-10-22T00:00:00"/>
    <s v="Day 2"/>
    <x v="68"/>
    <x v="63"/>
    <x v="60"/>
    <x v="9"/>
    <x v="9"/>
    <x v="1"/>
    <x v="4"/>
    <n v="56"/>
    <n v="1.8"/>
    <n v="1.8"/>
  </r>
  <r>
    <x v="1"/>
    <d v="2025-10-22T00:00:00"/>
    <s v="Day 2"/>
    <x v="68"/>
    <x v="63"/>
    <x v="60"/>
    <x v="9"/>
    <x v="9"/>
    <x v="1"/>
    <x v="4"/>
    <n v="42"/>
    <n v="0.8"/>
    <n v="0.8"/>
  </r>
  <r>
    <x v="1"/>
    <d v="2025-10-22T00:00:00"/>
    <s v="Day 2"/>
    <x v="68"/>
    <x v="63"/>
    <x v="60"/>
    <x v="9"/>
    <x v="9"/>
    <x v="1"/>
    <x v="4"/>
    <n v="44"/>
    <n v="0.9"/>
    <n v="0.9"/>
  </r>
  <r>
    <x v="1"/>
    <d v="2025-10-22T00:00:00"/>
    <s v="Day 2"/>
    <x v="68"/>
    <x v="63"/>
    <x v="60"/>
    <x v="9"/>
    <x v="9"/>
    <x v="1"/>
    <x v="4"/>
    <n v="52"/>
    <n v="1.4"/>
    <n v="1.4"/>
  </r>
  <r>
    <x v="1"/>
    <d v="2025-10-22T00:00:00"/>
    <s v="Day 2"/>
    <x v="68"/>
    <x v="63"/>
    <x v="60"/>
    <x v="9"/>
    <x v="9"/>
    <x v="1"/>
    <x v="4"/>
    <n v="43"/>
    <n v="0.8"/>
    <n v="0.8"/>
  </r>
  <r>
    <x v="1"/>
    <d v="2025-10-22T00:00:00"/>
    <s v="Day 2"/>
    <x v="68"/>
    <x v="63"/>
    <x v="60"/>
    <x v="9"/>
    <x v="9"/>
    <x v="1"/>
    <x v="4"/>
    <n v="47"/>
    <n v="1.1000000000000001"/>
    <n v="1.1000000000000001"/>
  </r>
  <r>
    <x v="1"/>
    <d v="2025-10-22T00:00:00"/>
    <s v="Day 2"/>
    <x v="68"/>
    <x v="63"/>
    <x v="60"/>
    <x v="9"/>
    <x v="9"/>
    <x v="1"/>
    <x v="4"/>
    <n v="46"/>
    <n v="1"/>
    <n v="1"/>
  </r>
  <r>
    <x v="1"/>
    <d v="2025-10-22T00:00:00"/>
    <s v="Day 2"/>
    <x v="67"/>
    <x v="62"/>
    <x v="59"/>
    <x v="9"/>
    <x v="9"/>
    <x v="1"/>
    <x v="4"/>
    <n v="48"/>
    <n v="1.1000000000000001"/>
    <n v="1.1000000000000001"/>
  </r>
  <r>
    <x v="1"/>
    <d v="2025-10-22T00:00:00"/>
    <s v="Day 2"/>
    <x v="67"/>
    <x v="62"/>
    <x v="59"/>
    <x v="9"/>
    <x v="9"/>
    <x v="1"/>
    <x v="4"/>
    <n v="57"/>
    <n v="1.9"/>
    <n v="1.9"/>
  </r>
  <r>
    <x v="1"/>
    <d v="2025-10-22T00:00:00"/>
    <s v="Day 2"/>
    <x v="67"/>
    <x v="62"/>
    <x v="59"/>
    <x v="9"/>
    <x v="9"/>
    <x v="1"/>
    <x v="4"/>
    <n v="51"/>
    <n v="1.4"/>
    <n v="1.4"/>
  </r>
  <r>
    <x v="1"/>
    <d v="2025-10-22T00:00:00"/>
    <s v="Day 2"/>
    <x v="67"/>
    <x v="62"/>
    <x v="59"/>
    <x v="9"/>
    <x v="9"/>
    <x v="1"/>
    <x v="4"/>
    <n v="40"/>
    <n v="0.7"/>
    <n v="0.7"/>
  </r>
  <r>
    <x v="1"/>
    <d v="2025-10-22T00:00:00"/>
    <s v="Day 2"/>
    <x v="67"/>
    <x v="62"/>
    <x v="59"/>
    <x v="9"/>
    <x v="9"/>
    <x v="1"/>
    <x v="4"/>
    <n v="46"/>
    <n v="1"/>
    <n v="1"/>
  </r>
  <r>
    <x v="1"/>
    <d v="2025-10-22T00:00:00"/>
    <s v="Day 2"/>
    <x v="67"/>
    <x v="62"/>
    <x v="59"/>
    <x v="9"/>
    <x v="9"/>
    <x v="1"/>
    <x v="4"/>
    <n v="48"/>
    <n v="1.1000000000000001"/>
    <n v="1.1000000000000001"/>
  </r>
  <r>
    <x v="1"/>
    <d v="2025-10-22T00:00:00"/>
    <s v="Day 2"/>
    <x v="67"/>
    <x v="62"/>
    <x v="59"/>
    <x v="9"/>
    <x v="9"/>
    <x v="1"/>
    <x v="4"/>
    <n v="46"/>
    <n v="1"/>
    <n v="1"/>
  </r>
  <r>
    <x v="1"/>
    <d v="2025-10-22T00:00:00"/>
    <s v="Day 2"/>
    <x v="67"/>
    <x v="62"/>
    <x v="59"/>
    <x v="9"/>
    <x v="9"/>
    <x v="1"/>
    <x v="4"/>
    <n v="48"/>
    <n v="1.1000000000000001"/>
    <n v="1.1000000000000001"/>
  </r>
  <r>
    <x v="1"/>
    <d v="2025-10-22T00:00:00"/>
    <s v="Day 2"/>
    <x v="67"/>
    <x v="62"/>
    <x v="59"/>
    <x v="9"/>
    <x v="9"/>
    <x v="1"/>
    <x v="4"/>
    <n v="51"/>
    <n v="1.4"/>
    <n v="1.4"/>
  </r>
  <r>
    <x v="1"/>
    <d v="2025-10-22T00:00:00"/>
    <s v="Day 2"/>
    <x v="67"/>
    <x v="62"/>
    <x v="59"/>
    <x v="9"/>
    <x v="9"/>
    <x v="1"/>
    <x v="4"/>
    <n v="47"/>
    <n v="1.1000000000000001"/>
    <n v="1.1000000000000001"/>
  </r>
  <r>
    <x v="1"/>
    <d v="2025-10-22T00:00:00"/>
    <s v="Day 2"/>
    <x v="67"/>
    <x v="62"/>
    <x v="59"/>
    <x v="9"/>
    <x v="9"/>
    <x v="1"/>
    <x v="4"/>
    <n v="49"/>
    <n v="1.2"/>
    <n v="1.2"/>
  </r>
  <r>
    <x v="1"/>
    <d v="2025-10-22T00:00:00"/>
    <s v="Day 2"/>
    <x v="65"/>
    <x v="34"/>
    <x v="57"/>
    <x v="9"/>
    <x v="9"/>
    <x v="1"/>
    <x v="4"/>
    <n v="57"/>
    <n v="1.9"/>
    <n v="1.9"/>
  </r>
  <r>
    <x v="1"/>
    <d v="2025-10-22T00:00:00"/>
    <s v="Day 2"/>
    <x v="65"/>
    <x v="34"/>
    <x v="57"/>
    <x v="9"/>
    <x v="9"/>
    <x v="1"/>
    <x v="4"/>
    <n v="40"/>
    <n v="0.7"/>
    <n v="0.7"/>
  </r>
  <r>
    <x v="1"/>
    <d v="2025-10-22T00:00:00"/>
    <s v="Day 2"/>
    <x v="65"/>
    <x v="34"/>
    <x v="57"/>
    <x v="9"/>
    <x v="9"/>
    <x v="1"/>
    <x v="4"/>
    <n v="46"/>
    <n v="1"/>
    <n v="1"/>
  </r>
  <r>
    <x v="1"/>
    <d v="2025-10-22T00:00:00"/>
    <s v="Day 2"/>
    <x v="65"/>
    <x v="34"/>
    <x v="57"/>
    <x v="9"/>
    <x v="9"/>
    <x v="1"/>
    <x v="4"/>
    <n v="47"/>
    <n v="1.1000000000000001"/>
    <n v="1.1000000000000001"/>
  </r>
  <r>
    <x v="1"/>
    <d v="2025-10-22T00:00:00"/>
    <s v="Day 2"/>
    <x v="65"/>
    <x v="34"/>
    <x v="57"/>
    <x v="9"/>
    <x v="9"/>
    <x v="1"/>
    <x v="4"/>
    <n v="51"/>
    <n v="1.4"/>
    <n v="1.4"/>
  </r>
  <r>
    <x v="1"/>
    <d v="2025-10-22T00:00:00"/>
    <s v="Day 2"/>
    <x v="65"/>
    <x v="34"/>
    <x v="57"/>
    <x v="9"/>
    <x v="9"/>
    <x v="1"/>
    <x v="4"/>
    <n v="52"/>
    <n v="1.4"/>
    <n v="1.4"/>
  </r>
  <r>
    <x v="1"/>
    <d v="2025-10-22T00:00:00"/>
    <s v="Day 2"/>
    <x v="65"/>
    <x v="34"/>
    <x v="57"/>
    <x v="9"/>
    <x v="9"/>
    <x v="1"/>
    <x v="4"/>
    <n v="52"/>
    <n v="1.4"/>
    <n v="1.4"/>
  </r>
  <r>
    <x v="1"/>
    <d v="2025-10-22T00:00:00"/>
    <s v="Day 2"/>
    <x v="65"/>
    <x v="34"/>
    <x v="57"/>
    <x v="9"/>
    <x v="9"/>
    <x v="1"/>
    <x v="4"/>
    <n v="50"/>
    <n v="1.3"/>
    <n v="1.3"/>
  </r>
  <r>
    <x v="1"/>
    <d v="2025-10-22T00:00:00"/>
    <s v="Day 2"/>
    <x v="65"/>
    <x v="34"/>
    <x v="57"/>
    <x v="9"/>
    <x v="9"/>
    <x v="1"/>
    <x v="4"/>
    <n v="51"/>
    <n v="1.4"/>
    <n v="1.4"/>
  </r>
  <r>
    <x v="1"/>
    <d v="2025-10-22T00:00:00"/>
    <s v="Day 2"/>
    <x v="65"/>
    <x v="34"/>
    <x v="57"/>
    <x v="9"/>
    <x v="9"/>
    <x v="1"/>
    <x v="4"/>
    <n v="48"/>
    <n v="1.1000000000000001"/>
    <n v="1.1000000000000001"/>
  </r>
  <r>
    <x v="1"/>
    <d v="2025-10-22T00:00:00"/>
    <s v="Day 2"/>
    <x v="65"/>
    <x v="34"/>
    <x v="57"/>
    <x v="9"/>
    <x v="9"/>
    <x v="1"/>
    <x v="4"/>
    <n v="44"/>
    <n v="0.9"/>
    <n v="0.9"/>
  </r>
  <r>
    <x v="1"/>
    <d v="2025-10-22T00:00:00"/>
    <s v="Day 2"/>
    <x v="65"/>
    <x v="34"/>
    <x v="57"/>
    <x v="9"/>
    <x v="9"/>
    <x v="1"/>
    <x v="4"/>
    <n v="46"/>
    <n v="1"/>
    <n v="1"/>
  </r>
  <r>
    <x v="1"/>
    <d v="2025-10-22T00:00:00"/>
    <s v="Day 2"/>
    <x v="65"/>
    <x v="34"/>
    <x v="57"/>
    <x v="9"/>
    <x v="9"/>
    <x v="1"/>
    <x v="4"/>
    <n v="50"/>
    <n v="1.3"/>
    <n v="1.3"/>
  </r>
  <r>
    <x v="1"/>
    <d v="2025-10-22T00:00:00"/>
    <s v="Day 2"/>
    <x v="65"/>
    <x v="34"/>
    <x v="57"/>
    <x v="9"/>
    <x v="9"/>
    <x v="1"/>
    <x v="4"/>
    <n v="41"/>
    <n v="0.7"/>
    <n v="0.7"/>
  </r>
  <r>
    <x v="1"/>
    <d v="2025-10-22T00:00:00"/>
    <s v="Day 2"/>
    <x v="73"/>
    <x v="68"/>
    <x v="65"/>
    <x v="10"/>
    <x v="10"/>
    <x v="1"/>
    <x v="4"/>
    <n v="51"/>
    <n v="1.4"/>
    <n v="1.4"/>
  </r>
  <r>
    <x v="1"/>
    <d v="2025-10-22T00:00:00"/>
    <s v="Day 2"/>
    <x v="73"/>
    <x v="68"/>
    <x v="65"/>
    <x v="10"/>
    <x v="10"/>
    <x v="1"/>
    <x v="4"/>
    <n v="61"/>
    <n v="2.2999999999999998"/>
    <n v="2.2999999999999998"/>
  </r>
  <r>
    <x v="1"/>
    <d v="2025-10-22T00:00:00"/>
    <s v="Day 2"/>
    <x v="73"/>
    <x v="68"/>
    <x v="65"/>
    <x v="10"/>
    <x v="10"/>
    <x v="1"/>
    <x v="4"/>
    <n v="44"/>
    <n v="0.9"/>
    <n v="0.9"/>
  </r>
  <r>
    <x v="1"/>
    <d v="2025-10-22T00:00:00"/>
    <s v="Day 2"/>
    <x v="73"/>
    <x v="68"/>
    <x v="65"/>
    <x v="10"/>
    <x v="10"/>
    <x v="1"/>
    <x v="4"/>
    <n v="52"/>
    <n v="1.4"/>
    <n v="1.4"/>
  </r>
  <r>
    <x v="1"/>
    <d v="2025-10-22T00:00:00"/>
    <s v="Day 2"/>
    <x v="73"/>
    <x v="68"/>
    <x v="65"/>
    <x v="10"/>
    <x v="10"/>
    <x v="1"/>
    <x v="4"/>
    <n v="58"/>
    <n v="2"/>
    <n v="2"/>
  </r>
  <r>
    <x v="1"/>
    <d v="2025-10-22T00:00:00"/>
    <s v="Day 2"/>
    <x v="73"/>
    <x v="68"/>
    <x v="65"/>
    <x v="10"/>
    <x v="10"/>
    <x v="1"/>
    <x v="4"/>
    <n v="43"/>
    <n v="0.8"/>
    <n v="0.8"/>
  </r>
  <r>
    <x v="1"/>
    <d v="2025-10-22T00:00:00"/>
    <s v="Day 2"/>
    <x v="71"/>
    <x v="66"/>
    <x v="63"/>
    <x v="10"/>
    <x v="10"/>
    <x v="1"/>
    <x v="4"/>
    <n v="46"/>
    <n v="1"/>
    <n v="1"/>
  </r>
  <r>
    <x v="1"/>
    <d v="2025-10-22T00:00:00"/>
    <s v="Day 2"/>
    <x v="71"/>
    <x v="66"/>
    <x v="63"/>
    <x v="10"/>
    <x v="10"/>
    <x v="1"/>
    <x v="4"/>
    <n v="54"/>
    <n v="1.6"/>
    <n v="1.6"/>
  </r>
  <r>
    <x v="1"/>
    <d v="2025-10-22T00:00:00"/>
    <s v="Day 2"/>
    <x v="71"/>
    <x v="66"/>
    <x v="63"/>
    <x v="10"/>
    <x v="10"/>
    <x v="1"/>
    <x v="4"/>
    <n v="57"/>
    <n v="1.9"/>
    <n v="1.9"/>
  </r>
  <r>
    <x v="1"/>
    <d v="2025-10-22T00:00:00"/>
    <s v="Day 2"/>
    <x v="71"/>
    <x v="66"/>
    <x v="63"/>
    <x v="10"/>
    <x v="10"/>
    <x v="1"/>
    <x v="4"/>
    <n v="60"/>
    <n v="2.2000000000000002"/>
    <n v="2.2000000000000002"/>
  </r>
  <r>
    <x v="1"/>
    <d v="2025-10-22T00:00:00"/>
    <s v="Day 2"/>
    <x v="71"/>
    <x v="66"/>
    <x v="63"/>
    <x v="10"/>
    <x v="10"/>
    <x v="1"/>
    <x v="4"/>
    <n v="53"/>
    <n v="1.5"/>
    <n v="1.5"/>
  </r>
  <r>
    <x v="1"/>
    <d v="2025-10-22T00:00:00"/>
    <s v="Day 2"/>
    <x v="74"/>
    <x v="69"/>
    <x v="66"/>
    <x v="10"/>
    <x v="10"/>
    <x v="1"/>
    <x v="4"/>
    <n v="58"/>
    <n v="2"/>
    <n v="2"/>
  </r>
  <r>
    <x v="1"/>
    <d v="2025-10-22T00:00:00"/>
    <s v="Day 2"/>
    <x v="74"/>
    <x v="69"/>
    <x v="66"/>
    <x v="10"/>
    <x v="10"/>
    <x v="1"/>
    <x v="4"/>
    <n v="45"/>
    <n v="0.9"/>
    <n v="0.9"/>
  </r>
  <r>
    <x v="1"/>
    <d v="2025-10-22T00:00:00"/>
    <s v="Day 2"/>
    <x v="74"/>
    <x v="69"/>
    <x v="66"/>
    <x v="10"/>
    <x v="10"/>
    <x v="1"/>
    <x v="4"/>
    <n v="52"/>
    <n v="1.4"/>
    <n v="1.4"/>
  </r>
  <r>
    <x v="1"/>
    <d v="2025-10-22T00:00:00"/>
    <s v="Day 2"/>
    <x v="69"/>
    <x v="64"/>
    <x v="61"/>
    <x v="10"/>
    <x v="10"/>
    <x v="1"/>
    <x v="4"/>
    <n v="50"/>
    <n v="1.3"/>
    <n v="1.3"/>
  </r>
  <r>
    <x v="1"/>
    <d v="2025-10-22T00:00:00"/>
    <s v="Day 2"/>
    <x v="69"/>
    <x v="64"/>
    <x v="61"/>
    <x v="10"/>
    <x v="10"/>
    <x v="1"/>
    <x v="4"/>
    <n v="59"/>
    <n v="2.1"/>
    <n v="2.1"/>
  </r>
  <r>
    <x v="1"/>
    <d v="2025-10-22T00:00:00"/>
    <s v="Day 2"/>
    <x v="69"/>
    <x v="64"/>
    <x v="61"/>
    <x v="10"/>
    <x v="10"/>
    <x v="1"/>
    <x v="4"/>
    <n v="46"/>
    <n v="1"/>
    <n v="1"/>
  </r>
  <r>
    <x v="1"/>
    <d v="2025-10-22T00:00:00"/>
    <s v="Day 2"/>
    <x v="69"/>
    <x v="64"/>
    <x v="61"/>
    <x v="10"/>
    <x v="10"/>
    <x v="1"/>
    <x v="4"/>
    <n v="42"/>
    <n v="0.8"/>
    <n v="0.8"/>
  </r>
  <r>
    <x v="1"/>
    <d v="2025-10-22T00:00:00"/>
    <s v="Day 2"/>
    <x v="72"/>
    <x v="67"/>
    <x v="64"/>
    <x v="10"/>
    <x v="10"/>
    <x v="1"/>
    <x v="4"/>
    <n v="72"/>
    <n v="3.9"/>
    <n v="3.9"/>
  </r>
  <r>
    <x v="1"/>
    <d v="2025-10-22T00:00:00"/>
    <s v="Day 2"/>
    <x v="72"/>
    <x v="67"/>
    <x v="64"/>
    <x v="10"/>
    <x v="10"/>
    <x v="1"/>
    <x v="4"/>
    <n v="55"/>
    <n v="1.7"/>
    <n v="1.7"/>
  </r>
  <r>
    <x v="1"/>
    <d v="2025-10-22T00:00:00"/>
    <s v="Day 2"/>
    <x v="72"/>
    <x v="67"/>
    <x v="64"/>
    <x v="10"/>
    <x v="10"/>
    <x v="1"/>
    <x v="4"/>
    <n v="56"/>
    <n v="1.8"/>
    <n v="1.8"/>
  </r>
  <r>
    <x v="1"/>
    <d v="2025-10-22T00:00:00"/>
    <s v="Day 2"/>
    <x v="70"/>
    <x v="65"/>
    <x v="62"/>
    <x v="10"/>
    <x v="10"/>
    <x v="1"/>
    <x v="4"/>
    <n v="41"/>
    <n v="0.7"/>
    <n v="0.7"/>
  </r>
  <r>
    <x v="1"/>
    <d v="2025-10-22T00:00:00"/>
    <s v="Day 2"/>
    <x v="70"/>
    <x v="65"/>
    <x v="62"/>
    <x v="10"/>
    <x v="10"/>
    <x v="1"/>
    <x v="4"/>
    <n v="48"/>
    <n v="1.1000000000000001"/>
    <n v="1.1000000000000001"/>
  </r>
  <r>
    <x v="1"/>
    <d v="2025-10-22T00:00:00"/>
    <s v="Day 2"/>
    <x v="70"/>
    <x v="65"/>
    <x v="62"/>
    <x v="10"/>
    <x v="10"/>
    <x v="1"/>
    <x v="4"/>
    <n v="47"/>
    <n v="1.1000000000000001"/>
    <n v="1.1000000000000001"/>
  </r>
  <r>
    <x v="1"/>
    <d v="2025-10-22T00:00:00"/>
    <s v="Day 2"/>
    <x v="70"/>
    <x v="65"/>
    <x v="62"/>
    <x v="10"/>
    <x v="10"/>
    <x v="1"/>
    <x v="4"/>
    <n v="46"/>
    <n v="1"/>
    <n v="1"/>
  </r>
  <r>
    <x v="1"/>
    <d v="2025-10-22T00:00:00"/>
    <s v="Day 2"/>
    <x v="70"/>
    <x v="65"/>
    <x v="62"/>
    <x v="10"/>
    <x v="10"/>
    <x v="1"/>
    <x v="4"/>
    <n v="44"/>
    <n v="0.9"/>
    <n v="0.9"/>
  </r>
  <r>
    <x v="1"/>
    <d v="2025-10-22T00:00:00"/>
    <s v="Day 2"/>
    <x v="70"/>
    <x v="65"/>
    <x v="62"/>
    <x v="10"/>
    <x v="10"/>
    <x v="1"/>
    <x v="4"/>
    <n v="55"/>
    <n v="1.7"/>
    <n v="1.7"/>
  </r>
  <r>
    <x v="1"/>
    <d v="2025-10-22T00:00:00"/>
    <s v="Day 2"/>
    <x v="70"/>
    <x v="65"/>
    <x v="62"/>
    <x v="10"/>
    <x v="10"/>
    <x v="1"/>
    <x v="4"/>
    <n v="51"/>
    <n v="1.4"/>
    <n v="1.4"/>
  </r>
  <r>
    <x v="1"/>
    <d v="2025-10-22T00:00:00"/>
    <s v="Day 2"/>
    <x v="97"/>
    <x v="75"/>
    <x v="82"/>
    <x v="10"/>
    <x v="10"/>
    <x v="0"/>
    <x v="2"/>
    <n v="64"/>
    <n v="0"/>
    <n v="0"/>
  </r>
  <r>
    <x v="1"/>
    <d v="2025-10-22T00:00:00"/>
    <s v="Day 2"/>
    <x v="97"/>
    <x v="75"/>
    <x v="82"/>
    <x v="10"/>
    <x v="10"/>
    <x v="1"/>
    <x v="4"/>
    <n v="50"/>
    <n v="1.3"/>
    <n v="1.3"/>
  </r>
  <r>
    <x v="1"/>
    <d v="2025-10-22T00:00:00"/>
    <s v="Day 2"/>
    <x v="97"/>
    <x v="75"/>
    <x v="82"/>
    <x v="10"/>
    <x v="10"/>
    <x v="1"/>
    <x v="4"/>
    <n v="49"/>
    <n v="1.2"/>
    <n v="1.2"/>
  </r>
  <r>
    <x v="1"/>
    <d v="2025-10-22T00:00:00"/>
    <s v="Day 2"/>
    <x v="97"/>
    <x v="75"/>
    <x v="82"/>
    <x v="10"/>
    <x v="10"/>
    <x v="1"/>
    <x v="4"/>
    <n v="46"/>
    <n v="1"/>
    <n v="1"/>
  </r>
  <r>
    <x v="1"/>
    <d v="2025-10-22T00:00:00"/>
    <s v="Day 2"/>
    <x v="97"/>
    <x v="75"/>
    <x v="82"/>
    <x v="10"/>
    <x v="10"/>
    <x v="1"/>
    <x v="4"/>
    <n v="54"/>
    <n v="1.6"/>
    <n v="1.6"/>
  </r>
  <r>
    <x v="1"/>
    <d v="2025-10-22T00:00:00"/>
    <s v="Day 2"/>
    <x v="97"/>
    <x v="75"/>
    <x v="82"/>
    <x v="10"/>
    <x v="10"/>
    <x v="1"/>
    <x v="4"/>
    <n v="47"/>
    <n v="1.1000000000000001"/>
    <n v="1.1000000000000001"/>
  </r>
  <r>
    <x v="1"/>
    <d v="2025-10-22T00:00:00"/>
    <s v="Day 2"/>
    <x v="79"/>
    <x v="74"/>
    <x v="39"/>
    <x v="11"/>
    <x v="11"/>
    <x v="1"/>
    <x v="4"/>
    <n v="46"/>
    <n v="1"/>
    <n v="1"/>
  </r>
  <r>
    <x v="1"/>
    <d v="2025-10-22T00:00:00"/>
    <s v="Day 2"/>
    <x v="79"/>
    <x v="74"/>
    <x v="39"/>
    <x v="11"/>
    <x v="11"/>
    <x v="1"/>
    <x v="4"/>
    <n v="49"/>
    <n v="1.2"/>
    <n v="1.2"/>
  </r>
  <r>
    <x v="1"/>
    <d v="2025-10-22T00:00:00"/>
    <s v="Day 2"/>
    <x v="79"/>
    <x v="74"/>
    <x v="39"/>
    <x v="11"/>
    <x v="11"/>
    <x v="1"/>
    <x v="4"/>
    <n v="53"/>
    <n v="1.5"/>
    <n v="1.5"/>
  </r>
  <r>
    <x v="1"/>
    <d v="2025-10-22T00:00:00"/>
    <s v="Day 2"/>
    <x v="79"/>
    <x v="74"/>
    <x v="39"/>
    <x v="11"/>
    <x v="11"/>
    <x v="1"/>
    <x v="4"/>
    <n v="45"/>
    <n v="0.9"/>
    <n v="0.9"/>
  </r>
  <r>
    <x v="1"/>
    <d v="2025-10-22T00:00:00"/>
    <s v="Day 2"/>
    <x v="76"/>
    <x v="71"/>
    <x v="67"/>
    <x v="11"/>
    <x v="11"/>
    <x v="1"/>
    <x v="4"/>
    <n v="46"/>
    <n v="1"/>
    <n v="1"/>
  </r>
  <r>
    <x v="1"/>
    <d v="2025-10-22T00:00:00"/>
    <s v="Day 2"/>
    <x v="76"/>
    <x v="71"/>
    <x v="67"/>
    <x v="11"/>
    <x v="11"/>
    <x v="1"/>
    <x v="4"/>
    <n v="46"/>
    <n v="1"/>
    <n v="1"/>
  </r>
  <r>
    <x v="1"/>
    <d v="2025-10-22T00:00:00"/>
    <s v="Day 2"/>
    <x v="76"/>
    <x v="71"/>
    <x v="67"/>
    <x v="11"/>
    <x v="11"/>
    <x v="1"/>
    <x v="4"/>
    <n v="42"/>
    <n v="0.8"/>
    <n v="0.8"/>
  </r>
  <r>
    <x v="1"/>
    <d v="2025-10-22T00:00:00"/>
    <s v="Day 2"/>
    <x v="76"/>
    <x v="71"/>
    <x v="67"/>
    <x v="11"/>
    <x v="11"/>
    <x v="1"/>
    <x v="4"/>
    <n v="78"/>
    <n v="5"/>
    <n v="5"/>
  </r>
  <r>
    <x v="1"/>
    <d v="2025-10-22T00:00:00"/>
    <s v="Day 2"/>
    <x v="80"/>
    <x v="75"/>
    <x v="70"/>
    <x v="11"/>
    <x v="11"/>
    <x v="0"/>
    <x v="0"/>
    <n v="98"/>
    <n v="4"/>
    <n v="4"/>
  </r>
  <r>
    <x v="1"/>
    <d v="2025-10-22T00:00:00"/>
    <s v="Day 2"/>
    <x v="80"/>
    <x v="75"/>
    <x v="70"/>
    <x v="11"/>
    <x v="11"/>
    <x v="1"/>
    <x v="4"/>
    <n v="53"/>
    <n v="1.5"/>
    <n v="1.5"/>
  </r>
  <r>
    <x v="1"/>
    <d v="2025-10-22T00:00:00"/>
    <s v="Day 2"/>
    <x v="80"/>
    <x v="75"/>
    <x v="70"/>
    <x v="11"/>
    <x v="11"/>
    <x v="1"/>
    <x v="4"/>
    <n v="69"/>
    <n v="3.4"/>
    <n v="3.4"/>
  </r>
  <r>
    <x v="1"/>
    <d v="2025-10-22T00:00:00"/>
    <s v="Day 2"/>
    <x v="80"/>
    <x v="75"/>
    <x v="70"/>
    <x v="11"/>
    <x v="11"/>
    <x v="1"/>
    <x v="4"/>
    <n v="61"/>
    <n v="2.2999999999999998"/>
    <n v="2.2999999999999998"/>
  </r>
  <r>
    <x v="1"/>
    <d v="2025-10-22T00:00:00"/>
    <s v="Day 2"/>
    <x v="80"/>
    <x v="75"/>
    <x v="70"/>
    <x v="11"/>
    <x v="11"/>
    <x v="1"/>
    <x v="4"/>
    <n v="44"/>
    <n v="0.9"/>
    <n v="0.9"/>
  </r>
  <r>
    <x v="1"/>
    <d v="2025-10-22T00:00:00"/>
    <s v="Day 2"/>
    <x v="80"/>
    <x v="75"/>
    <x v="70"/>
    <x v="11"/>
    <x v="11"/>
    <x v="1"/>
    <x v="4"/>
    <n v="65"/>
    <n v="2.8"/>
    <n v="2.8"/>
  </r>
  <r>
    <x v="1"/>
    <d v="2025-10-22T00:00:00"/>
    <s v="Day 2"/>
    <x v="80"/>
    <x v="75"/>
    <x v="70"/>
    <x v="11"/>
    <x v="11"/>
    <x v="1"/>
    <x v="4"/>
    <n v="46"/>
    <n v="1"/>
    <n v="1"/>
  </r>
  <r>
    <x v="1"/>
    <d v="2025-10-22T00:00:00"/>
    <s v="Day 2"/>
    <x v="80"/>
    <x v="75"/>
    <x v="70"/>
    <x v="11"/>
    <x v="11"/>
    <x v="1"/>
    <x v="4"/>
    <n v="46"/>
    <n v="1"/>
    <n v="1"/>
  </r>
  <r>
    <x v="1"/>
    <d v="2025-10-22T00:00:00"/>
    <s v="Day 2"/>
    <x v="80"/>
    <x v="75"/>
    <x v="70"/>
    <x v="11"/>
    <x v="11"/>
    <x v="1"/>
    <x v="4"/>
    <n v="57"/>
    <n v="1.9"/>
    <n v="1.9"/>
  </r>
  <r>
    <x v="1"/>
    <d v="2025-10-22T00:00:00"/>
    <s v="Day 2"/>
    <x v="80"/>
    <x v="75"/>
    <x v="70"/>
    <x v="11"/>
    <x v="11"/>
    <x v="1"/>
    <x v="4"/>
    <n v="56"/>
    <n v="1.8"/>
    <n v="1.8"/>
  </r>
  <r>
    <x v="1"/>
    <d v="2025-10-22T00:00:00"/>
    <s v="Day 2"/>
    <x v="80"/>
    <x v="75"/>
    <x v="70"/>
    <x v="11"/>
    <x v="11"/>
    <x v="1"/>
    <x v="4"/>
    <n v="58"/>
    <n v="2"/>
    <n v="2"/>
  </r>
  <r>
    <x v="1"/>
    <d v="2025-10-22T00:00:00"/>
    <s v="Day 2"/>
    <x v="80"/>
    <x v="75"/>
    <x v="70"/>
    <x v="11"/>
    <x v="11"/>
    <x v="1"/>
    <x v="4"/>
    <n v="43"/>
    <n v="0.8"/>
    <n v="0.8"/>
  </r>
  <r>
    <x v="1"/>
    <d v="2025-10-22T00:00:00"/>
    <s v="Day 2"/>
    <x v="80"/>
    <x v="75"/>
    <x v="70"/>
    <x v="11"/>
    <x v="11"/>
    <x v="1"/>
    <x v="4"/>
    <n v="55"/>
    <n v="1.7"/>
    <n v="1.7"/>
  </r>
  <r>
    <x v="1"/>
    <d v="2025-10-22T00:00:00"/>
    <s v="Day 2"/>
    <x v="77"/>
    <x v="72"/>
    <x v="68"/>
    <x v="11"/>
    <x v="11"/>
    <x v="1"/>
    <x v="4"/>
    <n v="51"/>
    <n v="1.4"/>
    <n v="1.4"/>
  </r>
  <r>
    <x v="1"/>
    <d v="2025-10-22T00:00:00"/>
    <s v="Day 2"/>
    <x v="77"/>
    <x v="72"/>
    <x v="68"/>
    <x v="11"/>
    <x v="11"/>
    <x v="1"/>
    <x v="4"/>
    <n v="55"/>
    <n v="1.7"/>
    <n v="1.7"/>
  </r>
  <r>
    <x v="1"/>
    <d v="2025-10-22T00:00:00"/>
    <s v="Day 2"/>
    <x v="77"/>
    <x v="72"/>
    <x v="68"/>
    <x v="11"/>
    <x v="11"/>
    <x v="1"/>
    <x v="4"/>
    <n v="52"/>
    <n v="1.4"/>
    <n v="1.4"/>
  </r>
  <r>
    <x v="1"/>
    <d v="2025-10-22T00:00:00"/>
    <s v="Day 2"/>
    <x v="77"/>
    <x v="72"/>
    <x v="68"/>
    <x v="11"/>
    <x v="11"/>
    <x v="1"/>
    <x v="4"/>
    <n v="57"/>
    <n v="1.9"/>
    <n v="1.9"/>
  </r>
  <r>
    <x v="1"/>
    <d v="2025-10-22T00:00:00"/>
    <s v="Day 2"/>
    <x v="77"/>
    <x v="72"/>
    <x v="68"/>
    <x v="11"/>
    <x v="11"/>
    <x v="1"/>
    <x v="4"/>
    <n v="53"/>
    <n v="1.5"/>
    <n v="1.5"/>
  </r>
  <r>
    <x v="1"/>
    <d v="2025-10-22T00:00:00"/>
    <s v="Day 2"/>
    <x v="77"/>
    <x v="72"/>
    <x v="68"/>
    <x v="11"/>
    <x v="11"/>
    <x v="1"/>
    <x v="4"/>
    <n v="45"/>
    <n v="0.9"/>
    <n v="0.9"/>
  </r>
  <r>
    <x v="1"/>
    <d v="2025-10-22T00:00:00"/>
    <s v="Day 2"/>
    <x v="77"/>
    <x v="72"/>
    <x v="68"/>
    <x v="11"/>
    <x v="11"/>
    <x v="1"/>
    <x v="4"/>
    <n v="63"/>
    <n v="2.6"/>
    <n v="2.6"/>
  </r>
  <r>
    <x v="1"/>
    <d v="2025-10-22T00:00:00"/>
    <s v="Day 2"/>
    <x v="77"/>
    <x v="72"/>
    <x v="68"/>
    <x v="11"/>
    <x v="11"/>
    <x v="1"/>
    <x v="4"/>
    <n v="42"/>
    <n v="0.8"/>
    <n v="0.8"/>
  </r>
  <r>
    <x v="1"/>
    <d v="2025-10-22T00:00:00"/>
    <s v="Day 2"/>
    <x v="77"/>
    <x v="72"/>
    <x v="68"/>
    <x v="11"/>
    <x v="11"/>
    <x v="0"/>
    <x v="0"/>
    <n v="90"/>
    <n v="3"/>
    <n v="3"/>
  </r>
  <r>
    <x v="1"/>
    <d v="2025-10-22T00:00:00"/>
    <s v="Day 2"/>
    <x v="78"/>
    <x v="73"/>
    <x v="69"/>
    <x v="11"/>
    <x v="11"/>
    <x v="0"/>
    <x v="0"/>
    <n v="83"/>
    <n v="2.2999999999999998"/>
    <n v="2.2999999999999998"/>
  </r>
  <r>
    <x v="1"/>
    <d v="2025-10-22T00:00:00"/>
    <s v="Day 2"/>
    <x v="78"/>
    <x v="73"/>
    <x v="69"/>
    <x v="11"/>
    <x v="11"/>
    <x v="1"/>
    <x v="4"/>
    <n v="55"/>
    <n v="1.7"/>
    <n v="1.7"/>
  </r>
  <r>
    <x v="1"/>
    <d v="2025-10-22T00:00:00"/>
    <s v="Day 2"/>
    <x v="78"/>
    <x v="73"/>
    <x v="69"/>
    <x v="11"/>
    <x v="11"/>
    <x v="1"/>
    <x v="4"/>
    <n v="48"/>
    <n v="1.1000000000000001"/>
    <n v="1.1000000000000001"/>
  </r>
  <r>
    <x v="1"/>
    <d v="2025-10-22T00:00:00"/>
    <s v="Day 2"/>
    <x v="78"/>
    <x v="73"/>
    <x v="69"/>
    <x v="11"/>
    <x v="11"/>
    <x v="1"/>
    <x v="4"/>
    <n v="46"/>
    <n v="1"/>
    <n v="1"/>
  </r>
  <r>
    <x v="1"/>
    <d v="2025-10-22T00:00:00"/>
    <s v="Day 2"/>
    <x v="78"/>
    <x v="73"/>
    <x v="69"/>
    <x v="11"/>
    <x v="11"/>
    <x v="1"/>
    <x v="4"/>
    <n v="48"/>
    <n v="1.1000000000000001"/>
    <n v="1.1000000000000001"/>
  </r>
  <r>
    <x v="1"/>
    <d v="2025-10-22T00:00:00"/>
    <s v="Day 2"/>
    <x v="78"/>
    <x v="73"/>
    <x v="69"/>
    <x v="11"/>
    <x v="11"/>
    <x v="1"/>
    <x v="4"/>
    <n v="53"/>
    <n v="1.5"/>
    <n v="1.5"/>
  </r>
  <r>
    <x v="1"/>
    <d v="2025-10-22T00:00:00"/>
    <s v="Day 2"/>
    <x v="78"/>
    <x v="73"/>
    <x v="69"/>
    <x v="11"/>
    <x v="11"/>
    <x v="1"/>
    <x v="4"/>
    <n v="47"/>
    <n v="1.1000000000000001"/>
    <n v="1.1000000000000001"/>
  </r>
  <r>
    <x v="1"/>
    <d v="2025-10-22T00:00:00"/>
    <s v="Day 2"/>
    <x v="78"/>
    <x v="73"/>
    <x v="69"/>
    <x v="11"/>
    <x v="11"/>
    <x v="1"/>
    <x v="4"/>
    <n v="58"/>
    <n v="2"/>
    <n v="2"/>
  </r>
  <r>
    <x v="1"/>
    <d v="2025-10-22T00:00:00"/>
    <s v="Day 2"/>
    <x v="78"/>
    <x v="73"/>
    <x v="69"/>
    <x v="11"/>
    <x v="11"/>
    <x v="1"/>
    <x v="4"/>
    <n v="43"/>
    <n v="0.8"/>
    <n v="0.8"/>
  </r>
  <r>
    <x v="1"/>
    <d v="2025-10-22T00:00:00"/>
    <s v="Day 2"/>
    <x v="75"/>
    <x v="70"/>
    <x v="64"/>
    <x v="11"/>
    <x v="11"/>
    <x v="0"/>
    <x v="0"/>
    <n v="139"/>
    <n v="13.4"/>
    <n v="13.4"/>
  </r>
  <r>
    <x v="1"/>
    <d v="2025-10-22T00:00:00"/>
    <s v="Day 2"/>
    <x v="75"/>
    <x v="70"/>
    <x v="64"/>
    <x v="11"/>
    <x v="11"/>
    <x v="0"/>
    <x v="0"/>
    <n v="124"/>
    <n v="9.1"/>
    <n v="9.1"/>
  </r>
  <r>
    <x v="1"/>
    <d v="2025-10-22T00:00:00"/>
    <s v="Day 2"/>
    <x v="75"/>
    <x v="70"/>
    <x v="64"/>
    <x v="11"/>
    <x v="11"/>
    <x v="0"/>
    <x v="5"/>
    <n v="70"/>
    <n v="1.2"/>
    <n v="1.2"/>
  </r>
  <r>
    <x v="1"/>
    <d v="2025-10-22T00:00:00"/>
    <s v="Day 2"/>
    <x v="75"/>
    <x v="70"/>
    <x v="64"/>
    <x v="11"/>
    <x v="11"/>
    <x v="1"/>
    <x v="4"/>
    <n v="55"/>
    <n v="1.7"/>
    <n v="1.7"/>
  </r>
  <r>
    <x v="1"/>
    <d v="2025-10-22T00:00:00"/>
    <s v="Day 2"/>
    <x v="75"/>
    <x v="70"/>
    <x v="64"/>
    <x v="11"/>
    <x v="11"/>
    <x v="1"/>
    <x v="4"/>
    <n v="49"/>
    <n v="1.2"/>
    <n v="1.2"/>
  </r>
  <r>
    <x v="1"/>
    <d v="2025-10-22T00:00:00"/>
    <s v="Day 2"/>
    <x v="75"/>
    <x v="70"/>
    <x v="64"/>
    <x v="11"/>
    <x v="11"/>
    <x v="1"/>
    <x v="4"/>
    <n v="55"/>
    <n v="1.7"/>
    <n v="1.7"/>
  </r>
  <r>
    <x v="1"/>
    <d v="2025-10-22T00:00:00"/>
    <s v="Day 2"/>
    <x v="81"/>
    <x v="61"/>
    <x v="71"/>
    <x v="11"/>
    <x v="11"/>
    <x v="0"/>
    <x v="0"/>
    <n v="102"/>
    <n v="4.5999999999999996"/>
    <n v="4.5999999999999996"/>
  </r>
  <r>
    <x v="1"/>
    <d v="2025-10-22T00:00:00"/>
    <s v="Day 2"/>
    <x v="81"/>
    <x v="61"/>
    <x v="71"/>
    <x v="11"/>
    <x v="11"/>
    <x v="0"/>
    <x v="0"/>
    <n v="144"/>
    <n v="15.1"/>
    <n v="15.1"/>
  </r>
  <r>
    <x v="1"/>
    <d v="2025-10-22T00:00:00"/>
    <s v="Day 2"/>
    <x v="81"/>
    <x v="61"/>
    <x v="71"/>
    <x v="11"/>
    <x v="11"/>
    <x v="1"/>
    <x v="4"/>
    <n v="48"/>
    <n v="1.1000000000000001"/>
    <n v="1.1000000000000001"/>
  </r>
  <r>
    <x v="1"/>
    <d v="2025-10-22T00:00:00"/>
    <s v="Day 2"/>
    <x v="81"/>
    <x v="61"/>
    <x v="71"/>
    <x v="11"/>
    <x v="11"/>
    <x v="1"/>
    <x v="4"/>
    <n v="42"/>
    <n v="0.8"/>
    <n v="0.8"/>
  </r>
  <r>
    <x v="1"/>
    <d v="2025-10-22T00:00:00"/>
    <s v="Day 2"/>
    <x v="88"/>
    <x v="9"/>
    <x v="74"/>
    <x v="12"/>
    <x v="12"/>
    <x v="1"/>
    <x v="4"/>
    <n v="53"/>
    <n v="1.5"/>
    <n v="1.5"/>
  </r>
  <r>
    <x v="1"/>
    <d v="2025-10-22T00:00:00"/>
    <s v="Day 2"/>
    <x v="88"/>
    <x v="9"/>
    <x v="74"/>
    <x v="12"/>
    <x v="12"/>
    <x v="1"/>
    <x v="4"/>
    <n v="56"/>
    <n v="1.8"/>
    <n v="1.8"/>
  </r>
  <r>
    <x v="1"/>
    <d v="2025-10-22T00:00:00"/>
    <s v="Day 2"/>
    <x v="88"/>
    <x v="9"/>
    <x v="74"/>
    <x v="12"/>
    <x v="12"/>
    <x v="1"/>
    <x v="4"/>
    <n v="58"/>
    <n v="2"/>
    <n v="2"/>
  </r>
  <r>
    <x v="1"/>
    <d v="2025-10-22T00:00:00"/>
    <s v="Day 2"/>
    <x v="88"/>
    <x v="9"/>
    <x v="74"/>
    <x v="12"/>
    <x v="12"/>
    <x v="1"/>
    <x v="4"/>
    <n v="50"/>
    <n v="1.3"/>
    <n v="1.3"/>
  </r>
  <r>
    <x v="1"/>
    <d v="2025-10-22T00:00:00"/>
    <s v="Day 2"/>
    <x v="88"/>
    <x v="9"/>
    <x v="74"/>
    <x v="12"/>
    <x v="12"/>
    <x v="1"/>
    <x v="4"/>
    <n v="54"/>
    <n v="1.6"/>
    <n v="1.6"/>
  </r>
  <r>
    <x v="1"/>
    <d v="2025-10-22T00:00:00"/>
    <s v="Day 2"/>
    <x v="85"/>
    <x v="79"/>
    <x v="62"/>
    <x v="12"/>
    <x v="12"/>
    <x v="1"/>
    <x v="4"/>
    <n v="54"/>
    <n v="1.6"/>
    <n v="1.6"/>
  </r>
  <r>
    <x v="1"/>
    <d v="2025-10-22T00:00:00"/>
    <s v="Day 2"/>
    <x v="85"/>
    <x v="79"/>
    <x v="62"/>
    <x v="12"/>
    <x v="12"/>
    <x v="1"/>
    <x v="4"/>
    <n v="44"/>
    <n v="0.9"/>
    <n v="0.9"/>
  </r>
  <r>
    <x v="1"/>
    <d v="2025-10-22T00:00:00"/>
    <s v="Day 2"/>
    <x v="85"/>
    <x v="79"/>
    <x v="62"/>
    <x v="12"/>
    <x v="12"/>
    <x v="1"/>
    <x v="4"/>
    <n v="55"/>
    <n v="1.7"/>
    <n v="1.7"/>
  </r>
  <r>
    <x v="1"/>
    <d v="2025-10-22T00:00:00"/>
    <s v="Day 2"/>
    <x v="85"/>
    <x v="79"/>
    <x v="62"/>
    <x v="12"/>
    <x v="12"/>
    <x v="1"/>
    <x v="4"/>
    <n v="56"/>
    <n v="1.8"/>
    <n v="1.8"/>
  </r>
  <r>
    <x v="1"/>
    <d v="2025-10-22T00:00:00"/>
    <s v="Day 2"/>
    <x v="85"/>
    <x v="79"/>
    <x v="62"/>
    <x v="12"/>
    <x v="12"/>
    <x v="1"/>
    <x v="4"/>
    <n v="52"/>
    <n v="1.4"/>
    <n v="1.4"/>
  </r>
  <r>
    <x v="1"/>
    <d v="2025-10-22T00:00:00"/>
    <s v="Day 2"/>
    <x v="85"/>
    <x v="79"/>
    <x v="62"/>
    <x v="12"/>
    <x v="12"/>
    <x v="1"/>
    <x v="4"/>
    <n v="41"/>
    <n v="0.7"/>
    <n v="0.7"/>
  </r>
  <r>
    <x v="1"/>
    <d v="2025-10-22T00:00:00"/>
    <s v="Day 2"/>
    <x v="85"/>
    <x v="79"/>
    <x v="62"/>
    <x v="12"/>
    <x v="12"/>
    <x v="1"/>
    <x v="4"/>
    <n v="44"/>
    <n v="0.9"/>
    <n v="0.9"/>
  </r>
  <r>
    <x v="1"/>
    <d v="2025-10-22T00:00:00"/>
    <s v="Day 2"/>
    <x v="83"/>
    <x v="77"/>
    <x v="73"/>
    <x v="12"/>
    <x v="12"/>
    <x v="1"/>
    <x v="4"/>
    <n v="55"/>
    <n v="1.7"/>
    <n v="1.7"/>
  </r>
  <r>
    <x v="1"/>
    <d v="2025-10-22T00:00:00"/>
    <s v="Day 2"/>
    <x v="83"/>
    <x v="77"/>
    <x v="73"/>
    <x v="12"/>
    <x v="12"/>
    <x v="1"/>
    <x v="4"/>
    <n v="47"/>
    <n v="1.1000000000000001"/>
    <n v="1.1000000000000001"/>
  </r>
  <r>
    <x v="1"/>
    <d v="2025-10-22T00:00:00"/>
    <s v="Day 2"/>
    <x v="83"/>
    <x v="77"/>
    <x v="73"/>
    <x v="12"/>
    <x v="12"/>
    <x v="1"/>
    <x v="4"/>
    <n v="61"/>
    <n v="2.2999999999999998"/>
    <n v="2.2999999999999998"/>
  </r>
  <r>
    <x v="1"/>
    <d v="2025-10-22T00:00:00"/>
    <s v="Day 2"/>
    <x v="83"/>
    <x v="77"/>
    <x v="73"/>
    <x v="12"/>
    <x v="12"/>
    <x v="1"/>
    <x v="4"/>
    <n v="50"/>
    <n v="1.3"/>
    <n v="1.3"/>
  </r>
  <r>
    <x v="1"/>
    <d v="2025-10-22T00:00:00"/>
    <s v="Day 2"/>
    <x v="83"/>
    <x v="77"/>
    <x v="73"/>
    <x v="12"/>
    <x v="12"/>
    <x v="1"/>
    <x v="4"/>
    <n v="48"/>
    <n v="1.1000000000000001"/>
    <n v="1.1000000000000001"/>
  </r>
  <r>
    <x v="1"/>
    <d v="2025-10-22T00:00:00"/>
    <s v="Day 2"/>
    <x v="87"/>
    <x v="81"/>
    <x v="76"/>
    <x v="12"/>
    <x v="12"/>
    <x v="1"/>
    <x v="4"/>
    <n v="63"/>
    <n v="2.6"/>
    <n v="2.6"/>
  </r>
  <r>
    <x v="1"/>
    <d v="2025-10-22T00:00:00"/>
    <s v="Day 2"/>
    <x v="87"/>
    <x v="81"/>
    <x v="76"/>
    <x v="12"/>
    <x v="12"/>
    <x v="1"/>
    <x v="4"/>
    <n v="47"/>
    <n v="1.1000000000000001"/>
    <n v="1.1000000000000001"/>
  </r>
  <r>
    <x v="1"/>
    <d v="2025-10-22T00:00:00"/>
    <s v="Day 2"/>
    <x v="87"/>
    <x v="81"/>
    <x v="76"/>
    <x v="12"/>
    <x v="12"/>
    <x v="1"/>
    <x v="4"/>
    <n v="52"/>
    <n v="1.4"/>
    <n v="1.4"/>
  </r>
  <r>
    <x v="1"/>
    <d v="2025-10-22T00:00:00"/>
    <s v="Day 2"/>
    <x v="87"/>
    <x v="81"/>
    <x v="76"/>
    <x v="12"/>
    <x v="12"/>
    <x v="1"/>
    <x v="4"/>
    <n v="46"/>
    <n v="1"/>
    <n v="1"/>
  </r>
  <r>
    <x v="1"/>
    <d v="2025-10-22T00:00:00"/>
    <s v="Day 2"/>
    <x v="87"/>
    <x v="81"/>
    <x v="76"/>
    <x v="12"/>
    <x v="12"/>
    <x v="1"/>
    <x v="4"/>
    <n v="67"/>
    <n v="3.1"/>
    <n v="3.1"/>
  </r>
  <r>
    <x v="1"/>
    <d v="2025-10-22T00:00:00"/>
    <s v="Day 2"/>
    <x v="87"/>
    <x v="81"/>
    <x v="76"/>
    <x v="12"/>
    <x v="12"/>
    <x v="1"/>
    <x v="4"/>
    <n v="58"/>
    <n v="2"/>
    <n v="2"/>
  </r>
  <r>
    <x v="1"/>
    <d v="2025-10-22T00:00:00"/>
    <s v="Day 2"/>
    <x v="87"/>
    <x v="81"/>
    <x v="76"/>
    <x v="12"/>
    <x v="12"/>
    <x v="1"/>
    <x v="4"/>
    <n v="58"/>
    <n v="2"/>
    <n v="2"/>
  </r>
  <r>
    <x v="1"/>
    <d v="2025-10-22T00:00:00"/>
    <s v="Day 2"/>
    <x v="87"/>
    <x v="81"/>
    <x v="76"/>
    <x v="12"/>
    <x v="12"/>
    <x v="1"/>
    <x v="4"/>
    <n v="54"/>
    <n v="1.6"/>
    <n v="1.6"/>
  </r>
  <r>
    <x v="1"/>
    <d v="2025-10-22T00:00:00"/>
    <s v="Day 2"/>
    <x v="87"/>
    <x v="81"/>
    <x v="76"/>
    <x v="12"/>
    <x v="12"/>
    <x v="1"/>
    <x v="4"/>
    <n v="58"/>
    <n v="2"/>
    <n v="2"/>
  </r>
  <r>
    <x v="1"/>
    <d v="2025-10-22T00:00:00"/>
    <s v="Day 2"/>
    <x v="87"/>
    <x v="81"/>
    <x v="76"/>
    <x v="12"/>
    <x v="12"/>
    <x v="1"/>
    <x v="4"/>
    <n v="53"/>
    <n v="1.5"/>
    <n v="1.5"/>
  </r>
  <r>
    <x v="1"/>
    <d v="2025-10-22T00:00:00"/>
    <s v="Day 2"/>
    <x v="82"/>
    <x v="76"/>
    <x v="72"/>
    <x v="12"/>
    <x v="12"/>
    <x v="1"/>
    <x v="4"/>
    <n v="46"/>
    <n v="1"/>
    <n v="1"/>
  </r>
  <r>
    <x v="1"/>
    <d v="2025-10-22T00:00:00"/>
    <s v="Day 2"/>
    <x v="82"/>
    <x v="76"/>
    <x v="72"/>
    <x v="12"/>
    <x v="12"/>
    <x v="1"/>
    <x v="4"/>
    <n v="52"/>
    <n v="1.4"/>
    <n v="1.4"/>
  </r>
  <r>
    <x v="1"/>
    <d v="2025-10-22T00:00:00"/>
    <s v="Day 2"/>
    <x v="82"/>
    <x v="76"/>
    <x v="72"/>
    <x v="12"/>
    <x v="12"/>
    <x v="1"/>
    <x v="4"/>
    <n v="54"/>
    <n v="1.6"/>
    <n v="1.6"/>
  </r>
  <r>
    <x v="1"/>
    <d v="2025-10-22T00:00:00"/>
    <s v="Day 2"/>
    <x v="82"/>
    <x v="76"/>
    <x v="72"/>
    <x v="12"/>
    <x v="12"/>
    <x v="1"/>
    <x v="4"/>
    <n v="54"/>
    <n v="1.6"/>
    <n v="1.6"/>
  </r>
  <r>
    <x v="1"/>
    <d v="2025-10-22T00:00:00"/>
    <s v="Day 2"/>
    <x v="82"/>
    <x v="76"/>
    <x v="72"/>
    <x v="12"/>
    <x v="12"/>
    <x v="1"/>
    <x v="4"/>
    <n v="55"/>
    <n v="1.7"/>
    <n v="1.7"/>
  </r>
  <r>
    <x v="1"/>
    <d v="2025-10-22T00:00:00"/>
    <s v="Day 2"/>
    <x v="82"/>
    <x v="76"/>
    <x v="72"/>
    <x v="12"/>
    <x v="12"/>
    <x v="1"/>
    <x v="4"/>
    <n v="54"/>
    <n v="1.6"/>
    <n v="1.6"/>
  </r>
  <r>
    <x v="1"/>
    <d v="2025-10-22T00:00:00"/>
    <s v="Day 2"/>
    <x v="82"/>
    <x v="76"/>
    <x v="72"/>
    <x v="12"/>
    <x v="12"/>
    <x v="1"/>
    <x v="4"/>
    <n v="48"/>
    <n v="1.1000000000000001"/>
    <n v="1.1000000000000001"/>
  </r>
  <r>
    <x v="1"/>
    <d v="2025-10-22T00:00:00"/>
    <s v="Day 2"/>
    <x v="82"/>
    <x v="76"/>
    <x v="72"/>
    <x v="12"/>
    <x v="12"/>
    <x v="1"/>
    <x v="4"/>
    <n v="62"/>
    <n v="2.5"/>
    <n v="2.5"/>
  </r>
  <r>
    <x v="1"/>
    <d v="2025-10-22T00:00:00"/>
    <s v="Day 2"/>
    <x v="82"/>
    <x v="76"/>
    <x v="72"/>
    <x v="12"/>
    <x v="12"/>
    <x v="1"/>
    <x v="4"/>
    <n v="58"/>
    <n v="2"/>
    <n v="2"/>
  </r>
  <r>
    <x v="1"/>
    <d v="2025-10-22T00:00:00"/>
    <s v="Day 2"/>
    <x v="82"/>
    <x v="76"/>
    <x v="72"/>
    <x v="12"/>
    <x v="12"/>
    <x v="1"/>
    <x v="4"/>
    <n v="59"/>
    <n v="2.1"/>
    <n v="2.1"/>
  </r>
  <r>
    <x v="1"/>
    <d v="2025-10-22T00:00:00"/>
    <s v="Day 2"/>
    <x v="84"/>
    <x v="78"/>
    <x v="74"/>
    <x v="12"/>
    <x v="12"/>
    <x v="1"/>
    <x v="4"/>
    <n v="58"/>
    <n v="2"/>
    <n v="2"/>
  </r>
  <r>
    <x v="1"/>
    <d v="2025-10-22T00:00:00"/>
    <s v="Day 2"/>
    <x v="84"/>
    <x v="78"/>
    <x v="74"/>
    <x v="12"/>
    <x v="12"/>
    <x v="1"/>
    <x v="4"/>
    <n v="56"/>
    <n v="1.8"/>
    <n v="1.8"/>
  </r>
  <r>
    <x v="1"/>
    <d v="2025-10-22T00:00:00"/>
    <s v="Day 2"/>
    <x v="84"/>
    <x v="78"/>
    <x v="74"/>
    <x v="12"/>
    <x v="12"/>
    <x v="1"/>
    <x v="4"/>
    <n v="54"/>
    <n v="1.6"/>
    <n v="1.6"/>
  </r>
  <r>
    <x v="1"/>
    <d v="2025-10-22T00:00:00"/>
    <s v="Day 2"/>
    <x v="84"/>
    <x v="78"/>
    <x v="74"/>
    <x v="12"/>
    <x v="12"/>
    <x v="1"/>
    <x v="4"/>
    <n v="43"/>
    <n v="0.8"/>
    <n v="0.8"/>
  </r>
  <r>
    <x v="1"/>
    <d v="2025-10-22T00:00:00"/>
    <s v="Day 2"/>
    <x v="84"/>
    <x v="78"/>
    <x v="74"/>
    <x v="12"/>
    <x v="12"/>
    <x v="1"/>
    <x v="4"/>
    <n v="54"/>
    <n v="1.6"/>
    <n v="1.6"/>
  </r>
  <r>
    <x v="1"/>
    <d v="2025-10-22T00:00:00"/>
    <s v="Day 2"/>
    <x v="84"/>
    <x v="78"/>
    <x v="74"/>
    <x v="12"/>
    <x v="12"/>
    <x v="1"/>
    <x v="4"/>
    <n v="50"/>
    <n v="1.3"/>
    <n v="1.3"/>
  </r>
  <r>
    <x v="1"/>
    <d v="2025-10-22T00:00:00"/>
    <s v="Day 2"/>
    <x v="84"/>
    <x v="78"/>
    <x v="74"/>
    <x v="12"/>
    <x v="12"/>
    <x v="1"/>
    <x v="4"/>
    <n v="45"/>
    <n v="0.9"/>
    <n v="0.9"/>
  </r>
  <r>
    <x v="1"/>
    <d v="2025-10-22T00:00:00"/>
    <s v="Day 2"/>
    <x v="84"/>
    <x v="78"/>
    <x v="74"/>
    <x v="12"/>
    <x v="12"/>
    <x v="1"/>
    <x v="4"/>
    <n v="49"/>
    <n v="1.2"/>
    <n v="1.2"/>
  </r>
  <r>
    <x v="1"/>
    <d v="2025-10-22T00:00:00"/>
    <s v="Day 2"/>
    <x v="84"/>
    <x v="78"/>
    <x v="74"/>
    <x v="12"/>
    <x v="12"/>
    <x v="1"/>
    <x v="4"/>
    <n v="49"/>
    <n v="1.2"/>
    <n v="1.2"/>
  </r>
  <r>
    <x v="1"/>
    <d v="2025-10-22T00:00:00"/>
    <s v="Day 2"/>
    <x v="84"/>
    <x v="78"/>
    <x v="74"/>
    <x v="12"/>
    <x v="12"/>
    <x v="1"/>
    <x v="4"/>
    <n v="56"/>
    <n v="1.8"/>
    <n v="1.8"/>
  </r>
  <r>
    <x v="1"/>
    <d v="2025-10-22T00:00:00"/>
    <s v="Day 2"/>
    <x v="84"/>
    <x v="78"/>
    <x v="74"/>
    <x v="12"/>
    <x v="12"/>
    <x v="1"/>
    <x v="4"/>
    <n v="55"/>
    <n v="1.7"/>
    <n v="1.7"/>
  </r>
  <r>
    <x v="1"/>
    <d v="2025-10-22T00:00:00"/>
    <s v="Day 2"/>
    <x v="84"/>
    <x v="78"/>
    <x v="74"/>
    <x v="12"/>
    <x v="12"/>
    <x v="1"/>
    <x v="4"/>
    <n v="49"/>
    <n v="1.2"/>
    <n v="1.2"/>
  </r>
  <r>
    <x v="1"/>
    <d v="2025-10-22T00:00:00"/>
    <s v="Day 2"/>
    <x v="84"/>
    <x v="78"/>
    <x v="74"/>
    <x v="12"/>
    <x v="12"/>
    <x v="1"/>
    <x v="4"/>
    <n v="45"/>
    <n v="0.9"/>
    <n v="0.9"/>
  </r>
  <r>
    <x v="1"/>
    <d v="2025-10-22T00:00:00"/>
    <s v="Day 2"/>
    <x v="84"/>
    <x v="78"/>
    <x v="74"/>
    <x v="12"/>
    <x v="12"/>
    <x v="1"/>
    <x v="4"/>
    <n v="46"/>
    <n v="1"/>
    <n v="1"/>
  </r>
  <r>
    <x v="1"/>
    <d v="2025-10-22T00:00:00"/>
    <s v="Day 2"/>
    <x v="84"/>
    <x v="78"/>
    <x v="74"/>
    <x v="12"/>
    <x v="12"/>
    <x v="0"/>
    <x v="0"/>
    <n v="110"/>
    <n v="6"/>
    <n v="6"/>
  </r>
  <r>
    <x v="1"/>
    <d v="2025-10-22T00:00:00"/>
    <s v="Day 2"/>
    <x v="86"/>
    <x v="80"/>
    <x v="75"/>
    <x v="12"/>
    <x v="12"/>
    <x v="1"/>
    <x v="4"/>
    <n v="44"/>
    <n v="0.9"/>
    <n v="0.9"/>
  </r>
  <r>
    <x v="1"/>
    <d v="2025-10-22T00:00:00"/>
    <s v="Day 2"/>
    <x v="86"/>
    <x v="80"/>
    <x v="75"/>
    <x v="12"/>
    <x v="12"/>
    <x v="1"/>
    <x v="4"/>
    <n v="63"/>
    <n v="2.6"/>
    <n v="2.6"/>
  </r>
  <r>
    <x v="1"/>
    <d v="2025-10-22T00:00:00"/>
    <s v="Day 2"/>
    <x v="86"/>
    <x v="80"/>
    <x v="75"/>
    <x v="12"/>
    <x v="12"/>
    <x v="1"/>
    <x v="4"/>
    <n v="44"/>
    <n v="0.9"/>
    <n v="0.9"/>
  </r>
  <r>
    <x v="1"/>
    <d v="2025-10-22T00:00:00"/>
    <s v="Day 2"/>
    <x v="86"/>
    <x v="80"/>
    <x v="75"/>
    <x v="12"/>
    <x v="12"/>
    <x v="1"/>
    <x v="4"/>
    <n v="51"/>
    <n v="1.4"/>
    <n v="1.4"/>
  </r>
  <r>
    <x v="1"/>
    <d v="2025-10-22T00:00:00"/>
    <s v="Day 2"/>
    <x v="86"/>
    <x v="80"/>
    <x v="75"/>
    <x v="12"/>
    <x v="12"/>
    <x v="1"/>
    <x v="4"/>
    <n v="48"/>
    <n v="1.1000000000000001"/>
    <n v="1.1000000000000001"/>
  </r>
  <r>
    <x v="1"/>
    <d v="2025-10-22T00:00:00"/>
    <s v="Day 2"/>
    <x v="86"/>
    <x v="80"/>
    <x v="75"/>
    <x v="12"/>
    <x v="12"/>
    <x v="1"/>
    <x v="4"/>
    <n v="53"/>
    <n v="1.5"/>
    <n v="1.5"/>
  </r>
  <r>
    <x v="1"/>
    <d v="2025-10-22T00:00:00"/>
    <s v="Day 2"/>
    <x v="86"/>
    <x v="80"/>
    <x v="75"/>
    <x v="12"/>
    <x v="12"/>
    <x v="1"/>
    <x v="4"/>
    <n v="50"/>
    <n v="1.3"/>
    <n v="1.3"/>
  </r>
  <r>
    <x v="1"/>
    <d v="2025-10-22T00:00:00"/>
    <s v="Day 2"/>
    <x v="86"/>
    <x v="80"/>
    <x v="75"/>
    <x v="12"/>
    <x v="12"/>
    <x v="1"/>
    <x v="4"/>
    <n v="40"/>
    <n v="0.7"/>
    <n v="0.7"/>
  </r>
  <r>
    <x v="1"/>
    <d v="2025-10-22T00:00:00"/>
    <s v="Day 2"/>
    <x v="86"/>
    <x v="80"/>
    <x v="75"/>
    <x v="12"/>
    <x v="12"/>
    <x v="1"/>
    <x v="4"/>
    <n v="46"/>
    <n v="1"/>
    <n v="1"/>
  </r>
  <r>
    <x v="1"/>
    <d v="2025-10-22T00:00:00"/>
    <s v="Day 2"/>
    <x v="86"/>
    <x v="80"/>
    <x v="75"/>
    <x v="12"/>
    <x v="12"/>
    <x v="0"/>
    <x v="2"/>
    <n v="152"/>
    <n v="16"/>
    <n v="16"/>
  </r>
  <r>
    <x v="1"/>
    <d v="2025-10-22T00:00:00"/>
    <s v="Day 2"/>
    <x v="86"/>
    <x v="80"/>
    <x v="75"/>
    <x v="12"/>
    <x v="12"/>
    <x v="0"/>
    <x v="0"/>
    <n v="126"/>
    <n v="9.6"/>
    <n v="9.6"/>
  </r>
  <r>
    <x v="1"/>
    <d v="2025-10-22T00:00:00"/>
    <s v="Day 2"/>
    <x v="86"/>
    <x v="80"/>
    <x v="75"/>
    <x v="12"/>
    <x v="12"/>
    <x v="0"/>
    <x v="0"/>
    <n v="76"/>
    <n v="1.7"/>
    <n v="1.7"/>
  </r>
  <r>
    <x v="2"/>
    <d v="2025-10-23T00:00:00"/>
    <s v="Day 3"/>
    <x v="5"/>
    <x v="5"/>
    <x v="5"/>
    <x v="0"/>
    <x v="0"/>
    <x v="0"/>
    <x v="3"/>
    <n v="116"/>
    <n v="19.5"/>
    <n v="19.5"/>
  </r>
  <r>
    <x v="2"/>
    <d v="2025-10-23T00:00:00"/>
    <s v="Day 3"/>
    <x v="5"/>
    <x v="5"/>
    <x v="5"/>
    <x v="0"/>
    <x v="0"/>
    <x v="0"/>
    <x v="0"/>
    <n v="121"/>
    <n v="8.3000000000000007"/>
    <n v="8.3000000000000007"/>
  </r>
  <r>
    <x v="2"/>
    <d v="2025-10-23T00:00:00"/>
    <s v="Day 3"/>
    <x v="6"/>
    <x v="6"/>
    <x v="6"/>
    <x v="0"/>
    <x v="0"/>
    <x v="1"/>
    <x v="4"/>
    <n v="42"/>
    <n v="0.8"/>
    <n v="0.8"/>
  </r>
  <r>
    <x v="2"/>
    <d v="2025-10-23T00:00:00"/>
    <s v="Day 3"/>
    <x v="6"/>
    <x v="6"/>
    <x v="6"/>
    <x v="0"/>
    <x v="0"/>
    <x v="0"/>
    <x v="0"/>
    <n v="76"/>
    <n v="1.7"/>
    <n v="1.7"/>
  </r>
  <r>
    <x v="2"/>
    <d v="2025-10-23T00:00:00"/>
    <s v="Day 3"/>
    <x v="6"/>
    <x v="6"/>
    <x v="6"/>
    <x v="0"/>
    <x v="0"/>
    <x v="0"/>
    <x v="0"/>
    <n v="96"/>
    <n v="3.8"/>
    <n v="3.8"/>
  </r>
  <r>
    <x v="2"/>
    <d v="2025-10-23T00:00:00"/>
    <s v="Day 3"/>
    <x v="1"/>
    <x v="1"/>
    <x v="1"/>
    <x v="0"/>
    <x v="0"/>
    <x v="0"/>
    <x v="0"/>
    <n v="156"/>
    <n v="19.899999999999999"/>
    <n v="19.899999999999999"/>
  </r>
  <r>
    <x v="2"/>
    <d v="2025-10-23T00:00:00"/>
    <s v="Day 3"/>
    <x v="0"/>
    <x v="0"/>
    <x v="0"/>
    <x v="0"/>
    <x v="0"/>
    <x v="0"/>
    <x v="0"/>
    <n v="116"/>
    <n v="7.2"/>
    <n v="7.2"/>
  </r>
  <r>
    <x v="2"/>
    <d v="2025-10-23T00:00:00"/>
    <s v="Day 3"/>
    <x v="0"/>
    <x v="0"/>
    <x v="0"/>
    <x v="0"/>
    <x v="0"/>
    <x v="0"/>
    <x v="0"/>
    <n v="90"/>
    <n v="3"/>
    <n v="3"/>
  </r>
  <r>
    <x v="2"/>
    <d v="2025-10-23T00:00:00"/>
    <s v="Day 3"/>
    <x v="0"/>
    <x v="0"/>
    <x v="0"/>
    <x v="0"/>
    <x v="0"/>
    <x v="0"/>
    <x v="0"/>
    <n v="159"/>
    <n v="21.3"/>
    <n v="21.3"/>
  </r>
  <r>
    <x v="2"/>
    <d v="2025-10-23T00:00:00"/>
    <s v="Day 3"/>
    <x v="3"/>
    <x v="3"/>
    <x v="3"/>
    <x v="0"/>
    <x v="0"/>
    <x v="0"/>
    <x v="4"/>
    <m/>
    <s v=""/>
    <s v=""/>
  </r>
  <r>
    <x v="2"/>
    <d v="2025-10-23T00:00:00"/>
    <s v="Day 3"/>
    <x v="2"/>
    <x v="2"/>
    <x v="2"/>
    <x v="0"/>
    <x v="0"/>
    <x v="0"/>
    <x v="4"/>
    <m/>
    <s v=""/>
    <s v=""/>
  </r>
  <r>
    <x v="2"/>
    <d v="2025-10-23T00:00:00"/>
    <s v="Day 3"/>
    <x v="4"/>
    <x v="4"/>
    <x v="4"/>
    <x v="0"/>
    <x v="0"/>
    <x v="0"/>
    <x v="4"/>
    <m/>
    <s v=""/>
    <s v=""/>
  </r>
  <r>
    <x v="2"/>
    <d v="2025-10-23T00:00:00"/>
    <s v="Day 3"/>
    <x v="10"/>
    <x v="10"/>
    <x v="10"/>
    <x v="1"/>
    <x v="1"/>
    <x v="0"/>
    <x v="8"/>
    <n v="34"/>
    <n v="1.2"/>
    <n v="1.2"/>
  </r>
  <r>
    <x v="2"/>
    <d v="2025-10-23T00:00:00"/>
    <s v="Day 3"/>
    <x v="11"/>
    <x v="11"/>
    <x v="11"/>
    <x v="1"/>
    <x v="1"/>
    <x v="0"/>
    <x v="0"/>
    <n v="145"/>
    <n v="15.5"/>
    <n v="15.5"/>
  </r>
  <r>
    <x v="2"/>
    <d v="2025-10-23T00:00:00"/>
    <s v="Day 3"/>
    <x v="11"/>
    <x v="11"/>
    <x v="11"/>
    <x v="1"/>
    <x v="1"/>
    <x v="1"/>
    <x v="4"/>
    <n v="61"/>
    <n v="2.2999999999999998"/>
    <n v="2.2999999999999998"/>
  </r>
  <r>
    <x v="2"/>
    <d v="2025-10-23T00:00:00"/>
    <s v="Day 3"/>
    <x v="9"/>
    <x v="9"/>
    <x v="9"/>
    <x v="1"/>
    <x v="1"/>
    <x v="0"/>
    <x v="0"/>
    <n v="140"/>
    <n v="13.7"/>
    <n v="13.7"/>
  </r>
  <r>
    <x v="2"/>
    <d v="2025-10-23T00:00:00"/>
    <s v="Day 3"/>
    <x v="9"/>
    <x v="9"/>
    <x v="9"/>
    <x v="1"/>
    <x v="1"/>
    <x v="0"/>
    <x v="0"/>
    <n v="141"/>
    <n v="14.1"/>
    <n v="14.1"/>
  </r>
  <r>
    <x v="2"/>
    <d v="2025-10-23T00:00:00"/>
    <s v="Day 3"/>
    <x v="12"/>
    <x v="12"/>
    <x v="12"/>
    <x v="1"/>
    <x v="1"/>
    <x v="0"/>
    <x v="0"/>
    <n v="167"/>
    <n v="25.2"/>
    <n v="25.2"/>
  </r>
  <r>
    <x v="2"/>
    <d v="2025-10-23T00:00:00"/>
    <s v="Day 3"/>
    <x v="12"/>
    <x v="12"/>
    <x v="12"/>
    <x v="1"/>
    <x v="1"/>
    <x v="0"/>
    <x v="0"/>
    <n v="122"/>
    <n v="8.6"/>
    <n v="8.6"/>
  </r>
  <r>
    <x v="2"/>
    <d v="2025-10-23T00:00:00"/>
    <s v="Day 3"/>
    <x v="12"/>
    <x v="12"/>
    <x v="12"/>
    <x v="1"/>
    <x v="1"/>
    <x v="0"/>
    <x v="0"/>
    <n v="135"/>
    <n v="12.1"/>
    <n v="12.1"/>
  </r>
  <r>
    <x v="2"/>
    <d v="2025-10-23T00:00:00"/>
    <s v="Day 3"/>
    <x v="12"/>
    <x v="12"/>
    <x v="12"/>
    <x v="1"/>
    <x v="1"/>
    <x v="0"/>
    <x v="0"/>
    <n v="142"/>
    <n v="14.4"/>
    <n v="14.4"/>
  </r>
  <r>
    <x v="2"/>
    <d v="2025-10-23T00:00:00"/>
    <s v="Day 3"/>
    <x v="12"/>
    <x v="12"/>
    <x v="12"/>
    <x v="1"/>
    <x v="1"/>
    <x v="0"/>
    <x v="0"/>
    <n v="117"/>
    <n v="7.4"/>
    <n v="7.4"/>
  </r>
  <r>
    <x v="2"/>
    <d v="2025-10-23T00:00:00"/>
    <s v="Day 3"/>
    <x v="12"/>
    <x v="12"/>
    <x v="12"/>
    <x v="1"/>
    <x v="1"/>
    <x v="0"/>
    <x v="0"/>
    <n v="93"/>
    <n v="3.4"/>
    <n v="3.4"/>
  </r>
  <r>
    <x v="2"/>
    <d v="2025-10-23T00:00:00"/>
    <s v="Day 3"/>
    <x v="7"/>
    <x v="7"/>
    <x v="7"/>
    <x v="1"/>
    <x v="1"/>
    <x v="0"/>
    <x v="4"/>
    <m/>
    <s v=""/>
    <s v=""/>
  </r>
  <r>
    <x v="2"/>
    <d v="2025-10-23T00:00:00"/>
    <s v="Day 3"/>
    <x v="8"/>
    <x v="8"/>
    <x v="8"/>
    <x v="1"/>
    <x v="1"/>
    <x v="0"/>
    <x v="4"/>
    <m/>
    <s v=""/>
    <s v=""/>
  </r>
  <r>
    <x v="2"/>
    <d v="2025-10-23T00:00:00"/>
    <s v="Day 3"/>
    <x v="13"/>
    <x v="13"/>
    <x v="13"/>
    <x v="1"/>
    <x v="1"/>
    <x v="0"/>
    <x v="4"/>
    <m/>
    <s v=""/>
    <s v=""/>
  </r>
  <r>
    <x v="2"/>
    <d v="2025-10-23T00:00:00"/>
    <s v="Day 3"/>
    <x v="45"/>
    <x v="43"/>
    <x v="43"/>
    <x v="6"/>
    <x v="6"/>
    <x v="1"/>
    <x v="4"/>
    <n v="54"/>
    <n v="1.6"/>
    <n v="1.6"/>
  </r>
  <r>
    <x v="2"/>
    <d v="2025-10-23T00:00:00"/>
    <s v="Day 3"/>
    <x v="43"/>
    <x v="41"/>
    <x v="41"/>
    <x v="6"/>
    <x v="6"/>
    <x v="0"/>
    <x v="0"/>
    <n v="155"/>
    <n v="19.5"/>
    <n v="19.5"/>
  </r>
  <r>
    <x v="2"/>
    <d v="2025-10-23T00:00:00"/>
    <s v="Day 3"/>
    <x v="41"/>
    <x v="39"/>
    <x v="39"/>
    <x v="6"/>
    <x v="6"/>
    <x v="0"/>
    <x v="3"/>
    <n v="124"/>
    <n v="24.3"/>
    <n v="24.3"/>
  </r>
  <r>
    <x v="2"/>
    <d v="2025-10-23T00:00:00"/>
    <s v="Day 3"/>
    <x v="41"/>
    <x v="39"/>
    <x v="39"/>
    <x v="6"/>
    <x v="6"/>
    <x v="0"/>
    <x v="3"/>
    <n v="115"/>
    <n v="19"/>
    <n v="19"/>
  </r>
  <r>
    <x v="2"/>
    <d v="2025-10-23T00:00:00"/>
    <s v="Day 3"/>
    <x v="44"/>
    <x v="42"/>
    <x v="42"/>
    <x v="6"/>
    <x v="6"/>
    <x v="0"/>
    <x v="4"/>
    <m/>
    <s v=""/>
    <s v=""/>
  </r>
  <r>
    <x v="2"/>
    <d v="2025-10-23T00:00:00"/>
    <s v="Day 3"/>
    <x v="42"/>
    <x v="40"/>
    <x v="40"/>
    <x v="6"/>
    <x v="6"/>
    <x v="0"/>
    <x v="4"/>
    <m/>
    <s v=""/>
    <s v=""/>
  </r>
  <r>
    <x v="2"/>
    <d v="2025-10-23T00:00:00"/>
    <s v="Day 3"/>
    <x v="47"/>
    <x v="41"/>
    <x v="1"/>
    <x v="6"/>
    <x v="6"/>
    <x v="0"/>
    <x v="4"/>
    <m/>
    <s v=""/>
    <s v=""/>
  </r>
  <r>
    <x v="2"/>
    <d v="2025-10-23T00:00:00"/>
    <s v="Day 3"/>
    <x v="46"/>
    <x v="44"/>
    <x v="44"/>
    <x v="6"/>
    <x v="6"/>
    <x v="0"/>
    <x v="4"/>
    <m/>
    <s v=""/>
    <s v=""/>
  </r>
  <r>
    <x v="2"/>
    <d v="2025-10-23T00:00:00"/>
    <s v="Day 3"/>
    <x v="15"/>
    <x v="15"/>
    <x v="15"/>
    <x v="2"/>
    <x v="2"/>
    <x v="0"/>
    <x v="2"/>
    <n v="131"/>
    <n v="9.5"/>
    <n v="9.5"/>
  </r>
  <r>
    <x v="2"/>
    <d v="2025-10-23T00:00:00"/>
    <s v="Day 3"/>
    <x v="16"/>
    <x v="16"/>
    <x v="16"/>
    <x v="2"/>
    <x v="2"/>
    <x v="0"/>
    <x v="0"/>
    <n v="146"/>
    <n v="15.9"/>
    <n v="15.9"/>
  </r>
  <r>
    <x v="2"/>
    <d v="2025-10-23T00:00:00"/>
    <s v="Day 3"/>
    <x v="19"/>
    <x v="19"/>
    <x v="19"/>
    <x v="2"/>
    <x v="2"/>
    <x v="0"/>
    <x v="0"/>
    <n v="126"/>
    <n v="9.6"/>
    <n v="9.6"/>
  </r>
  <r>
    <x v="2"/>
    <d v="2025-10-23T00:00:00"/>
    <s v="Day 3"/>
    <x v="19"/>
    <x v="19"/>
    <x v="19"/>
    <x v="2"/>
    <x v="2"/>
    <x v="0"/>
    <x v="3"/>
    <n v="114"/>
    <n v="18.399999999999999"/>
    <n v="18.399999999999999"/>
  </r>
  <r>
    <x v="2"/>
    <d v="2025-10-23T00:00:00"/>
    <s v="Day 3"/>
    <x v="19"/>
    <x v="19"/>
    <x v="19"/>
    <x v="2"/>
    <x v="2"/>
    <x v="0"/>
    <x v="2"/>
    <n v="117"/>
    <n v="6.4"/>
    <n v="6.4"/>
  </r>
  <r>
    <x v="2"/>
    <d v="2025-10-23T00:00:00"/>
    <s v="Day 3"/>
    <x v="19"/>
    <x v="19"/>
    <x v="19"/>
    <x v="2"/>
    <x v="2"/>
    <x v="0"/>
    <x v="3"/>
    <n v="101"/>
    <n v="12.4"/>
    <n v="12.4"/>
  </r>
  <r>
    <x v="2"/>
    <d v="2025-10-23T00:00:00"/>
    <s v="Day 3"/>
    <x v="18"/>
    <x v="18"/>
    <x v="18"/>
    <x v="2"/>
    <x v="2"/>
    <x v="0"/>
    <x v="0"/>
    <n v="148"/>
    <n v="16.600000000000001"/>
    <n v="16.600000000000001"/>
  </r>
  <r>
    <x v="2"/>
    <d v="2025-10-23T00:00:00"/>
    <s v="Day 3"/>
    <x v="18"/>
    <x v="18"/>
    <x v="18"/>
    <x v="2"/>
    <x v="2"/>
    <x v="0"/>
    <x v="3"/>
    <n v="120"/>
    <n v="21.8"/>
    <n v="21.8"/>
  </r>
  <r>
    <x v="2"/>
    <d v="2025-10-23T00:00:00"/>
    <s v="Day 3"/>
    <x v="18"/>
    <x v="18"/>
    <x v="18"/>
    <x v="2"/>
    <x v="2"/>
    <x v="0"/>
    <x v="0"/>
    <n v="129"/>
    <n v="10.4"/>
    <n v="10.4"/>
  </r>
  <r>
    <x v="2"/>
    <d v="2025-10-23T00:00:00"/>
    <s v="Day 3"/>
    <x v="18"/>
    <x v="18"/>
    <x v="18"/>
    <x v="2"/>
    <x v="2"/>
    <x v="0"/>
    <x v="0"/>
    <n v="144"/>
    <n v="15.1"/>
    <n v="15.1"/>
  </r>
  <r>
    <x v="2"/>
    <d v="2025-10-23T00:00:00"/>
    <s v="Day 3"/>
    <x v="96"/>
    <x v="89"/>
    <x v="81"/>
    <x v="2"/>
    <x v="2"/>
    <x v="0"/>
    <x v="0"/>
    <n v="145"/>
    <n v="15.5"/>
    <n v="15.5"/>
  </r>
  <r>
    <x v="2"/>
    <d v="2025-10-23T00:00:00"/>
    <s v="Day 3"/>
    <x v="96"/>
    <x v="89"/>
    <x v="81"/>
    <x v="2"/>
    <x v="2"/>
    <x v="0"/>
    <x v="0"/>
    <n v="170"/>
    <n v="26.7"/>
    <n v="26.7"/>
  </r>
  <r>
    <x v="2"/>
    <d v="2025-10-23T00:00:00"/>
    <s v="Day 3"/>
    <x v="96"/>
    <x v="89"/>
    <x v="81"/>
    <x v="2"/>
    <x v="2"/>
    <x v="0"/>
    <x v="0"/>
    <n v="130"/>
    <n v="10.7"/>
    <n v="10.7"/>
  </r>
  <r>
    <x v="2"/>
    <d v="2025-10-23T00:00:00"/>
    <s v="Day 3"/>
    <x v="96"/>
    <x v="89"/>
    <x v="81"/>
    <x v="2"/>
    <x v="2"/>
    <x v="0"/>
    <x v="0"/>
    <n v="131"/>
    <n v="10.9"/>
    <n v="10.9"/>
  </r>
  <r>
    <x v="2"/>
    <d v="2025-10-23T00:00:00"/>
    <s v="Day 3"/>
    <x v="14"/>
    <x v="14"/>
    <x v="14"/>
    <x v="2"/>
    <x v="2"/>
    <x v="0"/>
    <x v="4"/>
    <m/>
    <s v=""/>
    <s v=""/>
  </r>
  <r>
    <x v="2"/>
    <d v="2025-10-23T00:00:00"/>
    <s v="Day 3"/>
    <x v="17"/>
    <x v="17"/>
    <x v="17"/>
    <x v="2"/>
    <x v="2"/>
    <x v="0"/>
    <x v="4"/>
    <m/>
    <s v=""/>
    <s v=""/>
  </r>
  <r>
    <x v="2"/>
    <d v="2025-10-23T00:00:00"/>
    <s v="Day 3"/>
    <x v="26"/>
    <x v="21"/>
    <x v="26"/>
    <x v="3"/>
    <x v="3"/>
    <x v="1"/>
    <x v="4"/>
    <n v="61"/>
    <n v="2.2999999999999998"/>
    <n v="2.2999999999999998"/>
  </r>
  <r>
    <x v="2"/>
    <d v="2025-10-23T00:00:00"/>
    <s v="Day 3"/>
    <x v="23"/>
    <x v="23"/>
    <x v="23"/>
    <x v="3"/>
    <x v="3"/>
    <x v="1"/>
    <x v="4"/>
    <n v="59"/>
    <n v="2.1"/>
    <n v="2.1"/>
  </r>
  <r>
    <x v="2"/>
    <d v="2025-10-23T00:00:00"/>
    <s v="Day 3"/>
    <x v="23"/>
    <x v="23"/>
    <x v="23"/>
    <x v="3"/>
    <x v="3"/>
    <x v="1"/>
    <x v="4"/>
    <n v="64"/>
    <n v="2.7"/>
    <n v="2.7"/>
  </r>
  <r>
    <x v="2"/>
    <d v="2025-10-23T00:00:00"/>
    <s v="Day 3"/>
    <x v="25"/>
    <x v="25"/>
    <x v="25"/>
    <x v="3"/>
    <x v="3"/>
    <x v="0"/>
    <x v="0"/>
    <n v="137"/>
    <n v="12.8"/>
    <n v="12.8"/>
  </r>
  <r>
    <x v="2"/>
    <d v="2025-10-23T00:00:00"/>
    <s v="Day 3"/>
    <x v="25"/>
    <x v="25"/>
    <x v="25"/>
    <x v="3"/>
    <x v="3"/>
    <x v="0"/>
    <x v="0"/>
    <n v="133"/>
    <n v="11.5"/>
    <n v="11.5"/>
  </r>
  <r>
    <x v="2"/>
    <d v="2025-10-23T00:00:00"/>
    <s v="Day 3"/>
    <x v="25"/>
    <x v="25"/>
    <x v="25"/>
    <x v="3"/>
    <x v="3"/>
    <x v="0"/>
    <x v="0"/>
    <n v="95"/>
    <n v="3.6"/>
    <n v="3.6"/>
  </r>
  <r>
    <x v="2"/>
    <d v="2025-10-23T00:00:00"/>
    <s v="Day 3"/>
    <x v="25"/>
    <x v="25"/>
    <x v="25"/>
    <x v="3"/>
    <x v="3"/>
    <x v="1"/>
    <x v="4"/>
    <n v="64"/>
    <n v="2.7"/>
    <n v="2.7"/>
  </r>
  <r>
    <x v="2"/>
    <d v="2025-10-23T00:00:00"/>
    <s v="Day 3"/>
    <x v="25"/>
    <x v="25"/>
    <x v="25"/>
    <x v="3"/>
    <x v="3"/>
    <x v="1"/>
    <x v="4"/>
    <n v="72"/>
    <n v="3.9"/>
    <n v="3.9"/>
  </r>
  <r>
    <x v="2"/>
    <d v="2025-10-23T00:00:00"/>
    <s v="Day 3"/>
    <x v="22"/>
    <x v="22"/>
    <x v="22"/>
    <x v="3"/>
    <x v="3"/>
    <x v="0"/>
    <x v="0"/>
    <n v="146"/>
    <n v="15.9"/>
    <n v="15.9"/>
  </r>
  <r>
    <x v="2"/>
    <d v="2025-10-23T00:00:00"/>
    <s v="Day 3"/>
    <x v="21"/>
    <x v="21"/>
    <x v="21"/>
    <x v="3"/>
    <x v="3"/>
    <x v="0"/>
    <x v="0"/>
    <n v="142"/>
    <n v="14.4"/>
    <n v="14.4"/>
  </r>
  <r>
    <x v="2"/>
    <d v="2025-10-23T00:00:00"/>
    <s v="Day 3"/>
    <x v="21"/>
    <x v="21"/>
    <x v="21"/>
    <x v="3"/>
    <x v="3"/>
    <x v="0"/>
    <x v="0"/>
    <n v="152"/>
    <n v="18.2"/>
    <n v="18.2"/>
  </r>
  <r>
    <x v="2"/>
    <d v="2025-10-23T00:00:00"/>
    <s v="Day 3"/>
    <x v="21"/>
    <x v="21"/>
    <x v="21"/>
    <x v="3"/>
    <x v="3"/>
    <x v="0"/>
    <x v="0"/>
    <n v="157"/>
    <n v="20.399999999999999"/>
    <n v="20.399999999999999"/>
  </r>
  <r>
    <x v="2"/>
    <d v="2025-10-23T00:00:00"/>
    <s v="Day 3"/>
    <x v="21"/>
    <x v="21"/>
    <x v="21"/>
    <x v="3"/>
    <x v="3"/>
    <x v="0"/>
    <x v="0"/>
    <n v="162"/>
    <n v="22.7"/>
    <n v="22.7"/>
  </r>
  <r>
    <x v="2"/>
    <d v="2025-10-23T00:00:00"/>
    <s v="Day 3"/>
    <x v="21"/>
    <x v="21"/>
    <x v="21"/>
    <x v="3"/>
    <x v="3"/>
    <x v="0"/>
    <x v="0"/>
    <n v="124"/>
    <n v="9.1"/>
    <n v="9.1"/>
  </r>
  <r>
    <x v="2"/>
    <d v="2025-10-23T00:00:00"/>
    <s v="Day 3"/>
    <x v="21"/>
    <x v="21"/>
    <x v="21"/>
    <x v="3"/>
    <x v="3"/>
    <x v="0"/>
    <x v="2"/>
    <n v="96"/>
    <n v="3.2"/>
    <n v="3.2"/>
  </r>
  <r>
    <x v="2"/>
    <d v="2025-10-23T00:00:00"/>
    <s v="Day 3"/>
    <x v="20"/>
    <x v="20"/>
    <x v="20"/>
    <x v="3"/>
    <x v="3"/>
    <x v="0"/>
    <x v="0"/>
    <n v="153"/>
    <n v="18.600000000000001"/>
    <n v="18.600000000000001"/>
  </r>
  <r>
    <x v="2"/>
    <d v="2025-10-23T00:00:00"/>
    <s v="Day 3"/>
    <x v="24"/>
    <x v="24"/>
    <x v="24"/>
    <x v="3"/>
    <x v="3"/>
    <x v="0"/>
    <x v="4"/>
    <m/>
    <s v=""/>
    <s v=""/>
  </r>
  <r>
    <x v="2"/>
    <d v="2025-10-23T00:00:00"/>
    <s v="Day 3"/>
    <x v="34"/>
    <x v="32"/>
    <x v="32"/>
    <x v="5"/>
    <x v="5"/>
    <x v="0"/>
    <x v="6"/>
    <n v="142"/>
    <n v="38.5"/>
    <n v="38.5"/>
  </r>
  <r>
    <x v="2"/>
    <d v="2025-10-23T00:00:00"/>
    <s v="Day 3"/>
    <x v="35"/>
    <x v="33"/>
    <x v="33"/>
    <x v="5"/>
    <x v="5"/>
    <x v="0"/>
    <x v="6"/>
    <n v="149"/>
    <n v="44.7"/>
    <n v="44.7"/>
  </r>
  <r>
    <x v="2"/>
    <d v="2025-10-23T00:00:00"/>
    <s v="Day 3"/>
    <x v="38"/>
    <x v="36"/>
    <x v="36"/>
    <x v="5"/>
    <x v="5"/>
    <x v="0"/>
    <x v="0"/>
    <n v="159"/>
    <n v="21.3"/>
    <n v="21.3"/>
  </r>
  <r>
    <x v="2"/>
    <d v="2025-10-23T00:00:00"/>
    <s v="Day 3"/>
    <x v="37"/>
    <x v="35"/>
    <x v="35"/>
    <x v="5"/>
    <x v="5"/>
    <x v="0"/>
    <x v="0"/>
    <n v="136"/>
    <n v="12.4"/>
    <n v="12.4"/>
  </r>
  <r>
    <x v="2"/>
    <d v="2025-10-23T00:00:00"/>
    <s v="Day 3"/>
    <x v="37"/>
    <x v="35"/>
    <x v="35"/>
    <x v="5"/>
    <x v="5"/>
    <x v="1"/>
    <x v="4"/>
    <n v="97"/>
    <n v="9.6"/>
    <n v="9.6"/>
  </r>
  <r>
    <x v="2"/>
    <d v="2025-10-23T00:00:00"/>
    <s v="Day 3"/>
    <x v="40"/>
    <x v="38"/>
    <x v="38"/>
    <x v="5"/>
    <x v="5"/>
    <x v="0"/>
    <x v="0"/>
    <n v="95"/>
    <n v="3.6"/>
    <n v="3.6"/>
  </r>
  <r>
    <x v="2"/>
    <d v="2025-10-23T00:00:00"/>
    <s v="Day 3"/>
    <x v="40"/>
    <x v="38"/>
    <x v="38"/>
    <x v="5"/>
    <x v="5"/>
    <x v="0"/>
    <x v="0"/>
    <n v="137"/>
    <n v="12.8"/>
    <n v="12.8"/>
  </r>
  <r>
    <x v="2"/>
    <d v="2025-10-23T00:00:00"/>
    <s v="Day 3"/>
    <x v="36"/>
    <x v="34"/>
    <x v="34"/>
    <x v="5"/>
    <x v="5"/>
    <x v="0"/>
    <x v="0"/>
    <n v="141"/>
    <n v="14.1"/>
    <n v="14.1"/>
  </r>
  <r>
    <x v="2"/>
    <d v="2025-10-23T00:00:00"/>
    <s v="Day 3"/>
    <x v="36"/>
    <x v="34"/>
    <x v="34"/>
    <x v="5"/>
    <x v="5"/>
    <x v="0"/>
    <x v="0"/>
    <n v="126"/>
    <n v="9.6"/>
    <n v="9.6"/>
  </r>
  <r>
    <x v="2"/>
    <d v="2025-10-23T00:00:00"/>
    <s v="Day 3"/>
    <x v="36"/>
    <x v="34"/>
    <x v="34"/>
    <x v="5"/>
    <x v="5"/>
    <x v="1"/>
    <x v="4"/>
    <n v="50"/>
    <n v="1.3"/>
    <n v="1.3"/>
  </r>
  <r>
    <x v="2"/>
    <d v="2025-10-23T00:00:00"/>
    <s v="Day 3"/>
    <x v="39"/>
    <x v="37"/>
    <x v="37"/>
    <x v="5"/>
    <x v="5"/>
    <x v="0"/>
    <x v="4"/>
    <m/>
    <s v=""/>
    <s v=""/>
  </r>
  <r>
    <x v="2"/>
    <d v="2025-10-23T00:00:00"/>
    <s v="Day 3"/>
    <x v="31"/>
    <x v="29"/>
    <x v="10"/>
    <x v="4"/>
    <x v="4"/>
    <x v="1"/>
    <x v="4"/>
    <n v="52"/>
    <n v="1.4"/>
    <n v="1.4"/>
  </r>
  <r>
    <x v="2"/>
    <d v="2025-10-23T00:00:00"/>
    <s v="Day 3"/>
    <x v="33"/>
    <x v="31"/>
    <x v="31"/>
    <x v="4"/>
    <x v="4"/>
    <x v="1"/>
    <x v="4"/>
    <n v="52"/>
    <n v="1.4"/>
    <n v="1.4"/>
  </r>
  <r>
    <x v="2"/>
    <d v="2025-10-23T00:00:00"/>
    <s v="Day 3"/>
    <x v="33"/>
    <x v="31"/>
    <x v="31"/>
    <x v="4"/>
    <x v="4"/>
    <x v="1"/>
    <x v="4"/>
    <n v="44"/>
    <n v="0.9"/>
    <n v="0.9"/>
  </r>
  <r>
    <x v="2"/>
    <d v="2025-10-23T00:00:00"/>
    <s v="Day 3"/>
    <x v="32"/>
    <x v="30"/>
    <x v="30"/>
    <x v="4"/>
    <x v="4"/>
    <x v="0"/>
    <x v="0"/>
    <n v="123"/>
    <n v="8.8000000000000007"/>
    <n v="8.8000000000000007"/>
  </r>
  <r>
    <x v="2"/>
    <d v="2025-10-23T00:00:00"/>
    <s v="Day 3"/>
    <x v="29"/>
    <x v="1"/>
    <x v="27"/>
    <x v="4"/>
    <x v="4"/>
    <x v="0"/>
    <x v="0"/>
    <n v="154"/>
    <n v="19.100000000000001"/>
    <n v="19.100000000000001"/>
  </r>
  <r>
    <x v="2"/>
    <d v="2025-10-23T00:00:00"/>
    <s v="Day 3"/>
    <x v="30"/>
    <x v="28"/>
    <x v="29"/>
    <x v="4"/>
    <x v="4"/>
    <x v="0"/>
    <x v="0"/>
    <n v="121"/>
    <n v="8.3000000000000007"/>
    <n v="8.3000000000000007"/>
  </r>
  <r>
    <x v="2"/>
    <d v="2025-10-23T00:00:00"/>
    <s v="Day 3"/>
    <x v="30"/>
    <x v="28"/>
    <x v="29"/>
    <x v="4"/>
    <x v="4"/>
    <x v="0"/>
    <x v="6"/>
    <n v="146"/>
    <n v="42"/>
    <n v="42"/>
  </r>
  <r>
    <x v="2"/>
    <d v="2025-10-23T00:00:00"/>
    <s v="Day 3"/>
    <x v="30"/>
    <x v="28"/>
    <x v="29"/>
    <x v="4"/>
    <x v="4"/>
    <x v="0"/>
    <x v="6"/>
    <n v="188"/>
    <n v="92.8"/>
    <n v="92.8"/>
  </r>
  <r>
    <x v="2"/>
    <d v="2025-10-23T00:00:00"/>
    <s v="Day 3"/>
    <x v="28"/>
    <x v="27"/>
    <x v="28"/>
    <x v="4"/>
    <x v="4"/>
    <x v="0"/>
    <x v="4"/>
    <m/>
    <s v=""/>
    <s v=""/>
  </r>
  <r>
    <x v="2"/>
    <d v="2025-10-23T00:00:00"/>
    <s v="Day 3"/>
    <x v="27"/>
    <x v="26"/>
    <x v="27"/>
    <x v="4"/>
    <x v="4"/>
    <x v="0"/>
    <x v="4"/>
    <m/>
    <s v=""/>
    <s v=""/>
  </r>
  <r>
    <x v="2"/>
    <d v="2025-10-23T00:00:00"/>
    <s v="Day 3"/>
    <x v="48"/>
    <x v="45"/>
    <x v="45"/>
    <x v="7"/>
    <x v="7"/>
    <x v="0"/>
    <x v="0"/>
    <n v="160"/>
    <n v="21.7"/>
    <n v="21.7"/>
  </r>
  <r>
    <x v="2"/>
    <d v="2025-10-23T00:00:00"/>
    <s v="Day 3"/>
    <x v="49"/>
    <x v="46"/>
    <x v="46"/>
    <x v="7"/>
    <x v="7"/>
    <x v="0"/>
    <x v="0"/>
    <n v="109"/>
    <n v="5.8"/>
    <n v="5.8"/>
  </r>
  <r>
    <x v="2"/>
    <d v="2025-10-23T00:00:00"/>
    <s v="Day 3"/>
    <x v="54"/>
    <x v="51"/>
    <x v="50"/>
    <x v="7"/>
    <x v="7"/>
    <x v="0"/>
    <x v="0"/>
    <n v="158"/>
    <n v="20.8"/>
    <n v="20.8"/>
  </r>
  <r>
    <x v="2"/>
    <d v="2025-10-23T00:00:00"/>
    <s v="Day 3"/>
    <x v="51"/>
    <x v="48"/>
    <x v="48"/>
    <x v="7"/>
    <x v="7"/>
    <x v="0"/>
    <x v="0"/>
    <n v="147"/>
    <n v="16.2"/>
    <n v="16.2"/>
  </r>
  <r>
    <x v="2"/>
    <d v="2025-10-23T00:00:00"/>
    <s v="Day 3"/>
    <x v="51"/>
    <x v="48"/>
    <x v="48"/>
    <x v="7"/>
    <x v="7"/>
    <x v="0"/>
    <x v="0"/>
    <n v="154"/>
    <n v="19.100000000000001"/>
    <n v="19.100000000000001"/>
  </r>
  <r>
    <x v="2"/>
    <d v="2025-10-23T00:00:00"/>
    <s v="Day 3"/>
    <x v="51"/>
    <x v="48"/>
    <x v="48"/>
    <x v="7"/>
    <x v="7"/>
    <x v="0"/>
    <x v="0"/>
    <n v="104"/>
    <n v="5"/>
    <n v="5"/>
  </r>
  <r>
    <x v="2"/>
    <d v="2025-10-23T00:00:00"/>
    <s v="Day 3"/>
    <x v="53"/>
    <x v="50"/>
    <x v="49"/>
    <x v="7"/>
    <x v="7"/>
    <x v="0"/>
    <x v="0"/>
    <n v="124"/>
    <n v="9.1"/>
    <n v="9.1"/>
  </r>
  <r>
    <x v="2"/>
    <d v="2025-10-23T00:00:00"/>
    <s v="Day 3"/>
    <x v="52"/>
    <x v="49"/>
    <x v="40"/>
    <x v="7"/>
    <x v="7"/>
    <x v="0"/>
    <x v="4"/>
    <m/>
    <s v=""/>
    <s v=""/>
  </r>
  <r>
    <x v="2"/>
    <d v="2025-10-23T00:00:00"/>
    <s v="Day 3"/>
    <x v="50"/>
    <x v="47"/>
    <x v="47"/>
    <x v="7"/>
    <x v="7"/>
    <x v="0"/>
    <x v="4"/>
    <m/>
    <s v=""/>
    <s v=""/>
  </r>
  <r>
    <x v="2"/>
    <d v="2025-10-23T00:00:00"/>
    <s v="Day 3"/>
    <x v="55"/>
    <x v="52"/>
    <x v="51"/>
    <x v="8"/>
    <x v="8"/>
    <x v="0"/>
    <x v="0"/>
    <n v="76"/>
    <n v="1.7"/>
    <n v="1.7"/>
  </r>
  <r>
    <x v="2"/>
    <d v="2025-10-23T00:00:00"/>
    <s v="Day 3"/>
    <x v="61"/>
    <x v="57"/>
    <x v="54"/>
    <x v="8"/>
    <x v="8"/>
    <x v="0"/>
    <x v="4"/>
    <m/>
    <s v=""/>
    <s v=""/>
  </r>
  <r>
    <x v="2"/>
    <d v="2025-10-23T00:00:00"/>
    <s v="Day 3"/>
    <x v="60"/>
    <x v="56"/>
    <x v="53"/>
    <x v="8"/>
    <x v="8"/>
    <x v="0"/>
    <x v="4"/>
    <m/>
    <s v=""/>
    <s v=""/>
  </r>
  <r>
    <x v="2"/>
    <d v="2025-10-23T00:00:00"/>
    <s v="Day 3"/>
    <x v="56"/>
    <x v="53"/>
    <x v="52"/>
    <x v="8"/>
    <x v="8"/>
    <x v="0"/>
    <x v="4"/>
    <m/>
    <s v=""/>
    <s v=""/>
  </r>
  <r>
    <x v="2"/>
    <d v="2025-10-23T00:00:00"/>
    <s v="Day 3"/>
    <x v="57"/>
    <x v="2"/>
    <x v="34"/>
    <x v="8"/>
    <x v="8"/>
    <x v="0"/>
    <x v="4"/>
    <m/>
    <s v=""/>
    <s v=""/>
  </r>
  <r>
    <x v="2"/>
    <d v="2025-10-23T00:00:00"/>
    <s v="Day 3"/>
    <x v="59"/>
    <x v="55"/>
    <x v="46"/>
    <x v="8"/>
    <x v="8"/>
    <x v="0"/>
    <x v="4"/>
    <m/>
    <s v=""/>
    <s v=""/>
  </r>
  <r>
    <x v="2"/>
    <d v="2025-10-23T00:00:00"/>
    <s v="Day 3"/>
    <x v="58"/>
    <x v="54"/>
    <x v="39"/>
    <x v="8"/>
    <x v="8"/>
    <x v="0"/>
    <x v="4"/>
    <m/>
    <s v=""/>
    <s v=""/>
  </r>
  <r>
    <x v="2"/>
    <d v="2025-10-23T00:00:00"/>
    <s v="Day 3"/>
    <x v="90"/>
    <x v="83"/>
    <x v="77"/>
    <x v="13"/>
    <x v="13"/>
    <x v="1"/>
    <x v="4"/>
    <n v="108"/>
    <n v="13.3"/>
    <n v="13.3"/>
  </r>
  <r>
    <x v="2"/>
    <d v="2025-10-23T00:00:00"/>
    <s v="Day 3"/>
    <x v="92"/>
    <x v="85"/>
    <x v="60"/>
    <x v="13"/>
    <x v="13"/>
    <x v="0"/>
    <x v="2"/>
    <n v="134"/>
    <n v="10.3"/>
    <n v="10.3"/>
  </r>
  <r>
    <x v="2"/>
    <d v="2025-10-23T00:00:00"/>
    <s v="Day 3"/>
    <x v="95"/>
    <x v="88"/>
    <x v="80"/>
    <x v="13"/>
    <x v="13"/>
    <x v="0"/>
    <x v="0"/>
    <n v="152"/>
    <n v="18.2"/>
    <n v="18.2"/>
  </r>
  <r>
    <x v="2"/>
    <d v="2025-10-23T00:00:00"/>
    <s v="Day 3"/>
    <x v="89"/>
    <x v="82"/>
    <x v="34"/>
    <x v="13"/>
    <x v="13"/>
    <x v="0"/>
    <x v="3"/>
    <n v="126"/>
    <n v="25.6"/>
    <n v="25.6"/>
  </r>
  <r>
    <x v="2"/>
    <d v="2025-10-23T00:00:00"/>
    <s v="Day 3"/>
    <x v="91"/>
    <x v="84"/>
    <x v="78"/>
    <x v="13"/>
    <x v="13"/>
    <x v="0"/>
    <x v="4"/>
    <m/>
    <s v=""/>
    <s v=""/>
  </r>
  <r>
    <x v="2"/>
    <d v="2025-10-23T00:00:00"/>
    <s v="Day 3"/>
    <x v="94"/>
    <x v="87"/>
    <x v="79"/>
    <x v="13"/>
    <x v="13"/>
    <x v="0"/>
    <x v="4"/>
    <m/>
    <s v=""/>
    <s v=""/>
  </r>
  <r>
    <x v="2"/>
    <d v="2025-10-23T00:00:00"/>
    <s v="Day 3"/>
    <x v="93"/>
    <x v="86"/>
    <x v="41"/>
    <x v="13"/>
    <x v="13"/>
    <x v="0"/>
    <x v="4"/>
    <m/>
    <s v=""/>
    <s v=""/>
  </r>
  <r>
    <x v="2"/>
    <d v="2025-10-23T00:00:00"/>
    <s v="Day 3"/>
    <x v="67"/>
    <x v="62"/>
    <x v="59"/>
    <x v="9"/>
    <x v="9"/>
    <x v="1"/>
    <x v="4"/>
    <n v="48"/>
    <n v="1.1000000000000001"/>
    <n v="1.1000000000000001"/>
  </r>
  <r>
    <x v="2"/>
    <d v="2025-10-23T00:00:00"/>
    <s v="Day 3"/>
    <x v="63"/>
    <x v="59"/>
    <x v="3"/>
    <x v="9"/>
    <x v="9"/>
    <x v="0"/>
    <x v="2"/>
    <n v="116"/>
    <n v="6.2"/>
    <n v="6.2"/>
  </r>
  <r>
    <x v="2"/>
    <d v="2025-10-23T00:00:00"/>
    <s v="Day 3"/>
    <x v="64"/>
    <x v="60"/>
    <x v="56"/>
    <x v="9"/>
    <x v="9"/>
    <x v="0"/>
    <x v="0"/>
    <n v="78"/>
    <n v="1.9"/>
    <n v="1.9"/>
  </r>
  <r>
    <x v="2"/>
    <d v="2025-10-23T00:00:00"/>
    <s v="Day 3"/>
    <x v="62"/>
    <x v="58"/>
    <x v="55"/>
    <x v="9"/>
    <x v="9"/>
    <x v="0"/>
    <x v="0"/>
    <n v="158"/>
    <n v="20.8"/>
    <n v="20.8"/>
  </r>
  <r>
    <x v="2"/>
    <d v="2025-10-23T00:00:00"/>
    <s v="Day 3"/>
    <x v="62"/>
    <x v="58"/>
    <x v="55"/>
    <x v="9"/>
    <x v="9"/>
    <x v="1"/>
    <x v="4"/>
    <n v="56"/>
    <n v="1.8"/>
    <n v="1.8"/>
  </r>
  <r>
    <x v="2"/>
    <d v="2025-10-23T00:00:00"/>
    <s v="Day 3"/>
    <x v="62"/>
    <x v="58"/>
    <x v="55"/>
    <x v="9"/>
    <x v="9"/>
    <x v="0"/>
    <x v="3"/>
    <n v="122"/>
    <n v="23"/>
    <n v="23"/>
  </r>
  <r>
    <x v="2"/>
    <d v="2025-10-23T00:00:00"/>
    <s v="Day 3"/>
    <x v="65"/>
    <x v="34"/>
    <x v="57"/>
    <x v="9"/>
    <x v="9"/>
    <x v="0"/>
    <x v="3"/>
    <n v="116"/>
    <n v="19.5"/>
    <n v="19.5"/>
  </r>
  <r>
    <x v="2"/>
    <d v="2025-10-23T00:00:00"/>
    <s v="Day 3"/>
    <x v="68"/>
    <x v="63"/>
    <x v="60"/>
    <x v="9"/>
    <x v="9"/>
    <x v="0"/>
    <x v="3"/>
    <n v="118"/>
    <n v="20.6"/>
    <n v="20.6"/>
  </r>
  <r>
    <x v="2"/>
    <d v="2025-10-23T00:00:00"/>
    <s v="Day 3"/>
    <x v="68"/>
    <x v="63"/>
    <x v="60"/>
    <x v="9"/>
    <x v="9"/>
    <x v="0"/>
    <x v="3"/>
    <n v="95"/>
    <n v="10.1"/>
    <n v="10.1"/>
  </r>
  <r>
    <x v="2"/>
    <d v="2025-10-23T00:00:00"/>
    <s v="Day 3"/>
    <x v="66"/>
    <x v="61"/>
    <x v="58"/>
    <x v="9"/>
    <x v="9"/>
    <x v="0"/>
    <x v="4"/>
    <m/>
    <s v=""/>
    <s v=""/>
  </r>
  <r>
    <x v="2"/>
    <d v="2025-10-23T00:00:00"/>
    <s v="Day 3"/>
    <x v="74"/>
    <x v="69"/>
    <x v="66"/>
    <x v="10"/>
    <x v="10"/>
    <x v="1"/>
    <x v="4"/>
    <n v="55"/>
    <n v="1.7"/>
    <n v="1.7"/>
  </r>
  <r>
    <x v="2"/>
    <d v="2025-10-23T00:00:00"/>
    <s v="Day 3"/>
    <x v="74"/>
    <x v="69"/>
    <x v="66"/>
    <x v="10"/>
    <x v="10"/>
    <x v="0"/>
    <x v="0"/>
    <n v="70"/>
    <n v="1.3"/>
    <n v="1.3"/>
  </r>
  <r>
    <x v="2"/>
    <d v="2025-10-23T00:00:00"/>
    <s v="Day 3"/>
    <x v="71"/>
    <x v="66"/>
    <x v="63"/>
    <x v="10"/>
    <x v="10"/>
    <x v="0"/>
    <x v="2"/>
    <n v="145"/>
    <n v="13.6"/>
    <n v="13.6"/>
  </r>
  <r>
    <x v="2"/>
    <d v="2025-10-23T00:00:00"/>
    <s v="Day 3"/>
    <x v="71"/>
    <x v="66"/>
    <x v="63"/>
    <x v="10"/>
    <x v="10"/>
    <x v="0"/>
    <x v="0"/>
    <n v="158"/>
    <n v="20.8"/>
    <n v="20.8"/>
  </r>
  <r>
    <x v="2"/>
    <d v="2025-10-23T00:00:00"/>
    <s v="Day 3"/>
    <x v="70"/>
    <x v="65"/>
    <x v="62"/>
    <x v="10"/>
    <x v="10"/>
    <x v="0"/>
    <x v="0"/>
    <n v="159"/>
    <n v="21.3"/>
    <n v="21.3"/>
  </r>
  <r>
    <x v="2"/>
    <d v="2025-10-23T00:00:00"/>
    <s v="Day 3"/>
    <x v="72"/>
    <x v="67"/>
    <x v="64"/>
    <x v="10"/>
    <x v="10"/>
    <x v="0"/>
    <x v="4"/>
    <m/>
    <s v=""/>
    <s v=""/>
  </r>
  <r>
    <x v="2"/>
    <d v="2025-10-23T00:00:00"/>
    <s v="Day 3"/>
    <x v="69"/>
    <x v="64"/>
    <x v="61"/>
    <x v="10"/>
    <x v="10"/>
    <x v="0"/>
    <x v="4"/>
    <m/>
    <s v=""/>
    <s v=""/>
  </r>
  <r>
    <x v="2"/>
    <d v="2025-10-23T00:00:00"/>
    <s v="Day 3"/>
    <x v="97"/>
    <x v="75"/>
    <x v="82"/>
    <x v="10"/>
    <x v="10"/>
    <x v="0"/>
    <x v="4"/>
    <m/>
    <s v=""/>
    <s v=""/>
  </r>
  <r>
    <x v="2"/>
    <d v="2025-10-23T00:00:00"/>
    <s v="Day 3"/>
    <x v="73"/>
    <x v="68"/>
    <x v="65"/>
    <x v="10"/>
    <x v="10"/>
    <x v="0"/>
    <x v="4"/>
    <m/>
    <s v=""/>
    <s v=""/>
  </r>
  <r>
    <x v="2"/>
    <d v="2025-10-23T00:00:00"/>
    <s v="Day 3"/>
    <x v="75"/>
    <x v="70"/>
    <x v="64"/>
    <x v="11"/>
    <x v="11"/>
    <x v="1"/>
    <x v="4"/>
    <n v="40"/>
    <n v="0.7"/>
    <n v="0.7"/>
  </r>
  <r>
    <x v="2"/>
    <d v="2025-10-23T00:00:00"/>
    <s v="Day 3"/>
    <x v="79"/>
    <x v="74"/>
    <x v="39"/>
    <x v="11"/>
    <x v="11"/>
    <x v="1"/>
    <x v="4"/>
    <n v="48"/>
    <n v="1.1000000000000001"/>
    <n v="1.1000000000000001"/>
  </r>
  <r>
    <x v="2"/>
    <d v="2025-10-23T00:00:00"/>
    <s v="Day 3"/>
    <x v="79"/>
    <x v="74"/>
    <x v="39"/>
    <x v="11"/>
    <x v="11"/>
    <x v="1"/>
    <x v="4"/>
    <n v="48"/>
    <n v="1.1000000000000001"/>
    <n v="1.1000000000000001"/>
  </r>
  <r>
    <x v="2"/>
    <d v="2025-10-23T00:00:00"/>
    <s v="Day 3"/>
    <x v="79"/>
    <x v="74"/>
    <x v="39"/>
    <x v="11"/>
    <x v="11"/>
    <x v="0"/>
    <x v="2"/>
    <n v="91"/>
    <n v="2.7"/>
    <n v="2.7"/>
  </r>
  <r>
    <x v="2"/>
    <d v="2025-10-23T00:00:00"/>
    <s v="Day 3"/>
    <x v="77"/>
    <x v="72"/>
    <x v="68"/>
    <x v="11"/>
    <x v="11"/>
    <x v="0"/>
    <x v="0"/>
    <n v="156"/>
    <n v="19.899999999999999"/>
    <n v="19.899999999999999"/>
  </r>
  <r>
    <x v="2"/>
    <d v="2025-10-23T00:00:00"/>
    <s v="Day 3"/>
    <x v="77"/>
    <x v="72"/>
    <x v="68"/>
    <x v="11"/>
    <x v="11"/>
    <x v="0"/>
    <x v="1"/>
    <n v="95"/>
    <n v="15.9"/>
    <n v="15.9"/>
  </r>
  <r>
    <x v="2"/>
    <d v="2025-10-23T00:00:00"/>
    <s v="Day 3"/>
    <x v="77"/>
    <x v="72"/>
    <x v="68"/>
    <x v="11"/>
    <x v="11"/>
    <x v="1"/>
    <x v="4"/>
    <n v="61"/>
    <n v="2.2999999999999998"/>
    <n v="2.2999999999999998"/>
  </r>
  <r>
    <x v="2"/>
    <d v="2025-10-23T00:00:00"/>
    <s v="Day 3"/>
    <x v="77"/>
    <x v="72"/>
    <x v="68"/>
    <x v="11"/>
    <x v="11"/>
    <x v="1"/>
    <x v="4"/>
    <n v="71"/>
    <n v="3.7"/>
    <n v="3.7"/>
  </r>
  <r>
    <x v="2"/>
    <d v="2025-10-23T00:00:00"/>
    <s v="Day 3"/>
    <x v="77"/>
    <x v="72"/>
    <x v="68"/>
    <x v="11"/>
    <x v="11"/>
    <x v="0"/>
    <x v="0"/>
    <n v="95"/>
    <n v="3.6"/>
    <n v="3.6"/>
  </r>
  <r>
    <x v="2"/>
    <d v="2025-10-23T00:00:00"/>
    <s v="Day 3"/>
    <x v="77"/>
    <x v="72"/>
    <x v="68"/>
    <x v="11"/>
    <x v="11"/>
    <x v="0"/>
    <x v="0"/>
    <n v="80"/>
    <n v="2"/>
    <n v="2"/>
  </r>
  <r>
    <x v="2"/>
    <d v="2025-10-23T00:00:00"/>
    <s v="Day 3"/>
    <x v="77"/>
    <x v="72"/>
    <x v="68"/>
    <x v="11"/>
    <x v="11"/>
    <x v="1"/>
    <x v="4"/>
    <n v="57"/>
    <n v="1.9"/>
    <n v="1.9"/>
  </r>
  <r>
    <x v="2"/>
    <d v="2025-10-23T00:00:00"/>
    <s v="Day 3"/>
    <x v="78"/>
    <x v="73"/>
    <x v="69"/>
    <x v="11"/>
    <x v="11"/>
    <x v="0"/>
    <x v="0"/>
    <n v="103"/>
    <n v="4.8"/>
    <n v="4.8"/>
  </r>
  <r>
    <x v="2"/>
    <d v="2025-10-23T00:00:00"/>
    <s v="Day 3"/>
    <x v="76"/>
    <x v="71"/>
    <x v="67"/>
    <x v="11"/>
    <x v="11"/>
    <x v="0"/>
    <x v="0"/>
    <n v="143"/>
    <n v="14.8"/>
    <n v="14.8"/>
  </r>
  <r>
    <x v="2"/>
    <d v="2025-10-23T00:00:00"/>
    <s v="Day 3"/>
    <x v="81"/>
    <x v="61"/>
    <x v="71"/>
    <x v="11"/>
    <x v="11"/>
    <x v="0"/>
    <x v="4"/>
    <m/>
    <s v=""/>
    <s v=""/>
  </r>
  <r>
    <x v="2"/>
    <d v="2025-10-23T00:00:00"/>
    <s v="Day 3"/>
    <x v="80"/>
    <x v="75"/>
    <x v="70"/>
    <x v="11"/>
    <x v="11"/>
    <x v="0"/>
    <x v="4"/>
    <m/>
    <s v=""/>
    <s v=""/>
  </r>
  <r>
    <x v="2"/>
    <d v="2025-10-23T00:00:00"/>
    <s v="Day 3"/>
    <x v="85"/>
    <x v="79"/>
    <x v="62"/>
    <x v="12"/>
    <x v="12"/>
    <x v="0"/>
    <x v="2"/>
    <n v="133"/>
    <n v="10"/>
    <n v="10"/>
  </r>
  <r>
    <x v="2"/>
    <d v="2025-10-23T00:00:00"/>
    <s v="Day 3"/>
    <x v="85"/>
    <x v="79"/>
    <x v="62"/>
    <x v="12"/>
    <x v="12"/>
    <x v="0"/>
    <x v="2"/>
    <n v="72"/>
    <n v="1.2"/>
    <n v="1.2"/>
  </r>
  <r>
    <x v="2"/>
    <d v="2025-10-23T00:00:00"/>
    <s v="Day 3"/>
    <x v="84"/>
    <x v="78"/>
    <x v="74"/>
    <x v="12"/>
    <x v="12"/>
    <x v="0"/>
    <x v="0"/>
    <n v="84"/>
    <n v="2.4"/>
    <n v="2.4"/>
  </r>
  <r>
    <x v="2"/>
    <d v="2025-10-23T00:00:00"/>
    <s v="Day 3"/>
    <x v="84"/>
    <x v="78"/>
    <x v="74"/>
    <x v="12"/>
    <x v="12"/>
    <x v="1"/>
    <x v="4"/>
    <n v="76"/>
    <n v="4.5999999999999996"/>
    <n v="4.5999999999999996"/>
  </r>
  <r>
    <x v="2"/>
    <d v="2025-10-23T00:00:00"/>
    <s v="Day 3"/>
    <x v="83"/>
    <x v="77"/>
    <x v="73"/>
    <x v="12"/>
    <x v="12"/>
    <x v="0"/>
    <x v="0"/>
    <n v="145"/>
    <n v="15.5"/>
    <n v="15.5"/>
  </r>
  <r>
    <x v="2"/>
    <d v="2025-10-23T00:00:00"/>
    <s v="Day 3"/>
    <x v="82"/>
    <x v="76"/>
    <x v="72"/>
    <x v="12"/>
    <x v="12"/>
    <x v="0"/>
    <x v="4"/>
    <m/>
    <s v=""/>
    <s v=""/>
  </r>
  <r>
    <x v="2"/>
    <d v="2025-10-23T00:00:00"/>
    <s v="Day 3"/>
    <x v="87"/>
    <x v="81"/>
    <x v="76"/>
    <x v="12"/>
    <x v="12"/>
    <x v="0"/>
    <x v="4"/>
    <m/>
    <s v=""/>
    <s v=""/>
  </r>
  <r>
    <x v="2"/>
    <d v="2025-10-23T00:00:00"/>
    <s v="Day 3"/>
    <x v="88"/>
    <x v="9"/>
    <x v="74"/>
    <x v="12"/>
    <x v="12"/>
    <x v="0"/>
    <x v="4"/>
    <m/>
    <s v=""/>
    <s v=""/>
  </r>
  <r>
    <x v="2"/>
    <d v="2025-10-23T00:00:00"/>
    <s v="Day 3"/>
    <x v="86"/>
    <x v="80"/>
    <x v="75"/>
    <x v="12"/>
    <x v="12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  <r>
    <x v="3"/>
    <s v=""/>
    <s v=""/>
    <x v="98"/>
    <x v="90"/>
    <x v="83"/>
    <x v="14"/>
    <x v="14"/>
    <x v="0"/>
    <x v="4"/>
    <m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3">
  <r>
    <s v="2025-GUS-D1"/>
    <d v="2025-10-21T00:00:00"/>
    <s v="Day 1"/>
    <s v="SA0863"/>
    <s v="JB"/>
    <s v="Theron"/>
    <s v="SA President A"/>
    <s v="SA President A"/>
    <m/>
    <s v="Shark Spotted Gully"/>
    <n v="141"/>
    <n v="14.1"/>
    <n v="14.1"/>
    <x v="0"/>
    <x v="0"/>
  </r>
  <r>
    <s v="2025-GUS-D1"/>
    <d v="2025-10-21T00:00:00"/>
    <s v="Day 1"/>
    <s v="SA0863"/>
    <s v="JB"/>
    <s v="Theron"/>
    <s v="SA President A"/>
    <s v="SA President A"/>
    <m/>
    <s v="Shark Spotted Gully"/>
    <n v="116"/>
    <n v="7.2"/>
    <n v="7.2"/>
    <x v="0"/>
    <x v="0"/>
  </r>
  <r>
    <s v="2025-GUS-D1"/>
    <d v="2025-10-21T00:00:00"/>
    <s v="Day 1"/>
    <s v="SA4197"/>
    <s v="Ruan"/>
    <s v="Westraad"/>
    <s v="SA President A"/>
    <s v="SA President A"/>
    <m/>
    <s v="Shark Spotted Gully"/>
    <n v="119"/>
    <n v="7.9"/>
    <n v="7.9"/>
    <x v="1"/>
    <x v="0"/>
  </r>
  <r>
    <s v="2025-GUS-D1"/>
    <d v="2025-10-21T00:00:00"/>
    <s v="Day 1"/>
    <s v="SA4197"/>
    <s v="Ruan"/>
    <s v="Westraad"/>
    <s v="SA President A"/>
    <s v="SA President A"/>
    <m/>
    <s v="Shark Spotted Gully"/>
    <n v="122"/>
    <n v="8.6"/>
    <n v="8.6"/>
    <x v="1"/>
    <x v="0"/>
  </r>
  <r>
    <s v="2025-GUS-D1"/>
    <d v="2025-10-21T00:00:00"/>
    <s v="Day 1"/>
    <s v="SA4197"/>
    <s v="Ruan"/>
    <s v="Westraad"/>
    <s v="SA President A"/>
    <s v="SA President A"/>
    <m/>
    <s v="Ray Bull / Eagle"/>
    <n v="58"/>
    <n v="3.5"/>
    <n v="3.5"/>
    <x v="1"/>
    <x v="0"/>
  </r>
  <r>
    <s v="2025-GUS-D1"/>
    <d v="2025-10-21T00:00:00"/>
    <s v="Day 1"/>
    <s v="SA8804"/>
    <s v="Jean"/>
    <s v="Coetzee"/>
    <s v="SA President A"/>
    <s v="SA President A"/>
    <m/>
    <s v="Shark Spotted Gully"/>
    <n v="141"/>
    <n v="14.1"/>
    <n v="14.1"/>
    <x v="2"/>
    <x v="0"/>
  </r>
  <r>
    <s v="2025-GUS-D1"/>
    <d v="2025-10-21T00:00:00"/>
    <s v="Day 1"/>
    <s v="SA8804"/>
    <s v="Jean"/>
    <s v="Coetzee"/>
    <s v="SA President A"/>
    <s v="SA President A"/>
    <m/>
    <s v="Ray Bull / Eagle"/>
    <n v="77"/>
    <n v="8.4"/>
    <n v="8.4"/>
    <x v="2"/>
    <x v="0"/>
  </r>
  <r>
    <s v="2025-GUS-D1"/>
    <d v="2025-10-21T00:00:00"/>
    <s v="Day 1"/>
    <s v="SA2679"/>
    <s v="Stephan"/>
    <s v="Ferreira"/>
    <s v="SA President A"/>
    <s v="SA President A"/>
    <m/>
    <s v="Shark Hound Smooth"/>
    <n v="104"/>
    <n v="4.2"/>
    <n v="4.2"/>
    <x v="3"/>
    <x v="0"/>
  </r>
  <r>
    <s v="2025-GUS-D1"/>
    <d v="2025-10-21T00:00:00"/>
    <s v="Day 1"/>
    <s v="SA2679"/>
    <s v="Stephan"/>
    <s v="Ferreira"/>
    <s v="SA President A"/>
    <s v="SA President A"/>
    <m/>
    <s v="Shark Spotted Gully"/>
    <n v="110"/>
    <n v="6"/>
    <n v="6"/>
    <x v="3"/>
    <x v="0"/>
  </r>
  <r>
    <s v="2025-GUS-D1"/>
    <d v="2025-10-21T00:00:00"/>
    <s v="Day 1"/>
    <s v="SA2679"/>
    <s v="Stephan"/>
    <s v="Ferreira"/>
    <s v="SA President A"/>
    <s v="SA President A"/>
    <m/>
    <s v="Shark Spotted Gully"/>
    <n v="161"/>
    <n v="22.2"/>
    <n v="22.2"/>
    <x v="3"/>
    <x v="0"/>
  </r>
  <r>
    <s v="2025-GUS-D1"/>
    <d v="2025-10-21T00:00:00"/>
    <s v="Day 1"/>
    <s v="SA2679"/>
    <s v="Stephan"/>
    <s v="Ferreira"/>
    <s v="SA President A"/>
    <s v="SA President A"/>
    <m/>
    <s v="Shark Cow / Sevengill"/>
    <n v="113"/>
    <n v="17.899999999999999"/>
    <n v="17.899999999999999"/>
    <x v="3"/>
    <x v="0"/>
  </r>
  <r>
    <s v="2025-GUS-D1"/>
    <d v="2025-10-21T00:00:00"/>
    <s v="Day 1"/>
    <s v="SA9222"/>
    <s v="Shrinaav"/>
    <s v="Sahadev"/>
    <s v="SA President A"/>
    <s v="SA President A"/>
    <m/>
    <s v="Shark Spotted Gully"/>
    <n v="144"/>
    <n v="15.1"/>
    <n v="15.1"/>
    <x v="4"/>
    <x v="0"/>
  </r>
  <r>
    <s v="2025-GUS-D1"/>
    <d v="2025-10-21T00:00:00"/>
    <s v="Day 1"/>
    <s v="SA9222"/>
    <s v="Shrinaav"/>
    <s v="Sahadev"/>
    <s v="SA President A"/>
    <s v="SA President A"/>
    <m/>
    <s v="Shark Cow / Sevengill"/>
    <n v="133"/>
    <n v="30.6"/>
    <n v="30.6"/>
    <x v="4"/>
    <x v="0"/>
  </r>
  <r>
    <s v="2025-GUS-D1"/>
    <d v="2025-10-21T00:00:00"/>
    <s v="Day 1"/>
    <s v="SA8249"/>
    <s v="Ettien"/>
    <s v="Burger"/>
    <s v="SA President A"/>
    <s v="SA President A"/>
    <m/>
    <s v="Shark Cow / Sevengill"/>
    <n v="117"/>
    <n v="20.100000000000001"/>
    <n v="20.100000000000001"/>
    <x v="5"/>
    <x v="0"/>
  </r>
  <r>
    <s v="2025-GUS-D1"/>
    <d v="2025-10-21T00:00:00"/>
    <s v="Day 1"/>
    <s v="SA8725"/>
    <s v="Pieter"/>
    <s v="Muller"/>
    <s v="SA President A"/>
    <s v="SA President A"/>
    <m/>
    <s v="Ray Bull / Eagle"/>
    <n v="91"/>
    <n v="13.9"/>
    <n v="13.9"/>
    <x v="6"/>
    <x v="0"/>
  </r>
  <r>
    <s v="2025-GUS-D1"/>
    <d v="2025-10-21T00:00:00"/>
    <s v="Day 1"/>
    <s v="SA8725"/>
    <s v="Pieter"/>
    <s v="Muller"/>
    <s v="SA President A"/>
    <s v="SA President A"/>
    <m/>
    <s v="Shark Hound Smooth"/>
    <n v="143"/>
    <n v="12.9"/>
    <n v="12.9"/>
    <x v="6"/>
    <x v="0"/>
  </r>
  <r>
    <s v="2025-GUS-D1"/>
    <d v="2025-10-21T00:00:00"/>
    <s v="Day 1"/>
    <s v="SA8725"/>
    <s v="Pieter"/>
    <s v="Muller"/>
    <s v="SA President A"/>
    <s v="SA President A"/>
    <s v="Kob"/>
    <m/>
    <n v="64"/>
    <n v="2.7"/>
    <n v="2.7"/>
    <x v="6"/>
    <x v="0"/>
  </r>
  <r>
    <s v="2025-GUS-D1"/>
    <d v="2025-10-21T00:00:00"/>
    <s v="Day 1"/>
    <s v="SA6738"/>
    <s v="Wallie"/>
    <s v="Stroebel"/>
    <s v="SA President B"/>
    <s v="SA President B"/>
    <m/>
    <s v="Shark Spotted Gully"/>
    <n v="162"/>
    <n v="22.7"/>
    <n v="22.7"/>
    <x v="7"/>
    <x v="1"/>
  </r>
  <r>
    <s v="2025-GUS-D1"/>
    <d v="2025-10-21T00:00:00"/>
    <s v="Day 1"/>
    <s v="SA9865"/>
    <s v="Shane"/>
    <s v="Rajbully"/>
    <s v="SA President B"/>
    <s v="SA President B"/>
    <m/>
    <s v="Shark Spotted Gully"/>
    <n v="160"/>
    <n v="21.7"/>
    <n v="21.7"/>
    <x v="8"/>
    <x v="1"/>
  </r>
  <r>
    <s v="2025-GUS-D1"/>
    <d v="2025-10-21T00:00:00"/>
    <s v="Day 1"/>
    <s v="SA9865"/>
    <s v="Shane"/>
    <s v="Rajbully"/>
    <s v="SA President B"/>
    <s v="SA President B"/>
    <m/>
    <s v="Shark Spotted Gully"/>
    <n v="150"/>
    <n v="17.399999999999999"/>
    <n v="17.399999999999999"/>
    <x v="8"/>
    <x v="1"/>
  </r>
  <r>
    <s v="2025-GUS-D1"/>
    <d v="2025-10-21T00:00:00"/>
    <s v="Day 1"/>
    <s v="SA5757"/>
    <s v="Luke"/>
    <s v="Roos"/>
    <s v="SA President B"/>
    <s v="SA President B"/>
    <m/>
    <s v="Shark Spotted Gully"/>
    <n v="155"/>
    <n v="19.5"/>
    <n v="19.5"/>
    <x v="9"/>
    <x v="1"/>
  </r>
  <r>
    <s v="2025-GUS-D1"/>
    <d v="2025-10-21T00:00:00"/>
    <s v="Day 1"/>
    <s v="SA5757"/>
    <s v="Luke"/>
    <s v="Roos"/>
    <s v="SA President B"/>
    <s v="SA President B"/>
    <m/>
    <s v="Shark Spotted Gully"/>
    <n v="144"/>
    <n v="15.1"/>
    <n v="15.1"/>
    <x v="9"/>
    <x v="1"/>
  </r>
  <r>
    <s v="2025-GUS-D1"/>
    <d v="2025-10-21T00:00:00"/>
    <s v="Day 1"/>
    <s v="SA5757"/>
    <s v="Luke"/>
    <s v="Roos"/>
    <s v="SA President B"/>
    <s v="SA President B"/>
    <m/>
    <s v="Ray Bull / Eagle"/>
    <n v="82"/>
    <n v="10.1"/>
    <n v="10.1"/>
    <x v="9"/>
    <x v="1"/>
  </r>
  <r>
    <s v="2025-GUS-D1"/>
    <d v="2025-10-21T00:00:00"/>
    <s v="Day 1"/>
    <s v="SA9923"/>
    <s v="Chris"/>
    <s v="Barnard"/>
    <s v="SA President B"/>
    <s v="SA President B"/>
    <m/>
    <s v="Shark Hound Smooth"/>
    <n v="105"/>
    <n v="4.4000000000000004"/>
    <n v="4.4000000000000004"/>
    <x v="10"/>
    <x v="1"/>
  </r>
  <r>
    <s v="2025-GUS-D1"/>
    <d v="2025-10-21T00:00:00"/>
    <s v="Day 1"/>
    <s v="SA9923"/>
    <s v="Chris"/>
    <s v="Barnard"/>
    <s v="SA President B"/>
    <s v="SA President B"/>
    <m/>
    <s v="Shark Cow / Sevengill"/>
    <n v="126"/>
    <n v="25.6"/>
    <n v="25.6"/>
    <x v="10"/>
    <x v="1"/>
  </r>
  <r>
    <s v="2025-GUS-D1"/>
    <d v="2025-10-21T00:00:00"/>
    <s v="Day 1"/>
    <s v="SA10056"/>
    <s v="Philip"/>
    <s v="De Lange"/>
    <s v="SA President B"/>
    <s v="SA President B"/>
    <m/>
    <s v="Shark Cow / Sevengill"/>
    <n v="109"/>
    <n v="15.9"/>
    <n v="15.9"/>
    <x v="11"/>
    <x v="1"/>
  </r>
  <r>
    <s v="2025-GUS-D1"/>
    <d v="2025-10-21T00:00:00"/>
    <s v="Day 1"/>
    <s v="SA10088"/>
    <s v="Sheldon"/>
    <s v="Rawstron"/>
    <s v="SA President B"/>
    <s v="SA President B"/>
    <m/>
    <s v="Shark Cow / Sevengill"/>
    <n v="123"/>
    <n v="23.6"/>
    <n v="23.6"/>
    <x v="12"/>
    <x v="1"/>
  </r>
  <r>
    <s v="2025-GUS-D1"/>
    <d v="2025-10-21T00:00:00"/>
    <s v="Day 1"/>
    <s v="SA10088"/>
    <s v="Sheldon"/>
    <s v="Rawstron"/>
    <s v="SA President B"/>
    <s v="SA President B"/>
    <m/>
    <s v="Ray Bull / Eagle"/>
    <n v="82"/>
    <n v="10.1"/>
    <n v="10.1"/>
    <x v="12"/>
    <x v="1"/>
  </r>
  <r>
    <s v="2025-GUS-D1"/>
    <d v="2025-10-21T00:00:00"/>
    <s v="Day 1"/>
    <s v="SA9972"/>
    <s v="Benito"/>
    <s v="Crause"/>
    <s v="SA President B"/>
    <s v="SA President B"/>
    <m/>
    <m/>
    <m/>
    <s v=""/>
    <s v=""/>
    <x v="13"/>
    <x v="1"/>
  </r>
  <r>
    <s v="2025-GUS-D1"/>
    <d v="2025-10-21T00:00:00"/>
    <s v="Day 1"/>
    <s v="SA3510"/>
    <s v="Mervin"/>
    <s v="Pillay"/>
    <s v="SA Masters"/>
    <s v="SA Masters"/>
    <m/>
    <s v="Shark Cow / Sevengill"/>
    <n v="124"/>
    <n v="24.3"/>
    <n v="24.3"/>
    <x v="14"/>
    <x v="2"/>
  </r>
  <r>
    <s v="2025-GUS-D1"/>
    <d v="2025-10-21T00:00:00"/>
    <s v="Day 1"/>
    <s v="SA10017"/>
    <s v="Greg"/>
    <s v="Coetzer"/>
    <s v="SA Masters"/>
    <s v="SA Masters"/>
    <m/>
    <s v="Shark Cow / Sevengill"/>
    <n v="99"/>
    <n v="11.6"/>
    <n v="11.6"/>
    <x v="15"/>
    <x v="2"/>
  </r>
  <r>
    <s v="2025-GUS-D1"/>
    <d v="2025-10-21T00:00:00"/>
    <s v="Day 1"/>
    <s v="SA10017"/>
    <s v="Greg"/>
    <s v="Coetzer"/>
    <s v="SA Masters"/>
    <s v="SA Masters"/>
    <m/>
    <s v="Shark Cow / Sevengill"/>
    <n v="134"/>
    <n v="31.3"/>
    <n v="31.3"/>
    <x v="15"/>
    <x v="2"/>
  </r>
  <r>
    <s v="2025-GUS-D1"/>
    <d v="2025-10-21T00:00:00"/>
    <s v="Day 1"/>
    <s v="SA5644"/>
    <s v="Jacques"/>
    <s v="Snyman"/>
    <s v="SA Masters"/>
    <s v="SA Masters"/>
    <m/>
    <s v="Shark Cow / Sevengill"/>
    <n v="102"/>
    <n v="12.8"/>
    <n v="12.8"/>
    <x v="16"/>
    <x v="2"/>
  </r>
  <r>
    <s v="2025-GUS-D1"/>
    <d v="2025-10-21T00:00:00"/>
    <s v="Day 1"/>
    <s v="SA5644"/>
    <s v="Jacques"/>
    <s v="Snyman"/>
    <s v="SA Masters"/>
    <s v="SA Masters"/>
    <m/>
    <s v="Shark Cow / Sevengill"/>
    <n v="138"/>
    <n v="34.5"/>
    <n v="34.5"/>
    <x v="16"/>
    <x v="2"/>
  </r>
  <r>
    <s v="2025-GUS-D1"/>
    <d v="2025-10-21T00:00:00"/>
    <s v="Day 1"/>
    <s v="SA159"/>
    <s v="Ettienne"/>
    <s v="Kapp"/>
    <s v="SA Masters"/>
    <s v="SA Masters"/>
    <s v="Kob"/>
    <m/>
    <n v="68"/>
    <n v="3.3"/>
    <n v="3.3"/>
    <x v="17"/>
    <x v="2"/>
  </r>
  <r>
    <s v="2025-GUS-D1"/>
    <d v="2025-10-21T00:00:00"/>
    <s v="Day 1"/>
    <s v="SA10911"/>
    <s v="Freek"/>
    <s v="Stander"/>
    <s v="SA Masters"/>
    <s v="SA Masters"/>
    <m/>
    <m/>
    <m/>
    <s v=""/>
    <s v=""/>
    <x v="18"/>
    <x v="2"/>
  </r>
  <r>
    <s v="2025-GUS-D1"/>
    <d v="2025-10-21T00:00:00"/>
    <s v="Day 1"/>
    <s v="SA9488"/>
    <s v="Guy"/>
    <s v="Nicholson"/>
    <s v="SA Masters"/>
    <s v="SA Masters"/>
    <m/>
    <m/>
    <m/>
    <s v=""/>
    <s v=""/>
    <x v="19"/>
    <x v="2"/>
  </r>
  <r>
    <s v="2025-GUS-D1"/>
    <d v="2025-10-21T00:00:00"/>
    <s v="Day 1"/>
    <s v="SA4949"/>
    <s v="Kallie"/>
    <s v="Erasmus"/>
    <s v="SA Grand Masters"/>
    <s v="SA Grand Masters"/>
    <m/>
    <s v="Shark Spotted Gully"/>
    <n v="146"/>
    <n v="15.9"/>
    <n v="15.9"/>
    <x v="20"/>
    <x v="3"/>
  </r>
  <r>
    <s v="2025-GUS-D1"/>
    <d v="2025-10-21T00:00:00"/>
    <s v="Day 1"/>
    <s v="SA4534"/>
    <s v="Mike"/>
    <s v="Bailey"/>
    <s v="SA Grand Masters"/>
    <s v="SA Grand Masters"/>
    <m/>
    <s v="Shark Spotted Gully"/>
    <n v="156"/>
    <n v="19.899999999999999"/>
    <n v="19.899999999999999"/>
    <x v="21"/>
    <x v="3"/>
  </r>
  <r>
    <s v="2025-GUS-D1"/>
    <d v="2025-10-21T00:00:00"/>
    <s v="Day 1"/>
    <s v="SA4534"/>
    <s v="Mike"/>
    <s v="Bailey"/>
    <s v="SA Grand Masters"/>
    <s v="SA Grand Masters"/>
    <m/>
    <s v="Ray Bull / Eagle"/>
    <n v="88"/>
    <n v="12.6"/>
    <n v="12.6"/>
    <x v="21"/>
    <x v="3"/>
  </r>
  <r>
    <s v="2025-GUS-D1"/>
    <d v="2025-10-21T00:00:00"/>
    <s v="Day 1"/>
    <s v="SA2427"/>
    <s v="Kobus"/>
    <s v="Rossouw"/>
    <s v="SA Grand Masters"/>
    <s v="SA Grand Masters"/>
    <m/>
    <s v="Shark Cow / Sevengill"/>
    <n v="110"/>
    <n v="16.399999999999999"/>
    <n v="16.399999999999999"/>
    <x v="22"/>
    <x v="3"/>
  </r>
  <r>
    <s v="2025-GUS-D1"/>
    <d v="2025-10-21T00:00:00"/>
    <s v="Day 1"/>
    <s v="SA4932"/>
    <s v="Peter"/>
    <s v="Van Vollenstee"/>
    <s v="SA Grand Masters"/>
    <s v="SA Grand Masters"/>
    <m/>
    <m/>
    <m/>
    <s v=""/>
    <s v=""/>
    <x v="23"/>
    <x v="3"/>
  </r>
  <r>
    <s v="2025-GUS-D1"/>
    <d v="2025-10-21T00:00:00"/>
    <s v="Day 1"/>
    <s v="SA2057"/>
    <s v="Colin"/>
    <s v="Davidowitz"/>
    <s v="SA Grand Masters"/>
    <s v="SA Grand Masters"/>
    <m/>
    <m/>
    <m/>
    <s v=""/>
    <s v=""/>
    <x v="24"/>
    <x v="3"/>
  </r>
  <r>
    <s v="2025-GUS-D1"/>
    <d v="2025-10-21T00:00:00"/>
    <s v="Day 1"/>
    <s v="SA5724"/>
    <s v="Brian"/>
    <s v="McFarlane"/>
    <s v="SA Grand Masters"/>
    <s v="SA Grand Masters"/>
    <m/>
    <m/>
    <m/>
    <s v=""/>
    <s v=""/>
    <x v="25"/>
    <x v="3"/>
  </r>
  <r>
    <s v="2025-GUS-D1"/>
    <d v="2025-10-21T00:00:00"/>
    <s v="Day 1"/>
    <s v="SA4454"/>
    <s v="Mike"/>
    <s v="Smeda"/>
    <s v="SA Grand Masters"/>
    <s v="SA Grand Masters"/>
    <m/>
    <m/>
    <m/>
    <s v=""/>
    <s v=""/>
    <x v="26"/>
    <x v="3"/>
  </r>
  <r>
    <s v="2025-GUS-D1"/>
    <d v="2025-10-21T00:00:00"/>
    <s v="Day 1"/>
    <s v="SA9139"/>
    <s v="Louis-Han"/>
    <s v="Nel"/>
    <s v="SA Inland"/>
    <s v="SA Inland"/>
    <m/>
    <s v="Shark Spotted Gully"/>
    <n v="147"/>
    <n v="16.2"/>
    <n v="16.2"/>
    <x v="27"/>
    <x v="4"/>
  </r>
  <r>
    <s v="2025-GUS-D1"/>
    <d v="2025-10-21T00:00:00"/>
    <s v="Day 1"/>
    <s v="SA10143"/>
    <s v="Kian"/>
    <s v="Timmer"/>
    <s v="SA Inland"/>
    <s v="SA Inland"/>
    <m/>
    <s v="Shark Spotted Gully"/>
    <n v="168"/>
    <n v="25.7"/>
    <n v="25.7"/>
    <x v="28"/>
    <x v="4"/>
  </r>
  <r>
    <s v="2025-GUS-D1"/>
    <d v="2025-10-21T00:00:00"/>
    <s v="Day 1"/>
    <s v="SA8871"/>
    <s v="Ruan"/>
    <s v="Nel"/>
    <s v="SA Inland"/>
    <s v="SA Inland"/>
    <m/>
    <s v="Shark Spotted Gully"/>
    <n v="104"/>
    <n v="5"/>
    <n v="5"/>
    <x v="29"/>
    <x v="4"/>
  </r>
  <r>
    <s v="2025-GUS-D1"/>
    <d v="2025-10-21T00:00:00"/>
    <s v="Day 1"/>
    <s v="SA9165"/>
    <s v="Wihan"/>
    <s v="De Jager"/>
    <s v="SA Inland"/>
    <s v="SA Inland"/>
    <m/>
    <s v="Shark Spotted Gully"/>
    <n v="146"/>
    <n v="15.9"/>
    <n v="15.9"/>
    <x v="30"/>
    <x v="4"/>
  </r>
  <r>
    <s v="2025-GUS-D1"/>
    <d v="2025-10-21T00:00:00"/>
    <s v="Day 1"/>
    <s v="SA728"/>
    <s v="Wimpie"/>
    <s v="Barnard"/>
    <s v="SA Inland"/>
    <s v="SA Inland"/>
    <m/>
    <s v="Shark Spotted Gully"/>
    <n v="123"/>
    <n v="8.8000000000000007"/>
    <n v="8.8000000000000007"/>
    <x v="31"/>
    <x v="4"/>
  </r>
  <r>
    <s v="2025-GUS-D1"/>
    <d v="2025-10-21T00:00:00"/>
    <s v="Day 1"/>
    <s v="SA728"/>
    <s v="Wimpie"/>
    <s v="Barnard"/>
    <s v="SA Inland"/>
    <s v="SA Inland"/>
    <s v="Kob"/>
    <m/>
    <n v="50"/>
    <n v="1.3"/>
    <n v="1.3"/>
    <x v="31"/>
    <x v="4"/>
  </r>
  <r>
    <s v="2025-GUS-D1"/>
    <d v="2025-10-21T00:00:00"/>
    <s v="Day 1"/>
    <s v="SA728"/>
    <s v="Wimpie"/>
    <s v="Barnard"/>
    <s v="SA Inland"/>
    <s v="SA Inland"/>
    <s v="Kob"/>
    <m/>
    <n v="63"/>
    <n v="2.6"/>
    <n v="2.6"/>
    <x v="31"/>
    <x v="4"/>
  </r>
  <r>
    <s v="2025-GUS-D1"/>
    <d v="2025-10-21T00:00:00"/>
    <s v="Day 1"/>
    <s v="SA728"/>
    <s v="Wimpie"/>
    <s v="Barnard"/>
    <s v="SA Inland"/>
    <s v="SA Inland"/>
    <s v="Blacktail"/>
    <m/>
    <n v="33"/>
    <n v="1.1000000000000001"/>
    <n v="1.1000000000000001"/>
    <x v="31"/>
    <x v="4"/>
  </r>
  <r>
    <s v="2025-GUS-D1"/>
    <d v="2025-10-21T00:00:00"/>
    <s v="Day 1"/>
    <s v="SA728"/>
    <s v="Wimpie"/>
    <s v="Barnard"/>
    <s v="SA Inland"/>
    <s v="SA Inland"/>
    <s v="Kob"/>
    <m/>
    <n v="42"/>
    <n v="0.8"/>
    <n v="0.8"/>
    <x v="31"/>
    <x v="4"/>
  </r>
  <r>
    <s v="2025-GUS-D1"/>
    <d v="2025-10-21T00:00:00"/>
    <s v="Day 1"/>
    <s v="SA728"/>
    <s v="Wimpie"/>
    <s v="Barnard"/>
    <s v="SA Inland"/>
    <s v="SA Inland"/>
    <s v="Kob"/>
    <m/>
    <n v="41"/>
    <n v="0.7"/>
    <n v="0.7"/>
    <x v="31"/>
    <x v="4"/>
  </r>
  <r>
    <s v="2025-GUS-D1"/>
    <d v="2025-10-21T00:00:00"/>
    <s v="Day 1"/>
    <s v="SA9168"/>
    <s v="Christopher"/>
    <s v="Rothman"/>
    <s v="SA Inland"/>
    <s v="SA Inland"/>
    <m/>
    <m/>
    <m/>
    <s v=""/>
    <s v=""/>
    <x v="32"/>
    <x v="4"/>
  </r>
  <r>
    <s v="2025-GUS-D1"/>
    <d v="2025-10-21T00:00:00"/>
    <s v="Day 1"/>
    <s v="SA9676"/>
    <s v="Lester"/>
    <s v="Alexander"/>
    <s v="SA Inland"/>
    <s v="SA Inland"/>
    <m/>
    <m/>
    <m/>
    <s v=""/>
    <s v=""/>
    <x v="33"/>
    <x v="4"/>
  </r>
  <r>
    <s v="2025-GUS-D1"/>
    <d v="2025-10-21T00:00:00"/>
    <s v="Day 1"/>
    <s v="SA5274"/>
    <s v="Slade"/>
    <s v="Walker"/>
    <s v="SA Development"/>
    <s v="SA Development"/>
    <m/>
    <s v="Shark Spotted Gully"/>
    <n v="150"/>
    <n v="17.399999999999999"/>
    <n v="17.399999999999999"/>
    <x v="34"/>
    <x v="5"/>
  </r>
  <r>
    <s v="2025-GUS-D1"/>
    <d v="2025-10-21T00:00:00"/>
    <s v="Day 1"/>
    <s v="SA1219"/>
    <s v="Franco"/>
    <s v="Lamberti"/>
    <s v="SA Development"/>
    <s v="SA Development"/>
    <m/>
    <s v="Shark Spotted Gully"/>
    <n v="117"/>
    <n v="7.4"/>
    <n v="7.4"/>
    <x v="35"/>
    <x v="5"/>
  </r>
  <r>
    <s v="2025-GUS-D1"/>
    <d v="2025-10-21T00:00:00"/>
    <s v="Day 1"/>
    <s v="SA1219"/>
    <s v="Franco"/>
    <s v="Lamberti"/>
    <s v="SA Development"/>
    <s v="SA Development"/>
    <m/>
    <s v="Guitarfish - Lesser"/>
    <n v="97"/>
    <n v="3.4"/>
    <n v="3.4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4"/>
    <n v="0.9"/>
    <n v="0.9"/>
    <x v="35"/>
    <x v="5"/>
  </r>
  <r>
    <s v="2025-GUS-D1"/>
    <d v="2025-10-21T00:00:00"/>
    <s v="Day 1"/>
    <s v="SA1219"/>
    <s v="Franco"/>
    <s v="Lamberti"/>
    <s v="SA Development"/>
    <s v="SA Development"/>
    <s v="Kob"/>
    <m/>
    <n v="61"/>
    <n v="2.2999999999999998"/>
    <n v="2.2999999999999998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1"/>
    <n v="0.7"/>
    <n v="0.7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5"/>
    <n v="0.9"/>
    <n v="0.9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4"/>
    <n v="0.9"/>
    <n v="0.9"/>
    <x v="35"/>
    <x v="5"/>
  </r>
  <r>
    <s v="2025-GUS-D1"/>
    <d v="2025-10-21T00:00:00"/>
    <s v="Day 1"/>
    <s v="SA1219"/>
    <s v="Franco"/>
    <s v="Lamberti"/>
    <s v="SA Development"/>
    <s v="SA Development"/>
    <s v="Kob"/>
    <m/>
    <n v="50"/>
    <n v="1.3"/>
    <n v="1.3"/>
    <x v="35"/>
    <x v="5"/>
  </r>
  <r>
    <s v="2025-GUS-D1"/>
    <d v="2025-10-21T00:00:00"/>
    <s v="Day 1"/>
    <s v="SA4368"/>
    <s v="Morne"/>
    <s v="Visser"/>
    <s v="SA Development"/>
    <s v="SA Development"/>
    <m/>
    <s v="Shark Spotted Gully"/>
    <n v="120"/>
    <n v="8.1"/>
    <n v="8.1"/>
    <x v="36"/>
    <x v="5"/>
  </r>
  <r>
    <s v="2025-GUS-D1"/>
    <d v="2025-10-21T00:00:00"/>
    <s v="Day 1"/>
    <s v="SA4368"/>
    <s v="Morne"/>
    <s v="Visser"/>
    <s v="SA Development"/>
    <s v="SA Development"/>
    <s v="Kob"/>
    <m/>
    <n v="50"/>
    <n v="1.3"/>
    <n v="1.3"/>
    <x v="36"/>
    <x v="5"/>
  </r>
  <r>
    <s v="2025-GUS-D1"/>
    <d v="2025-10-21T00:00:00"/>
    <s v="Day 1"/>
    <s v="SA4368"/>
    <s v="Morne"/>
    <s v="Visser"/>
    <s v="SA Development"/>
    <s v="SA Development"/>
    <s v="Kob"/>
    <m/>
    <n v="50"/>
    <n v="1.3"/>
    <n v="1.3"/>
    <x v="36"/>
    <x v="5"/>
  </r>
  <r>
    <s v="2025-GUS-D1"/>
    <d v="2025-10-21T00:00:00"/>
    <s v="Day 1"/>
    <s v="SA4368"/>
    <s v="Morne"/>
    <s v="Visser"/>
    <s v="SA Development"/>
    <s v="SA Development"/>
    <s v="Kob"/>
    <m/>
    <n v="66"/>
    <n v="3"/>
    <n v="3"/>
    <x v="36"/>
    <x v="5"/>
  </r>
  <r>
    <s v="2025-GUS-D1"/>
    <d v="2025-10-21T00:00:00"/>
    <s v="Day 1"/>
    <s v="SA9642"/>
    <s v="Craig"/>
    <s v="Doyle"/>
    <s v="SA Development"/>
    <s v="SA Development"/>
    <s v="Kob"/>
    <m/>
    <n v="52"/>
    <n v="1.4"/>
    <n v="1.4"/>
    <x v="37"/>
    <x v="5"/>
  </r>
  <r>
    <s v="2025-GUS-D1"/>
    <d v="2025-10-21T00:00:00"/>
    <s v="Day 1"/>
    <s v="SA9642"/>
    <s v="Craig"/>
    <s v="Doyle"/>
    <s v="SA Development"/>
    <s v="SA Development"/>
    <s v="Kob"/>
    <m/>
    <n v="50"/>
    <n v="1.3"/>
    <n v="1.3"/>
    <x v="37"/>
    <x v="5"/>
  </r>
  <r>
    <s v="2025-GUS-D1"/>
    <d v="2025-10-21T00:00:00"/>
    <s v="Day 1"/>
    <s v="SA11848"/>
    <s v="JP"/>
    <s v="Mouton"/>
    <s v="SA Development"/>
    <s v="SA Development"/>
    <s v="Kob"/>
    <m/>
    <n v="65"/>
    <n v="2.8"/>
    <n v="2.8"/>
    <x v="38"/>
    <x v="5"/>
  </r>
  <r>
    <s v="2025-GUS-D1"/>
    <d v="2025-10-21T00:00:00"/>
    <s v="Day 1"/>
    <s v="SA10091"/>
    <s v="Gareth"/>
    <s v="Webster"/>
    <s v="SA Development"/>
    <s v="SA Development"/>
    <m/>
    <m/>
    <m/>
    <s v=""/>
    <s v=""/>
    <x v="39"/>
    <x v="5"/>
  </r>
  <r>
    <s v="2025-GUS-D1"/>
    <d v="2025-10-21T00:00:00"/>
    <s v="Day 1"/>
    <s v="S10897"/>
    <s v="George"/>
    <s v="Boshoff"/>
    <s v="SA Development"/>
    <s v="SA Development"/>
    <m/>
    <m/>
    <m/>
    <s v=""/>
    <s v=""/>
    <x v="40"/>
    <x v="5"/>
  </r>
  <r>
    <s v="2025-GUS-D1"/>
    <d v="2025-10-21T00:00:00"/>
    <s v="Day 1"/>
    <s v="SA11013"/>
    <s v="Sume"/>
    <s v="Mostert"/>
    <s v="SA Ladies"/>
    <s v="SA Ladies"/>
    <m/>
    <s v="Shark Cow / Sevengill"/>
    <n v="124"/>
    <n v="24.3"/>
    <n v="24.3"/>
    <x v="41"/>
    <x v="6"/>
  </r>
  <r>
    <s v="2025-GUS-D1"/>
    <d v="2025-10-21T00:00:00"/>
    <s v="Day 1"/>
    <s v="SA6820"/>
    <s v="Helen"/>
    <s v="Potgieter"/>
    <s v="SA Ladies"/>
    <s v="SA Ladies"/>
    <m/>
    <m/>
    <m/>
    <s v=""/>
    <s v=""/>
    <x v="42"/>
    <x v="6"/>
  </r>
  <r>
    <s v="2025-GUS-D1"/>
    <d v="2025-10-21T00:00:00"/>
    <s v="Day 1"/>
    <s v="SA5343"/>
    <s v="Mariette"/>
    <s v="Du Plessis"/>
    <s v="SA Ladies"/>
    <s v="SA Ladies"/>
    <m/>
    <m/>
    <m/>
    <s v=""/>
    <s v=""/>
    <x v="43"/>
    <x v="6"/>
  </r>
  <r>
    <s v="2025-GUS-D1"/>
    <d v="2025-10-21T00:00:00"/>
    <s v="Day 1"/>
    <s v="SA10066"/>
    <s v="Angelique"/>
    <s v="Van Dyk"/>
    <s v="SA Ladies"/>
    <s v="SA Ladies"/>
    <s v="Kob"/>
    <m/>
    <n v="40"/>
    <n v="0.7"/>
    <n v="0.7"/>
    <x v="44"/>
    <x v="6"/>
  </r>
  <r>
    <s v="2025-GUS-D1"/>
    <d v="2025-10-21T00:00:00"/>
    <s v="Day 1"/>
    <s v="SA11280"/>
    <s v="Saffiya"/>
    <s v="Ahmod"/>
    <s v="SA Ladies"/>
    <s v="SA Ladies"/>
    <m/>
    <m/>
    <m/>
    <s v=""/>
    <s v=""/>
    <x v="45"/>
    <x v="6"/>
  </r>
  <r>
    <s v="2025-GUS-D1"/>
    <d v="2025-10-21T00:00:00"/>
    <s v="Day 1"/>
    <s v="SA9963"/>
    <s v="Yolanda"/>
    <s v="Vermeulen"/>
    <s v="SA Ladies"/>
    <s v="SA Ladies"/>
    <m/>
    <m/>
    <m/>
    <s v=""/>
    <s v=""/>
    <x v="46"/>
    <x v="6"/>
  </r>
  <r>
    <s v="2025-GUS-D1"/>
    <d v="2025-10-21T00:00:00"/>
    <s v="Day 1"/>
    <s v="SA6868"/>
    <s v="Mariette"/>
    <s v="Westraad"/>
    <s v="SA Ladies"/>
    <s v="SA Ladies"/>
    <m/>
    <m/>
    <m/>
    <s v=""/>
    <s v=""/>
    <x v="47"/>
    <x v="6"/>
  </r>
  <r>
    <s v="2025-GUS-D1"/>
    <d v="2025-10-21T00:00:00"/>
    <s v="Day 1"/>
    <s v="N0855"/>
    <s v="Wentzel"/>
    <s v="Smal"/>
    <s v="Nam President A"/>
    <s v="Nam President A"/>
    <m/>
    <s v="Shark Copper (Female)"/>
    <n v="177"/>
    <n v="76.8"/>
    <n v="76.8"/>
    <x v="48"/>
    <x v="0"/>
  </r>
  <r>
    <s v="2025-GUS-D1"/>
    <d v="2025-10-21T00:00:00"/>
    <s v="Day 1"/>
    <s v="N0396"/>
    <s v="Raymond"/>
    <s v="Duvenhage"/>
    <s v="Nam President A"/>
    <s v="Nam President A"/>
    <m/>
    <s v="Shark Spotted Gully"/>
    <n v="165"/>
    <n v="24.1"/>
    <n v="24.1"/>
    <x v="49"/>
    <x v="0"/>
  </r>
  <r>
    <s v="2025-GUS-D1"/>
    <d v="2025-10-21T00:00:00"/>
    <s v="Day 1"/>
    <s v="N0396"/>
    <s v="Raymond"/>
    <s v="Duvenhage"/>
    <s v="Nam President A"/>
    <s v="Nam President A"/>
    <m/>
    <s v="Shark Spotted Gully"/>
    <n v="155"/>
    <n v="19.5"/>
    <n v="19.5"/>
    <x v="49"/>
    <x v="0"/>
  </r>
  <r>
    <s v="2025-GUS-D1"/>
    <d v="2025-10-21T00:00:00"/>
    <s v="Day 1"/>
    <s v="N0025"/>
    <s v="Heini"/>
    <s v="Zahrt"/>
    <s v="Nam President A"/>
    <s v="Nam President A"/>
    <m/>
    <s v="Shark Spotted Gully"/>
    <n v="144"/>
    <n v="15.1"/>
    <n v="15.1"/>
    <x v="50"/>
    <x v="0"/>
  </r>
  <r>
    <s v="2025-GUS-D1"/>
    <d v="2025-10-21T00:00:00"/>
    <s v="Day 1"/>
    <s v="N0025"/>
    <s v="Heini"/>
    <s v="Zahrt"/>
    <s v="Nam President A"/>
    <s v="Nam President A"/>
    <m/>
    <s v="Shark Spotted Gully"/>
    <n v="123"/>
    <n v="8.8000000000000007"/>
    <n v="8.8000000000000007"/>
    <x v="50"/>
    <x v="0"/>
  </r>
  <r>
    <s v="2025-GUS-D1"/>
    <d v="2025-10-21T00:00:00"/>
    <s v="Day 1"/>
    <s v="N0002"/>
    <s v="Marco"/>
    <s v="Klein"/>
    <s v="Nam President A"/>
    <s v="Nam President A"/>
    <m/>
    <s v="Shark Spotted Gully"/>
    <n v="145"/>
    <n v="15.5"/>
    <n v="15.5"/>
    <x v="51"/>
    <x v="0"/>
  </r>
  <r>
    <s v="2025-GUS-D1"/>
    <d v="2025-10-21T00:00:00"/>
    <s v="Day 1"/>
    <s v="N0002"/>
    <s v="Marco"/>
    <s v="Klein"/>
    <s v="Nam President A"/>
    <s v="Nam President A"/>
    <m/>
    <s v="Shark Spotted Gully"/>
    <n v="109"/>
    <n v="5.8"/>
    <n v="5.8"/>
    <x v="51"/>
    <x v="0"/>
  </r>
  <r>
    <s v="2025-GUS-D1"/>
    <d v="2025-10-21T00:00:00"/>
    <s v="Day 1"/>
    <s v="N0002"/>
    <s v="Marco"/>
    <s v="Klein"/>
    <s v="Nam President A"/>
    <s v="Nam President A"/>
    <s v="Kob"/>
    <m/>
    <n v="47"/>
    <n v="1.1000000000000001"/>
    <n v="1.1000000000000001"/>
    <x v="51"/>
    <x v="0"/>
  </r>
  <r>
    <s v="2025-GUS-D1"/>
    <d v="2025-10-21T00:00:00"/>
    <s v="Day 1"/>
    <s v="N0045"/>
    <s v="Chrisjan"/>
    <s v="Potgieter"/>
    <s v="Nam President A"/>
    <s v="Nam President A"/>
    <m/>
    <s v="Shark Hound Smooth"/>
    <n v="103"/>
    <n v="4.0999999999999996"/>
    <n v="4.0999999999999996"/>
    <x v="52"/>
    <x v="0"/>
  </r>
  <r>
    <s v="2025-GUS-D1"/>
    <d v="2025-10-21T00:00:00"/>
    <s v="Day 1"/>
    <s v="N0045"/>
    <s v="Chrisjan"/>
    <s v="Potgieter"/>
    <s v="Nam President A"/>
    <s v="Nam President A"/>
    <m/>
    <s v="Shark Spotted Gully"/>
    <n v="146"/>
    <n v="15.9"/>
    <n v="15.9"/>
    <x v="52"/>
    <x v="0"/>
  </r>
  <r>
    <s v="2025-GUS-D1"/>
    <d v="2025-10-21T00:00:00"/>
    <s v="Day 1"/>
    <s v="N0119"/>
    <s v="Joe "/>
    <s v="Herman"/>
    <s v="Nam President A"/>
    <s v="Nam President A"/>
    <m/>
    <s v="Shark Cow / Sevengill"/>
    <n v="105"/>
    <n v="14.1"/>
    <n v="14.1"/>
    <x v="53"/>
    <x v="0"/>
  </r>
  <r>
    <s v="2025-GUS-D1"/>
    <d v="2025-10-21T00:00:00"/>
    <s v="Day 1"/>
    <s v="N0580"/>
    <s v="Martin"/>
    <s v="Cordier"/>
    <s v="Nam President A"/>
    <s v="Nam President A"/>
    <m/>
    <m/>
    <m/>
    <s v=""/>
    <s v=""/>
    <x v="54"/>
    <x v="0"/>
  </r>
  <r>
    <s v="2025-GUS-D1"/>
    <d v="2025-10-21T00:00:00"/>
    <s v="Day 1"/>
    <s v="N0332"/>
    <s v="Emile "/>
    <s v="Van Heerden"/>
    <s v="Nam President B"/>
    <s v="Nam President B"/>
    <m/>
    <s v="Shark Spotted Gully"/>
    <n v="132"/>
    <n v="11.2"/>
    <n v="11.2"/>
    <x v="55"/>
    <x v="1"/>
  </r>
  <r>
    <s v="2025-GUS-D1"/>
    <d v="2025-10-21T00:00:00"/>
    <s v="Day 1"/>
    <s v="N0332"/>
    <s v="Emile "/>
    <s v="Van Heerden"/>
    <s v="Nam President B"/>
    <s v="Nam President B"/>
    <m/>
    <s v="Shark Spotted Gully"/>
    <n v="120"/>
    <n v="8.1"/>
    <n v="8.1"/>
    <x v="55"/>
    <x v="1"/>
  </r>
  <r>
    <s v="2025-GUS-D1"/>
    <d v="2025-10-21T00:00:00"/>
    <s v="Day 1"/>
    <s v="N0050"/>
    <s v="Sean"/>
    <s v="Van Den Heuvel"/>
    <s v="Nam President B"/>
    <s v="Nam President B"/>
    <m/>
    <s v="Shark Spotted Gully"/>
    <n v="113"/>
    <n v="6.6"/>
    <n v="6.6"/>
    <x v="56"/>
    <x v="1"/>
  </r>
  <r>
    <s v="2025-GUS-D1"/>
    <d v="2025-10-21T00:00:00"/>
    <s v="Day 1"/>
    <s v="N0611"/>
    <s v="Jean"/>
    <s v="Visser"/>
    <s v="Nam President B"/>
    <s v="Nam President B"/>
    <m/>
    <s v="Shark Spotted Gully"/>
    <n v="175"/>
    <n v="29.5"/>
    <n v="29.5"/>
    <x v="57"/>
    <x v="1"/>
  </r>
  <r>
    <s v="2025-GUS-D1"/>
    <d v="2025-10-21T00:00:00"/>
    <s v="Day 1"/>
    <s v="N0546"/>
    <s v="Tian"/>
    <s v="Mostert"/>
    <s v="Nam President B"/>
    <s v="Nam President B"/>
    <m/>
    <s v="Guitarfish - Lesser"/>
    <n v="99"/>
    <n v="3.6"/>
    <n v="3.6"/>
    <x v="58"/>
    <x v="1"/>
  </r>
  <r>
    <s v="2025-GUS-D1"/>
    <d v="2025-10-21T00:00:00"/>
    <s v="Day 1"/>
    <s v="N0257"/>
    <s v="Lu-Andre"/>
    <s v="Duvenhage"/>
    <s v="Nam President B"/>
    <s v="Nam President B"/>
    <s v="Kob"/>
    <m/>
    <n v="60"/>
    <n v="2.2000000000000002"/>
    <n v="2.2000000000000002"/>
    <x v="59"/>
    <x v="1"/>
  </r>
  <r>
    <s v="2025-GUS-D1"/>
    <d v="2025-10-21T00:00:00"/>
    <s v="Day 1"/>
    <s v="N0793"/>
    <s v="Juanne-Louis"/>
    <s v="Grobler"/>
    <s v="Nam President B"/>
    <s v="Nam President B"/>
    <m/>
    <s v="Ray Bull / Eagle"/>
    <n v="74"/>
    <n v="7.4"/>
    <n v="7.4"/>
    <x v="60"/>
    <x v="1"/>
  </r>
  <r>
    <s v="2025-GUS-D1"/>
    <d v="2025-10-21T00:00:00"/>
    <s v="Day 1"/>
    <s v="N0283"/>
    <s v="Kevin"/>
    <s v="Page"/>
    <s v="Nam President B"/>
    <s v="Nam President B"/>
    <m/>
    <m/>
    <m/>
    <s v=""/>
    <s v=""/>
    <x v="61"/>
    <x v="1"/>
  </r>
  <r>
    <s v="2025-GUS-D1"/>
    <d v="2025-10-21T00:00:00"/>
    <s v="Day 1"/>
    <s v="N0672"/>
    <s v="Frank"/>
    <s v="Borruso"/>
    <s v="Nam Masters"/>
    <s v="Nam Masters"/>
    <m/>
    <s v="Shark Spotted Gully"/>
    <n v="138"/>
    <n v="13.1"/>
    <n v="13.1"/>
    <x v="62"/>
    <x v="2"/>
  </r>
  <r>
    <s v="2025-GUS-D1"/>
    <d v="2025-10-21T00:00:00"/>
    <s v="Day 1"/>
    <s v="N0672"/>
    <s v="Frank"/>
    <s v="Borruso"/>
    <s v="Nam Masters"/>
    <s v="Nam Masters"/>
    <m/>
    <s v="Shark Spotted Gully"/>
    <n v="150"/>
    <n v="17.399999999999999"/>
    <n v="17.399999999999999"/>
    <x v="62"/>
    <x v="2"/>
  </r>
  <r>
    <s v="2025-GUS-D1"/>
    <d v="2025-10-21T00:00:00"/>
    <s v="Day 1"/>
    <s v="N0643"/>
    <s v="Frikkie"/>
    <s v="Ferreira"/>
    <s v="Nam Masters"/>
    <s v="Nam Masters"/>
    <m/>
    <s v="Shark Spotted Gully"/>
    <n v="159"/>
    <n v="21.3"/>
    <n v="21.3"/>
    <x v="63"/>
    <x v="2"/>
  </r>
  <r>
    <s v="2025-GUS-D1"/>
    <d v="2025-10-21T00:00:00"/>
    <s v="Day 1"/>
    <s v="N0643"/>
    <s v="Frikkie"/>
    <s v="Ferreira"/>
    <s v="Nam Masters"/>
    <s v="Nam Masters"/>
    <m/>
    <s v="Shark Cow / Sevengill"/>
    <n v="129"/>
    <n v="27.6"/>
    <n v="27.6"/>
    <x v="63"/>
    <x v="2"/>
  </r>
  <r>
    <s v="2025-GUS-D1"/>
    <d v="2025-10-21T00:00:00"/>
    <s v="Day 1"/>
    <s v="N0095"/>
    <s v="Simen"/>
    <s v="Andersen"/>
    <s v="Nam Masters"/>
    <s v="Nam Masters"/>
    <m/>
    <s v="Shark Hound Smooth"/>
    <n v="115"/>
    <n v="6"/>
    <n v="6"/>
    <x v="64"/>
    <x v="2"/>
  </r>
  <r>
    <s v="2025-GUS-D1"/>
    <d v="2025-10-21T00:00:00"/>
    <s v="Day 1"/>
    <s v="N0095"/>
    <s v="Simen"/>
    <s v="Andersen"/>
    <s v="Nam Masters"/>
    <s v="Nam Masters"/>
    <m/>
    <s v="Shark Spotted Gully"/>
    <n v="99"/>
    <n v="4.2"/>
    <n v="4.2"/>
    <x v="64"/>
    <x v="2"/>
  </r>
  <r>
    <s v="2025-GUS-D1"/>
    <d v="2025-10-21T00:00:00"/>
    <s v="Day 1"/>
    <s v="N0020"/>
    <s v="Morne"/>
    <s v="Horn"/>
    <s v="Nam Masters"/>
    <s v="Nam Masters"/>
    <m/>
    <s v="Shark Cow / Sevengill"/>
    <n v="125"/>
    <n v="24.9"/>
    <n v="24.9"/>
    <x v="65"/>
    <x v="2"/>
  </r>
  <r>
    <s v="2025-GUS-D1"/>
    <d v="2025-10-21T00:00:00"/>
    <s v="Day 1"/>
    <s v="N0026"/>
    <s v="Johan"/>
    <s v="Agenbag"/>
    <s v="Nam Masters"/>
    <s v="Nam Masters"/>
    <m/>
    <s v="Shark Hound Smooth"/>
    <n v="93"/>
    <n v="2.9"/>
    <n v="2.9"/>
    <x v="66"/>
    <x v="2"/>
  </r>
  <r>
    <s v="2025-GUS-D1"/>
    <d v="2025-10-21T00:00:00"/>
    <s v="Day 1"/>
    <s v="N0026"/>
    <s v="Johan"/>
    <s v="Agenbag"/>
    <s v="Nam Masters"/>
    <s v="Nam Masters"/>
    <m/>
    <s v="Shark Cow / Sevengill"/>
    <n v="125"/>
    <n v="24.9"/>
    <n v="24.9"/>
    <x v="66"/>
    <x v="2"/>
  </r>
  <r>
    <s v="2025-GUS-D1"/>
    <d v="2025-10-21T00:00:00"/>
    <s v="Day 1"/>
    <s v="N0287"/>
    <s v="Jorg"/>
    <s v="Walder"/>
    <s v="Nam Masters"/>
    <s v="Nam Masters"/>
    <m/>
    <m/>
    <m/>
    <s v=""/>
    <s v=""/>
    <x v="67"/>
    <x v="2"/>
  </r>
  <r>
    <s v="2025-GUS-D1"/>
    <d v="2025-10-21T00:00:00"/>
    <s v="Day 1"/>
    <s v="N0107"/>
    <s v="Lance"/>
    <s v="Mills"/>
    <s v="Nam Masters"/>
    <s v="Nam Masters"/>
    <m/>
    <m/>
    <m/>
    <s v=""/>
    <s v=""/>
    <x v="68"/>
    <x v="2"/>
  </r>
  <r>
    <s v="2025-GUS-D1"/>
    <d v="2025-10-21T00:00:00"/>
    <s v="Day 1"/>
    <s v="N0051"/>
    <s v="Bernard"/>
    <s v="Pretorius"/>
    <s v="Nam Grand Masters"/>
    <s v="Nam Grand Masters"/>
    <m/>
    <s v="Shark Spotted Gully"/>
    <n v="162"/>
    <n v="22.7"/>
    <n v="22.7"/>
    <x v="69"/>
    <x v="3"/>
  </r>
  <r>
    <s v="2025-GUS-D1"/>
    <d v="2025-10-21T00:00:00"/>
    <s v="Day 1"/>
    <s v="N0246"/>
    <s v="Phillip Eric"/>
    <s v="Mans"/>
    <s v="Nam Grand Masters"/>
    <s v="Nam Grand Masters"/>
    <m/>
    <s v="Shark Spotted Gully"/>
    <n v="149"/>
    <n v="17"/>
    <n v="17"/>
    <x v="70"/>
    <x v="3"/>
  </r>
  <r>
    <s v="2025-GUS-D1"/>
    <d v="2025-10-21T00:00:00"/>
    <s v="Day 1"/>
    <s v="N0833"/>
    <s v="Andy"/>
    <s v="Welzig"/>
    <s v="Nam Grand Masters"/>
    <s v="Nam Grand Masters"/>
    <m/>
    <s v="Shark Spotted Gully"/>
    <n v="128"/>
    <n v="10.1"/>
    <n v="10.1"/>
    <x v="71"/>
    <x v="3"/>
  </r>
  <r>
    <s v="2025-GUS-D1"/>
    <d v="2025-10-21T00:00:00"/>
    <s v="Day 1"/>
    <s v="N0162"/>
    <s v="Coennie"/>
    <s v="Steyn"/>
    <s v="Nam Grand Masters"/>
    <s v="Nam Grand Masters"/>
    <m/>
    <m/>
    <m/>
    <s v=""/>
    <s v=""/>
    <x v="72"/>
    <x v="3"/>
  </r>
  <r>
    <s v="2025-GUS-D1"/>
    <d v="2025-10-21T00:00:00"/>
    <s v="Day 1"/>
    <s v="N0403"/>
    <s v="Jan Tommy"/>
    <s v="Thomson"/>
    <s v="Nam Grand Masters"/>
    <s v="Nam Grand Masters"/>
    <m/>
    <m/>
    <m/>
    <s v=""/>
    <s v=""/>
    <x v="73"/>
    <x v="3"/>
  </r>
  <r>
    <s v="2025-GUS-D1"/>
    <d v="2025-10-21T00:00:00"/>
    <s v="Day 1"/>
    <s v="N0192"/>
    <s v="Jan"/>
    <s v="Heath"/>
    <s v="Nam Grand Masters"/>
    <s v="Nam Grand Masters"/>
    <m/>
    <m/>
    <m/>
    <s v=""/>
    <s v=""/>
    <x v="74"/>
    <x v="3"/>
  </r>
  <r>
    <s v="2025-GUS-D1"/>
    <d v="2025-10-21T00:00:00"/>
    <s v="Day 1"/>
    <s v="N0014"/>
    <s v="Willem"/>
    <s v="Steyn"/>
    <s v="Nam Veterans"/>
    <s v="Nam Veterans"/>
    <m/>
    <s v="Shark Spotted Gully"/>
    <n v="141"/>
    <n v="14.1"/>
    <n v="14.1"/>
    <x v="75"/>
    <x v="4"/>
  </r>
  <r>
    <s v="2025-GUS-D1"/>
    <d v="2025-10-21T00:00:00"/>
    <s v="Day 1"/>
    <s v="N0014"/>
    <s v="Willem"/>
    <s v="Steyn"/>
    <s v="Nam Veterans"/>
    <s v="Nam Veterans"/>
    <m/>
    <s v="Shark Spotted Gully"/>
    <n v="107"/>
    <n v="5.5"/>
    <n v="5.5"/>
    <x v="75"/>
    <x v="4"/>
  </r>
  <r>
    <s v="2025-GUS-D1"/>
    <d v="2025-10-21T00:00:00"/>
    <s v="Day 1"/>
    <s v="N0407"/>
    <s v="Renier"/>
    <s v="Van Zyl"/>
    <s v="Nam Veterans"/>
    <s v="Nam Veterans"/>
    <m/>
    <s v="Shark Spotted Gully"/>
    <n v="147"/>
    <n v="16.2"/>
    <n v="16.2"/>
    <x v="76"/>
    <x v="4"/>
  </r>
  <r>
    <s v="2025-GUS-D1"/>
    <d v="2025-10-21T00:00:00"/>
    <s v="Day 1"/>
    <s v="N0407"/>
    <s v="Renier"/>
    <s v="Van Zyl"/>
    <s v="Nam Veterans"/>
    <s v="Nam Veterans"/>
    <m/>
    <s v="Shark Spotted Gully"/>
    <n v="108"/>
    <n v="5.6"/>
    <n v="5.6"/>
    <x v="76"/>
    <x v="4"/>
  </r>
  <r>
    <s v="2025-GUS-D1"/>
    <d v="2025-10-21T00:00:00"/>
    <s v="Day 1"/>
    <s v="N0407"/>
    <s v="Renier"/>
    <s v="Van Zyl"/>
    <s v="Nam Veterans"/>
    <s v="Nam Veterans"/>
    <m/>
    <s v="Ray Bull / Eagle"/>
    <n v="85"/>
    <n v="11.3"/>
    <n v="11.3"/>
    <x v="76"/>
    <x v="4"/>
  </r>
  <r>
    <s v="2025-GUS-D1"/>
    <d v="2025-10-21T00:00:00"/>
    <s v="Day 1"/>
    <s v="N0117"/>
    <s v="Andrew"/>
    <s v="Van Schalkwyk"/>
    <s v="Nam Veterans"/>
    <s v="Nam Veterans"/>
    <s v="Kob"/>
    <m/>
    <n v="74"/>
    <n v="4.2"/>
    <n v="4.2"/>
    <x v="77"/>
    <x v="4"/>
  </r>
  <r>
    <s v="2025-GUS-D1"/>
    <d v="2025-10-21T00:00:00"/>
    <s v="Day 1"/>
    <s v="N0117"/>
    <s v="Andrew"/>
    <s v="Van Schalkwyk"/>
    <s v="Nam Veterans"/>
    <s v="Nam Veterans"/>
    <m/>
    <s v="Shark Spotted Gully"/>
    <n v="133"/>
    <n v="11.5"/>
    <n v="11.5"/>
    <x v="77"/>
    <x v="4"/>
  </r>
  <r>
    <s v="2025-GUS-D1"/>
    <d v="2025-10-21T00:00:00"/>
    <s v="Day 1"/>
    <s v="N0779"/>
    <s v="Wallace"/>
    <s v="Shepperson"/>
    <s v="Nam Veterans"/>
    <s v="Nam Veterans"/>
    <m/>
    <s v="Ray Bull / Eagle"/>
    <n v="82"/>
    <n v="10.1"/>
    <n v="10.1"/>
    <x v="78"/>
    <x v="4"/>
  </r>
  <r>
    <s v="2025-GUS-D1"/>
    <d v="2025-10-21T00:00:00"/>
    <s v="Day 1"/>
    <s v="N0011"/>
    <s v="Johan Mossie"/>
    <s v="Mostert"/>
    <s v="Nam Veterans"/>
    <s v="Nam Veterans"/>
    <s v="Kob"/>
    <m/>
    <n v="58"/>
    <n v="2"/>
    <n v="2"/>
    <x v="79"/>
    <x v="4"/>
  </r>
  <r>
    <s v="2025-GUS-D1"/>
    <d v="2025-10-21T00:00:00"/>
    <s v="Day 1"/>
    <s v="N0011"/>
    <s v="Johan Mossie"/>
    <s v="Mostert"/>
    <s v="Nam Veterans"/>
    <s v="Nam Veterans"/>
    <s v="Kob"/>
    <m/>
    <n v="44"/>
    <n v="0.9"/>
    <n v="0.9"/>
    <x v="79"/>
    <x v="4"/>
  </r>
  <r>
    <s v="2025-GUS-D1"/>
    <d v="2025-10-21T00:00:00"/>
    <s v="Day 1"/>
    <s v="N0011"/>
    <s v="Johan Mossie"/>
    <s v="Mostert"/>
    <s v="Nam Veterans"/>
    <s v="Nam Veterans"/>
    <s v="Blacktail"/>
    <m/>
    <n v="36"/>
    <n v="1.5"/>
    <n v="1.5"/>
    <x v="79"/>
    <x v="4"/>
  </r>
  <r>
    <s v="2025-GUS-D1"/>
    <d v="2025-10-21T00:00:00"/>
    <s v="Day 1"/>
    <s v="N0300"/>
    <s v="Danie"/>
    <s v="Smith"/>
    <s v="Nam Veterans"/>
    <s v="Nam Veterans"/>
    <s v="Kob"/>
    <m/>
    <n v="69"/>
    <n v="3.4"/>
    <n v="3.4"/>
    <x v="80"/>
    <x v="4"/>
  </r>
  <r>
    <s v="2025-GUS-D1"/>
    <d v="2025-10-21T00:00:00"/>
    <s v="Day 1"/>
    <s v="N0485"/>
    <s v="Johan"/>
    <s v="Herbst"/>
    <s v="Nam Veterans"/>
    <s v="Nam Veterans"/>
    <s v="Kob"/>
    <m/>
    <n v="45"/>
    <n v="0.9"/>
    <n v="0.9"/>
    <x v="81"/>
    <x v="4"/>
  </r>
  <r>
    <s v="2025-GUS-D1"/>
    <d v="2025-10-21T00:00:00"/>
    <s v="Day 1"/>
    <s v="N0485"/>
    <s v="Johan"/>
    <s v="Herbst"/>
    <s v="Nam Veterans"/>
    <s v="Nam Veterans"/>
    <s v="Kob"/>
    <m/>
    <n v="49"/>
    <n v="1.2"/>
    <n v="1.2"/>
    <x v="81"/>
    <x v="4"/>
  </r>
  <r>
    <s v="2025-GUS-D1"/>
    <d v="2025-10-21T00:00:00"/>
    <s v="Day 1"/>
    <s v="N0693"/>
    <s v="Jacob"/>
    <s v="Wasserfall"/>
    <s v="Nam Development"/>
    <s v="Nam Development"/>
    <s v="Kob"/>
    <m/>
    <n v="61"/>
    <n v="2.2999999999999998"/>
    <n v="2.2999999999999998"/>
    <x v="82"/>
    <x v="5"/>
  </r>
  <r>
    <s v="2025-GUS-D1"/>
    <d v="2025-10-21T00:00:00"/>
    <s v="Day 1"/>
    <s v="N0693"/>
    <s v="Jacob"/>
    <s v="Wasserfall"/>
    <s v="Nam Development"/>
    <s v="Nam Development"/>
    <s v="Kob"/>
    <m/>
    <n v="49"/>
    <n v="1.2"/>
    <n v="1.2"/>
    <x v="82"/>
    <x v="5"/>
  </r>
  <r>
    <s v="2025-GUS-D1"/>
    <d v="2025-10-21T00:00:00"/>
    <s v="Day 1"/>
    <s v="N0693"/>
    <s v="Jacob"/>
    <s v="Wasserfall"/>
    <s v="Nam Development"/>
    <s v="Nam Development"/>
    <s v="Kob"/>
    <m/>
    <n v="59"/>
    <n v="2.1"/>
    <n v="2.1"/>
    <x v="82"/>
    <x v="5"/>
  </r>
  <r>
    <s v="2025-GUS-D1"/>
    <d v="2025-10-21T00:00:00"/>
    <s v="Day 1"/>
    <s v="N0295"/>
    <s v="Bradd"/>
    <s v="Biller"/>
    <s v="Nam Development"/>
    <s v="Nam Development"/>
    <s v="Kob"/>
    <m/>
    <n v="50"/>
    <n v="1.3"/>
    <n v="1.3"/>
    <x v="83"/>
    <x v="5"/>
  </r>
  <r>
    <s v="2025-GUS-D1"/>
    <d v="2025-10-21T00:00:00"/>
    <s v="Day 1"/>
    <s v="N0882"/>
    <s v="Alexander Albert"/>
    <s v="Jansen"/>
    <s v="Nam Development"/>
    <s v="Nam Development"/>
    <s v="Kob"/>
    <m/>
    <n v="63"/>
    <n v="2.6"/>
    <n v="2.6"/>
    <x v="84"/>
    <x v="5"/>
  </r>
  <r>
    <s v="2025-GUS-D1"/>
    <d v="2025-10-21T00:00:00"/>
    <s v="Day 1"/>
    <s v="N0851"/>
    <s v="Ricku"/>
    <s v="Mans"/>
    <s v="Nam Development"/>
    <s v="Nam Development"/>
    <s v="Kob"/>
    <m/>
    <n v="80"/>
    <n v="5.4"/>
    <n v="5.4"/>
    <x v="85"/>
    <x v="5"/>
  </r>
  <r>
    <s v="2025-GUS-D1"/>
    <d v="2025-10-21T00:00:00"/>
    <s v="Day 1"/>
    <s v="N0851"/>
    <s v="Ricku"/>
    <s v="Mans"/>
    <s v="Nam Development"/>
    <s v="Nam Development"/>
    <s v="Kob"/>
    <m/>
    <n v="51"/>
    <n v="1.4"/>
    <n v="1.4"/>
    <x v="85"/>
    <x v="5"/>
  </r>
  <r>
    <s v="2025-GUS-D1"/>
    <d v="2025-10-21T00:00:00"/>
    <s v="Day 1"/>
    <s v="N0851"/>
    <s v="Ricku"/>
    <s v="Mans"/>
    <s v="Nam Development"/>
    <s v="Nam Development"/>
    <m/>
    <s v="Shark Spotted Gully"/>
    <n v="85"/>
    <n v="2.5"/>
    <n v="2.5"/>
    <x v="85"/>
    <x v="5"/>
  </r>
  <r>
    <s v="2025-GUS-D1"/>
    <d v="2025-10-21T00:00:00"/>
    <s v="Day 1"/>
    <s v="N0340"/>
    <s v="Izak"/>
    <s v="Van Der Merwe"/>
    <s v="Nam Development"/>
    <s v="Nam Development"/>
    <m/>
    <s v="Shark Spotted Gully"/>
    <n v="96"/>
    <n v="3.8"/>
    <n v="3.8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50"/>
    <n v="1.3"/>
    <n v="1.3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73"/>
    <n v="4.0999999999999996"/>
    <n v="4.0999999999999996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66"/>
    <n v="3"/>
    <n v="3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60"/>
    <n v="2.2000000000000002"/>
    <n v="2.2000000000000002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57"/>
    <n v="1.9"/>
    <n v="1.9"/>
    <x v="86"/>
    <x v="5"/>
  </r>
  <r>
    <s v="2025-GUS-D1"/>
    <d v="2025-10-21T00:00:00"/>
    <s v="Day 1"/>
    <s v="N0704"/>
    <s v="Kay"/>
    <s v="Bachran"/>
    <s v="Nam Development"/>
    <s v="Nam Development"/>
    <m/>
    <s v="Shark Spotted Gully"/>
    <n v="154"/>
    <n v="19.100000000000001"/>
    <n v="19.100000000000001"/>
    <x v="87"/>
    <x v="5"/>
  </r>
  <r>
    <s v="2025-GUS-D1"/>
    <d v="2025-10-21T00:00:00"/>
    <s v="Day 1"/>
    <s v="N0704"/>
    <s v="Kay"/>
    <s v="Bachran"/>
    <s v="Nam Development"/>
    <s v="Nam Development"/>
    <s v="Kob"/>
    <m/>
    <n v="46"/>
    <n v="1"/>
    <n v="1"/>
    <x v="87"/>
    <x v="5"/>
  </r>
  <r>
    <s v="2025-GUS-D1"/>
    <d v="2025-10-21T00:00:00"/>
    <s v="Day 1"/>
    <s v="N0704"/>
    <s v="Kay"/>
    <s v="Bachran"/>
    <s v="Nam Development"/>
    <s v="Nam Development"/>
    <s v="Kob"/>
    <m/>
    <n v="53"/>
    <n v="1.5"/>
    <n v="1.5"/>
    <x v="87"/>
    <x v="5"/>
  </r>
  <r>
    <s v="2025-GUS-D1"/>
    <d v="2025-10-21T00:00:00"/>
    <s v="Day 1"/>
    <s v="N0381"/>
    <s v="Luke"/>
    <s v="Jansen"/>
    <s v="Nam Development"/>
    <s v="Nam Development"/>
    <s v="Kob"/>
    <m/>
    <n v="48"/>
    <n v="1.1000000000000001"/>
    <n v="1.1000000000000001"/>
    <x v="88"/>
    <x v="5"/>
  </r>
  <r>
    <s v="2025-GUS-D1"/>
    <d v="2025-10-21T00:00:00"/>
    <s v="Day 1"/>
    <s v="N0381"/>
    <s v="Luke"/>
    <s v="Jansen"/>
    <s v="Nam Development"/>
    <s v="Nam Development"/>
    <s v="Blacktail"/>
    <m/>
    <n v="33"/>
    <n v="1.1000000000000001"/>
    <n v="1.1000000000000001"/>
    <x v="88"/>
    <x v="5"/>
  </r>
  <r>
    <s v="2025-GUS-D1"/>
    <d v="2025-10-21T00:00:00"/>
    <s v="Day 1"/>
    <s v="N0135"/>
    <s v="Christel"/>
    <s v="Visser"/>
    <s v="Nam Ladies"/>
    <s v="Nam Ladies"/>
    <m/>
    <s v="Shark Spotted Gully"/>
    <n v="98"/>
    <n v="4"/>
    <n v="4"/>
    <x v="89"/>
    <x v="6"/>
  </r>
  <r>
    <s v="2025-GUS-D1"/>
    <d v="2025-10-21T00:00:00"/>
    <s v="Day 1"/>
    <s v="N0135"/>
    <s v="Christel"/>
    <s v="Visser"/>
    <s v="Nam Ladies"/>
    <s v="Nam Ladies"/>
    <m/>
    <s v="Shark Cow / Sevengill"/>
    <n v="124"/>
    <n v="24.3"/>
    <n v="24.3"/>
    <x v="89"/>
    <x v="6"/>
  </r>
  <r>
    <s v="2025-GUS-D1"/>
    <d v="2025-10-21T00:00:00"/>
    <s v="Day 1"/>
    <s v="N0245"/>
    <s v="Sonita"/>
    <s v="Arangies"/>
    <s v="Nam Ladies"/>
    <s v="Nam Ladies"/>
    <s v="Kob"/>
    <m/>
    <n v="57"/>
    <n v="1.9"/>
    <n v="1.9"/>
    <x v="90"/>
    <x v="6"/>
  </r>
  <r>
    <s v="2025-GUS-D1"/>
    <d v="2025-10-21T00:00:00"/>
    <s v="Day 1"/>
    <s v="N0167"/>
    <s v="Mekayla"/>
    <s v="Nell"/>
    <s v="Nam Ladies"/>
    <s v="Nam Ladies"/>
    <s v="Kob"/>
    <m/>
    <n v="72"/>
    <n v="3.9"/>
    <n v="3.9"/>
    <x v="91"/>
    <x v="6"/>
  </r>
  <r>
    <s v="2025-GUS-D1"/>
    <d v="2025-10-21T00:00:00"/>
    <s v="Day 1"/>
    <s v="N0167"/>
    <s v="Mekayla"/>
    <s v="Nell"/>
    <s v="Nam Ladies"/>
    <s v="Nam Ladies"/>
    <s v="Blacktail"/>
    <m/>
    <n v="33"/>
    <n v="1.1000000000000001"/>
    <n v="1.1000000000000001"/>
    <x v="91"/>
    <x v="6"/>
  </r>
  <r>
    <s v="2025-GUS-D1"/>
    <d v="2025-10-21T00:00:00"/>
    <s v="Day 1"/>
    <s v="N0167"/>
    <s v="Mekayla"/>
    <s v="Nell"/>
    <s v="Nam Ladies"/>
    <s v="Nam Ladies"/>
    <m/>
    <s v="Guitarfish - Lesser"/>
    <n v="76"/>
    <n v="1.6"/>
    <n v="1.6"/>
    <x v="91"/>
    <x v="6"/>
  </r>
  <r>
    <s v="2025-GUS-D1"/>
    <d v="2025-10-21T00:00:00"/>
    <s v="Day 1"/>
    <s v="N0084"/>
    <s v="Sarah-Ann"/>
    <s v="Mills"/>
    <s v="Nam Ladies"/>
    <s v="Nam Ladies"/>
    <s v="Blacktail"/>
    <m/>
    <n v="33"/>
    <n v="1.1000000000000001"/>
    <n v="1.1000000000000001"/>
    <x v="92"/>
    <x v="6"/>
  </r>
  <r>
    <s v="2025-GUS-D1"/>
    <d v="2025-10-21T00:00:00"/>
    <s v="Day 1"/>
    <s v="N0770"/>
    <s v="Hannelie"/>
    <s v="Du Plessis"/>
    <s v="Nam Ladies"/>
    <s v="Nam Ladies"/>
    <m/>
    <m/>
    <m/>
    <s v=""/>
    <s v=""/>
    <x v="93"/>
    <x v="6"/>
  </r>
  <r>
    <s v="2025-GUS-D1"/>
    <d v="2025-10-21T00:00:00"/>
    <s v="Day 1"/>
    <s v="N0688"/>
    <s v="Domenique"/>
    <s v="Stehle"/>
    <s v="Nam Ladies"/>
    <s v="Nam Ladies"/>
    <m/>
    <m/>
    <m/>
    <s v=""/>
    <s v=""/>
    <x v="94"/>
    <x v="6"/>
  </r>
  <r>
    <s v="2025-GUS-D1"/>
    <d v="2025-10-21T00:00:00"/>
    <s v="Day 1"/>
    <s v="N0667"/>
    <s v="Nadine"/>
    <s v="Downing"/>
    <s v="Nam Ladies"/>
    <s v="Nam Ladies"/>
    <m/>
    <m/>
    <m/>
    <s v=""/>
    <s v=""/>
    <x v="95"/>
    <x v="6"/>
  </r>
  <r>
    <s v="2025-GUS-D1"/>
    <d v="2025-10-21T00:00:00"/>
    <s v="Day 1"/>
    <s v="SA10511"/>
    <s v="Robin"/>
    <s v="Cochius"/>
    <s v="SA Masters"/>
    <s v="SA Masters"/>
    <m/>
    <m/>
    <m/>
    <s v=""/>
    <s v=""/>
    <x v="96"/>
    <x v="2"/>
  </r>
  <r>
    <s v="2025-GUS-D1"/>
    <d v="2025-10-21T00:00:00"/>
    <s v="Day 1"/>
    <s v="N0335"/>
    <s v="Danie"/>
    <s v="Pieters"/>
    <s v="Nam Grand Masters"/>
    <s v="Nam Grand Masters"/>
    <m/>
    <m/>
    <m/>
    <s v=""/>
    <s v=""/>
    <x v="97"/>
    <x v="3"/>
  </r>
  <r>
    <s v="2025-GUS-D2"/>
    <d v="2025-10-22T00:00:00"/>
    <s v="Day 2"/>
    <s v="SA2679"/>
    <s v="Stephan"/>
    <s v="Ferreira"/>
    <s v="SA President A"/>
    <s v="SA President A"/>
    <s v="Kob"/>
    <m/>
    <n v="42"/>
    <n v="0.8"/>
    <n v="0.8"/>
    <x v="3"/>
    <x v="0"/>
  </r>
  <r>
    <s v="2025-GUS-D2"/>
    <d v="2025-10-22T00:00:00"/>
    <s v="Day 2"/>
    <s v="SA2679"/>
    <s v="Stephan"/>
    <s v="Ferreira"/>
    <s v="SA President A"/>
    <s v="SA President A"/>
    <s v="Kob"/>
    <m/>
    <n v="42"/>
    <n v="0.8"/>
    <n v="0.8"/>
    <x v="3"/>
    <x v="0"/>
  </r>
  <r>
    <s v="2025-GUS-D2"/>
    <d v="2025-10-22T00:00:00"/>
    <s v="Day 2"/>
    <s v="SA2679"/>
    <s v="Stephan"/>
    <s v="Ferreira"/>
    <s v="SA President A"/>
    <s v="SA President A"/>
    <s v="Kob"/>
    <m/>
    <n v="46"/>
    <n v="1"/>
    <n v="1"/>
    <x v="3"/>
    <x v="0"/>
  </r>
  <r>
    <s v="2025-GUS-D2"/>
    <d v="2025-10-22T00:00:00"/>
    <s v="Day 2"/>
    <s v="SA2679"/>
    <s v="Stephan"/>
    <s v="Ferreira"/>
    <s v="SA President A"/>
    <s v="SA President A"/>
    <s v="Kob"/>
    <m/>
    <n v="52"/>
    <n v="1.4"/>
    <n v="1.4"/>
    <x v="3"/>
    <x v="0"/>
  </r>
  <r>
    <s v="2025-GUS-D2"/>
    <d v="2025-10-22T00:00:00"/>
    <s v="Day 2"/>
    <s v="SA2679"/>
    <s v="Stephan"/>
    <s v="Ferreira"/>
    <s v="SA President A"/>
    <s v="SA President A"/>
    <s v="Kob"/>
    <m/>
    <n v="50"/>
    <n v="1.3"/>
    <n v="1.3"/>
    <x v="3"/>
    <x v="0"/>
  </r>
  <r>
    <s v="2025-GUS-D2"/>
    <d v="2025-10-22T00:00:00"/>
    <s v="Day 2"/>
    <s v="SA8804"/>
    <s v="Jean"/>
    <s v="Coetzee"/>
    <s v="SA President A"/>
    <s v="SA President A"/>
    <s v="Kob"/>
    <m/>
    <n v="50"/>
    <n v="1.3"/>
    <n v="1.3"/>
    <x v="2"/>
    <x v="0"/>
  </r>
  <r>
    <s v="2025-GUS-D2"/>
    <d v="2025-10-22T00:00:00"/>
    <s v="Day 2"/>
    <s v="SA8804"/>
    <s v="Jean"/>
    <s v="Coetzee"/>
    <s v="SA President A"/>
    <s v="SA President A"/>
    <s v="Kob"/>
    <m/>
    <n v="54"/>
    <n v="1.6"/>
    <n v="1.6"/>
    <x v="2"/>
    <x v="0"/>
  </r>
  <r>
    <s v="2025-GUS-D2"/>
    <d v="2025-10-22T00:00:00"/>
    <s v="Day 2"/>
    <s v="SA8804"/>
    <s v="Jean"/>
    <s v="Coetzee"/>
    <s v="SA President A"/>
    <s v="SA President A"/>
    <s v="Kob"/>
    <m/>
    <n v="45"/>
    <n v="0.9"/>
    <n v="0.9"/>
    <x v="2"/>
    <x v="0"/>
  </r>
  <r>
    <s v="2025-GUS-D2"/>
    <d v="2025-10-22T00:00:00"/>
    <s v="Day 2"/>
    <s v="SA8725"/>
    <s v="Pieter"/>
    <s v="Muller"/>
    <s v="SA President A"/>
    <s v="SA President A"/>
    <s v="Kob"/>
    <m/>
    <n v="54"/>
    <n v="1.6"/>
    <n v="1.6"/>
    <x v="6"/>
    <x v="0"/>
  </r>
  <r>
    <s v="2025-GUS-D2"/>
    <d v="2025-10-22T00:00:00"/>
    <s v="Day 2"/>
    <s v="SA8725"/>
    <s v="Pieter"/>
    <s v="Muller"/>
    <s v="SA President A"/>
    <s v="SA President A"/>
    <s v="Kob"/>
    <m/>
    <n v="56"/>
    <n v="1.8"/>
    <n v="1.8"/>
    <x v="6"/>
    <x v="0"/>
  </r>
  <r>
    <s v="2025-GUS-D2"/>
    <d v="2025-10-22T00:00:00"/>
    <s v="Day 2"/>
    <s v="SA8725"/>
    <s v="Pieter"/>
    <s v="Muller"/>
    <s v="SA President A"/>
    <s v="SA President A"/>
    <s v="Kob"/>
    <m/>
    <n v="54"/>
    <n v="1.6"/>
    <n v="1.6"/>
    <x v="6"/>
    <x v="0"/>
  </r>
  <r>
    <s v="2025-GUS-D2"/>
    <d v="2025-10-22T00:00:00"/>
    <s v="Day 2"/>
    <s v="SA8725"/>
    <s v="Pieter"/>
    <s v="Muller"/>
    <s v="SA President A"/>
    <s v="SA President A"/>
    <s v="Kob"/>
    <m/>
    <n v="48"/>
    <n v="1.1000000000000001"/>
    <n v="1.1000000000000001"/>
    <x v="6"/>
    <x v="0"/>
  </r>
  <r>
    <s v="2025-GUS-D2"/>
    <d v="2025-10-22T00:00:00"/>
    <s v="Day 2"/>
    <s v="SA8725"/>
    <s v="Pieter"/>
    <s v="Muller"/>
    <s v="SA President A"/>
    <s v="SA President A"/>
    <s v="Kob"/>
    <m/>
    <n v="40"/>
    <n v="0.7"/>
    <n v="0.7"/>
    <x v="6"/>
    <x v="0"/>
  </r>
  <r>
    <s v="2025-GUS-D2"/>
    <d v="2025-10-22T00:00:00"/>
    <s v="Day 2"/>
    <s v="SA8725"/>
    <s v="Pieter"/>
    <s v="Muller"/>
    <s v="SA President A"/>
    <s v="SA President A"/>
    <s v="Kob"/>
    <m/>
    <n v="53"/>
    <n v="1.5"/>
    <n v="1.5"/>
    <x v="6"/>
    <x v="0"/>
  </r>
  <r>
    <s v="2025-GUS-D2"/>
    <d v="2025-10-22T00:00:00"/>
    <s v="Day 2"/>
    <s v="SA8725"/>
    <s v="Pieter"/>
    <s v="Muller"/>
    <s v="SA President A"/>
    <s v="SA President A"/>
    <s v="Kob"/>
    <m/>
    <n v="52"/>
    <n v="1.4"/>
    <n v="1.4"/>
    <x v="6"/>
    <x v="0"/>
  </r>
  <r>
    <s v="2025-GUS-D2"/>
    <d v="2025-10-22T00:00:00"/>
    <s v="Day 2"/>
    <s v="SA8725"/>
    <s v="Pieter"/>
    <s v="Muller"/>
    <s v="SA President A"/>
    <s v="SA President A"/>
    <s v="Kob"/>
    <m/>
    <n v="50"/>
    <n v="1.3"/>
    <n v="1.3"/>
    <x v="6"/>
    <x v="0"/>
  </r>
  <r>
    <s v="2025-GUS-D2"/>
    <d v="2025-10-22T00:00:00"/>
    <s v="Day 2"/>
    <s v="SA8725"/>
    <s v="Pieter"/>
    <s v="Muller"/>
    <s v="SA President A"/>
    <s v="SA President A"/>
    <s v="Kob"/>
    <m/>
    <n v="66"/>
    <n v="3"/>
    <n v="3"/>
    <x v="6"/>
    <x v="0"/>
  </r>
  <r>
    <s v="2025-GUS-D2"/>
    <d v="2025-10-22T00:00:00"/>
    <s v="Day 2"/>
    <s v="SA8725"/>
    <s v="Pieter"/>
    <s v="Muller"/>
    <s v="SA President A"/>
    <s v="SA President A"/>
    <s v="Kob"/>
    <m/>
    <n v="61"/>
    <n v="2.2999999999999998"/>
    <n v="2.2999999999999998"/>
    <x v="6"/>
    <x v="0"/>
  </r>
  <r>
    <s v="2025-GUS-D2"/>
    <d v="2025-10-22T00:00:00"/>
    <s v="Day 2"/>
    <s v="SA8725"/>
    <s v="Pieter"/>
    <s v="Muller"/>
    <s v="SA President A"/>
    <s v="SA President A"/>
    <s v="Kob"/>
    <m/>
    <n v="49"/>
    <n v="1.2"/>
    <n v="1.2"/>
    <x v="6"/>
    <x v="0"/>
  </r>
  <r>
    <s v="2025-GUS-D2"/>
    <d v="2025-10-22T00:00:00"/>
    <s v="Day 2"/>
    <s v="SA8725"/>
    <s v="Pieter"/>
    <s v="Muller"/>
    <s v="SA President A"/>
    <s v="SA President A"/>
    <s v="Kob"/>
    <m/>
    <n v="48"/>
    <n v="1.1000000000000001"/>
    <n v="1.1000000000000001"/>
    <x v="6"/>
    <x v="0"/>
  </r>
  <r>
    <s v="2025-GUS-D2"/>
    <d v="2025-10-22T00:00:00"/>
    <s v="Day 2"/>
    <s v="SA8725"/>
    <s v="Pieter"/>
    <s v="Muller"/>
    <s v="SA President A"/>
    <s v="SA President A"/>
    <s v="Kob"/>
    <m/>
    <n v="66"/>
    <n v="3"/>
    <n v="3"/>
    <x v="6"/>
    <x v="0"/>
  </r>
  <r>
    <s v="2025-GUS-D2"/>
    <d v="2025-10-22T00:00:00"/>
    <s v="Day 2"/>
    <s v="SA8725"/>
    <s v="Pieter"/>
    <s v="Muller"/>
    <s v="SA President A"/>
    <s v="SA President A"/>
    <s v="Kob"/>
    <m/>
    <n v="46"/>
    <n v="1"/>
    <n v="1"/>
    <x v="6"/>
    <x v="0"/>
  </r>
  <r>
    <s v="2025-GUS-D2"/>
    <d v="2025-10-22T00:00:00"/>
    <s v="Day 2"/>
    <s v="SA8725"/>
    <s v="Pieter"/>
    <s v="Muller"/>
    <s v="SA President A"/>
    <s v="SA President A"/>
    <s v="Kob"/>
    <m/>
    <n v="62"/>
    <n v="2.5"/>
    <n v="2.5"/>
    <x v="6"/>
    <x v="0"/>
  </r>
  <r>
    <s v="2025-GUS-D2"/>
    <d v="2025-10-22T00:00:00"/>
    <s v="Day 2"/>
    <s v="SA8725"/>
    <s v="Pieter"/>
    <s v="Muller"/>
    <s v="SA President A"/>
    <s v="SA President A"/>
    <s v="Kob"/>
    <m/>
    <n v="41"/>
    <n v="0.7"/>
    <n v="0.7"/>
    <x v="6"/>
    <x v="0"/>
  </r>
  <r>
    <s v="2025-GUS-D2"/>
    <d v="2025-10-22T00:00:00"/>
    <s v="Day 2"/>
    <s v="SA9222"/>
    <s v="Shrinaav"/>
    <s v="Sahadev"/>
    <s v="SA President A"/>
    <s v="SA President A"/>
    <s v="Kob"/>
    <m/>
    <n v="56"/>
    <n v="1.8"/>
    <n v="1.8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2"/>
    <n v="1.4"/>
    <n v="1.4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9"/>
    <n v="1.2"/>
    <n v="1.2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9"/>
    <n v="1.2"/>
    <n v="1.2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3"/>
    <n v="1.5"/>
    <n v="1.5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7"/>
    <n v="1.1000000000000001"/>
    <n v="1.1000000000000001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8"/>
    <n v="1.1000000000000001"/>
    <n v="1.1000000000000001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9"/>
    <n v="1.2"/>
    <n v="1.2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7"/>
    <n v="1.9"/>
    <n v="1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1"/>
    <n v="1.4"/>
    <n v="1.4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6"/>
    <n v="1"/>
    <n v="1"/>
    <x v="4"/>
    <x v="0"/>
  </r>
  <r>
    <s v="2025-GUS-D2"/>
    <d v="2025-10-22T00:00:00"/>
    <s v="Day 2"/>
    <s v="SA0863"/>
    <s v="JB"/>
    <s v="Theron"/>
    <s v="SA President A"/>
    <s v="SA President A"/>
    <m/>
    <s v="Shark Spotted Gully"/>
    <n v="147"/>
    <n v="16.2"/>
    <n v="16.2"/>
    <x v="0"/>
    <x v="0"/>
  </r>
  <r>
    <s v="2025-GUS-D2"/>
    <d v="2025-10-22T00:00:00"/>
    <s v="Day 2"/>
    <s v="SA8249"/>
    <s v="Ettien"/>
    <s v="Burger"/>
    <s v="SA President A"/>
    <s v="SA President A"/>
    <m/>
    <s v="Shark Spotted Gully"/>
    <n v="112"/>
    <n v="6.4"/>
    <n v="6.4"/>
    <x v="5"/>
    <x v="0"/>
  </r>
  <r>
    <s v="2025-GUS-D2"/>
    <d v="2025-10-22T00:00:00"/>
    <s v="Day 2"/>
    <s v="SA4197"/>
    <s v="Ruan"/>
    <s v="Westraad"/>
    <s v="SA President A"/>
    <s v="SA President A"/>
    <m/>
    <s v="Shark Copper (Male)"/>
    <n v="156"/>
    <n v="49.6"/>
    <n v="49.6"/>
    <x v="1"/>
    <x v="0"/>
  </r>
  <r>
    <s v="2025-GUS-D2"/>
    <d v="2025-10-22T00:00:00"/>
    <s v="Day 2"/>
    <s v="SA9865"/>
    <s v="Shane"/>
    <s v="Rajbully"/>
    <s v="SA President B"/>
    <s v="SA President B"/>
    <s v="Kob"/>
    <m/>
    <n v="69"/>
    <n v="3.4"/>
    <n v="3.4"/>
    <x v="8"/>
    <x v="1"/>
  </r>
  <r>
    <s v="2025-GUS-D2"/>
    <d v="2025-10-22T00:00:00"/>
    <s v="Day 2"/>
    <s v="SA9865"/>
    <s v="Shane"/>
    <s v="Rajbully"/>
    <s v="SA President B"/>
    <s v="SA President B"/>
    <s v="Kob"/>
    <m/>
    <n v="56"/>
    <n v="1.8"/>
    <n v="1.8"/>
    <x v="8"/>
    <x v="1"/>
  </r>
  <r>
    <s v="2025-GUS-D2"/>
    <d v="2025-10-22T00:00:00"/>
    <s v="Day 2"/>
    <s v="SA9865"/>
    <s v="Shane"/>
    <s v="Rajbully"/>
    <s v="SA President B"/>
    <s v="SA President B"/>
    <s v="Kob"/>
    <m/>
    <n v="53"/>
    <n v="1.5"/>
    <n v="1.5"/>
    <x v="8"/>
    <x v="1"/>
  </r>
  <r>
    <s v="2025-GUS-D2"/>
    <d v="2025-10-22T00:00:00"/>
    <s v="Day 2"/>
    <s v="SA9865"/>
    <s v="Shane"/>
    <s v="Rajbully"/>
    <s v="SA President B"/>
    <s v="SA President B"/>
    <s v="Kob"/>
    <m/>
    <n v="51"/>
    <n v="1.4"/>
    <n v="1.4"/>
    <x v="8"/>
    <x v="1"/>
  </r>
  <r>
    <s v="2025-GUS-D2"/>
    <d v="2025-10-22T00:00:00"/>
    <s v="Day 2"/>
    <s v="SA9865"/>
    <s v="Shane"/>
    <s v="Rajbully"/>
    <s v="SA President B"/>
    <s v="SA President B"/>
    <s v="Kob"/>
    <m/>
    <n v="46"/>
    <n v="1"/>
    <n v="1"/>
    <x v="8"/>
    <x v="1"/>
  </r>
  <r>
    <s v="2025-GUS-D2"/>
    <d v="2025-10-22T00:00:00"/>
    <s v="Day 2"/>
    <s v="SA10056"/>
    <s v="Philip"/>
    <s v="De Lange"/>
    <s v="SA President B"/>
    <s v="SA President B"/>
    <s v="Kob"/>
    <m/>
    <n v="47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6"/>
    <n v="1"/>
    <n v="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8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7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8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3"/>
    <n v="0.8"/>
    <n v="0.8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7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8"/>
    <n v="1.1000000000000001"/>
    <n v="1.1000000000000001"/>
    <x v="11"/>
    <x v="1"/>
  </r>
  <r>
    <s v="2025-GUS-D2"/>
    <d v="2025-10-22T00:00:00"/>
    <s v="Day 2"/>
    <s v="SA10088"/>
    <s v="Sheldon"/>
    <s v="Rawstron"/>
    <s v="SA President B"/>
    <s v="SA President B"/>
    <s v="Kob"/>
    <m/>
    <n v="42"/>
    <n v="0.8"/>
    <n v="0.8"/>
    <x v="12"/>
    <x v="1"/>
  </r>
  <r>
    <s v="2025-GUS-D2"/>
    <d v="2025-10-22T00:00:00"/>
    <s v="Day 2"/>
    <s v="SA10088"/>
    <s v="Sheldon"/>
    <s v="Rawstron"/>
    <s v="SA President B"/>
    <s v="SA President B"/>
    <s v="Kob"/>
    <m/>
    <n v="46"/>
    <n v="1"/>
    <n v="1"/>
    <x v="12"/>
    <x v="1"/>
  </r>
  <r>
    <s v="2025-GUS-D2"/>
    <d v="2025-10-22T00:00:00"/>
    <s v="Day 2"/>
    <s v="SA9923"/>
    <s v="Chris"/>
    <s v="Barnard"/>
    <s v="SA President B"/>
    <s v="SA President B"/>
    <s v="Kob"/>
    <m/>
    <n v="51"/>
    <n v="1.4"/>
    <n v="1.4"/>
    <x v="10"/>
    <x v="1"/>
  </r>
  <r>
    <s v="2025-GUS-D2"/>
    <d v="2025-10-22T00:00:00"/>
    <s v="Day 2"/>
    <s v="SA9923"/>
    <s v="Chris"/>
    <s v="Barnard"/>
    <s v="SA President B"/>
    <s v="SA President B"/>
    <s v="Kob"/>
    <m/>
    <n v="43"/>
    <n v="0.8"/>
    <n v="0.8"/>
    <x v="10"/>
    <x v="1"/>
  </r>
  <r>
    <s v="2025-GUS-D2"/>
    <d v="2025-10-22T00:00:00"/>
    <s v="Day 2"/>
    <s v="SA9923"/>
    <s v="Chris"/>
    <s v="Barnard"/>
    <s v="SA President B"/>
    <s v="SA President B"/>
    <s v="Kob"/>
    <m/>
    <n v="48"/>
    <n v="1.1000000000000001"/>
    <n v="1.1000000000000001"/>
    <x v="10"/>
    <x v="1"/>
  </r>
  <r>
    <s v="2025-GUS-D2"/>
    <d v="2025-10-22T00:00:00"/>
    <s v="Day 2"/>
    <s v="SA9923"/>
    <s v="Chris"/>
    <s v="Barnard"/>
    <s v="SA President B"/>
    <s v="SA President B"/>
    <s v="Kob"/>
    <m/>
    <n v="49"/>
    <n v="1.2"/>
    <n v="1.2"/>
    <x v="10"/>
    <x v="1"/>
  </r>
  <r>
    <s v="2025-GUS-D2"/>
    <d v="2025-10-22T00:00:00"/>
    <s v="Day 2"/>
    <s v="SA9923"/>
    <s v="Chris"/>
    <s v="Barnard"/>
    <s v="SA President B"/>
    <s v="SA President B"/>
    <s v="Kob"/>
    <m/>
    <n v="46"/>
    <n v="1"/>
    <n v="1"/>
    <x v="10"/>
    <x v="1"/>
  </r>
  <r>
    <s v="2025-GUS-D2"/>
    <d v="2025-10-22T00:00:00"/>
    <s v="Day 2"/>
    <s v="SA9923"/>
    <s v="Chris"/>
    <s v="Barnard"/>
    <s v="SA President B"/>
    <s v="SA President B"/>
    <s v="Kob"/>
    <m/>
    <n v="46"/>
    <n v="1"/>
    <n v="1"/>
    <x v="10"/>
    <x v="1"/>
  </r>
  <r>
    <s v="2025-GUS-D2"/>
    <d v="2025-10-22T00:00:00"/>
    <s v="Day 2"/>
    <s v="SA9923"/>
    <s v="Chris"/>
    <s v="Barnard"/>
    <s v="SA President B"/>
    <s v="SA President B"/>
    <s v="Kob"/>
    <m/>
    <n v="54"/>
    <n v="1.6"/>
    <n v="1.6"/>
    <x v="10"/>
    <x v="1"/>
  </r>
  <r>
    <s v="2025-GUS-D2"/>
    <d v="2025-10-22T00:00:00"/>
    <s v="Day 2"/>
    <s v="SA9923"/>
    <s v="Chris"/>
    <s v="Barnard"/>
    <s v="SA President B"/>
    <s v="SA President B"/>
    <s v="Kob"/>
    <m/>
    <n v="41"/>
    <n v="0.7"/>
    <n v="0.7"/>
    <x v="10"/>
    <x v="1"/>
  </r>
  <r>
    <s v="2025-GUS-D2"/>
    <d v="2025-10-22T00:00:00"/>
    <s v="Day 2"/>
    <s v="SA9923"/>
    <s v="Chris"/>
    <s v="Barnard"/>
    <s v="SA President B"/>
    <s v="SA President B"/>
    <s v="Kob"/>
    <m/>
    <n v="54"/>
    <n v="1.6"/>
    <n v="1.6"/>
    <x v="10"/>
    <x v="1"/>
  </r>
  <r>
    <s v="2025-GUS-D2"/>
    <d v="2025-10-22T00:00:00"/>
    <s v="Day 2"/>
    <s v="SA9923"/>
    <s v="Chris"/>
    <s v="Barnard"/>
    <s v="SA President B"/>
    <s v="SA President B"/>
    <s v="Kob"/>
    <m/>
    <n v="42"/>
    <n v="0.8"/>
    <n v="0.8"/>
    <x v="10"/>
    <x v="1"/>
  </r>
  <r>
    <s v="2025-GUS-D2"/>
    <d v="2025-10-22T00:00:00"/>
    <s v="Day 2"/>
    <s v="SA9972"/>
    <s v="Benito"/>
    <s v="Crause"/>
    <s v="SA President B"/>
    <s v="SA President B"/>
    <s v="Kob"/>
    <m/>
    <n v="49"/>
    <n v="1.2"/>
    <n v="1.2"/>
    <x v="13"/>
    <x v="1"/>
  </r>
  <r>
    <s v="2025-GUS-D2"/>
    <d v="2025-10-22T00:00:00"/>
    <s v="Day 2"/>
    <s v="SA9972"/>
    <s v="Benito"/>
    <s v="Crause"/>
    <s v="SA President B"/>
    <s v="SA President B"/>
    <s v="Kob"/>
    <m/>
    <n v="57"/>
    <n v="1.9"/>
    <n v="1.9"/>
    <x v="13"/>
    <x v="1"/>
  </r>
  <r>
    <s v="2025-GUS-D2"/>
    <d v="2025-10-22T00:00:00"/>
    <s v="Day 2"/>
    <s v="SA9972"/>
    <s v="Benito"/>
    <s v="Crause"/>
    <s v="SA President B"/>
    <s v="SA President B"/>
    <s v="Kob"/>
    <m/>
    <n v="46"/>
    <n v="1"/>
    <n v="1"/>
    <x v="13"/>
    <x v="1"/>
  </r>
  <r>
    <s v="2025-GUS-D2"/>
    <d v="2025-10-22T00:00:00"/>
    <s v="Day 2"/>
    <s v="SA9972"/>
    <s v="Benito"/>
    <s v="Crause"/>
    <s v="SA President B"/>
    <s v="SA President B"/>
    <s v="Kob"/>
    <m/>
    <n v="42"/>
    <n v="0.8"/>
    <n v="0.8"/>
    <x v="13"/>
    <x v="1"/>
  </r>
  <r>
    <s v="2025-GUS-D2"/>
    <d v="2025-10-22T00:00:00"/>
    <s v="Day 2"/>
    <s v="SA9972"/>
    <s v="Benito"/>
    <s v="Crause"/>
    <s v="SA President B"/>
    <s v="SA President B"/>
    <s v="Kob"/>
    <m/>
    <n v="49"/>
    <n v="1.2"/>
    <n v="1.2"/>
    <x v="13"/>
    <x v="1"/>
  </r>
  <r>
    <s v="2025-GUS-D2"/>
    <d v="2025-10-22T00:00:00"/>
    <s v="Day 2"/>
    <s v="SA9972"/>
    <s v="Benito"/>
    <s v="Crause"/>
    <s v="SA President B"/>
    <s v="SA President B"/>
    <s v="Kob"/>
    <m/>
    <n v="52"/>
    <n v="1.4"/>
    <n v="1.4"/>
    <x v="13"/>
    <x v="1"/>
  </r>
  <r>
    <s v="2025-GUS-D2"/>
    <d v="2025-10-22T00:00:00"/>
    <s v="Day 2"/>
    <s v="SA5757"/>
    <s v="Luke"/>
    <s v="Roos"/>
    <s v="SA President B"/>
    <s v="SA President B"/>
    <m/>
    <s v="Shark Spotted Gully"/>
    <n v="120"/>
    <n v="8.1"/>
    <n v="8.1"/>
    <x v="9"/>
    <x v="1"/>
  </r>
  <r>
    <s v="2025-GUS-D2"/>
    <d v="2025-10-22T00:00:00"/>
    <s v="Day 2"/>
    <s v="SA5757"/>
    <s v="Luke"/>
    <s v="Roos"/>
    <s v="SA President B"/>
    <s v="SA President B"/>
    <m/>
    <s v="Shark Spotted Gully"/>
    <n v="104"/>
    <n v="5"/>
    <n v="5"/>
    <x v="9"/>
    <x v="1"/>
  </r>
  <r>
    <s v="2025-GUS-D2"/>
    <d v="2025-10-22T00:00:00"/>
    <s v="Day 2"/>
    <s v="SA6738"/>
    <s v="Wallie"/>
    <s v="Stroebel"/>
    <s v="SA President B"/>
    <s v="SA President B"/>
    <m/>
    <m/>
    <m/>
    <s v=""/>
    <s v=""/>
    <x v="7"/>
    <x v="1"/>
  </r>
  <r>
    <s v="2025-GUS-D2"/>
    <d v="2025-10-22T00:00:00"/>
    <s v="Day 2"/>
    <s v="SA5343"/>
    <s v="Mariette"/>
    <s v="Du Plessis"/>
    <s v="SA Ladies"/>
    <s v="SA Ladies"/>
    <s v="Kob"/>
    <m/>
    <n v="42"/>
    <n v="0.8"/>
    <n v="0.8"/>
    <x v="43"/>
    <x v="6"/>
  </r>
  <r>
    <s v="2025-GUS-D2"/>
    <d v="2025-10-22T00:00:00"/>
    <s v="Day 2"/>
    <s v="SA5343"/>
    <s v="Mariette"/>
    <s v="Du Plessis"/>
    <s v="SA Ladies"/>
    <s v="SA Ladies"/>
    <s v="Kob"/>
    <m/>
    <n v="51"/>
    <n v="1.4"/>
    <n v="1.4"/>
    <x v="43"/>
    <x v="6"/>
  </r>
  <r>
    <s v="2025-GUS-D2"/>
    <d v="2025-10-22T00:00:00"/>
    <s v="Day 2"/>
    <s v="SA5343"/>
    <s v="Mariette"/>
    <s v="Du Plessis"/>
    <s v="SA Ladies"/>
    <s v="SA Ladies"/>
    <s v="Kob"/>
    <m/>
    <n v="54"/>
    <n v="1.6"/>
    <n v="1.6"/>
    <x v="43"/>
    <x v="6"/>
  </r>
  <r>
    <s v="2025-GUS-D2"/>
    <d v="2025-10-22T00:00:00"/>
    <s v="Day 2"/>
    <s v="SA5343"/>
    <s v="Mariette"/>
    <s v="Du Plessis"/>
    <s v="SA Ladies"/>
    <s v="SA Ladies"/>
    <s v="Kob"/>
    <m/>
    <n v="61"/>
    <n v="2.2999999999999998"/>
    <n v="2.2999999999999998"/>
    <x v="43"/>
    <x v="6"/>
  </r>
  <r>
    <s v="2025-GUS-D2"/>
    <d v="2025-10-22T00:00:00"/>
    <s v="Day 2"/>
    <s v="SA5343"/>
    <s v="Mariette"/>
    <s v="Du Plessis"/>
    <s v="SA Ladies"/>
    <s v="SA Ladies"/>
    <s v="Kob"/>
    <m/>
    <n v="58"/>
    <n v="2"/>
    <n v="2"/>
    <x v="43"/>
    <x v="6"/>
  </r>
  <r>
    <s v="2025-GUS-D2"/>
    <d v="2025-10-22T00:00:00"/>
    <s v="Day 2"/>
    <s v="SA5343"/>
    <s v="Mariette"/>
    <s v="Du Plessis"/>
    <s v="SA Ladies"/>
    <s v="SA Ladies"/>
    <s v="Kob"/>
    <m/>
    <n v="51"/>
    <n v="1.4"/>
    <n v="1.4"/>
    <x v="43"/>
    <x v="6"/>
  </r>
  <r>
    <s v="2025-GUS-D2"/>
    <d v="2025-10-22T00:00:00"/>
    <s v="Day 2"/>
    <s v="SA5343"/>
    <s v="Mariette"/>
    <s v="Du Plessis"/>
    <s v="SA Ladies"/>
    <s v="SA Ladies"/>
    <s v="Kob"/>
    <m/>
    <n v="56"/>
    <n v="1.8"/>
    <n v="1.8"/>
    <x v="43"/>
    <x v="6"/>
  </r>
  <r>
    <s v="2025-GUS-D2"/>
    <d v="2025-10-22T00:00:00"/>
    <s v="Day 2"/>
    <s v="SA5343"/>
    <s v="Mariette"/>
    <s v="Du Plessis"/>
    <s v="SA Ladies"/>
    <s v="SA Ladies"/>
    <s v="Kob"/>
    <m/>
    <n v="56"/>
    <n v="1.8"/>
    <n v="1.8"/>
    <x v="43"/>
    <x v="6"/>
  </r>
  <r>
    <s v="2025-GUS-D2"/>
    <d v="2025-10-22T00:00:00"/>
    <s v="Day 2"/>
    <s v="SA5343"/>
    <s v="Mariette"/>
    <s v="Du Plessis"/>
    <s v="SA Ladies"/>
    <s v="SA Ladies"/>
    <s v="Kob"/>
    <m/>
    <n v="59"/>
    <n v="2.1"/>
    <n v="2.1"/>
    <x v="43"/>
    <x v="6"/>
  </r>
  <r>
    <s v="2025-GUS-D2"/>
    <d v="2025-10-22T00:00:00"/>
    <s v="Day 2"/>
    <s v="SA5343"/>
    <s v="Mariette"/>
    <s v="Du Plessis"/>
    <s v="SA Ladies"/>
    <s v="SA Ladies"/>
    <s v="Kob"/>
    <m/>
    <n v="44"/>
    <n v="0.9"/>
    <n v="0.9"/>
    <x v="43"/>
    <x v="6"/>
  </r>
  <r>
    <s v="2025-GUS-D2"/>
    <d v="2025-10-22T00:00:00"/>
    <s v="Day 2"/>
    <s v="SA5343"/>
    <s v="Mariette"/>
    <s v="Du Plessis"/>
    <s v="SA Ladies"/>
    <s v="SA Ladies"/>
    <s v="Kob"/>
    <m/>
    <n v="51"/>
    <n v="1.4"/>
    <n v="1.4"/>
    <x v="43"/>
    <x v="6"/>
  </r>
  <r>
    <s v="2025-GUS-D2"/>
    <d v="2025-10-22T00:00:00"/>
    <s v="Day 2"/>
    <s v="SA11013"/>
    <s v="Sume"/>
    <s v="Mostert"/>
    <s v="SA Ladies"/>
    <s v="SA Ladies"/>
    <s v="Kob"/>
    <m/>
    <n v="45"/>
    <n v="0.9"/>
    <n v="0.9"/>
    <x v="41"/>
    <x v="6"/>
  </r>
  <r>
    <s v="2025-GUS-D2"/>
    <d v="2025-10-22T00:00:00"/>
    <s v="Day 2"/>
    <s v="SA11013"/>
    <s v="Sume"/>
    <s v="Mostert"/>
    <s v="SA Ladies"/>
    <s v="SA Ladies"/>
    <s v="Kob"/>
    <m/>
    <n v="48"/>
    <n v="1.1000000000000001"/>
    <n v="1.1000000000000001"/>
    <x v="41"/>
    <x v="6"/>
  </r>
  <r>
    <s v="2025-GUS-D2"/>
    <d v="2025-10-22T00:00:00"/>
    <s v="Day 2"/>
    <s v="SA11013"/>
    <s v="Sume"/>
    <s v="Mostert"/>
    <s v="SA Ladies"/>
    <s v="SA Ladies"/>
    <s v="Kob"/>
    <m/>
    <n v="44"/>
    <n v="0.9"/>
    <n v="0.9"/>
    <x v="41"/>
    <x v="6"/>
  </r>
  <r>
    <s v="2025-GUS-D2"/>
    <d v="2025-10-22T00:00:00"/>
    <s v="Day 2"/>
    <s v="SA11013"/>
    <s v="Sume"/>
    <s v="Mostert"/>
    <s v="SA Ladies"/>
    <s v="SA Ladies"/>
    <s v="Kob"/>
    <m/>
    <n v="51"/>
    <n v="1.4"/>
    <n v="1.4"/>
    <x v="41"/>
    <x v="6"/>
  </r>
  <r>
    <s v="2025-GUS-D2"/>
    <d v="2025-10-22T00:00:00"/>
    <s v="Day 2"/>
    <s v="SA11013"/>
    <s v="Sume"/>
    <s v="Mostert"/>
    <s v="SA Ladies"/>
    <s v="SA Ladies"/>
    <s v="Kob"/>
    <m/>
    <n v="53"/>
    <n v="1.5"/>
    <n v="1.5"/>
    <x v="41"/>
    <x v="6"/>
  </r>
  <r>
    <s v="2025-GUS-D2"/>
    <d v="2025-10-22T00:00:00"/>
    <s v="Day 2"/>
    <s v="SA11013"/>
    <s v="Sume"/>
    <s v="Mostert"/>
    <s v="SA Ladies"/>
    <s v="SA Ladies"/>
    <s v="Kob"/>
    <m/>
    <n v="45"/>
    <n v="0.9"/>
    <n v="0.9"/>
    <x v="41"/>
    <x v="6"/>
  </r>
  <r>
    <s v="2025-GUS-D2"/>
    <d v="2025-10-22T00:00:00"/>
    <s v="Day 2"/>
    <s v="SA11013"/>
    <s v="Sume"/>
    <s v="Mostert"/>
    <s v="SA Ladies"/>
    <s v="SA Ladies"/>
    <s v="Kob"/>
    <m/>
    <n v="46"/>
    <n v="1"/>
    <n v="1"/>
    <x v="41"/>
    <x v="6"/>
  </r>
  <r>
    <s v="2025-GUS-D2"/>
    <d v="2025-10-22T00:00:00"/>
    <s v="Day 2"/>
    <s v="SA11013"/>
    <s v="Sume"/>
    <s v="Mostert"/>
    <s v="SA Ladies"/>
    <s v="SA Ladies"/>
    <s v="Kob"/>
    <m/>
    <n v="50"/>
    <n v="1.3"/>
    <n v="1.3"/>
    <x v="41"/>
    <x v="6"/>
  </r>
  <r>
    <s v="2025-GUS-D2"/>
    <d v="2025-10-22T00:00:00"/>
    <s v="Day 2"/>
    <s v="SA11013"/>
    <s v="Sume"/>
    <s v="Mostert"/>
    <s v="SA Ladies"/>
    <s v="SA Ladies"/>
    <s v="Kob"/>
    <m/>
    <n v="56"/>
    <n v="1.8"/>
    <n v="1.8"/>
    <x v="41"/>
    <x v="6"/>
  </r>
  <r>
    <s v="2025-GUS-D2"/>
    <d v="2025-10-22T00:00:00"/>
    <s v="Day 2"/>
    <s v="SA11013"/>
    <s v="Sume"/>
    <s v="Mostert"/>
    <s v="SA Ladies"/>
    <s v="SA Ladies"/>
    <s v="Kob"/>
    <m/>
    <n v="40"/>
    <n v="0.7"/>
    <n v="0.7"/>
    <x v="41"/>
    <x v="6"/>
  </r>
  <r>
    <s v="2025-GUS-D2"/>
    <d v="2025-10-22T00:00:00"/>
    <s v="Day 2"/>
    <s v="SA10066"/>
    <s v="Angelique"/>
    <s v="Van Dyk"/>
    <s v="SA Ladies"/>
    <s v="SA Ladies"/>
    <s v="Kob"/>
    <m/>
    <n v="58"/>
    <n v="2"/>
    <n v="2"/>
    <x v="44"/>
    <x v="6"/>
  </r>
  <r>
    <s v="2025-GUS-D2"/>
    <d v="2025-10-22T00:00:00"/>
    <s v="Day 2"/>
    <s v="SA10066"/>
    <s v="Angelique"/>
    <s v="Van Dyk"/>
    <s v="SA Ladies"/>
    <s v="SA Ladies"/>
    <s v="Kob"/>
    <m/>
    <n v="60"/>
    <n v="2.2000000000000002"/>
    <n v="2.2000000000000002"/>
    <x v="44"/>
    <x v="6"/>
  </r>
  <r>
    <s v="2025-GUS-D2"/>
    <d v="2025-10-22T00:00:00"/>
    <s v="Day 2"/>
    <s v="SA10066"/>
    <s v="Angelique"/>
    <s v="Van Dyk"/>
    <s v="SA Ladies"/>
    <s v="SA Ladies"/>
    <s v="Kob"/>
    <m/>
    <n v="55"/>
    <n v="1.7"/>
    <n v="1.7"/>
    <x v="44"/>
    <x v="6"/>
  </r>
  <r>
    <s v="2025-GUS-D2"/>
    <d v="2025-10-22T00:00:00"/>
    <s v="Day 2"/>
    <s v="SA10066"/>
    <s v="Angelique"/>
    <s v="Van Dyk"/>
    <s v="SA Ladies"/>
    <s v="SA Ladies"/>
    <s v="Kob"/>
    <m/>
    <n v="48"/>
    <n v="1.1000000000000001"/>
    <n v="1.1000000000000001"/>
    <x v="44"/>
    <x v="6"/>
  </r>
  <r>
    <s v="2025-GUS-D2"/>
    <d v="2025-10-22T00:00:00"/>
    <s v="Day 2"/>
    <s v="SA10066"/>
    <s v="Angelique"/>
    <s v="Van Dyk"/>
    <s v="SA Ladies"/>
    <s v="SA Ladies"/>
    <s v="Kob"/>
    <m/>
    <n v="51"/>
    <n v="1.4"/>
    <n v="1.4"/>
    <x v="44"/>
    <x v="6"/>
  </r>
  <r>
    <s v="2025-GUS-D2"/>
    <d v="2025-10-22T00:00:00"/>
    <s v="Day 2"/>
    <s v="SA10066"/>
    <s v="Angelique"/>
    <s v="Van Dyk"/>
    <s v="SA Ladies"/>
    <s v="SA Ladies"/>
    <s v="Kob"/>
    <m/>
    <n v="51"/>
    <n v="1.4"/>
    <n v="1.4"/>
    <x v="44"/>
    <x v="6"/>
  </r>
  <r>
    <s v="2025-GUS-D2"/>
    <d v="2025-10-22T00:00:00"/>
    <s v="Day 2"/>
    <s v="SA6820"/>
    <s v="Helen"/>
    <s v="Potgieter"/>
    <s v="SA Ladies"/>
    <s v="SA Ladies"/>
    <s v="Kob"/>
    <m/>
    <n v="46"/>
    <n v="1"/>
    <n v="1"/>
    <x v="42"/>
    <x v="6"/>
  </r>
  <r>
    <s v="2025-GUS-D2"/>
    <d v="2025-10-22T00:00:00"/>
    <s v="Day 2"/>
    <s v="SA6820"/>
    <s v="Helen"/>
    <s v="Potgieter"/>
    <s v="SA Ladies"/>
    <s v="SA Ladies"/>
    <s v="Kob"/>
    <m/>
    <n v="54"/>
    <n v="1.6"/>
    <n v="1.6"/>
    <x v="42"/>
    <x v="6"/>
  </r>
  <r>
    <s v="2025-GUS-D2"/>
    <d v="2025-10-22T00:00:00"/>
    <s v="Day 2"/>
    <s v="SA6820"/>
    <s v="Helen"/>
    <s v="Potgieter"/>
    <s v="SA Ladies"/>
    <s v="SA Ladies"/>
    <s v="Kob"/>
    <m/>
    <n v="63"/>
    <n v="2.6"/>
    <n v="2.6"/>
    <x v="42"/>
    <x v="6"/>
  </r>
  <r>
    <s v="2025-GUS-D2"/>
    <d v="2025-10-22T00:00:00"/>
    <s v="Day 2"/>
    <s v="SA6820"/>
    <s v="Helen"/>
    <s v="Potgieter"/>
    <s v="SA Ladies"/>
    <s v="SA Ladies"/>
    <s v="Kob"/>
    <m/>
    <n v="48"/>
    <n v="1.1000000000000001"/>
    <n v="1.1000000000000001"/>
    <x v="42"/>
    <x v="6"/>
  </r>
  <r>
    <s v="2025-GUS-D2"/>
    <d v="2025-10-22T00:00:00"/>
    <s v="Day 2"/>
    <s v="SA6820"/>
    <s v="Helen"/>
    <s v="Potgieter"/>
    <s v="SA Ladies"/>
    <s v="SA Ladies"/>
    <s v="Kob"/>
    <m/>
    <n v="54"/>
    <n v="1.6"/>
    <n v="1.6"/>
    <x v="42"/>
    <x v="6"/>
  </r>
  <r>
    <s v="2025-GUS-D2"/>
    <d v="2025-10-22T00:00:00"/>
    <s v="Day 2"/>
    <s v="SA6820"/>
    <s v="Helen"/>
    <s v="Potgieter"/>
    <s v="SA Ladies"/>
    <s v="SA Ladies"/>
    <s v="Kob"/>
    <m/>
    <n v="44"/>
    <n v="0.9"/>
    <n v="0.9"/>
    <x v="42"/>
    <x v="6"/>
  </r>
  <r>
    <s v="2025-GUS-D2"/>
    <d v="2025-10-22T00:00:00"/>
    <s v="Day 2"/>
    <s v="SA9963"/>
    <s v="Yolanda"/>
    <s v="Vermeulen"/>
    <s v="SA Ladies"/>
    <s v="SA Ladies"/>
    <s v="Kob"/>
    <m/>
    <n v="48"/>
    <n v="1.1000000000000001"/>
    <n v="1.1000000000000001"/>
    <x v="46"/>
    <x v="6"/>
  </r>
  <r>
    <s v="2025-GUS-D2"/>
    <d v="2025-10-22T00:00:00"/>
    <s v="Day 2"/>
    <s v="SA9963"/>
    <s v="Yolanda"/>
    <s v="Vermeulen"/>
    <s v="SA Ladies"/>
    <s v="SA Ladies"/>
    <s v="Kob"/>
    <m/>
    <n v="50"/>
    <n v="1.3"/>
    <n v="1.3"/>
    <x v="46"/>
    <x v="6"/>
  </r>
  <r>
    <s v="2025-GUS-D2"/>
    <d v="2025-10-22T00:00:00"/>
    <s v="Day 2"/>
    <s v="SA9963"/>
    <s v="Yolanda"/>
    <s v="Vermeulen"/>
    <s v="SA Ladies"/>
    <s v="SA Ladies"/>
    <s v="Kob"/>
    <m/>
    <n v="46"/>
    <n v="1"/>
    <n v="1"/>
    <x v="46"/>
    <x v="6"/>
  </r>
  <r>
    <s v="2025-GUS-D2"/>
    <d v="2025-10-22T00:00:00"/>
    <s v="Day 2"/>
    <s v="SA9963"/>
    <s v="Yolanda"/>
    <s v="Vermeulen"/>
    <s v="SA Ladies"/>
    <s v="SA Ladies"/>
    <s v="Kob"/>
    <m/>
    <n v="54"/>
    <n v="1.6"/>
    <n v="1.6"/>
    <x v="46"/>
    <x v="6"/>
  </r>
  <r>
    <s v="2025-GUS-D2"/>
    <d v="2025-10-22T00:00:00"/>
    <s v="Day 2"/>
    <s v="SA9963"/>
    <s v="Yolanda"/>
    <s v="Vermeulen"/>
    <s v="SA Ladies"/>
    <s v="SA Ladies"/>
    <s v="Kob"/>
    <m/>
    <n v="45"/>
    <n v="0.9"/>
    <n v="0.9"/>
    <x v="46"/>
    <x v="6"/>
  </r>
  <r>
    <s v="2025-GUS-D2"/>
    <d v="2025-10-22T00:00:00"/>
    <s v="Day 2"/>
    <s v="SA9963"/>
    <s v="Yolanda"/>
    <s v="Vermeulen"/>
    <s v="SA Ladies"/>
    <s v="SA Ladies"/>
    <s v="Kob"/>
    <m/>
    <n v="57"/>
    <n v="1.9"/>
    <n v="1.9"/>
    <x v="46"/>
    <x v="6"/>
  </r>
  <r>
    <s v="2025-GUS-D2"/>
    <d v="2025-10-22T00:00:00"/>
    <s v="Day 2"/>
    <s v="SA9963"/>
    <s v="Yolanda"/>
    <s v="Vermeulen"/>
    <s v="SA Ladies"/>
    <s v="SA Ladies"/>
    <s v="Kob"/>
    <m/>
    <n v="47"/>
    <n v="1.1000000000000001"/>
    <n v="1.1000000000000001"/>
    <x v="46"/>
    <x v="6"/>
  </r>
  <r>
    <s v="2025-GUS-D2"/>
    <d v="2025-10-22T00:00:00"/>
    <s v="Day 2"/>
    <s v="SA9963"/>
    <s v="Yolanda"/>
    <s v="Vermeulen"/>
    <s v="SA Ladies"/>
    <s v="SA Ladies"/>
    <s v="Kob"/>
    <m/>
    <n v="46"/>
    <n v="1"/>
    <n v="1"/>
    <x v="46"/>
    <x v="6"/>
  </r>
  <r>
    <s v="2025-GUS-D2"/>
    <d v="2025-10-22T00:00:00"/>
    <s v="Day 2"/>
    <s v="SA9963"/>
    <s v="Yolanda"/>
    <s v="Vermeulen"/>
    <s v="SA Ladies"/>
    <s v="SA Ladies"/>
    <s v="Kob"/>
    <m/>
    <n v="54"/>
    <n v="1.6"/>
    <n v="1.6"/>
    <x v="46"/>
    <x v="6"/>
  </r>
  <r>
    <s v="2025-GUS-D2"/>
    <d v="2025-10-22T00:00:00"/>
    <s v="Day 2"/>
    <s v="SA6868"/>
    <s v="Mariette"/>
    <s v="Westraad"/>
    <s v="SA Ladies"/>
    <s v="SA Ladies"/>
    <s v="Kob"/>
    <m/>
    <n v="61"/>
    <n v="2.2999999999999998"/>
    <n v="2.2999999999999998"/>
    <x v="47"/>
    <x v="6"/>
  </r>
  <r>
    <s v="2025-GUS-D2"/>
    <d v="2025-10-22T00:00:00"/>
    <s v="Day 2"/>
    <s v="SA6868"/>
    <s v="Mariette"/>
    <s v="Westraad"/>
    <s v="SA Ladies"/>
    <s v="SA Ladies"/>
    <s v="Kob"/>
    <m/>
    <n v="52"/>
    <n v="1.4"/>
    <n v="1.4"/>
    <x v="47"/>
    <x v="6"/>
  </r>
  <r>
    <s v="2025-GUS-D2"/>
    <d v="2025-10-22T00:00:00"/>
    <s v="Day 2"/>
    <s v="SA6868"/>
    <s v="Mariette"/>
    <s v="Westraad"/>
    <s v="SA Ladies"/>
    <s v="SA Ladies"/>
    <s v="Kob"/>
    <m/>
    <n v="62"/>
    <n v="2.5"/>
    <n v="2.5"/>
    <x v="47"/>
    <x v="6"/>
  </r>
  <r>
    <s v="2025-GUS-D2"/>
    <d v="2025-10-22T00:00:00"/>
    <s v="Day 2"/>
    <s v="SA6868"/>
    <s v="Mariette"/>
    <s v="Westraad"/>
    <s v="SA Ladies"/>
    <s v="SA Ladies"/>
    <s v="Kob"/>
    <m/>
    <n v="48"/>
    <n v="1.1000000000000001"/>
    <n v="1.1000000000000001"/>
    <x v="47"/>
    <x v="6"/>
  </r>
  <r>
    <s v="2025-GUS-D2"/>
    <d v="2025-10-22T00:00:00"/>
    <s v="Day 2"/>
    <s v="SA6868"/>
    <s v="Mariette"/>
    <s v="Westraad"/>
    <s v="SA Ladies"/>
    <s v="SA Ladies"/>
    <s v="Kob"/>
    <m/>
    <n v="57"/>
    <n v="1.9"/>
    <n v="1.9"/>
    <x v="47"/>
    <x v="6"/>
  </r>
  <r>
    <s v="2025-GUS-D2"/>
    <d v="2025-10-22T00:00:00"/>
    <s v="Day 2"/>
    <s v="SA6868"/>
    <s v="Mariette"/>
    <s v="Westraad"/>
    <s v="SA Ladies"/>
    <s v="SA Ladies"/>
    <s v="Kob"/>
    <m/>
    <n v="52"/>
    <n v="1.4"/>
    <n v="1.4"/>
    <x v="47"/>
    <x v="6"/>
  </r>
  <r>
    <s v="2025-GUS-D2"/>
    <d v="2025-10-22T00:00:00"/>
    <s v="Day 2"/>
    <s v="SA6868"/>
    <s v="Mariette"/>
    <s v="Westraad"/>
    <s v="SA Ladies"/>
    <s v="SA Ladies"/>
    <s v="Kob"/>
    <m/>
    <n v="54"/>
    <n v="1.6"/>
    <n v="1.6"/>
    <x v="47"/>
    <x v="6"/>
  </r>
  <r>
    <s v="2025-GUS-D2"/>
    <d v="2025-10-22T00:00:00"/>
    <s v="Day 2"/>
    <s v="SA6868"/>
    <s v="Mariette"/>
    <s v="Westraad"/>
    <s v="SA Ladies"/>
    <s v="SA Ladies"/>
    <s v="Kob"/>
    <m/>
    <n v="57"/>
    <n v="1.9"/>
    <n v="1.9"/>
    <x v="47"/>
    <x v="6"/>
  </r>
  <r>
    <s v="2025-GUS-D2"/>
    <d v="2025-10-22T00:00:00"/>
    <s v="Day 2"/>
    <s v="SA6868"/>
    <s v="Mariette"/>
    <s v="Westraad"/>
    <s v="SA Ladies"/>
    <s v="SA Ladies"/>
    <s v="Kob"/>
    <m/>
    <n v="57"/>
    <n v="1.9"/>
    <n v="1.9"/>
    <x v="47"/>
    <x v="6"/>
  </r>
  <r>
    <s v="2025-GUS-D2"/>
    <d v="2025-10-22T00:00:00"/>
    <s v="Day 2"/>
    <s v="SA6868"/>
    <s v="Mariette"/>
    <s v="Westraad"/>
    <s v="SA Ladies"/>
    <s v="SA Ladies"/>
    <s v="Kob"/>
    <m/>
    <n v="56"/>
    <n v="1.8"/>
    <n v="1.8"/>
    <x v="47"/>
    <x v="6"/>
  </r>
  <r>
    <s v="2025-GUS-D2"/>
    <d v="2025-10-22T00:00:00"/>
    <s v="Day 2"/>
    <s v="SA6868"/>
    <s v="Mariette"/>
    <s v="Westraad"/>
    <s v="SA Ladies"/>
    <s v="SA Ladies"/>
    <s v="Kob"/>
    <m/>
    <n v="44"/>
    <n v="0.9"/>
    <n v="0.9"/>
    <x v="47"/>
    <x v="6"/>
  </r>
  <r>
    <s v="2025-GUS-D2"/>
    <d v="2025-10-22T00:00:00"/>
    <s v="Day 2"/>
    <s v="SA6868"/>
    <s v="Mariette"/>
    <s v="Westraad"/>
    <s v="SA Ladies"/>
    <s v="SA Ladies"/>
    <s v="Kob"/>
    <m/>
    <n v="54"/>
    <n v="1.6"/>
    <n v="1.6"/>
    <x v="47"/>
    <x v="6"/>
  </r>
  <r>
    <s v="2025-GUS-D2"/>
    <d v="2025-10-22T00:00:00"/>
    <s v="Day 2"/>
    <s v="SA6868"/>
    <s v="Mariette"/>
    <s v="Westraad"/>
    <s v="SA Ladies"/>
    <s v="SA Ladies"/>
    <s v="Kob"/>
    <m/>
    <n v="50"/>
    <n v="1.3"/>
    <n v="1.3"/>
    <x v="47"/>
    <x v="6"/>
  </r>
  <r>
    <s v="2025-GUS-D2"/>
    <d v="2025-10-22T00:00:00"/>
    <s v="Day 2"/>
    <s v="SA6868"/>
    <s v="Mariette"/>
    <s v="Westraad"/>
    <s v="SA Ladies"/>
    <s v="SA Ladies"/>
    <s v="Kob"/>
    <m/>
    <n v="46"/>
    <n v="1"/>
    <n v="1"/>
    <x v="47"/>
    <x v="6"/>
  </r>
  <r>
    <s v="2025-GUS-D2"/>
    <d v="2025-10-22T00:00:00"/>
    <s v="Day 2"/>
    <s v="SA6868"/>
    <s v="Mariette"/>
    <s v="Westraad"/>
    <s v="SA Ladies"/>
    <s v="SA Ladies"/>
    <s v="Kob"/>
    <m/>
    <n v="43"/>
    <n v="0.8"/>
    <n v="0.8"/>
    <x v="47"/>
    <x v="6"/>
  </r>
  <r>
    <s v="2025-GUS-D2"/>
    <d v="2025-10-22T00:00:00"/>
    <s v="Day 2"/>
    <s v="SA6868"/>
    <s v="Mariette"/>
    <s v="Westraad"/>
    <s v="SA Ladies"/>
    <s v="SA Ladies"/>
    <s v="Kob"/>
    <m/>
    <n v="55"/>
    <n v="1.7"/>
    <n v="1.7"/>
    <x v="47"/>
    <x v="6"/>
  </r>
  <r>
    <s v="2025-GUS-D2"/>
    <d v="2025-10-22T00:00:00"/>
    <s v="Day 2"/>
    <s v="SA11280"/>
    <s v="Saffiya"/>
    <s v="Ahmod"/>
    <s v="SA Ladies"/>
    <s v="SA Ladies"/>
    <s v="Kob"/>
    <m/>
    <n v="53"/>
    <n v="1.5"/>
    <n v="1.5"/>
    <x v="45"/>
    <x v="6"/>
  </r>
  <r>
    <s v="2025-GUS-D2"/>
    <d v="2025-10-22T00:00:00"/>
    <s v="Day 2"/>
    <s v="SA11280"/>
    <s v="Saffiya"/>
    <s v="Ahmod"/>
    <s v="SA Ladies"/>
    <s v="SA Ladies"/>
    <s v="Kob"/>
    <m/>
    <n v="49"/>
    <n v="1.2"/>
    <n v="1.2"/>
    <x v="45"/>
    <x v="6"/>
  </r>
  <r>
    <s v="2025-GUS-D2"/>
    <d v="2025-10-22T00:00:00"/>
    <s v="Day 2"/>
    <s v="SA11280"/>
    <s v="Saffiya"/>
    <s v="Ahmod"/>
    <s v="SA Ladies"/>
    <s v="SA Ladies"/>
    <s v="Kob"/>
    <m/>
    <n v="50"/>
    <n v="1.3"/>
    <n v="1.3"/>
    <x v="45"/>
    <x v="6"/>
  </r>
  <r>
    <s v="2025-GUS-D2"/>
    <d v="2025-10-22T00:00:00"/>
    <s v="Day 2"/>
    <s v="SA11280"/>
    <s v="Saffiya"/>
    <s v="Ahmod"/>
    <s v="SA Ladies"/>
    <s v="SA Ladies"/>
    <s v="Kob"/>
    <m/>
    <n v="47"/>
    <n v="1.1000000000000001"/>
    <n v="1.1000000000000001"/>
    <x v="45"/>
    <x v="6"/>
  </r>
  <r>
    <s v="2025-GUS-D2"/>
    <d v="2025-10-22T00:00:00"/>
    <s v="Day 2"/>
    <s v="SA11280"/>
    <s v="Saffiya"/>
    <s v="Ahmod"/>
    <s v="SA Ladies"/>
    <s v="SA Ladies"/>
    <s v="Kob"/>
    <m/>
    <n v="53"/>
    <n v="1.5"/>
    <n v="1.5"/>
    <x v="45"/>
    <x v="6"/>
  </r>
  <r>
    <s v="2025-GUS-D2"/>
    <d v="2025-10-22T00:00:00"/>
    <s v="Day 2"/>
    <s v="SA11280"/>
    <s v="Saffiya"/>
    <s v="Ahmod"/>
    <s v="SA Ladies"/>
    <s v="SA Ladies"/>
    <s v="Kob"/>
    <m/>
    <n v="44"/>
    <n v="0.9"/>
    <n v="0.9"/>
    <x v="45"/>
    <x v="6"/>
  </r>
  <r>
    <s v="2025-GUS-D2"/>
    <d v="2025-10-22T00:00:00"/>
    <s v="Day 2"/>
    <s v="SA11280"/>
    <s v="Saffiya"/>
    <s v="Ahmod"/>
    <s v="SA Ladies"/>
    <s v="SA Ladies"/>
    <s v="Kob"/>
    <m/>
    <n v="47"/>
    <n v="1.1000000000000001"/>
    <n v="1.1000000000000001"/>
    <x v="45"/>
    <x v="6"/>
  </r>
  <r>
    <s v="2025-GUS-D2"/>
    <d v="2025-10-22T00:00:00"/>
    <s v="Day 2"/>
    <s v="SA11280"/>
    <s v="Saffiya"/>
    <s v="Ahmod"/>
    <s v="SA Ladies"/>
    <s v="SA Ladies"/>
    <s v="Kob"/>
    <m/>
    <n v="52"/>
    <n v="1.4"/>
    <n v="1.4"/>
    <x v="45"/>
    <x v="6"/>
  </r>
  <r>
    <s v="2025-GUS-D2"/>
    <d v="2025-10-22T00:00:00"/>
    <s v="Day 2"/>
    <s v="SA11280"/>
    <s v="Saffiya"/>
    <s v="Ahmod"/>
    <s v="SA Ladies"/>
    <s v="SA Ladies"/>
    <s v="Kob"/>
    <m/>
    <n v="55"/>
    <n v="1.7"/>
    <n v="1.7"/>
    <x v="45"/>
    <x v="6"/>
  </r>
  <r>
    <s v="2025-GUS-D2"/>
    <d v="2025-10-22T00:00:00"/>
    <s v="Day 2"/>
    <s v="SA11280"/>
    <s v="Saffiya"/>
    <s v="Ahmod"/>
    <s v="SA Ladies"/>
    <s v="SA Ladies"/>
    <s v="Kob"/>
    <m/>
    <n v="45"/>
    <n v="0.9"/>
    <n v="0.9"/>
    <x v="45"/>
    <x v="6"/>
  </r>
  <r>
    <s v="2025-GUS-D2"/>
    <d v="2025-10-22T00:00:00"/>
    <s v="Day 2"/>
    <s v="SA11280"/>
    <s v="Saffiya"/>
    <s v="Ahmod"/>
    <s v="SA Ladies"/>
    <s v="SA Ladies"/>
    <s v="Kob"/>
    <m/>
    <n v="58"/>
    <n v="2"/>
    <n v="2"/>
    <x v="45"/>
    <x v="6"/>
  </r>
  <r>
    <s v="2025-GUS-D2"/>
    <d v="2025-10-22T00:00:00"/>
    <s v="Day 2"/>
    <s v="SA11280"/>
    <s v="Saffiya"/>
    <s v="Ahmod"/>
    <s v="SA Ladies"/>
    <s v="SA Ladies"/>
    <s v="Kob"/>
    <m/>
    <n v="65"/>
    <n v="2.8"/>
    <n v="2.8"/>
    <x v="45"/>
    <x v="6"/>
  </r>
  <r>
    <s v="2025-GUS-D2"/>
    <d v="2025-10-22T00:00:00"/>
    <s v="Day 2"/>
    <s v="SA11280"/>
    <s v="Saffiya"/>
    <s v="Ahmod"/>
    <s v="SA Ladies"/>
    <s v="SA Ladies"/>
    <m/>
    <s v="Shark Spotted Gully"/>
    <n v="148"/>
    <n v="16.600000000000001"/>
    <n v="16.600000000000001"/>
    <x v="45"/>
    <x v="6"/>
  </r>
  <r>
    <s v="2025-GUS-D2"/>
    <d v="2025-10-22T00:00:00"/>
    <s v="Day 2"/>
    <s v="SA11280"/>
    <s v="Saffiya"/>
    <s v="Ahmod"/>
    <s v="SA Ladies"/>
    <s v="SA Ladies"/>
    <m/>
    <s v="Shark Spotted Gully"/>
    <n v="111"/>
    <n v="6.2"/>
    <n v="6.2"/>
    <x v="45"/>
    <x v="6"/>
  </r>
  <r>
    <s v="2025-GUS-D2"/>
    <d v="2025-10-22T00:00:00"/>
    <s v="Day 2"/>
    <s v="SA159"/>
    <s v="Ettienne"/>
    <s v="Kapp"/>
    <s v="SA Masters"/>
    <s v="SA Masters"/>
    <s v="Kob"/>
    <m/>
    <n v="47"/>
    <n v="1.1000000000000001"/>
    <n v="1.1000000000000001"/>
    <x v="17"/>
    <x v="2"/>
  </r>
  <r>
    <s v="2025-GUS-D2"/>
    <d v="2025-10-22T00:00:00"/>
    <s v="Day 2"/>
    <s v="SA159"/>
    <s v="Ettienne"/>
    <s v="Kapp"/>
    <s v="SA Masters"/>
    <s v="SA Masters"/>
    <s v="Kob"/>
    <m/>
    <n v="60"/>
    <n v="2.2000000000000002"/>
    <n v="2.2000000000000002"/>
    <x v="17"/>
    <x v="2"/>
  </r>
  <r>
    <s v="2025-GUS-D2"/>
    <d v="2025-10-22T00:00:00"/>
    <s v="Day 2"/>
    <s v="SA159"/>
    <s v="Ettienne"/>
    <s v="Kapp"/>
    <s v="SA Masters"/>
    <s v="SA Masters"/>
    <s v="Kob"/>
    <m/>
    <n v="52"/>
    <n v="1.4"/>
    <n v="1.4"/>
    <x v="17"/>
    <x v="2"/>
  </r>
  <r>
    <s v="2025-GUS-D2"/>
    <d v="2025-10-22T00:00:00"/>
    <s v="Day 2"/>
    <s v="SA159"/>
    <s v="Ettienne"/>
    <s v="Kapp"/>
    <s v="SA Masters"/>
    <s v="SA Masters"/>
    <s v="Kob"/>
    <m/>
    <n v="43"/>
    <n v="0.8"/>
    <n v="0.8"/>
    <x v="17"/>
    <x v="2"/>
  </r>
  <r>
    <s v="2025-GUS-D2"/>
    <d v="2025-10-22T00:00:00"/>
    <s v="Day 2"/>
    <s v="SA159"/>
    <s v="Ettienne"/>
    <s v="Kapp"/>
    <s v="SA Masters"/>
    <s v="SA Masters"/>
    <s v="Kob"/>
    <m/>
    <n v="48"/>
    <n v="1.1000000000000001"/>
    <n v="1.1000000000000001"/>
    <x v="17"/>
    <x v="2"/>
  </r>
  <r>
    <s v="2025-GUS-D2"/>
    <d v="2025-10-22T00:00:00"/>
    <s v="Day 2"/>
    <s v="SA159"/>
    <s v="Ettienne"/>
    <s v="Kapp"/>
    <s v="SA Masters"/>
    <s v="SA Masters"/>
    <s v="Kob"/>
    <m/>
    <n v="51"/>
    <n v="1.4"/>
    <n v="1.4"/>
    <x v="17"/>
    <x v="2"/>
  </r>
  <r>
    <s v="2025-GUS-D2"/>
    <d v="2025-10-22T00:00:00"/>
    <s v="Day 2"/>
    <s v="SA159"/>
    <s v="Ettienne"/>
    <s v="Kapp"/>
    <s v="SA Masters"/>
    <s v="SA Masters"/>
    <s v="Kob"/>
    <m/>
    <n v="43"/>
    <n v="0.8"/>
    <n v="0.8"/>
    <x v="17"/>
    <x v="2"/>
  </r>
  <r>
    <s v="2025-GUS-D2"/>
    <d v="2025-10-22T00:00:00"/>
    <s v="Day 2"/>
    <s v="SA159"/>
    <s v="Ettienne"/>
    <s v="Kapp"/>
    <s v="SA Masters"/>
    <s v="SA Masters"/>
    <s v="Kob"/>
    <m/>
    <n v="43"/>
    <n v="0.8"/>
    <n v="0.8"/>
    <x v="17"/>
    <x v="2"/>
  </r>
  <r>
    <s v="2025-GUS-D2"/>
    <d v="2025-10-22T00:00:00"/>
    <s v="Day 2"/>
    <s v="SA159"/>
    <s v="Ettienne"/>
    <s v="Kapp"/>
    <s v="SA Masters"/>
    <s v="SA Masters"/>
    <s v="Kob"/>
    <m/>
    <n v="59"/>
    <n v="2.1"/>
    <n v="2.1"/>
    <x v="17"/>
    <x v="2"/>
  </r>
  <r>
    <s v="2025-GUS-D2"/>
    <d v="2025-10-22T00:00:00"/>
    <s v="Day 2"/>
    <s v="SA159"/>
    <s v="Ettienne"/>
    <s v="Kapp"/>
    <s v="SA Masters"/>
    <s v="SA Masters"/>
    <s v="Kob"/>
    <m/>
    <n v="55"/>
    <n v="1.7"/>
    <n v="1.7"/>
    <x v="17"/>
    <x v="2"/>
  </r>
  <r>
    <s v="2025-GUS-D2"/>
    <d v="2025-10-22T00:00:00"/>
    <s v="Day 2"/>
    <s v="SA10017"/>
    <s v="Greg"/>
    <s v="Coetzer"/>
    <s v="SA Masters"/>
    <s v="SA Masters"/>
    <s v="Kob"/>
    <m/>
    <n v="46"/>
    <n v="1"/>
    <n v="1"/>
    <x v="15"/>
    <x v="2"/>
  </r>
  <r>
    <s v="2025-GUS-D2"/>
    <d v="2025-10-22T00:00:00"/>
    <s v="Day 2"/>
    <s v="SA10017"/>
    <s v="Greg"/>
    <s v="Coetzer"/>
    <s v="SA Masters"/>
    <s v="SA Masters"/>
    <s v="Kob"/>
    <m/>
    <n v="49"/>
    <n v="1.2"/>
    <n v="1.2"/>
    <x v="15"/>
    <x v="2"/>
  </r>
  <r>
    <s v="2025-GUS-D2"/>
    <d v="2025-10-22T00:00:00"/>
    <s v="Day 2"/>
    <s v="SA10017"/>
    <s v="Greg"/>
    <s v="Coetzer"/>
    <s v="SA Masters"/>
    <s v="SA Masters"/>
    <s v="Kob"/>
    <m/>
    <n v="59"/>
    <n v="2.1"/>
    <n v="2.1"/>
    <x v="15"/>
    <x v="2"/>
  </r>
  <r>
    <s v="2025-GUS-D2"/>
    <d v="2025-10-22T00:00:00"/>
    <s v="Day 2"/>
    <s v="SA10017"/>
    <s v="Greg"/>
    <s v="Coetzer"/>
    <s v="SA Masters"/>
    <s v="SA Masters"/>
    <s v="Kob"/>
    <m/>
    <n v="47"/>
    <n v="1.1000000000000001"/>
    <n v="1.1000000000000001"/>
    <x v="15"/>
    <x v="2"/>
  </r>
  <r>
    <s v="2025-GUS-D2"/>
    <d v="2025-10-22T00:00:00"/>
    <s v="Day 2"/>
    <s v="SA10017"/>
    <s v="Greg"/>
    <s v="Coetzer"/>
    <s v="SA Masters"/>
    <s v="SA Masters"/>
    <s v="Kob"/>
    <m/>
    <n v="50"/>
    <n v="1.3"/>
    <n v="1.3"/>
    <x v="15"/>
    <x v="2"/>
  </r>
  <r>
    <s v="2025-GUS-D2"/>
    <d v="2025-10-22T00:00:00"/>
    <s v="Day 2"/>
    <s v="SA10017"/>
    <s v="Greg"/>
    <s v="Coetzer"/>
    <s v="SA Masters"/>
    <s v="SA Masters"/>
    <s v="Kob"/>
    <m/>
    <n v="46"/>
    <n v="1"/>
    <n v="1"/>
    <x v="15"/>
    <x v="2"/>
  </r>
  <r>
    <s v="2025-GUS-D2"/>
    <d v="2025-10-22T00:00:00"/>
    <s v="Day 2"/>
    <s v="SA10017"/>
    <s v="Greg"/>
    <s v="Coetzer"/>
    <s v="SA Masters"/>
    <s v="SA Masters"/>
    <s v="Kob"/>
    <m/>
    <n v="53"/>
    <n v="1.5"/>
    <n v="1.5"/>
    <x v="15"/>
    <x v="2"/>
  </r>
  <r>
    <s v="2025-GUS-D2"/>
    <d v="2025-10-22T00:00:00"/>
    <s v="Day 2"/>
    <s v="SA10017"/>
    <s v="Greg"/>
    <s v="Coetzer"/>
    <s v="SA Masters"/>
    <s v="SA Masters"/>
    <s v="Kob"/>
    <m/>
    <n v="52"/>
    <n v="1.4"/>
    <n v="1.4"/>
    <x v="15"/>
    <x v="2"/>
  </r>
  <r>
    <s v="2025-GUS-D2"/>
    <d v="2025-10-22T00:00:00"/>
    <s v="Day 2"/>
    <s v="SA10017"/>
    <s v="Greg"/>
    <s v="Coetzer"/>
    <s v="SA Masters"/>
    <s v="SA Masters"/>
    <s v="Kob"/>
    <m/>
    <n v="56"/>
    <n v="1.8"/>
    <n v="1.8"/>
    <x v="15"/>
    <x v="2"/>
  </r>
  <r>
    <s v="2025-GUS-D2"/>
    <d v="2025-10-22T00:00:00"/>
    <s v="Day 2"/>
    <s v="SA10017"/>
    <s v="Greg"/>
    <s v="Coetzer"/>
    <s v="SA Masters"/>
    <s v="SA Masters"/>
    <s v="Kob"/>
    <m/>
    <n v="48"/>
    <n v="1.1000000000000001"/>
    <n v="1.1000000000000001"/>
    <x v="15"/>
    <x v="2"/>
  </r>
  <r>
    <s v="2025-GUS-D2"/>
    <d v="2025-10-22T00:00:00"/>
    <s v="Day 2"/>
    <s v="SA10017"/>
    <s v="Greg"/>
    <s v="Coetzer"/>
    <s v="SA Masters"/>
    <s v="SA Masters"/>
    <s v="Kob"/>
    <m/>
    <n v="51"/>
    <n v="1.4"/>
    <n v="1.4"/>
    <x v="15"/>
    <x v="2"/>
  </r>
  <r>
    <s v="2025-GUS-D2"/>
    <d v="2025-10-22T00:00:00"/>
    <s v="Day 2"/>
    <s v="SA10017"/>
    <s v="Greg"/>
    <s v="Coetzer"/>
    <s v="SA Masters"/>
    <s v="SA Masters"/>
    <s v="Kob"/>
    <m/>
    <n v="51"/>
    <n v="1.4"/>
    <n v="1.4"/>
    <x v="15"/>
    <x v="2"/>
  </r>
  <r>
    <s v="2025-GUS-D2"/>
    <d v="2025-10-22T00:00:00"/>
    <s v="Day 2"/>
    <s v="SA10017"/>
    <s v="Greg"/>
    <s v="Coetzer"/>
    <s v="SA Masters"/>
    <s v="SA Masters"/>
    <s v="Kob"/>
    <m/>
    <n v="50"/>
    <n v="1.3"/>
    <n v="1.3"/>
    <x v="15"/>
    <x v="2"/>
  </r>
  <r>
    <s v="2025-GUS-D2"/>
    <d v="2025-10-22T00:00:00"/>
    <s v="Day 2"/>
    <s v="SA10017"/>
    <s v="Greg"/>
    <s v="Coetzer"/>
    <s v="SA Masters"/>
    <s v="SA Masters"/>
    <s v="Kob"/>
    <m/>
    <n v="55"/>
    <n v="1.7"/>
    <n v="1.7"/>
    <x v="15"/>
    <x v="2"/>
  </r>
  <r>
    <s v="2025-GUS-D2"/>
    <d v="2025-10-22T00:00:00"/>
    <s v="Day 2"/>
    <s v="SA10911"/>
    <s v="Freek"/>
    <s v="Stander"/>
    <s v="SA Masters"/>
    <s v="SA Masters"/>
    <s v="Kob"/>
    <m/>
    <n v="46"/>
    <n v="1"/>
    <n v="1"/>
    <x v="18"/>
    <x v="2"/>
  </r>
  <r>
    <s v="2025-GUS-D2"/>
    <d v="2025-10-22T00:00:00"/>
    <s v="Day 2"/>
    <s v="SA10911"/>
    <s v="Freek"/>
    <s v="Stander"/>
    <s v="SA Masters"/>
    <s v="SA Masters"/>
    <s v="Kob"/>
    <m/>
    <n v="46"/>
    <n v="1"/>
    <n v="1"/>
    <x v="18"/>
    <x v="2"/>
  </r>
  <r>
    <s v="2025-GUS-D2"/>
    <d v="2025-10-22T00:00:00"/>
    <s v="Day 2"/>
    <s v="SA10911"/>
    <s v="Freek"/>
    <s v="Stander"/>
    <s v="SA Masters"/>
    <s v="SA Masters"/>
    <s v="Kob"/>
    <m/>
    <n v="47"/>
    <n v="1.1000000000000001"/>
    <n v="1.1000000000000001"/>
    <x v="18"/>
    <x v="2"/>
  </r>
  <r>
    <s v="2025-GUS-D2"/>
    <d v="2025-10-22T00:00:00"/>
    <s v="Day 2"/>
    <s v="SA10911"/>
    <s v="Freek"/>
    <s v="Stander"/>
    <s v="SA Masters"/>
    <s v="SA Masters"/>
    <s v="Kob"/>
    <m/>
    <n v="51"/>
    <n v="1.4"/>
    <n v="1.4"/>
    <x v="18"/>
    <x v="2"/>
  </r>
  <r>
    <s v="2025-GUS-D2"/>
    <d v="2025-10-22T00:00:00"/>
    <s v="Day 2"/>
    <s v="SA10911"/>
    <s v="Freek"/>
    <s v="Stander"/>
    <s v="SA Masters"/>
    <s v="SA Masters"/>
    <s v="Kob"/>
    <m/>
    <n v="47"/>
    <n v="1.1000000000000001"/>
    <n v="1.1000000000000001"/>
    <x v="18"/>
    <x v="2"/>
  </r>
  <r>
    <s v="2025-GUS-D2"/>
    <d v="2025-10-22T00:00:00"/>
    <s v="Day 2"/>
    <s v="SA10911"/>
    <s v="Freek"/>
    <s v="Stander"/>
    <s v="SA Masters"/>
    <s v="SA Masters"/>
    <s v="Kob"/>
    <m/>
    <n v="46"/>
    <n v="1"/>
    <n v="1"/>
    <x v="18"/>
    <x v="2"/>
  </r>
  <r>
    <s v="2025-GUS-D2"/>
    <d v="2025-10-22T00:00:00"/>
    <s v="Day 2"/>
    <s v="SA10911"/>
    <s v="Freek"/>
    <s v="Stander"/>
    <s v="SA Masters"/>
    <s v="SA Masters"/>
    <s v="Kob"/>
    <m/>
    <n v="45"/>
    <n v="0.9"/>
    <n v="0.9"/>
    <x v="18"/>
    <x v="2"/>
  </r>
  <r>
    <s v="2025-GUS-D2"/>
    <d v="2025-10-22T00:00:00"/>
    <s v="Day 2"/>
    <s v="SA10911"/>
    <s v="Freek"/>
    <s v="Stander"/>
    <s v="SA Masters"/>
    <s v="SA Masters"/>
    <s v="Kob"/>
    <m/>
    <n v="40"/>
    <n v="0.7"/>
    <n v="0.7"/>
    <x v="18"/>
    <x v="2"/>
  </r>
  <r>
    <s v="2025-GUS-D2"/>
    <d v="2025-10-22T00:00:00"/>
    <s v="Day 2"/>
    <s v="SA5644"/>
    <s v="Jacques"/>
    <s v="Snyman"/>
    <s v="SA Masters"/>
    <s v="SA Masters"/>
    <s v="Kob"/>
    <m/>
    <n v="56"/>
    <n v="1.8"/>
    <n v="1.8"/>
    <x v="16"/>
    <x v="2"/>
  </r>
  <r>
    <s v="2025-GUS-D2"/>
    <d v="2025-10-22T00:00:00"/>
    <s v="Day 2"/>
    <s v="SA5644"/>
    <s v="Jacques"/>
    <s v="Snyman"/>
    <s v="SA Masters"/>
    <s v="SA Masters"/>
    <s v="Kob"/>
    <m/>
    <n v="46"/>
    <n v="1"/>
    <n v="1"/>
    <x v="16"/>
    <x v="2"/>
  </r>
  <r>
    <s v="2025-GUS-D2"/>
    <d v="2025-10-22T00:00:00"/>
    <s v="Day 2"/>
    <s v="SA5644"/>
    <s v="Jacques"/>
    <s v="Snyman"/>
    <s v="SA Masters"/>
    <s v="SA Masters"/>
    <s v="Kob"/>
    <m/>
    <n v="41"/>
    <n v="0.7"/>
    <n v="0.7"/>
    <x v="16"/>
    <x v="2"/>
  </r>
  <r>
    <s v="2025-GUS-D2"/>
    <d v="2025-10-22T00:00:00"/>
    <s v="Day 2"/>
    <s v="SA3510"/>
    <s v="Mervin"/>
    <s v="Pillay"/>
    <s v="SA Masters"/>
    <s v="SA Masters"/>
    <m/>
    <s v="Shark Spotted Gully"/>
    <n v="153"/>
    <n v="18.600000000000001"/>
    <n v="18.600000000000001"/>
    <x v="14"/>
    <x v="2"/>
  </r>
  <r>
    <s v="2025-GUS-D2"/>
    <d v="2025-10-22T00:00:00"/>
    <s v="Day 2"/>
    <s v="SA3510"/>
    <s v="Mervin"/>
    <s v="Pillay"/>
    <s v="SA Masters"/>
    <s v="SA Masters"/>
    <s v="Kob"/>
    <m/>
    <n v="44"/>
    <n v="0.9"/>
    <n v="0.9"/>
    <x v="14"/>
    <x v="2"/>
  </r>
  <r>
    <s v="2025-GUS-D2"/>
    <d v="2025-10-22T00:00:00"/>
    <s v="Day 2"/>
    <s v="SA3510"/>
    <s v="Mervin"/>
    <s v="Pillay"/>
    <s v="SA Masters"/>
    <s v="SA Masters"/>
    <s v="Kob"/>
    <m/>
    <n v="50"/>
    <n v="1.3"/>
    <n v="1.3"/>
    <x v="14"/>
    <x v="2"/>
  </r>
  <r>
    <s v="2025-GUS-D2"/>
    <d v="2025-10-22T00:00:00"/>
    <s v="Day 2"/>
    <s v="SA3510"/>
    <s v="Mervin"/>
    <s v="Pillay"/>
    <s v="SA Masters"/>
    <s v="SA Masters"/>
    <s v="Kob"/>
    <m/>
    <n v="53"/>
    <n v="1.5"/>
    <n v="1.5"/>
    <x v="14"/>
    <x v="2"/>
  </r>
  <r>
    <s v="2025-GUS-D2"/>
    <d v="2025-10-22T00:00:00"/>
    <s v="Day 2"/>
    <s v="SA3510"/>
    <s v="Mervin"/>
    <s v="Pillay"/>
    <s v="SA Masters"/>
    <s v="SA Masters"/>
    <s v="Kob"/>
    <m/>
    <n v="47"/>
    <n v="1.1000000000000001"/>
    <n v="1.1000000000000001"/>
    <x v="14"/>
    <x v="2"/>
  </r>
  <r>
    <s v="2025-GUS-D2"/>
    <d v="2025-10-22T00:00:00"/>
    <s v="Day 2"/>
    <s v="SA3510"/>
    <s v="Mervin"/>
    <s v="Pillay"/>
    <s v="SA Masters"/>
    <s v="SA Masters"/>
    <s v="Kob"/>
    <m/>
    <n v="51"/>
    <n v="1.4"/>
    <n v="1.4"/>
    <x v="14"/>
    <x v="2"/>
  </r>
  <r>
    <s v="2025-GUS-D2"/>
    <d v="2025-10-22T00:00:00"/>
    <s v="Day 2"/>
    <s v="SA3510"/>
    <s v="Mervin"/>
    <s v="Pillay"/>
    <s v="SA Masters"/>
    <s v="SA Masters"/>
    <s v="Kob"/>
    <m/>
    <n v="50"/>
    <n v="1.3"/>
    <n v="1.3"/>
    <x v="14"/>
    <x v="2"/>
  </r>
  <r>
    <s v="2025-GUS-D2"/>
    <d v="2025-10-22T00:00:00"/>
    <s v="Day 2"/>
    <s v="SA3510"/>
    <s v="Mervin"/>
    <s v="Pillay"/>
    <s v="SA Masters"/>
    <s v="SA Masters"/>
    <s v="Kob"/>
    <m/>
    <n v="45"/>
    <n v="0.9"/>
    <n v="0.9"/>
    <x v="14"/>
    <x v="2"/>
  </r>
  <r>
    <s v="2025-GUS-D2"/>
    <d v="2025-10-22T00:00:00"/>
    <s v="Day 2"/>
    <s v="SA3510"/>
    <s v="Mervin"/>
    <s v="Pillay"/>
    <s v="SA Masters"/>
    <s v="SA Masters"/>
    <s v="Kob"/>
    <m/>
    <n v="48"/>
    <n v="1.1000000000000001"/>
    <n v="1.1000000000000001"/>
    <x v="14"/>
    <x v="2"/>
  </r>
  <r>
    <s v="2025-GUS-D2"/>
    <d v="2025-10-22T00:00:00"/>
    <s v="Day 2"/>
    <s v="SA3510"/>
    <s v="Mervin"/>
    <s v="Pillay"/>
    <s v="SA Masters"/>
    <s v="SA Masters"/>
    <s v="Kob"/>
    <m/>
    <n v="49"/>
    <n v="1.2"/>
    <n v="1.2"/>
    <x v="14"/>
    <x v="2"/>
  </r>
  <r>
    <s v="2025-GUS-D2"/>
    <d v="2025-10-22T00:00:00"/>
    <s v="Day 2"/>
    <s v="SA9488"/>
    <s v="Guy"/>
    <s v="Nicholson"/>
    <s v="SA Masters"/>
    <s v="SA Masters"/>
    <m/>
    <s v="Shark Spotted Gully"/>
    <n v="158"/>
    <n v="20.8"/>
    <n v="20.8"/>
    <x v="19"/>
    <x v="2"/>
  </r>
  <r>
    <s v="2025-GUS-D2"/>
    <d v="2025-10-22T00:00:00"/>
    <s v="Day 2"/>
    <s v="SA9488"/>
    <s v="Guy"/>
    <s v="Nicholson"/>
    <s v="SA Masters"/>
    <s v="SA Masters"/>
    <s v="Kob"/>
    <m/>
    <n v="41"/>
    <n v="0.7"/>
    <n v="0.7"/>
    <x v="19"/>
    <x v="2"/>
  </r>
  <r>
    <s v="2025-GUS-D2"/>
    <d v="2025-10-22T00:00:00"/>
    <s v="Day 2"/>
    <s v="SA9488"/>
    <s v="Guy"/>
    <s v="Nicholson"/>
    <s v="SA Masters"/>
    <s v="SA Masters"/>
    <s v="Kob"/>
    <m/>
    <n v="46"/>
    <n v="1"/>
    <n v="1"/>
    <x v="19"/>
    <x v="2"/>
  </r>
  <r>
    <s v="2025-GUS-D2"/>
    <d v="2025-10-22T00:00:00"/>
    <s v="Day 2"/>
    <s v="SA9488"/>
    <s v="Guy"/>
    <s v="Nicholson"/>
    <s v="SA Masters"/>
    <s v="SA Masters"/>
    <s v="Kob"/>
    <m/>
    <n v="48"/>
    <n v="1.1000000000000001"/>
    <n v="1.1000000000000001"/>
    <x v="19"/>
    <x v="2"/>
  </r>
  <r>
    <s v="2025-GUS-D2"/>
    <d v="2025-10-22T00:00:00"/>
    <s v="Day 2"/>
    <s v="SA9488"/>
    <s v="Guy"/>
    <s v="Nicholson"/>
    <s v="SA Masters"/>
    <s v="SA Masters"/>
    <s v="Kob"/>
    <m/>
    <n v="50"/>
    <n v="1.3"/>
    <n v="1.3"/>
    <x v="19"/>
    <x v="2"/>
  </r>
  <r>
    <s v="2025-GUS-D2"/>
    <d v="2025-10-22T00:00:00"/>
    <s v="Day 2"/>
    <s v="SA9488"/>
    <s v="Guy"/>
    <s v="Nicholson"/>
    <s v="SA Masters"/>
    <s v="SA Masters"/>
    <s v="Kob"/>
    <m/>
    <n v="51"/>
    <n v="1.4"/>
    <n v="1.4"/>
    <x v="19"/>
    <x v="2"/>
  </r>
  <r>
    <s v="2025-GUS-D2"/>
    <d v="2025-10-22T00:00:00"/>
    <s v="Day 2"/>
    <s v="SA9488"/>
    <s v="Guy"/>
    <s v="Nicholson"/>
    <s v="SA Masters"/>
    <s v="SA Masters"/>
    <s v="Kob"/>
    <m/>
    <n v="43"/>
    <n v="0.8"/>
    <n v="0.8"/>
    <x v="19"/>
    <x v="2"/>
  </r>
  <r>
    <s v="2025-GUS-D2"/>
    <d v="2025-10-22T00:00:00"/>
    <s v="Day 2"/>
    <s v="SA9488"/>
    <s v="Guy"/>
    <s v="Nicholson"/>
    <s v="SA Masters"/>
    <s v="SA Masters"/>
    <s v="Kob"/>
    <m/>
    <n v="59"/>
    <n v="2.1"/>
    <n v="2.1"/>
    <x v="19"/>
    <x v="2"/>
  </r>
  <r>
    <s v="2025-GUS-D2"/>
    <d v="2025-10-22T00:00:00"/>
    <s v="Day 2"/>
    <s v="SA9488"/>
    <s v="Guy"/>
    <s v="Nicholson"/>
    <s v="SA Masters"/>
    <s v="SA Masters"/>
    <s v="Kob"/>
    <m/>
    <n v="51"/>
    <n v="1.4"/>
    <n v="1.4"/>
    <x v="19"/>
    <x v="2"/>
  </r>
  <r>
    <s v="2025-GUS-D2"/>
    <d v="2025-10-22T00:00:00"/>
    <s v="Day 2"/>
    <s v="SA9488"/>
    <s v="Guy"/>
    <s v="Nicholson"/>
    <s v="SA Masters"/>
    <s v="SA Masters"/>
    <s v="Kob"/>
    <m/>
    <n v="45"/>
    <n v="0.9"/>
    <n v="0.9"/>
    <x v="19"/>
    <x v="2"/>
  </r>
  <r>
    <s v="2025-GUS-D2"/>
    <d v="2025-10-22T00:00:00"/>
    <s v="Day 2"/>
    <s v="SA10511"/>
    <s v="Robin"/>
    <s v="Cochius"/>
    <s v="SA Masters"/>
    <s v="SA Masters"/>
    <s v="Kob"/>
    <m/>
    <n v="45"/>
    <n v="0.9"/>
    <n v="0.9"/>
    <x v="96"/>
    <x v="2"/>
  </r>
  <r>
    <s v="2025-GUS-D2"/>
    <d v="2025-10-22T00:00:00"/>
    <s v="Day 2"/>
    <s v="SA10511"/>
    <s v="Robin"/>
    <s v="Cochius"/>
    <s v="SA Masters"/>
    <s v="SA Masters"/>
    <s v="Kob"/>
    <m/>
    <n v="52"/>
    <n v="1.4"/>
    <n v="1.4"/>
    <x v="96"/>
    <x v="2"/>
  </r>
  <r>
    <s v="2025-GUS-D2"/>
    <d v="2025-10-22T00:00:00"/>
    <s v="Day 2"/>
    <s v="SA10511"/>
    <s v="Robin"/>
    <s v="Cochius"/>
    <s v="SA Masters"/>
    <s v="SA Masters"/>
    <s v="Kob"/>
    <m/>
    <n v="54"/>
    <n v="1.6"/>
    <n v="1.6"/>
    <x v="96"/>
    <x v="2"/>
  </r>
  <r>
    <s v="2025-GUS-D2"/>
    <d v="2025-10-22T00:00:00"/>
    <s v="Day 2"/>
    <s v="SA10511"/>
    <s v="Robin"/>
    <s v="Cochius"/>
    <s v="SA Masters"/>
    <s v="SA Masters"/>
    <s v="Kob"/>
    <m/>
    <n v="45"/>
    <n v="0.9"/>
    <n v="0.9"/>
    <x v="96"/>
    <x v="2"/>
  </r>
  <r>
    <s v="2025-GUS-D2"/>
    <d v="2025-10-22T00:00:00"/>
    <s v="Day 2"/>
    <s v="SA10511"/>
    <s v="Robin"/>
    <s v="Cochius"/>
    <s v="SA Masters"/>
    <s v="SA Masters"/>
    <s v="Kob"/>
    <m/>
    <n v="59"/>
    <n v="2.1"/>
    <n v="2.1"/>
    <x v="96"/>
    <x v="2"/>
  </r>
  <r>
    <s v="2025-GUS-D2"/>
    <d v="2025-10-22T00:00:00"/>
    <s v="Day 2"/>
    <s v="SA10511"/>
    <s v="Robin"/>
    <s v="Cochius"/>
    <s v="SA Masters"/>
    <s v="SA Masters"/>
    <s v="Kob"/>
    <m/>
    <n v="48"/>
    <n v="1.1000000000000001"/>
    <n v="1.1000000000000001"/>
    <x v="96"/>
    <x v="2"/>
  </r>
  <r>
    <s v="2025-GUS-D2"/>
    <d v="2025-10-22T00:00:00"/>
    <s v="Day 2"/>
    <s v="SA10511"/>
    <s v="Robin"/>
    <s v="Cochius"/>
    <s v="SA Masters"/>
    <s v="SA Masters"/>
    <s v="Kob"/>
    <m/>
    <n v="64"/>
    <n v="2.7"/>
    <n v="2.7"/>
    <x v="96"/>
    <x v="2"/>
  </r>
  <r>
    <s v="2025-GUS-D2"/>
    <d v="2025-10-22T00:00:00"/>
    <s v="Day 2"/>
    <s v="SA10511"/>
    <s v="Robin"/>
    <s v="Cochius"/>
    <s v="SA Masters"/>
    <s v="SA Masters"/>
    <m/>
    <s v="Shark Spotted Gully"/>
    <n v="139"/>
    <n v="13.4"/>
    <n v="13.4"/>
    <x v="96"/>
    <x v="2"/>
  </r>
  <r>
    <s v="2025-GUS-D2"/>
    <d v="2025-10-22T00:00:00"/>
    <s v="Day 2"/>
    <s v="SA10511"/>
    <s v="Robin"/>
    <s v="Cochius"/>
    <s v="SA Masters"/>
    <s v="SA Masters"/>
    <m/>
    <s v="Shark Spotted Gully"/>
    <n v="101"/>
    <n v="4.5"/>
    <n v="4.5"/>
    <x v="96"/>
    <x v="2"/>
  </r>
  <r>
    <s v="2025-GUS-D2"/>
    <d v="2025-10-22T00:00:00"/>
    <s v="Day 2"/>
    <s v="SA4454"/>
    <s v="Mike"/>
    <s v="Smeda"/>
    <s v="SA Grand Masters"/>
    <s v="SA Grand Masters"/>
    <s v="Kob"/>
    <m/>
    <n v="47"/>
    <n v="1.1000000000000001"/>
    <n v="1.1000000000000001"/>
    <x v="26"/>
    <x v="3"/>
  </r>
  <r>
    <s v="2025-GUS-D2"/>
    <d v="2025-10-22T00:00:00"/>
    <s v="Day 2"/>
    <s v="SA4454"/>
    <s v="Mike"/>
    <s v="Smeda"/>
    <s v="SA Grand Masters"/>
    <s v="SA Grand Masters"/>
    <s v="Kob"/>
    <m/>
    <n v="49"/>
    <n v="1.2"/>
    <n v="1.2"/>
    <x v="26"/>
    <x v="3"/>
  </r>
  <r>
    <s v="2025-GUS-D2"/>
    <d v="2025-10-22T00:00:00"/>
    <s v="Day 2"/>
    <s v="SA4454"/>
    <s v="Mike"/>
    <s v="Smeda"/>
    <s v="SA Grand Masters"/>
    <s v="SA Grand Masters"/>
    <s v="Kob"/>
    <m/>
    <n v="52"/>
    <n v="1.4"/>
    <n v="1.4"/>
    <x v="26"/>
    <x v="3"/>
  </r>
  <r>
    <s v="2025-GUS-D2"/>
    <d v="2025-10-22T00:00:00"/>
    <s v="Day 2"/>
    <s v="SA4454"/>
    <s v="Mike"/>
    <s v="Smeda"/>
    <s v="SA Grand Masters"/>
    <s v="SA Grand Masters"/>
    <s v="Kob"/>
    <m/>
    <n v="43"/>
    <n v="0.8"/>
    <n v="0.8"/>
    <x v="26"/>
    <x v="3"/>
  </r>
  <r>
    <s v="2025-GUS-D2"/>
    <d v="2025-10-22T00:00:00"/>
    <s v="Day 2"/>
    <s v="SA4454"/>
    <s v="Mike"/>
    <s v="Smeda"/>
    <s v="SA Grand Masters"/>
    <s v="SA Grand Masters"/>
    <s v="Kob"/>
    <m/>
    <n v="42"/>
    <n v="0.8"/>
    <n v="0.8"/>
    <x v="26"/>
    <x v="3"/>
  </r>
  <r>
    <s v="2025-GUS-D2"/>
    <d v="2025-10-22T00:00:00"/>
    <s v="Day 2"/>
    <s v="SA4454"/>
    <s v="Mike"/>
    <s v="Smeda"/>
    <s v="SA Grand Masters"/>
    <s v="SA Grand Masters"/>
    <s v="Kob"/>
    <m/>
    <n v="52"/>
    <n v="1.4"/>
    <n v="1.4"/>
    <x v="26"/>
    <x v="3"/>
  </r>
  <r>
    <s v="2025-GUS-D2"/>
    <d v="2025-10-22T00:00:00"/>
    <s v="Day 2"/>
    <s v="SA4454"/>
    <s v="Mike"/>
    <s v="Smeda"/>
    <s v="SA Grand Masters"/>
    <s v="SA Grand Masters"/>
    <s v="Kob"/>
    <m/>
    <n v="45"/>
    <n v="0.9"/>
    <n v="0.9"/>
    <x v="26"/>
    <x v="3"/>
  </r>
  <r>
    <s v="2025-GUS-D2"/>
    <d v="2025-10-22T00:00:00"/>
    <s v="Day 2"/>
    <s v="SA4932"/>
    <s v="Peter"/>
    <s v="Van Vollenstee"/>
    <s v="SA Grand Masters"/>
    <s v="SA Grand Masters"/>
    <s v="Kob"/>
    <m/>
    <n v="53"/>
    <n v="1.5"/>
    <n v="1.5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54"/>
    <n v="1.6"/>
    <n v="1.6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8"/>
    <n v="1.1000000000000001"/>
    <n v="1.1000000000000001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50"/>
    <n v="1.3"/>
    <n v="1.3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73"/>
    <n v="4.0999999999999996"/>
    <n v="4.0999999999999996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55"/>
    <n v="1.7"/>
    <n v="1.7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1"/>
    <n v="0.7"/>
    <n v="0.7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5"/>
    <n v="0.9"/>
    <n v="0.9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5"/>
    <n v="0.9"/>
    <n v="0.9"/>
    <x v="23"/>
    <x v="3"/>
  </r>
  <r>
    <s v="2025-GUS-D2"/>
    <d v="2025-10-22T00:00:00"/>
    <s v="Day 2"/>
    <s v="SA2057"/>
    <s v="Colin"/>
    <s v="Davidowitz"/>
    <s v="SA Grand Masters"/>
    <s v="SA Grand Masters"/>
    <s v="Kob"/>
    <m/>
    <n v="49"/>
    <n v="1.2"/>
    <n v="1.2"/>
    <x v="24"/>
    <x v="3"/>
  </r>
  <r>
    <s v="2025-GUS-D2"/>
    <d v="2025-10-22T00:00:00"/>
    <s v="Day 2"/>
    <s v="SA4534"/>
    <s v="Mike"/>
    <s v="Bailey"/>
    <s v="SA Grand Masters"/>
    <s v="SA Grand Masters"/>
    <s v="Kob"/>
    <m/>
    <n v="50"/>
    <n v="1.3"/>
    <n v="1.3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0"/>
    <n v="1.3"/>
    <n v="1.3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3"/>
    <n v="1.5"/>
    <n v="1.5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5"/>
    <n v="1.7"/>
    <n v="1.7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6"/>
    <n v="1"/>
    <n v="1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5"/>
    <n v="0.9"/>
    <n v="0.9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5"/>
    <n v="0.9"/>
    <n v="0.9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1"/>
    <n v="1.4"/>
    <n v="1.4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2"/>
    <n v="0.8"/>
    <n v="0.8"/>
    <x v="21"/>
    <x v="3"/>
  </r>
  <r>
    <s v="2025-GUS-D2"/>
    <d v="2025-10-22T00:00:00"/>
    <s v="Day 2"/>
    <s v="SA5724"/>
    <s v="Brian"/>
    <s v="McFarlane"/>
    <s v="SA Grand Masters"/>
    <s v="SA Grand Masters"/>
    <m/>
    <s v="Shark Spotted Gully"/>
    <n v="152"/>
    <n v="18.2"/>
    <n v="18.2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0"/>
    <n v="1.3"/>
    <n v="1.3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3"/>
    <n v="1.5"/>
    <n v="1.5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7"/>
    <n v="1.1000000000000001"/>
    <n v="1.1000000000000001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9"/>
    <n v="1.2"/>
    <n v="1.2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0"/>
    <n v="1.3"/>
    <n v="1.3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1"/>
    <n v="0.7"/>
    <n v="0.7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9"/>
    <n v="1.2"/>
    <n v="1.2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6"/>
    <n v="1.8"/>
    <n v="1.8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4"/>
    <n v="0.9"/>
    <n v="0.9"/>
    <x v="25"/>
    <x v="3"/>
  </r>
  <r>
    <s v="2025-GUS-D2"/>
    <d v="2025-10-22T00:00:00"/>
    <s v="Day 2"/>
    <s v="SA4949"/>
    <s v="Kallie"/>
    <s v="Erasmus"/>
    <s v="SA Grand Masters"/>
    <s v="SA Grand Masters"/>
    <m/>
    <s v="Shark Spotted Gully"/>
    <n v="169"/>
    <n v="26.2"/>
    <n v="26.2"/>
    <x v="20"/>
    <x v="3"/>
  </r>
  <r>
    <s v="2025-GUS-D2"/>
    <d v="2025-10-22T00:00:00"/>
    <s v="Day 2"/>
    <s v="SA4949"/>
    <s v="Kallie"/>
    <s v="Erasmus"/>
    <s v="SA Grand Masters"/>
    <s v="SA Grand Masters"/>
    <m/>
    <s v="Shark Spotted Gully"/>
    <n v="98"/>
    <n v="4"/>
    <n v="4"/>
    <x v="20"/>
    <x v="3"/>
  </r>
  <r>
    <s v="2025-GUS-D2"/>
    <d v="2025-10-22T00:00:00"/>
    <s v="Day 2"/>
    <s v="SA4949"/>
    <s v="Kallie"/>
    <s v="Erasmus"/>
    <s v="SA Grand Masters"/>
    <s v="SA Grand Masters"/>
    <s v="Kob"/>
    <m/>
    <n v="56"/>
    <n v="1.8"/>
    <n v="1.8"/>
    <x v="20"/>
    <x v="3"/>
  </r>
  <r>
    <s v="2025-GUS-D2"/>
    <d v="2025-10-22T00:00:00"/>
    <s v="Day 2"/>
    <s v="SA4949"/>
    <s v="Kallie"/>
    <s v="Erasmus"/>
    <s v="SA Grand Masters"/>
    <s v="SA Grand Masters"/>
    <s v="Kob"/>
    <m/>
    <n v="59"/>
    <n v="2.1"/>
    <n v="2.1"/>
    <x v="20"/>
    <x v="3"/>
  </r>
  <r>
    <s v="2025-GUS-D2"/>
    <d v="2025-10-22T00:00:00"/>
    <s v="Day 2"/>
    <s v="SA4949"/>
    <s v="Kallie"/>
    <s v="Erasmus"/>
    <s v="SA Grand Masters"/>
    <s v="SA Grand Masters"/>
    <s v="Kob"/>
    <m/>
    <n v="45"/>
    <n v="0.9"/>
    <n v="0.9"/>
    <x v="20"/>
    <x v="3"/>
  </r>
  <r>
    <s v="2025-GUS-D2"/>
    <d v="2025-10-22T00:00:00"/>
    <s v="Day 2"/>
    <s v="SA2427"/>
    <s v="Kobus"/>
    <s v="Rossouw"/>
    <s v="SA Grand Masters"/>
    <s v="SA Grand Masters"/>
    <m/>
    <s v="Shark Spotted Gully"/>
    <n v="151"/>
    <n v="17.8"/>
    <n v="17.8"/>
    <x v="22"/>
    <x v="3"/>
  </r>
  <r>
    <s v="2025-GUS-D2"/>
    <d v="2025-10-22T00:00:00"/>
    <s v="Day 2"/>
    <s v="SA2427"/>
    <s v="Kobus"/>
    <s v="Rossouw"/>
    <s v="SA Grand Masters"/>
    <s v="SA Grand Masters"/>
    <s v="Kob"/>
    <m/>
    <n v="58"/>
    <n v="2"/>
    <n v="2"/>
    <x v="22"/>
    <x v="3"/>
  </r>
  <r>
    <s v="2025-GUS-D2"/>
    <d v="2025-10-22T00:00:00"/>
    <s v="Day 2"/>
    <s v="SA2427"/>
    <s v="Kobus"/>
    <s v="Rossouw"/>
    <s v="SA Grand Masters"/>
    <s v="SA Grand Masters"/>
    <s v="Kob"/>
    <m/>
    <n v="47"/>
    <n v="1.1000000000000001"/>
    <n v="1.1000000000000001"/>
    <x v="22"/>
    <x v="3"/>
  </r>
  <r>
    <s v="2025-GUS-D2"/>
    <d v="2025-10-22T00:00:00"/>
    <s v="Day 2"/>
    <s v="SA2427"/>
    <s v="Kobus"/>
    <s v="Rossouw"/>
    <s v="SA Grand Masters"/>
    <s v="SA Grand Masters"/>
    <s v="Kob"/>
    <m/>
    <n v="44"/>
    <n v="0.9"/>
    <n v="0.9"/>
    <x v="22"/>
    <x v="3"/>
  </r>
  <r>
    <s v="2025-GUS-D2"/>
    <d v="2025-10-22T00:00:00"/>
    <s v="Day 2"/>
    <s v="SA10143"/>
    <s v="Kian"/>
    <s v="Timmer"/>
    <s v="SA Inland"/>
    <s v="SA Inland"/>
    <s v="Kob"/>
    <m/>
    <n v="42"/>
    <n v="0.8"/>
    <n v="0.8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42"/>
    <n v="0.8"/>
    <n v="0.8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56"/>
    <n v="1.8"/>
    <n v="1.8"/>
    <x v="28"/>
    <x v="4"/>
  </r>
  <r>
    <s v="2025-GUS-D2"/>
    <d v="2025-10-22T00:00:00"/>
    <s v="Day 2"/>
    <s v="SA10143"/>
    <s v="Kian"/>
    <s v="Timmer"/>
    <s v="SA Inland"/>
    <s v="SA Inland"/>
    <s v="Kob"/>
    <m/>
    <n v="45"/>
    <n v="0.9"/>
    <n v="0.9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54"/>
    <n v="1.6"/>
    <n v="1.6"/>
    <x v="28"/>
    <x v="4"/>
  </r>
  <r>
    <s v="2025-GUS-D2"/>
    <d v="2025-10-22T00:00:00"/>
    <s v="Day 2"/>
    <s v="SA10143"/>
    <s v="Kian"/>
    <s v="Timmer"/>
    <s v="SA Inland"/>
    <s v="SA Inland"/>
    <s v="Kob"/>
    <m/>
    <n v="52"/>
    <n v="1.4"/>
    <n v="1.4"/>
    <x v="28"/>
    <x v="4"/>
  </r>
  <r>
    <s v="2025-GUS-D2"/>
    <d v="2025-10-22T00:00:00"/>
    <s v="Day 2"/>
    <s v="SA10143"/>
    <s v="Kian"/>
    <s v="Timmer"/>
    <s v="SA Inland"/>
    <s v="SA Inland"/>
    <s v="Kob"/>
    <m/>
    <n v="49"/>
    <n v="1.2"/>
    <n v="1.2"/>
    <x v="28"/>
    <x v="4"/>
  </r>
  <r>
    <s v="2025-GUS-D2"/>
    <d v="2025-10-22T00:00:00"/>
    <s v="Day 2"/>
    <s v="SA10143"/>
    <s v="Kian"/>
    <s v="Timmer"/>
    <s v="SA Inland"/>
    <s v="SA Inland"/>
    <s v="Kob"/>
    <m/>
    <n v="54"/>
    <n v="1.6"/>
    <n v="1.6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728"/>
    <s v="Wimpie"/>
    <s v="Barnard"/>
    <s v="SA Inland"/>
    <s v="SA Inland"/>
    <s v="Kob"/>
    <m/>
    <n v="51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50"/>
    <n v="1.3"/>
    <n v="1.3"/>
    <x v="31"/>
    <x v="4"/>
  </r>
  <r>
    <s v="2025-GUS-D2"/>
    <d v="2025-10-22T00:00:00"/>
    <s v="Day 2"/>
    <s v="SA728"/>
    <s v="Wimpie"/>
    <s v="Barnard"/>
    <s v="SA Inland"/>
    <s v="SA Inland"/>
    <s v="Kob"/>
    <m/>
    <n v="47"/>
    <n v="1.1000000000000001"/>
    <n v="1.1000000000000001"/>
    <x v="31"/>
    <x v="4"/>
  </r>
  <r>
    <s v="2025-GUS-D2"/>
    <d v="2025-10-22T00:00:00"/>
    <s v="Day 2"/>
    <s v="SA728"/>
    <s v="Wimpie"/>
    <s v="Barnard"/>
    <s v="SA Inland"/>
    <s v="SA Inland"/>
    <s v="Kob"/>
    <m/>
    <n v="55"/>
    <n v="1.7"/>
    <n v="1.7"/>
    <x v="31"/>
    <x v="4"/>
  </r>
  <r>
    <s v="2025-GUS-D2"/>
    <d v="2025-10-22T00:00:00"/>
    <s v="Day 2"/>
    <s v="SA728"/>
    <s v="Wimpie"/>
    <s v="Barnard"/>
    <s v="SA Inland"/>
    <s v="SA Inland"/>
    <s v="Kob"/>
    <m/>
    <n v="45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49"/>
    <n v="1.2"/>
    <n v="1.2"/>
    <x v="31"/>
    <x v="4"/>
  </r>
  <r>
    <s v="2025-GUS-D2"/>
    <d v="2025-10-22T00:00:00"/>
    <s v="Day 2"/>
    <s v="SA728"/>
    <s v="Wimpie"/>
    <s v="Barnard"/>
    <s v="SA Inland"/>
    <s v="SA Inland"/>
    <s v="Kob"/>
    <m/>
    <n v="42"/>
    <n v="0.8"/>
    <n v="0.8"/>
    <x v="31"/>
    <x v="4"/>
  </r>
  <r>
    <s v="2025-GUS-D2"/>
    <d v="2025-10-22T00:00:00"/>
    <s v="Day 2"/>
    <s v="SA728"/>
    <s v="Wimpie"/>
    <s v="Barnard"/>
    <s v="SA Inland"/>
    <s v="SA Inland"/>
    <s v="Kob"/>
    <m/>
    <n v="45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61"/>
    <n v="2.2999999999999998"/>
    <n v="2.2999999999999998"/>
    <x v="31"/>
    <x v="4"/>
  </r>
  <r>
    <s v="2025-GUS-D2"/>
    <d v="2025-10-22T00:00:00"/>
    <s v="Day 2"/>
    <s v="SA728"/>
    <s v="Wimpie"/>
    <s v="Barnard"/>
    <s v="SA Inland"/>
    <s v="SA Inland"/>
    <s v="Kob"/>
    <m/>
    <n v="51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45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44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54"/>
    <n v="1.6"/>
    <n v="1.6"/>
    <x v="31"/>
    <x v="4"/>
  </r>
  <r>
    <s v="2025-GUS-D2"/>
    <d v="2025-10-22T00:00:00"/>
    <s v="Day 2"/>
    <s v="SA728"/>
    <s v="Wimpie"/>
    <s v="Barnard"/>
    <s v="SA Inland"/>
    <s v="SA Inland"/>
    <s v="Kob"/>
    <m/>
    <n v="52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49"/>
    <n v="1.2"/>
    <n v="1.2"/>
    <x v="31"/>
    <x v="4"/>
  </r>
  <r>
    <s v="2025-GUS-D2"/>
    <d v="2025-10-22T00:00:00"/>
    <s v="Day 2"/>
    <s v="SA728"/>
    <s v="Wimpie"/>
    <s v="Barnard"/>
    <s v="SA Inland"/>
    <s v="SA Inland"/>
    <s v="Kob"/>
    <m/>
    <n v="43"/>
    <n v="0.8"/>
    <n v="0.8"/>
    <x v="31"/>
    <x v="4"/>
  </r>
  <r>
    <s v="2025-GUS-D2"/>
    <d v="2025-10-22T00:00:00"/>
    <s v="Day 2"/>
    <s v="SA728"/>
    <s v="Wimpie"/>
    <s v="Barnard"/>
    <s v="SA Inland"/>
    <s v="SA Inland"/>
    <s v="Kob"/>
    <m/>
    <n v="49"/>
    <n v="1.2"/>
    <n v="1.2"/>
    <x v="31"/>
    <x v="4"/>
  </r>
  <r>
    <s v="2025-GUS-D2"/>
    <d v="2025-10-22T00:00:00"/>
    <s v="Day 2"/>
    <s v="SA728"/>
    <s v="Wimpie"/>
    <s v="Barnard"/>
    <s v="SA Inland"/>
    <s v="SA Inland"/>
    <s v="Kob"/>
    <m/>
    <n v="43"/>
    <n v="0.8"/>
    <n v="0.8"/>
    <x v="31"/>
    <x v="4"/>
  </r>
  <r>
    <s v="2025-GUS-D2"/>
    <d v="2025-10-22T00:00:00"/>
    <s v="Day 2"/>
    <s v="SA728"/>
    <s v="Wimpie"/>
    <s v="Barnard"/>
    <s v="SA Inland"/>
    <s v="SA Inland"/>
    <s v="Kob"/>
    <m/>
    <n v="53"/>
    <n v="1.5"/>
    <n v="1.5"/>
    <x v="31"/>
    <x v="4"/>
  </r>
  <r>
    <s v="2025-GUS-D2"/>
    <d v="2025-10-22T00:00:00"/>
    <s v="Day 2"/>
    <s v="SA728"/>
    <s v="Wimpie"/>
    <s v="Barnard"/>
    <s v="SA Inland"/>
    <s v="SA Inland"/>
    <s v="Kob"/>
    <m/>
    <n v="52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47"/>
    <n v="1.1000000000000001"/>
    <n v="1.1000000000000001"/>
    <x v="31"/>
    <x v="4"/>
  </r>
  <r>
    <s v="2025-GUS-D2"/>
    <d v="2025-10-22T00:00:00"/>
    <s v="Day 2"/>
    <s v="SA8871"/>
    <s v="Ruan"/>
    <s v="Nel"/>
    <s v="SA Inland"/>
    <s v="SA Inland"/>
    <s v="Kob"/>
    <m/>
    <n v="50"/>
    <n v="1.3"/>
    <n v="1.3"/>
    <x v="29"/>
    <x v="4"/>
  </r>
  <r>
    <s v="2025-GUS-D2"/>
    <d v="2025-10-22T00:00:00"/>
    <s v="Day 2"/>
    <s v="SA8871"/>
    <s v="Ruan"/>
    <s v="Nel"/>
    <s v="SA Inland"/>
    <s v="SA Inland"/>
    <s v="Kob"/>
    <m/>
    <n v="59"/>
    <n v="2.1"/>
    <n v="2.1"/>
    <x v="29"/>
    <x v="4"/>
  </r>
  <r>
    <s v="2025-GUS-D2"/>
    <d v="2025-10-22T00:00:00"/>
    <s v="Day 2"/>
    <s v="SA8871"/>
    <s v="Ruan"/>
    <s v="Nel"/>
    <s v="SA Inland"/>
    <s v="SA Inland"/>
    <s v="Kob"/>
    <m/>
    <n v="51"/>
    <n v="1.4"/>
    <n v="1.4"/>
    <x v="29"/>
    <x v="4"/>
  </r>
  <r>
    <s v="2025-GUS-D2"/>
    <d v="2025-10-22T00:00:00"/>
    <s v="Day 2"/>
    <s v="SA8871"/>
    <s v="Ruan"/>
    <s v="Nel"/>
    <s v="SA Inland"/>
    <s v="SA Inland"/>
    <s v="Kob"/>
    <m/>
    <n v="48"/>
    <n v="1.1000000000000001"/>
    <n v="1.1000000000000001"/>
    <x v="29"/>
    <x v="4"/>
  </r>
  <r>
    <s v="2025-GUS-D2"/>
    <d v="2025-10-22T00:00:00"/>
    <s v="Day 2"/>
    <s v="SA8871"/>
    <s v="Ruan"/>
    <s v="Nel"/>
    <s v="SA Inland"/>
    <s v="SA Inland"/>
    <s v="Kob"/>
    <m/>
    <n v="43"/>
    <n v="0.8"/>
    <n v="0.8"/>
    <x v="29"/>
    <x v="4"/>
  </r>
  <r>
    <s v="2025-GUS-D2"/>
    <d v="2025-10-22T00:00:00"/>
    <s v="Day 2"/>
    <s v="SA8871"/>
    <s v="Ruan"/>
    <s v="Nel"/>
    <s v="SA Inland"/>
    <s v="SA Inland"/>
    <s v="Kob"/>
    <m/>
    <n v="50"/>
    <n v="1.3"/>
    <n v="1.3"/>
    <x v="29"/>
    <x v="4"/>
  </r>
  <r>
    <s v="2025-GUS-D2"/>
    <d v="2025-10-22T00:00:00"/>
    <s v="Day 2"/>
    <s v="SA8871"/>
    <s v="Ruan"/>
    <s v="Nel"/>
    <s v="SA Inland"/>
    <s v="SA Inland"/>
    <s v="Kob"/>
    <m/>
    <n v="57"/>
    <n v="1.9"/>
    <n v="1.9"/>
    <x v="29"/>
    <x v="4"/>
  </r>
  <r>
    <s v="2025-GUS-D2"/>
    <d v="2025-10-22T00:00:00"/>
    <s v="Day 2"/>
    <s v="SA8871"/>
    <s v="Ruan"/>
    <s v="Nel"/>
    <s v="SA Inland"/>
    <s v="SA Inland"/>
    <s v="Kob"/>
    <m/>
    <n v="48"/>
    <n v="1.1000000000000001"/>
    <n v="1.1000000000000001"/>
    <x v="29"/>
    <x v="4"/>
  </r>
  <r>
    <s v="2025-GUS-D2"/>
    <d v="2025-10-22T00:00:00"/>
    <s v="Day 2"/>
    <s v="SA8871"/>
    <s v="Ruan"/>
    <s v="Nel"/>
    <s v="SA Inland"/>
    <s v="SA Inland"/>
    <s v="Kob"/>
    <m/>
    <n v="47"/>
    <n v="1.1000000000000001"/>
    <n v="1.1000000000000001"/>
    <x v="29"/>
    <x v="4"/>
  </r>
  <r>
    <s v="2025-GUS-D2"/>
    <d v="2025-10-22T00:00:00"/>
    <s v="Day 2"/>
    <s v="SA8871"/>
    <s v="Ruan"/>
    <s v="Nel"/>
    <s v="SA Inland"/>
    <s v="SA Inland"/>
    <s v="Kob"/>
    <m/>
    <n v="45"/>
    <n v="0.9"/>
    <n v="0.9"/>
    <x v="29"/>
    <x v="4"/>
  </r>
  <r>
    <s v="2025-GUS-D2"/>
    <d v="2025-10-22T00:00:00"/>
    <s v="Day 2"/>
    <s v="SA8871"/>
    <s v="Ruan"/>
    <s v="Nel"/>
    <s v="SA Inland"/>
    <s v="SA Inland"/>
    <s v="Kob"/>
    <m/>
    <n v="46"/>
    <n v="1"/>
    <n v="1"/>
    <x v="29"/>
    <x v="4"/>
  </r>
  <r>
    <s v="2025-GUS-D2"/>
    <d v="2025-10-22T00:00:00"/>
    <s v="Day 2"/>
    <s v="SA8871"/>
    <s v="Ruan"/>
    <s v="Nel"/>
    <s v="SA Inland"/>
    <s v="SA Inland"/>
    <s v="Kob"/>
    <m/>
    <n v="53"/>
    <n v="1.5"/>
    <n v="1.5"/>
    <x v="29"/>
    <x v="4"/>
  </r>
  <r>
    <s v="2025-GUS-D2"/>
    <d v="2025-10-22T00:00:00"/>
    <s v="Day 2"/>
    <s v="SA8871"/>
    <s v="Ruan"/>
    <s v="Nel"/>
    <s v="SA Inland"/>
    <s v="SA Inland"/>
    <s v="Kob"/>
    <m/>
    <n v="41"/>
    <n v="0.7"/>
    <n v="0.7"/>
    <x v="29"/>
    <x v="4"/>
  </r>
  <r>
    <s v="2025-GUS-D2"/>
    <d v="2025-10-22T00:00:00"/>
    <s v="Day 2"/>
    <s v="SA8871"/>
    <s v="Ruan"/>
    <s v="Nel"/>
    <s v="SA Inland"/>
    <s v="SA Inland"/>
    <s v="Kob"/>
    <m/>
    <n v="53"/>
    <n v="1.5"/>
    <n v="1.5"/>
    <x v="29"/>
    <x v="4"/>
  </r>
  <r>
    <s v="2025-GUS-D2"/>
    <d v="2025-10-22T00:00:00"/>
    <s v="Day 2"/>
    <s v="SA8871"/>
    <s v="Ruan"/>
    <s v="Nel"/>
    <s v="SA Inland"/>
    <s v="SA Inland"/>
    <s v="Kob"/>
    <m/>
    <n v="50"/>
    <n v="1.3"/>
    <n v="1.3"/>
    <x v="29"/>
    <x v="4"/>
  </r>
  <r>
    <s v="2025-GUS-D2"/>
    <d v="2025-10-22T00:00:00"/>
    <s v="Day 2"/>
    <s v="SA8871"/>
    <s v="Ruan"/>
    <s v="Nel"/>
    <s v="SA Inland"/>
    <s v="SA Inland"/>
    <s v="Kob"/>
    <m/>
    <n v="40"/>
    <n v="0.7"/>
    <n v="0.7"/>
    <x v="29"/>
    <x v="4"/>
  </r>
  <r>
    <s v="2025-GUS-D2"/>
    <d v="2025-10-22T00:00:00"/>
    <s v="Day 2"/>
    <s v="SA9676"/>
    <s v="Lester"/>
    <s v="Alexander"/>
    <s v="SA Inland"/>
    <s v="SA Inland"/>
    <m/>
    <s v="Shark Spotted Gully"/>
    <n v="93"/>
    <n v="3.4"/>
    <n v="3.4"/>
    <x v="33"/>
    <x v="4"/>
  </r>
  <r>
    <s v="2025-GUS-D2"/>
    <d v="2025-10-22T00:00:00"/>
    <s v="Day 2"/>
    <s v="SA9676"/>
    <s v="Lester"/>
    <s v="Alexander"/>
    <s v="SA Inland"/>
    <s v="SA Inland"/>
    <s v="Kob"/>
    <m/>
    <n v="50"/>
    <n v="1.3"/>
    <n v="1.3"/>
    <x v="33"/>
    <x v="4"/>
  </r>
  <r>
    <s v="2025-GUS-D2"/>
    <d v="2025-10-22T00:00:00"/>
    <s v="Day 2"/>
    <s v="SA9676"/>
    <s v="Lester"/>
    <s v="Alexander"/>
    <s v="SA Inland"/>
    <s v="SA Inland"/>
    <s v="Kob"/>
    <m/>
    <n v="49"/>
    <n v="1.2"/>
    <n v="1.2"/>
    <x v="33"/>
    <x v="4"/>
  </r>
  <r>
    <s v="2025-GUS-D2"/>
    <d v="2025-10-22T00:00:00"/>
    <s v="Day 2"/>
    <s v="SA9676"/>
    <s v="Lester"/>
    <s v="Alexander"/>
    <s v="SA Inland"/>
    <s v="SA Inland"/>
    <s v="Kob"/>
    <m/>
    <n v="42"/>
    <n v="0.8"/>
    <n v="0.8"/>
    <x v="33"/>
    <x v="4"/>
  </r>
  <r>
    <s v="2025-GUS-D2"/>
    <d v="2025-10-22T00:00:00"/>
    <s v="Day 2"/>
    <s v="SA9676"/>
    <s v="Lester"/>
    <s v="Alexander"/>
    <s v="SA Inland"/>
    <s v="SA Inland"/>
    <s v="Kob"/>
    <m/>
    <n v="45"/>
    <n v="0.9"/>
    <n v="0.9"/>
    <x v="33"/>
    <x v="4"/>
  </r>
  <r>
    <s v="2025-GUS-D2"/>
    <d v="2025-10-22T00:00:00"/>
    <s v="Day 2"/>
    <s v="SA9676"/>
    <s v="Lester"/>
    <s v="Alexander"/>
    <s v="SA Inland"/>
    <s v="SA Inland"/>
    <s v="Kob"/>
    <m/>
    <n v="46"/>
    <n v="1"/>
    <n v="1"/>
    <x v="33"/>
    <x v="4"/>
  </r>
  <r>
    <s v="2025-GUS-D2"/>
    <d v="2025-10-22T00:00:00"/>
    <s v="Day 2"/>
    <s v="SA9676"/>
    <s v="Lester"/>
    <s v="Alexander"/>
    <s v="SA Inland"/>
    <s v="SA Inland"/>
    <s v="Kob"/>
    <m/>
    <n v="47"/>
    <n v="1.1000000000000001"/>
    <n v="1.1000000000000001"/>
    <x v="33"/>
    <x v="4"/>
  </r>
  <r>
    <s v="2025-GUS-D2"/>
    <d v="2025-10-22T00:00:00"/>
    <s v="Day 2"/>
    <s v="SA9676"/>
    <s v="Lester"/>
    <s v="Alexander"/>
    <s v="SA Inland"/>
    <s v="SA Inland"/>
    <s v="Kob"/>
    <m/>
    <n v="49"/>
    <n v="1.2"/>
    <n v="1.2"/>
    <x v="33"/>
    <x v="4"/>
  </r>
  <r>
    <s v="2025-GUS-D2"/>
    <d v="2025-10-22T00:00:00"/>
    <s v="Day 2"/>
    <s v="SA9676"/>
    <s v="Lester"/>
    <s v="Alexander"/>
    <s v="SA Inland"/>
    <s v="SA Inland"/>
    <s v="Kob"/>
    <m/>
    <n v="50"/>
    <n v="1.3"/>
    <n v="1.3"/>
    <x v="33"/>
    <x v="4"/>
  </r>
  <r>
    <s v="2025-GUS-D2"/>
    <d v="2025-10-22T00:00:00"/>
    <s v="Day 2"/>
    <s v="SA9165"/>
    <s v="Wihan"/>
    <s v="De Jager"/>
    <s v="SA Inland"/>
    <s v="SA Inland"/>
    <m/>
    <s v="Shark Spotted Gully"/>
    <n v="80"/>
    <n v="2"/>
    <n v="2"/>
    <x v="30"/>
    <x v="4"/>
  </r>
  <r>
    <s v="2025-GUS-D2"/>
    <d v="2025-10-22T00:00:00"/>
    <s v="Day 2"/>
    <s v="SA9165"/>
    <s v="Wihan"/>
    <s v="De Jager"/>
    <s v="SA Inland"/>
    <s v="SA Inland"/>
    <s v="Kob"/>
    <m/>
    <n v="51"/>
    <n v="1.4"/>
    <n v="1.4"/>
    <x v="30"/>
    <x v="4"/>
  </r>
  <r>
    <s v="2025-GUS-D2"/>
    <d v="2025-10-22T00:00:00"/>
    <s v="Day 2"/>
    <s v="SA9165"/>
    <s v="Wihan"/>
    <s v="De Jager"/>
    <s v="SA Inland"/>
    <s v="SA Inland"/>
    <s v="Kob"/>
    <m/>
    <n v="43"/>
    <n v="0.8"/>
    <n v="0.8"/>
    <x v="30"/>
    <x v="4"/>
  </r>
  <r>
    <s v="2025-GUS-D2"/>
    <d v="2025-10-22T00:00:00"/>
    <s v="Day 2"/>
    <s v="SA9165"/>
    <s v="Wihan"/>
    <s v="De Jager"/>
    <s v="SA Inland"/>
    <s v="SA Inland"/>
    <s v="Kob"/>
    <m/>
    <n v="47"/>
    <n v="1.1000000000000001"/>
    <n v="1.1000000000000001"/>
    <x v="30"/>
    <x v="4"/>
  </r>
  <r>
    <s v="2025-GUS-D2"/>
    <d v="2025-10-22T00:00:00"/>
    <s v="Day 2"/>
    <s v="SA9165"/>
    <s v="Wihan"/>
    <s v="De Jager"/>
    <s v="SA Inland"/>
    <s v="SA Inland"/>
    <s v="Kob"/>
    <m/>
    <n v="51"/>
    <n v="1.4"/>
    <n v="1.4"/>
    <x v="30"/>
    <x v="4"/>
  </r>
  <r>
    <s v="2025-GUS-D2"/>
    <d v="2025-10-22T00:00:00"/>
    <s v="Day 2"/>
    <s v="SA9165"/>
    <s v="Wihan"/>
    <s v="De Jager"/>
    <s v="SA Inland"/>
    <s v="SA Inland"/>
    <s v="Kob"/>
    <m/>
    <n v="59"/>
    <n v="2.1"/>
    <n v="2.1"/>
    <x v="30"/>
    <x v="4"/>
  </r>
  <r>
    <s v="2025-GUS-D2"/>
    <d v="2025-10-22T00:00:00"/>
    <s v="Day 2"/>
    <s v="SA9165"/>
    <s v="Wihan"/>
    <s v="De Jager"/>
    <s v="SA Inland"/>
    <s v="SA Inland"/>
    <s v="Kob"/>
    <m/>
    <n v="46"/>
    <n v="1"/>
    <n v="1"/>
    <x v="30"/>
    <x v="4"/>
  </r>
  <r>
    <s v="2025-GUS-D2"/>
    <d v="2025-10-22T00:00:00"/>
    <s v="Day 2"/>
    <s v="SA9165"/>
    <s v="Wihan"/>
    <s v="De Jager"/>
    <s v="SA Inland"/>
    <s v="SA Inland"/>
    <s v="Kob"/>
    <m/>
    <n v="43"/>
    <n v="0.8"/>
    <n v="0.8"/>
    <x v="30"/>
    <x v="4"/>
  </r>
  <r>
    <s v="2025-GUS-D2"/>
    <d v="2025-10-22T00:00:00"/>
    <s v="Day 2"/>
    <s v="SA9165"/>
    <s v="Wihan"/>
    <s v="De Jager"/>
    <s v="SA Inland"/>
    <s v="SA Inland"/>
    <s v="Kob"/>
    <m/>
    <n v="48"/>
    <n v="1.1000000000000001"/>
    <n v="1.1000000000000001"/>
    <x v="30"/>
    <x v="4"/>
  </r>
  <r>
    <s v="2025-GUS-D2"/>
    <d v="2025-10-22T00:00:00"/>
    <s v="Day 2"/>
    <s v="SA9165"/>
    <s v="Wihan"/>
    <s v="De Jager"/>
    <s v="SA Inland"/>
    <s v="SA Inland"/>
    <s v="Kob"/>
    <m/>
    <n v="45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57"/>
    <n v="1.9"/>
    <n v="1.9"/>
    <x v="30"/>
    <x v="4"/>
  </r>
  <r>
    <s v="2025-GUS-D2"/>
    <d v="2025-10-22T00:00:00"/>
    <s v="Day 2"/>
    <s v="SA9165"/>
    <s v="Wihan"/>
    <s v="De Jager"/>
    <s v="SA Inland"/>
    <s v="SA Inland"/>
    <s v="Kob"/>
    <m/>
    <n v="41"/>
    <n v="0.7"/>
    <n v="0.7"/>
    <x v="30"/>
    <x v="4"/>
  </r>
  <r>
    <s v="2025-GUS-D2"/>
    <d v="2025-10-22T00:00:00"/>
    <s v="Day 2"/>
    <s v="SA9165"/>
    <s v="Wihan"/>
    <s v="De Jager"/>
    <s v="SA Inland"/>
    <s v="SA Inland"/>
    <s v="Kob"/>
    <m/>
    <n v="59"/>
    <n v="2.1"/>
    <n v="2.1"/>
    <x v="30"/>
    <x v="4"/>
  </r>
  <r>
    <s v="2025-GUS-D2"/>
    <d v="2025-10-22T00:00:00"/>
    <s v="Day 2"/>
    <s v="SA9165"/>
    <s v="Wihan"/>
    <s v="De Jager"/>
    <s v="SA Inland"/>
    <s v="SA Inland"/>
    <s v="Kob"/>
    <m/>
    <n v="44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7"/>
    <n v="1.1000000000000001"/>
    <n v="1.1000000000000001"/>
    <x v="30"/>
    <x v="4"/>
  </r>
  <r>
    <s v="2025-GUS-D2"/>
    <d v="2025-10-22T00:00:00"/>
    <s v="Day 2"/>
    <s v="SA9165"/>
    <s v="Wihan"/>
    <s v="De Jager"/>
    <s v="SA Inland"/>
    <s v="SA Inland"/>
    <s v="Kob"/>
    <m/>
    <n v="45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4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3"/>
    <n v="0.8"/>
    <n v="0.8"/>
    <x v="30"/>
    <x v="4"/>
  </r>
  <r>
    <s v="2025-GUS-D2"/>
    <d v="2025-10-22T00:00:00"/>
    <s v="Day 2"/>
    <s v="SA9165"/>
    <s v="Wihan"/>
    <s v="De Jager"/>
    <s v="SA Inland"/>
    <s v="SA Inland"/>
    <s v="Kob"/>
    <m/>
    <n v="44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7"/>
    <n v="1.1000000000000001"/>
    <n v="1.1000000000000001"/>
    <x v="30"/>
    <x v="4"/>
  </r>
  <r>
    <s v="2025-GUS-D2"/>
    <d v="2025-10-22T00:00:00"/>
    <s v="Day 2"/>
    <s v="SA9168"/>
    <s v="Christopher"/>
    <s v="Rothman"/>
    <s v="SA Inland"/>
    <s v="SA Inland"/>
    <m/>
    <s v="Shark Spotted Gully"/>
    <n v="149"/>
    <n v="17"/>
    <n v="17"/>
    <x v="32"/>
    <x v="4"/>
  </r>
  <r>
    <s v="2025-GUS-D2"/>
    <d v="2025-10-22T00:00:00"/>
    <s v="Day 2"/>
    <s v="SA9168"/>
    <s v="Christopher"/>
    <s v="Rothman"/>
    <s v="SA Inland"/>
    <s v="SA Inland"/>
    <m/>
    <s v="Shark Spotted Gully"/>
    <n v="82"/>
    <n v="2.2000000000000002"/>
    <n v="2.2000000000000002"/>
    <x v="32"/>
    <x v="4"/>
  </r>
  <r>
    <s v="2025-GUS-D2"/>
    <d v="2025-10-22T00:00:00"/>
    <s v="Day 2"/>
    <s v="SA9139"/>
    <s v="Louis-Han"/>
    <s v="Nel"/>
    <s v="SA Inland"/>
    <s v="SA Inland"/>
    <m/>
    <m/>
    <m/>
    <s v=""/>
    <s v=""/>
    <x v="27"/>
    <x v="4"/>
  </r>
  <r>
    <s v="2025-GUS-D2"/>
    <d v="2025-10-22T00:00:00"/>
    <s v="Day 2"/>
    <s v="SA4368"/>
    <s v="Morne"/>
    <s v="Visser"/>
    <s v="SA Development"/>
    <s v="SA Development"/>
    <s v="Kob"/>
    <m/>
    <n v="46"/>
    <n v="1"/>
    <n v="1"/>
    <x v="36"/>
    <x v="5"/>
  </r>
  <r>
    <s v="2025-GUS-D2"/>
    <d v="2025-10-22T00:00:00"/>
    <s v="Day 2"/>
    <s v="SA4368"/>
    <s v="Morne"/>
    <s v="Visser"/>
    <s v="SA Development"/>
    <s v="SA Development"/>
    <s v="Kob"/>
    <m/>
    <n v="56"/>
    <n v="1.8"/>
    <n v="1.8"/>
    <x v="36"/>
    <x v="5"/>
  </r>
  <r>
    <s v="2025-GUS-D2"/>
    <d v="2025-10-22T00:00:00"/>
    <s v="Day 2"/>
    <s v="SA4368"/>
    <s v="Morne"/>
    <s v="Visser"/>
    <s v="SA Development"/>
    <s v="SA Development"/>
    <s v="Kob"/>
    <m/>
    <n v="51"/>
    <n v="1.4"/>
    <n v="1.4"/>
    <x v="36"/>
    <x v="5"/>
  </r>
  <r>
    <s v="2025-GUS-D2"/>
    <d v="2025-10-22T00:00:00"/>
    <s v="Day 2"/>
    <s v="SA4368"/>
    <s v="Morne"/>
    <s v="Visser"/>
    <s v="SA Development"/>
    <s v="SA Development"/>
    <s v="Kob"/>
    <m/>
    <n v="56"/>
    <n v="1.8"/>
    <n v="1.8"/>
    <x v="36"/>
    <x v="5"/>
  </r>
  <r>
    <s v="2025-GUS-D2"/>
    <d v="2025-10-22T00:00:00"/>
    <s v="Day 2"/>
    <s v="SA4368"/>
    <s v="Morne"/>
    <s v="Visser"/>
    <s v="SA Development"/>
    <s v="SA Development"/>
    <s v="Kob"/>
    <m/>
    <n v="53"/>
    <n v="1.5"/>
    <n v="1.5"/>
    <x v="36"/>
    <x v="5"/>
  </r>
  <r>
    <s v="2025-GUS-D2"/>
    <d v="2025-10-22T00:00:00"/>
    <s v="Day 2"/>
    <s v="SA4368"/>
    <s v="Morne"/>
    <s v="Visser"/>
    <s v="SA Development"/>
    <s v="SA Development"/>
    <s v="Kob"/>
    <m/>
    <n v="66"/>
    <n v="3"/>
    <n v="3"/>
    <x v="36"/>
    <x v="5"/>
  </r>
  <r>
    <s v="2025-GUS-D2"/>
    <d v="2025-10-22T00:00:00"/>
    <s v="Day 2"/>
    <s v="SA4368"/>
    <s v="Morne"/>
    <s v="Visser"/>
    <s v="SA Development"/>
    <s v="SA Development"/>
    <s v="Kob"/>
    <m/>
    <n v="54"/>
    <n v="1.6"/>
    <n v="1.6"/>
    <x v="36"/>
    <x v="5"/>
  </r>
  <r>
    <s v="2025-GUS-D2"/>
    <d v="2025-10-22T00:00:00"/>
    <s v="Day 2"/>
    <s v="SA4368"/>
    <s v="Morne"/>
    <s v="Visser"/>
    <s v="SA Development"/>
    <s v="SA Development"/>
    <s v="Kob"/>
    <m/>
    <n v="61"/>
    <n v="2.2999999999999998"/>
    <n v="2.2999999999999998"/>
    <x v="36"/>
    <x v="5"/>
  </r>
  <r>
    <s v="2025-GUS-D2"/>
    <d v="2025-10-22T00:00:00"/>
    <s v="Day 2"/>
    <s v="SA4368"/>
    <s v="Morne"/>
    <s v="Visser"/>
    <s v="SA Development"/>
    <s v="SA Development"/>
    <s v="Kob"/>
    <m/>
    <n v="53"/>
    <n v="1.5"/>
    <n v="1.5"/>
    <x v="36"/>
    <x v="5"/>
  </r>
  <r>
    <s v="2025-GUS-D2"/>
    <d v="2025-10-22T00:00:00"/>
    <s v="Day 2"/>
    <s v="SA4368"/>
    <s v="Morne"/>
    <s v="Visser"/>
    <s v="SA Development"/>
    <s v="SA Development"/>
    <s v="Kob"/>
    <m/>
    <n v="56"/>
    <n v="1.8"/>
    <n v="1.8"/>
    <x v="36"/>
    <x v="5"/>
  </r>
  <r>
    <s v="2025-GUS-D2"/>
    <d v="2025-10-22T00:00:00"/>
    <s v="Day 2"/>
    <s v="SA4368"/>
    <s v="Morne"/>
    <s v="Visser"/>
    <s v="SA Development"/>
    <s v="SA Development"/>
    <s v="Kob"/>
    <m/>
    <n v="49"/>
    <n v="1.2"/>
    <n v="1.2"/>
    <x v="36"/>
    <x v="5"/>
  </r>
  <r>
    <s v="2025-GUS-D2"/>
    <d v="2025-10-22T00:00:00"/>
    <s v="Day 2"/>
    <s v="SA1219"/>
    <s v="Franco"/>
    <s v="Lamberti"/>
    <s v="SA Development"/>
    <s v="SA Development"/>
    <s v="Kob"/>
    <m/>
    <n v="48"/>
    <n v="1.1000000000000001"/>
    <n v="1.1000000000000001"/>
    <x v="35"/>
    <x v="5"/>
  </r>
  <r>
    <s v="2025-GUS-D2"/>
    <d v="2025-10-22T00:00:00"/>
    <s v="Day 2"/>
    <s v="SA1219"/>
    <s v="Franco"/>
    <s v="Lamberti"/>
    <s v="SA Development"/>
    <s v="SA Development"/>
    <s v="Kob"/>
    <m/>
    <n v="47"/>
    <n v="1.1000000000000001"/>
    <n v="1.1000000000000001"/>
    <x v="35"/>
    <x v="5"/>
  </r>
  <r>
    <s v="2025-GUS-D2"/>
    <d v="2025-10-22T00:00:00"/>
    <s v="Day 2"/>
    <s v="SA1219"/>
    <s v="Franco"/>
    <s v="Lamberti"/>
    <s v="SA Development"/>
    <s v="SA Development"/>
    <s v="Kob"/>
    <m/>
    <n v="54"/>
    <n v="1.6"/>
    <n v="1.6"/>
    <x v="35"/>
    <x v="5"/>
  </r>
  <r>
    <s v="2025-GUS-D2"/>
    <d v="2025-10-22T00:00:00"/>
    <s v="Day 2"/>
    <s v="SA1219"/>
    <s v="Franco"/>
    <s v="Lamberti"/>
    <s v="SA Development"/>
    <s v="SA Development"/>
    <s v="Kob"/>
    <m/>
    <n v="46"/>
    <n v="1"/>
    <n v="1"/>
    <x v="35"/>
    <x v="5"/>
  </r>
  <r>
    <s v="2025-GUS-D2"/>
    <d v="2025-10-22T00:00:00"/>
    <s v="Day 2"/>
    <s v="SA1219"/>
    <s v="Franco"/>
    <s v="Lamberti"/>
    <s v="SA Development"/>
    <s v="SA Development"/>
    <s v="Kob"/>
    <m/>
    <n v="49"/>
    <n v="1.2"/>
    <n v="1.2"/>
    <x v="35"/>
    <x v="5"/>
  </r>
  <r>
    <s v="2025-GUS-D2"/>
    <d v="2025-10-22T00:00:00"/>
    <s v="Day 2"/>
    <s v="SA1219"/>
    <s v="Franco"/>
    <s v="Lamberti"/>
    <s v="SA Development"/>
    <s v="SA Development"/>
    <s v="Kob"/>
    <m/>
    <n v="50"/>
    <n v="1.3"/>
    <n v="1.3"/>
    <x v="35"/>
    <x v="5"/>
  </r>
  <r>
    <s v="2025-GUS-D2"/>
    <d v="2025-10-22T00:00:00"/>
    <s v="Day 2"/>
    <s v="SA1219"/>
    <s v="Franco"/>
    <s v="Lamberti"/>
    <s v="SA Development"/>
    <s v="SA Development"/>
    <s v="Kob"/>
    <m/>
    <n v="56"/>
    <n v="1.8"/>
    <n v="1.8"/>
    <x v="35"/>
    <x v="5"/>
  </r>
  <r>
    <s v="2025-GUS-D2"/>
    <d v="2025-10-22T00:00:00"/>
    <s v="Day 2"/>
    <s v="S10897"/>
    <s v="George"/>
    <s v="Boshoff"/>
    <s v="SA Development"/>
    <s v="SA Development"/>
    <s v="Kob"/>
    <m/>
    <n v="45"/>
    <n v="0.9"/>
    <n v="0.9"/>
    <x v="40"/>
    <x v="5"/>
  </r>
  <r>
    <s v="2025-GUS-D2"/>
    <d v="2025-10-22T00:00:00"/>
    <s v="Day 2"/>
    <s v="S10897"/>
    <s v="George"/>
    <s v="Boshoff"/>
    <s v="SA Development"/>
    <s v="SA Development"/>
    <s v="Kob"/>
    <m/>
    <n v="57"/>
    <n v="1.9"/>
    <n v="1.9"/>
    <x v="40"/>
    <x v="5"/>
  </r>
  <r>
    <s v="2025-GUS-D2"/>
    <d v="2025-10-22T00:00:00"/>
    <s v="Day 2"/>
    <s v="S10897"/>
    <s v="George"/>
    <s v="Boshoff"/>
    <s v="SA Development"/>
    <s v="SA Development"/>
    <s v="Kob"/>
    <m/>
    <n v="48"/>
    <n v="1.1000000000000001"/>
    <n v="1.1000000000000001"/>
    <x v="40"/>
    <x v="5"/>
  </r>
  <r>
    <s v="2025-GUS-D2"/>
    <d v="2025-10-22T00:00:00"/>
    <s v="Day 2"/>
    <s v="S10897"/>
    <s v="George"/>
    <s v="Boshoff"/>
    <s v="SA Development"/>
    <s v="SA Development"/>
    <s v="Kob"/>
    <m/>
    <n v="50"/>
    <n v="1.3"/>
    <n v="1.3"/>
    <x v="40"/>
    <x v="5"/>
  </r>
  <r>
    <s v="2025-GUS-D2"/>
    <d v="2025-10-22T00:00:00"/>
    <s v="Day 2"/>
    <s v="S10897"/>
    <s v="George"/>
    <s v="Boshoff"/>
    <s v="SA Development"/>
    <s v="SA Development"/>
    <s v="Kob"/>
    <m/>
    <n v="47"/>
    <n v="1.1000000000000001"/>
    <n v="1.1000000000000001"/>
    <x v="40"/>
    <x v="5"/>
  </r>
  <r>
    <s v="2025-GUS-D2"/>
    <d v="2025-10-22T00:00:00"/>
    <s v="Day 2"/>
    <s v="S10897"/>
    <s v="George"/>
    <s v="Boshoff"/>
    <s v="SA Development"/>
    <s v="SA Development"/>
    <s v="Kob"/>
    <m/>
    <n v="64"/>
    <n v="2.7"/>
    <n v="2.7"/>
    <x v="40"/>
    <x v="5"/>
  </r>
  <r>
    <s v="2025-GUS-D2"/>
    <d v="2025-10-22T00:00:00"/>
    <s v="Day 2"/>
    <s v="SA11848"/>
    <s v="JP"/>
    <s v="Mouton"/>
    <s v="SA Development"/>
    <s v="SA Development"/>
    <s v="Kob"/>
    <m/>
    <n v="44"/>
    <n v="0.9"/>
    <n v="0.9"/>
    <x v="38"/>
    <x v="5"/>
  </r>
  <r>
    <s v="2025-GUS-D2"/>
    <d v="2025-10-22T00:00:00"/>
    <s v="Day 2"/>
    <s v="SA11848"/>
    <s v="JP"/>
    <s v="Mouton"/>
    <s v="SA Development"/>
    <s v="SA Development"/>
    <s v="Kob"/>
    <m/>
    <n v="50"/>
    <n v="1.3"/>
    <n v="1.3"/>
    <x v="38"/>
    <x v="5"/>
  </r>
  <r>
    <s v="2025-GUS-D2"/>
    <d v="2025-10-22T00:00:00"/>
    <s v="Day 2"/>
    <s v="SA11848"/>
    <s v="JP"/>
    <s v="Mouton"/>
    <s v="SA Development"/>
    <s v="SA Development"/>
    <s v="Kob"/>
    <m/>
    <n v="56"/>
    <n v="1.8"/>
    <n v="1.8"/>
    <x v="38"/>
    <x v="5"/>
  </r>
  <r>
    <s v="2025-GUS-D2"/>
    <d v="2025-10-22T00:00:00"/>
    <s v="Day 2"/>
    <s v="SA11848"/>
    <s v="JP"/>
    <s v="Mouton"/>
    <s v="SA Development"/>
    <s v="SA Development"/>
    <s v="Kob"/>
    <m/>
    <n v="47"/>
    <n v="1.1000000000000001"/>
    <n v="1.1000000000000001"/>
    <x v="38"/>
    <x v="5"/>
  </r>
  <r>
    <s v="2025-GUS-D2"/>
    <d v="2025-10-22T00:00:00"/>
    <s v="Day 2"/>
    <s v="SA11848"/>
    <s v="JP"/>
    <s v="Mouton"/>
    <s v="SA Development"/>
    <s v="SA Development"/>
    <s v="Kob"/>
    <m/>
    <n v="49"/>
    <n v="1.2"/>
    <n v="1.2"/>
    <x v="38"/>
    <x v="5"/>
  </r>
  <r>
    <s v="2025-GUS-D2"/>
    <d v="2025-10-22T00:00:00"/>
    <s v="Day 2"/>
    <s v="SA5274"/>
    <s v="Slade"/>
    <s v="Walker"/>
    <s v="SA Development"/>
    <s v="SA Development"/>
    <s v="Kob"/>
    <m/>
    <n v="54"/>
    <n v="1.6"/>
    <n v="1.6"/>
    <x v="34"/>
    <x v="5"/>
  </r>
  <r>
    <s v="2025-GUS-D2"/>
    <d v="2025-10-22T00:00:00"/>
    <s v="Day 2"/>
    <s v="SA5274"/>
    <s v="Slade"/>
    <s v="Walker"/>
    <s v="SA Development"/>
    <s v="SA Development"/>
    <s v="Kob"/>
    <m/>
    <n v="49"/>
    <n v="1.2"/>
    <n v="1.2"/>
    <x v="34"/>
    <x v="5"/>
  </r>
  <r>
    <s v="2025-GUS-D2"/>
    <d v="2025-10-22T00:00:00"/>
    <s v="Day 2"/>
    <s v="SA5274"/>
    <s v="Slade"/>
    <s v="Walker"/>
    <s v="SA Development"/>
    <s v="SA Development"/>
    <s v="Kob"/>
    <m/>
    <n v="50"/>
    <n v="1.3"/>
    <n v="1.3"/>
    <x v="34"/>
    <x v="5"/>
  </r>
  <r>
    <s v="2025-GUS-D2"/>
    <d v="2025-10-22T00:00:00"/>
    <s v="Day 2"/>
    <s v="SA5274"/>
    <s v="Slade"/>
    <s v="Walker"/>
    <s v="SA Development"/>
    <s v="SA Development"/>
    <s v="Kob"/>
    <m/>
    <n v="53"/>
    <n v="1.5"/>
    <n v="1.5"/>
    <x v="34"/>
    <x v="5"/>
  </r>
  <r>
    <s v="2025-GUS-D2"/>
    <d v="2025-10-22T00:00:00"/>
    <s v="Day 2"/>
    <s v="SA5274"/>
    <s v="Slade"/>
    <s v="Walker"/>
    <s v="SA Development"/>
    <s v="SA Development"/>
    <s v="Kob"/>
    <m/>
    <n v="53"/>
    <n v="1.5"/>
    <n v="1.5"/>
    <x v="34"/>
    <x v="5"/>
  </r>
  <r>
    <s v="2025-GUS-D2"/>
    <d v="2025-10-22T00:00:00"/>
    <s v="Day 2"/>
    <s v="SA5274"/>
    <s v="Slade"/>
    <s v="Walker"/>
    <s v="SA Development"/>
    <s v="SA Development"/>
    <s v="Kob"/>
    <m/>
    <n v="47"/>
    <n v="1.1000000000000001"/>
    <n v="1.1000000000000001"/>
    <x v="34"/>
    <x v="5"/>
  </r>
  <r>
    <s v="2025-GUS-D2"/>
    <d v="2025-10-22T00:00:00"/>
    <s v="Day 2"/>
    <s v="SA10091"/>
    <s v="Gareth"/>
    <s v="Webster"/>
    <s v="SA Development"/>
    <s v="SA Development"/>
    <s v="Kob"/>
    <m/>
    <n v="54"/>
    <n v="1.6"/>
    <n v="1.6"/>
    <x v="39"/>
    <x v="5"/>
  </r>
  <r>
    <s v="2025-GUS-D2"/>
    <d v="2025-10-22T00:00:00"/>
    <s v="Day 2"/>
    <s v="SA10091"/>
    <s v="Gareth"/>
    <s v="Webster"/>
    <s v="SA Development"/>
    <s v="SA Development"/>
    <m/>
    <s v="Shark Spotted Gully"/>
    <n v="154"/>
    <n v="19.100000000000001"/>
    <n v="19.100000000000001"/>
    <x v="39"/>
    <x v="5"/>
  </r>
  <r>
    <s v="2025-GUS-D2"/>
    <d v="2025-10-22T00:00:00"/>
    <s v="Day 2"/>
    <s v="SA10091"/>
    <s v="Gareth"/>
    <s v="Webster"/>
    <s v="SA Development"/>
    <s v="SA Development"/>
    <s v="Kob"/>
    <m/>
    <n v="50"/>
    <n v="1.3"/>
    <n v="1.3"/>
    <x v="39"/>
    <x v="5"/>
  </r>
  <r>
    <s v="2025-GUS-D2"/>
    <d v="2025-10-22T00:00:00"/>
    <s v="Day 2"/>
    <s v="SA10091"/>
    <s v="Gareth"/>
    <s v="Webster"/>
    <s v="SA Development"/>
    <s v="SA Development"/>
    <s v="Kob"/>
    <m/>
    <n v="47"/>
    <n v="1.1000000000000001"/>
    <n v="1.1000000000000001"/>
    <x v="39"/>
    <x v="5"/>
  </r>
  <r>
    <s v="2025-GUS-D2"/>
    <d v="2025-10-22T00:00:00"/>
    <s v="Day 2"/>
    <s v="SA10091"/>
    <s v="Gareth"/>
    <s v="Webster"/>
    <s v="SA Development"/>
    <s v="SA Development"/>
    <s v="Kob"/>
    <m/>
    <n v="50"/>
    <n v="1.3"/>
    <n v="1.3"/>
    <x v="39"/>
    <x v="5"/>
  </r>
  <r>
    <s v="2025-GUS-D2"/>
    <d v="2025-10-22T00:00:00"/>
    <s v="Day 2"/>
    <s v="SA9642"/>
    <s v="Craig"/>
    <s v="Doyle"/>
    <s v="SA Development"/>
    <s v="SA Development"/>
    <s v="Kob"/>
    <m/>
    <n v="56"/>
    <n v="1.8"/>
    <n v="1.8"/>
    <x v="37"/>
    <x v="5"/>
  </r>
  <r>
    <s v="2025-GUS-D2"/>
    <d v="2025-10-22T00:00:00"/>
    <s v="Day 2"/>
    <s v="SA9642"/>
    <s v="Craig"/>
    <s v="Doyle"/>
    <s v="SA Development"/>
    <s v="SA Development"/>
    <s v="Kob"/>
    <m/>
    <n v="52"/>
    <n v="1.4"/>
    <n v="1.4"/>
    <x v="37"/>
    <x v="5"/>
  </r>
  <r>
    <s v="2025-GUS-D2"/>
    <d v="2025-10-22T00:00:00"/>
    <s v="Day 2"/>
    <s v="SA9642"/>
    <s v="Craig"/>
    <s v="Doyle"/>
    <s v="SA Development"/>
    <s v="SA Development"/>
    <s v="Kob"/>
    <m/>
    <n v="51"/>
    <n v="1.4"/>
    <n v="1.4"/>
    <x v="37"/>
    <x v="5"/>
  </r>
  <r>
    <s v="2025-GUS-D2"/>
    <d v="2025-10-22T00:00:00"/>
    <s v="Day 2"/>
    <s v="SA9642"/>
    <s v="Craig"/>
    <s v="Doyle"/>
    <s v="SA Development"/>
    <s v="SA Development"/>
    <s v="Kob"/>
    <m/>
    <n v="57"/>
    <n v="1.9"/>
    <n v="1.9"/>
    <x v="37"/>
    <x v="5"/>
  </r>
  <r>
    <s v="2025-GUS-D2"/>
    <d v="2025-10-22T00:00:00"/>
    <s v="Day 2"/>
    <s v="SA9642"/>
    <s v="Craig"/>
    <s v="Doyle"/>
    <s v="SA Development"/>
    <s v="SA Development"/>
    <s v="Kob"/>
    <m/>
    <n v="47"/>
    <n v="1.1000000000000001"/>
    <n v="1.1000000000000001"/>
    <x v="37"/>
    <x v="5"/>
  </r>
  <r>
    <s v="2025-GUS-D2"/>
    <d v="2025-10-22T00:00:00"/>
    <s v="Day 2"/>
    <s v="SA9642"/>
    <s v="Craig"/>
    <s v="Doyle"/>
    <s v="SA Development"/>
    <s v="SA Development"/>
    <s v="Kob"/>
    <m/>
    <n v="46"/>
    <n v="1"/>
    <n v="1"/>
    <x v="37"/>
    <x v="5"/>
  </r>
  <r>
    <s v="2025-GUS-D2"/>
    <d v="2025-10-22T00:00:00"/>
    <s v="Day 2"/>
    <s v="SA9642"/>
    <s v="Craig"/>
    <s v="Doyle"/>
    <s v="SA Development"/>
    <s v="SA Development"/>
    <m/>
    <s v="Shark Spotted Gully"/>
    <n v="142"/>
    <n v="14.4"/>
    <n v="14.4"/>
    <x v="37"/>
    <x v="5"/>
  </r>
  <r>
    <s v="2025-GUS-D2"/>
    <d v="2025-10-22T00:00:00"/>
    <s v="Day 2"/>
    <s v="N0855"/>
    <s v="Wentzel"/>
    <s v="Smal"/>
    <s v="Nam President A"/>
    <s v="Nam President A"/>
    <s v="Kob"/>
    <m/>
    <n v="57"/>
    <n v="1.9"/>
    <n v="1.9"/>
    <x v="48"/>
    <x v="0"/>
  </r>
  <r>
    <s v="2025-GUS-D2"/>
    <d v="2025-10-22T00:00:00"/>
    <s v="Day 2"/>
    <s v="N0855"/>
    <s v="Wentzel"/>
    <s v="Smal"/>
    <s v="Nam President A"/>
    <s v="Nam President A"/>
    <s v="Kob"/>
    <m/>
    <n v="47"/>
    <n v="1.1000000000000001"/>
    <n v="1.1000000000000001"/>
    <x v="48"/>
    <x v="0"/>
  </r>
  <r>
    <s v="2025-GUS-D2"/>
    <d v="2025-10-22T00:00:00"/>
    <s v="Day 2"/>
    <s v="N0855"/>
    <s v="Wentzel"/>
    <s v="Smal"/>
    <s v="Nam President A"/>
    <s v="Nam President A"/>
    <s v="Kob"/>
    <m/>
    <n v="63"/>
    <n v="2.6"/>
    <n v="2.6"/>
    <x v="48"/>
    <x v="0"/>
  </r>
  <r>
    <s v="2025-GUS-D2"/>
    <d v="2025-10-22T00:00:00"/>
    <s v="Day 2"/>
    <s v="N0855"/>
    <s v="Wentzel"/>
    <s v="Smal"/>
    <s v="Nam President A"/>
    <s v="Nam President A"/>
    <s v="Kob"/>
    <m/>
    <n v="53"/>
    <n v="1.5"/>
    <n v="1.5"/>
    <x v="48"/>
    <x v="0"/>
  </r>
  <r>
    <s v="2025-GUS-D2"/>
    <d v="2025-10-22T00:00:00"/>
    <s v="Day 2"/>
    <s v="N0855"/>
    <s v="Wentzel"/>
    <s v="Smal"/>
    <s v="Nam President A"/>
    <s v="Nam President A"/>
    <s v="Kob"/>
    <m/>
    <n v="60"/>
    <n v="2.2000000000000002"/>
    <n v="2.2000000000000002"/>
    <x v="48"/>
    <x v="0"/>
  </r>
  <r>
    <s v="2025-GUS-D2"/>
    <d v="2025-10-22T00:00:00"/>
    <s v="Day 2"/>
    <s v="N0855"/>
    <s v="Wentzel"/>
    <s v="Smal"/>
    <s v="Nam President A"/>
    <s v="Nam President A"/>
    <s v="Kob"/>
    <m/>
    <n v="50"/>
    <n v="1.3"/>
    <n v="1.3"/>
    <x v="48"/>
    <x v="0"/>
  </r>
  <r>
    <s v="2025-GUS-D2"/>
    <d v="2025-10-22T00:00:00"/>
    <s v="Day 2"/>
    <s v="N0855"/>
    <s v="Wentzel"/>
    <s v="Smal"/>
    <s v="Nam President A"/>
    <s v="Nam President A"/>
    <s v="Kob"/>
    <m/>
    <n v="51"/>
    <n v="1.4"/>
    <n v="1.4"/>
    <x v="48"/>
    <x v="0"/>
  </r>
  <r>
    <s v="2025-GUS-D2"/>
    <d v="2025-10-22T00:00:00"/>
    <s v="Day 2"/>
    <s v="N0855"/>
    <s v="Wentzel"/>
    <s v="Smal"/>
    <s v="Nam President A"/>
    <s v="Nam President A"/>
    <s v="Kob"/>
    <m/>
    <n v="47"/>
    <n v="1.1000000000000001"/>
    <n v="1.1000000000000001"/>
    <x v="48"/>
    <x v="0"/>
  </r>
  <r>
    <s v="2025-GUS-D2"/>
    <d v="2025-10-22T00:00:00"/>
    <s v="Day 2"/>
    <s v="N0855"/>
    <s v="Wentzel"/>
    <s v="Smal"/>
    <s v="Nam President A"/>
    <s v="Nam President A"/>
    <s v="Kob"/>
    <m/>
    <n v="43"/>
    <n v="0.8"/>
    <n v="0.8"/>
    <x v="48"/>
    <x v="0"/>
  </r>
  <r>
    <s v="2025-GUS-D2"/>
    <d v="2025-10-22T00:00:00"/>
    <s v="Day 2"/>
    <s v="N0855"/>
    <s v="Wentzel"/>
    <s v="Smal"/>
    <s v="Nam President A"/>
    <s v="Nam President A"/>
    <s v="Kob"/>
    <m/>
    <n v="43"/>
    <n v="0.8"/>
    <n v="0.8"/>
    <x v="48"/>
    <x v="0"/>
  </r>
  <r>
    <s v="2025-GUS-D2"/>
    <d v="2025-10-22T00:00:00"/>
    <s v="Day 2"/>
    <s v="N0855"/>
    <s v="Wentzel"/>
    <s v="Smal"/>
    <s v="Nam President A"/>
    <s v="Nam President A"/>
    <s v="Kob"/>
    <m/>
    <n v="50"/>
    <n v="1.3"/>
    <n v="1.3"/>
    <x v="48"/>
    <x v="0"/>
  </r>
  <r>
    <s v="2025-GUS-D2"/>
    <d v="2025-10-22T00:00:00"/>
    <s v="Day 2"/>
    <s v="N0025"/>
    <s v="Heini"/>
    <s v="Zahrt"/>
    <s v="Nam President A"/>
    <s v="Nam President A"/>
    <s v="Kob"/>
    <m/>
    <n v="54"/>
    <n v="1.6"/>
    <n v="1.6"/>
    <x v="50"/>
    <x v="0"/>
  </r>
  <r>
    <s v="2025-GUS-D2"/>
    <d v="2025-10-22T00:00:00"/>
    <s v="Day 2"/>
    <s v="N0580"/>
    <s v="Martin"/>
    <s v="Cordier"/>
    <s v="Nam President A"/>
    <s v="Nam President A"/>
    <s v="Kob"/>
    <m/>
    <n v="48"/>
    <n v="1.1000000000000001"/>
    <n v="1.1000000000000001"/>
    <x v="54"/>
    <x v="0"/>
  </r>
  <r>
    <s v="2025-GUS-D2"/>
    <d v="2025-10-22T00:00:00"/>
    <s v="Day 2"/>
    <s v="N0580"/>
    <s v="Martin"/>
    <s v="Cordier"/>
    <s v="Nam President A"/>
    <s v="Nam President A"/>
    <s v="Kob"/>
    <m/>
    <n v="41"/>
    <n v="0.7"/>
    <n v="0.7"/>
    <x v="54"/>
    <x v="0"/>
  </r>
  <r>
    <s v="2025-GUS-D2"/>
    <d v="2025-10-22T00:00:00"/>
    <s v="Day 2"/>
    <s v="N0396"/>
    <s v="Raymond"/>
    <s v="Duvenhage"/>
    <s v="Nam President A"/>
    <s v="Nam President A"/>
    <s v="Kob"/>
    <m/>
    <n v="47"/>
    <n v="1.1000000000000001"/>
    <n v="1.1000000000000001"/>
    <x v="49"/>
    <x v="0"/>
  </r>
  <r>
    <s v="2025-GUS-D2"/>
    <d v="2025-10-22T00:00:00"/>
    <s v="Day 2"/>
    <s v="N0396"/>
    <s v="Raymond"/>
    <s v="Duvenhage"/>
    <s v="Nam President A"/>
    <s v="Nam President A"/>
    <m/>
    <s v="Shark Hound Smooth"/>
    <n v="102"/>
    <n v="4"/>
    <n v="4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1"/>
    <n v="0.7"/>
    <n v="0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8"/>
    <n v="2"/>
    <n v="2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62"/>
    <n v="2.5"/>
    <n v="2.5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62"/>
    <n v="2.5"/>
    <n v="2.5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1"/>
    <n v="1.4"/>
    <n v="1.4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7"/>
    <n v="1.1000000000000001"/>
    <n v="1.1000000000000001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1"/>
    <n v="0.7"/>
    <n v="0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5"/>
    <n v="1.7"/>
    <n v="1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71"/>
    <n v="3.7"/>
    <n v="3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2"/>
    <n v="1.4"/>
    <n v="1.4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65"/>
    <n v="2.8"/>
    <n v="2.8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3"/>
    <n v="1.5"/>
    <n v="1.5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6"/>
    <n v="1"/>
    <n v="1"/>
    <x v="49"/>
    <x v="0"/>
  </r>
  <r>
    <s v="2025-GUS-D2"/>
    <d v="2025-10-22T00:00:00"/>
    <s v="Day 2"/>
    <s v="N0045"/>
    <s v="Chrisjan"/>
    <s v="Potgieter"/>
    <s v="Nam President A"/>
    <s v="Nam President A"/>
    <m/>
    <s v="Shark Spotted Gully"/>
    <n v="145"/>
    <n v="15.5"/>
    <n v="15.5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6"/>
    <n v="1"/>
    <n v="1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4"/>
    <n v="0.9"/>
    <n v="0.9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2"/>
    <n v="0.8"/>
    <n v="0.8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8"/>
    <n v="1.1000000000000001"/>
    <n v="1.1000000000000001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0"/>
    <n v="0.7"/>
    <n v="0.7"/>
    <x v="52"/>
    <x v="0"/>
  </r>
  <r>
    <s v="2025-GUS-D2"/>
    <d v="2025-10-22T00:00:00"/>
    <s v="Day 2"/>
    <s v="N0002"/>
    <s v="Marco"/>
    <s v="Klein"/>
    <s v="Nam President A"/>
    <s v="Nam President A"/>
    <m/>
    <s v="Shark Spotted Gully"/>
    <n v="105"/>
    <n v="5.0999999999999996"/>
    <n v="5.0999999999999996"/>
    <x v="51"/>
    <x v="0"/>
  </r>
  <r>
    <s v="2025-GUS-D2"/>
    <d v="2025-10-22T00:00:00"/>
    <s v="Day 2"/>
    <s v="N0002"/>
    <s v="Marco"/>
    <s v="Klein"/>
    <s v="Nam President A"/>
    <s v="Nam President A"/>
    <s v="Kob"/>
    <m/>
    <n v="42"/>
    <n v="0.8"/>
    <n v="0.8"/>
    <x v="51"/>
    <x v="0"/>
  </r>
  <r>
    <s v="2025-GUS-D2"/>
    <d v="2025-10-22T00:00:00"/>
    <s v="Day 2"/>
    <s v="N0002"/>
    <s v="Marco"/>
    <s v="Klein"/>
    <s v="Nam President A"/>
    <s v="Nam President A"/>
    <s v="Kob"/>
    <m/>
    <n v="50"/>
    <n v="1.3"/>
    <n v="1.3"/>
    <x v="51"/>
    <x v="0"/>
  </r>
  <r>
    <s v="2025-GUS-D2"/>
    <d v="2025-10-22T00:00:00"/>
    <s v="Day 2"/>
    <s v="N0002"/>
    <s v="Marco"/>
    <s v="Klein"/>
    <s v="Nam President A"/>
    <s v="Nam President A"/>
    <m/>
    <s v="Shark Spotted Gully"/>
    <n v="105"/>
    <n v="5.0999999999999996"/>
    <n v="5.0999999999999996"/>
    <x v="51"/>
    <x v="0"/>
  </r>
  <r>
    <s v="2025-GUS-D2"/>
    <d v="2025-10-22T00:00:00"/>
    <s v="Day 2"/>
    <s v="N0002"/>
    <s v="Marco"/>
    <s v="Klein"/>
    <s v="Nam President A"/>
    <s v="Nam President A"/>
    <m/>
    <s v="Shark Spotted Gully"/>
    <n v="145"/>
    <n v="15.5"/>
    <n v="15.5"/>
    <x v="51"/>
    <x v="0"/>
  </r>
  <r>
    <s v="2025-GUS-D2"/>
    <d v="2025-10-22T00:00:00"/>
    <s v="Day 2"/>
    <s v="N0119"/>
    <s v="Joe "/>
    <s v="Herman"/>
    <s v="Nam President A"/>
    <s v="Nam President A"/>
    <m/>
    <s v="Shark Spotted Gully"/>
    <n v="114"/>
    <n v="6.8"/>
    <n v="6.8"/>
    <x v="53"/>
    <x v="0"/>
  </r>
  <r>
    <s v="2025-GUS-D2"/>
    <d v="2025-10-22T00:00:00"/>
    <s v="Day 2"/>
    <s v="N0793"/>
    <s v="Juanne-Louis"/>
    <s v="Grobler"/>
    <s v="Nam President B"/>
    <s v="Nam President B"/>
    <s v="Kob"/>
    <m/>
    <n v="60"/>
    <n v="2.2000000000000002"/>
    <n v="2.2000000000000002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52"/>
    <n v="1.4"/>
    <n v="1.4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1"/>
    <n v="0.7"/>
    <n v="0.7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6"/>
    <n v="1"/>
    <n v="1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53"/>
    <n v="1.5"/>
    <n v="1.5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9"/>
    <n v="1.2"/>
    <n v="1.2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52"/>
    <n v="1.4"/>
    <n v="1.4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3"/>
    <n v="0.8"/>
    <n v="0.8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8"/>
    <n v="1.1000000000000001"/>
    <n v="1.1000000000000001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3"/>
    <n v="0.8"/>
    <n v="0.8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6"/>
    <n v="1"/>
    <n v="1"/>
    <x v="60"/>
    <x v="1"/>
  </r>
  <r>
    <s v="2025-GUS-D2"/>
    <d v="2025-10-22T00:00:00"/>
    <s v="Day 2"/>
    <s v="N0546"/>
    <s v="Tian"/>
    <s v="Mostert"/>
    <s v="Nam President B"/>
    <s v="Nam President B"/>
    <s v="Kob"/>
    <m/>
    <n v="45"/>
    <n v="0.9"/>
    <n v="0.9"/>
    <x v="58"/>
    <x v="1"/>
  </r>
  <r>
    <s v="2025-GUS-D2"/>
    <d v="2025-10-22T00:00:00"/>
    <s v="Day 2"/>
    <s v="N0546"/>
    <s v="Tian"/>
    <s v="Mostert"/>
    <s v="Nam President B"/>
    <s v="Nam President B"/>
    <s v="Kob"/>
    <m/>
    <n v="60"/>
    <n v="2.2000000000000002"/>
    <n v="2.2000000000000002"/>
    <x v="58"/>
    <x v="1"/>
  </r>
  <r>
    <s v="2025-GUS-D2"/>
    <d v="2025-10-22T00:00:00"/>
    <s v="Day 2"/>
    <s v="N0546"/>
    <s v="Tian"/>
    <s v="Mostert"/>
    <s v="Nam President B"/>
    <s v="Nam President B"/>
    <s v="Kob"/>
    <m/>
    <n v="53"/>
    <n v="1.5"/>
    <n v="1.5"/>
    <x v="58"/>
    <x v="1"/>
  </r>
  <r>
    <s v="2025-GUS-D2"/>
    <d v="2025-10-22T00:00:00"/>
    <s v="Day 2"/>
    <s v="N0546"/>
    <s v="Tian"/>
    <s v="Mostert"/>
    <s v="Nam President B"/>
    <s v="Nam President B"/>
    <s v="Kob"/>
    <m/>
    <n v="48"/>
    <n v="1.1000000000000001"/>
    <n v="1.1000000000000001"/>
    <x v="58"/>
    <x v="1"/>
  </r>
  <r>
    <s v="2025-GUS-D2"/>
    <d v="2025-10-22T00:00:00"/>
    <s v="Day 2"/>
    <s v="N0546"/>
    <s v="Tian"/>
    <s v="Mostert"/>
    <s v="Nam President B"/>
    <s v="Nam President B"/>
    <s v="Kob"/>
    <m/>
    <n v="52"/>
    <n v="1.4"/>
    <n v="1.4"/>
    <x v="58"/>
    <x v="1"/>
  </r>
  <r>
    <s v="2025-GUS-D2"/>
    <d v="2025-10-22T00:00:00"/>
    <s v="Day 2"/>
    <s v="N0546"/>
    <s v="Tian"/>
    <s v="Mostert"/>
    <s v="Nam President B"/>
    <s v="Nam President B"/>
    <s v="Kob"/>
    <m/>
    <n v="56"/>
    <n v="1.8"/>
    <n v="1.8"/>
    <x v="58"/>
    <x v="1"/>
  </r>
  <r>
    <s v="2025-GUS-D2"/>
    <d v="2025-10-22T00:00:00"/>
    <s v="Day 2"/>
    <s v="N0546"/>
    <s v="Tian"/>
    <s v="Mostert"/>
    <s v="Nam President B"/>
    <s v="Nam President B"/>
    <s v="Kob"/>
    <m/>
    <n v="44"/>
    <n v="0.9"/>
    <n v="0.9"/>
    <x v="58"/>
    <x v="1"/>
  </r>
  <r>
    <s v="2025-GUS-D2"/>
    <d v="2025-10-22T00:00:00"/>
    <s v="Day 2"/>
    <s v="N0546"/>
    <s v="Tian"/>
    <s v="Mostert"/>
    <s v="Nam President B"/>
    <s v="Nam President B"/>
    <s v="Kob"/>
    <m/>
    <n v="44"/>
    <n v="0.9"/>
    <n v="0.9"/>
    <x v="58"/>
    <x v="1"/>
  </r>
  <r>
    <s v="2025-GUS-D2"/>
    <d v="2025-10-22T00:00:00"/>
    <s v="Day 2"/>
    <s v="N0546"/>
    <s v="Tian"/>
    <s v="Mostert"/>
    <s v="Nam President B"/>
    <s v="Nam President B"/>
    <s v="Kob"/>
    <m/>
    <n v="47"/>
    <n v="1.1000000000000001"/>
    <n v="1.1000000000000001"/>
    <x v="58"/>
    <x v="1"/>
  </r>
  <r>
    <s v="2025-GUS-D2"/>
    <d v="2025-10-22T00:00:00"/>
    <s v="Day 2"/>
    <s v="N0546"/>
    <s v="Tian"/>
    <s v="Mostert"/>
    <s v="Nam President B"/>
    <s v="Nam President B"/>
    <s v="Kob"/>
    <m/>
    <n v="46"/>
    <n v="1"/>
    <n v="1"/>
    <x v="58"/>
    <x v="1"/>
  </r>
  <r>
    <s v="2025-GUS-D2"/>
    <d v="2025-10-22T00:00:00"/>
    <s v="Day 2"/>
    <s v="N0546"/>
    <s v="Tian"/>
    <s v="Mostert"/>
    <s v="Nam President B"/>
    <s v="Nam President B"/>
    <s v="Kob"/>
    <m/>
    <n v="50"/>
    <n v="1.3"/>
    <n v="1.3"/>
    <x v="58"/>
    <x v="1"/>
  </r>
  <r>
    <s v="2025-GUS-D2"/>
    <d v="2025-10-22T00:00:00"/>
    <s v="Day 2"/>
    <s v="N0050"/>
    <s v="Sean"/>
    <s v="Van Den Heuvel"/>
    <s v="Nam President B"/>
    <s v="Nam President B"/>
    <s v="Kob"/>
    <m/>
    <n v="44"/>
    <n v="0.9"/>
    <n v="0.9"/>
    <x v="56"/>
    <x v="1"/>
  </r>
  <r>
    <s v="2025-GUS-D2"/>
    <d v="2025-10-22T00:00:00"/>
    <s v="Day 2"/>
    <s v="N0050"/>
    <s v="Sean"/>
    <s v="Van Den Heuvel"/>
    <s v="Nam President B"/>
    <s v="Nam President B"/>
    <s v="Kob"/>
    <m/>
    <n v="51"/>
    <n v="1.4"/>
    <n v="1.4"/>
    <x v="56"/>
    <x v="1"/>
  </r>
  <r>
    <s v="2025-GUS-D2"/>
    <d v="2025-10-22T00:00:00"/>
    <s v="Day 2"/>
    <s v="N0050"/>
    <s v="Sean"/>
    <s v="Van Den Heuvel"/>
    <s v="Nam President B"/>
    <s v="Nam President B"/>
    <s v="Kob"/>
    <m/>
    <n v="53"/>
    <n v="1.5"/>
    <n v="1.5"/>
    <x v="56"/>
    <x v="1"/>
  </r>
  <r>
    <s v="2025-GUS-D2"/>
    <d v="2025-10-22T00:00:00"/>
    <s v="Day 2"/>
    <s v="N0050"/>
    <s v="Sean"/>
    <s v="Van Den Heuvel"/>
    <s v="Nam President B"/>
    <s v="Nam President B"/>
    <m/>
    <s v="Shark Copper (Female)"/>
    <n v="156"/>
    <n v="51.7"/>
    <n v="51.7"/>
    <x v="56"/>
    <x v="1"/>
  </r>
  <r>
    <s v="2025-GUS-D2"/>
    <d v="2025-10-22T00:00:00"/>
    <s v="Day 2"/>
    <s v="N0332"/>
    <s v="Emile "/>
    <s v="Van Heerden"/>
    <s v="Nam President B"/>
    <s v="Nam President B"/>
    <m/>
    <s v="Shark Spotted Gully"/>
    <n v="120"/>
    <n v="8.1"/>
    <n v="8.1"/>
    <x v="55"/>
    <x v="1"/>
  </r>
  <r>
    <s v="2025-GUS-D2"/>
    <d v="2025-10-22T00:00:00"/>
    <s v="Day 2"/>
    <s v="N0332"/>
    <s v="Emile "/>
    <s v="Van Heerden"/>
    <s v="Nam President B"/>
    <s v="Nam President B"/>
    <m/>
    <s v="Shark Spotted Gully"/>
    <n v="100"/>
    <n v="4.3"/>
    <n v="4.3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60"/>
    <n v="2.2000000000000002"/>
    <n v="2.2000000000000002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51"/>
    <n v="1.4"/>
    <n v="1.4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45"/>
    <n v="0.9"/>
    <n v="0.9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53"/>
    <n v="1.5"/>
    <n v="1.5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45"/>
    <n v="0.9"/>
    <n v="0.9"/>
    <x v="55"/>
    <x v="1"/>
  </r>
  <r>
    <s v="2025-GUS-D2"/>
    <d v="2025-10-22T00:00:00"/>
    <s v="Day 2"/>
    <s v="N0611"/>
    <s v="Jean"/>
    <s v="Visser"/>
    <s v="Nam President B"/>
    <s v="Nam President B"/>
    <m/>
    <s v="Shark Spotted Gully"/>
    <n v="104"/>
    <n v="5"/>
    <n v="5"/>
    <x v="57"/>
    <x v="1"/>
  </r>
  <r>
    <s v="2025-GUS-D2"/>
    <d v="2025-10-22T00:00:00"/>
    <s v="Day 2"/>
    <s v="N0611"/>
    <s v="Jean"/>
    <s v="Visser"/>
    <s v="Nam President B"/>
    <s v="Nam President B"/>
    <m/>
    <s v="Shark Spotted Gully"/>
    <n v="97"/>
    <n v="3.9"/>
    <n v="3.9"/>
    <x v="57"/>
    <x v="1"/>
  </r>
  <r>
    <s v="2025-GUS-D2"/>
    <d v="2025-10-22T00:00:00"/>
    <s v="Day 2"/>
    <s v="N0611"/>
    <s v="Jean"/>
    <s v="Visser"/>
    <s v="Nam President B"/>
    <s v="Nam President B"/>
    <s v="Kob"/>
    <m/>
    <n v="47"/>
    <n v="1.1000000000000001"/>
    <n v="1.1000000000000001"/>
    <x v="57"/>
    <x v="1"/>
  </r>
  <r>
    <s v="2025-GUS-D2"/>
    <d v="2025-10-22T00:00:00"/>
    <s v="Day 2"/>
    <s v="N0283"/>
    <s v="Kevin"/>
    <s v="Page"/>
    <s v="Nam President B"/>
    <s v="Nam President B"/>
    <m/>
    <s v="Shark Spotted Gully"/>
    <n v="111"/>
    <n v="6.2"/>
    <n v="6.2"/>
    <x v="61"/>
    <x v="1"/>
  </r>
  <r>
    <s v="2025-GUS-D2"/>
    <d v="2025-10-22T00:00:00"/>
    <s v="Day 2"/>
    <s v="N0257"/>
    <s v="Lu-Andre"/>
    <s v="Duvenhage"/>
    <s v="Nam President B"/>
    <s v="Nam President B"/>
    <m/>
    <s v="Shark Spotted Gully"/>
    <n v="110"/>
    <n v="6"/>
    <n v="6"/>
    <x v="59"/>
    <x v="1"/>
  </r>
  <r>
    <s v="2025-GUS-D2"/>
    <d v="2025-10-22T00:00:00"/>
    <s v="Day 2"/>
    <s v="N0257"/>
    <s v="Lu-Andre"/>
    <s v="Duvenhage"/>
    <s v="Nam President B"/>
    <s v="Nam President B"/>
    <m/>
    <s v="Shark Spotted Gully"/>
    <n v="94"/>
    <n v="3.5"/>
    <n v="3.5"/>
    <x v="59"/>
    <x v="1"/>
  </r>
  <r>
    <s v="2025-GUS-D2"/>
    <d v="2025-10-22T00:00:00"/>
    <s v="Day 2"/>
    <s v="N0084"/>
    <s v="Sarah-Ann"/>
    <s v="Mills"/>
    <s v="Nam Ladies"/>
    <s v="Nam Ladies"/>
    <s v="Kob"/>
    <m/>
    <n v="50"/>
    <n v="1.3"/>
    <n v="1.3"/>
    <x v="92"/>
    <x v="6"/>
  </r>
  <r>
    <s v="2025-GUS-D2"/>
    <d v="2025-10-22T00:00:00"/>
    <s v="Day 2"/>
    <s v="N0084"/>
    <s v="Sarah-Ann"/>
    <s v="Mills"/>
    <s v="Nam Ladies"/>
    <s v="Nam Ladies"/>
    <s v="Kob"/>
    <m/>
    <n v="50"/>
    <n v="1.3"/>
    <n v="1.3"/>
    <x v="92"/>
    <x v="6"/>
  </r>
  <r>
    <s v="2025-GUS-D2"/>
    <d v="2025-10-22T00:00:00"/>
    <s v="Day 2"/>
    <s v="N0084"/>
    <s v="Sarah-Ann"/>
    <s v="Mills"/>
    <s v="Nam Ladies"/>
    <s v="Nam Ladies"/>
    <s v="Kob"/>
    <m/>
    <n v="52"/>
    <n v="1.4"/>
    <n v="1.4"/>
    <x v="92"/>
    <x v="6"/>
  </r>
  <r>
    <s v="2025-GUS-D2"/>
    <d v="2025-10-22T00:00:00"/>
    <s v="Day 2"/>
    <s v="N0084"/>
    <s v="Sarah-Ann"/>
    <s v="Mills"/>
    <s v="Nam Ladies"/>
    <s v="Nam Ladies"/>
    <s v="Kob"/>
    <m/>
    <n v="49"/>
    <n v="1.2"/>
    <n v="1.2"/>
    <x v="92"/>
    <x v="6"/>
  </r>
  <r>
    <s v="2025-GUS-D2"/>
    <d v="2025-10-22T00:00:00"/>
    <s v="Day 2"/>
    <s v="N0084"/>
    <s v="Sarah-Ann"/>
    <s v="Mills"/>
    <s v="Nam Ladies"/>
    <s v="Nam Ladies"/>
    <s v="Kob"/>
    <m/>
    <n v="47"/>
    <n v="1.1000000000000001"/>
    <n v="1.1000000000000001"/>
    <x v="92"/>
    <x v="6"/>
  </r>
  <r>
    <s v="2025-GUS-D2"/>
    <d v="2025-10-22T00:00:00"/>
    <s v="Day 2"/>
    <s v="N0084"/>
    <s v="Sarah-Ann"/>
    <s v="Mills"/>
    <s v="Nam Ladies"/>
    <s v="Nam Ladies"/>
    <s v="Kob"/>
    <m/>
    <n v="44"/>
    <n v="0.9"/>
    <n v="0.9"/>
    <x v="92"/>
    <x v="6"/>
  </r>
  <r>
    <s v="2025-GUS-D2"/>
    <d v="2025-10-22T00:00:00"/>
    <s v="Day 2"/>
    <s v="N0084"/>
    <s v="Sarah-Ann"/>
    <s v="Mills"/>
    <s v="Nam Ladies"/>
    <s v="Nam Ladies"/>
    <s v="Kob"/>
    <m/>
    <n v="51"/>
    <n v="1.4"/>
    <n v="1.4"/>
    <x v="92"/>
    <x v="6"/>
  </r>
  <r>
    <s v="2025-GUS-D2"/>
    <d v="2025-10-22T00:00:00"/>
    <s v="Day 2"/>
    <s v="N0084"/>
    <s v="Sarah-Ann"/>
    <s v="Mills"/>
    <s v="Nam Ladies"/>
    <s v="Nam Ladies"/>
    <s v="Kob"/>
    <m/>
    <n v="60"/>
    <n v="2.2000000000000002"/>
    <n v="2.2000000000000002"/>
    <x v="92"/>
    <x v="6"/>
  </r>
  <r>
    <s v="2025-GUS-D2"/>
    <d v="2025-10-22T00:00:00"/>
    <s v="Day 2"/>
    <s v="N0084"/>
    <s v="Sarah-Ann"/>
    <s v="Mills"/>
    <s v="Nam Ladies"/>
    <s v="Nam Ladies"/>
    <s v="Kob"/>
    <m/>
    <n v="52"/>
    <n v="1.4"/>
    <n v="1.4"/>
    <x v="92"/>
    <x v="6"/>
  </r>
  <r>
    <s v="2025-GUS-D2"/>
    <d v="2025-10-22T00:00:00"/>
    <s v="Day 2"/>
    <s v="N0084"/>
    <s v="Sarah-Ann"/>
    <s v="Mills"/>
    <s v="Nam Ladies"/>
    <s v="Nam Ladies"/>
    <s v="Kob"/>
    <m/>
    <n v="53"/>
    <n v="1.5"/>
    <n v="1.5"/>
    <x v="92"/>
    <x v="6"/>
  </r>
  <r>
    <s v="2025-GUS-D2"/>
    <d v="2025-10-22T00:00:00"/>
    <s v="Day 2"/>
    <s v="N0084"/>
    <s v="Sarah-Ann"/>
    <s v="Mills"/>
    <s v="Nam Ladies"/>
    <s v="Nam Ladies"/>
    <s v="Kob"/>
    <m/>
    <n v="46"/>
    <n v="1"/>
    <n v="1"/>
    <x v="92"/>
    <x v="6"/>
  </r>
  <r>
    <s v="2025-GUS-D2"/>
    <d v="2025-10-22T00:00:00"/>
    <s v="Day 2"/>
    <s v="N0084"/>
    <s v="Sarah-Ann"/>
    <s v="Mills"/>
    <s v="Nam Ladies"/>
    <s v="Nam Ladies"/>
    <s v="Kob"/>
    <m/>
    <n v="56"/>
    <n v="1.8"/>
    <n v="1.8"/>
    <x v="92"/>
    <x v="6"/>
  </r>
  <r>
    <s v="2025-GUS-D2"/>
    <d v="2025-10-22T00:00:00"/>
    <s v="Day 2"/>
    <s v="N0084"/>
    <s v="Sarah-Ann"/>
    <s v="Mills"/>
    <s v="Nam Ladies"/>
    <s v="Nam Ladies"/>
    <s v="Kob"/>
    <m/>
    <n v="44"/>
    <n v="0.9"/>
    <n v="0.9"/>
    <x v="92"/>
    <x v="6"/>
  </r>
  <r>
    <s v="2025-GUS-D2"/>
    <d v="2025-10-22T00:00:00"/>
    <s v="Day 2"/>
    <s v="N0084"/>
    <s v="Sarah-Ann"/>
    <s v="Mills"/>
    <s v="Nam Ladies"/>
    <s v="Nam Ladies"/>
    <s v="Kob"/>
    <m/>
    <n v="43"/>
    <n v="0.8"/>
    <n v="0.8"/>
    <x v="92"/>
    <x v="6"/>
  </r>
  <r>
    <s v="2025-GUS-D2"/>
    <d v="2025-10-22T00:00:00"/>
    <s v="Day 2"/>
    <s v="N0167"/>
    <s v="Mekayla"/>
    <s v="Nell"/>
    <s v="Nam Ladies"/>
    <s v="Nam Ladies"/>
    <s v="Kob"/>
    <m/>
    <n v="51"/>
    <n v="1.4"/>
    <n v="1.4"/>
    <x v="91"/>
    <x v="6"/>
  </r>
  <r>
    <s v="2025-GUS-D2"/>
    <d v="2025-10-22T00:00:00"/>
    <s v="Day 2"/>
    <s v="N0167"/>
    <s v="Mekayla"/>
    <s v="Nell"/>
    <s v="Nam Ladies"/>
    <s v="Nam Ladies"/>
    <s v="Kob"/>
    <m/>
    <n v="48"/>
    <n v="1.1000000000000001"/>
    <n v="1.1000000000000001"/>
    <x v="91"/>
    <x v="6"/>
  </r>
  <r>
    <s v="2025-GUS-D2"/>
    <d v="2025-10-22T00:00:00"/>
    <s v="Day 2"/>
    <s v="N0167"/>
    <s v="Mekayla"/>
    <s v="Nell"/>
    <s v="Nam Ladies"/>
    <s v="Nam Ladies"/>
    <s v="Kob"/>
    <m/>
    <n v="44"/>
    <n v="0.9"/>
    <n v="0.9"/>
    <x v="91"/>
    <x v="6"/>
  </r>
  <r>
    <s v="2025-GUS-D2"/>
    <d v="2025-10-22T00:00:00"/>
    <s v="Day 2"/>
    <s v="N0167"/>
    <s v="Mekayla"/>
    <s v="Nell"/>
    <s v="Nam Ladies"/>
    <s v="Nam Ladies"/>
    <s v="Kob"/>
    <m/>
    <n v="55"/>
    <n v="1.7"/>
    <n v="1.7"/>
    <x v="91"/>
    <x v="6"/>
  </r>
  <r>
    <s v="2025-GUS-D2"/>
    <d v="2025-10-22T00:00:00"/>
    <s v="Day 2"/>
    <s v="N0770"/>
    <s v="Hannelie"/>
    <s v="Du Plessis"/>
    <s v="Nam Ladies"/>
    <s v="Nam Ladies"/>
    <s v="Kob"/>
    <m/>
    <n v="47"/>
    <n v="1.1000000000000001"/>
    <n v="1.1000000000000001"/>
    <x v="93"/>
    <x v="6"/>
  </r>
  <r>
    <s v="2025-GUS-D2"/>
    <d v="2025-10-22T00:00:00"/>
    <s v="Day 2"/>
    <s v="N0770"/>
    <s v="Hannelie"/>
    <s v="Du Plessis"/>
    <s v="Nam Ladies"/>
    <s v="Nam Ladies"/>
    <s v="Kob"/>
    <m/>
    <n v="51"/>
    <n v="1.4"/>
    <n v="1.4"/>
    <x v="93"/>
    <x v="6"/>
  </r>
  <r>
    <s v="2025-GUS-D2"/>
    <d v="2025-10-22T00:00:00"/>
    <s v="Day 2"/>
    <s v="N0667"/>
    <s v="Nadine"/>
    <s v="Downing"/>
    <s v="Nam Ladies"/>
    <s v="Nam Ladies"/>
    <s v="Kob"/>
    <m/>
    <n v="48"/>
    <n v="1.1000000000000001"/>
    <n v="1.1000000000000001"/>
    <x v="95"/>
    <x v="6"/>
  </r>
  <r>
    <s v="2025-GUS-D2"/>
    <d v="2025-10-22T00:00:00"/>
    <s v="Day 2"/>
    <s v="N0667"/>
    <s v="Nadine"/>
    <s v="Downing"/>
    <s v="Nam Ladies"/>
    <s v="Nam Ladies"/>
    <s v="Kob"/>
    <m/>
    <n v="55"/>
    <n v="1.7"/>
    <n v="1.7"/>
    <x v="95"/>
    <x v="6"/>
  </r>
  <r>
    <s v="2025-GUS-D2"/>
    <d v="2025-10-22T00:00:00"/>
    <s v="Day 2"/>
    <s v="N0667"/>
    <s v="Nadine"/>
    <s v="Downing"/>
    <s v="Nam Ladies"/>
    <s v="Nam Ladies"/>
    <s v="Kob"/>
    <m/>
    <n v="74"/>
    <n v="4.2"/>
    <n v="4.2"/>
    <x v="95"/>
    <x v="6"/>
  </r>
  <r>
    <s v="2025-GUS-D2"/>
    <d v="2025-10-22T00:00:00"/>
    <s v="Day 2"/>
    <s v="N0667"/>
    <s v="Nadine"/>
    <s v="Downing"/>
    <s v="Nam Ladies"/>
    <s v="Nam Ladies"/>
    <s v="Kob"/>
    <m/>
    <n v="48"/>
    <n v="1.1000000000000001"/>
    <n v="1.1000000000000001"/>
    <x v="95"/>
    <x v="6"/>
  </r>
  <r>
    <s v="2025-GUS-D2"/>
    <d v="2025-10-22T00:00:00"/>
    <s v="Day 2"/>
    <s v="N0688"/>
    <s v="Domenique"/>
    <s v="Stehle"/>
    <s v="Nam Ladies"/>
    <s v="Nam Ladies"/>
    <s v="Kob"/>
    <m/>
    <n v="59"/>
    <n v="2.1"/>
    <n v="2.1"/>
    <x v="94"/>
    <x v="6"/>
  </r>
  <r>
    <s v="2025-GUS-D2"/>
    <d v="2025-10-22T00:00:00"/>
    <s v="Day 2"/>
    <s v="N0688"/>
    <s v="Domenique"/>
    <s v="Stehle"/>
    <s v="Nam Ladies"/>
    <s v="Nam Ladies"/>
    <s v="Kob"/>
    <m/>
    <n v="46"/>
    <n v="1"/>
    <n v="1"/>
    <x v="94"/>
    <x v="6"/>
  </r>
  <r>
    <s v="2025-GUS-D2"/>
    <d v="2025-10-22T00:00:00"/>
    <s v="Day 2"/>
    <s v="N0688"/>
    <s v="Domenique"/>
    <s v="Stehle"/>
    <s v="Nam Ladies"/>
    <s v="Nam Ladies"/>
    <s v="Kob"/>
    <m/>
    <n v="51"/>
    <n v="1.4"/>
    <n v="1.4"/>
    <x v="94"/>
    <x v="6"/>
  </r>
  <r>
    <s v="2025-GUS-D2"/>
    <d v="2025-10-22T00:00:00"/>
    <s v="Day 2"/>
    <s v="N0688"/>
    <s v="Domenique"/>
    <s v="Stehle"/>
    <s v="Nam Ladies"/>
    <s v="Nam Ladies"/>
    <s v="Kob"/>
    <m/>
    <n v="47"/>
    <n v="1.1000000000000001"/>
    <n v="1.1000000000000001"/>
    <x v="94"/>
    <x v="6"/>
  </r>
  <r>
    <s v="2025-GUS-D2"/>
    <d v="2025-10-22T00:00:00"/>
    <s v="Day 2"/>
    <s v="N0688"/>
    <s v="Domenique"/>
    <s v="Stehle"/>
    <s v="Nam Ladies"/>
    <s v="Nam Ladies"/>
    <s v="Kob"/>
    <m/>
    <n v="56"/>
    <n v="1.8"/>
    <n v="1.8"/>
    <x v="94"/>
    <x v="6"/>
  </r>
  <r>
    <s v="2025-GUS-D2"/>
    <d v="2025-10-22T00:00:00"/>
    <s v="Day 2"/>
    <s v="N0688"/>
    <s v="Domenique"/>
    <s v="Stehle"/>
    <s v="Nam Ladies"/>
    <s v="Nam Ladies"/>
    <s v="Kob"/>
    <m/>
    <n v="50"/>
    <n v="1.3"/>
    <n v="1.3"/>
    <x v="94"/>
    <x v="6"/>
  </r>
  <r>
    <s v="2025-GUS-D2"/>
    <d v="2025-10-22T00:00:00"/>
    <s v="Day 2"/>
    <s v="N0688"/>
    <s v="Domenique"/>
    <s v="Stehle"/>
    <s v="Nam Ladies"/>
    <s v="Nam Ladies"/>
    <s v="Kob"/>
    <m/>
    <n v="55"/>
    <n v="1.7"/>
    <n v="1.7"/>
    <x v="94"/>
    <x v="6"/>
  </r>
  <r>
    <s v="2025-GUS-D2"/>
    <d v="2025-10-22T00:00:00"/>
    <s v="Day 2"/>
    <s v="N0688"/>
    <s v="Domenique"/>
    <s v="Stehle"/>
    <s v="Nam Ladies"/>
    <s v="Nam Ladies"/>
    <s v="Kob"/>
    <m/>
    <n v="54"/>
    <n v="1.6"/>
    <n v="1.6"/>
    <x v="94"/>
    <x v="6"/>
  </r>
  <r>
    <s v="2025-GUS-D2"/>
    <d v="2025-10-22T00:00:00"/>
    <s v="Day 2"/>
    <s v="N0688"/>
    <s v="Domenique"/>
    <s v="Stehle"/>
    <s v="Nam Ladies"/>
    <s v="Nam Ladies"/>
    <s v="Kob"/>
    <m/>
    <n v="53"/>
    <n v="1.5"/>
    <n v="1.5"/>
    <x v="94"/>
    <x v="6"/>
  </r>
  <r>
    <s v="2025-GUS-D2"/>
    <d v="2025-10-22T00:00:00"/>
    <s v="Day 2"/>
    <s v="N0688"/>
    <s v="Domenique"/>
    <s v="Stehle"/>
    <s v="Nam Ladies"/>
    <s v="Nam Ladies"/>
    <s v="Kob"/>
    <m/>
    <n v="48"/>
    <n v="1.1000000000000001"/>
    <n v="1.1000000000000001"/>
    <x v="94"/>
    <x v="6"/>
  </r>
  <r>
    <s v="2025-GUS-D2"/>
    <d v="2025-10-22T00:00:00"/>
    <s v="Day 2"/>
    <s v="N0688"/>
    <s v="Domenique"/>
    <s v="Stehle"/>
    <s v="Nam Ladies"/>
    <s v="Nam Ladies"/>
    <s v="Kob"/>
    <m/>
    <n v="52"/>
    <n v="1.4"/>
    <n v="1.4"/>
    <x v="94"/>
    <x v="6"/>
  </r>
  <r>
    <s v="2025-GUS-D2"/>
    <d v="2025-10-22T00:00:00"/>
    <s v="Day 2"/>
    <s v="N0135"/>
    <s v="Christel"/>
    <s v="Visser"/>
    <s v="Nam Ladies"/>
    <s v="Nam Ladies"/>
    <s v="Kob"/>
    <m/>
    <n v="48"/>
    <n v="1.1000000000000001"/>
    <n v="1.1000000000000001"/>
    <x v="89"/>
    <x v="6"/>
  </r>
  <r>
    <s v="2025-GUS-D2"/>
    <d v="2025-10-22T00:00:00"/>
    <s v="Day 2"/>
    <s v="N0135"/>
    <s v="Christel"/>
    <s v="Visser"/>
    <s v="Nam Ladies"/>
    <s v="Nam Ladies"/>
    <s v="Kob"/>
    <m/>
    <n v="58"/>
    <n v="2"/>
    <n v="2"/>
    <x v="89"/>
    <x v="6"/>
  </r>
  <r>
    <s v="2025-GUS-D2"/>
    <d v="2025-10-22T00:00:00"/>
    <s v="Day 2"/>
    <s v="N0135"/>
    <s v="Christel"/>
    <s v="Visser"/>
    <s v="Nam Ladies"/>
    <s v="Nam Ladies"/>
    <s v="Kob"/>
    <m/>
    <n v="69"/>
    <n v="3.4"/>
    <n v="3.4"/>
    <x v="89"/>
    <x v="6"/>
  </r>
  <r>
    <s v="2025-GUS-D2"/>
    <d v="2025-10-22T00:00:00"/>
    <s v="Day 2"/>
    <s v="N0135"/>
    <s v="Christel"/>
    <s v="Visser"/>
    <s v="Nam Ladies"/>
    <s v="Nam Ladies"/>
    <s v="Kob"/>
    <m/>
    <n v="51"/>
    <n v="1.4"/>
    <n v="1.4"/>
    <x v="89"/>
    <x v="6"/>
  </r>
  <r>
    <s v="2025-GUS-D2"/>
    <d v="2025-10-22T00:00:00"/>
    <s v="Day 2"/>
    <s v="N0135"/>
    <s v="Christel"/>
    <s v="Visser"/>
    <s v="Nam Ladies"/>
    <s v="Nam Ladies"/>
    <s v="Kob"/>
    <m/>
    <n v="44"/>
    <n v="0.9"/>
    <n v="0.9"/>
    <x v="89"/>
    <x v="6"/>
  </r>
  <r>
    <s v="2025-GUS-D2"/>
    <d v="2025-10-22T00:00:00"/>
    <s v="Day 2"/>
    <s v="N0135"/>
    <s v="Christel"/>
    <s v="Visser"/>
    <s v="Nam Ladies"/>
    <s v="Nam Ladies"/>
    <s v="Kob"/>
    <m/>
    <n v="58"/>
    <n v="2"/>
    <n v="2"/>
    <x v="89"/>
    <x v="6"/>
  </r>
  <r>
    <s v="2025-GUS-D2"/>
    <d v="2025-10-22T00:00:00"/>
    <s v="Day 2"/>
    <s v="N0135"/>
    <s v="Christel"/>
    <s v="Visser"/>
    <s v="Nam Ladies"/>
    <s v="Nam Ladies"/>
    <m/>
    <s v="Shark Spotted Gully"/>
    <n v="112"/>
    <n v="6.4"/>
    <n v="6.4"/>
    <x v="89"/>
    <x v="6"/>
  </r>
  <r>
    <s v="2025-GUS-D2"/>
    <d v="2025-10-22T00:00:00"/>
    <s v="Day 2"/>
    <s v="N0245"/>
    <s v="Sonita"/>
    <s v="Arangies"/>
    <s v="Nam Ladies"/>
    <s v="Nam Ladies"/>
    <m/>
    <m/>
    <m/>
    <s v=""/>
    <s v=""/>
    <x v="90"/>
    <x v="6"/>
  </r>
  <r>
    <s v="2025-GUS-D2"/>
    <d v="2025-10-22T00:00:00"/>
    <s v="Day 2"/>
    <s v="N0672"/>
    <s v="Frank"/>
    <s v="Borruso"/>
    <s v="Nam Masters"/>
    <s v="Nam Masters"/>
    <s v="Kob"/>
    <m/>
    <n v="48"/>
    <n v="1.1000000000000001"/>
    <n v="1.1000000000000001"/>
    <x v="62"/>
    <x v="2"/>
  </r>
  <r>
    <s v="2025-GUS-D2"/>
    <d v="2025-10-22T00:00:00"/>
    <s v="Day 2"/>
    <s v="N0672"/>
    <s v="Frank"/>
    <s v="Borruso"/>
    <s v="Nam Masters"/>
    <s v="Nam Masters"/>
    <s v="Kob"/>
    <m/>
    <n v="54"/>
    <n v="1.6"/>
    <n v="1.6"/>
    <x v="62"/>
    <x v="2"/>
  </r>
  <r>
    <s v="2025-GUS-D2"/>
    <d v="2025-10-22T00:00:00"/>
    <s v="Day 2"/>
    <s v="N0672"/>
    <s v="Frank"/>
    <s v="Borruso"/>
    <s v="Nam Masters"/>
    <s v="Nam Masters"/>
    <s v="Kob"/>
    <m/>
    <n v="56"/>
    <n v="1.8"/>
    <n v="1.8"/>
    <x v="62"/>
    <x v="2"/>
  </r>
  <r>
    <s v="2025-GUS-D2"/>
    <d v="2025-10-22T00:00:00"/>
    <s v="Day 2"/>
    <s v="N0672"/>
    <s v="Frank"/>
    <s v="Borruso"/>
    <s v="Nam Masters"/>
    <s v="Nam Masters"/>
    <s v="Kob"/>
    <m/>
    <n v="47"/>
    <n v="1.1000000000000001"/>
    <n v="1.1000000000000001"/>
    <x v="62"/>
    <x v="2"/>
  </r>
  <r>
    <s v="2025-GUS-D2"/>
    <d v="2025-10-22T00:00:00"/>
    <s v="Day 2"/>
    <s v="N0672"/>
    <s v="Frank"/>
    <s v="Borruso"/>
    <s v="Nam Masters"/>
    <s v="Nam Masters"/>
    <s v="Kob"/>
    <m/>
    <n v="56"/>
    <n v="1.8"/>
    <n v="1.8"/>
    <x v="62"/>
    <x v="2"/>
  </r>
  <r>
    <s v="2025-GUS-D2"/>
    <d v="2025-10-22T00:00:00"/>
    <s v="Day 2"/>
    <s v="N0672"/>
    <s v="Frank"/>
    <s v="Borruso"/>
    <s v="Nam Masters"/>
    <s v="Nam Masters"/>
    <s v="Kob"/>
    <m/>
    <n v="40"/>
    <n v="0.7"/>
    <n v="0.7"/>
    <x v="62"/>
    <x v="2"/>
  </r>
  <r>
    <s v="2025-GUS-D2"/>
    <d v="2025-10-22T00:00:00"/>
    <s v="Day 2"/>
    <s v="N0672"/>
    <s v="Frank"/>
    <s v="Borruso"/>
    <s v="Nam Masters"/>
    <s v="Nam Masters"/>
    <s v="Kob"/>
    <m/>
    <n v="56"/>
    <n v="1.8"/>
    <n v="1.8"/>
    <x v="62"/>
    <x v="2"/>
  </r>
  <r>
    <s v="2025-GUS-D2"/>
    <d v="2025-10-22T00:00:00"/>
    <s v="Day 2"/>
    <s v="N0643"/>
    <s v="Frikkie"/>
    <s v="Ferreira"/>
    <s v="Nam Masters"/>
    <s v="Nam Masters"/>
    <s v="Kob"/>
    <m/>
    <n v="53"/>
    <n v="1.5"/>
    <n v="1.5"/>
    <x v="63"/>
    <x v="2"/>
  </r>
  <r>
    <s v="2025-GUS-D2"/>
    <d v="2025-10-22T00:00:00"/>
    <s v="Day 2"/>
    <s v="N0643"/>
    <s v="Frikkie"/>
    <s v="Ferreira"/>
    <s v="Nam Masters"/>
    <s v="Nam Masters"/>
    <s v="Kob"/>
    <m/>
    <n v="54"/>
    <n v="1.6"/>
    <n v="1.6"/>
    <x v="63"/>
    <x v="2"/>
  </r>
  <r>
    <s v="2025-GUS-D2"/>
    <d v="2025-10-22T00:00:00"/>
    <s v="Day 2"/>
    <s v="N0643"/>
    <s v="Frikkie"/>
    <s v="Ferreira"/>
    <s v="Nam Masters"/>
    <s v="Nam Masters"/>
    <s v="Kob"/>
    <m/>
    <n v="43"/>
    <n v="0.8"/>
    <n v="0.8"/>
    <x v="63"/>
    <x v="2"/>
  </r>
  <r>
    <s v="2025-GUS-D2"/>
    <d v="2025-10-22T00:00:00"/>
    <s v="Day 2"/>
    <s v="N0095"/>
    <s v="Simen"/>
    <s v="Andersen"/>
    <s v="Nam Masters"/>
    <s v="Nam Masters"/>
    <s v="Kob"/>
    <m/>
    <n v="43"/>
    <n v="0.8"/>
    <n v="0.8"/>
    <x v="64"/>
    <x v="2"/>
  </r>
  <r>
    <s v="2025-GUS-D2"/>
    <d v="2025-10-22T00:00:00"/>
    <s v="Day 2"/>
    <s v="N0095"/>
    <s v="Simen"/>
    <s v="Andersen"/>
    <s v="Nam Masters"/>
    <s v="Nam Masters"/>
    <s v="Kob"/>
    <m/>
    <n v="46"/>
    <n v="1"/>
    <n v="1"/>
    <x v="64"/>
    <x v="2"/>
  </r>
  <r>
    <s v="2025-GUS-D2"/>
    <d v="2025-10-22T00:00:00"/>
    <s v="Day 2"/>
    <s v="N0026"/>
    <s v="Johan"/>
    <s v="Agenbag"/>
    <s v="Nam Masters"/>
    <s v="Nam Masters"/>
    <s v="Kob"/>
    <m/>
    <n v="45"/>
    <n v="0.9"/>
    <n v="0.9"/>
    <x v="66"/>
    <x v="2"/>
  </r>
  <r>
    <s v="2025-GUS-D2"/>
    <d v="2025-10-22T00:00:00"/>
    <s v="Day 2"/>
    <s v="N0026"/>
    <s v="Johan"/>
    <s v="Agenbag"/>
    <s v="Nam Masters"/>
    <s v="Nam Masters"/>
    <s v="Kob"/>
    <m/>
    <n v="55"/>
    <n v="1.7"/>
    <n v="1.7"/>
    <x v="66"/>
    <x v="2"/>
  </r>
  <r>
    <s v="2025-GUS-D2"/>
    <d v="2025-10-22T00:00:00"/>
    <s v="Day 2"/>
    <s v="N0026"/>
    <s v="Johan"/>
    <s v="Agenbag"/>
    <s v="Nam Masters"/>
    <s v="Nam Masters"/>
    <s v="Kob"/>
    <m/>
    <n v="48"/>
    <n v="1.1000000000000001"/>
    <n v="1.1000000000000001"/>
    <x v="66"/>
    <x v="2"/>
  </r>
  <r>
    <s v="2025-GUS-D2"/>
    <d v="2025-10-22T00:00:00"/>
    <s v="Day 2"/>
    <s v="N0026"/>
    <s v="Johan"/>
    <s v="Agenbag"/>
    <s v="Nam Masters"/>
    <s v="Nam Masters"/>
    <s v="Kob"/>
    <m/>
    <n v="53"/>
    <n v="1.5"/>
    <n v="1.5"/>
    <x v="66"/>
    <x v="2"/>
  </r>
  <r>
    <s v="2025-GUS-D2"/>
    <d v="2025-10-22T00:00:00"/>
    <s v="Day 2"/>
    <s v="N0026"/>
    <s v="Johan"/>
    <s v="Agenbag"/>
    <s v="Nam Masters"/>
    <s v="Nam Masters"/>
    <s v="Kob"/>
    <m/>
    <n v="43"/>
    <n v="0.8"/>
    <n v="0.8"/>
    <x v="66"/>
    <x v="2"/>
  </r>
  <r>
    <s v="2025-GUS-D2"/>
    <d v="2025-10-22T00:00:00"/>
    <s v="Day 2"/>
    <s v="N0026"/>
    <s v="Johan"/>
    <s v="Agenbag"/>
    <s v="Nam Masters"/>
    <s v="Nam Masters"/>
    <s v="Kob"/>
    <m/>
    <n v="52"/>
    <n v="1.4"/>
    <n v="1.4"/>
    <x v="66"/>
    <x v="2"/>
  </r>
  <r>
    <s v="2025-GUS-D2"/>
    <d v="2025-10-22T00:00:00"/>
    <s v="Day 2"/>
    <s v="N0026"/>
    <s v="Johan"/>
    <s v="Agenbag"/>
    <s v="Nam Masters"/>
    <s v="Nam Masters"/>
    <s v="Kob"/>
    <m/>
    <n v="55"/>
    <n v="1.7"/>
    <n v="1.7"/>
    <x v="66"/>
    <x v="2"/>
  </r>
  <r>
    <s v="2025-GUS-D2"/>
    <d v="2025-10-22T00:00:00"/>
    <s v="Day 2"/>
    <s v="N0026"/>
    <s v="Johan"/>
    <s v="Agenbag"/>
    <s v="Nam Masters"/>
    <s v="Nam Masters"/>
    <s v="Kob"/>
    <m/>
    <n v="55"/>
    <n v="1.7"/>
    <n v="1.7"/>
    <x v="66"/>
    <x v="2"/>
  </r>
  <r>
    <s v="2025-GUS-D2"/>
    <d v="2025-10-22T00:00:00"/>
    <s v="Day 2"/>
    <s v="N0026"/>
    <s v="Johan"/>
    <s v="Agenbag"/>
    <s v="Nam Masters"/>
    <s v="Nam Masters"/>
    <s v="Kob"/>
    <m/>
    <n v="49"/>
    <n v="1.2"/>
    <n v="1.2"/>
    <x v="66"/>
    <x v="2"/>
  </r>
  <r>
    <s v="2025-GUS-D2"/>
    <d v="2025-10-22T00:00:00"/>
    <s v="Day 2"/>
    <s v="N0026"/>
    <s v="Johan"/>
    <s v="Agenbag"/>
    <s v="Nam Masters"/>
    <s v="Nam Masters"/>
    <s v="Kob"/>
    <m/>
    <n v="49"/>
    <n v="1.2"/>
    <n v="1.2"/>
    <x v="66"/>
    <x v="2"/>
  </r>
  <r>
    <s v="2025-GUS-D2"/>
    <d v="2025-10-22T00:00:00"/>
    <s v="Day 2"/>
    <s v="N0107"/>
    <s v="Lance"/>
    <s v="Mills"/>
    <s v="Nam Masters"/>
    <s v="Nam Masters"/>
    <s v="Kob"/>
    <m/>
    <n v="42"/>
    <n v="0.8"/>
    <n v="0.8"/>
    <x v="68"/>
    <x v="2"/>
  </r>
  <r>
    <s v="2025-GUS-D2"/>
    <d v="2025-10-22T00:00:00"/>
    <s v="Day 2"/>
    <s v="N0107"/>
    <s v="Lance"/>
    <s v="Mills"/>
    <s v="Nam Masters"/>
    <s v="Nam Masters"/>
    <s v="Kob"/>
    <m/>
    <n v="50"/>
    <n v="1.3"/>
    <n v="1.3"/>
    <x v="68"/>
    <x v="2"/>
  </r>
  <r>
    <s v="2025-GUS-D2"/>
    <d v="2025-10-22T00:00:00"/>
    <s v="Day 2"/>
    <s v="N0107"/>
    <s v="Lance"/>
    <s v="Mills"/>
    <s v="Nam Masters"/>
    <s v="Nam Masters"/>
    <s v="Kob"/>
    <m/>
    <n v="45"/>
    <n v="0.9"/>
    <n v="0.9"/>
    <x v="68"/>
    <x v="2"/>
  </r>
  <r>
    <s v="2025-GUS-D2"/>
    <d v="2025-10-22T00:00:00"/>
    <s v="Day 2"/>
    <s v="N0107"/>
    <s v="Lance"/>
    <s v="Mills"/>
    <s v="Nam Masters"/>
    <s v="Nam Masters"/>
    <s v="Kob"/>
    <m/>
    <n v="54"/>
    <n v="1.6"/>
    <n v="1.6"/>
    <x v="68"/>
    <x v="2"/>
  </r>
  <r>
    <s v="2025-GUS-D2"/>
    <d v="2025-10-22T00:00:00"/>
    <s v="Day 2"/>
    <s v="N0107"/>
    <s v="Lance"/>
    <s v="Mills"/>
    <s v="Nam Masters"/>
    <s v="Nam Masters"/>
    <s v="Kob"/>
    <m/>
    <n v="55"/>
    <n v="1.7"/>
    <n v="1.7"/>
    <x v="68"/>
    <x v="2"/>
  </r>
  <r>
    <s v="2025-GUS-D2"/>
    <d v="2025-10-22T00:00:00"/>
    <s v="Day 2"/>
    <s v="N0107"/>
    <s v="Lance"/>
    <s v="Mills"/>
    <s v="Nam Masters"/>
    <s v="Nam Masters"/>
    <s v="Kob"/>
    <m/>
    <n v="52"/>
    <n v="1.4"/>
    <n v="1.4"/>
    <x v="68"/>
    <x v="2"/>
  </r>
  <r>
    <s v="2025-GUS-D2"/>
    <d v="2025-10-22T00:00:00"/>
    <s v="Day 2"/>
    <s v="N0107"/>
    <s v="Lance"/>
    <s v="Mills"/>
    <s v="Nam Masters"/>
    <s v="Nam Masters"/>
    <s v="Kob"/>
    <m/>
    <n v="56"/>
    <n v="1.8"/>
    <n v="1.8"/>
    <x v="68"/>
    <x v="2"/>
  </r>
  <r>
    <s v="2025-GUS-D2"/>
    <d v="2025-10-22T00:00:00"/>
    <s v="Day 2"/>
    <s v="N0107"/>
    <s v="Lance"/>
    <s v="Mills"/>
    <s v="Nam Masters"/>
    <s v="Nam Masters"/>
    <s v="Kob"/>
    <m/>
    <n v="42"/>
    <n v="0.8"/>
    <n v="0.8"/>
    <x v="68"/>
    <x v="2"/>
  </r>
  <r>
    <s v="2025-GUS-D2"/>
    <d v="2025-10-22T00:00:00"/>
    <s v="Day 2"/>
    <s v="N0107"/>
    <s v="Lance"/>
    <s v="Mills"/>
    <s v="Nam Masters"/>
    <s v="Nam Masters"/>
    <s v="Kob"/>
    <m/>
    <n v="44"/>
    <n v="0.9"/>
    <n v="0.9"/>
    <x v="68"/>
    <x v="2"/>
  </r>
  <r>
    <s v="2025-GUS-D2"/>
    <d v="2025-10-22T00:00:00"/>
    <s v="Day 2"/>
    <s v="N0107"/>
    <s v="Lance"/>
    <s v="Mills"/>
    <s v="Nam Masters"/>
    <s v="Nam Masters"/>
    <s v="Kob"/>
    <m/>
    <n v="52"/>
    <n v="1.4"/>
    <n v="1.4"/>
    <x v="68"/>
    <x v="2"/>
  </r>
  <r>
    <s v="2025-GUS-D2"/>
    <d v="2025-10-22T00:00:00"/>
    <s v="Day 2"/>
    <s v="N0107"/>
    <s v="Lance"/>
    <s v="Mills"/>
    <s v="Nam Masters"/>
    <s v="Nam Masters"/>
    <s v="Kob"/>
    <m/>
    <n v="43"/>
    <n v="0.8"/>
    <n v="0.8"/>
    <x v="68"/>
    <x v="2"/>
  </r>
  <r>
    <s v="2025-GUS-D2"/>
    <d v="2025-10-22T00:00:00"/>
    <s v="Day 2"/>
    <s v="N0107"/>
    <s v="Lance"/>
    <s v="Mills"/>
    <s v="Nam Masters"/>
    <s v="Nam Masters"/>
    <s v="Kob"/>
    <m/>
    <n v="47"/>
    <n v="1.1000000000000001"/>
    <n v="1.1000000000000001"/>
    <x v="68"/>
    <x v="2"/>
  </r>
  <r>
    <s v="2025-GUS-D2"/>
    <d v="2025-10-22T00:00:00"/>
    <s v="Day 2"/>
    <s v="N0107"/>
    <s v="Lance"/>
    <s v="Mills"/>
    <s v="Nam Masters"/>
    <s v="Nam Masters"/>
    <s v="Kob"/>
    <m/>
    <n v="46"/>
    <n v="1"/>
    <n v="1"/>
    <x v="68"/>
    <x v="2"/>
  </r>
  <r>
    <s v="2025-GUS-D2"/>
    <d v="2025-10-22T00:00:00"/>
    <s v="Day 2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57"/>
    <n v="1.9"/>
    <n v="1.9"/>
    <x v="67"/>
    <x v="2"/>
  </r>
  <r>
    <s v="2025-GUS-D2"/>
    <d v="2025-10-22T00:00:00"/>
    <s v="Day 2"/>
    <s v="N0287"/>
    <s v="Jorg"/>
    <s v="Walder"/>
    <s v="Nam Masters"/>
    <s v="Nam Masters"/>
    <s v="Kob"/>
    <m/>
    <n v="51"/>
    <n v="1.4"/>
    <n v="1.4"/>
    <x v="67"/>
    <x v="2"/>
  </r>
  <r>
    <s v="2025-GUS-D2"/>
    <d v="2025-10-22T00:00:00"/>
    <s v="Day 2"/>
    <s v="N0287"/>
    <s v="Jorg"/>
    <s v="Walder"/>
    <s v="Nam Masters"/>
    <s v="Nam Masters"/>
    <s v="Kob"/>
    <m/>
    <n v="40"/>
    <n v="0.7"/>
    <n v="0.7"/>
    <x v="67"/>
    <x v="2"/>
  </r>
  <r>
    <s v="2025-GUS-D2"/>
    <d v="2025-10-22T00:00:00"/>
    <s v="Day 2"/>
    <s v="N0287"/>
    <s v="Jorg"/>
    <s v="Walder"/>
    <s v="Nam Masters"/>
    <s v="Nam Masters"/>
    <s v="Kob"/>
    <m/>
    <n v="46"/>
    <n v="1"/>
    <n v="1"/>
    <x v="67"/>
    <x v="2"/>
  </r>
  <r>
    <s v="2025-GUS-D2"/>
    <d v="2025-10-22T00:00:00"/>
    <s v="Day 2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46"/>
    <n v="1"/>
    <n v="1"/>
    <x v="67"/>
    <x v="2"/>
  </r>
  <r>
    <s v="2025-GUS-D2"/>
    <d v="2025-10-22T00:00:00"/>
    <s v="Day 2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51"/>
    <n v="1.4"/>
    <n v="1.4"/>
    <x v="67"/>
    <x v="2"/>
  </r>
  <r>
    <s v="2025-GUS-D2"/>
    <d v="2025-10-22T00:00:00"/>
    <s v="Day 2"/>
    <s v="N0287"/>
    <s v="Jorg"/>
    <s v="Walder"/>
    <s v="Nam Masters"/>
    <s v="Nam Masters"/>
    <s v="Kob"/>
    <m/>
    <n v="47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49"/>
    <n v="1.2"/>
    <n v="1.2"/>
    <x v="67"/>
    <x v="2"/>
  </r>
  <r>
    <s v="2025-GUS-D2"/>
    <d v="2025-10-22T00:00:00"/>
    <s v="Day 2"/>
    <s v="N0020"/>
    <s v="Morne"/>
    <s v="Horn"/>
    <s v="Nam Masters"/>
    <s v="Nam Masters"/>
    <s v="Kob"/>
    <m/>
    <n v="57"/>
    <n v="1.9"/>
    <n v="1.9"/>
    <x v="65"/>
    <x v="2"/>
  </r>
  <r>
    <s v="2025-GUS-D2"/>
    <d v="2025-10-22T00:00:00"/>
    <s v="Day 2"/>
    <s v="N0020"/>
    <s v="Morne"/>
    <s v="Horn"/>
    <s v="Nam Masters"/>
    <s v="Nam Masters"/>
    <s v="Kob"/>
    <m/>
    <n v="40"/>
    <n v="0.7"/>
    <n v="0.7"/>
    <x v="65"/>
    <x v="2"/>
  </r>
  <r>
    <s v="2025-GUS-D2"/>
    <d v="2025-10-22T00:00:00"/>
    <s v="Day 2"/>
    <s v="N0020"/>
    <s v="Morne"/>
    <s v="Horn"/>
    <s v="Nam Masters"/>
    <s v="Nam Masters"/>
    <s v="Kob"/>
    <m/>
    <n v="46"/>
    <n v="1"/>
    <n v="1"/>
    <x v="65"/>
    <x v="2"/>
  </r>
  <r>
    <s v="2025-GUS-D2"/>
    <d v="2025-10-22T00:00:00"/>
    <s v="Day 2"/>
    <s v="N0020"/>
    <s v="Morne"/>
    <s v="Horn"/>
    <s v="Nam Masters"/>
    <s v="Nam Masters"/>
    <s v="Kob"/>
    <m/>
    <n v="47"/>
    <n v="1.1000000000000001"/>
    <n v="1.1000000000000001"/>
    <x v="65"/>
    <x v="2"/>
  </r>
  <r>
    <s v="2025-GUS-D2"/>
    <d v="2025-10-22T00:00:00"/>
    <s v="Day 2"/>
    <s v="N0020"/>
    <s v="Morne"/>
    <s v="Horn"/>
    <s v="Nam Masters"/>
    <s v="Nam Masters"/>
    <s v="Kob"/>
    <m/>
    <n v="51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52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52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50"/>
    <n v="1.3"/>
    <n v="1.3"/>
    <x v="65"/>
    <x v="2"/>
  </r>
  <r>
    <s v="2025-GUS-D2"/>
    <d v="2025-10-22T00:00:00"/>
    <s v="Day 2"/>
    <s v="N0020"/>
    <s v="Morne"/>
    <s v="Horn"/>
    <s v="Nam Masters"/>
    <s v="Nam Masters"/>
    <s v="Kob"/>
    <m/>
    <n v="51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48"/>
    <n v="1.1000000000000001"/>
    <n v="1.1000000000000001"/>
    <x v="65"/>
    <x v="2"/>
  </r>
  <r>
    <s v="2025-GUS-D2"/>
    <d v="2025-10-22T00:00:00"/>
    <s v="Day 2"/>
    <s v="N0020"/>
    <s v="Morne"/>
    <s v="Horn"/>
    <s v="Nam Masters"/>
    <s v="Nam Masters"/>
    <s v="Kob"/>
    <m/>
    <n v="44"/>
    <n v="0.9"/>
    <n v="0.9"/>
    <x v="65"/>
    <x v="2"/>
  </r>
  <r>
    <s v="2025-GUS-D2"/>
    <d v="2025-10-22T00:00:00"/>
    <s v="Day 2"/>
    <s v="N0020"/>
    <s v="Morne"/>
    <s v="Horn"/>
    <s v="Nam Masters"/>
    <s v="Nam Masters"/>
    <s v="Kob"/>
    <m/>
    <n v="46"/>
    <n v="1"/>
    <n v="1"/>
    <x v="65"/>
    <x v="2"/>
  </r>
  <r>
    <s v="2025-GUS-D2"/>
    <d v="2025-10-22T00:00:00"/>
    <s v="Day 2"/>
    <s v="N0020"/>
    <s v="Morne"/>
    <s v="Horn"/>
    <s v="Nam Masters"/>
    <s v="Nam Masters"/>
    <s v="Kob"/>
    <m/>
    <n v="50"/>
    <n v="1.3"/>
    <n v="1.3"/>
    <x v="65"/>
    <x v="2"/>
  </r>
  <r>
    <s v="2025-GUS-D2"/>
    <d v="2025-10-22T00:00:00"/>
    <s v="Day 2"/>
    <s v="N0020"/>
    <s v="Morne"/>
    <s v="Horn"/>
    <s v="Nam Masters"/>
    <s v="Nam Masters"/>
    <s v="Kob"/>
    <m/>
    <n v="41"/>
    <n v="0.7"/>
    <n v="0.7"/>
    <x v="65"/>
    <x v="2"/>
  </r>
  <r>
    <s v="2025-GUS-D2"/>
    <d v="2025-10-22T00:00:00"/>
    <s v="Day 2"/>
    <s v="N0403"/>
    <s v="Jan Tommy"/>
    <s v="Thomson"/>
    <s v="Nam Grand Masters"/>
    <s v="Nam Grand Masters"/>
    <s v="Kob"/>
    <m/>
    <n v="51"/>
    <n v="1.4"/>
    <n v="1.4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61"/>
    <n v="2.2999999999999998"/>
    <n v="2.2999999999999998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44"/>
    <n v="0.9"/>
    <n v="0.9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52"/>
    <n v="1.4"/>
    <n v="1.4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58"/>
    <n v="2"/>
    <n v="2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43"/>
    <n v="0.8"/>
    <n v="0.8"/>
    <x v="73"/>
    <x v="3"/>
  </r>
  <r>
    <s v="2025-GUS-D2"/>
    <d v="2025-10-22T00:00:00"/>
    <s v="Day 2"/>
    <s v="N0833"/>
    <s v="Andy"/>
    <s v="Welzig"/>
    <s v="Nam Grand Masters"/>
    <s v="Nam Grand Masters"/>
    <s v="Kob"/>
    <m/>
    <n v="46"/>
    <n v="1"/>
    <n v="1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54"/>
    <n v="1.6"/>
    <n v="1.6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57"/>
    <n v="1.9"/>
    <n v="1.9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60"/>
    <n v="2.2000000000000002"/>
    <n v="2.2000000000000002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53"/>
    <n v="1.5"/>
    <n v="1.5"/>
    <x v="71"/>
    <x v="3"/>
  </r>
  <r>
    <s v="2025-GUS-D2"/>
    <d v="2025-10-22T00:00:00"/>
    <s v="Day 2"/>
    <s v="N0192"/>
    <s v="Jan"/>
    <s v="Heath"/>
    <s v="Nam Grand Masters"/>
    <s v="Nam Grand Masters"/>
    <s v="Kob"/>
    <m/>
    <n v="58"/>
    <n v="2"/>
    <n v="2"/>
    <x v="74"/>
    <x v="3"/>
  </r>
  <r>
    <s v="2025-GUS-D2"/>
    <d v="2025-10-22T00:00:00"/>
    <s v="Day 2"/>
    <s v="N0192"/>
    <s v="Jan"/>
    <s v="Heath"/>
    <s v="Nam Grand Masters"/>
    <s v="Nam Grand Masters"/>
    <s v="Kob"/>
    <m/>
    <n v="45"/>
    <n v="0.9"/>
    <n v="0.9"/>
    <x v="74"/>
    <x v="3"/>
  </r>
  <r>
    <s v="2025-GUS-D2"/>
    <d v="2025-10-22T00:00:00"/>
    <s v="Day 2"/>
    <s v="N0192"/>
    <s v="Jan"/>
    <s v="Heath"/>
    <s v="Nam Grand Masters"/>
    <s v="Nam Grand Masters"/>
    <s v="Kob"/>
    <m/>
    <n v="52"/>
    <n v="1.4"/>
    <n v="1.4"/>
    <x v="74"/>
    <x v="3"/>
  </r>
  <r>
    <s v="2025-GUS-D2"/>
    <d v="2025-10-22T00:00:00"/>
    <s v="Day 2"/>
    <s v="N0051"/>
    <s v="Bernard"/>
    <s v="Pretorius"/>
    <s v="Nam Grand Masters"/>
    <s v="Nam Grand Masters"/>
    <s v="Kob"/>
    <m/>
    <n v="50"/>
    <n v="1.3"/>
    <n v="1.3"/>
    <x v="69"/>
    <x v="3"/>
  </r>
  <r>
    <s v="2025-GUS-D2"/>
    <d v="2025-10-22T00:00:00"/>
    <s v="Day 2"/>
    <s v="N0051"/>
    <s v="Bernard"/>
    <s v="Pretorius"/>
    <s v="Nam Grand Masters"/>
    <s v="Nam Grand Masters"/>
    <s v="Kob"/>
    <m/>
    <n v="59"/>
    <n v="2.1"/>
    <n v="2.1"/>
    <x v="69"/>
    <x v="3"/>
  </r>
  <r>
    <s v="2025-GUS-D2"/>
    <d v="2025-10-22T00:00:00"/>
    <s v="Day 2"/>
    <s v="N0051"/>
    <s v="Bernard"/>
    <s v="Pretorius"/>
    <s v="Nam Grand Masters"/>
    <s v="Nam Grand Masters"/>
    <s v="Kob"/>
    <m/>
    <n v="46"/>
    <n v="1"/>
    <n v="1"/>
    <x v="69"/>
    <x v="3"/>
  </r>
  <r>
    <s v="2025-GUS-D2"/>
    <d v="2025-10-22T00:00:00"/>
    <s v="Day 2"/>
    <s v="N0051"/>
    <s v="Bernard"/>
    <s v="Pretorius"/>
    <s v="Nam Grand Masters"/>
    <s v="Nam Grand Masters"/>
    <s v="Kob"/>
    <m/>
    <n v="42"/>
    <n v="0.8"/>
    <n v="0.8"/>
    <x v="69"/>
    <x v="3"/>
  </r>
  <r>
    <s v="2025-GUS-D2"/>
    <d v="2025-10-22T00:00:00"/>
    <s v="Day 2"/>
    <s v="N0162"/>
    <s v="Coennie"/>
    <s v="Steyn"/>
    <s v="Nam Grand Masters"/>
    <s v="Nam Grand Masters"/>
    <s v="Kob"/>
    <m/>
    <n v="72"/>
    <n v="3.9"/>
    <n v="3.9"/>
    <x v="72"/>
    <x v="3"/>
  </r>
  <r>
    <s v="2025-GUS-D2"/>
    <d v="2025-10-22T00:00:00"/>
    <s v="Day 2"/>
    <s v="N0162"/>
    <s v="Coennie"/>
    <s v="Steyn"/>
    <s v="Nam Grand Masters"/>
    <s v="Nam Grand Masters"/>
    <s v="Kob"/>
    <m/>
    <n v="55"/>
    <n v="1.7"/>
    <n v="1.7"/>
    <x v="72"/>
    <x v="3"/>
  </r>
  <r>
    <s v="2025-GUS-D2"/>
    <d v="2025-10-22T00:00:00"/>
    <s v="Day 2"/>
    <s v="N0162"/>
    <s v="Coennie"/>
    <s v="Steyn"/>
    <s v="Nam Grand Masters"/>
    <s v="Nam Grand Masters"/>
    <s v="Kob"/>
    <m/>
    <n v="56"/>
    <n v="1.8"/>
    <n v="1.8"/>
    <x v="72"/>
    <x v="3"/>
  </r>
  <r>
    <s v="2025-GUS-D2"/>
    <d v="2025-10-22T00:00:00"/>
    <s v="Day 2"/>
    <s v="N0246"/>
    <s v="Phillip Eric"/>
    <s v="Mans"/>
    <s v="Nam Grand Masters"/>
    <s v="Nam Grand Masters"/>
    <s v="Kob"/>
    <m/>
    <n v="41"/>
    <n v="0.7"/>
    <n v="0.7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8"/>
    <n v="1.1000000000000001"/>
    <n v="1.1000000000000001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7"/>
    <n v="1.1000000000000001"/>
    <n v="1.1000000000000001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6"/>
    <n v="1"/>
    <n v="1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4"/>
    <n v="0.9"/>
    <n v="0.9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55"/>
    <n v="1.7"/>
    <n v="1.7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51"/>
    <n v="1.4"/>
    <n v="1.4"/>
    <x v="70"/>
    <x v="3"/>
  </r>
  <r>
    <s v="2025-GUS-D2"/>
    <d v="2025-10-22T00:00:00"/>
    <s v="Day 2"/>
    <s v="N0335"/>
    <s v="Danie"/>
    <s v="Pieters"/>
    <s v="Nam Grand Masters"/>
    <s v="Nam Grand Masters"/>
    <m/>
    <s v="Shark Hound Smooth"/>
    <n v="64"/>
    <n v="0"/>
    <n v="0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50"/>
    <n v="1.3"/>
    <n v="1.3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49"/>
    <n v="1.2"/>
    <n v="1.2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46"/>
    <n v="1"/>
    <n v="1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54"/>
    <n v="1.6"/>
    <n v="1.6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47"/>
    <n v="1.1000000000000001"/>
    <n v="1.1000000000000001"/>
    <x v="97"/>
    <x v="3"/>
  </r>
  <r>
    <s v="2025-GUS-D2"/>
    <d v="2025-10-22T00:00:00"/>
    <s v="Day 2"/>
    <s v="N0011"/>
    <s v="Johan Mossie"/>
    <s v="Mostert"/>
    <s v="Nam Veterans"/>
    <s v="Nam Veterans"/>
    <s v="Kob"/>
    <m/>
    <n v="46"/>
    <n v="1"/>
    <n v="1"/>
    <x v="79"/>
    <x v="4"/>
  </r>
  <r>
    <s v="2025-GUS-D2"/>
    <d v="2025-10-22T00:00:00"/>
    <s v="Day 2"/>
    <s v="N0011"/>
    <s v="Johan Mossie"/>
    <s v="Mostert"/>
    <s v="Nam Veterans"/>
    <s v="Nam Veterans"/>
    <s v="Kob"/>
    <m/>
    <n v="49"/>
    <n v="1.2"/>
    <n v="1.2"/>
    <x v="79"/>
    <x v="4"/>
  </r>
  <r>
    <s v="2025-GUS-D2"/>
    <d v="2025-10-22T00:00:00"/>
    <s v="Day 2"/>
    <s v="N0011"/>
    <s v="Johan Mossie"/>
    <s v="Mostert"/>
    <s v="Nam Veterans"/>
    <s v="Nam Veterans"/>
    <s v="Kob"/>
    <m/>
    <n v="53"/>
    <n v="1.5"/>
    <n v="1.5"/>
    <x v="79"/>
    <x v="4"/>
  </r>
  <r>
    <s v="2025-GUS-D2"/>
    <d v="2025-10-22T00:00:00"/>
    <s v="Day 2"/>
    <s v="N0011"/>
    <s v="Johan Mossie"/>
    <s v="Mostert"/>
    <s v="Nam Veterans"/>
    <s v="Nam Veterans"/>
    <s v="Kob"/>
    <m/>
    <n v="45"/>
    <n v="0.9"/>
    <n v="0.9"/>
    <x v="79"/>
    <x v="4"/>
  </r>
  <r>
    <s v="2025-GUS-D2"/>
    <d v="2025-10-22T00:00:00"/>
    <s v="Day 2"/>
    <s v="N0407"/>
    <s v="Renier"/>
    <s v="Van Zyl"/>
    <s v="Nam Veterans"/>
    <s v="Nam Veterans"/>
    <s v="Kob"/>
    <m/>
    <n v="46"/>
    <n v="1"/>
    <n v="1"/>
    <x v="76"/>
    <x v="4"/>
  </r>
  <r>
    <s v="2025-GUS-D2"/>
    <d v="2025-10-22T00:00:00"/>
    <s v="Day 2"/>
    <s v="N0407"/>
    <s v="Renier"/>
    <s v="Van Zyl"/>
    <s v="Nam Veterans"/>
    <s v="Nam Veterans"/>
    <s v="Kob"/>
    <m/>
    <n v="46"/>
    <n v="1"/>
    <n v="1"/>
    <x v="76"/>
    <x v="4"/>
  </r>
  <r>
    <s v="2025-GUS-D2"/>
    <d v="2025-10-22T00:00:00"/>
    <s v="Day 2"/>
    <s v="N0407"/>
    <s v="Renier"/>
    <s v="Van Zyl"/>
    <s v="Nam Veterans"/>
    <s v="Nam Veterans"/>
    <s v="Kob"/>
    <m/>
    <n v="42"/>
    <n v="0.8"/>
    <n v="0.8"/>
    <x v="76"/>
    <x v="4"/>
  </r>
  <r>
    <s v="2025-GUS-D2"/>
    <d v="2025-10-22T00:00:00"/>
    <s v="Day 2"/>
    <s v="N0407"/>
    <s v="Renier"/>
    <s v="Van Zyl"/>
    <s v="Nam Veterans"/>
    <s v="Nam Veterans"/>
    <s v="Kob"/>
    <m/>
    <n v="78"/>
    <n v="5"/>
    <n v="5"/>
    <x v="76"/>
    <x v="4"/>
  </r>
  <r>
    <s v="2025-GUS-D2"/>
    <d v="2025-10-22T00:00:00"/>
    <s v="Day 2"/>
    <s v="N0300"/>
    <s v="Danie"/>
    <s v="Smith"/>
    <s v="Nam Veterans"/>
    <s v="Nam Veterans"/>
    <m/>
    <s v="Shark Spotted Gully"/>
    <n v="98"/>
    <n v="4"/>
    <n v="4"/>
    <x v="80"/>
    <x v="4"/>
  </r>
  <r>
    <s v="2025-GUS-D2"/>
    <d v="2025-10-22T00:00:00"/>
    <s v="Day 2"/>
    <s v="N0300"/>
    <s v="Danie"/>
    <s v="Smith"/>
    <s v="Nam Veterans"/>
    <s v="Nam Veterans"/>
    <s v="Kob"/>
    <m/>
    <n v="53"/>
    <n v="1.5"/>
    <n v="1.5"/>
    <x v="80"/>
    <x v="4"/>
  </r>
  <r>
    <s v="2025-GUS-D2"/>
    <d v="2025-10-22T00:00:00"/>
    <s v="Day 2"/>
    <s v="N0300"/>
    <s v="Danie"/>
    <s v="Smith"/>
    <s v="Nam Veterans"/>
    <s v="Nam Veterans"/>
    <s v="Kob"/>
    <m/>
    <n v="69"/>
    <n v="3.4"/>
    <n v="3.4"/>
    <x v="80"/>
    <x v="4"/>
  </r>
  <r>
    <s v="2025-GUS-D2"/>
    <d v="2025-10-22T00:00:00"/>
    <s v="Day 2"/>
    <s v="N0300"/>
    <s v="Danie"/>
    <s v="Smith"/>
    <s v="Nam Veterans"/>
    <s v="Nam Veterans"/>
    <s v="Kob"/>
    <m/>
    <n v="61"/>
    <n v="2.2999999999999998"/>
    <n v="2.2999999999999998"/>
    <x v="80"/>
    <x v="4"/>
  </r>
  <r>
    <s v="2025-GUS-D2"/>
    <d v="2025-10-22T00:00:00"/>
    <s v="Day 2"/>
    <s v="N0300"/>
    <s v="Danie"/>
    <s v="Smith"/>
    <s v="Nam Veterans"/>
    <s v="Nam Veterans"/>
    <s v="Kob"/>
    <m/>
    <n v="44"/>
    <n v="0.9"/>
    <n v="0.9"/>
    <x v="80"/>
    <x v="4"/>
  </r>
  <r>
    <s v="2025-GUS-D2"/>
    <d v="2025-10-22T00:00:00"/>
    <s v="Day 2"/>
    <s v="N0300"/>
    <s v="Danie"/>
    <s v="Smith"/>
    <s v="Nam Veterans"/>
    <s v="Nam Veterans"/>
    <s v="Kob"/>
    <m/>
    <n v="65"/>
    <n v="2.8"/>
    <n v="2.8"/>
    <x v="80"/>
    <x v="4"/>
  </r>
  <r>
    <s v="2025-GUS-D2"/>
    <d v="2025-10-22T00:00:00"/>
    <s v="Day 2"/>
    <s v="N0300"/>
    <s v="Danie"/>
    <s v="Smith"/>
    <s v="Nam Veterans"/>
    <s v="Nam Veterans"/>
    <s v="Kob"/>
    <m/>
    <n v="46"/>
    <n v="1"/>
    <n v="1"/>
    <x v="80"/>
    <x v="4"/>
  </r>
  <r>
    <s v="2025-GUS-D2"/>
    <d v="2025-10-22T00:00:00"/>
    <s v="Day 2"/>
    <s v="N0300"/>
    <s v="Danie"/>
    <s v="Smith"/>
    <s v="Nam Veterans"/>
    <s v="Nam Veterans"/>
    <s v="Kob"/>
    <m/>
    <n v="46"/>
    <n v="1"/>
    <n v="1"/>
    <x v="80"/>
    <x v="4"/>
  </r>
  <r>
    <s v="2025-GUS-D2"/>
    <d v="2025-10-22T00:00:00"/>
    <s v="Day 2"/>
    <s v="N0300"/>
    <s v="Danie"/>
    <s v="Smith"/>
    <s v="Nam Veterans"/>
    <s v="Nam Veterans"/>
    <s v="Kob"/>
    <m/>
    <n v="57"/>
    <n v="1.9"/>
    <n v="1.9"/>
    <x v="80"/>
    <x v="4"/>
  </r>
  <r>
    <s v="2025-GUS-D2"/>
    <d v="2025-10-22T00:00:00"/>
    <s v="Day 2"/>
    <s v="N0300"/>
    <s v="Danie"/>
    <s v="Smith"/>
    <s v="Nam Veterans"/>
    <s v="Nam Veterans"/>
    <s v="Kob"/>
    <m/>
    <n v="56"/>
    <n v="1.8"/>
    <n v="1.8"/>
    <x v="80"/>
    <x v="4"/>
  </r>
  <r>
    <s v="2025-GUS-D2"/>
    <d v="2025-10-22T00:00:00"/>
    <s v="Day 2"/>
    <s v="N0300"/>
    <s v="Danie"/>
    <s v="Smith"/>
    <s v="Nam Veterans"/>
    <s v="Nam Veterans"/>
    <s v="Kob"/>
    <m/>
    <n v="58"/>
    <n v="2"/>
    <n v="2"/>
    <x v="80"/>
    <x v="4"/>
  </r>
  <r>
    <s v="2025-GUS-D2"/>
    <d v="2025-10-22T00:00:00"/>
    <s v="Day 2"/>
    <s v="N0300"/>
    <s v="Danie"/>
    <s v="Smith"/>
    <s v="Nam Veterans"/>
    <s v="Nam Veterans"/>
    <s v="Kob"/>
    <m/>
    <n v="43"/>
    <n v="0.8"/>
    <n v="0.8"/>
    <x v="80"/>
    <x v="4"/>
  </r>
  <r>
    <s v="2025-GUS-D2"/>
    <d v="2025-10-22T00:00:00"/>
    <s v="Day 2"/>
    <s v="N0300"/>
    <s v="Danie"/>
    <s v="Smith"/>
    <s v="Nam Veterans"/>
    <s v="Nam Veterans"/>
    <s v="Kob"/>
    <m/>
    <n v="55"/>
    <n v="1.7"/>
    <n v="1.7"/>
    <x v="80"/>
    <x v="4"/>
  </r>
  <r>
    <s v="2025-GUS-D2"/>
    <d v="2025-10-22T00:00:00"/>
    <s v="Day 2"/>
    <s v="N0117"/>
    <s v="Andrew"/>
    <s v="Van Schalkwyk"/>
    <s v="Nam Veterans"/>
    <s v="Nam Veterans"/>
    <s v="Kob"/>
    <m/>
    <n v="51"/>
    <n v="1.4"/>
    <n v="1.4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5"/>
    <n v="1.7"/>
    <n v="1.7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2"/>
    <n v="1.4"/>
    <n v="1.4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7"/>
    <n v="1.9"/>
    <n v="1.9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3"/>
    <n v="1.5"/>
    <n v="1.5"/>
    <x v="77"/>
    <x v="4"/>
  </r>
  <r>
    <s v="2025-GUS-D2"/>
    <d v="2025-10-22T00:00:00"/>
    <s v="Day 2"/>
    <s v="N0117"/>
    <s v="Andrew"/>
    <s v="Van Schalkwyk"/>
    <s v="Nam Veterans"/>
    <s v="Nam Veterans"/>
    <s v="Kob"/>
    <m/>
    <n v="45"/>
    <n v="0.9"/>
    <n v="0.9"/>
    <x v="77"/>
    <x v="4"/>
  </r>
  <r>
    <s v="2025-GUS-D2"/>
    <d v="2025-10-22T00:00:00"/>
    <s v="Day 2"/>
    <s v="N0117"/>
    <s v="Andrew"/>
    <s v="Van Schalkwyk"/>
    <s v="Nam Veterans"/>
    <s v="Nam Veterans"/>
    <s v="Kob"/>
    <m/>
    <n v="63"/>
    <n v="2.6"/>
    <n v="2.6"/>
    <x v="77"/>
    <x v="4"/>
  </r>
  <r>
    <s v="2025-GUS-D2"/>
    <d v="2025-10-22T00:00:00"/>
    <s v="Day 2"/>
    <s v="N0117"/>
    <s v="Andrew"/>
    <s v="Van Schalkwyk"/>
    <s v="Nam Veterans"/>
    <s v="Nam Veterans"/>
    <s v="Kob"/>
    <m/>
    <n v="42"/>
    <n v="0.8"/>
    <n v="0.8"/>
    <x v="77"/>
    <x v="4"/>
  </r>
  <r>
    <s v="2025-GUS-D2"/>
    <d v="2025-10-22T00:00:00"/>
    <s v="Day 2"/>
    <s v="N0117"/>
    <s v="Andrew"/>
    <s v="Van Schalkwyk"/>
    <s v="Nam Veterans"/>
    <s v="Nam Veterans"/>
    <m/>
    <s v="Shark Spotted Gully"/>
    <n v="90"/>
    <n v="3"/>
    <n v="3"/>
    <x v="77"/>
    <x v="4"/>
  </r>
  <r>
    <s v="2025-GUS-D2"/>
    <d v="2025-10-22T00:00:00"/>
    <s v="Day 2"/>
    <s v="N0779"/>
    <s v="Wallace"/>
    <s v="Shepperson"/>
    <s v="Nam Veterans"/>
    <s v="Nam Veterans"/>
    <m/>
    <s v="Shark Spotted Gully"/>
    <n v="83"/>
    <n v="2.2999999999999998"/>
    <n v="2.2999999999999998"/>
    <x v="78"/>
    <x v="4"/>
  </r>
  <r>
    <s v="2025-GUS-D2"/>
    <d v="2025-10-22T00:00:00"/>
    <s v="Day 2"/>
    <s v="N0779"/>
    <s v="Wallace"/>
    <s v="Shepperson"/>
    <s v="Nam Veterans"/>
    <s v="Nam Veterans"/>
    <s v="Kob"/>
    <m/>
    <n v="55"/>
    <n v="1.7"/>
    <n v="1.7"/>
    <x v="78"/>
    <x v="4"/>
  </r>
  <r>
    <s v="2025-GUS-D2"/>
    <d v="2025-10-22T00:00:00"/>
    <s v="Day 2"/>
    <s v="N0779"/>
    <s v="Wallace"/>
    <s v="Shepperson"/>
    <s v="Nam Veterans"/>
    <s v="Nam Veterans"/>
    <s v="Kob"/>
    <m/>
    <n v="48"/>
    <n v="1.1000000000000001"/>
    <n v="1.1000000000000001"/>
    <x v="78"/>
    <x v="4"/>
  </r>
  <r>
    <s v="2025-GUS-D2"/>
    <d v="2025-10-22T00:00:00"/>
    <s v="Day 2"/>
    <s v="N0779"/>
    <s v="Wallace"/>
    <s v="Shepperson"/>
    <s v="Nam Veterans"/>
    <s v="Nam Veterans"/>
    <s v="Kob"/>
    <m/>
    <n v="46"/>
    <n v="1"/>
    <n v="1"/>
    <x v="78"/>
    <x v="4"/>
  </r>
  <r>
    <s v="2025-GUS-D2"/>
    <d v="2025-10-22T00:00:00"/>
    <s v="Day 2"/>
    <s v="N0779"/>
    <s v="Wallace"/>
    <s v="Shepperson"/>
    <s v="Nam Veterans"/>
    <s v="Nam Veterans"/>
    <s v="Kob"/>
    <m/>
    <n v="48"/>
    <n v="1.1000000000000001"/>
    <n v="1.1000000000000001"/>
    <x v="78"/>
    <x v="4"/>
  </r>
  <r>
    <s v="2025-GUS-D2"/>
    <d v="2025-10-22T00:00:00"/>
    <s v="Day 2"/>
    <s v="N0779"/>
    <s v="Wallace"/>
    <s v="Shepperson"/>
    <s v="Nam Veterans"/>
    <s v="Nam Veterans"/>
    <s v="Kob"/>
    <m/>
    <n v="53"/>
    <n v="1.5"/>
    <n v="1.5"/>
    <x v="78"/>
    <x v="4"/>
  </r>
  <r>
    <s v="2025-GUS-D2"/>
    <d v="2025-10-22T00:00:00"/>
    <s v="Day 2"/>
    <s v="N0779"/>
    <s v="Wallace"/>
    <s v="Shepperson"/>
    <s v="Nam Veterans"/>
    <s v="Nam Veterans"/>
    <s v="Kob"/>
    <m/>
    <n v="47"/>
    <n v="1.1000000000000001"/>
    <n v="1.1000000000000001"/>
    <x v="78"/>
    <x v="4"/>
  </r>
  <r>
    <s v="2025-GUS-D2"/>
    <d v="2025-10-22T00:00:00"/>
    <s v="Day 2"/>
    <s v="N0779"/>
    <s v="Wallace"/>
    <s v="Shepperson"/>
    <s v="Nam Veterans"/>
    <s v="Nam Veterans"/>
    <s v="Kob"/>
    <m/>
    <n v="58"/>
    <n v="2"/>
    <n v="2"/>
    <x v="78"/>
    <x v="4"/>
  </r>
  <r>
    <s v="2025-GUS-D2"/>
    <d v="2025-10-22T00:00:00"/>
    <s v="Day 2"/>
    <s v="N0779"/>
    <s v="Wallace"/>
    <s v="Shepperson"/>
    <s v="Nam Veterans"/>
    <s v="Nam Veterans"/>
    <s v="Kob"/>
    <m/>
    <n v="43"/>
    <n v="0.8"/>
    <n v="0.8"/>
    <x v="78"/>
    <x v="4"/>
  </r>
  <r>
    <s v="2025-GUS-D2"/>
    <d v="2025-10-22T00:00:00"/>
    <s v="Day 2"/>
    <s v="N0014"/>
    <s v="Willem"/>
    <s v="Steyn"/>
    <s v="Nam Veterans"/>
    <s v="Nam Veterans"/>
    <m/>
    <s v="Shark Spotted Gully"/>
    <n v="139"/>
    <n v="13.4"/>
    <n v="13.4"/>
    <x v="75"/>
    <x v="4"/>
  </r>
  <r>
    <s v="2025-GUS-D2"/>
    <d v="2025-10-22T00:00:00"/>
    <s v="Day 2"/>
    <s v="N0014"/>
    <s v="Willem"/>
    <s v="Steyn"/>
    <s v="Nam Veterans"/>
    <s v="Nam Veterans"/>
    <m/>
    <s v="Shark Spotted Gully"/>
    <n v="124"/>
    <n v="9.1"/>
    <n v="9.1"/>
    <x v="75"/>
    <x v="4"/>
  </r>
  <r>
    <s v="2025-GUS-D2"/>
    <d v="2025-10-22T00:00:00"/>
    <s v="Day 2"/>
    <s v="N0014"/>
    <s v="Willem"/>
    <s v="Steyn"/>
    <s v="Nam Veterans"/>
    <s v="Nam Veterans"/>
    <m/>
    <s v="Guitarfish - Lesser"/>
    <n v="70"/>
    <n v="1.2"/>
    <n v="1.2"/>
    <x v="75"/>
    <x v="4"/>
  </r>
  <r>
    <s v="2025-GUS-D2"/>
    <d v="2025-10-22T00:00:00"/>
    <s v="Day 2"/>
    <s v="N0014"/>
    <s v="Willem"/>
    <s v="Steyn"/>
    <s v="Nam Veterans"/>
    <s v="Nam Veterans"/>
    <s v="Kob"/>
    <m/>
    <n v="55"/>
    <n v="1.7"/>
    <n v="1.7"/>
    <x v="75"/>
    <x v="4"/>
  </r>
  <r>
    <s v="2025-GUS-D2"/>
    <d v="2025-10-22T00:00:00"/>
    <s v="Day 2"/>
    <s v="N0014"/>
    <s v="Willem"/>
    <s v="Steyn"/>
    <s v="Nam Veterans"/>
    <s v="Nam Veterans"/>
    <s v="Kob"/>
    <m/>
    <n v="49"/>
    <n v="1.2"/>
    <n v="1.2"/>
    <x v="75"/>
    <x v="4"/>
  </r>
  <r>
    <s v="2025-GUS-D2"/>
    <d v="2025-10-22T00:00:00"/>
    <s v="Day 2"/>
    <s v="N0014"/>
    <s v="Willem"/>
    <s v="Steyn"/>
    <s v="Nam Veterans"/>
    <s v="Nam Veterans"/>
    <s v="Kob"/>
    <m/>
    <n v="55"/>
    <n v="1.7"/>
    <n v="1.7"/>
    <x v="75"/>
    <x v="4"/>
  </r>
  <r>
    <s v="2025-GUS-D2"/>
    <d v="2025-10-22T00:00:00"/>
    <s v="Day 2"/>
    <s v="N0485"/>
    <s v="Johan"/>
    <s v="Herbst"/>
    <s v="Nam Veterans"/>
    <s v="Nam Veterans"/>
    <m/>
    <s v="Shark Spotted Gully"/>
    <n v="102"/>
    <n v="4.5999999999999996"/>
    <n v="4.5999999999999996"/>
    <x v="81"/>
    <x v="4"/>
  </r>
  <r>
    <s v="2025-GUS-D2"/>
    <d v="2025-10-22T00:00:00"/>
    <s v="Day 2"/>
    <s v="N0485"/>
    <s v="Johan"/>
    <s v="Herbst"/>
    <s v="Nam Veterans"/>
    <s v="Nam Veterans"/>
    <m/>
    <s v="Shark Spotted Gully"/>
    <n v="144"/>
    <n v="15.1"/>
    <n v="15.1"/>
    <x v="81"/>
    <x v="4"/>
  </r>
  <r>
    <s v="2025-GUS-D2"/>
    <d v="2025-10-22T00:00:00"/>
    <s v="Day 2"/>
    <s v="N0485"/>
    <s v="Johan"/>
    <s v="Herbst"/>
    <s v="Nam Veterans"/>
    <s v="Nam Veterans"/>
    <s v="Kob"/>
    <m/>
    <n v="48"/>
    <n v="1.1000000000000001"/>
    <n v="1.1000000000000001"/>
    <x v="81"/>
    <x v="4"/>
  </r>
  <r>
    <s v="2025-GUS-D2"/>
    <d v="2025-10-22T00:00:00"/>
    <s v="Day 2"/>
    <s v="N0485"/>
    <s v="Johan"/>
    <s v="Herbst"/>
    <s v="Nam Veterans"/>
    <s v="Nam Veterans"/>
    <s v="Kob"/>
    <m/>
    <n v="42"/>
    <n v="0.8"/>
    <n v="0.8"/>
    <x v="81"/>
    <x v="4"/>
  </r>
  <r>
    <s v="2025-GUS-D2"/>
    <d v="2025-10-22T00:00:00"/>
    <s v="Day 2"/>
    <s v="N0381"/>
    <s v="Luke"/>
    <s v="Jansen"/>
    <s v="Nam Development"/>
    <s v="Nam Development"/>
    <s v="Kob"/>
    <m/>
    <n v="53"/>
    <n v="1.5"/>
    <n v="1.5"/>
    <x v="88"/>
    <x v="5"/>
  </r>
  <r>
    <s v="2025-GUS-D2"/>
    <d v="2025-10-22T00:00:00"/>
    <s v="Day 2"/>
    <s v="N0381"/>
    <s v="Luke"/>
    <s v="Jansen"/>
    <s v="Nam Development"/>
    <s v="Nam Development"/>
    <s v="Kob"/>
    <m/>
    <n v="56"/>
    <n v="1.8"/>
    <n v="1.8"/>
    <x v="88"/>
    <x v="5"/>
  </r>
  <r>
    <s v="2025-GUS-D2"/>
    <d v="2025-10-22T00:00:00"/>
    <s v="Day 2"/>
    <s v="N0381"/>
    <s v="Luke"/>
    <s v="Jansen"/>
    <s v="Nam Development"/>
    <s v="Nam Development"/>
    <s v="Kob"/>
    <m/>
    <n v="58"/>
    <n v="2"/>
    <n v="2"/>
    <x v="88"/>
    <x v="5"/>
  </r>
  <r>
    <s v="2025-GUS-D2"/>
    <d v="2025-10-22T00:00:00"/>
    <s v="Day 2"/>
    <s v="N0381"/>
    <s v="Luke"/>
    <s v="Jansen"/>
    <s v="Nam Development"/>
    <s v="Nam Development"/>
    <s v="Kob"/>
    <m/>
    <n v="50"/>
    <n v="1.3"/>
    <n v="1.3"/>
    <x v="88"/>
    <x v="5"/>
  </r>
  <r>
    <s v="2025-GUS-D2"/>
    <d v="2025-10-22T00:00:00"/>
    <s v="Day 2"/>
    <s v="N0381"/>
    <s v="Luke"/>
    <s v="Jansen"/>
    <s v="Nam Development"/>
    <s v="Nam Development"/>
    <s v="Kob"/>
    <m/>
    <n v="54"/>
    <n v="1.6"/>
    <n v="1.6"/>
    <x v="88"/>
    <x v="5"/>
  </r>
  <r>
    <s v="2025-GUS-D2"/>
    <d v="2025-10-22T00:00:00"/>
    <s v="Day 2"/>
    <s v="N0851"/>
    <s v="Ricku"/>
    <s v="Mans"/>
    <s v="Nam Development"/>
    <s v="Nam Development"/>
    <s v="Kob"/>
    <m/>
    <n v="54"/>
    <n v="1.6"/>
    <n v="1.6"/>
    <x v="85"/>
    <x v="5"/>
  </r>
  <r>
    <s v="2025-GUS-D2"/>
    <d v="2025-10-22T00:00:00"/>
    <s v="Day 2"/>
    <s v="N0851"/>
    <s v="Ricku"/>
    <s v="Mans"/>
    <s v="Nam Development"/>
    <s v="Nam Development"/>
    <s v="Kob"/>
    <m/>
    <n v="44"/>
    <n v="0.9"/>
    <n v="0.9"/>
    <x v="85"/>
    <x v="5"/>
  </r>
  <r>
    <s v="2025-GUS-D2"/>
    <d v="2025-10-22T00:00:00"/>
    <s v="Day 2"/>
    <s v="N0851"/>
    <s v="Ricku"/>
    <s v="Mans"/>
    <s v="Nam Development"/>
    <s v="Nam Development"/>
    <s v="Kob"/>
    <m/>
    <n v="55"/>
    <n v="1.7"/>
    <n v="1.7"/>
    <x v="85"/>
    <x v="5"/>
  </r>
  <r>
    <s v="2025-GUS-D2"/>
    <d v="2025-10-22T00:00:00"/>
    <s v="Day 2"/>
    <s v="N0851"/>
    <s v="Ricku"/>
    <s v="Mans"/>
    <s v="Nam Development"/>
    <s v="Nam Development"/>
    <s v="Kob"/>
    <m/>
    <n v="56"/>
    <n v="1.8"/>
    <n v="1.8"/>
    <x v="85"/>
    <x v="5"/>
  </r>
  <r>
    <s v="2025-GUS-D2"/>
    <d v="2025-10-22T00:00:00"/>
    <s v="Day 2"/>
    <s v="N0851"/>
    <s v="Ricku"/>
    <s v="Mans"/>
    <s v="Nam Development"/>
    <s v="Nam Development"/>
    <s v="Kob"/>
    <m/>
    <n v="52"/>
    <n v="1.4"/>
    <n v="1.4"/>
    <x v="85"/>
    <x v="5"/>
  </r>
  <r>
    <s v="2025-GUS-D2"/>
    <d v="2025-10-22T00:00:00"/>
    <s v="Day 2"/>
    <s v="N0851"/>
    <s v="Ricku"/>
    <s v="Mans"/>
    <s v="Nam Development"/>
    <s v="Nam Development"/>
    <s v="Kob"/>
    <m/>
    <n v="41"/>
    <n v="0.7"/>
    <n v="0.7"/>
    <x v="85"/>
    <x v="5"/>
  </r>
  <r>
    <s v="2025-GUS-D2"/>
    <d v="2025-10-22T00:00:00"/>
    <s v="Day 2"/>
    <s v="N0851"/>
    <s v="Ricku"/>
    <s v="Mans"/>
    <s v="Nam Development"/>
    <s v="Nam Development"/>
    <s v="Kob"/>
    <m/>
    <n v="44"/>
    <n v="0.9"/>
    <n v="0.9"/>
    <x v="85"/>
    <x v="5"/>
  </r>
  <r>
    <s v="2025-GUS-D2"/>
    <d v="2025-10-22T00:00:00"/>
    <s v="Day 2"/>
    <s v="N0295"/>
    <s v="Bradd"/>
    <s v="Biller"/>
    <s v="Nam Development"/>
    <s v="Nam Development"/>
    <s v="Kob"/>
    <m/>
    <n v="55"/>
    <n v="1.7"/>
    <n v="1.7"/>
    <x v="83"/>
    <x v="5"/>
  </r>
  <r>
    <s v="2025-GUS-D2"/>
    <d v="2025-10-22T00:00:00"/>
    <s v="Day 2"/>
    <s v="N0295"/>
    <s v="Bradd"/>
    <s v="Biller"/>
    <s v="Nam Development"/>
    <s v="Nam Development"/>
    <s v="Kob"/>
    <m/>
    <n v="47"/>
    <n v="1.1000000000000001"/>
    <n v="1.1000000000000001"/>
    <x v="83"/>
    <x v="5"/>
  </r>
  <r>
    <s v="2025-GUS-D2"/>
    <d v="2025-10-22T00:00:00"/>
    <s v="Day 2"/>
    <s v="N0295"/>
    <s v="Bradd"/>
    <s v="Biller"/>
    <s v="Nam Development"/>
    <s v="Nam Development"/>
    <s v="Kob"/>
    <m/>
    <n v="61"/>
    <n v="2.2999999999999998"/>
    <n v="2.2999999999999998"/>
    <x v="83"/>
    <x v="5"/>
  </r>
  <r>
    <s v="2025-GUS-D2"/>
    <d v="2025-10-22T00:00:00"/>
    <s v="Day 2"/>
    <s v="N0295"/>
    <s v="Bradd"/>
    <s v="Biller"/>
    <s v="Nam Development"/>
    <s v="Nam Development"/>
    <s v="Kob"/>
    <m/>
    <n v="50"/>
    <n v="1.3"/>
    <n v="1.3"/>
    <x v="83"/>
    <x v="5"/>
  </r>
  <r>
    <s v="2025-GUS-D2"/>
    <d v="2025-10-22T00:00:00"/>
    <s v="Day 2"/>
    <s v="N0295"/>
    <s v="Bradd"/>
    <s v="Biller"/>
    <s v="Nam Development"/>
    <s v="Nam Development"/>
    <s v="Kob"/>
    <m/>
    <n v="48"/>
    <n v="1.1000000000000001"/>
    <n v="1.1000000000000001"/>
    <x v="83"/>
    <x v="5"/>
  </r>
  <r>
    <s v="2025-GUS-D2"/>
    <d v="2025-10-22T00:00:00"/>
    <s v="Day 2"/>
    <s v="N0704"/>
    <s v="Kay"/>
    <s v="Bachran"/>
    <s v="Nam Development"/>
    <s v="Nam Development"/>
    <s v="Kob"/>
    <m/>
    <n v="63"/>
    <n v="2.6"/>
    <n v="2.6"/>
    <x v="87"/>
    <x v="5"/>
  </r>
  <r>
    <s v="2025-GUS-D2"/>
    <d v="2025-10-22T00:00:00"/>
    <s v="Day 2"/>
    <s v="N0704"/>
    <s v="Kay"/>
    <s v="Bachran"/>
    <s v="Nam Development"/>
    <s v="Nam Development"/>
    <s v="Kob"/>
    <m/>
    <n v="47"/>
    <n v="1.1000000000000001"/>
    <n v="1.1000000000000001"/>
    <x v="87"/>
    <x v="5"/>
  </r>
  <r>
    <s v="2025-GUS-D2"/>
    <d v="2025-10-22T00:00:00"/>
    <s v="Day 2"/>
    <s v="N0704"/>
    <s v="Kay"/>
    <s v="Bachran"/>
    <s v="Nam Development"/>
    <s v="Nam Development"/>
    <s v="Kob"/>
    <m/>
    <n v="52"/>
    <n v="1.4"/>
    <n v="1.4"/>
    <x v="87"/>
    <x v="5"/>
  </r>
  <r>
    <s v="2025-GUS-D2"/>
    <d v="2025-10-22T00:00:00"/>
    <s v="Day 2"/>
    <s v="N0704"/>
    <s v="Kay"/>
    <s v="Bachran"/>
    <s v="Nam Development"/>
    <s v="Nam Development"/>
    <s v="Kob"/>
    <m/>
    <n v="46"/>
    <n v="1"/>
    <n v="1"/>
    <x v="87"/>
    <x v="5"/>
  </r>
  <r>
    <s v="2025-GUS-D2"/>
    <d v="2025-10-22T00:00:00"/>
    <s v="Day 2"/>
    <s v="N0704"/>
    <s v="Kay"/>
    <s v="Bachran"/>
    <s v="Nam Development"/>
    <s v="Nam Development"/>
    <s v="Kob"/>
    <m/>
    <n v="67"/>
    <n v="3.1"/>
    <n v="3.1"/>
    <x v="87"/>
    <x v="5"/>
  </r>
  <r>
    <s v="2025-GUS-D2"/>
    <d v="2025-10-22T00:00:00"/>
    <s v="Day 2"/>
    <s v="N0704"/>
    <s v="Kay"/>
    <s v="Bachran"/>
    <s v="Nam Development"/>
    <s v="Nam Development"/>
    <s v="Kob"/>
    <m/>
    <n v="58"/>
    <n v="2"/>
    <n v="2"/>
    <x v="87"/>
    <x v="5"/>
  </r>
  <r>
    <s v="2025-GUS-D2"/>
    <d v="2025-10-22T00:00:00"/>
    <s v="Day 2"/>
    <s v="N0704"/>
    <s v="Kay"/>
    <s v="Bachran"/>
    <s v="Nam Development"/>
    <s v="Nam Development"/>
    <s v="Kob"/>
    <m/>
    <n v="58"/>
    <n v="2"/>
    <n v="2"/>
    <x v="87"/>
    <x v="5"/>
  </r>
  <r>
    <s v="2025-GUS-D2"/>
    <d v="2025-10-22T00:00:00"/>
    <s v="Day 2"/>
    <s v="N0704"/>
    <s v="Kay"/>
    <s v="Bachran"/>
    <s v="Nam Development"/>
    <s v="Nam Development"/>
    <s v="Kob"/>
    <m/>
    <n v="54"/>
    <n v="1.6"/>
    <n v="1.6"/>
    <x v="87"/>
    <x v="5"/>
  </r>
  <r>
    <s v="2025-GUS-D2"/>
    <d v="2025-10-22T00:00:00"/>
    <s v="Day 2"/>
    <s v="N0704"/>
    <s v="Kay"/>
    <s v="Bachran"/>
    <s v="Nam Development"/>
    <s v="Nam Development"/>
    <s v="Kob"/>
    <m/>
    <n v="58"/>
    <n v="2"/>
    <n v="2"/>
    <x v="87"/>
    <x v="5"/>
  </r>
  <r>
    <s v="2025-GUS-D2"/>
    <d v="2025-10-22T00:00:00"/>
    <s v="Day 2"/>
    <s v="N0704"/>
    <s v="Kay"/>
    <s v="Bachran"/>
    <s v="Nam Development"/>
    <s v="Nam Development"/>
    <s v="Kob"/>
    <m/>
    <n v="53"/>
    <n v="1.5"/>
    <n v="1.5"/>
    <x v="87"/>
    <x v="5"/>
  </r>
  <r>
    <s v="2025-GUS-D2"/>
    <d v="2025-10-22T00:00:00"/>
    <s v="Day 2"/>
    <s v="N0693"/>
    <s v="Jacob"/>
    <s v="Wasserfall"/>
    <s v="Nam Development"/>
    <s v="Nam Development"/>
    <s v="Kob"/>
    <m/>
    <n v="46"/>
    <n v="1"/>
    <n v="1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2"/>
    <n v="1.4"/>
    <n v="1.4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4"/>
    <n v="1.6"/>
    <n v="1.6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4"/>
    <n v="1.6"/>
    <n v="1.6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5"/>
    <n v="1.7"/>
    <n v="1.7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4"/>
    <n v="1.6"/>
    <n v="1.6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48"/>
    <n v="1.1000000000000001"/>
    <n v="1.1000000000000001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62"/>
    <n v="2.5"/>
    <n v="2.5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8"/>
    <n v="2"/>
    <n v="2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9"/>
    <n v="2.1"/>
    <n v="2.1"/>
    <x v="82"/>
    <x v="5"/>
  </r>
  <r>
    <s v="2025-GUS-D2"/>
    <d v="2025-10-22T00:00:00"/>
    <s v="Day 2"/>
    <s v="N0882"/>
    <s v="Alexander Albert"/>
    <s v="Jansen"/>
    <s v="Nam Development"/>
    <s v="Nam Development"/>
    <s v="Kob"/>
    <m/>
    <n v="58"/>
    <n v="2"/>
    <n v="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6"/>
    <n v="1.8"/>
    <n v="1.8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4"/>
    <n v="1.6"/>
    <n v="1.6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3"/>
    <n v="0.8"/>
    <n v="0.8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4"/>
    <n v="1.6"/>
    <n v="1.6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0"/>
    <n v="1.3"/>
    <n v="1.3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5"/>
    <n v="0.9"/>
    <n v="0.9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9"/>
    <n v="1.2"/>
    <n v="1.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9"/>
    <n v="1.2"/>
    <n v="1.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6"/>
    <n v="1.8"/>
    <n v="1.8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5"/>
    <n v="1.7"/>
    <n v="1.7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9"/>
    <n v="1.2"/>
    <n v="1.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5"/>
    <n v="0.9"/>
    <n v="0.9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6"/>
    <n v="1"/>
    <n v="1"/>
    <x v="84"/>
    <x v="5"/>
  </r>
  <r>
    <s v="2025-GUS-D2"/>
    <d v="2025-10-22T00:00:00"/>
    <s v="Day 2"/>
    <s v="N0882"/>
    <s v="Alexander Albert"/>
    <s v="Jansen"/>
    <s v="Nam Development"/>
    <s v="Nam Development"/>
    <m/>
    <s v="Shark Spotted Gully"/>
    <n v="110"/>
    <n v="6"/>
    <n v="6"/>
    <x v="84"/>
    <x v="5"/>
  </r>
  <r>
    <s v="2025-GUS-D2"/>
    <d v="2025-10-22T00:00:00"/>
    <s v="Day 2"/>
    <s v="N0340"/>
    <s v="Izak"/>
    <s v="Van Der Merwe"/>
    <s v="Nam Development"/>
    <s v="Nam Development"/>
    <s v="Kob"/>
    <m/>
    <n v="44"/>
    <n v="0.9"/>
    <n v="0.9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63"/>
    <n v="2.6"/>
    <n v="2.6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4"/>
    <n v="0.9"/>
    <n v="0.9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51"/>
    <n v="1.4"/>
    <n v="1.4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8"/>
    <n v="1.1000000000000001"/>
    <n v="1.1000000000000001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53"/>
    <n v="1.5"/>
    <n v="1.5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50"/>
    <n v="1.3"/>
    <n v="1.3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0"/>
    <n v="0.7"/>
    <n v="0.7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6"/>
    <n v="1"/>
    <n v="1"/>
    <x v="86"/>
    <x v="5"/>
  </r>
  <r>
    <s v="2025-GUS-D2"/>
    <d v="2025-10-22T00:00:00"/>
    <s v="Day 2"/>
    <s v="N0340"/>
    <s v="Izak"/>
    <s v="Van Der Merwe"/>
    <s v="Nam Development"/>
    <s v="Nam Development"/>
    <m/>
    <s v="Shark Hound Smooth"/>
    <n v="152"/>
    <n v="16"/>
    <n v="16"/>
    <x v="86"/>
    <x v="5"/>
  </r>
  <r>
    <s v="2025-GUS-D2"/>
    <d v="2025-10-22T00:00:00"/>
    <s v="Day 2"/>
    <s v="N0340"/>
    <s v="Izak"/>
    <s v="Van Der Merwe"/>
    <s v="Nam Development"/>
    <s v="Nam Development"/>
    <m/>
    <s v="Shark Spotted Gully"/>
    <n v="126"/>
    <n v="9.6"/>
    <n v="9.6"/>
    <x v="86"/>
    <x v="5"/>
  </r>
  <r>
    <s v="2025-GUS-D2"/>
    <d v="2025-10-22T00:00:00"/>
    <s v="Day 2"/>
    <s v="N0340"/>
    <s v="Izak"/>
    <s v="Van Der Merwe"/>
    <s v="Nam Development"/>
    <s v="Nam Development"/>
    <m/>
    <s v="Shark Spotted Gully"/>
    <n v="76"/>
    <n v="1.7"/>
    <n v="1.7"/>
    <x v="86"/>
    <x v="5"/>
  </r>
  <r>
    <s v="2025-GUS-D3"/>
    <d v="2025-10-23T00:00:00"/>
    <s v="Day 3"/>
    <s v="SA8249"/>
    <s v="Ettien"/>
    <s v="Burger"/>
    <s v="SA President A"/>
    <s v="SA President A"/>
    <m/>
    <s v="Shark Cow / Sevengill"/>
    <n v="116"/>
    <n v="19.5"/>
    <n v="19.5"/>
    <x v="5"/>
    <x v="0"/>
  </r>
  <r>
    <s v="2025-GUS-D3"/>
    <d v="2025-10-23T00:00:00"/>
    <s v="Day 3"/>
    <s v="SA8249"/>
    <s v="Ettien"/>
    <s v="Burger"/>
    <s v="SA President A"/>
    <s v="SA President A"/>
    <m/>
    <s v="Shark Spotted Gully"/>
    <n v="121"/>
    <n v="8.3000000000000007"/>
    <n v="8.3000000000000007"/>
    <x v="5"/>
    <x v="0"/>
  </r>
  <r>
    <s v="2025-GUS-D3"/>
    <d v="2025-10-23T00:00:00"/>
    <s v="Day 3"/>
    <s v="SA8725"/>
    <s v="Pieter"/>
    <s v="Muller"/>
    <s v="SA President A"/>
    <s v="SA President A"/>
    <s v="Kob"/>
    <m/>
    <n v="42"/>
    <n v="0.8"/>
    <n v="0.8"/>
    <x v="6"/>
    <x v="0"/>
  </r>
  <r>
    <s v="2025-GUS-D3"/>
    <d v="2025-10-23T00:00:00"/>
    <s v="Day 3"/>
    <s v="SA8725"/>
    <s v="Pieter"/>
    <s v="Muller"/>
    <s v="SA President A"/>
    <s v="SA President A"/>
    <m/>
    <s v="Shark Spotted Gully"/>
    <n v="76"/>
    <n v="1.7"/>
    <n v="1.7"/>
    <x v="6"/>
    <x v="0"/>
  </r>
  <r>
    <s v="2025-GUS-D3"/>
    <d v="2025-10-23T00:00:00"/>
    <s v="Day 3"/>
    <s v="SA8725"/>
    <s v="Pieter"/>
    <s v="Muller"/>
    <s v="SA President A"/>
    <s v="SA President A"/>
    <m/>
    <s v="Shark Spotted Gully"/>
    <n v="96"/>
    <n v="3.8"/>
    <n v="3.8"/>
    <x v="6"/>
    <x v="0"/>
  </r>
  <r>
    <s v="2025-GUS-D3"/>
    <d v="2025-10-23T00:00:00"/>
    <s v="Day 3"/>
    <s v="SA4197"/>
    <s v="Ruan"/>
    <s v="Westraad"/>
    <s v="SA President A"/>
    <s v="SA President A"/>
    <m/>
    <s v="Shark Spotted Gully"/>
    <n v="156"/>
    <n v="19.899999999999999"/>
    <n v="19.899999999999999"/>
    <x v="1"/>
    <x v="0"/>
  </r>
  <r>
    <s v="2025-GUS-D3"/>
    <d v="2025-10-23T00:00:00"/>
    <s v="Day 3"/>
    <s v="SA0863"/>
    <s v="JB"/>
    <s v="Theron"/>
    <s v="SA President A"/>
    <s v="SA President A"/>
    <m/>
    <s v="Shark Spotted Gully"/>
    <n v="116"/>
    <n v="7.2"/>
    <n v="7.2"/>
    <x v="0"/>
    <x v="0"/>
  </r>
  <r>
    <s v="2025-GUS-D3"/>
    <d v="2025-10-23T00:00:00"/>
    <s v="Day 3"/>
    <s v="SA0863"/>
    <s v="JB"/>
    <s v="Theron"/>
    <s v="SA President A"/>
    <s v="SA President A"/>
    <m/>
    <s v="Shark Spotted Gully"/>
    <n v="90"/>
    <n v="3"/>
    <n v="3"/>
    <x v="0"/>
    <x v="0"/>
  </r>
  <r>
    <s v="2025-GUS-D3"/>
    <d v="2025-10-23T00:00:00"/>
    <s v="Day 3"/>
    <s v="SA0863"/>
    <s v="JB"/>
    <s v="Theron"/>
    <s v="SA President A"/>
    <s v="SA President A"/>
    <m/>
    <s v="Shark Spotted Gully"/>
    <n v="159"/>
    <n v="21.3"/>
    <n v="21.3"/>
    <x v="0"/>
    <x v="0"/>
  </r>
  <r>
    <s v="2025-GUS-D3"/>
    <d v="2025-10-23T00:00:00"/>
    <s v="Day 3"/>
    <s v="SA2679"/>
    <s v="Stephan"/>
    <s v="Ferreira"/>
    <s v="SA President A"/>
    <s v="SA President A"/>
    <m/>
    <m/>
    <m/>
    <s v=""/>
    <s v=""/>
    <x v="3"/>
    <x v="0"/>
  </r>
  <r>
    <s v="2025-GUS-D3"/>
    <d v="2025-10-23T00:00:00"/>
    <s v="Day 3"/>
    <s v="SA8804"/>
    <s v="Jean"/>
    <s v="Coetzee"/>
    <s v="SA President A"/>
    <s v="SA President A"/>
    <m/>
    <m/>
    <m/>
    <s v=""/>
    <s v=""/>
    <x v="2"/>
    <x v="0"/>
  </r>
  <r>
    <s v="2025-GUS-D3"/>
    <d v="2025-10-23T00:00:00"/>
    <s v="Day 3"/>
    <s v="SA9222"/>
    <s v="Shrinaav"/>
    <s v="Sahadev"/>
    <s v="SA President A"/>
    <s v="SA President A"/>
    <m/>
    <m/>
    <m/>
    <s v=""/>
    <s v=""/>
    <x v="4"/>
    <x v="0"/>
  </r>
  <r>
    <s v="2025-GUS-D3"/>
    <d v="2025-10-23T00:00:00"/>
    <s v="Day 3"/>
    <s v="SA9923"/>
    <s v="Chris"/>
    <s v="Barnard"/>
    <s v="SA President B"/>
    <s v="SA President B"/>
    <m/>
    <s v="Ray Blue (Male)"/>
    <n v="34"/>
    <n v="1.2"/>
    <n v="1.2"/>
    <x v="10"/>
    <x v="1"/>
  </r>
  <r>
    <s v="2025-GUS-D3"/>
    <d v="2025-10-23T00:00:00"/>
    <s v="Day 3"/>
    <s v="SA10056"/>
    <s v="Philip"/>
    <s v="De Lange"/>
    <s v="SA President B"/>
    <s v="SA President B"/>
    <m/>
    <s v="Shark Spotted Gully"/>
    <n v="145"/>
    <n v="15.5"/>
    <n v="15.5"/>
    <x v="11"/>
    <x v="1"/>
  </r>
  <r>
    <s v="2025-GUS-D3"/>
    <d v="2025-10-23T00:00:00"/>
    <s v="Day 3"/>
    <s v="SA10056"/>
    <s v="Philip"/>
    <s v="De Lange"/>
    <s v="SA President B"/>
    <s v="SA President B"/>
    <s v="Kob"/>
    <m/>
    <n v="61"/>
    <n v="2.2999999999999998"/>
    <n v="2.2999999999999998"/>
    <x v="11"/>
    <x v="1"/>
  </r>
  <r>
    <s v="2025-GUS-D3"/>
    <d v="2025-10-23T00:00:00"/>
    <s v="Day 3"/>
    <s v="SA5757"/>
    <s v="Luke"/>
    <s v="Roos"/>
    <s v="SA President B"/>
    <s v="SA President B"/>
    <m/>
    <s v="Shark Spotted Gully"/>
    <n v="140"/>
    <n v="13.7"/>
    <n v="13.7"/>
    <x v="9"/>
    <x v="1"/>
  </r>
  <r>
    <s v="2025-GUS-D3"/>
    <d v="2025-10-23T00:00:00"/>
    <s v="Day 3"/>
    <s v="SA5757"/>
    <s v="Luke"/>
    <s v="Roos"/>
    <s v="SA President B"/>
    <s v="SA President B"/>
    <m/>
    <s v="Shark Spotted Gully"/>
    <n v="141"/>
    <n v="14.1"/>
    <n v="14.1"/>
    <x v="9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67"/>
    <n v="25.2"/>
    <n v="25.2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22"/>
    <n v="8.6"/>
    <n v="8.6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35"/>
    <n v="12.1"/>
    <n v="12.1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42"/>
    <n v="14.4"/>
    <n v="14.4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17"/>
    <n v="7.4"/>
    <n v="7.4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93"/>
    <n v="3.4"/>
    <n v="3.4"/>
    <x v="12"/>
    <x v="1"/>
  </r>
  <r>
    <s v="2025-GUS-D3"/>
    <d v="2025-10-23T00:00:00"/>
    <s v="Day 3"/>
    <s v="SA6738"/>
    <s v="Wallie"/>
    <s v="Stroebel"/>
    <s v="SA President B"/>
    <s v="SA President B"/>
    <m/>
    <m/>
    <m/>
    <s v=""/>
    <s v=""/>
    <x v="7"/>
    <x v="1"/>
  </r>
  <r>
    <s v="2025-GUS-D3"/>
    <d v="2025-10-23T00:00:00"/>
    <s v="Day 3"/>
    <s v="SA9865"/>
    <s v="Shane"/>
    <s v="Rajbully"/>
    <s v="SA President B"/>
    <s v="SA President B"/>
    <m/>
    <m/>
    <m/>
    <s v=""/>
    <s v=""/>
    <x v="8"/>
    <x v="1"/>
  </r>
  <r>
    <s v="2025-GUS-D3"/>
    <d v="2025-10-23T00:00:00"/>
    <s v="Day 3"/>
    <s v="SA9972"/>
    <s v="Benito"/>
    <s v="Crause"/>
    <s v="SA President B"/>
    <s v="SA President B"/>
    <m/>
    <m/>
    <m/>
    <s v=""/>
    <s v=""/>
    <x v="13"/>
    <x v="1"/>
  </r>
  <r>
    <s v="2025-GUS-D3"/>
    <d v="2025-10-23T00:00:00"/>
    <s v="Day 3"/>
    <s v="SA11280"/>
    <s v="Saffiya"/>
    <s v="Ahmod"/>
    <s v="SA Ladies"/>
    <s v="SA Ladies"/>
    <s v="Kob"/>
    <m/>
    <n v="54"/>
    <n v="1.6"/>
    <n v="1.6"/>
    <x v="45"/>
    <x v="6"/>
  </r>
  <r>
    <s v="2025-GUS-D3"/>
    <d v="2025-10-23T00:00:00"/>
    <s v="Day 3"/>
    <s v="SA5343"/>
    <s v="Mariette"/>
    <s v="Du Plessis"/>
    <s v="SA Ladies"/>
    <s v="SA Ladies"/>
    <m/>
    <s v="Shark Spotted Gully"/>
    <n v="155"/>
    <n v="19.5"/>
    <n v="19.5"/>
    <x v="43"/>
    <x v="6"/>
  </r>
  <r>
    <s v="2025-GUS-D3"/>
    <d v="2025-10-23T00:00:00"/>
    <s v="Day 3"/>
    <s v="SA11013"/>
    <s v="Sume"/>
    <s v="Mostert"/>
    <s v="SA Ladies"/>
    <s v="SA Ladies"/>
    <m/>
    <s v="Shark Cow / Sevengill"/>
    <n v="124"/>
    <n v="24.3"/>
    <n v="24.3"/>
    <x v="41"/>
    <x v="6"/>
  </r>
  <r>
    <s v="2025-GUS-D3"/>
    <d v="2025-10-23T00:00:00"/>
    <s v="Day 3"/>
    <s v="SA11013"/>
    <s v="Sume"/>
    <s v="Mostert"/>
    <s v="SA Ladies"/>
    <s v="SA Ladies"/>
    <m/>
    <s v="Shark Cow / Sevengill"/>
    <n v="115"/>
    <n v="19"/>
    <n v="19"/>
    <x v="41"/>
    <x v="6"/>
  </r>
  <r>
    <s v="2025-GUS-D3"/>
    <d v="2025-10-23T00:00:00"/>
    <s v="Day 3"/>
    <s v="SA10066"/>
    <s v="Angelique"/>
    <s v="Van Dyk"/>
    <s v="SA Ladies"/>
    <s v="SA Ladies"/>
    <m/>
    <m/>
    <m/>
    <s v=""/>
    <s v=""/>
    <x v="44"/>
    <x v="6"/>
  </r>
  <r>
    <s v="2025-GUS-D3"/>
    <d v="2025-10-23T00:00:00"/>
    <s v="Day 3"/>
    <s v="SA6820"/>
    <s v="Helen"/>
    <s v="Potgieter"/>
    <s v="SA Ladies"/>
    <s v="SA Ladies"/>
    <m/>
    <m/>
    <m/>
    <s v=""/>
    <s v=""/>
    <x v="42"/>
    <x v="6"/>
  </r>
  <r>
    <s v="2025-GUS-D3"/>
    <d v="2025-10-23T00:00:00"/>
    <s v="Day 3"/>
    <s v="SA6868"/>
    <s v="Mariette"/>
    <s v="Westraad"/>
    <s v="SA Ladies"/>
    <s v="SA Ladies"/>
    <m/>
    <m/>
    <m/>
    <s v=""/>
    <s v=""/>
    <x v="47"/>
    <x v="6"/>
  </r>
  <r>
    <s v="2025-GUS-D3"/>
    <d v="2025-10-23T00:00:00"/>
    <s v="Day 3"/>
    <s v="SA9963"/>
    <s v="Yolanda"/>
    <s v="Vermeulen"/>
    <s v="SA Ladies"/>
    <s v="SA Ladies"/>
    <m/>
    <m/>
    <m/>
    <s v=""/>
    <s v=""/>
    <x v="46"/>
    <x v="6"/>
  </r>
  <r>
    <s v="2025-GUS-D3"/>
    <d v="2025-10-23T00:00:00"/>
    <s v="Day 3"/>
    <s v="SA10017"/>
    <s v="Greg"/>
    <s v="Coetzer"/>
    <s v="SA Masters"/>
    <s v="SA Masters"/>
    <m/>
    <s v="Shark Hound Smooth"/>
    <n v="131"/>
    <n v="9.5"/>
    <n v="9.5"/>
    <x v="15"/>
    <x v="2"/>
  </r>
  <r>
    <s v="2025-GUS-D3"/>
    <d v="2025-10-23T00:00:00"/>
    <s v="Day 3"/>
    <s v="SA5644"/>
    <s v="Jacques"/>
    <s v="Snyman"/>
    <s v="SA Masters"/>
    <s v="SA Masters"/>
    <m/>
    <s v="Shark Spotted Gully"/>
    <n v="146"/>
    <n v="15.9"/>
    <n v="15.9"/>
    <x v="16"/>
    <x v="2"/>
  </r>
  <r>
    <s v="2025-GUS-D3"/>
    <d v="2025-10-23T00:00:00"/>
    <s v="Day 3"/>
    <s v="SA9488"/>
    <s v="Guy"/>
    <s v="Nicholson"/>
    <s v="SA Masters"/>
    <s v="SA Masters"/>
    <m/>
    <s v="Shark Spotted Gully"/>
    <n v="126"/>
    <n v="9.6"/>
    <n v="9.6"/>
    <x v="19"/>
    <x v="2"/>
  </r>
  <r>
    <s v="2025-GUS-D3"/>
    <d v="2025-10-23T00:00:00"/>
    <s v="Day 3"/>
    <s v="SA9488"/>
    <s v="Guy"/>
    <s v="Nicholson"/>
    <s v="SA Masters"/>
    <s v="SA Masters"/>
    <m/>
    <s v="Shark Cow / Sevengill"/>
    <n v="114"/>
    <n v="18.399999999999999"/>
    <n v="18.399999999999999"/>
    <x v="19"/>
    <x v="2"/>
  </r>
  <r>
    <s v="2025-GUS-D3"/>
    <d v="2025-10-23T00:00:00"/>
    <s v="Day 3"/>
    <s v="SA9488"/>
    <s v="Guy"/>
    <s v="Nicholson"/>
    <s v="SA Masters"/>
    <s v="SA Masters"/>
    <m/>
    <s v="Shark Hound Smooth"/>
    <n v="117"/>
    <n v="6.4"/>
    <n v="6.4"/>
    <x v="19"/>
    <x v="2"/>
  </r>
  <r>
    <s v="2025-GUS-D3"/>
    <d v="2025-10-23T00:00:00"/>
    <s v="Day 3"/>
    <s v="SA9488"/>
    <s v="Guy"/>
    <s v="Nicholson"/>
    <s v="SA Masters"/>
    <s v="SA Masters"/>
    <m/>
    <s v="Shark Cow / Sevengill"/>
    <n v="101"/>
    <n v="12.4"/>
    <n v="12.4"/>
    <x v="19"/>
    <x v="2"/>
  </r>
  <r>
    <s v="2025-GUS-D3"/>
    <d v="2025-10-23T00:00:00"/>
    <s v="Day 3"/>
    <s v="SA10911"/>
    <s v="Freek"/>
    <s v="Stander"/>
    <s v="SA Masters"/>
    <s v="SA Masters"/>
    <m/>
    <s v="Shark Spotted Gully"/>
    <n v="148"/>
    <n v="16.600000000000001"/>
    <n v="16.600000000000001"/>
    <x v="18"/>
    <x v="2"/>
  </r>
  <r>
    <s v="2025-GUS-D3"/>
    <d v="2025-10-23T00:00:00"/>
    <s v="Day 3"/>
    <s v="SA10911"/>
    <s v="Freek"/>
    <s v="Stander"/>
    <s v="SA Masters"/>
    <s v="SA Masters"/>
    <m/>
    <s v="Shark Cow / Sevengill"/>
    <n v="120"/>
    <n v="21.8"/>
    <n v="21.8"/>
    <x v="18"/>
    <x v="2"/>
  </r>
  <r>
    <s v="2025-GUS-D3"/>
    <d v="2025-10-23T00:00:00"/>
    <s v="Day 3"/>
    <s v="SA10911"/>
    <s v="Freek"/>
    <s v="Stander"/>
    <s v="SA Masters"/>
    <s v="SA Masters"/>
    <m/>
    <s v="Shark Spotted Gully"/>
    <n v="129"/>
    <n v="10.4"/>
    <n v="10.4"/>
    <x v="18"/>
    <x v="2"/>
  </r>
  <r>
    <s v="2025-GUS-D3"/>
    <d v="2025-10-23T00:00:00"/>
    <s v="Day 3"/>
    <s v="SA10911"/>
    <s v="Freek"/>
    <s v="Stander"/>
    <s v="SA Masters"/>
    <s v="SA Masters"/>
    <m/>
    <s v="Shark Spotted Gully"/>
    <n v="144"/>
    <n v="15.1"/>
    <n v="15.1"/>
    <x v="18"/>
    <x v="2"/>
  </r>
  <r>
    <s v="2025-GUS-D3"/>
    <d v="2025-10-23T00:00:00"/>
    <s v="Day 3"/>
    <s v="SA10511"/>
    <s v="Robin"/>
    <s v="Cochius"/>
    <s v="SA Masters"/>
    <s v="SA Masters"/>
    <m/>
    <s v="Shark Spotted Gully"/>
    <n v="145"/>
    <n v="15.5"/>
    <n v="15.5"/>
    <x v="96"/>
    <x v="2"/>
  </r>
  <r>
    <s v="2025-GUS-D3"/>
    <d v="2025-10-23T00:00:00"/>
    <s v="Day 3"/>
    <s v="SA10511"/>
    <s v="Robin"/>
    <s v="Cochius"/>
    <s v="SA Masters"/>
    <s v="SA Masters"/>
    <m/>
    <s v="Shark Spotted Gully"/>
    <n v="170"/>
    <n v="26.7"/>
    <n v="26.7"/>
    <x v="96"/>
    <x v="2"/>
  </r>
  <r>
    <s v="2025-GUS-D3"/>
    <d v="2025-10-23T00:00:00"/>
    <s v="Day 3"/>
    <s v="SA10511"/>
    <s v="Robin"/>
    <s v="Cochius"/>
    <s v="SA Masters"/>
    <s v="SA Masters"/>
    <m/>
    <s v="Shark Spotted Gully"/>
    <n v="130"/>
    <n v="10.7"/>
    <n v="10.7"/>
    <x v="96"/>
    <x v="2"/>
  </r>
  <r>
    <s v="2025-GUS-D3"/>
    <d v="2025-10-23T00:00:00"/>
    <s v="Day 3"/>
    <s v="SA10511"/>
    <s v="Robin"/>
    <s v="Cochius"/>
    <s v="SA Masters"/>
    <s v="SA Masters"/>
    <m/>
    <s v="Shark Spotted Gully"/>
    <n v="131"/>
    <n v="10.9"/>
    <n v="10.9"/>
    <x v="96"/>
    <x v="2"/>
  </r>
  <r>
    <s v="2025-GUS-D3"/>
    <d v="2025-10-23T00:00:00"/>
    <s v="Day 3"/>
    <s v="SA3510"/>
    <s v="Mervin"/>
    <s v="Pillay"/>
    <s v="SA Masters"/>
    <s v="SA Masters"/>
    <m/>
    <m/>
    <m/>
    <s v=""/>
    <s v=""/>
    <x v="14"/>
    <x v="2"/>
  </r>
  <r>
    <s v="2025-GUS-D3"/>
    <d v="2025-10-23T00:00:00"/>
    <s v="Day 3"/>
    <s v="SA159"/>
    <s v="Ettienne"/>
    <s v="Kapp"/>
    <s v="SA Masters"/>
    <s v="SA Masters"/>
    <m/>
    <m/>
    <m/>
    <s v=""/>
    <s v=""/>
    <x v="17"/>
    <x v="2"/>
  </r>
  <r>
    <s v="2025-GUS-D3"/>
    <d v="2025-10-23T00:00:00"/>
    <s v="Day 3"/>
    <s v="SA4454"/>
    <s v="Mike"/>
    <s v="Smeda"/>
    <s v="SA Grand Masters"/>
    <s v="SA Grand Masters"/>
    <s v="Kob"/>
    <m/>
    <n v="61"/>
    <n v="2.2999999999999998"/>
    <n v="2.2999999999999998"/>
    <x v="26"/>
    <x v="3"/>
  </r>
  <r>
    <s v="2025-GUS-D3"/>
    <d v="2025-10-23T00:00:00"/>
    <s v="Day 3"/>
    <s v="SA4932"/>
    <s v="Peter"/>
    <s v="Van Vollenstee"/>
    <s v="SA Grand Masters"/>
    <s v="SA Grand Masters"/>
    <s v="Kob"/>
    <m/>
    <n v="59"/>
    <n v="2.1"/>
    <n v="2.1"/>
    <x v="23"/>
    <x v="3"/>
  </r>
  <r>
    <s v="2025-GUS-D3"/>
    <d v="2025-10-23T00:00:00"/>
    <s v="Day 3"/>
    <s v="SA4932"/>
    <s v="Peter"/>
    <s v="Van Vollenstee"/>
    <s v="SA Grand Masters"/>
    <s v="SA Grand Masters"/>
    <s v="Kob"/>
    <m/>
    <n v="64"/>
    <n v="2.7"/>
    <n v="2.7"/>
    <x v="23"/>
    <x v="3"/>
  </r>
  <r>
    <s v="2025-GUS-D3"/>
    <d v="2025-10-23T00:00:00"/>
    <s v="Day 3"/>
    <s v="SA5724"/>
    <s v="Brian"/>
    <s v="McFarlane"/>
    <s v="SA Grand Masters"/>
    <s v="SA Grand Masters"/>
    <m/>
    <s v="Shark Spotted Gully"/>
    <n v="137"/>
    <n v="12.8"/>
    <n v="12.8"/>
    <x v="25"/>
    <x v="3"/>
  </r>
  <r>
    <s v="2025-GUS-D3"/>
    <d v="2025-10-23T00:00:00"/>
    <s v="Day 3"/>
    <s v="SA5724"/>
    <s v="Brian"/>
    <s v="McFarlane"/>
    <s v="SA Grand Masters"/>
    <s v="SA Grand Masters"/>
    <m/>
    <s v="Shark Spotted Gully"/>
    <n v="133"/>
    <n v="11.5"/>
    <n v="11.5"/>
    <x v="25"/>
    <x v="3"/>
  </r>
  <r>
    <s v="2025-GUS-D3"/>
    <d v="2025-10-23T00:00:00"/>
    <s v="Day 3"/>
    <s v="SA5724"/>
    <s v="Brian"/>
    <s v="McFarlane"/>
    <s v="SA Grand Masters"/>
    <s v="SA Grand Masters"/>
    <m/>
    <s v="Shark Spotted Gully"/>
    <n v="95"/>
    <n v="3.6"/>
    <n v="3.6"/>
    <x v="25"/>
    <x v="3"/>
  </r>
  <r>
    <s v="2025-GUS-D3"/>
    <d v="2025-10-23T00:00:00"/>
    <s v="Day 3"/>
    <s v="SA5724"/>
    <s v="Brian"/>
    <s v="McFarlane"/>
    <s v="SA Grand Masters"/>
    <s v="SA Grand Masters"/>
    <s v="Kob"/>
    <m/>
    <n v="64"/>
    <n v="2.7"/>
    <n v="2.7"/>
    <x v="25"/>
    <x v="3"/>
  </r>
  <r>
    <s v="2025-GUS-D3"/>
    <d v="2025-10-23T00:00:00"/>
    <s v="Day 3"/>
    <s v="SA5724"/>
    <s v="Brian"/>
    <s v="McFarlane"/>
    <s v="SA Grand Masters"/>
    <s v="SA Grand Masters"/>
    <s v="Kob"/>
    <m/>
    <n v="72"/>
    <n v="3.9"/>
    <n v="3.9"/>
    <x v="25"/>
    <x v="3"/>
  </r>
  <r>
    <s v="2025-GUS-D3"/>
    <d v="2025-10-23T00:00:00"/>
    <s v="Day 3"/>
    <s v="SA2427"/>
    <s v="Kobus"/>
    <s v="Rossouw"/>
    <s v="SA Grand Masters"/>
    <s v="SA Grand Masters"/>
    <m/>
    <s v="Shark Spotted Gully"/>
    <n v="146"/>
    <n v="15.9"/>
    <n v="15.9"/>
    <x v="22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42"/>
    <n v="14.4"/>
    <n v="14.4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52"/>
    <n v="18.2"/>
    <n v="18.2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57"/>
    <n v="20.399999999999999"/>
    <n v="20.399999999999999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62"/>
    <n v="22.7"/>
    <n v="22.7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24"/>
    <n v="9.1"/>
    <n v="9.1"/>
    <x v="21"/>
    <x v="3"/>
  </r>
  <r>
    <s v="2025-GUS-D3"/>
    <d v="2025-10-23T00:00:00"/>
    <s v="Day 3"/>
    <s v="SA4534"/>
    <s v="Mike"/>
    <s v="Bailey"/>
    <s v="SA Grand Masters"/>
    <s v="SA Grand Masters"/>
    <m/>
    <s v="Shark Hound Smooth"/>
    <n v="96"/>
    <n v="3.2"/>
    <n v="3.2"/>
    <x v="21"/>
    <x v="3"/>
  </r>
  <r>
    <s v="2025-GUS-D3"/>
    <d v="2025-10-23T00:00:00"/>
    <s v="Day 3"/>
    <s v="SA4949"/>
    <s v="Kallie"/>
    <s v="Erasmus"/>
    <s v="SA Grand Masters"/>
    <s v="SA Grand Masters"/>
    <m/>
    <s v="Shark Spotted Gully"/>
    <n v="153"/>
    <n v="18.600000000000001"/>
    <n v="18.600000000000001"/>
    <x v="20"/>
    <x v="3"/>
  </r>
  <r>
    <s v="2025-GUS-D3"/>
    <d v="2025-10-23T00:00:00"/>
    <s v="Day 3"/>
    <s v="SA2057"/>
    <s v="Colin"/>
    <s v="Davidowitz"/>
    <s v="SA Grand Masters"/>
    <s v="SA Grand Masters"/>
    <m/>
    <m/>
    <m/>
    <s v=""/>
    <s v=""/>
    <x v="24"/>
    <x v="3"/>
  </r>
  <r>
    <s v="2025-GUS-D3"/>
    <d v="2025-10-23T00:00:00"/>
    <s v="Day 3"/>
    <s v="SA5274"/>
    <s v="Slade"/>
    <s v="Walker"/>
    <s v="SA Development"/>
    <s v="SA Development"/>
    <m/>
    <s v="Shark Copper (Female)"/>
    <n v="142"/>
    <n v="38.5"/>
    <n v="38.5"/>
    <x v="34"/>
    <x v="5"/>
  </r>
  <r>
    <s v="2025-GUS-D3"/>
    <d v="2025-10-23T00:00:00"/>
    <s v="Day 3"/>
    <s v="SA1219"/>
    <s v="Franco"/>
    <s v="Lamberti"/>
    <s v="SA Development"/>
    <s v="SA Development"/>
    <m/>
    <s v="Shark Copper (Female)"/>
    <n v="149"/>
    <n v="44.7"/>
    <n v="44.7"/>
    <x v="35"/>
    <x v="5"/>
  </r>
  <r>
    <s v="2025-GUS-D3"/>
    <d v="2025-10-23T00:00:00"/>
    <s v="Day 3"/>
    <s v="SA11848"/>
    <s v="JP"/>
    <s v="Mouton"/>
    <s v="SA Development"/>
    <s v="SA Development"/>
    <m/>
    <s v="Shark Spotted Gully"/>
    <n v="159"/>
    <n v="21.3"/>
    <n v="21.3"/>
    <x v="38"/>
    <x v="5"/>
  </r>
  <r>
    <s v="2025-GUS-D3"/>
    <d v="2025-10-23T00:00:00"/>
    <s v="Day 3"/>
    <s v="SA9642"/>
    <s v="Craig"/>
    <s v="Doyle"/>
    <s v="SA Development"/>
    <s v="SA Development"/>
    <m/>
    <s v="Shark Spotted Gully"/>
    <n v="136"/>
    <n v="12.4"/>
    <n v="12.4"/>
    <x v="37"/>
    <x v="5"/>
  </r>
  <r>
    <s v="2025-GUS-D3"/>
    <d v="2025-10-23T00:00:00"/>
    <s v="Day 3"/>
    <s v="SA9642"/>
    <s v="Craig"/>
    <s v="Doyle"/>
    <s v="SA Development"/>
    <s v="SA Development"/>
    <s v="Kob"/>
    <m/>
    <n v="97"/>
    <n v="9.6"/>
    <n v="9.6"/>
    <x v="37"/>
    <x v="5"/>
  </r>
  <r>
    <s v="2025-GUS-D3"/>
    <d v="2025-10-23T00:00:00"/>
    <s v="Day 3"/>
    <s v="S10897"/>
    <s v="George"/>
    <s v="Boshoff"/>
    <s v="SA Development"/>
    <s v="SA Development"/>
    <m/>
    <s v="Shark Spotted Gully"/>
    <n v="95"/>
    <n v="3.6"/>
    <n v="3.6"/>
    <x v="40"/>
    <x v="5"/>
  </r>
  <r>
    <s v="2025-GUS-D3"/>
    <d v="2025-10-23T00:00:00"/>
    <s v="Day 3"/>
    <s v="S10897"/>
    <s v="George"/>
    <s v="Boshoff"/>
    <s v="SA Development"/>
    <s v="SA Development"/>
    <m/>
    <s v="Shark Spotted Gully"/>
    <n v="137"/>
    <n v="12.8"/>
    <n v="12.8"/>
    <x v="40"/>
    <x v="5"/>
  </r>
  <r>
    <s v="2025-GUS-D3"/>
    <d v="2025-10-23T00:00:00"/>
    <s v="Day 3"/>
    <s v="SA4368"/>
    <s v="Morne"/>
    <s v="Visser"/>
    <s v="SA Development"/>
    <s v="SA Development"/>
    <m/>
    <s v="Shark Spotted Gully"/>
    <n v="141"/>
    <n v="14.1"/>
    <n v="14.1"/>
    <x v="36"/>
    <x v="5"/>
  </r>
  <r>
    <s v="2025-GUS-D3"/>
    <d v="2025-10-23T00:00:00"/>
    <s v="Day 3"/>
    <s v="SA4368"/>
    <s v="Morne"/>
    <s v="Visser"/>
    <s v="SA Development"/>
    <s v="SA Development"/>
    <m/>
    <s v="Shark Spotted Gully"/>
    <n v="126"/>
    <n v="9.6"/>
    <n v="9.6"/>
    <x v="36"/>
    <x v="5"/>
  </r>
  <r>
    <s v="2025-GUS-D3"/>
    <d v="2025-10-23T00:00:00"/>
    <s v="Day 3"/>
    <s v="SA4368"/>
    <s v="Morne"/>
    <s v="Visser"/>
    <s v="SA Development"/>
    <s v="SA Development"/>
    <s v="Kob"/>
    <m/>
    <n v="50"/>
    <n v="1.3"/>
    <n v="1.3"/>
    <x v="36"/>
    <x v="5"/>
  </r>
  <r>
    <s v="2025-GUS-D3"/>
    <d v="2025-10-23T00:00:00"/>
    <s v="Day 3"/>
    <s v="SA10091"/>
    <s v="Gareth"/>
    <s v="Webster"/>
    <s v="SA Development"/>
    <s v="SA Development"/>
    <m/>
    <m/>
    <m/>
    <s v=""/>
    <s v=""/>
    <x v="39"/>
    <x v="5"/>
  </r>
  <r>
    <s v="2025-GUS-D3"/>
    <d v="2025-10-23T00:00:00"/>
    <s v="Day 3"/>
    <s v="SA728"/>
    <s v="Wimpie"/>
    <s v="Barnard"/>
    <s v="SA Inland"/>
    <s v="SA Inland"/>
    <s v="Kob"/>
    <m/>
    <n v="52"/>
    <n v="1.4"/>
    <n v="1.4"/>
    <x v="31"/>
    <x v="4"/>
  </r>
  <r>
    <s v="2025-GUS-D3"/>
    <d v="2025-10-23T00:00:00"/>
    <s v="Day 3"/>
    <s v="SA9676"/>
    <s v="Lester"/>
    <s v="Alexander"/>
    <s v="SA Inland"/>
    <s v="SA Inland"/>
    <s v="Kob"/>
    <m/>
    <n v="52"/>
    <n v="1.4"/>
    <n v="1.4"/>
    <x v="33"/>
    <x v="4"/>
  </r>
  <r>
    <s v="2025-GUS-D3"/>
    <d v="2025-10-23T00:00:00"/>
    <s v="Day 3"/>
    <s v="SA9676"/>
    <s v="Lester"/>
    <s v="Alexander"/>
    <s v="SA Inland"/>
    <s v="SA Inland"/>
    <s v="Kob"/>
    <m/>
    <n v="44"/>
    <n v="0.9"/>
    <n v="0.9"/>
    <x v="33"/>
    <x v="4"/>
  </r>
  <r>
    <s v="2025-GUS-D3"/>
    <d v="2025-10-23T00:00:00"/>
    <s v="Day 3"/>
    <s v="SA9168"/>
    <s v="Christopher"/>
    <s v="Rothman"/>
    <s v="SA Inland"/>
    <s v="SA Inland"/>
    <m/>
    <s v="Shark Spotted Gully"/>
    <n v="123"/>
    <n v="8.8000000000000007"/>
    <n v="8.8000000000000007"/>
    <x v="32"/>
    <x v="4"/>
  </r>
  <r>
    <s v="2025-GUS-D3"/>
    <d v="2025-10-23T00:00:00"/>
    <s v="Day 3"/>
    <s v="SA8871"/>
    <s v="Ruan"/>
    <s v="Nel"/>
    <s v="SA Inland"/>
    <s v="SA Inland"/>
    <m/>
    <s v="Shark Spotted Gully"/>
    <n v="154"/>
    <n v="19.100000000000001"/>
    <n v="19.100000000000001"/>
    <x v="29"/>
    <x v="4"/>
  </r>
  <r>
    <s v="2025-GUS-D3"/>
    <d v="2025-10-23T00:00:00"/>
    <s v="Day 3"/>
    <s v="SA9165"/>
    <s v="Wihan"/>
    <s v="De Jager"/>
    <s v="SA Inland"/>
    <s v="SA Inland"/>
    <m/>
    <s v="Shark Spotted Gully"/>
    <n v="121"/>
    <n v="8.3000000000000007"/>
    <n v="8.3000000000000007"/>
    <x v="30"/>
    <x v="4"/>
  </r>
  <r>
    <s v="2025-GUS-D3"/>
    <d v="2025-10-23T00:00:00"/>
    <s v="Day 3"/>
    <s v="SA9165"/>
    <s v="Wihan"/>
    <s v="De Jager"/>
    <s v="SA Inland"/>
    <s v="SA Inland"/>
    <m/>
    <s v="Shark Copper (Female)"/>
    <n v="146"/>
    <n v="42"/>
    <n v="42"/>
    <x v="30"/>
    <x v="4"/>
  </r>
  <r>
    <s v="2025-GUS-D3"/>
    <d v="2025-10-23T00:00:00"/>
    <s v="Day 3"/>
    <s v="SA9165"/>
    <s v="Wihan"/>
    <s v="De Jager"/>
    <s v="SA Inland"/>
    <s v="SA Inland"/>
    <m/>
    <s v="Shark Copper (Female)"/>
    <n v="188"/>
    <n v="92.8"/>
    <n v="92.8"/>
    <x v="30"/>
    <x v="4"/>
  </r>
  <r>
    <s v="2025-GUS-D3"/>
    <d v="2025-10-23T00:00:00"/>
    <s v="Day 3"/>
    <s v="SA10143"/>
    <s v="Kian"/>
    <s v="Timmer"/>
    <s v="SA Inland"/>
    <s v="SA Inland"/>
    <m/>
    <m/>
    <m/>
    <s v=""/>
    <s v=""/>
    <x v="28"/>
    <x v="4"/>
  </r>
  <r>
    <s v="2025-GUS-D3"/>
    <d v="2025-10-23T00:00:00"/>
    <s v="Day 3"/>
    <s v="SA9139"/>
    <s v="Louis-Han"/>
    <s v="Nel"/>
    <s v="SA Inland"/>
    <s v="SA Inland"/>
    <m/>
    <m/>
    <m/>
    <s v=""/>
    <s v=""/>
    <x v="27"/>
    <x v="4"/>
  </r>
  <r>
    <s v="2025-GUS-D3"/>
    <d v="2025-10-23T00:00:00"/>
    <s v="Day 3"/>
    <s v="N0855"/>
    <s v="Wentzel"/>
    <s v="Smal"/>
    <s v="Nam President A"/>
    <s v="Nam President A"/>
    <m/>
    <s v="Shark Spotted Gully"/>
    <n v="160"/>
    <n v="21.7"/>
    <n v="21.7"/>
    <x v="48"/>
    <x v="0"/>
  </r>
  <r>
    <s v="2025-GUS-D3"/>
    <d v="2025-10-23T00:00:00"/>
    <s v="Day 3"/>
    <s v="N0396"/>
    <s v="Raymond"/>
    <s v="Duvenhage"/>
    <s v="Nam President A"/>
    <s v="Nam President A"/>
    <m/>
    <s v="Shark Spotted Gully"/>
    <n v="109"/>
    <n v="5.8"/>
    <n v="5.8"/>
    <x v="49"/>
    <x v="0"/>
  </r>
  <r>
    <s v="2025-GUS-D3"/>
    <d v="2025-10-23T00:00:00"/>
    <s v="Day 3"/>
    <s v="N0580"/>
    <s v="Martin"/>
    <s v="Cordier"/>
    <s v="Nam President A"/>
    <s v="Nam President A"/>
    <m/>
    <s v="Shark Spotted Gully"/>
    <n v="158"/>
    <n v="20.8"/>
    <n v="20.8"/>
    <x v="54"/>
    <x v="0"/>
  </r>
  <r>
    <s v="2025-GUS-D3"/>
    <d v="2025-10-23T00:00:00"/>
    <s v="Day 3"/>
    <s v="N0002"/>
    <s v="Marco"/>
    <s v="Klein"/>
    <s v="Nam President A"/>
    <s v="Nam President A"/>
    <m/>
    <s v="Shark Spotted Gully"/>
    <n v="147"/>
    <n v="16.2"/>
    <n v="16.2"/>
    <x v="51"/>
    <x v="0"/>
  </r>
  <r>
    <s v="2025-GUS-D3"/>
    <d v="2025-10-23T00:00:00"/>
    <s v="Day 3"/>
    <s v="N0002"/>
    <s v="Marco"/>
    <s v="Klein"/>
    <s v="Nam President A"/>
    <s v="Nam President A"/>
    <m/>
    <s v="Shark Spotted Gully"/>
    <n v="154"/>
    <n v="19.100000000000001"/>
    <n v="19.100000000000001"/>
    <x v="51"/>
    <x v="0"/>
  </r>
  <r>
    <s v="2025-GUS-D3"/>
    <d v="2025-10-23T00:00:00"/>
    <s v="Day 3"/>
    <s v="N0002"/>
    <s v="Marco"/>
    <s v="Klein"/>
    <s v="Nam President A"/>
    <s v="Nam President A"/>
    <m/>
    <s v="Shark Spotted Gully"/>
    <n v="104"/>
    <n v="5"/>
    <n v="5"/>
    <x v="51"/>
    <x v="0"/>
  </r>
  <r>
    <s v="2025-GUS-D3"/>
    <d v="2025-10-23T00:00:00"/>
    <s v="Day 3"/>
    <s v="N0119"/>
    <s v="Joe "/>
    <s v="Herman"/>
    <s v="Nam President A"/>
    <s v="Nam President A"/>
    <m/>
    <s v="Shark Spotted Gully"/>
    <n v="124"/>
    <n v="9.1"/>
    <n v="9.1"/>
    <x v="53"/>
    <x v="0"/>
  </r>
  <r>
    <s v="2025-GUS-D3"/>
    <d v="2025-10-23T00:00:00"/>
    <s v="Day 3"/>
    <s v="N0045"/>
    <s v="Chrisjan"/>
    <s v="Potgieter"/>
    <s v="Nam President A"/>
    <s v="Nam President A"/>
    <m/>
    <m/>
    <m/>
    <s v=""/>
    <s v=""/>
    <x v="52"/>
    <x v="0"/>
  </r>
  <r>
    <s v="2025-GUS-D3"/>
    <d v="2025-10-23T00:00:00"/>
    <s v="Day 3"/>
    <s v="N0025"/>
    <s v="Heini"/>
    <s v="Zahrt"/>
    <s v="Nam President A"/>
    <s v="Nam President A"/>
    <m/>
    <m/>
    <m/>
    <s v=""/>
    <s v=""/>
    <x v="50"/>
    <x v="0"/>
  </r>
  <r>
    <s v="2025-GUS-D3"/>
    <d v="2025-10-23T00:00:00"/>
    <s v="Day 3"/>
    <s v="N0332"/>
    <s v="Emile "/>
    <s v="Van Heerden"/>
    <s v="Nam President B"/>
    <s v="Nam President B"/>
    <m/>
    <s v="Shark Spotted Gully"/>
    <n v="76"/>
    <n v="1.7"/>
    <n v="1.7"/>
    <x v="55"/>
    <x v="1"/>
  </r>
  <r>
    <s v="2025-GUS-D3"/>
    <d v="2025-10-23T00:00:00"/>
    <s v="Day 3"/>
    <s v="N0283"/>
    <s v="Kevin"/>
    <s v="Page"/>
    <s v="Nam President B"/>
    <s v="Nam President B"/>
    <m/>
    <m/>
    <m/>
    <s v=""/>
    <s v=""/>
    <x v="61"/>
    <x v="1"/>
  </r>
  <r>
    <s v="2025-GUS-D3"/>
    <d v="2025-10-23T00:00:00"/>
    <s v="Day 3"/>
    <s v="N0793"/>
    <s v="Juanne-Louis"/>
    <s v="Grobler"/>
    <s v="Nam President B"/>
    <s v="Nam President B"/>
    <m/>
    <m/>
    <m/>
    <s v=""/>
    <s v=""/>
    <x v="60"/>
    <x v="1"/>
  </r>
  <r>
    <s v="2025-GUS-D3"/>
    <d v="2025-10-23T00:00:00"/>
    <s v="Day 3"/>
    <s v="N0050"/>
    <s v="Sean"/>
    <s v="Van Den Heuvel"/>
    <s v="Nam President B"/>
    <s v="Nam President B"/>
    <m/>
    <m/>
    <m/>
    <s v=""/>
    <s v=""/>
    <x v="56"/>
    <x v="1"/>
  </r>
  <r>
    <s v="2025-GUS-D3"/>
    <d v="2025-10-23T00:00:00"/>
    <s v="Day 3"/>
    <s v="N0611"/>
    <s v="Jean"/>
    <s v="Visser"/>
    <s v="Nam President B"/>
    <s v="Nam President B"/>
    <m/>
    <m/>
    <m/>
    <s v=""/>
    <s v=""/>
    <x v="57"/>
    <x v="1"/>
  </r>
  <r>
    <s v="2025-GUS-D3"/>
    <d v="2025-10-23T00:00:00"/>
    <s v="Day 3"/>
    <s v="N0257"/>
    <s v="Lu-Andre"/>
    <s v="Duvenhage"/>
    <s v="Nam President B"/>
    <s v="Nam President B"/>
    <m/>
    <m/>
    <m/>
    <s v=""/>
    <s v=""/>
    <x v="59"/>
    <x v="1"/>
  </r>
  <r>
    <s v="2025-GUS-D3"/>
    <d v="2025-10-23T00:00:00"/>
    <s v="Day 3"/>
    <s v="N0546"/>
    <s v="Tian"/>
    <s v="Mostert"/>
    <s v="Nam President B"/>
    <s v="Nam President B"/>
    <m/>
    <m/>
    <m/>
    <s v=""/>
    <s v=""/>
    <x v="58"/>
    <x v="1"/>
  </r>
  <r>
    <s v="2025-GUS-D3"/>
    <d v="2025-10-23T00:00:00"/>
    <s v="Day 3"/>
    <s v="N0245"/>
    <s v="Sonita"/>
    <s v="Arangies"/>
    <s v="Nam Ladies"/>
    <s v="Nam Ladies"/>
    <s v="Kob"/>
    <m/>
    <n v="108"/>
    <n v="13.3"/>
    <n v="13.3"/>
    <x v="90"/>
    <x v="6"/>
  </r>
  <r>
    <s v="2025-GUS-D3"/>
    <d v="2025-10-23T00:00:00"/>
    <s v="Day 3"/>
    <s v="N0084"/>
    <s v="Sarah-Ann"/>
    <s v="Mills"/>
    <s v="Nam Ladies"/>
    <s v="Nam Ladies"/>
    <m/>
    <s v="Shark Hound Smooth"/>
    <n v="134"/>
    <n v="10.3"/>
    <n v="10.3"/>
    <x v="92"/>
    <x v="6"/>
  </r>
  <r>
    <s v="2025-GUS-D3"/>
    <d v="2025-10-23T00:00:00"/>
    <s v="Day 3"/>
    <s v="N0667"/>
    <s v="Nadine"/>
    <s v="Downing"/>
    <s v="Nam Ladies"/>
    <s v="Nam Ladies"/>
    <m/>
    <s v="Shark Spotted Gully"/>
    <n v="152"/>
    <n v="18.2"/>
    <n v="18.2"/>
    <x v="95"/>
    <x v="6"/>
  </r>
  <r>
    <s v="2025-GUS-D3"/>
    <d v="2025-10-23T00:00:00"/>
    <s v="Day 3"/>
    <s v="N0135"/>
    <s v="Christel"/>
    <s v="Visser"/>
    <s v="Nam Ladies"/>
    <s v="Nam Ladies"/>
    <m/>
    <s v="Shark Cow / Sevengill"/>
    <n v="126"/>
    <n v="25.6"/>
    <n v="25.6"/>
    <x v="89"/>
    <x v="6"/>
  </r>
  <r>
    <s v="2025-GUS-D3"/>
    <d v="2025-10-23T00:00:00"/>
    <s v="Day 3"/>
    <s v="N0167"/>
    <s v="Mekayla"/>
    <s v="Nell"/>
    <s v="Nam Ladies"/>
    <s v="Nam Ladies"/>
    <m/>
    <m/>
    <m/>
    <s v=""/>
    <s v=""/>
    <x v="91"/>
    <x v="6"/>
  </r>
  <r>
    <s v="2025-GUS-D3"/>
    <d v="2025-10-23T00:00:00"/>
    <s v="Day 3"/>
    <s v="N0688"/>
    <s v="Domenique"/>
    <s v="Stehle"/>
    <s v="Nam Ladies"/>
    <s v="Nam Ladies"/>
    <m/>
    <m/>
    <m/>
    <s v=""/>
    <s v=""/>
    <x v="94"/>
    <x v="6"/>
  </r>
  <r>
    <s v="2025-GUS-D3"/>
    <d v="2025-10-23T00:00:00"/>
    <s v="Day 3"/>
    <s v="N0770"/>
    <s v="Hannelie"/>
    <s v="Du Plessis"/>
    <s v="Nam Ladies"/>
    <s v="Nam Ladies"/>
    <m/>
    <m/>
    <m/>
    <s v=""/>
    <s v=""/>
    <x v="93"/>
    <x v="6"/>
  </r>
  <r>
    <s v="2025-GUS-D3"/>
    <d v="2025-10-23T00:00:00"/>
    <s v="Day 3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3"/>
    <d v="2025-10-23T00:00:00"/>
    <s v="Day 3"/>
    <s v="N0643"/>
    <s v="Frikkie"/>
    <s v="Ferreira"/>
    <s v="Nam Masters"/>
    <s v="Nam Masters"/>
    <m/>
    <s v="Shark Hound Smooth"/>
    <n v="116"/>
    <n v="6.2"/>
    <n v="6.2"/>
    <x v="63"/>
    <x v="2"/>
  </r>
  <r>
    <s v="2025-GUS-D3"/>
    <d v="2025-10-23T00:00:00"/>
    <s v="Day 3"/>
    <s v="N0095"/>
    <s v="Simen"/>
    <s v="Andersen"/>
    <s v="Nam Masters"/>
    <s v="Nam Masters"/>
    <m/>
    <s v="Shark Spotted Gully"/>
    <n v="78"/>
    <n v="1.9"/>
    <n v="1.9"/>
    <x v="64"/>
    <x v="2"/>
  </r>
  <r>
    <s v="2025-GUS-D3"/>
    <d v="2025-10-23T00:00:00"/>
    <s v="Day 3"/>
    <s v="N0672"/>
    <s v="Frank"/>
    <s v="Borruso"/>
    <s v="Nam Masters"/>
    <s v="Nam Masters"/>
    <m/>
    <s v="Shark Spotted Gully"/>
    <n v="158"/>
    <n v="20.8"/>
    <n v="20.8"/>
    <x v="62"/>
    <x v="2"/>
  </r>
  <r>
    <s v="2025-GUS-D3"/>
    <d v="2025-10-23T00:00:00"/>
    <s v="Day 3"/>
    <s v="N0672"/>
    <s v="Frank"/>
    <s v="Borruso"/>
    <s v="Nam Masters"/>
    <s v="Nam Masters"/>
    <s v="Kob"/>
    <m/>
    <n v="56"/>
    <n v="1.8"/>
    <n v="1.8"/>
    <x v="62"/>
    <x v="2"/>
  </r>
  <r>
    <s v="2025-GUS-D3"/>
    <d v="2025-10-23T00:00:00"/>
    <s v="Day 3"/>
    <s v="N0672"/>
    <s v="Frank"/>
    <s v="Borruso"/>
    <s v="Nam Masters"/>
    <s v="Nam Masters"/>
    <m/>
    <s v="Shark Cow / Sevengill"/>
    <n v="122"/>
    <n v="23"/>
    <n v="23"/>
    <x v="62"/>
    <x v="2"/>
  </r>
  <r>
    <s v="2025-GUS-D3"/>
    <d v="2025-10-23T00:00:00"/>
    <s v="Day 3"/>
    <s v="N0020"/>
    <s v="Morne"/>
    <s v="Horn"/>
    <s v="Nam Masters"/>
    <s v="Nam Masters"/>
    <m/>
    <s v="Shark Cow / Sevengill"/>
    <n v="116"/>
    <n v="19.5"/>
    <n v="19.5"/>
    <x v="65"/>
    <x v="2"/>
  </r>
  <r>
    <s v="2025-GUS-D3"/>
    <d v="2025-10-23T00:00:00"/>
    <s v="Day 3"/>
    <s v="N0107"/>
    <s v="Lance"/>
    <s v="Mills"/>
    <s v="Nam Masters"/>
    <s v="Nam Masters"/>
    <m/>
    <s v="Shark Cow / Sevengill"/>
    <n v="118"/>
    <n v="20.6"/>
    <n v="20.6"/>
    <x v="68"/>
    <x v="2"/>
  </r>
  <r>
    <s v="2025-GUS-D3"/>
    <d v="2025-10-23T00:00:00"/>
    <s v="Day 3"/>
    <s v="N0107"/>
    <s v="Lance"/>
    <s v="Mills"/>
    <s v="Nam Masters"/>
    <s v="Nam Masters"/>
    <m/>
    <s v="Shark Cow / Sevengill"/>
    <n v="95"/>
    <n v="10.1"/>
    <n v="10.1"/>
    <x v="68"/>
    <x v="2"/>
  </r>
  <r>
    <s v="2025-GUS-D3"/>
    <d v="2025-10-23T00:00:00"/>
    <s v="Day 3"/>
    <s v="N0026"/>
    <s v="Johan"/>
    <s v="Agenbag"/>
    <s v="Nam Masters"/>
    <s v="Nam Masters"/>
    <m/>
    <m/>
    <m/>
    <s v=""/>
    <s v=""/>
    <x v="66"/>
    <x v="2"/>
  </r>
  <r>
    <s v="2025-GUS-D3"/>
    <d v="2025-10-23T00:00:00"/>
    <s v="Day 3"/>
    <s v="N0192"/>
    <s v="Jan"/>
    <s v="Heath"/>
    <s v="Nam Grand Masters"/>
    <s v="Nam Grand Masters"/>
    <s v="Kob"/>
    <m/>
    <n v="55"/>
    <n v="1.7"/>
    <n v="1.7"/>
    <x v="74"/>
    <x v="3"/>
  </r>
  <r>
    <s v="2025-GUS-D3"/>
    <d v="2025-10-23T00:00:00"/>
    <s v="Day 3"/>
    <s v="N0192"/>
    <s v="Jan"/>
    <s v="Heath"/>
    <s v="Nam Grand Masters"/>
    <s v="Nam Grand Masters"/>
    <m/>
    <s v="Shark Spotted Gully"/>
    <n v="70"/>
    <n v="1.3"/>
    <n v="1.3"/>
    <x v="74"/>
    <x v="3"/>
  </r>
  <r>
    <s v="2025-GUS-D3"/>
    <d v="2025-10-23T00:00:00"/>
    <s v="Day 3"/>
    <s v="N0833"/>
    <s v="Andy"/>
    <s v="Welzig"/>
    <s v="Nam Grand Masters"/>
    <s v="Nam Grand Masters"/>
    <m/>
    <s v="Shark Hound Smooth"/>
    <n v="145"/>
    <n v="13.6"/>
    <n v="13.6"/>
    <x v="71"/>
    <x v="3"/>
  </r>
  <r>
    <s v="2025-GUS-D3"/>
    <d v="2025-10-23T00:00:00"/>
    <s v="Day 3"/>
    <s v="N0833"/>
    <s v="Andy"/>
    <s v="Welzig"/>
    <s v="Nam Grand Masters"/>
    <s v="Nam Grand Masters"/>
    <m/>
    <s v="Shark Spotted Gully"/>
    <n v="158"/>
    <n v="20.8"/>
    <n v="20.8"/>
    <x v="71"/>
    <x v="3"/>
  </r>
  <r>
    <s v="2025-GUS-D3"/>
    <d v="2025-10-23T00:00:00"/>
    <s v="Day 3"/>
    <s v="N0246"/>
    <s v="Phillip Eric"/>
    <s v="Mans"/>
    <s v="Nam Grand Masters"/>
    <s v="Nam Grand Masters"/>
    <m/>
    <s v="Shark Spotted Gully"/>
    <n v="159"/>
    <n v="21.3"/>
    <n v="21.3"/>
    <x v="70"/>
    <x v="3"/>
  </r>
  <r>
    <s v="2025-GUS-D3"/>
    <d v="2025-10-23T00:00:00"/>
    <s v="Day 3"/>
    <s v="N0162"/>
    <s v="Coennie"/>
    <s v="Steyn"/>
    <s v="Nam Grand Masters"/>
    <s v="Nam Grand Masters"/>
    <m/>
    <m/>
    <m/>
    <s v=""/>
    <s v=""/>
    <x v="72"/>
    <x v="3"/>
  </r>
  <r>
    <s v="2025-GUS-D3"/>
    <d v="2025-10-23T00:00:00"/>
    <s v="Day 3"/>
    <s v="N0051"/>
    <s v="Bernard"/>
    <s v="Pretorius"/>
    <s v="Nam Grand Masters"/>
    <s v="Nam Grand Masters"/>
    <m/>
    <m/>
    <m/>
    <s v=""/>
    <s v=""/>
    <x v="69"/>
    <x v="3"/>
  </r>
  <r>
    <s v="2025-GUS-D3"/>
    <d v="2025-10-23T00:00:00"/>
    <s v="Day 3"/>
    <s v="N0335"/>
    <s v="Danie"/>
    <s v="Pieters"/>
    <s v="Nam Grand Masters"/>
    <s v="Nam Grand Masters"/>
    <m/>
    <m/>
    <m/>
    <s v=""/>
    <s v=""/>
    <x v="97"/>
    <x v="3"/>
  </r>
  <r>
    <s v="2025-GUS-D3"/>
    <d v="2025-10-23T00:00:00"/>
    <s v="Day 3"/>
    <s v="N0403"/>
    <s v="Jan Tommy"/>
    <s v="Thomson"/>
    <s v="Nam Grand Masters"/>
    <s v="Nam Grand Masters"/>
    <m/>
    <m/>
    <m/>
    <s v=""/>
    <s v=""/>
    <x v="73"/>
    <x v="3"/>
  </r>
  <r>
    <s v="2025-GUS-D3"/>
    <d v="2025-10-23T00:00:00"/>
    <s v="Day 3"/>
    <s v="N0014"/>
    <s v="Willem"/>
    <s v="Steyn"/>
    <s v="Nam Veterans"/>
    <s v="Nam Veterans"/>
    <s v="Kob"/>
    <m/>
    <n v="40"/>
    <n v="0.7"/>
    <n v="0.7"/>
    <x v="75"/>
    <x v="4"/>
  </r>
  <r>
    <s v="2025-GUS-D3"/>
    <d v="2025-10-23T00:00:00"/>
    <s v="Day 3"/>
    <s v="N0011"/>
    <s v="Johan Mossie"/>
    <s v="Mostert"/>
    <s v="Nam Veterans"/>
    <s v="Nam Veterans"/>
    <s v="Kob"/>
    <m/>
    <n v="48"/>
    <n v="1.1000000000000001"/>
    <n v="1.1000000000000001"/>
    <x v="79"/>
    <x v="4"/>
  </r>
  <r>
    <s v="2025-GUS-D3"/>
    <d v="2025-10-23T00:00:00"/>
    <s v="Day 3"/>
    <s v="N0011"/>
    <s v="Johan Mossie"/>
    <s v="Mostert"/>
    <s v="Nam Veterans"/>
    <s v="Nam Veterans"/>
    <s v="Kob"/>
    <m/>
    <n v="48"/>
    <n v="1.1000000000000001"/>
    <n v="1.1000000000000001"/>
    <x v="79"/>
    <x v="4"/>
  </r>
  <r>
    <s v="2025-GUS-D3"/>
    <d v="2025-10-23T00:00:00"/>
    <s v="Day 3"/>
    <s v="N0011"/>
    <s v="Johan Mossie"/>
    <s v="Mostert"/>
    <s v="Nam Veterans"/>
    <s v="Nam Veterans"/>
    <m/>
    <s v="Shark Hound Smooth"/>
    <n v="91"/>
    <n v="2.7"/>
    <n v="2.7"/>
    <x v="79"/>
    <x v="4"/>
  </r>
  <r>
    <s v="2025-GUS-D3"/>
    <d v="2025-10-23T00:00:00"/>
    <s v="Day 3"/>
    <s v="N0117"/>
    <s v="Andrew"/>
    <s v="Van Schalkwyk"/>
    <s v="Nam Veterans"/>
    <s v="Nam Veterans"/>
    <m/>
    <s v="Shark Spotted Gully"/>
    <n v="156"/>
    <n v="19.899999999999999"/>
    <n v="19.899999999999999"/>
    <x v="77"/>
    <x v="4"/>
  </r>
  <r>
    <s v="2025-GUS-D3"/>
    <d v="2025-10-23T00:00:00"/>
    <s v="Day 3"/>
    <s v="N0117"/>
    <s v="Andrew"/>
    <s v="Van Schalkwyk"/>
    <s v="Nam Veterans"/>
    <s v="Nam Veterans"/>
    <m/>
    <s v="Ray Bull / Eagle"/>
    <n v="95"/>
    <n v="15.9"/>
    <n v="15.9"/>
    <x v="77"/>
    <x v="4"/>
  </r>
  <r>
    <s v="2025-GUS-D3"/>
    <d v="2025-10-23T00:00:00"/>
    <s v="Day 3"/>
    <s v="N0117"/>
    <s v="Andrew"/>
    <s v="Van Schalkwyk"/>
    <s v="Nam Veterans"/>
    <s v="Nam Veterans"/>
    <s v="Kob"/>
    <m/>
    <n v="61"/>
    <n v="2.2999999999999998"/>
    <n v="2.2999999999999998"/>
    <x v="77"/>
    <x v="4"/>
  </r>
  <r>
    <s v="2025-GUS-D3"/>
    <d v="2025-10-23T00:00:00"/>
    <s v="Day 3"/>
    <s v="N0117"/>
    <s v="Andrew"/>
    <s v="Van Schalkwyk"/>
    <s v="Nam Veterans"/>
    <s v="Nam Veterans"/>
    <s v="Kob"/>
    <m/>
    <n v="71"/>
    <n v="3.7"/>
    <n v="3.7"/>
    <x v="77"/>
    <x v="4"/>
  </r>
  <r>
    <s v="2025-GUS-D3"/>
    <d v="2025-10-23T00:00:00"/>
    <s v="Day 3"/>
    <s v="N0117"/>
    <s v="Andrew"/>
    <s v="Van Schalkwyk"/>
    <s v="Nam Veterans"/>
    <s v="Nam Veterans"/>
    <m/>
    <s v="Shark Spotted Gully"/>
    <n v="95"/>
    <n v="3.6"/>
    <n v="3.6"/>
    <x v="77"/>
    <x v="4"/>
  </r>
  <r>
    <s v="2025-GUS-D3"/>
    <d v="2025-10-23T00:00:00"/>
    <s v="Day 3"/>
    <s v="N0117"/>
    <s v="Andrew"/>
    <s v="Van Schalkwyk"/>
    <s v="Nam Veterans"/>
    <s v="Nam Veterans"/>
    <m/>
    <s v="Shark Spotted Gully"/>
    <n v="80"/>
    <n v="2"/>
    <n v="2"/>
    <x v="77"/>
    <x v="4"/>
  </r>
  <r>
    <s v="2025-GUS-D3"/>
    <d v="2025-10-23T00:00:00"/>
    <s v="Day 3"/>
    <s v="N0117"/>
    <s v="Andrew"/>
    <s v="Van Schalkwyk"/>
    <s v="Nam Veterans"/>
    <s v="Nam Veterans"/>
    <s v="Kob"/>
    <m/>
    <n v="57"/>
    <n v="1.9"/>
    <n v="1.9"/>
    <x v="77"/>
    <x v="4"/>
  </r>
  <r>
    <s v="2025-GUS-D3"/>
    <d v="2025-10-23T00:00:00"/>
    <s v="Day 3"/>
    <s v="N0779"/>
    <s v="Wallace"/>
    <s v="Shepperson"/>
    <s v="Nam Veterans"/>
    <s v="Nam Veterans"/>
    <m/>
    <s v="Shark Spotted Gully"/>
    <n v="103"/>
    <n v="4.8"/>
    <n v="4.8"/>
    <x v="78"/>
    <x v="4"/>
  </r>
  <r>
    <s v="2025-GUS-D3"/>
    <d v="2025-10-23T00:00:00"/>
    <s v="Day 3"/>
    <s v="N0407"/>
    <s v="Renier"/>
    <s v="Van Zyl"/>
    <s v="Nam Veterans"/>
    <s v="Nam Veterans"/>
    <m/>
    <s v="Shark Spotted Gully"/>
    <n v="143"/>
    <n v="14.8"/>
    <n v="14.8"/>
    <x v="76"/>
    <x v="4"/>
  </r>
  <r>
    <s v="2025-GUS-D3"/>
    <d v="2025-10-23T00:00:00"/>
    <s v="Day 3"/>
    <s v="N0485"/>
    <s v="Johan"/>
    <s v="Herbst"/>
    <s v="Nam Veterans"/>
    <s v="Nam Veterans"/>
    <m/>
    <m/>
    <m/>
    <s v=""/>
    <s v=""/>
    <x v="81"/>
    <x v="4"/>
  </r>
  <r>
    <s v="2025-GUS-D3"/>
    <d v="2025-10-23T00:00:00"/>
    <s v="Day 3"/>
    <s v="N0300"/>
    <s v="Danie"/>
    <s v="Smith"/>
    <s v="Nam Veterans"/>
    <s v="Nam Veterans"/>
    <m/>
    <m/>
    <m/>
    <s v=""/>
    <s v=""/>
    <x v="80"/>
    <x v="4"/>
  </r>
  <r>
    <s v="2025-GUS-D3"/>
    <d v="2025-10-23T00:00:00"/>
    <s v="Day 3"/>
    <s v="N0851"/>
    <s v="Ricku"/>
    <s v="Mans"/>
    <s v="Nam Development"/>
    <s v="Nam Development"/>
    <m/>
    <s v="Shark Hound Smooth"/>
    <n v="133"/>
    <n v="10"/>
    <n v="10"/>
    <x v="85"/>
    <x v="5"/>
  </r>
  <r>
    <s v="2025-GUS-D3"/>
    <d v="2025-10-23T00:00:00"/>
    <s v="Day 3"/>
    <s v="N0851"/>
    <s v="Ricku"/>
    <s v="Mans"/>
    <s v="Nam Development"/>
    <s v="Nam Development"/>
    <m/>
    <s v="Shark Hound Smooth"/>
    <n v="72"/>
    <n v="1.2"/>
    <n v="1.2"/>
    <x v="85"/>
    <x v="5"/>
  </r>
  <r>
    <s v="2025-GUS-D3"/>
    <d v="2025-10-23T00:00:00"/>
    <s v="Day 3"/>
    <s v="N0882"/>
    <s v="Alexander Albert"/>
    <s v="Jansen"/>
    <s v="Nam Development"/>
    <s v="Nam Development"/>
    <m/>
    <s v="Shark Spotted Gully"/>
    <n v="84"/>
    <n v="2.4"/>
    <n v="2.4"/>
    <x v="84"/>
    <x v="5"/>
  </r>
  <r>
    <s v="2025-GUS-D3"/>
    <d v="2025-10-23T00:00:00"/>
    <s v="Day 3"/>
    <s v="N0882"/>
    <s v="Alexander Albert"/>
    <s v="Jansen"/>
    <s v="Nam Development"/>
    <s v="Nam Development"/>
    <s v="Kob"/>
    <m/>
    <n v="76"/>
    <n v="4.5999999999999996"/>
    <n v="4.5999999999999996"/>
    <x v="84"/>
    <x v="5"/>
  </r>
  <r>
    <s v="2025-GUS-D3"/>
    <d v="2025-10-23T00:00:00"/>
    <s v="Day 3"/>
    <s v="N0295"/>
    <s v="Bradd"/>
    <s v="Biller"/>
    <s v="Nam Development"/>
    <s v="Nam Development"/>
    <m/>
    <s v="Shark Spotted Gully"/>
    <n v="145"/>
    <n v="15.5"/>
    <n v="15.5"/>
    <x v="83"/>
    <x v="5"/>
  </r>
  <r>
    <s v="2025-GUS-D3"/>
    <d v="2025-10-23T00:00:00"/>
    <s v="Day 3"/>
    <s v="N0693"/>
    <s v="Jacob"/>
    <s v="Wasserfall"/>
    <s v="Nam Development"/>
    <s v="Nam Development"/>
    <m/>
    <m/>
    <m/>
    <s v=""/>
    <s v=""/>
    <x v="82"/>
    <x v="5"/>
  </r>
  <r>
    <s v="2025-GUS-D3"/>
    <d v="2025-10-23T00:00:00"/>
    <s v="Day 3"/>
    <s v="N0704"/>
    <s v="Kay"/>
    <s v="Bachran"/>
    <s v="Nam Development"/>
    <s v="Nam Development"/>
    <m/>
    <m/>
    <m/>
    <s v=""/>
    <s v=""/>
    <x v="87"/>
    <x v="5"/>
  </r>
  <r>
    <s v="2025-GUS-D3"/>
    <d v="2025-10-23T00:00:00"/>
    <s v="Day 3"/>
    <s v="N0381"/>
    <s v="Luke"/>
    <s v="Jansen"/>
    <s v="Nam Development"/>
    <s v="Nam Development"/>
    <m/>
    <m/>
    <m/>
    <s v=""/>
    <s v=""/>
    <x v="88"/>
    <x v="5"/>
  </r>
  <r>
    <s v="2025-GUS-D3"/>
    <d v="2025-10-23T00:00:00"/>
    <s v="Day 3"/>
    <s v="N0340"/>
    <s v="Izak"/>
    <s v="Van Der Merwe"/>
    <s v="Nam Development"/>
    <s v="Nam Development"/>
    <m/>
    <m/>
    <m/>
    <s v=""/>
    <s v=""/>
    <x v="86"/>
    <x v="5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1">
  <r>
    <s v="2025-GUS-D1"/>
    <d v="2025-10-21T00:00:00"/>
    <s v="Day 1"/>
    <s v="SA0863"/>
    <s v="JB"/>
    <s v="Theron"/>
    <s v="SA President A"/>
    <x v="0"/>
    <m/>
    <s v="Shark Spotted Gully"/>
    <n v="141"/>
    <n v="14.1"/>
    <n v="14.1"/>
    <x v="0"/>
    <s v="President A"/>
    <s v="Inedibles"/>
    <x v="0"/>
  </r>
  <r>
    <s v="2025-GUS-D1"/>
    <d v="2025-10-21T00:00:00"/>
    <s v="Day 1"/>
    <s v="SA0863"/>
    <s v="JB"/>
    <s v="Theron"/>
    <s v="SA President A"/>
    <x v="0"/>
    <m/>
    <s v="Shark Spotted Gully"/>
    <n v="116"/>
    <n v="7.2"/>
    <n v="7.2"/>
    <x v="0"/>
    <s v="President A"/>
    <s v="Inedibles"/>
    <x v="0"/>
  </r>
  <r>
    <s v="2025-GUS-D1"/>
    <d v="2025-10-21T00:00:00"/>
    <s v="Day 1"/>
    <s v="SA4197"/>
    <s v="Ruan"/>
    <s v="Westraad"/>
    <s v="SA President A"/>
    <x v="0"/>
    <m/>
    <s v="Shark Spotted Gully"/>
    <n v="119"/>
    <n v="7.9"/>
    <n v="7.9"/>
    <x v="1"/>
    <s v="President A"/>
    <s v="Inedibles"/>
    <x v="0"/>
  </r>
  <r>
    <s v="2025-GUS-D1"/>
    <d v="2025-10-21T00:00:00"/>
    <s v="Day 1"/>
    <s v="SA4197"/>
    <s v="Ruan"/>
    <s v="Westraad"/>
    <s v="SA President A"/>
    <x v="0"/>
    <m/>
    <s v="Shark Spotted Gully"/>
    <n v="122"/>
    <n v="8.6"/>
    <n v="8.6"/>
    <x v="1"/>
    <s v="President A"/>
    <s v="Inedibles"/>
    <x v="0"/>
  </r>
  <r>
    <s v="2025-GUS-D1"/>
    <d v="2025-10-21T00:00:00"/>
    <s v="Day 1"/>
    <s v="SA4197"/>
    <s v="Ruan"/>
    <s v="Westraad"/>
    <s v="SA President A"/>
    <x v="0"/>
    <m/>
    <s v="Ray Bull / Eagle"/>
    <n v="58"/>
    <n v="3.5"/>
    <n v="3.5"/>
    <x v="1"/>
    <s v="President A"/>
    <s v="Inedibles"/>
    <x v="0"/>
  </r>
  <r>
    <s v="2025-GUS-D1"/>
    <d v="2025-10-21T00:00:00"/>
    <s v="Day 1"/>
    <s v="SA8804"/>
    <s v="Jean"/>
    <s v="Coetzee"/>
    <s v="SA President A"/>
    <x v="0"/>
    <m/>
    <s v="Shark Spotted Gully"/>
    <n v="141"/>
    <n v="14.1"/>
    <n v="14.1"/>
    <x v="2"/>
    <s v="President A"/>
    <s v="Inedibles"/>
    <x v="0"/>
  </r>
  <r>
    <s v="2025-GUS-D1"/>
    <d v="2025-10-21T00:00:00"/>
    <s v="Day 1"/>
    <s v="SA8804"/>
    <s v="Jean"/>
    <s v="Coetzee"/>
    <s v="SA President A"/>
    <x v="0"/>
    <m/>
    <s v="Ray Bull / Eagle"/>
    <n v="77"/>
    <n v="8.4"/>
    <n v="8.4"/>
    <x v="2"/>
    <s v="President A"/>
    <s v="Inedibles"/>
    <x v="0"/>
  </r>
  <r>
    <s v="2025-GUS-D1"/>
    <d v="2025-10-21T00:00:00"/>
    <s v="Day 1"/>
    <s v="SA2679"/>
    <s v="Stephan"/>
    <s v="Ferreira"/>
    <s v="SA President A"/>
    <x v="0"/>
    <m/>
    <s v="Shark Hound Smooth"/>
    <n v="104"/>
    <n v="4.2"/>
    <n v="4.2"/>
    <x v="3"/>
    <s v="President A"/>
    <s v="Inedibles"/>
    <x v="0"/>
  </r>
  <r>
    <s v="2025-GUS-D1"/>
    <d v="2025-10-21T00:00:00"/>
    <s v="Day 1"/>
    <s v="SA2679"/>
    <s v="Stephan"/>
    <s v="Ferreira"/>
    <s v="SA President A"/>
    <x v="0"/>
    <m/>
    <s v="Shark Spotted Gully"/>
    <n v="110"/>
    <n v="6"/>
    <n v="6"/>
    <x v="3"/>
    <s v="President A"/>
    <s v="Inedibles"/>
    <x v="0"/>
  </r>
  <r>
    <s v="2025-GUS-D1"/>
    <d v="2025-10-21T00:00:00"/>
    <s v="Day 1"/>
    <s v="SA2679"/>
    <s v="Stephan"/>
    <s v="Ferreira"/>
    <s v="SA President A"/>
    <x v="0"/>
    <m/>
    <s v="Shark Spotted Gully"/>
    <n v="161"/>
    <n v="22.2"/>
    <n v="22.2"/>
    <x v="3"/>
    <s v="President A"/>
    <s v="Inedibles"/>
    <x v="0"/>
  </r>
  <r>
    <s v="2025-GUS-D1"/>
    <d v="2025-10-21T00:00:00"/>
    <s v="Day 1"/>
    <s v="SA2679"/>
    <s v="Stephan"/>
    <s v="Ferreira"/>
    <s v="SA President A"/>
    <x v="0"/>
    <m/>
    <s v="Shark Cow / Sevengill"/>
    <n v="113"/>
    <n v="17.899999999999999"/>
    <n v="17.899999999999999"/>
    <x v="3"/>
    <s v="President A"/>
    <s v="Inedibles"/>
    <x v="0"/>
  </r>
  <r>
    <s v="2025-GUS-D1"/>
    <d v="2025-10-21T00:00:00"/>
    <s v="Day 1"/>
    <s v="SA9222"/>
    <s v="Shrinaav"/>
    <s v="Sahadev"/>
    <s v="SA President A"/>
    <x v="0"/>
    <m/>
    <s v="Shark Spotted Gully"/>
    <n v="144"/>
    <n v="15.1"/>
    <n v="15.1"/>
    <x v="4"/>
    <s v="President A"/>
    <s v="Inedibles"/>
    <x v="0"/>
  </r>
  <r>
    <s v="2025-GUS-D1"/>
    <d v="2025-10-21T00:00:00"/>
    <s v="Day 1"/>
    <s v="SA9222"/>
    <s v="Shrinaav"/>
    <s v="Sahadev"/>
    <s v="SA President A"/>
    <x v="0"/>
    <m/>
    <s v="Shark Cow / Sevengill"/>
    <n v="133"/>
    <n v="30.6"/>
    <n v="30.6"/>
    <x v="4"/>
    <s v="President A"/>
    <s v="Inedibles"/>
    <x v="0"/>
  </r>
  <r>
    <s v="2025-GUS-D1"/>
    <d v="2025-10-21T00:00:00"/>
    <s v="Day 1"/>
    <s v="SA8249"/>
    <s v="Ettien"/>
    <s v="Burger"/>
    <s v="SA President A"/>
    <x v="0"/>
    <m/>
    <s v="Shark Cow / Sevengill"/>
    <n v="117"/>
    <n v="20.100000000000001"/>
    <n v="20.100000000000001"/>
    <x v="5"/>
    <s v="President A"/>
    <s v="Inedibles"/>
    <x v="0"/>
  </r>
  <r>
    <s v="2025-GUS-D1"/>
    <d v="2025-10-21T00:00:00"/>
    <s v="Day 1"/>
    <s v="SA8725"/>
    <s v="Pieter"/>
    <s v="Muller"/>
    <s v="SA President A"/>
    <x v="0"/>
    <m/>
    <s v="Ray Bull / Eagle"/>
    <n v="91"/>
    <n v="13.9"/>
    <n v="13.9"/>
    <x v="6"/>
    <s v="President A"/>
    <s v="Inedibles"/>
    <x v="0"/>
  </r>
  <r>
    <s v="2025-GUS-D1"/>
    <d v="2025-10-21T00:00:00"/>
    <s v="Day 1"/>
    <s v="SA8725"/>
    <s v="Pieter"/>
    <s v="Muller"/>
    <s v="SA President A"/>
    <x v="0"/>
    <m/>
    <s v="Shark Hound Smooth"/>
    <n v="143"/>
    <n v="12.9"/>
    <n v="12.9"/>
    <x v="6"/>
    <s v="President A"/>
    <s v="Inedibles"/>
    <x v="0"/>
  </r>
  <r>
    <s v="2025-GUS-D1"/>
    <d v="2025-10-21T00:00:00"/>
    <s v="Day 1"/>
    <s v="SA8725"/>
    <s v="Pieter"/>
    <s v="Muller"/>
    <s v="SA President A"/>
    <x v="0"/>
    <s v="Kob"/>
    <m/>
    <n v="64"/>
    <n v="2.7"/>
    <n v="2.7"/>
    <x v="6"/>
    <s v="President A"/>
    <s v="Edibles"/>
    <x v="0"/>
  </r>
  <r>
    <s v="2025-GUS-D1"/>
    <d v="2025-10-21T00:00:00"/>
    <s v="Day 1"/>
    <s v="SA6738"/>
    <s v="Wallie"/>
    <s v="Stroebel"/>
    <s v="SA President B"/>
    <x v="1"/>
    <m/>
    <s v="Shark Spotted Gully"/>
    <n v="162"/>
    <n v="22.7"/>
    <n v="22.7"/>
    <x v="7"/>
    <s v="President B"/>
    <s v="Inedibles"/>
    <x v="0"/>
  </r>
  <r>
    <s v="2025-GUS-D1"/>
    <d v="2025-10-21T00:00:00"/>
    <s v="Day 1"/>
    <s v="SA9865"/>
    <s v="Shane"/>
    <s v="Rajbully"/>
    <s v="SA President B"/>
    <x v="1"/>
    <m/>
    <s v="Shark Spotted Gully"/>
    <n v="160"/>
    <n v="21.7"/>
    <n v="21.7"/>
    <x v="8"/>
    <s v="President B"/>
    <s v="Inedibles"/>
    <x v="0"/>
  </r>
  <r>
    <s v="2025-GUS-D1"/>
    <d v="2025-10-21T00:00:00"/>
    <s v="Day 1"/>
    <s v="SA9865"/>
    <s v="Shane"/>
    <s v="Rajbully"/>
    <s v="SA President B"/>
    <x v="1"/>
    <m/>
    <s v="Shark Spotted Gully"/>
    <n v="150"/>
    <n v="17.399999999999999"/>
    <n v="17.399999999999999"/>
    <x v="8"/>
    <s v="President B"/>
    <s v="Inedibles"/>
    <x v="0"/>
  </r>
  <r>
    <s v="2025-GUS-D1"/>
    <d v="2025-10-21T00:00:00"/>
    <s v="Day 1"/>
    <s v="SA5757"/>
    <s v="Luke"/>
    <s v="Roos"/>
    <s v="SA President B"/>
    <x v="1"/>
    <m/>
    <s v="Shark Spotted Gully"/>
    <n v="155"/>
    <n v="19.5"/>
    <n v="19.5"/>
    <x v="9"/>
    <s v="President B"/>
    <s v="Inedibles"/>
    <x v="0"/>
  </r>
  <r>
    <s v="2025-GUS-D1"/>
    <d v="2025-10-21T00:00:00"/>
    <s v="Day 1"/>
    <s v="SA5757"/>
    <s v="Luke"/>
    <s v="Roos"/>
    <s v="SA President B"/>
    <x v="1"/>
    <m/>
    <s v="Shark Spotted Gully"/>
    <n v="144"/>
    <n v="15.1"/>
    <n v="15.1"/>
    <x v="9"/>
    <s v="President B"/>
    <s v="Inedibles"/>
    <x v="0"/>
  </r>
  <r>
    <s v="2025-GUS-D1"/>
    <d v="2025-10-21T00:00:00"/>
    <s v="Day 1"/>
    <s v="SA5757"/>
    <s v="Luke"/>
    <s v="Roos"/>
    <s v="SA President B"/>
    <x v="1"/>
    <m/>
    <s v="Ray Bull / Eagle"/>
    <n v="82"/>
    <n v="10.1"/>
    <n v="10.1"/>
    <x v="9"/>
    <s v="President B"/>
    <s v="Inedibles"/>
    <x v="0"/>
  </r>
  <r>
    <s v="2025-GUS-D1"/>
    <d v="2025-10-21T00:00:00"/>
    <s v="Day 1"/>
    <s v="SA9923"/>
    <s v="Chris"/>
    <s v="Barnard"/>
    <s v="SA President B"/>
    <x v="1"/>
    <m/>
    <s v="Shark Hound Smooth"/>
    <n v="105"/>
    <n v="4.4000000000000004"/>
    <n v="4.4000000000000004"/>
    <x v="10"/>
    <s v="President B"/>
    <s v="Inedibles"/>
    <x v="0"/>
  </r>
  <r>
    <s v="2025-GUS-D1"/>
    <d v="2025-10-21T00:00:00"/>
    <s v="Day 1"/>
    <s v="SA9923"/>
    <s v="Chris"/>
    <s v="Barnard"/>
    <s v="SA President B"/>
    <x v="1"/>
    <m/>
    <s v="Shark Cow / Sevengill"/>
    <n v="126"/>
    <n v="25.6"/>
    <n v="25.6"/>
    <x v="10"/>
    <s v="President B"/>
    <s v="Inedibles"/>
    <x v="0"/>
  </r>
  <r>
    <s v="2025-GUS-D1"/>
    <d v="2025-10-21T00:00:00"/>
    <s v="Day 1"/>
    <s v="SA10056"/>
    <s v="Philip"/>
    <s v="De Lange"/>
    <s v="SA President B"/>
    <x v="1"/>
    <m/>
    <s v="Shark Cow / Sevengill"/>
    <n v="109"/>
    <n v="15.9"/>
    <n v="15.9"/>
    <x v="11"/>
    <s v="President B"/>
    <s v="Inedibles"/>
    <x v="0"/>
  </r>
  <r>
    <s v="2025-GUS-D1"/>
    <d v="2025-10-21T00:00:00"/>
    <s v="Day 1"/>
    <s v="SA10088"/>
    <s v="Sheldon"/>
    <s v="Rawstron"/>
    <s v="SA President B"/>
    <x v="1"/>
    <m/>
    <s v="Shark Cow / Sevengill"/>
    <n v="123"/>
    <n v="23.6"/>
    <n v="23.6"/>
    <x v="12"/>
    <s v="President B"/>
    <s v="Inedibles"/>
    <x v="0"/>
  </r>
  <r>
    <s v="2025-GUS-D1"/>
    <d v="2025-10-21T00:00:00"/>
    <s v="Day 1"/>
    <s v="SA10088"/>
    <s v="Sheldon"/>
    <s v="Rawstron"/>
    <s v="SA President B"/>
    <x v="1"/>
    <m/>
    <s v="Ray Bull / Eagle"/>
    <n v="82"/>
    <n v="10.1"/>
    <n v="10.1"/>
    <x v="12"/>
    <s v="President B"/>
    <s v="Inedibles"/>
    <x v="0"/>
  </r>
  <r>
    <s v="2025-GUS-D1"/>
    <d v="2025-10-21T00:00:00"/>
    <s v="Day 1"/>
    <s v="SA9972"/>
    <s v="Benito"/>
    <s v="Crause"/>
    <s v="SA President B"/>
    <x v="1"/>
    <m/>
    <m/>
    <m/>
    <s v=""/>
    <s v=""/>
    <x v="13"/>
    <s v="President B"/>
    <s v=""/>
    <x v="0"/>
  </r>
  <r>
    <s v="2025-GUS-D1"/>
    <d v="2025-10-21T00:00:00"/>
    <s v="Day 1"/>
    <s v="SA3510"/>
    <s v="Mervin"/>
    <s v="Pillay"/>
    <s v="SA Masters"/>
    <x v="2"/>
    <m/>
    <s v="Shark Cow / Sevengill"/>
    <n v="124"/>
    <n v="24.3"/>
    <n v="24.3"/>
    <x v="14"/>
    <s v="Masters"/>
    <s v="Inedibles"/>
    <x v="0"/>
  </r>
  <r>
    <s v="2025-GUS-D1"/>
    <d v="2025-10-21T00:00:00"/>
    <s v="Day 1"/>
    <s v="SA10017"/>
    <s v="Greg"/>
    <s v="Coetzer"/>
    <s v="SA Masters"/>
    <x v="2"/>
    <m/>
    <s v="Shark Cow / Sevengill"/>
    <n v="99"/>
    <n v="11.6"/>
    <n v="11.6"/>
    <x v="15"/>
    <s v="Masters"/>
    <s v="Inedibles"/>
    <x v="0"/>
  </r>
  <r>
    <s v="2025-GUS-D1"/>
    <d v="2025-10-21T00:00:00"/>
    <s v="Day 1"/>
    <s v="SA10017"/>
    <s v="Greg"/>
    <s v="Coetzer"/>
    <s v="SA Masters"/>
    <x v="2"/>
    <m/>
    <s v="Shark Cow / Sevengill"/>
    <n v="134"/>
    <n v="31.3"/>
    <n v="31.3"/>
    <x v="15"/>
    <s v="Masters"/>
    <s v="Inedibles"/>
    <x v="0"/>
  </r>
  <r>
    <s v="2025-GUS-D1"/>
    <d v="2025-10-21T00:00:00"/>
    <s v="Day 1"/>
    <s v="SA5644"/>
    <s v="Jacques"/>
    <s v="Snyman"/>
    <s v="SA Masters"/>
    <x v="2"/>
    <m/>
    <s v="Shark Cow / Sevengill"/>
    <n v="102"/>
    <n v="12.8"/>
    <n v="12.8"/>
    <x v="16"/>
    <s v="Masters"/>
    <s v="Inedibles"/>
    <x v="0"/>
  </r>
  <r>
    <s v="2025-GUS-D1"/>
    <d v="2025-10-21T00:00:00"/>
    <s v="Day 1"/>
    <s v="SA5644"/>
    <s v="Jacques"/>
    <s v="Snyman"/>
    <s v="SA Masters"/>
    <x v="2"/>
    <m/>
    <s v="Shark Cow / Sevengill"/>
    <n v="138"/>
    <n v="34.5"/>
    <n v="34.5"/>
    <x v="16"/>
    <s v="Masters"/>
    <s v="Inedibles"/>
    <x v="0"/>
  </r>
  <r>
    <s v="2025-GUS-D1"/>
    <d v="2025-10-21T00:00:00"/>
    <s v="Day 1"/>
    <s v="SA159"/>
    <s v="Ettienne"/>
    <s v="Kapp"/>
    <s v="SA Masters"/>
    <x v="2"/>
    <s v="Kob"/>
    <m/>
    <n v="68"/>
    <n v="3.3"/>
    <n v="3.3"/>
    <x v="17"/>
    <s v="Masters"/>
    <s v="Edibles"/>
    <x v="0"/>
  </r>
  <r>
    <s v="2025-GUS-D1"/>
    <d v="2025-10-21T00:00:00"/>
    <s v="Day 1"/>
    <s v="SA10911"/>
    <s v="Freek"/>
    <s v="Stander"/>
    <s v="SA Masters"/>
    <x v="2"/>
    <m/>
    <m/>
    <m/>
    <s v=""/>
    <s v=""/>
    <x v="18"/>
    <s v="Masters"/>
    <s v=""/>
    <x v="0"/>
  </r>
  <r>
    <s v="2025-GUS-D1"/>
    <d v="2025-10-21T00:00:00"/>
    <s v="Day 1"/>
    <s v="SA9488"/>
    <s v="Guy"/>
    <s v="Nicholson"/>
    <s v="SA Masters"/>
    <x v="2"/>
    <m/>
    <m/>
    <m/>
    <s v=""/>
    <s v=""/>
    <x v="19"/>
    <s v="Masters"/>
    <s v=""/>
    <x v="0"/>
  </r>
  <r>
    <s v="2025-GUS-D1"/>
    <d v="2025-10-21T00:00:00"/>
    <s v="Day 1"/>
    <s v="SA4949"/>
    <s v="Kallie"/>
    <s v="Erasmus"/>
    <s v="SA Grand Masters"/>
    <x v="3"/>
    <m/>
    <s v="Shark Spotted Gully"/>
    <n v="146"/>
    <n v="15.9"/>
    <n v="15.9"/>
    <x v="20"/>
    <s v="Grand Masters"/>
    <s v="Inedibles"/>
    <x v="0"/>
  </r>
  <r>
    <s v="2025-GUS-D1"/>
    <d v="2025-10-21T00:00:00"/>
    <s v="Day 1"/>
    <s v="SA4534"/>
    <s v="Mike"/>
    <s v="Bailey"/>
    <s v="SA Grand Masters"/>
    <x v="3"/>
    <m/>
    <s v="Shark Spotted Gully"/>
    <n v="156"/>
    <n v="19.899999999999999"/>
    <n v="19.899999999999999"/>
    <x v="21"/>
    <s v="Grand Masters"/>
    <s v="Inedibles"/>
    <x v="0"/>
  </r>
  <r>
    <s v="2025-GUS-D1"/>
    <d v="2025-10-21T00:00:00"/>
    <s v="Day 1"/>
    <s v="SA4534"/>
    <s v="Mike"/>
    <s v="Bailey"/>
    <s v="SA Grand Masters"/>
    <x v="3"/>
    <m/>
    <s v="Ray Bull / Eagle"/>
    <n v="88"/>
    <n v="12.6"/>
    <n v="12.6"/>
    <x v="21"/>
    <s v="Grand Masters"/>
    <s v="Inedibles"/>
    <x v="0"/>
  </r>
  <r>
    <s v="2025-GUS-D1"/>
    <d v="2025-10-21T00:00:00"/>
    <s v="Day 1"/>
    <s v="SA2427"/>
    <s v="Kobus"/>
    <s v="Rossouw"/>
    <s v="SA Grand Masters"/>
    <x v="3"/>
    <m/>
    <s v="Shark Cow / Sevengill"/>
    <n v="110"/>
    <n v="16.399999999999999"/>
    <n v="16.399999999999999"/>
    <x v="22"/>
    <s v="Grand Masters"/>
    <s v="Inedibles"/>
    <x v="0"/>
  </r>
  <r>
    <s v="2025-GUS-D1"/>
    <d v="2025-10-21T00:00:00"/>
    <s v="Day 1"/>
    <s v="SA4932"/>
    <s v="Peter"/>
    <s v="Van Vollenstee"/>
    <s v="SA Grand Masters"/>
    <x v="3"/>
    <m/>
    <m/>
    <m/>
    <s v=""/>
    <s v=""/>
    <x v="23"/>
    <s v="Grand Masters"/>
    <s v=""/>
    <x v="0"/>
  </r>
  <r>
    <s v="2025-GUS-D1"/>
    <d v="2025-10-21T00:00:00"/>
    <s v="Day 1"/>
    <s v="SA2057"/>
    <s v="Colin"/>
    <s v="Davidowitz"/>
    <s v="SA Grand Masters"/>
    <x v="3"/>
    <m/>
    <m/>
    <m/>
    <s v=""/>
    <s v=""/>
    <x v="24"/>
    <s v="Grand Masters"/>
    <s v=""/>
    <x v="0"/>
  </r>
  <r>
    <s v="2025-GUS-D1"/>
    <d v="2025-10-21T00:00:00"/>
    <s v="Day 1"/>
    <s v="SA5724"/>
    <s v="Brian"/>
    <s v="McFarlane"/>
    <s v="SA Grand Masters"/>
    <x v="3"/>
    <m/>
    <m/>
    <m/>
    <s v=""/>
    <s v=""/>
    <x v="25"/>
    <s v="Grand Masters"/>
    <s v=""/>
    <x v="0"/>
  </r>
  <r>
    <s v="2025-GUS-D1"/>
    <d v="2025-10-21T00:00:00"/>
    <s v="Day 1"/>
    <s v="SA4454"/>
    <s v="Mike"/>
    <s v="Smeda"/>
    <s v="SA Grand Masters"/>
    <x v="3"/>
    <m/>
    <m/>
    <m/>
    <s v=""/>
    <s v=""/>
    <x v="26"/>
    <s v="Grand Masters"/>
    <s v=""/>
    <x v="0"/>
  </r>
  <r>
    <s v="2025-GUS-D1"/>
    <d v="2025-10-21T00:00:00"/>
    <s v="Day 1"/>
    <s v="SA9139"/>
    <s v="Louis-Han"/>
    <s v="Nel"/>
    <s v="SA Inland"/>
    <x v="4"/>
    <m/>
    <s v="Shark Spotted Gully"/>
    <n v="147"/>
    <n v="16.2"/>
    <n v="16.2"/>
    <x v="27"/>
    <s v="Veterans/Inland"/>
    <s v="Inedibles"/>
    <x v="0"/>
  </r>
  <r>
    <s v="2025-GUS-D1"/>
    <d v="2025-10-21T00:00:00"/>
    <s v="Day 1"/>
    <s v="SA10143"/>
    <s v="Kian"/>
    <s v="Timmer"/>
    <s v="SA Inland"/>
    <x v="4"/>
    <m/>
    <s v="Shark Spotted Gully"/>
    <n v="168"/>
    <n v="25.7"/>
    <n v="25.7"/>
    <x v="28"/>
    <s v="Veterans/Inland"/>
    <s v="Inedibles"/>
    <x v="0"/>
  </r>
  <r>
    <s v="2025-GUS-D1"/>
    <d v="2025-10-21T00:00:00"/>
    <s v="Day 1"/>
    <s v="SA8871"/>
    <s v="Ruan"/>
    <s v="Nel"/>
    <s v="SA Inland"/>
    <x v="4"/>
    <m/>
    <s v="Shark Spotted Gully"/>
    <n v="104"/>
    <n v="5"/>
    <n v="5"/>
    <x v="29"/>
    <s v="Veterans/Inland"/>
    <s v="Inedibles"/>
    <x v="0"/>
  </r>
  <r>
    <s v="2025-GUS-D1"/>
    <d v="2025-10-21T00:00:00"/>
    <s v="Day 1"/>
    <s v="SA9165"/>
    <s v="Wihan"/>
    <s v="De Jager"/>
    <s v="SA Inland"/>
    <x v="4"/>
    <m/>
    <s v="Shark Spotted Gully"/>
    <n v="146"/>
    <n v="15.9"/>
    <n v="15.9"/>
    <x v="30"/>
    <s v="Veterans/Inland"/>
    <s v="Inedibles"/>
    <x v="0"/>
  </r>
  <r>
    <s v="2025-GUS-D1"/>
    <d v="2025-10-21T00:00:00"/>
    <s v="Day 1"/>
    <s v="SA728"/>
    <s v="Wimpie"/>
    <s v="Barnard"/>
    <s v="SA Inland"/>
    <x v="4"/>
    <m/>
    <s v="Shark Spotted Gully"/>
    <n v="123"/>
    <n v="8.8000000000000007"/>
    <n v="8.8000000000000007"/>
    <x v="31"/>
    <s v="Veterans/Inland"/>
    <s v="Inedibles"/>
    <x v="0"/>
  </r>
  <r>
    <s v="2025-GUS-D1"/>
    <d v="2025-10-21T00:00:00"/>
    <s v="Day 1"/>
    <s v="SA728"/>
    <s v="Wimpie"/>
    <s v="Barnard"/>
    <s v="SA Inland"/>
    <x v="4"/>
    <s v="Kob"/>
    <m/>
    <n v="50"/>
    <n v="1.3"/>
    <n v="1.3"/>
    <x v="31"/>
    <s v="Veterans/Inland"/>
    <s v="Edibles"/>
    <x v="0"/>
  </r>
  <r>
    <s v="2025-GUS-D1"/>
    <d v="2025-10-21T00:00:00"/>
    <s v="Day 1"/>
    <s v="SA728"/>
    <s v="Wimpie"/>
    <s v="Barnard"/>
    <s v="SA Inland"/>
    <x v="4"/>
    <s v="Kob"/>
    <m/>
    <n v="63"/>
    <n v="2.6"/>
    <n v="2.6"/>
    <x v="31"/>
    <s v="Veterans/Inland"/>
    <s v="Edibles"/>
    <x v="0"/>
  </r>
  <r>
    <s v="2025-GUS-D1"/>
    <d v="2025-10-21T00:00:00"/>
    <s v="Day 1"/>
    <s v="SA728"/>
    <s v="Wimpie"/>
    <s v="Barnard"/>
    <s v="SA Inland"/>
    <x v="4"/>
    <s v="Blacktail"/>
    <m/>
    <n v="33"/>
    <n v="1.1000000000000001"/>
    <n v="1.1000000000000001"/>
    <x v="31"/>
    <s v="Veterans/Inland"/>
    <s v="Edibles"/>
    <x v="0"/>
  </r>
  <r>
    <s v="2025-GUS-D1"/>
    <d v="2025-10-21T00:00:00"/>
    <s v="Day 1"/>
    <s v="SA728"/>
    <s v="Wimpie"/>
    <s v="Barnard"/>
    <s v="SA Inland"/>
    <x v="4"/>
    <s v="Kob"/>
    <m/>
    <n v="42"/>
    <n v="0.8"/>
    <n v="0.8"/>
    <x v="31"/>
    <s v="Veterans/Inland"/>
    <s v="Edibles"/>
    <x v="0"/>
  </r>
  <r>
    <s v="2025-GUS-D1"/>
    <d v="2025-10-21T00:00:00"/>
    <s v="Day 1"/>
    <s v="SA728"/>
    <s v="Wimpie"/>
    <s v="Barnard"/>
    <s v="SA Inland"/>
    <x v="4"/>
    <s v="Kob"/>
    <m/>
    <n v="41"/>
    <n v="0.7"/>
    <n v="0.7"/>
    <x v="31"/>
    <s v="Veterans/Inland"/>
    <s v="Edibles"/>
    <x v="0"/>
  </r>
  <r>
    <s v="2025-GUS-D1"/>
    <d v="2025-10-21T00:00:00"/>
    <s v="Day 1"/>
    <s v="SA9168"/>
    <s v="Christopher"/>
    <s v="Rothman"/>
    <s v="SA Inland"/>
    <x v="4"/>
    <m/>
    <m/>
    <m/>
    <s v=""/>
    <s v=""/>
    <x v="32"/>
    <s v="Veterans/Inland"/>
    <s v=""/>
    <x v="0"/>
  </r>
  <r>
    <s v="2025-GUS-D1"/>
    <d v="2025-10-21T00:00:00"/>
    <s v="Day 1"/>
    <s v="SA9676"/>
    <s v="Lester"/>
    <s v="Alexander"/>
    <s v="SA Inland"/>
    <x v="4"/>
    <m/>
    <m/>
    <m/>
    <s v=""/>
    <s v=""/>
    <x v="33"/>
    <s v="Veterans/Inland"/>
    <s v=""/>
    <x v="0"/>
  </r>
  <r>
    <s v="2025-GUS-D1"/>
    <d v="2025-10-21T00:00:00"/>
    <s v="Day 1"/>
    <s v="SA5274"/>
    <s v="Slade"/>
    <s v="Walker"/>
    <s v="SA Development"/>
    <x v="5"/>
    <m/>
    <s v="Shark Spotted Gully"/>
    <n v="150"/>
    <n v="17.399999999999999"/>
    <n v="17.399999999999999"/>
    <x v="34"/>
    <s v="Development"/>
    <s v="Inedibles"/>
    <x v="0"/>
  </r>
  <r>
    <s v="2025-GUS-D1"/>
    <d v="2025-10-21T00:00:00"/>
    <s v="Day 1"/>
    <s v="SA1219"/>
    <s v="Franco"/>
    <s v="Lamberti"/>
    <s v="SA Development"/>
    <x v="5"/>
    <m/>
    <s v="Shark Spotted Gully"/>
    <n v="117"/>
    <n v="7.4"/>
    <n v="7.4"/>
    <x v="35"/>
    <s v="Development"/>
    <s v="Inedibles"/>
    <x v="0"/>
  </r>
  <r>
    <s v="2025-GUS-D1"/>
    <d v="2025-10-21T00:00:00"/>
    <s v="Day 1"/>
    <s v="SA1219"/>
    <s v="Franco"/>
    <s v="Lamberti"/>
    <s v="SA Development"/>
    <x v="5"/>
    <m/>
    <s v="Guitarfish - Lesser"/>
    <n v="97"/>
    <n v="3.4"/>
    <n v="3.4"/>
    <x v="35"/>
    <s v="Development"/>
    <s v="Inedibles"/>
    <x v="0"/>
  </r>
  <r>
    <s v="2025-GUS-D1"/>
    <d v="2025-10-21T00:00:00"/>
    <s v="Day 1"/>
    <s v="SA1219"/>
    <s v="Franco"/>
    <s v="Lamberti"/>
    <s v="SA Development"/>
    <x v="5"/>
    <s v="Kob"/>
    <m/>
    <n v="44"/>
    <n v="0.9"/>
    <n v="0.9"/>
    <x v="35"/>
    <s v="Development"/>
    <s v="Edibles"/>
    <x v="0"/>
  </r>
  <r>
    <s v="2025-GUS-D1"/>
    <d v="2025-10-21T00:00:00"/>
    <s v="Day 1"/>
    <s v="SA1219"/>
    <s v="Franco"/>
    <s v="Lamberti"/>
    <s v="SA Development"/>
    <x v="5"/>
    <s v="Kob"/>
    <m/>
    <n v="61"/>
    <n v="2.2999999999999998"/>
    <n v="2.2999999999999998"/>
    <x v="35"/>
    <s v="Development"/>
    <s v="Edibles"/>
    <x v="0"/>
  </r>
  <r>
    <s v="2025-GUS-D1"/>
    <d v="2025-10-21T00:00:00"/>
    <s v="Day 1"/>
    <s v="SA1219"/>
    <s v="Franco"/>
    <s v="Lamberti"/>
    <s v="SA Development"/>
    <x v="5"/>
    <s v="Kob"/>
    <m/>
    <n v="41"/>
    <n v="0.7"/>
    <n v="0.7"/>
    <x v="35"/>
    <s v="Development"/>
    <s v="Edibles"/>
    <x v="0"/>
  </r>
  <r>
    <s v="2025-GUS-D1"/>
    <d v="2025-10-21T00:00:00"/>
    <s v="Day 1"/>
    <s v="SA1219"/>
    <s v="Franco"/>
    <s v="Lamberti"/>
    <s v="SA Development"/>
    <x v="5"/>
    <s v="Kob"/>
    <m/>
    <n v="45"/>
    <n v="0.9"/>
    <n v="0.9"/>
    <x v="35"/>
    <s v="Development"/>
    <s v="Edibles"/>
    <x v="0"/>
  </r>
  <r>
    <s v="2025-GUS-D1"/>
    <d v="2025-10-21T00:00:00"/>
    <s v="Day 1"/>
    <s v="SA1219"/>
    <s v="Franco"/>
    <s v="Lamberti"/>
    <s v="SA Development"/>
    <x v="5"/>
    <s v="Kob"/>
    <m/>
    <n v="44"/>
    <n v="0.9"/>
    <n v="0.9"/>
    <x v="35"/>
    <s v="Development"/>
    <s v="Edibles"/>
    <x v="0"/>
  </r>
  <r>
    <s v="2025-GUS-D1"/>
    <d v="2025-10-21T00:00:00"/>
    <s v="Day 1"/>
    <s v="SA1219"/>
    <s v="Franco"/>
    <s v="Lamberti"/>
    <s v="SA Development"/>
    <x v="5"/>
    <s v="Kob"/>
    <m/>
    <n v="50"/>
    <n v="1.3"/>
    <n v="1.3"/>
    <x v="35"/>
    <s v="Development"/>
    <s v="Edibles"/>
    <x v="0"/>
  </r>
  <r>
    <s v="2025-GUS-D1"/>
    <d v="2025-10-21T00:00:00"/>
    <s v="Day 1"/>
    <s v="SA4368"/>
    <s v="Morne"/>
    <s v="Visser"/>
    <s v="SA Development"/>
    <x v="5"/>
    <m/>
    <s v="Shark Spotted Gully"/>
    <n v="120"/>
    <n v="8.1"/>
    <n v="8.1"/>
    <x v="36"/>
    <s v="Development"/>
    <s v="Inedibles"/>
    <x v="0"/>
  </r>
  <r>
    <s v="2025-GUS-D1"/>
    <d v="2025-10-21T00:00:00"/>
    <s v="Day 1"/>
    <s v="SA4368"/>
    <s v="Morne"/>
    <s v="Visser"/>
    <s v="SA Development"/>
    <x v="5"/>
    <s v="Kob"/>
    <m/>
    <n v="50"/>
    <n v="1.3"/>
    <n v="1.3"/>
    <x v="36"/>
    <s v="Development"/>
    <s v="Edibles"/>
    <x v="0"/>
  </r>
  <r>
    <s v="2025-GUS-D1"/>
    <d v="2025-10-21T00:00:00"/>
    <s v="Day 1"/>
    <s v="SA4368"/>
    <s v="Morne"/>
    <s v="Visser"/>
    <s v="SA Development"/>
    <x v="5"/>
    <s v="Kob"/>
    <m/>
    <n v="50"/>
    <n v="1.3"/>
    <n v="1.3"/>
    <x v="36"/>
    <s v="Development"/>
    <s v="Edibles"/>
    <x v="0"/>
  </r>
  <r>
    <s v="2025-GUS-D1"/>
    <d v="2025-10-21T00:00:00"/>
    <s v="Day 1"/>
    <s v="SA4368"/>
    <s v="Morne"/>
    <s v="Visser"/>
    <s v="SA Development"/>
    <x v="5"/>
    <s v="Kob"/>
    <m/>
    <n v="66"/>
    <n v="3"/>
    <n v="3"/>
    <x v="36"/>
    <s v="Development"/>
    <s v="Edibles"/>
    <x v="0"/>
  </r>
  <r>
    <s v="2025-GUS-D1"/>
    <d v="2025-10-21T00:00:00"/>
    <s v="Day 1"/>
    <s v="SA9642"/>
    <s v="Craig"/>
    <s v="Doyle"/>
    <s v="SA Development"/>
    <x v="5"/>
    <s v="Kob"/>
    <m/>
    <n v="52"/>
    <n v="1.4"/>
    <n v="1.4"/>
    <x v="37"/>
    <s v="Development"/>
    <s v="Edibles"/>
    <x v="0"/>
  </r>
  <r>
    <s v="2025-GUS-D1"/>
    <d v="2025-10-21T00:00:00"/>
    <s v="Day 1"/>
    <s v="SA9642"/>
    <s v="Craig"/>
    <s v="Doyle"/>
    <s v="SA Development"/>
    <x v="5"/>
    <s v="Kob"/>
    <m/>
    <n v="50"/>
    <n v="1.3"/>
    <n v="1.3"/>
    <x v="37"/>
    <s v="Development"/>
    <s v="Edibles"/>
    <x v="0"/>
  </r>
  <r>
    <s v="2025-GUS-D1"/>
    <d v="2025-10-21T00:00:00"/>
    <s v="Day 1"/>
    <s v="SA11848"/>
    <s v="JP"/>
    <s v="Mouton"/>
    <s v="SA Development"/>
    <x v="5"/>
    <s v="Kob"/>
    <m/>
    <n v="65"/>
    <n v="2.8"/>
    <n v="2.8"/>
    <x v="38"/>
    <s v="Development"/>
    <s v="Edibles"/>
    <x v="0"/>
  </r>
  <r>
    <s v="2025-GUS-D1"/>
    <d v="2025-10-21T00:00:00"/>
    <s v="Day 1"/>
    <s v="SA10091"/>
    <s v="Gareth"/>
    <s v="Webster"/>
    <s v="SA Development"/>
    <x v="5"/>
    <m/>
    <m/>
    <m/>
    <s v=""/>
    <s v=""/>
    <x v="39"/>
    <s v="Development"/>
    <s v=""/>
    <x v="0"/>
  </r>
  <r>
    <s v="2025-GUS-D1"/>
    <d v="2025-10-21T00:00:00"/>
    <s v="Day 1"/>
    <s v="S10897"/>
    <s v="George"/>
    <s v="Boshoff"/>
    <s v="SA Development"/>
    <x v="5"/>
    <m/>
    <m/>
    <m/>
    <s v=""/>
    <s v=""/>
    <x v="40"/>
    <s v="Development"/>
    <s v=""/>
    <x v="0"/>
  </r>
  <r>
    <s v="2025-GUS-D1"/>
    <d v="2025-10-21T00:00:00"/>
    <s v="Day 1"/>
    <s v="SA11013"/>
    <s v="Sume"/>
    <s v="Mostert"/>
    <s v="SA Ladies"/>
    <x v="6"/>
    <m/>
    <s v="Shark Cow / Sevengill"/>
    <n v="124"/>
    <n v="24.3"/>
    <n v="24.3"/>
    <x v="41"/>
    <s v="Ladies"/>
    <s v="Inedibles"/>
    <x v="0"/>
  </r>
  <r>
    <s v="2025-GUS-D1"/>
    <d v="2025-10-21T00:00:00"/>
    <s v="Day 1"/>
    <s v="SA6820"/>
    <s v="Helen"/>
    <s v="Potgieter"/>
    <s v="SA Ladies"/>
    <x v="6"/>
    <m/>
    <m/>
    <m/>
    <s v=""/>
    <s v=""/>
    <x v="42"/>
    <s v="Ladies"/>
    <s v=""/>
    <x v="0"/>
  </r>
  <r>
    <s v="2025-GUS-D1"/>
    <d v="2025-10-21T00:00:00"/>
    <s v="Day 1"/>
    <s v="SA5343"/>
    <s v="Mariette"/>
    <s v="Du Plessis"/>
    <s v="SA Ladies"/>
    <x v="6"/>
    <m/>
    <m/>
    <m/>
    <s v=""/>
    <s v=""/>
    <x v="43"/>
    <s v="Ladies"/>
    <s v=""/>
    <x v="0"/>
  </r>
  <r>
    <s v="2025-GUS-D1"/>
    <d v="2025-10-21T00:00:00"/>
    <s v="Day 1"/>
    <s v="SA10066"/>
    <s v="Angelique"/>
    <s v="Van Dyk"/>
    <s v="SA Ladies"/>
    <x v="6"/>
    <s v="Kob"/>
    <m/>
    <n v="40"/>
    <n v="0.7"/>
    <n v="0.7"/>
    <x v="44"/>
    <s v="Ladies"/>
    <s v="Edibles"/>
    <x v="0"/>
  </r>
  <r>
    <s v="2025-GUS-D1"/>
    <d v="2025-10-21T00:00:00"/>
    <s v="Day 1"/>
    <s v="SA11280"/>
    <s v="Saffiya"/>
    <s v="Ahmod"/>
    <s v="SA Ladies"/>
    <x v="6"/>
    <m/>
    <m/>
    <m/>
    <s v=""/>
    <s v=""/>
    <x v="45"/>
    <s v="Ladies"/>
    <s v=""/>
    <x v="0"/>
  </r>
  <r>
    <s v="2025-GUS-D1"/>
    <d v="2025-10-21T00:00:00"/>
    <s v="Day 1"/>
    <s v="SA9963"/>
    <s v="Yolanda"/>
    <s v="Vermeulen"/>
    <s v="SA Ladies"/>
    <x v="6"/>
    <m/>
    <m/>
    <m/>
    <s v=""/>
    <s v=""/>
    <x v="46"/>
    <s v="Ladies"/>
    <s v=""/>
    <x v="0"/>
  </r>
  <r>
    <s v="2025-GUS-D1"/>
    <d v="2025-10-21T00:00:00"/>
    <s v="Day 1"/>
    <s v="SA6868"/>
    <s v="Mariette"/>
    <s v="Westraad"/>
    <s v="SA Ladies"/>
    <x v="6"/>
    <m/>
    <m/>
    <m/>
    <s v=""/>
    <s v=""/>
    <x v="47"/>
    <s v="Ladies"/>
    <s v=""/>
    <x v="0"/>
  </r>
  <r>
    <s v="2025-GUS-D1"/>
    <d v="2025-10-21T00:00:00"/>
    <s v="Day 1"/>
    <s v="N0855"/>
    <s v="Wentzel"/>
    <s v="Smal"/>
    <s v="Nam President A"/>
    <x v="7"/>
    <m/>
    <s v="Shark Copper (Female)"/>
    <n v="177"/>
    <n v="76.8"/>
    <n v="76.8"/>
    <x v="48"/>
    <s v="President A"/>
    <s v="Inedibles"/>
    <x v="0"/>
  </r>
  <r>
    <s v="2025-GUS-D1"/>
    <d v="2025-10-21T00:00:00"/>
    <s v="Day 1"/>
    <s v="N0396"/>
    <s v="Raymond"/>
    <s v="Duvenhage"/>
    <s v="Nam President A"/>
    <x v="7"/>
    <m/>
    <s v="Shark Spotted Gully"/>
    <n v="165"/>
    <n v="24.1"/>
    <n v="24.1"/>
    <x v="49"/>
    <s v="President A"/>
    <s v="Inedibles"/>
    <x v="0"/>
  </r>
  <r>
    <s v="2025-GUS-D1"/>
    <d v="2025-10-21T00:00:00"/>
    <s v="Day 1"/>
    <s v="N0396"/>
    <s v="Raymond"/>
    <s v="Duvenhage"/>
    <s v="Nam President A"/>
    <x v="7"/>
    <m/>
    <s v="Shark Spotted Gully"/>
    <n v="155"/>
    <n v="19.5"/>
    <n v="19.5"/>
    <x v="49"/>
    <s v="President A"/>
    <s v="Inedibles"/>
    <x v="0"/>
  </r>
  <r>
    <s v="2025-GUS-D1"/>
    <d v="2025-10-21T00:00:00"/>
    <s v="Day 1"/>
    <s v="N0025"/>
    <s v="Heini"/>
    <s v="Zahrt"/>
    <s v="Nam President A"/>
    <x v="7"/>
    <m/>
    <s v="Shark Spotted Gully"/>
    <n v="144"/>
    <n v="15.1"/>
    <n v="15.1"/>
    <x v="50"/>
    <s v="President A"/>
    <s v="Inedibles"/>
    <x v="0"/>
  </r>
  <r>
    <s v="2025-GUS-D1"/>
    <d v="2025-10-21T00:00:00"/>
    <s v="Day 1"/>
    <s v="N0025"/>
    <s v="Heini"/>
    <s v="Zahrt"/>
    <s v="Nam President A"/>
    <x v="7"/>
    <m/>
    <s v="Shark Spotted Gully"/>
    <n v="123"/>
    <n v="8.8000000000000007"/>
    <n v="8.8000000000000007"/>
    <x v="50"/>
    <s v="President A"/>
    <s v="Inedibles"/>
    <x v="0"/>
  </r>
  <r>
    <s v="2025-GUS-D1"/>
    <d v="2025-10-21T00:00:00"/>
    <s v="Day 1"/>
    <s v="N0002"/>
    <s v="Marco"/>
    <s v="Klein"/>
    <s v="Nam President A"/>
    <x v="7"/>
    <m/>
    <s v="Shark Spotted Gully"/>
    <n v="145"/>
    <n v="15.5"/>
    <n v="15.5"/>
    <x v="51"/>
    <s v="President A"/>
    <s v="Inedibles"/>
    <x v="0"/>
  </r>
  <r>
    <s v="2025-GUS-D1"/>
    <d v="2025-10-21T00:00:00"/>
    <s v="Day 1"/>
    <s v="N0002"/>
    <s v="Marco"/>
    <s v="Klein"/>
    <s v="Nam President A"/>
    <x v="7"/>
    <m/>
    <s v="Shark Spotted Gully"/>
    <n v="109"/>
    <n v="5.8"/>
    <n v="5.8"/>
    <x v="51"/>
    <s v="President A"/>
    <s v="Inedibles"/>
    <x v="0"/>
  </r>
  <r>
    <s v="2025-GUS-D1"/>
    <d v="2025-10-21T00:00:00"/>
    <s v="Day 1"/>
    <s v="N0002"/>
    <s v="Marco"/>
    <s v="Klein"/>
    <s v="Nam President A"/>
    <x v="7"/>
    <s v="Kob"/>
    <m/>
    <n v="47"/>
    <n v="1.1000000000000001"/>
    <n v="1.1000000000000001"/>
    <x v="51"/>
    <s v="President A"/>
    <s v="Edibles"/>
    <x v="0"/>
  </r>
  <r>
    <s v="2025-GUS-D1"/>
    <d v="2025-10-21T00:00:00"/>
    <s v="Day 1"/>
    <s v="N0045"/>
    <s v="Chrisjan"/>
    <s v="Potgieter"/>
    <s v="Nam President A"/>
    <x v="7"/>
    <m/>
    <s v="Shark Hound Smooth"/>
    <n v="103"/>
    <n v="4.0999999999999996"/>
    <n v="4.0999999999999996"/>
    <x v="52"/>
    <s v="President A"/>
    <s v="Inedibles"/>
    <x v="0"/>
  </r>
  <r>
    <s v="2025-GUS-D1"/>
    <d v="2025-10-21T00:00:00"/>
    <s v="Day 1"/>
    <s v="N0045"/>
    <s v="Chrisjan"/>
    <s v="Potgieter"/>
    <s v="Nam President A"/>
    <x v="7"/>
    <m/>
    <s v="Shark Spotted Gully"/>
    <n v="146"/>
    <n v="15.9"/>
    <n v="15.9"/>
    <x v="52"/>
    <s v="President A"/>
    <s v="Inedibles"/>
    <x v="0"/>
  </r>
  <r>
    <s v="2025-GUS-D1"/>
    <d v="2025-10-21T00:00:00"/>
    <s v="Day 1"/>
    <s v="N0119"/>
    <s v="Joe "/>
    <s v="Herman"/>
    <s v="Nam President A"/>
    <x v="7"/>
    <m/>
    <s v="Shark Cow / Sevengill"/>
    <n v="105"/>
    <n v="14.1"/>
    <n v="14.1"/>
    <x v="53"/>
    <s v="President A"/>
    <s v="Inedibles"/>
    <x v="0"/>
  </r>
  <r>
    <s v="2025-GUS-D1"/>
    <d v="2025-10-21T00:00:00"/>
    <s v="Day 1"/>
    <s v="N0580"/>
    <s v="Martin"/>
    <s v="Cordier"/>
    <s v="Nam President A"/>
    <x v="7"/>
    <m/>
    <m/>
    <m/>
    <s v=""/>
    <s v=""/>
    <x v="54"/>
    <s v="President A"/>
    <s v=""/>
    <x v="0"/>
  </r>
  <r>
    <s v="2025-GUS-D1"/>
    <d v="2025-10-21T00:00:00"/>
    <s v="Day 1"/>
    <s v="N0332"/>
    <s v="Emile "/>
    <s v="Van Heerden"/>
    <s v="Nam President B"/>
    <x v="8"/>
    <m/>
    <s v="Shark Spotted Gully"/>
    <n v="132"/>
    <n v="11.2"/>
    <n v="11.2"/>
    <x v="55"/>
    <s v="President B"/>
    <s v="Inedibles"/>
    <x v="0"/>
  </r>
  <r>
    <s v="2025-GUS-D1"/>
    <d v="2025-10-21T00:00:00"/>
    <s v="Day 1"/>
    <s v="N0332"/>
    <s v="Emile "/>
    <s v="Van Heerden"/>
    <s v="Nam President B"/>
    <x v="8"/>
    <m/>
    <s v="Shark Spotted Gully"/>
    <n v="120"/>
    <n v="8.1"/>
    <n v="8.1"/>
    <x v="55"/>
    <s v="President B"/>
    <s v="Inedibles"/>
    <x v="0"/>
  </r>
  <r>
    <s v="2025-GUS-D1"/>
    <d v="2025-10-21T00:00:00"/>
    <s v="Day 1"/>
    <s v="N0050"/>
    <s v="Sean"/>
    <s v="Van Den Heuvel"/>
    <s v="Nam President B"/>
    <x v="8"/>
    <m/>
    <s v="Shark Spotted Gully"/>
    <n v="113"/>
    <n v="6.6"/>
    <n v="6.6"/>
    <x v="56"/>
    <s v="President B"/>
    <s v="Inedibles"/>
    <x v="0"/>
  </r>
  <r>
    <s v="2025-GUS-D1"/>
    <d v="2025-10-21T00:00:00"/>
    <s v="Day 1"/>
    <s v="N0611"/>
    <s v="Jean"/>
    <s v="Visser"/>
    <s v="Nam President B"/>
    <x v="8"/>
    <m/>
    <s v="Shark Spotted Gully"/>
    <n v="175"/>
    <n v="29.5"/>
    <n v="29.5"/>
    <x v="57"/>
    <s v="President B"/>
    <s v="Inedibles"/>
    <x v="0"/>
  </r>
  <r>
    <s v="2025-GUS-D1"/>
    <d v="2025-10-21T00:00:00"/>
    <s v="Day 1"/>
    <s v="N0546"/>
    <s v="Tian"/>
    <s v="Mostert"/>
    <s v="Nam President B"/>
    <x v="8"/>
    <m/>
    <s v="Guitarfish - Lesser"/>
    <n v="99"/>
    <n v="3.6"/>
    <n v="3.6"/>
    <x v="58"/>
    <s v="President B"/>
    <s v="Inedibles"/>
    <x v="0"/>
  </r>
  <r>
    <s v="2025-GUS-D1"/>
    <d v="2025-10-21T00:00:00"/>
    <s v="Day 1"/>
    <s v="N0257"/>
    <s v="Lu-Andre"/>
    <s v="Duvenhage"/>
    <s v="Nam President B"/>
    <x v="8"/>
    <s v="Kob"/>
    <m/>
    <n v="60"/>
    <n v="2.2000000000000002"/>
    <n v="2.2000000000000002"/>
    <x v="59"/>
    <s v="President B"/>
    <s v="Edibles"/>
    <x v="0"/>
  </r>
  <r>
    <s v="2025-GUS-D1"/>
    <d v="2025-10-21T00:00:00"/>
    <s v="Day 1"/>
    <s v="N0793"/>
    <s v="Juanne-Louis"/>
    <s v="Grobler"/>
    <s v="Nam President B"/>
    <x v="8"/>
    <m/>
    <s v="Ray Bull / Eagle"/>
    <n v="74"/>
    <n v="7.4"/>
    <n v="7.4"/>
    <x v="60"/>
    <s v="President B"/>
    <s v="Inedibles"/>
    <x v="0"/>
  </r>
  <r>
    <s v="2025-GUS-D1"/>
    <d v="2025-10-21T00:00:00"/>
    <s v="Day 1"/>
    <s v="N0283"/>
    <s v="Kevin"/>
    <s v="Page"/>
    <s v="Nam President B"/>
    <x v="8"/>
    <m/>
    <m/>
    <m/>
    <s v=""/>
    <s v=""/>
    <x v="61"/>
    <s v="President B"/>
    <s v=""/>
    <x v="0"/>
  </r>
  <r>
    <s v="2025-GUS-D1"/>
    <d v="2025-10-21T00:00:00"/>
    <s v="Day 1"/>
    <s v="N0672"/>
    <s v="Frank"/>
    <s v="Borruso"/>
    <s v="Nam Masters"/>
    <x v="9"/>
    <m/>
    <s v="Shark Spotted Gully"/>
    <n v="138"/>
    <n v="13.1"/>
    <n v="13.1"/>
    <x v="62"/>
    <s v="Masters"/>
    <s v="Inedibles"/>
    <x v="0"/>
  </r>
  <r>
    <s v="2025-GUS-D1"/>
    <d v="2025-10-21T00:00:00"/>
    <s v="Day 1"/>
    <s v="N0672"/>
    <s v="Frank"/>
    <s v="Borruso"/>
    <s v="Nam Masters"/>
    <x v="9"/>
    <m/>
    <s v="Shark Spotted Gully"/>
    <n v="150"/>
    <n v="17.399999999999999"/>
    <n v="17.399999999999999"/>
    <x v="62"/>
    <s v="Masters"/>
    <s v="Inedibles"/>
    <x v="0"/>
  </r>
  <r>
    <s v="2025-GUS-D1"/>
    <d v="2025-10-21T00:00:00"/>
    <s v="Day 1"/>
    <s v="N0643"/>
    <s v="Frikkie"/>
    <s v="Ferreira"/>
    <s v="Nam Masters"/>
    <x v="9"/>
    <m/>
    <s v="Shark Spotted Gully"/>
    <n v="159"/>
    <n v="21.3"/>
    <n v="21.3"/>
    <x v="63"/>
    <s v="Masters"/>
    <s v="Inedibles"/>
    <x v="0"/>
  </r>
  <r>
    <s v="2025-GUS-D1"/>
    <d v="2025-10-21T00:00:00"/>
    <s v="Day 1"/>
    <s v="N0643"/>
    <s v="Frikkie"/>
    <s v="Ferreira"/>
    <s v="Nam Masters"/>
    <x v="9"/>
    <m/>
    <s v="Shark Cow / Sevengill"/>
    <n v="129"/>
    <n v="27.6"/>
    <n v="27.6"/>
    <x v="63"/>
    <s v="Masters"/>
    <s v="Inedibles"/>
    <x v="0"/>
  </r>
  <r>
    <s v="2025-GUS-D1"/>
    <d v="2025-10-21T00:00:00"/>
    <s v="Day 1"/>
    <s v="N0095"/>
    <s v="Simen"/>
    <s v="Andersen"/>
    <s v="Nam Masters"/>
    <x v="9"/>
    <m/>
    <s v="Shark Hound Smooth"/>
    <n v="115"/>
    <n v="6"/>
    <n v="6"/>
    <x v="64"/>
    <s v="Masters"/>
    <s v="Inedibles"/>
    <x v="0"/>
  </r>
  <r>
    <s v="2025-GUS-D1"/>
    <d v="2025-10-21T00:00:00"/>
    <s v="Day 1"/>
    <s v="N0095"/>
    <s v="Simen"/>
    <s v="Andersen"/>
    <s v="Nam Masters"/>
    <x v="9"/>
    <m/>
    <s v="Shark Spotted Gully"/>
    <n v="99"/>
    <n v="4.2"/>
    <n v="4.2"/>
    <x v="64"/>
    <s v="Masters"/>
    <s v="Inedibles"/>
    <x v="0"/>
  </r>
  <r>
    <s v="2025-GUS-D1"/>
    <d v="2025-10-21T00:00:00"/>
    <s v="Day 1"/>
    <s v="N0020"/>
    <s v="Morne"/>
    <s v="Horn"/>
    <s v="Nam Masters"/>
    <x v="9"/>
    <m/>
    <s v="Shark Cow / Sevengill"/>
    <n v="125"/>
    <n v="24.9"/>
    <n v="24.9"/>
    <x v="65"/>
    <s v="Masters"/>
    <s v="Inedibles"/>
    <x v="0"/>
  </r>
  <r>
    <s v="2025-GUS-D1"/>
    <d v="2025-10-21T00:00:00"/>
    <s v="Day 1"/>
    <s v="N0026"/>
    <s v="Johan"/>
    <s v="Agenbag"/>
    <s v="Nam Masters"/>
    <x v="9"/>
    <m/>
    <s v="Shark Hound Smooth"/>
    <n v="93"/>
    <n v="2.9"/>
    <n v="2.9"/>
    <x v="66"/>
    <s v="Masters"/>
    <s v="Inedibles"/>
    <x v="0"/>
  </r>
  <r>
    <s v="2025-GUS-D1"/>
    <d v="2025-10-21T00:00:00"/>
    <s v="Day 1"/>
    <s v="N0026"/>
    <s v="Johan"/>
    <s v="Agenbag"/>
    <s v="Nam Masters"/>
    <x v="9"/>
    <m/>
    <s v="Shark Cow / Sevengill"/>
    <n v="125"/>
    <n v="24.9"/>
    <n v="24.9"/>
    <x v="66"/>
    <s v="Masters"/>
    <s v="Inedibles"/>
    <x v="0"/>
  </r>
  <r>
    <s v="2025-GUS-D1"/>
    <d v="2025-10-21T00:00:00"/>
    <s v="Day 1"/>
    <s v="N0287"/>
    <s v="Jorg"/>
    <s v="Walder"/>
    <s v="Nam Masters"/>
    <x v="9"/>
    <m/>
    <m/>
    <m/>
    <s v=""/>
    <s v=""/>
    <x v="67"/>
    <s v="Masters"/>
    <s v=""/>
    <x v="0"/>
  </r>
  <r>
    <s v="2025-GUS-D1"/>
    <d v="2025-10-21T00:00:00"/>
    <s v="Day 1"/>
    <s v="N0107"/>
    <s v="Lance"/>
    <s v="Mills"/>
    <s v="Nam Masters"/>
    <x v="9"/>
    <m/>
    <m/>
    <m/>
    <s v=""/>
    <s v=""/>
    <x v="68"/>
    <s v="Masters"/>
    <s v=""/>
    <x v="0"/>
  </r>
  <r>
    <s v="2025-GUS-D1"/>
    <d v="2025-10-21T00:00:00"/>
    <s v="Day 1"/>
    <s v="N0051"/>
    <s v="Bernard"/>
    <s v="Pretorius"/>
    <s v="Nam Grand Masters"/>
    <x v="10"/>
    <m/>
    <s v="Shark Spotted Gully"/>
    <n v="162"/>
    <n v="22.7"/>
    <n v="22.7"/>
    <x v="69"/>
    <s v="Grand Masters"/>
    <s v="Inedibles"/>
    <x v="0"/>
  </r>
  <r>
    <s v="2025-GUS-D1"/>
    <d v="2025-10-21T00:00:00"/>
    <s v="Day 1"/>
    <s v="N0246"/>
    <s v="Phillip Eric"/>
    <s v="Mans"/>
    <s v="Nam Grand Masters"/>
    <x v="10"/>
    <m/>
    <s v="Shark Spotted Gully"/>
    <n v="149"/>
    <n v="17"/>
    <n v="17"/>
    <x v="70"/>
    <s v="Grand Masters"/>
    <s v="Inedibles"/>
    <x v="0"/>
  </r>
  <r>
    <s v="2025-GUS-D1"/>
    <d v="2025-10-21T00:00:00"/>
    <s v="Day 1"/>
    <s v="N0833"/>
    <s v="Andy"/>
    <s v="Welzig"/>
    <s v="Nam Grand Masters"/>
    <x v="10"/>
    <m/>
    <s v="Shark Spotted Gully"/>
    <n v="128"/>
    <n v="10.1"/>
    <n v="10.1"/>
    <x v="71"/>
    <s v="Grand Masters"/>
    <s v="Inedibles"/>
    <x v="0"/>
  </r>
  <r>
    <s v="2025-GUS-D1"/>
    <d v="2025-10-21T00:00:00"/>
    <s v="Day 1"/>
    <s v="N0162"/>
    <s v="Coennie"/>
    <s v="Steyn"/>
    <s v="Nam Grand Masters"/>
    <x v="10"/>
    <m/>
    <m/>
    <m/>
    <s v=""/>
    <s v=""/>
    <x v="72"/>
    <s v="Grand Masters"/>
    <s v=""/>
    <x v="0"/>
  </r>
  <r>
    <s v="2025-GUS-D1"/>
    <d v="2025-10-21T00:00:00"/>
    <s v="Day 1"/>
    <s v="N0403"/>
    <s v="Jan Tommy"/>
    <s v="Thomson"/>
    <s v="Nam Grand Masters"/>
    <x v="10"/>
    <m/>
    <m/>
    <m/>
    <s v=""/>
    <s v=""/>
    <x v="73"/>
    <s v="Grand Masters"/>
    <s v=""/>
    <x v="0"/>
  </r>
  <r>
    <s v="2025-GUS-D1"/>
    <d v="2025-10-21T00:00:00"/>
    <s v="Day 1"/>
    <s v="N0192"/>
    <s v="Jan"/>
    <s v="Heath"/>
    <s v="Nam Grand Masters"/>
    <x v="10"/>
    <m/>
    <m/>
    <m/>
    <s v=""/>
    <s v=""/>
    <x v="74"/>
    <s v="Grand Masters"/>
    <s v=""/>
    <x v="0"/>
  </r>
  <r>
    <s v="2025-GUS-D1"/>
    <d v="2025-10-21T00:00:00"/>
    <s v="Day 1"/>
    <s v="N0014"/>
    <s v="Willem"/>
    <s v="Steyn"/>
    <s v="Nam Veterans"/>
    <x v="11"/>
    <m/>
    <s v="Shark Spotted Gully"/>
    <n v="141"/>
    <n v="14.1"/>
    <n v="14.1"/>
    <x v="75"/>
    <s v="Veterans/Inland"/>
    <s v="Inedibles"/>
    <x v="0"/>
  </r>
  <r>
    <s v="2025-GUS-D1"/>
    <d v="2025-10-21T00:00:00"/>
    <s v="Day 1"/>
    <s v="N0014"/>
    <s v="Willem"/>
    <s v="Steyn"/>
    <s v="Nam Veterans"/>
    <x v="11"/>
    <m/>
    <s v="Shark Spotted Gully"/>
    <n v="107"/>
    <n v="5.5"/>
    <n v="5.5"/>
    <x v="75"/>
    <s v="Veterans/Inland"/>
    <s v="Inedibles"/>
    <x v="0"/>
  </r>
  <r>
    <s v="2025-GUS-D1"/>
    <d v="2025-10-21T00:00:00"/>
    <s v="Day 1"/>
    <s v="N0407"/>
    <s v="Renier"/>
    <s v="Van Zyl"/>
    <s v="Nam Veterans"/>
    <x v="11"/>
    <m/>
    <s v="Shark Spotted Gully"/>
    <n v="147"/>
    <n v="16.2"/>
    <n v="16.2"/>
    <x v="76"/>
    <s v="Veterans/Inland"/>
    <s v="Inedibles"/>
    <x v="0"/>
  </r>
  <r>
    <s v="2025-GUS-D1"/>
    <d v="2025-10-21T00:00:00"/>
    <s v="Day 1"/>
    <s v="N0407"/>
    <s v="Renier"/>
    <s v="Van Zyl"/>
    <s v="Nam Veterans"/>
    <x v="11"/>
    <m/>
    <s v="Shark Spotted Gully"/>
    <n v="108"/>
    <n v="5.6"/>
    <n v="5.6"/>
    <x v="76"/>
    <s v="Veterans/Inland"/>
    <s v="Inedibles"/>
    <x v="0"/>
  </r>
  <r>
    <s v="2025-GUS-D1"/>
    <d v="2025-10-21T00:00:00"/>
    <s v="Day 1"/>
    <s v="N0407"/>
    <s v="Renier"/>
    <s v="Van Zyl"/>
    <s v="Nam Veterans"/>
    <x v="11"/>
    <m/>
    <s v="Ray Bull / Eagle"/>
    <n v="85"/>
    <n v="11.3"/>
    <n v="11.3"/>
    <x v="76"/>
    <s v="Veterans/Inland"/>
    <s v="Inedibles"/>
    <x v="0"/>
  </r>
  <r>
    <s v="2025-GUS-D1"/>
    <d v="2025-10-21T00:00:00"/>
    <s v="Day 1"/>
    <s v="N0117"/>
    <s v="Andrew"/>
    <s v="Van Schalkwyk"/>
    <s v="Nam Veterans"/>
    <x v="11"/>
    <s v="Kob"/>
    <m/>
    <n v="74"/>
    <n v="4.2"/>
    <n v="4.2"/>
    <x v="77"/>
    <s v="Veterans/Inland"/>
    <s v="Edibles"/>
    <x v="0"/>
  </r>
  <r>
    <s v="2025-GUS-D1"/>
    <d v="2025-10-21T00:00:00"/>
    <s v="Day 1"/>
    <s v="N0117"/>
    <s v="Andrew"/>
    <s v="Van Schalkwyk"/>
    <s v="Nam Veterans"/>
    <x v="11"/>
    <m/>
    <s v="Shark Spotted Gully"/>
    <n v="133"/>
    <n v="11.5"/>
    <n v="11.5"/>
    <x v="77"/>
    <s v="Veterans/Inland"/>
    <s v="Inedibles"/>
    <x v="0"/>
  </r>
  <r>
    <s v="2025-GUS-D1"/>
    <d v="2025-10-21T00:00:00"/>
    <s v="Day 1"/>
    <s v="N0779"/>
    <s v="Wallace"/>
    <s v="Shepperson"/>
    <s v="Nam Veterans"/>
    <x v="11"/>
    <m/>
    <s v="Ray Bull / Eagle"/>
    <n v="82"/>
    <n v="10.1"/>
    <n v="10.1"/>
    <x v="78"/>
    <s v="Veterans/Inland"/>
    <s v="Inedibles"/>
    <x v="0"/>
  </r>
  <r>
    <s v="2025-GUS-D1"/>
    <d v="2025-10-21T00:00:00"/>
    <s v="Day 1"/>
    <s v="N0011"/>
    <s v="Johan Mossie"/>
    <s v="Mostert"/>
    <s v="Nam Veterans"/>
    <x v="11"/>
    <s v="Kob"/>
    <m/>
    <n v="58"/>
    <n v="2"/>
    <n v="2"/>
    <x v="79"/>
    <s v="Veterans/Inland"/>
    <s v="Edibles"/>
    <x v="0"/>
  </r>
  <r>
    <s v="2025-GUS-D1"/>
    <d v="2025-10-21T00:00:00"/>
    <s v="Day 1"/>
    <s v="N0011"/>
    <s v="Johan Mossie"/>
    <s v="Mostert"/>
    <s v="Nam Veterans"/>
    <x v="11"/>
    <s v="Kob"/>
    <m/>
    <n v="44"/>
    <n v="0.9"/>
    <n v="0.9"/>
    <x v="79"/>
    <s v="Veterans/Inland"/>
    <s v="Edibles"/>
    <x v="0"/>
  </r>
  <r>
    <s v="2025-GUS-D1"/>
    <d v="2025-10-21T00:00:00"/>
    <s v="Day 1"/>
    <s v="N0011"/>
    <s v="Johan Mossie"/>
    <s v="Mostert"/>
    <s v="Nam Veterans"/>
    <x v="11"/>
    <s v="Blacktail"/>
    <m/>
    <n v="36"/>
    <n v="1.5"/>
    <n v="1.5"/>
    <x v="79"/>
    <s v="Veterans/Inland"/>
    <s v="Edibles"/>
    <x v="0"/>
  </r>
  <r>
    <s v="2025-GUS-D1"/>
    <d v="2025-10-21T00:00:00"/>
    <s v="Day 1"/>
    <s v="N0300"/>
    <s v="Danie"/>
    <s v="Smith"/>
    <s v="Nam Veterans"/>
    <x v="11"/>
    <s v="Kob"/>
    <m/>
    <n v="69"/>
    <n v="3.4"/>
    <n v="3.4"/>
    <x v="80"/>
    <s v="Veterans/Inland"/>
    <s v="Edibles"/>
    <x v="0"/>
  </r>
  <r>
    <s v="2025-GUS-D1"/>
    <d v="2025-10-21T00:00:00"/>
    <s v="Day 1"/>
    <s v="N0485"/>
    <s v="Johan"/>
    <s v="Herbst"/>
    <s v="Nam Veterans"/>
    <x v="11"/>
    <s v="Kob"/>
    <m/>
    <n v="45"/>
    <n v="0.9"/>
    <n v="0.9"/>
    <x v="81"/>
    <s v="Veterans/Inland"/>
    <s v="Edibles"/>
    <x v="0"/>
  </r>
  <r>
    <s v="2025-GUS-D1"/>
    <d v="2025-10-21T00:00:00"/>
    <s v="Day 1"/>
    <s v="N0485"/>
    <s v="Johan"/>
    <s v="Herbst"/>
    <s v="Nam Veterans"/>
    <x v="11"/>
    <s v="Kob"/>
    <m/>
    <n v="49"/>
    <n v="1.2"/>
    <n v="1.2"/>
    <x v="81"/>
    <s v="Veterans/Inland"/>
    <s v="Edibles"/>
    <x v="0"/>
  </r>
  <r>
    <s v="2025-GUS-D1"/>
    <d v="2025-10-21T00:00:00"/>
    <s v="Day 1"/>
    <s v="N0693"/>
    <s v="Jacob"/>
    <s v="Wasserfall"/>
    <s v="Nam Development"/>
    <x v="12"/>
    <s v="Kob"/>
    <m/>
    <n v="61"/>
    <n v="2.2999999999999998"/>
    <n v="2.2999999999999998"/>
    <x v="82"/>
    <s v="Development"/>
    <s v="Edibles"/>
    <x v="0"/>
  </r>
  <r>
    <s v="2025-GUS-D1"/>
    <d v="2025-10-21T00:00:00"/>
    <s v="Day 1"/>
    <s v="N0693"/>
    <s v="Jacob"/>
    <s v="Wasserfall"/>
    <s v="Nam Development"/>
    <x v="12"/>
    <s v="Kob"/>
    <m/>
    <n v="49"/>
    <n v="1.2"/>
    <n v="1.2"/>
    <x v="82"/>
    <s v="Development"/>
    <s v="Edibles"/>
    <x v="0"/>
  </r>
  <r>
    <s v="2025-GUS-D1"/>
    <d v="2025-10-21T00:00:00"/>
    <s v="Day 1"/>
    <s v="N0693"/>
    <s v="Jacob"/>
    <s v="Wasserfall"/>
    <s v="Nam Development"/>
    <x v="12"/>
    <s v="Kob"/>
    <m/>
    <n v="59"/>
    <n v="2.1"/>
    <n v="2.1"/>
    <x v="82"/>
    <s v="Development"/>
    <s v="Edibles"/>
    <x v="0"/>
  </r>
  <r>
    <s v="2025-GUS-D1"/>
    <d v="2025-10-21T00:00:00"/>
    <s v="Day 1"/>
    <s v="N0295"/>
    <s v="Bradd"/>
    <s v="Biller"/>
    <s v="Nam Development"/>
    <x v="12"/>
    <s v="Kob"/>
    <m/>
    <n v="50"/>
    <n v="1.3"/>
    <n v="1.3"/>
    <x v="83"/>
    <s v="Development"/>
    <s v="Edibles"/>
    <x v="0"/>
  </r>
  <r>
    <s v="2025-GUS-D1"/>
    <d v="2025-10-21T00:00:00"/>
    <s v="Day 1"/>
    <s v="N0882"/>
    <s v="Alexander Albert"/>
    <s v="Jansen"/>
    <s v="Nam Development"/>
    <x v="12"/>
    <s v="Kob"/>
    <m/>
    <n v="63"/>
    <n v="2.6"/>
    <n v="2.6"/>
    <x v="84"/>
    <s v="Development"/>
    <s v="Edibles"/>
    <x v="0"/>
  </r>
  <r>
    <s v="2025-GUS-D1"/>
    <d v="2025-10-21T00:00:00"/>
    <s v="Day 1"/>
    <s v="N0851"/>
    <s v="Ricku"/>
    <s v="Mans"/>
    <s v="Nam Development"/>
    <x v="12"/>
    <s v="Kob"/>
    <m/>
    <n v="80"/>
    <n v="5.4"/>
    <n v="5.4"/>
    <x v="85"/>
    <s v="Development"/>
    <s v="Edibles"/>
    <x v="0"/>
  </r>
  <r>
    <s v="2025-GUS-D1"/>
    <d v="2025-10-21T00:00:00"/>
    <s v="Day 1"/>
    <s v="N0851"/>
    <s v="Ricku"/>
    <s v="Mans"/>
    <s v="Nam Development"/>
    <x v="12"/>
    <s v="Kob"/>
    <m/>
    <n v="51"/>
    <n v="1.4"/>
    <n v="1.4"/>
    <x v="85"/>
    <s v="Development"/>
    <s v="Edibles"/>
    <x v="0"/>
  </r>
  <r>
    <s v="2025-GUS-D1"/>
    <d v="2025-10-21T00:00:00"/>
    <s v="Day 1"/>
    <s v="N0851"/>
    <s v="Ricku"/>
    <s v="Mans"/>
    <s v="Nam Development"/>
    <x v="12"/>
    <m/>
    <s v="Shark Spotted Gully"/>
    <n v="85"/>
    <n v="2.5"/>
    <n v="2.5"/>
    <x v="85"/>
    <s v="Development"/>
    <s v="Inedibles"/>
    <x v="0"/>
  </r>
  <r>
    <s v="2025-GUS-D1"/>
    <d v="2025-10-21T00:00:00"/>
    <s v="Day 1"/>
    <s v="N0340"/>
    <s v="Izak"/>
    <s v="Van Der Merwe"/>
    <s v="Nam Development"/>
    <x v="12"/>
    <m/>
    <s v="Shark Spotted Gully"/>
    <n v="96"/>
    <n v="3.8"/>
    <n v="3.8"/>
    <x v="86"/>
    <s v="Development"/>
    <s v="Inedibles"/>
    <x v="0"/>
  </r>
  <r>
    <s v="2025-GUS-D1"/>
    <d v="2025-10-21T00:00:00"/>
    <s v="Day 1"/>
    <s v="N0340"/>
    <s v="Izak"/>
    <s v="Van Der Merwe"/>
    <s v="Nam Development"/>
    <x v="12"/>
    <s v="Kob"/>
    <m/>
    <n v="50"/>
    <n v="1.3"/>
    <n v="1.3"/>
    <x v="86"/>
    <s v="Development"/>
    <s v="Edibles"/>
    <x v="0"/>
  </r>
  <r>
    <s v="2025-GUS-D1"/>
    <d v="2025-10-21T00:00:00"/>
    <s v="Day 1"/>
    <s v="N0340"/>
    <s v="Izak"/>
    <s v="Van Der Merwe"/>
    <s v="Nam Development"/>
    <x v="12"/>
    <s v="Kob"/>
    <m/>
    <n v="73"/>
    <n v="4.0999999999999996"/>
    <n v="4.0999999999999996"/>
    <x v="86"/>
    <s v="Development"/>
    <s v="Edibles"/>
    <x v="0"/>
  </r>
  <r>
    <s v="2025-GUS-D1"/>
    <d v="2025-10-21T00:00:00"/>
    <s v="Day 1"/>
    <s v="N0340"/>
    <s v="Izak"/>
    <s v="Van Der Merwe"/>
    <s v="Nam Development"/>
    <x v="12"/>
    <s v="Kob"/>
    <m/>
    <n v="66"/>
    <n v="3"/>
    <n v="3"/>
    <x v="86"/>
    <s v="Development"/>
    <s v="Edibles"/>
    <x v="0"/>
  </r>
  <r>
    <s v="2025-GUS-D1"/>
    <d v="2025-10-21T00:00:00"/>
    <s v="Day 1"/>
    <s v="N0340"/>
    <s v="Izak"/>
    <s v="Van Der Merwe"/>
    <s v="Nam Development"/>
    <x v="12"/>
    <s v="Kob"/>
    <m/>
    <n v="60"/>
    <n v="2.2000000000000002"/>
    <n v="2.2000000000000002"/>
    <x v="86"/>
    <s v="Development"/>
    <s v="Edibles"/>
    <x v="0"/>
  </r>
  <r>
    <s v="2025-GUS-D1"/>
    <d v="2025-10-21T00:00:00"/>
    <s v="Day 1"/>
    <s v="N0340"/>
    <s v="Izak"/>
    <s v="Van Der Merwe"/>
    <s v="Nam Development"/>
    <x v="12"/>
    <s v="Kob"/>
    <m/>
    <n v="57"/>
    <n v="1.9"/>
    <n v="1.9"/>
    <x v="86"/>
    <s v="Development"/>
    <s v="Edibles"/>
    <x v="0"/>
  </r>
  <r>
    <s v="2025-GUS-D1"/>
    <d v="2025-10-21T00:00:00"/>
    <s v="Day 1"/>
    <s v="N0704"/>
    <s v="Kay"/>
    <s v="Bachran"/>
    <s v="Nam Development"/>
    <x v="12"/>
    <m/>
    <s v="Shark Spotted Gully"/>
    <n v="154"/>
    <n v="19.100000000000001"/>
    <n v="19.100000000000001"/>
    <x v="87"/>
    <s v="Development"/>
    <s v="Inedibles"/>
    <x v="0"/>
  </r>
  <r>
    <s v="2025-GUS-D1"/>
    <d v="2025-10-21T00:00:00"/>
    <s v="Day 1"/>
    <s v="N0704"/>
    <s v="Kay"/>
    <s v="Bachran"/>
    <s v="Nam Development"/>
    <x v="12"/>
    <s v="Kob"/>
    <m/>
    <n v="46"/>
    <n v="1"/>
    <n v="1"/>
    <x v="87"/>
    <s v="Development"/>
    <s v="Edibles"/>
    <x v="0"/>
  </r>
  <r>
    <s v="2025-GUS-D1"/>
    <d v="2025-10-21T00:00:00"/>
    <s v="Day 1"/>
    <s v="N0704"/>
    <s v="Kay"/>
    <s v="Bachran"/>
    <s v="Nam Development"/>
    <x v="12"/>
    <s v="Kob"/>
    <m/>
    <n v="53"/>
    <n v="1.5"/>
    <n v="1.5"/>
    <x v="87"/>
    <s v="Development"/>
    <s v="Edibles"/>
    <x v="0"/>
  </r>
  <r>
    <s v="2025-GUS-D1"/>
    <d v="2025-10-21T00:00:00"/>
    <s v="Day 1"/>
    <s v="N0381"/>
    <s v="Luke"/>
    <s v="Jansen"/>
    <s v="Nam Development"/>
    <x v="12"/>
    <s v="Kob"/>
    <m/>
    <n v="48"/>
    <n v="1.1000000000000001"/>
    <n v="1.1000000000000001"/>
    <x v="88"/>
    <s v="Development"/>
    <s v="Edibles"/>
    <x v="0"/>
  </r>
  <r>
    <s v="2025-GUS-D1"/>
    <d v="2025-10-21T00:00:00"/>
    <s v="Day 1"/>
    <s v="N0381"/>
    <s v="Luke"/>
    <s v="Jansen"/>
    <s v="Nam Development"/>
    <x v="12"/>
    <s v="Blacktail"/>
    <m/>
    <n v="33"/>
    <n v="1.1000000000000001"/>
    <n v="1.1000000000000001"/>
    <x v="88"/>
    <s v="Development"/>
    <s v="Edibles"/>
    <x v="0"/>
  </r>
  <r>
    <s v="2025-GUS-D1"/>
    <d v="2025-10-21T00:00:00"/>
    <s v="Day 1"/>
    <s v="N0135"/>
    <s v="Christel"/>
    <s v="Visser"/>
    <s v="Nam Ladies"/>
    <x v="13"/>
    <m/>
    <s v="Shark Spotted Gully"/>
    <n v="98"/>
    <n v="4"/>
    <n v="4"/>
    <x v="89"/>
    <s v="Ladies"/>
    <s v="Inedibles"/>
    <x v="0"/>
  </r>
  <r>
    <s v="2025-GUS-D1"/>
    <d v="2025-10-21T00:00:00"/>
    <s v="Day 1"/>
    <s v="N0135"/>
    <s v="Christel"/>
    <s v="Visser"/>
    <s v="Nam Ladies"/>
    <x v="13"/>
    <m/>
    <s v="Shark Cow / Sevengill"/>
    <n v="124"/>
    <n v="24.3"/>
    <n v="24.3"/>
    <x v="89"/>
    <s v="Ladies"/>
    <s v="Inedibles"/>
    <x v="0"/>
  </r>
  <r>
    <s v="2025-GUS-D1"/>
    <d v="2025-10-21T00:00:00"/>
    <s v="Day 1"/>
    <s v="N0245"/>
    <s v="Sonita"/>
    <s v="Arangies"/>
    <s v="Nam Ladies"/>
    <x v="13"/>
    <s v="Kob"/>
    <m/>
    <n v="57"/>
    <n v="1.9"/>
    <n v="1.9"/>
    <x v="90"/>
    <s v="Ladies"/>
    <s v="Edibles"/>
    <x v="0"/>
  </r>
  <r>
    <s v="2025-GUS-D1"/>
    <d v="2025-10-21T00:00:00"/>
    <s v="Day 1"/>
    <s v="N0167"/>
    <s v="Mekayla"/>
    <s v="Nell"/>
    <s v="Nam Ladies"/>
    <x v="13"/>
    <s v="Kob"/>
    <m/>
    <n v="72"/>
    <n v="3.9"/>
    <n v="3.9"/>
    <x v="91"/>
    <s v="Ladies"/>
    <s v="Edibles"/>
    <x v="0"/>
  </r>
  <r>
    <s v="2025-GUS-D1"/>
    <d v="2025-10-21T00:00:00"/>
    <s v="Day 1"/>
    <s v="N0167"/>
    <s v="Mekayla"/>
    <s v="Nell"/>
    <s v="Nam Ladies"/>
    <x v="13"/>
    <s v="Blacktail"/>
    <m/>
    <n v="33"/>
    <n v="1.1000000000000001"/>
    <n v="1.1000000000000001"/>
    <x v="91"/>
    <s v="Ladies"/>
    <s v="Edibles"/>
    <x v="0"/>
  </r>
  <r>
    <s v="2025-GUS-D1"/>
    <d v="2025-10-21T00:00:00"/>
    <s v="Day 1"/>
    <s v="N0167"/>
    <s v="Mekayla"/>
    <s v="Nell"/>
    <s v="Nam Ladies"/>
    <x v="13"/>
    <m/>
    <s v="Guitarfish - Lesser"/>
    <n v="76"/>
    <n v="1.6"/>
    <n v="1.6"/>
    <x v="91"/>
    <s v="Ladies"/>
    <s v="Inedibles"/>
    <x v="0"/>
  </r>
  <r>
    <s v="2025-GUS-D1"/>
    <d v="2025-10-21T00:00:00"/>
    <s v="Day 1"/>
    <s v="N0084"/>
    <s v="Sarah-Ann"/>
    <s v="Mills"/>
    <s v="Nam Ladies"/>
    <x v="13"/>
    <s v="Blacktail"/>
    <m/>
    <n v="33"/>
    <n v="1.1000000000000001"/>
    <n v="1.1000000000000001"/>
    <x v="92"/>
    <s v="Ladies"/>
    <s v="Edibles"/>
    <x v="0"/>
  </r>
  <r>
    <s v="2025-GUS-D1"/>
    <d v="2025-10-21T00:00:00"/>
    <s v="Day 1"/>
    <s v="N0770"/>
    <s v="Hannelie"/>
    <s v="Du Plessis"/>
    <s v="Nam Ladies"/>
    <x v="13"/>
    <m/>
    <m/>
    <m/>
    <s v=""/>
    <s v=""/>
    <x v="93"/>
    <s v="Ladies"/>
    <s v=""/>
    <x v="0"/>
  </r>
  <r>
    <s v="2025-GUS-D1"/>
    <d v="2025-10-21T00:00:00"/>
    <s v="Day 1"/>
    <s v="N0688"/>
    <s v="Domenique"/>
    <s v="Stehle"/>
    <s v="Nam Ladies"/>
    <x v="13"/>
    <m/>
    <m/>
    <m/>
    <s v=""/>
    <s v=""/>
    <x v="94"/>
    <s v="Ladies"/>
    <s v=""/>
    <x v="0"/>
  </r>
  <r>
    <s v="2025-GUS-D1"/>
    <d v="2025-10-21T00:00:00"/>
    <s v="Day 1"/>
    <s v="N0667"/>
    <s v="Nadine"/>
    <s v="Downing"/>
    <s v="Nam Ladies"/>
    <x v="13"/>
    <m/>
    <m/>
    <m/>
    <s v=""/>
    <s v=""/>
    <x v="95"/>
    <s v="Ladies"/>
    <s v=""/>
    <x v="0"/>
  </r>
  <r>
    <s v="2025-GUS-D1"/>
    <d v="2025-10-21T00:00:00"/>
    <s v="Day 1"/>
    <s v="SA10511"/>
    <s v="Robin"/>
    <s v="Cochius"/>
    <s v="SA Masters"/>
    <x v="2"/>
    <m/>
    <m/>
    <m/>
    <s v=""/>
    <s v=""/>
    <x v="96"/>
    <s v="Masters"/>
    <s v=""/>
    <x v="0"/>
  </r>
  <r>
    <s v="2025-GUS-D1"/>
    <d v="2025-10-21T00:00:00"/>
    <s v="Day 1"/>
    <s v="N0335"/>
    <s v="Danie"/>
    <s v="Pieters"/>
    <s v="Nam Grand Masters"/>
    <x v="10"/>
    <m/>
    <m/>
    <m/>
    <s v=""/>
    <s v=""/>
    <x v="97"/>
    <s v="Grand Masters"/>
    <s v=""/>
    <x v="0"/>
  </r>
  <r>
    <s v="2025-GUS-D2"/>
    <d v="2025-10-22T00:00:00"/>
    <s v="Day 2"/>
    <s v="SA2679"/>
    <s v="Stephan"/>
    <s v="Ferreira"/>
    <s v="SA President A"/>
    <x v="0"/>
    <s v="Kob"/>
    <m/>
    <n v="42"/>
    <n v="0.8"/>
    <n v="0.8"/>
    <x v="3"/>
    <s v="President A"/>
    <s v="Edibles"/>
    <x v="1"/>
  </r>
  <r>
    <s v="2025-GUS-D2"/>
    <d v="2025-10-22T00:00:00"/>
    <s v="Day 2"/>
    <s v="SA2679"/>
    <s v="Stephan"/>
    <s v="Ferreira"/>
    <s v="SA President A"/>
    <x v="0"/>
    <s v="Kob"/>
    <m/>
    <n v="42"/>
    <n v="0.8"/>
    <n v="0.8"/>
    <x v="3"/>
    <s v="President A"/>
    <s v="Edibles"/>
    <x v="1"/>
  </r>
  <r>
    <s v="2025-GUS-D2"/>
    <d v="2025-10-22T00:00:00"/>
    <s v="Day 2"/>
    <s v="SA2679"/>
    <s v="Stephan"/>
    <s v="Ferreira"/>
    <s v="SA President A"/>
    <x v="0"/>
    <s v="Kob"/>
    <m/>
    <n v="46"/>
    <n v="1"/>
    <n v="1"/>
    <x v="3"/>
    <s v="President A"/>
    <s v="Edibles"/>
    <x v="1"/>
  </r>
  <r>
    <s v="2025-GUS-D2"/>
    <d v="2025-10-22T00:00:00"/>
    <s v="Day 2"/>
    <s v="SA2679"/>
    <s v="Stephan"/>
    <s v="Ferreira"/>
    <s v="SA President A"/>
    <x v="0"/>
    <s v="Kob"/>
    <m/>
    <n v="52"/>
    <n v="1.4"/>
    <n v="1.4"/>
    <x v="3"/>
    <s v="President A"/>
    <s v="Edibles"/>
    <x v="1"/>
  </r>
  <r>
    <s v="2025-GUS-D2"/>
    <d v="2025-10-22T00:00:00"/>
    <s v="Day 2"/>
    <s v="SA2679"/>
    <s v="Stephan"/>
    <s v="Ferreira"/>
    <s v="SA President A"/>
    <x v="0"/>
    <s v="Kob"/>
    <m/>
    <n v="50"/>
    <n v="1.3"/>
    <n v="1.3"/>
    <x v="3"/>
    <s v="President A"/>
    <s v="Edibles"/>
    <x v="1"/>
  </r>
  <r>
    <s v="2025-GUS-D2"/>
    <d v="2025-10-22T00:00:00"/>
    <s v="Day 2"/>
    <s v="SA8804"/>
    <s v="Jean"/>
    <s v="Coetzee"/>
    <s v="SA President A"/>
    <x v="0"/>
    <s v="Kob"/>
    <m/>
    <n v="50"/>
    <n v="1.3"/>
    <n v="1.3"/>
    <x v="2"/>
    <s v="President A"/>
    <s v="Edibles"/>
    <x v="1"/>
  </r>
  <r>
    <s v="2025-GUS-D2"/>
    <d v="2025-10-22T00:00:00"/>
    <s v="Day 2"/>
    <s v="SA8804"/>
    <s v="Jean"/>
    <s v="Coetzee"/>
    <s v="SA President A"/>
    <x v="0"/>
    <s v="Kob"/>
    <m/>
    <n v="54"/>
    <n v="1.6"/>
    <n v="1.6"/>
    <x v="2"/>
    <s v="President A"/>
    <s v="Edibles"/>
    <x v="1"/>
  </r>
  <r>
    <s v="2025-GUS-D2"/>
    <d v="2025-10-22T00:00:00"/>
    <s v="Day 2"/>
    <s v="SA8804"/>
    <s v="Jean"/>
    <s v="Coetzee"/>
    <s v="SA President A"/>
    <x v="0"/>
    <s v="Kob"/>
    <m/>
    <n v="45"/>
    <n v="0.9"/>
    <n v="0.9"/>
    <x v="2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54"/>
    <n v="1.6"/>
    <n v="1.6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56"/>
    <n v="1.8"/>
    <n v="1.8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54"/>
    <n v="1.6"/>
    <n v="1.6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48"/>
    <n v="1.1000000000000001"/>
    <n v="1.1000000000000001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40"/>
    <n v="0.7"/>
    <n v="0.7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53"/>
    <n v="1.5"/>
    <n v="1.5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52"/>
    <n v="1.4"/>
    <n v="1.4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50"/>
    <n v="1.3"/>
    <n v="1.3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66"/>
    <n v="3"/>
    <n v="3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61"/>
    <n v="2.2999999999999998"/>
    <n v="2.2999999999999998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49"/>
    <n v="1.2"/>
    <n v="1.2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48"/>
    <n v="1.1000000000000001"/>
    <n v="1.1000000000000001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66"/>
    <n v="3"/>
    <n v="3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46"/>
    <n v="1"/>
    <n v="1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62"/>
    <n v="2.5"/>
    <n v="2.5"/>
    <x v="6"/>
    <s v="President A"/>
    <s v="Edibles"/>
    <x v="1"/>
  </r>
  <r>
    <s v="2025-GUS-D2"/>
    <d v="2025-10-22T00:00:00"/>
    <s v="Day 2"/>
    <s v="SA8725"/>
    <s v="Pieter"/>
    <s v="Muller"/>
    <s v="SA President A"/>
    <x v="0"/>
    <s v="Kob"/>
    <m/>
    <n v="41"/>
    <n v="0.7"/>
    <n v="0.7"/>
    <x v="6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56"/>
    <n v="1.8"/>
    <n v="1.8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4"/>
    <n v="0.9"/>
    <n v="0.9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52"/>
    <n v="1.4"/>
    <n v="1.4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9"/>
    <n v="1.2"/>
    <n v="1.2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9"/>
    <n v="1.2"/>
    <n v="1.2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53"/>
    <n v="1.5"/>
    <n v="1.5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7"/>
    <n v="1.1000000000000001"/>
    <n v="1.1000000000000001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4"/>
    <n v="0.9"/>
    <n v="0.9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4"/>
    <n v="0.9"/>
    <n v="0.9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8"/>
    <n v="1.1000000000000001"/>
    <n v="1.1000000000000001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4"/>
    <n v="0.9"/>
    <n v="0.9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9"/>
    <n v="1.2"/>
    <n v="1.2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57"/>
    <n v="1.9"/>
    <n v="1.9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51"/>
    <n v="1.4"/>
    <n v="1.4"/>
    <x v="4"/>
    <s v="President A"/>
    <s v="Edibles"/>
    <x v="1"/>
  </r>
  <r>
    <s v="2025-GUS-D2"/>
    <d v="2025-10-22T00:00:00"/>
    <s v="Day 2"/>
    <s v="SA9222"/>
    <s v="Shrinaav"/>
    <s v="Sahadev"/>
    <s v="SA President A"/>
    <x v="0"/>
    <s v="Kob"/>
    <m/>
    <n v="46"/>
    <n v="1"/>
    <n v="1"/>
    <x v="4"/>
    <s v="President A"/>
    <s v="Edibles"/>
    <x v="1"/>
  </r>
  <r>
    <s v="2025-GUS-D2"/>
    <d v="2025-10-22T00:00:00"/>
    <s v="Day 2"/>
    <s v="SA0863"/>
    <s v="JB"/>
    <s v="Theron"/>
    <s v="SA President A"/>
    <x v="0"/>
    <m/>
    <s v="Shark Spotted Gully"/>
    <n v="147"/>
    <n v="16.2"/>
    <n v="16.2"/>
    <x v="0"/>
    <s v="President A"/>
    <s v="Inedibles"/>
    <x v="1"/>
  </r>
  <r>
    <s v="2025-GUS-D2"/>
    <d v="2025-10-22T00:00:00"/>
    <s v="Day 2"/>
    <s v="SA8249"/>
    <s v="Ettien"/>
    <s v="Burger"/>
    <s v="SA President A"/>
    <x v="0"/>
    <m/>
    <s v="Shark Spotted Gully"/>
    <n v="112"/>
    <n v="6.4"/>
    <n v="6.4"/>
    <x v="5"/>
    <s v="President A"/>
    <s v="Inedibles"/>
    <x v="1"/>
  </r>
  <r>
    <s v="2025-GUS-D2"/>
    <d v="2025-10-22T00:00:00"/>
    <s v="Day 2"/>
    <s v="SA4197"/>
    <s v="Ruan"/>
    <s v="Westraad"/>
    <s v="SA President A"/>
    <x v="0"/>
    <m/>
    <s v="Shark Copper (Male)"/>
    <n v="156"/>
    <n v="49.6"/>
    <n v="49.6"/>
    <x v="1"/>
    <s v="President A"/>
    <s v="Inedibles"/>
    <x v="1"/>
  </r>
  <r>
    <s v="2025-GUS-D2"/>
    <d v="2025-10-22T00:00:00"/>
    <s v="Day 2"/>
    <s v="SA9865"/>
    <s v="Shane"/>
    <s v="Rajbully"/>
    <s v="SA President B"/>
    <x v="1"/>
    <s v="Kob"/>
    <m/>
    <n v="69"/>
    <n v="3.4"/>
    <n v="3.4"/>
    <x v="8"/>
    <s v="President B"/>
    <s v="Edibles"/>
    <x v="1"/>
  </r>
  <r>
    <s v="2025-GUS-D2"/>
    <d v="2025-10-22T00:00:00"/>
    <s v="Day 2"/>
    <s v="SA9865"/>
    <s v="Shane"/>
    <s v="Rajbully"/>
    <s v="SA President B"/>
    <x v="1"/>
    <s v="Kob"/>
    <m/>
    <n v="56"/>
    <n v="1.8"/>
    <n v="1.8"/>
    <x v="8"/>
    <s v="President B"/>
    <s v="Edibles"/>
    <x v="1"/>
  </r>
  <r>
    <s v="2025-GUS-D2"/>
    <d v="2025-10-22T00:00:00"/>
    <s v="Day 2"/>
    <s v="SA9865"/>
    <s v="Shane"/>
    <s v="Rajbully"/>
    <s v="SA President B"/>
    <x v="1"/>
    <s v="Kob"/>
    <m/>
    <n v="53"/>
    <n v="1.5"/>
    <n v="1.5"/>
    <x v="8"/>
    <s v="President B"/>
    <s v="Edibles"/>
    <x v="1"/>
  </r>
  <r>
    <s v="2025-GUS-D2"/>
    <d v="2025-10-22T00:00:00"/>
    <s v="Day 2"/>
    <s v="SA9865"/>
    <s v="Shane"/>
    <s v="Rajbully"/>
    <s v="SA President B"/>
    <x v="1"/>
    <s v="Kob"/>
    <m/>
    <n v="51"/>
    <n v="1.4"/>
    <n v="1.4"/>
    <x v="8"/>
    <s v="President B"/>
    <s v="Edibles"/>
    <x v="1"/>
  </r>
  <r>
    <s v="2025-GUS-D2"/>
    <d v="2025-10-22T00:00:00"/>
    <s v="Day 2"/>
    <s v="SA9865"/>
    <s v="Shane"/>
    <s v="Rajbully"/>
    <s v="SA President B"/>
    <x v="1"/>
    <s v="Kob"/>
    <m/>
    <n v="46"/>
    <n v="1"/>
    <n v="1"/>
    <x v="8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7"/>
    <n v="1.1000000000000001"/>
    <n v="1.1000000000000001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6"/>
    <n v="1"/>
    <n v="1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8"/>
    <n v="1.1000000000000001"/>
    <n v="1.1000000000000001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7"/>
    <n v="1.1000000000000001"/>
    <n v="1.1000000000000001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8"/>
    <n v="1.1000000000000001"/>
    <n v="1.1000000000000001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3"/>
    <n v="0.8"/>
    <n v="0.8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7"/>
    <n v="1.1000000000000001"/>
    <n v="1.1000000000000001"/>
    <x v="11"/>
    <s v="President B"/>
    <s v="Edibles"/>
    <x v="1"/>
  </r>
  <r>
    <s v="2025-GUS-D2"/>
    <d v="2025-10-22T00:00:00"/>
    <s v="Day 2"/>
    <s v="SA10056"/>
    <s v="Philip"/>
    <s v="De Lange"/>
    <s v="SA President B"/>
    <x v="1"/>
    <s v="Kob"/>
    <m/>
    <n v="48"/>
    <n v="1.1000000000000001"/>
    <n v="1.1000000000000001"/>
    <x v="11"/>
    <s v="President B"/>
    <s v="Edibles"/>
    <x v="1"/>
  </r>
  <r>
    <s v="2025-GUS-D2"/>
    <d v="2025-10-22T00:00:00"/>
    <s v="Day 2"/>
    <s v="SA10088"/>
    <s v="Sheldon"/>
    <s v="Rawstron"/>
    <s v="SA President B"/>
    <x v="1"/>
    <s v="Kob"/>
    <m/>
    <n v="42"/>
    <n v="0.8"/>
    <n v="0.8"/>
    <x v="12"/>
    <s v="President B"/>
    <s v="Edibles"/>
    <x v="1"/>
  </r>
  <r>
    <s v="2025-GUS-D2"/>
    <d v="2025-10-22T00:00:00"/>
    <s v="Day 2"/>
    <s v="SA10088"/>
    <s v="Sheldon"/>
    <s v="Rawstron"/>
    <s v="SA President B"/>
    <x v="1"/>
    <s v="Kob"/>
    <m/>
    <n v="46"/>
    <n v="1"/>
    <n v="1"/>
    <x v="12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51"/>
    <n v="1.4"/>
    <n v="1.4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3"/>
    <n v="0.8"/>
    <n v="0.8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8"/>
    <n v="1.1000000000000001"/>
    <n v="1.1000000000000001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9"/>
    <n v="1.2"/>
    <n v="1.2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6"/>
    <n v="1"/>
    <n v="1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6"/>
    <n v="1"/>
    <n v="1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54"/>
    <n v="1.6"/>
    <n v="1.6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1"/>
    <n v="0.7"/>
    <n v="0.7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54"/>
    <n v="1.6"/>
    <n v="1.6"/>
    <x v="10"/>
    <s v="President B"/>
    <s v="Edibles"/>
    <x v="1"/>
  </r>
  <r>
    <s v="2025-GUS-D2"/>
    <d v="2025-10-22T00:00:00"/>
    <s v="Day 2"/>
    <s v="SA9923"/>
    <s v="Chris"/>
    <s v="Barnard"/>
    <s v="SA President B"/>
    <x v="1"/>
    <s v="Kob"/>
    <m/>
    <n v="42"/>
    <n v="0.8"/>
    <n v="0.8"/>
    <x v="10"/>
    <s v="President B"/>
    <s v="Edibles"/>
    <x v="1"/>
  </r>
  <r>
    <s v="2025-GUS-D2"/>
    <d v="2025-10-22T00:00:00"/>
    <s v="Day 2"/>
    <s v="SA9972"/>
    <s v="Benito"/>
    <s v="Crause"/>
    <s v="SA President B"/>
    <x v="1"/>
    <s v="Kob"/>
    <m/>
    <n v="49"/>
    <n v="1.2"/>
    <n v="1.2"/>
    <x v="13"/>
    <s v="President B"/>
    <s v="Edibles"/>
    <x v="1"/>
  </r>
  <r>
    <s v="2025-GUS-D2"/>
    <d v="2025-10-22T00:00:00"/>
    <s v="Day 2"/>
    <s v="SA9972"/>
    <s v="Benito"/>
    <s v="Crause"/>
    <s v="SA President B"/>
    <x v="1"/>
    <s v="Kob"/>
    <m/>
    <n v="57"/>
    <n v="1.9"/>
    <n v="1.9"/>
    <x v="13"/>
    <s v="President B"/>
    <s v="Edibles"/>
    <x v="1"/>
  </r>
  <r>
    <s v="2025-GUS-D2"/>
    <d v="2025-10-22T00:00:00"/>
    <s v="Day 2"/>
    <s v="SA9972"/>
    <s v="Benito"/>
    <s v="Crause"/>
    <s v="SA President B"/>
    <x v="1"/>
    <s v="Kob"/>
    <m/>
    <n v="46"/>
    <n v="1"/>
    <n v="1"/>
    <x v="13"/>
    <s v="President B"/>
    <s v="Edibles"/>
    <x v="1"/>
  </r>
  <r>
    <s v="2025-GUS-D2"/>
    <d v="2025-10-22T00:00:00"/>
    <s v="Day 2"/>
    <s v="SA9972"/>
    <s v="Benito"/>
    <s v="Crause"/>
    <s v="SA President B"/>
    <x v="1"/>
    <s v="Kob"/>
    <m/>
    <n v="42"/>
    <n v="0.8"/>
    <n v="0.8"/>
    <x v="13"/>
    <s v="President B"/>
    <s v="Edibles"/>
    <x v="1"/>
  </r>
  <r>
    <s v="2025-GUS-D2"/>
    <d v="2025-10-22T00:00:00"/>
    <s v="Day 2"/>
    <s v="SA9972"/>
    <s v="Benito"/>
    <s v="Crause"/>
    <s v="SA President B"/>
    <x v="1"/>
    <s v="Kob"/>
    <m/>
    <n v="49"/>
    <n v="1.2"/>
    <n v="1.2"/>
    <x v="13"/>
    <s v="President B"/>
    <s v="Edibles"/>
    <x v="1"/>
  </r>
  <r>
    <s v="2025-GUS-D2"/>
    <d v="2025-10-22T00:00:00"/>
    <s v="Day 2"/>
    <s v="SA9972"/>
    <s v="Benito"/>
    <s v="Crause"/>
    <s v="SA President B"/>
    <x v="1"/>
    <s v="Kob"/>
    <m/>
    <n v="52"/>
    <n v="1.4"/>
    <n v="1.4"/>
    <x v="13"/>
    <s v="President B"/>
    <s v="Edibles"/>
    <x v="1"/>
  </r>
  <r>
    <s v="2025-GUS-D2"/>
    <d v="2025-10-22T00:00:00"/>
    <s v="Day 2"/>
    <s v="SA5757"/>
    <s v="Luke"/>
    <s v="Roos"/>
    <s v="SA President B"/>
    <x v="1"/>
    <m/>
    <s v="Shark Spotted Gully"/>
    <n v="120"/>
    <n v="8.1"/>
    <n v="8.1"/>
    <x v="9"/>
    <s v="President B"/>
    <s v="Inedibles"/>
    <x v="1"/>
  </r>
  <r>
    <s v="2025-GUS-D2"/>
    <d v="2025-10-22T00:00:00"/>
    <s v="Day 2"/>
    <s v="SA5757"/>
    <s v="Luke"/>
    <s v="Roos"/>
    <s v="SA President B"/>
    <x v="1"/>
    <m/>
    <s v="Shark Spotted Gully"/>
    <n v="104"/>
    <n v="5"/>
    <n v="5"/>
    <x v="9"/>
    <s v="President B"/>
    <s v="Inedibles"/>
    <x v="1"/>
  </r>
  <r>
    <s v="2025-GUS-D2"/>
    <d v="2025-10-22T00:00:00"/>
    <s v="Day 2"/>
    <s v="SA6738"/>
    <s v="Wallie"/>
    <s v="Stroebel"/>
    <s v="SA President B"/>
    <x v="1"/>
    <m/>
    <m/>
    <m/>
    <s v=""/>
    <s v=""/>
    <x v="7"/>
    <s v="President B"/>
    <s v=""/>
    <x v="1"/>
  </r>
  <r>
    <s v="2025-GUS-D2"/>
    <d v="2025-10-22T00:00:00"/>
    <s v="Day 2"/>
    <s v="SA5343"/>
    <s v="Mariette"/>
    <s v="Du Plessis"/>
    <s v="SA Ladies"/>
    <x v="6"/>
    <s v="Kob"/>
    <m/>
    <n v="42"/>
    <n v="0.8"/>
    <n v="0.8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1"/>
    <n v="1.4"/>
    <n v="1.4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4"/>
    <n v="1.6"/>
    <n v="1.6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61"/>
    <n v="2.2999999999999998"/>
    <n v="2.2999999999999998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8"/>
    <n v="2"/>
    <n v="2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1"/>
    <n v="1.4"/>
    <n v="1.4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6"/>
    <n v="1.8"/>
    <n v="1.8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6"/>
    <n v="1.8"/>
    <n v="1.8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9"/>
    <n v="2.1"/>
    <n v="2.1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44"/>
    <n v="0.9"/>
    <n v="0.9"/>
    <x v="43"/>
    <s v="Ladies"/>
    <s v="Edibles"/>
    <x v="1"/>
  </r>
  <r>
    <s v="2025-GUS-D2"/>
    <d v="2025-10-22T00:00:00"/>
    <s v="Day 2"/>
    <s v="SA5343"/>
    <s v="Mariette"/>
    <s v="Du Plessis"/>
    <s v="SA Ladies"/>
    <x v="6"/>
    <s v="Kob"/>
    <m/>
    <n v="51"/>
    <n v="1.4"/>
    <n v="1.4"/>
    <x v="43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45"/>
    <n v="0.9"/>
    <n v="0.9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48"/>
    <n v="1.1000000000000001"/>
    <n v="1.1000000000000001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44"/>
    <n v="0.9"/>
    <n v="0.9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51"/>
    <n v="1.4"/>
    <n v="1.4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53"/>
    <n v="1.5"/>
    <n v="1.5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45"/>
    <n v="0.9"/>
    <n v="0.9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46"/>
    <n v="1"/>
    <n v="1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50"/>
    <n v="1.3"/>
    <n v="1.3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56"/>
    <n v="1.8"/>
    <n v="1.8"/>
    <x v="41"/>
    <s v="Ladies"/>
    <s v="Edibles"/>
    <x v="1"/>
  </r>
  <r>
    <s v="2025-GUS-D2"/>
    <d v="2025-10-22T00:00:00"/>
    <s v="Day 2"/>
    <s v="SA11013"/>
    <s v="Sume"/>
    <s v="Mostert"/>
    <s v="SA Ladies"/>
    <x v="6"/>
    <s v="Kob"/>
    <m/>
    <n v="40"/>
    <n v="0.7"/>
    <n v="0.7"/>
    <x v="41"/>
    <s v="Ladies"/>
    <s v="Edibles"/>
    <x v="1"/>
  </r>
  <r>
    <s v="2025-GUS-D2"/>
    <d v="2025-10-22T00:00:00"/>
    <s v="Day 2"/>
    <s v="SA10066"/>
    <s v="Angelique"/>
    <s v="Van Dyk"/>
    <s v="SA Ladies"/>
    <x v="6"/>
    <s v="Kob"/>
    <m/>
    <n v="58"/>
    <n v="2"/>
    <n v="2"/>
    <x v="44"/>
    <s v="Ladies"/>
    <s v="Edibles"/>
    <x v="1"/>
  </r>
  <r>
    <s v="2025-GUS-D2"/>
    <d v="2025-10-22T00:00:00"/>
    <s v="Day 2"/>
    <s v="SA10066"/>
    <s v="Angelique"/>
    <s v="Van Dyk"/>
    <s v="SA Ladies"/>
    <x v="6"/>
    <s v="Kob"/>
    <m/>
    <n v="60"/>
    <n v="2.2000000000000002"/>
    <n v="2.2000000000000002"/>
    <x v="44"/>
    <s v="Ladies"/>
    <s v="Edibles"/>
    <x v="1"/>
  </r>
  <r>
    <s v="2025-GUS-D2"/>
    <d v="2025-10-22T00:00:00"/>
    <s v="Day 2"/>
    <s v="SA10066"/>
    <s v="Angelique"/>
    <s v="Van Dyk"/>
    <s v="SA Ladies"/>
    <x v="6"/>
    <s v="Kob"/>
    <m/>
    <n v="55"/>
    <n v="1.7"/>
    <n v="1.7"/>
    <x v="44"/>
    <s v="Ladies"/>
    <s v="Edibles"/>
    <x v="1"/>
  </r>
  <r>
    <s v="2025-GUS-D2"/>
    <d v="2025-10-22T00:00:00"/>
    <s v="Day 2"/>
    <s v="SA10066"/>
    <s v="Angelique"/>
    <s v="Van Dyk"/>
    <s v="SA Ladies"/>
    <x v="6"/>
    <s v="Kob"/>
    <m/>
    <n v="48"/>
    <n v="1.1000000000000001"/>
    <n v="1.1000000000000001"/>
    <x v="44"/>
    <s v="Ladies"/>
    <s v="Edibles"/>
    <x v="1"/>
  </r>
  <r>
    <s v="2025-GUS-D2"/>
    <d v="2025-10-22T00:00:00"/>
    <s v="Day 2"/>
    <s v="SA10066"/>
    <s v="Angelique"/>
    <s v="Van Dyk"/>
    <s v="SA Ladies"/>
    <x v="6"/>
    <s v="Kob"/>
    <m/>
    <n v="51"/>
    <n v="1.4"/>
    <n v="1.4"/>
    <x v="44"/>
    <s v="Ladies"/>
    <s v="Edibles"/>
    <x v="1"/>
  </r>
  <r>
    <s v="2025-GUS-D2"/>
    <d v="2025-10-22T00:00:00"/>
    <s v="Day 2"/>
    <s v="SA10066"/>
    <s v="Angelique"/>
    <s v="Van Dyk"/>
    <s v="SA Ladies"/>
    <x v="6"/>
    <s v="Kob"/>
    <m/>
    <n v="51"/>
    <n v="1.4"/>
    <n v="1.4"/>
    <x v="44"/>
    <s v="Ladies"/>
    <s v="Edibles"/>
    <x v="1"/>
  </r>
  <r>
    <s v="2025-GUS-D2"/>
    <d v="2025-10-22T00:00:00"/>
    <s v="Day 2"/>
    <s v="SA6820"/>
    <s v="Helen"/>
    <s v="Potgieter"/>
    <s v="SA Ladies"/>
    <x v="6"/>
    <s v="Kob"/>
    <m/>
    <n v="46"/>
    <n v="1"/>
    <n v="1"/>
    <x v="42"/>
    <s v="Ladies"/>
    <s v="Edibles"/>
    <x v="1"/>
  </r>
  <r>
    <s v="2025-GUS-D2"/>
    <d v="2025-10-22T00:00:00"/>
    <s v="Day 2"/>
    <s v="SA6820"/>
    <s v="Helen"/>
    <s v="Potgieter"/>
    <s v="SA Ladies"/>
    <x v="6"/>
    <s v="Kob"/>
    <m/>
    <n v="54"/>
    <n v="1.6"/>
    <n v="1.6"/>
    <x v="42"/>
    <s v="Ladies"/>
    <s v="Edibles"/>
    <x v="1"/>
  </r>
  <r>
    <s v="2025-GUS-D2"/>
    <d v="2025-10-22T00:00:00"/>
    <s v="Day 2"/>
    <s v="SA6820"/>
    <s v="Helen"/>
    <s v="Potgieter"/>
    <s v="SA Ladies"/>
    <x v="6"/>
    <s v="Kob"/>
    <m/>
    <n v="63"/>
    <n v="2.6"/>
    <n v="2.6"/>
    <x v="42"/>
    <s v="Ladies"/>
    <s v="Edibles"/>
    <x v="1"/>
  </r>
  <r>
    <s v="2025-GUS-D2"/>
    <d v="2025-10-22T00:00:00"/>
    <s v="Day 2"/>
    <s v="SA6820"/>
    <s v="Helen"/>
    <s v="Potgieter"/>
    <s v="SA Ladies"/>
    <x v="6"/>
    <s v="Kob"/>
    <m/>
    <n v="48"/>
    <n v="1.1000000000000001"/>
    <n v="1.1000000000000001"/>
    <x v="42"/>
    <s v="Ladies"/>
    <s v="Edibles"/>
    <x v="1"/>
  </r>
  <r>
    <s v="2025-GUS-D2"/>
    <d v="2025-10-22T00:00:00"/>
    <s v="Day 2"/>
    <s v="SA6820"/>
    <s v="Helen"/>
    <s v="Potgieter"/>
    <s v="SA Ladies"/>
    <x v="6"/>
    <s v="Kob"/>
    <m/>
    <n v="54"/>
    <n v="1.6"/>
    <n v="1.6"/>
    <x v="42"/>
    <s v="Ladies"/>
    <s v="Edibles"/>
    <x v="1"/>
  </r>
  <r>
    <s v="2025-GUS-D2"/>
    <d v="2025-10-22T00:00:00"/>
    <s v="Day 2"/>
    <s v="SA6820"/>
    <s v="Helen"/>
    <s v="Potgieter"/>
    <s v="SA Ladies"/>
    <x v="6"/>
    <s v="Kob"/>
    <m/>
    <n v="44"/>
    <n v="0.9"/>
    <n v="0.9"/>
    <x v="42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48"/>
    <n v="1.1000000000000001"/>
    <n v="1.1000000000000001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50"/>
    <n v="1.3"/>
    <n v="1.3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46"/>
    <n v="1"/>
    <n v="1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54"/>
    <n v="1.6"/>
    <n v="1.6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45"/>
    <n v="0.9"/>
    <n v="0.9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57"/>
    <n v="1.9"/>
    <n v="1.9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47"/>
    <n v="1.1000000000000001"/>
    <n v="1.1000000000000001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46"/>
    <n v="1"/>
    <n v="1"/>
    <x v="46"/>
    <s v="Ladies"/>
    <s v="Edibles"/>
    <x v="1"/>
  </r>
  <r>
    <s v="2025-GUS-D2"/>
    <d v="2025-10-22T00:00:00"/>
    <s v="Day 2"/>
    <s v="SA9963"/>
    <s v="Yolanda"/>
    <s v="Vermeulen"/>
    <s v="SA Ladies"/>
    <x v="6"/>
    <s v="Kob"/>
    <m/>
    <n v="54"/>
    <n v="1.6"/>
    <n v="1.6"/>
    <x v="46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61"/>
    <n v="2.2999999999999998"/>
    <n v="2.2999999999999998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2"/>
    <n v="1.4"/>
    <n v="1.4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62"/>
    <n v="2.5"/>
    <n v="2.5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48"/>
    <n v="1.1000000000000001"/>
    <n v="1.1000000000000001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7"/>
    <n v="1.9"/>
    <n v="1.9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2"/>
    <n v="1.4"/>
    <n v="1.4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4"/>
    <n v="1.6"/>
    <n v="1.6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7"/>
    <n v="1.9"/>
    <n v="1.9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7"/>
    <n v="1.9"/>
    <n v="1.9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6"/>
    <n v="1.8"/>
    <n v="1.8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44"/>
    <n v="0.9"/>
    <n v="0.9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4"/>
    <n v="1.6"/>
    <n v="1.6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0"/>
    <n v="1.3"/>
    <n v="1.3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46"/>
    <n v="1"/>
    <n v="1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43"/>
    <n v="0.8"/>
    <n v="0.8"/>
    <x v="47"/>
    <s v="Ladies"/>
    <s v="Edibles"/>
    <x v="1"/>
  </r>
  <r>
    <s v="2025-GUS-D2"/>
    <d v="2025-10-22T00:00:00"/>
    <s v="Day 2"/>
    <s v="SA6868"/>
    <s v="Mariette"/>
    <s v="Westraad"/>
    <s v="SA Ladies"/>
    <x v="6"/>
    <s v="Kob"/>
    <m/>
    <n v="55"/>
    <n v="1.7"/>
    <n v="1.7"/>
    <x v="47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53"/>
    <n v="1.5"/>
    <n v="1.5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49"/>
    <n v="1.2"/>
    <n v="1.2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50"/>
    <n v="1.3"/>
    <n v="1.3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47"/>
    <n v="1.1000000000000001"/>
    <n v="1.1000000000000001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53"/>
    <n v="1.5"/>
    <n v="1.5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44"/>
    <n v="0.9"/>
    <n v="0.9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47"/>
    <n v="1.1000000000000001"/>
    <n v="1.1000000000000001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52"/>
    <n v="1.4"/>
    <n v="1.4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55"/>
    <n v="1.7"/>
    <n v="1.7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45"/>
    <n v="0.9"/>
    <n v="0.9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58"/>
    <n v="2"/>
    <n v="2"/>
    <x v="45"/>
    <s v="Ladies"/>
    <s v="Edibles"/>
    <x v="1"/>
  </r>
  <r>
    <s v="2025-GUS-D2"/>
    <d v="2025-10-22T00:00:00"/>
    <s v="Day 2"/>
    <s v="SA11280"/>
    <s v="Saffiya"/>
    <s v="Ahmod"/>
    <s v="SA Ladies"/>
    <x v="6"/>
    <s v="Kob"/>
    <m/>
    <n v="65"/>
    <n v="2.8"/>
    <n v="2.8"/>
    <x v="45"/>
    <s v="Ladies"/>
    <s v="Edibles"/>
    <x v="1"/>
  </r>
  <r>
    <s v="2025-GUS-D2"/>
    <d v="2025-10-22T00:00:00"/>
    <s v="Day 2"/>
    <s v="SA11280"/>
    <s v="Saffiya"/>
    <s v="Ahmod"/>
    <s v="SA Ladies"/>
    <x v="6"/>
    <m/>
    <s v="Shark Spotted Gully"/>
    <n v="148"/>
    <n v="16.600000000000001"/>
    <n v="16.600000000000001"/>
    <x v="45"/>
    <s v="Ladies"/>
    <s v="Inedibles"/>
    <x v="1"/>
  </r>
  <r>
    <s v="2025-GUS-D2"/>
    <d v="2025-10-22T00:00:00"/>
    <s v="Day 2"/>
    <s v="SA11280"/>
    <s v="Saffiya"/>
    <s v="Ahmod"/>
    <s v="SA Ladies"/>
    <x v="6"/>
    <m/>
    <s v="Shark Spotted Gully"/>
    <n v="111"/>
    <n v="6.2"/>
    <n v="6.2"/>
    <x v="45"/>
    <s v="Ladies"/>
    <s v="Inedibles"/>
    <x v="1"/>
  </r>
  <r>
    <s v="2025-GUS-D2"/>
    <d v="2025-10-22T00:00:00"/>
    <s v="Day 2"/>
    <s v="SA159"/>
    <s v="Ettienne"/>
    <s v="Kapp"/>
    <s v="SA Masters"/>
    <x v="2"/>
    <s v="Kob"/>
    <m/>
    <n v="47"/>
    <n v="1.1000000000000001"/>
    <n v="1.1000000000000001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60"/>
    <n v="2.2000000000000002"/>
    <n v="2.2000000000000002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52"/>
    <n v="1.4"/>
    <n v="1.4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43"/>
    <n v="0.8"/>
    <n v="0.8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48"/>
    <n v="1.1000000000000001"/>
    <n v="1.1000000000000001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51"/>
    <n v="1.4"/>
    <n v="1.4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43"/>
    <n v="0.8"/>
    <n v="0.8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43"/>
    <n v="0.8"/>
    <n v="0.8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59"/>
    <n v="2.1"/>
    <n v="2.1"/>
    <x v="17"/>
    <s v="Masters"/>
    <s v="Edibles"/>
    <x v="1"/>
  </r>
  <r>
    <s v="2025-GUS-D2"/>
    <d v="2025-10-22T00:00:00"/>
    <s v="Day 2"/>
    <s v="SA159"/>
    <s v="Ettienne"/>
    <s v="Kapp"/>
    <s v="SA Masters"/>
    <x v="2"/>
    <s v="Kob"/>
    <m/>
    <n v="55"/>
    <n v="1.7"/>
    <n v="1.7"/>
    <x v="17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46"/>
    <n v="1"/>
    <n v="1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49"/>
    <n v="1.2"/>
    <n v="1.2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9"/>
    <n v="2.1"/>
    <n v="2.1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47"/>
    <n v="1.1000000000000001"/>
    <n v="1.1000000000000001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0"/>
    <n v="1.3"/>
    <n v="1.3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46"/>
    <n v="1"/>
    <n v="1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3"/>
    <n v="1.5"/>
    <n v="1.5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2"/>
    <n v="1.4"/>
    <n v="1.4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6"/>
    <n v="1.8"/>
    <n v="1.8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48"/>
    <n v="1.1000000000000001"/>
    <n v="1.1000000000000001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1"/>
    <n v="1.4"/>
    <n v="1.4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1"/>
    <n v="1.4"/>
    <n v="1.4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0"/>
    <n v="1.3"/>
    <n v="1.3"/>
    <x v="15"/>
    <s v="Masters"/>
    <s v="Edibles"/>
    <x v="1"/>
  </r>
  <r>
    <s v="2025-GUS-D2"/>
    <d v="2025-10-22T00:00:00"/>
    <s v="Day 2"/>
    <s v="SA10017"/>
    <s v="Greg"/>
    <s v="Coetzer"/>
    <s v="SA Masters"/>
    <x v="2"/>
    <s v="Kob"/>
    <m/>
    <n v="55"/>
    <n v="1.7"/>
    <n v="1.7"/>
    <x v="15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6"/>
    <n v="1"/>
    <n v="1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6"/>
    <n v="1"/>
    <n v="1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7"/>
    <n v="1.1000000000000001"/>
    <n v="1.1000000000000001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51"/>
    <n v="1.4"/>
    <n v="1.4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7"/>
    <n v="1.1000000000000001"/>
    <n v="1.1000000000000001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6"/>
    <n v="1"/>
    <n v="1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5"/>
    <n v="0.9"/>
    <n v="0.9"/>
    <x v="18"/>
    <s v="Masters"/>
    <s v="Edibles"/>
    <x v="1"/>
  </r>
  <r>
    <s v="2025-GUS-D2"/>
    <d v="2025-10-22T00:00:00"/>
    <s v="Day 2"/>
    <s v="SA10911"/>
    <s v="Freek"/>
    <s v="Stander"/>
    <s v="SA Masters"/>
    <x v="2"/>
    <s v="Kob"/>
    <m/>
    <n v="40"/>
    <n v="0.7"/>
    <n v="0.7"/>
    <x v="18"/>
    <s v="Masters"/>
    <s v="Edibles"/>
    <x v="1"/>
  </r>
  <r>
    <s v="2025-GUS-D2"/>
    <d v="2025-10-22T00:00:00"/>
    <s v="Day 2"/>
    <s v="SA5644"/>
    <s v="Jacques"/>
    <s v="Snyman"/>
    <s v="SA Masters"/>
    <x v="2"/>
    <s v="Kob"/>
    <m/>
    <n v="56"/>
    <n v="1.8"/>
    <n v="1.8"/>
    <x v="16"/>
    <s v="Masters"/>
    <s v="Edibles"/>
    <x v="1"/>
  </r>
  <r>
    <s v="2025-GUS-D2"/>
    <d v="2025-10-22T00:00:00"/>
    <s v="Day 2"/>
    <s v="SA5644"/>
    <s v="Jacques"/>
    <s v="Snyman"/>
    <s v="SA Masters"/>
    <x v="2"/>
    <s v="Kob"/>
    <m/>
    <n v="46"/>
    <n v="1"/>
    <n v="1"/>
    <x v="16"/>
    <s v="Masters"/>
    <s v="Edibles"/>
    <x v="1"/>
  </r>
  <r>
    <s v="2025-GUS-D2"/>
    <d v="2025-10-22T00:00:00"/>
    <s v="Day 2"/>
    <s v="SA5644"/>
    <s v="Jacques"/>
    <s v="Snyman"/>
    <s v="SA Masters"/>
    <x v="2"/>
    <s v="Kob"/>
    <m/>
    <n v="41"/>
    <n v="0.7"/>
    <n v="0.7"/>
    <x v="16"/>
    <s v="Masters"/>
    <s v="Edibles"/>
    <x v="1"/>
  </r>
  <r>
    <s v="2025-GUS-D2"/>
    <d v="2025-10-22T00:00:00"/>
    <s v="Day 2"/>
    <s v="SA3510"/>
    <s v="Mervin"/>
    <s v="Pillay"/>
    <s v="SA Masters"/>
    <x v="2"/>
    <m/>
    <s v="Shark Spotted Gully"/>
    <n v="153"/>
    <n v="18.600000000000001"/>
    <n v="18.600000000000001"/>
    <x v="14"/>
    <s v="Masters"/>
    <s v="Inedibles"/>
    <x v="1"/>
  </r>
  <r>
    <s v="2025-GUS-D2"/>
    <d v="2025-10-22T00:00:00"/>
    <s v="Day 2"/>
    <s v="SA3510"/>
    <s v="Mervin"/>
    <s v="Pillay"/>
    <s v="SA Masters"/>
    <x v="2"/>
    <s v="Kob"/>
    <m/>
    <n v="44"/>
    <n v="0.9"/>
    <n v="0.9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50"/>
    <n v="1.3"/>
    <n v="1.3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53"/>
    <n v="1.5"/>
    <n v="1.5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47"/>
    <n v="1.1000000000000001"/>
    <n v="1.1000000000000001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51"/>
    <n v="1.4"/>
    <n v="1.4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50"/>
    <n v="1.3"/>
    <n v="1.3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45"/>
    <n v="0.9"/>
    <n v="0.9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48"/>
    <n v="1.1000000000000001"/>
    <n v="1.1000000000000001"/>
    <x v="14"/>
    <s v="Masters"/>
    <s v="Edibles"/>
    <x v="1"/>
  </r>
  <r>
    <s v="2025-GUS-D2"/>
    <d v="2025-10-22T00:00:00"/>
    <s v="Day 2"/>
    <s v="SA3510"/>
    <s v="Mervin"/>
    <s v="Pillay"/>
    <s v="SA Masters"/>
    <x v="2"/>
    <s v="Kob"/>
    <m/>
    <n v="49"/>
    <n v="1.2"/>
    <n v="1.2"/>
    <x v="14"/>
    <s v="Masters"/>
    <s v="Edibles"/>
    <x v="1"/>
  </r>
  <r>
    <s v="2025-GUS-D2"/>
    <d v="2025-10-22T00:00:00"/>
    <s v="Day 2"/>
    <s v="SA9488"/>
    <s v="Guy"/>
    <s v="Nicholson"/>
    <s v="SA Masters"/>
    <x v="2"/>
    <m/>
    <s v="Shark Spotted Gully"/>
    <n v="158"/>
    <n v="20.8"/>
    <n v="20.8"/>
    <x v="19"/>
    <s v="Masters"/>
    <s v="Inedibles"/>
    <x v="1"/>
  </r>
  <r>
    <s v="2025-GUS-D2"/>
    <d v="2025-10-22T00:00:00"/>
    <s v="Day 2"/>
    <s v="SA9488"/>
    <s v="Guy"/>
    <s v="Nicholson"/>
    <s v="SA Masters"/>
    <x v="2"/>
    <s v="Kob"/>
    <m/>
    <n v="41"/>
    <n v="0.7"/>
    <n v="0.7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46"/>
    <n v="1"/>
    <n v="1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48"/>
    <n v="1.1000000000000001"/>
    <n v="1.1000000000000001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50"/>
    <n v="1.3"/>
    <n v="1.3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51"/>
    <n v="1.4"/>
    <n v="1.4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43"/>
    <n v="0.8"/>
    <n v="0.8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59"/>
    <n v="2.1"/>
    <n v="2.1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51"/>
    <n v="1.4"/>
    <n v="1.4"/>
    <x v="19"/>
    <s v="Masters"/>
    <s v="Edibles"/>
    <x v="1"/>
  </r>
  <r>
    <s v="2025-GUS-D2"/>
    <d v="2025-10-22T00:00:00"/>
    <s v="Day 2"/>
    <s v="SA9488"/>
    <s v="Guy"/>
    <s v="Nicholson"/>
    <s v="SA Masters"/>
    <x v="2"/>
    <s v="Kob"/>
    <m/>
    <n v="45"/>
    <n v="0.9"/>
    <n v="0.9"/>
    <x v="19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45"/>
    <n v="0.9"/>
    <n v="0.9"/>
    <x v="96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52"/>
    <n v="1.4"/>
    <n v="1.4"/>
    <x v="96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54"/>
    <n v="1.6"/>
    <n v="1.6"/>
    <x v="96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45"/>
    <n v="0.9"/>
    <n v="0.9"/>
    <x v="96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59"/>
    <n v="2.1"/>
    <n v="2.1"/>
    <x v="96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48"/>
    <n v="1.1000000000000001"/>
    <n v="1.1000000000000001"/>
    <x v="96"/>
    <s v="Masters"/>
    <s v="Edibles"/>
    <x v="1"/>
  </r>
  <r>
    <s v="2025-GUS-D2"/>
    <d v="2025-10-22T00:00:00"/>
    <s v="Day 2"/>
    <s v="SA10511"/>
    <s v="Robin"/>
    <s v="Cochius"/>
    <s v="SA Masters"/>
    <x v="2"/>
    <s v="Kob"/>
    <m/>
    <n v="64"/>
    <n v="2.7"/>
    <n v="2.7"/>
    <x v="96"/>
    <s v="Masters"/>
    <s v="Edibles"/>
    <x v="1"/>
  </r>
  <r>
    <s v="2025-GUS-D2"/>
    <d v="2025-10-22T00:00:00"/>
    <s v="Day 2"/>
    <s v="SA10511"/>
    <s v="Robin"/>
    <s v="Cochius"/>
    <s v="SA Masters"/>
    <x v="2"/>
    <m/>
    <s v="Shark Spotted Gully"/>
    <n v="139"/>
    <n v="13.4"/>
    <n v="13.4"/>
    <x v="96"/>
    <s v="Masters"/>
    <s v="Inedibles"/>
    <x v="1"/>
  </r>
  <r>
    <s v="2025-GUS-D2"/>
    <d v="2025-10-22T00:00:00"/>
    <s v="Day 2"/>
    <s v="SA10511"/>
    <s v="Robin"/>
    <s v="Cochius"/>
    <s v="SA Masters"/>
    <x v="2"/>
    <m/>
    <s v="Shark Spotted Gully"/>
    <n v="101"/>
    <n v="4.5"/>
    <n v="4.5"/>
    <x v="96"/>
    <s v="Masters"/>
    <s v="Inedibles"/>
    <x v="1"/>
  </r>
  <r>
    <s v="2025-GUS-D2"/>
    <d v="2025-10-22T00:00:00"/>
    <s v="Day 2"/>
    <s v="SA4454"/>
    <s v="Mike"/>
    <s v="Smeda"/>
    <s v="SA Grand Masters"/>
    <x v="3"/>
    <s v="Kob"/>
    <m/>
    <n v="47"/>
    <n v="1.1000000000000001"/>
    <n v="1.1000000000000001"/>
    <x v="26"/>
    <s v="Grand Masters"/>
    <s v="Edibles"/>
    <x v="1"/>
  </r>
  <r>
    <s v="2025-GUS-D2"/>
    <d v="2025-10-22T00:00:00"/>
    <s v="Day 2"/>
    <s v="SA4454"/>
    <s v="Mike"/>
    <s v="Smeda"/>
    <s v="SA Grand Masters"/>
    <x v="3"/>
    <s v="Kob"/>
    <m/>
    <n v="49"/>
    <n v="1.2"/>
    <n v="1.2"/>
    <x v="26"/>
    <s v="Grand Masters"/>
    <s v="Edibles"/>
    <x v="1"/>
  </r>
  <r>
    <s v="2025-GUS-D2"/>
    <d v="2025-10-22T00:00:00"/>
    <s v="Day 2"/>
    <s v="SA4454"/>
    <s v="Mike"/>
    <s v="Smeda"/>
    <s v="SA Grand Masters"/>
    <x v="3"/>
    <s v="Kob"/>
    <m/>
    <n v="52"/>
    <n v="1.4"/>
    <n v="1.4"/>
    <x v="26"/>
    <s v="Grand Masters"/>
    <s v="Edibles"/>
    <x v="1"/>
  </r>
  <r>
    <s v="2025-GUS-D2"/>
    <d v="2025-10-22T00:00:00"/>
    <s v="Day 2"/>
    <s v="SA4454"/>
    <s v="Mike"/>
    <s v="Smeda"/>
    <s v="SA Grand Masters"/>
    <x v="3"/>
    <s v="Kob"/>
    <m/>
    <n v="43"/>
    <n v="0.8"/>
    <n v="0.8"/>
    <x v="26"/>
    <s v="Grand Masters"/>
    <s v="Edibles"/>
    <x v="1"/>
  </r>
  <r>
    <s v="2025-GUS-D2"/>
    <d v="2025-10-22T00:00:00"/>
    <s v="Day 2"/>
    <s v="SA4454"/>
    <s v="Mike"/>
    <s v="Smeda"/>
    <s v="SA Grand Masters"/>
    <x v="3"/>
    <s v="Kob"/>
    <m/>
    <n v="42"/>
    <n v="0.8"/>
    <n v="0.8"/>
    <x v="26"/>
    <s v="Grand Masters"/>
    <s v="Edibles"/>
    <x v="1"/>
  </r>
  <r>
    <s v="2025-GUS-D2"/>
    <d v="2025-10-22T00:00:00"/>
    <s v="Day 2"/>
    <s v="SA4454"/>
    <s v="Mike"/>
    <s v="Smeda"/>
    <s v="SA Grand Masters"/>
    <x v="3"/>
    <s v="Kob"/>
    <m/>
    <n v="52"/>
    <n v="1.4"/>
    <n v="1.4"/>
    <x v="26"/>
    <s v="Grand Masters"/>
    <s v="Edibles"/>
    <x v="1"/>
  </r>
  <r>
    <s v="2025-GUS-D2"/>
    <d v="2025-10-22T00:00:00"/>
    <s v="Day 2"/>
    <s v="SA4454"/>
    <s v="Mike"/>
    <s v="Smeda"/>
    <s v="SA Grand Masters"/>
    <x v="3"/>
    <s v="Kob"/>
    <m/>
    <n v="45"/>
    <n v="0.9"/>
    <n v="0.9"/>
    <x v="26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53"/>
    <n v="1.5"/>
    <n v="1.5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54"/>
    <n v="1.6"/>
    <n v="1.6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48"/>
    <n v="1.1000000000000001"/>
    <n v="1.1000000000000001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50"/>
    <n v="1.3"/>
    <n v="1.3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73"/>
    <n v="4.0999999999999996"/>
    <n v="4.0999999999999996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55"/>
    <n v="1.7"/>
    <n v="1.7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41"/>
    <n v="0.7"/>
    <n v="0.7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45"/>
    <n v="0.9"/>
    <n v="0.9"/>
    <x v="23"/>
    <s v="Grand Masters"/>
    <s v="Edibles"/>
    <x v="1"/>
  </r>
  <r>
    <s v="2025-GUS-D2"/>
    <d v="2025-10-22T00:00:00"/>
    <s v="Day 2"/>
    <s v="SA4932"/>
    <s v="Peter"/>
    <s v="Van Vollenstee"/>
    <s v="SA Grand Masters"/>
    <x v="3"/>
    <s v="Kob"/>
    <m/>
    <n v="45"/>
    <n v="0.9"/>
    <n v="0.9"/>
    <x v="23"/>
    <s v="Grand Masters"/>
    <s v="Edibles"/>
    <x v="1"/>
  </r>
  <r>
    <s v="2025-GUS-D2"/>
    <d v="2025-10-22T00:00:00"/>
    <s v="Day 2"/>
    <s v="SA2057"/>
    <s v="Colin"/>
    <s v="Davidowitz"/>
    <s v="SA Grand Masters"/>
    <x v="3"/>
    <s v="Kob"/>
    <m/>
    <n v="49"/>
    <n v="1.2"/>
    <n v="1.2"/>
    <x v="24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50"/>
    <n v="1.3"/>
    <n v="1.3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50"/>
    <n v="1.3"/>
    <n v="1.3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53"/>
    <n v="1.5"/>
    <n v="1.5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55"/>
    <n v="1.7"/>
    <n v="1.7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46"/>
    <n v="1"/>
    <n v="1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45"/>
    <n v="0.9"/>
    <n v="0.9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45"/>
    <n v="0.9"/>
    <n v="0.9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51"/>
    <n v="1.4"/>
    <n v="1.4"/>
    <x v="21"/>
    <s v="Grand Masters"/>
    <s v="Edibles"/>
    <x v="1"/>
  </r>
  <r>
    <s v="2025-GUS-D2"/>
    <d v="2025-10-22T00:00:00"/>
    <s v="Day 2"/>
    <s v="SA4534"/>
    <s v="Mike"/>
    <s v="Bailey"/>
    <s v="SA Grand Masters"/>
    <x v="3"/>
    <s v="Kob"/>
    <m/>
    <n v="42"/>
    <n v="0.8"/>
    <n v="0.8"/>
    <x v="21"/>
    <s v="Grand Masters"/>
    <s v="Edibles"/>
    <x v="1"/>
  </r>
  <r>
    <s v="2025-GUS-D2"/>
    <d v="2025-10-22T00:00:00"/>
    <s v="Day 2"/>
    <s v="SA5724"/>
    <s v="Brian"/>
    <s v="McFarlane"/>
    <s v="SA Grand Masters"/>
    <x v="3"/>
    <m/>
    <s v="Shark Spotted Gully"/>
    <n v="152"/>
    <n v="18.2"/>
    <n v="18.2"/>
    <x v="25"/>
    <s v="Grand Masters"/>
    <s v="Inedibles"/>
    <x v="1"/>
  </r>
  <r>
    <s v="2025-GUS-D2"/>
    <d v="2025-10-22T00:00:00"/>
    <s v="Day 2"/>
    <s v="SA5724"/>
    <s v="Brian"/>
    <s v="McFarlane"/>
    <s v="SA Grand Masters"/>
    <x v="3"/>
    <s v="Kob"/>
    <m/>
    <n v="50"/>
    <n v="1.3"/>
    <n v="1.3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53"/>
    <n v="1.5"/>
    <n v="1.5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47"/>
    <n v="1.1000000000000001"/>
    <n v="1.1000000000000001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49"/>
    <n v="1.2"/>
    <n v="1.2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50"/>
    <n v="1.3"/>
    <n v="1.3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41"/>
    <n v="0.7"/>
    <n v="0.7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49"/>
    <n v="1.2"/>
    <n v="1.2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56"/>
    <n v="1.8"/>
    <n v="1.8"/>
    <x v="25"/>
    <s v="Grand Masters"/>
    <s v="Edibles"/>
    <x v="1"/>
  </r>
  <r>
    <s v="2025-GUS-D2"/>
    <d v="2025-10-22T00:00:00"/>
    <s v="Day 2"/>
    <s v="SA5724"/>
    <s v="Brian"/>
    <s v="McFarlane"/>
    <s v="SA Grand Masters"/>
    <x v="3"/>
    <s v="Kob"/>
    <m/>
    <n v="44"/>
    <n v="0.9"/>
    <n v="0.9"/>
    <x v="25"/>
    <s v="Grand Masters"/>
    <s v="Edibles"/>
    <x v="1"/>
  </r>
  <r>
    <s v="2025-GUS-D2"/>
    <d v="2025-10-22T00:00:00"/>
    <s v="Day 2"/>
    <s v="SA4949"/>
    <s v="Kallie"/>
    <s v="Erasmus"/>
    <s v="SA Grand Masters"/>
    <x v="3"/>
    <m/>
    <s v="Shark Spotted Gully"/>
    <n v="169"/>
    <n v="26.2"/>
    <n v="26.2"/>
    <x v="20"/>
    <s v="Grand Masters"/>
    <s v="Inedibles"/>
    <x v="1"/>
  </r>
  <r>
    <s v="2025-GUS-D2"/>
    <d v="2025-10-22T00:00:00"/>
    <s v="Day 2"/>
    <s v="SA4949"/>
    <s v="Kallie"/>
    <s v="Erasmus"/>
    <s v="SA Grand Masters"/>
    <x v="3"/>
    <m/>
    <s v="Shark Spotted Gully"/>
    <n v="98"/>
    <n v="4"/>
    <n v="4"/>
    <x v="20"/>
    <s v="Grand Masters"/>
    <s v="Inedibles"/>
    <x v="1"/>
  </r>
  <r>
    <s v="2025-GUS-D2"/>
    <d v="2025-10-22T00:00:00"/>
    <s v="Day 2"/>
    <s v="SA4949"/>
    <s v="Kallie"/>
    <s v="Erasmus"/>
    <s v="SA Grand Masters"/>
    <x v="3"/>
    <s v="Kob"/>
    <m/>
    <n v="56"/>
    <n v="1.8"/>
    <n v="1.8"/>
    <x v="20"/>
    <s v="Grand Masters"/>
    <s v="Edibles"/>
    <x v="1"/>
  </r>
  <r>
    <s v="2025-GUS-D2"/>
    <d v="2025-10-22T00:00:00"/>
    <s v="Day 2"/>
    <s v="SA4949"/>
    <s v="Kallie"/>
    <s v="Erasmus"/>
    <s v="SA Grand Masters"/>
    <x v="3"/>
    <s v="Kob"/>
    <m/>
    <n v="59"/>
    <n v="2.1"/>
    <n v="2.1"/>
    <x v="20"/>
    <s v="Grand Masters"/>
    <s v="Edibles"/>
    <x v="1"/>
  </r>
  <r>
    <s v="2025-GUS-D2"/>
    <d v="2025-10-22T00:00:00"/>
    <s v="Day 2"/>
    <s v="SA4949"/>
    <s v="Kallie"/>
    <s v="Erasmus"/>
    <s v="SA Grand Masters"/>
    <x v="3"/>
    <s v="Kob"/>
    <m/>
    <n v="45"/>
    <n v="0.9"/>
    <n v="0.9"/>
    <x v="20"/>
    <s v="Grand Masters"/>
    <s v="Edibles"/>
    <x v="1"/>
  </r>
  <r>
    <s v="2025-GUS-D2"/>
    <d v="2025-10-22T00:00:00"/>
    <s v="Day 2"/>
    <s v="SA2427"/>
    <s v="Kobus"/>
    <s v="Rossouw"/>
    <s v="SA Grand Masters"/>
    <x v="3"/>
    <m/>
    <s v="Shark Spotted Gully"/>
    <n v="151"/>
    <n v="17.8"/>
    <n v="17.8"/>
    <x v="22"/>
    <s v="Grand Masters"/>
    <s v="Inedibles"/>
    <x v="1"/>
  </r>
  <r>
    <s v="2025-GUS-D2"/>
    <d v="2025-10-22T00:00:00"/>
    <s v="Day 2"/>
    <s v="SA2427"/>
    <s v="Kobus"/>
    <s v="Rossouw"/>
    <s v="SA Grand Masters"/>
    <x v="3"/>
    <s v="Kob"/>
    <m/>
    <n v="58"/>
    <n v="2"/>
    <n v="2"/>
    <x v="22"/>
    <s v="Grand Masters"/>
    <s v="Edibles"/>
    <x v="1"/>
  </r>
  <r>
    <s v="2025-GUS-D2"/>
    <d v="2025-10-22T00:00:00"/>
    <s v="Day 2"/>
    <s v="SA2427"/>
    <s v="Kobus"/>
    <s v="Rossouw"/>
    <s v="SA Grand Masters"/>
    <x v="3"/>
    <s v="Kob"/>
    <m/>
    <n v="47"/>
    <n v="1.1000000000000001"/>
    <n v="1.1000000000000001"/>
    <x v="22"/>
    <s v="Grand Masters"/>
    <s v="Edibles"/>
    <x v="1"/>
  </r>
  <r>
    <s v="2025-GUS-D2"/>
    <d v="2025-10-22T00:00:00"/>
    <s v="Day 2"/>
    <s v="SA2427"/>
    <s v="Kobus"/>
    <s v="Rossouw"/>
    <s v="SA Grand Masters"/>
    <x v="3"/>
    <s v="Kob"/>
    <m/>
    <n v="44"/>
    <n v="0.9"/>
    <n v="0.9"/>
    <x v="22"/>
    <s v="Grand Masters"/>
    <s v="Edibles"/>
    <x v="1"/>
  </r>
  <r>
    <s v="2025-GUS-D2"/>
    <d v="2025-10-22T00:00:00"/>
    <s v="Day 2"/>
    <s v="SA10143"/>
    <s v="Kian"/>
    <s v="Timmer"/>
    <s v="SA Inland"/>
    <x v="4"/>
    <s v="Kob"/>
    <m/>
    <n v="42"/>
    <n v="0.8"/>
    <n v="0.8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8"/>
    <n v="1.1000000000000001"/>
    <n v="1.1000000000000001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2"/>
    <n v="0.8"/>
    <n v="0.8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8"/>
    <n v="1.1000000000000001"/>
    <n v="1.1000000000000001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56"/>
    <n v="1.8"/>
    <n v="1.8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5"/>
    <n v="0.9"/>
    <n v="0.9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8"/>
    <n v="1.1000000000000001"/>
    <n v="1.1000000000000001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8"/>
    <n v="1.1000000000000001"/>
    <n v="1.1000000000000001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54"/>
    <n v="1.6"/>
    <n v="1.6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52"/>
    <n v="1.4"/>
    <n v="1.4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9"/>
    <n v="1.2"/>
    <n v="1.2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54"/>
    <n v="1.6"/>
    <n v="1.6"/>
    <x v="28"/>
    <s v="Veterans/Inland"/>
    <s v="Edibles"/>
    <x v="1"/>
  </r>
  <r>
    <s v="2025-GUS-D2"/>
    <d v="2025-10-22T00:00:00"/>
    <s v="Day 2"/>
    <s v="SA10143"/>
    <s v="Kian"/>
    <s v="Timmer"/>
    <s v="SA Inland"/>
    <x v="4"/>
    <s v="Kob"/>
    <m/>
    <n v="48"/>
    <n v="1.1000000000000001"/>
    <n v="1.1000000000000001"/>
    <x v="28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1"/>
    <n v="1.4"/>
    <n v="1.4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0"/>
    <n v="1.3"/>
    <n v="1.3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7"/>
    <n v="1.1000000000000001"/>
    <n v="1.1000000000000001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5"/>
    <n v="1.7"/>
    <n v="1.7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5"/>
    <n v="0.9"/>
    <n v="0.9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9"/>
    <n v="1.2"/>
    <n v="1.2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2"/>
    <n v="0.8"/>
    <n v="0.8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5"/>
    <n v="0.9"/>
    <n v="0.9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61"/>
    <n v="2.2999999999999998"/>
    <n v="2.2999999999999998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1"/>
    <n v="1.4"/>
    <n v="1.4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5"/>
    <n v="0.9"/>
    <n v="0.9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4"/>
    <n v="0.9"/>
    <n v="0.9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4"/>
    <n v="1.6"/>
    <n v="1.6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2"/>
    <n v="1.4"/>
    <n v="1.4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9"/>
    <n v="1.2"/>
    <n v="1.2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3"/>
    <n v="0.8"/>
    <n v="0.8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9"/>
    <n v="1.2"/>
    <n v="1.2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3"/>
    <n v="0.8"/>
    <n v="0.8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3"/>
    <n v="1.5"/>
    <n v="1.5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52"/>
    <n v="1.4"/>
    <n v="1.4"/>
    <x v="31"/>
    <s v="Veterans/Inland"/>
    <s v="Edibles"/>
    <x v="1"/>
  </r>
  <r>
    <s v="2025-GUS-D2"/>
    <d v="2025-10-22T00:00:00"/>
    <s v="Day 2"/>
    <s v="SA728"/>
    <s v="Wimpie"/>
    <s v="Barnard"/>
    <s v="SA Inland"/>
    <x v="4"/>
    <s v="Kob"/>
    <m/>
    <n v="47"/>
    <n v="1.1000000000000001"/>
    <n v="1.1000000000000001"/>
    <x v="31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0"/>
    <n v="1.3"/>
    <n v="1.3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9"/>
    <n v="2.1"/>
    <n v="2.1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1"/>
    <n v="1.4"/>
    <n v="1.4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8"/>
    <n v="1.1000000000000001"/>
    <n v="1.1000000000000001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3"/>
    <n v="0.8"/>
    <n v="0.8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0"/>
    <n v="1.3"/>
    <n v="1.3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7"/>
    <n v="1.9"/>
    <n v="1.9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8"/>
    <n v="1.1000000000000001"/>
    <n v="1.1000000000000001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7"/>
    <n v="1.1000000000000001"/>
    <n v="1.1000000000000001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5"/>
    <n v="0.9"/>
    <n v="0.9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6"/>
    <n v="1"/>
    <n v="1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3"/>
    <n v="1.5"/>
    <n v="1.5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1"/>
    <n v="0.7"/>
    <n v="0.7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3"/>
    <n v="1.5"/>
    <n v="1.5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50"/>
    <n v="1.3"/>
    <n v="1.3"/>
    <x v="29"/>
    <s v="Veterans/Inland"/>
    <s v="Edibles"/>
    <x v="1"/>
  </r>
  <r>
    <s v="2025-GUS-D2"/>
    <d v="2025-10-22T00:00:00"/>
    <s v="Day 2"/>
    <s v="SA8871"/>
    <s v="Ruan"/>
    <s v="Nel"/>
    <s v="SA Inland"/>
    <x v="4"/>
    <s v="Kob"/>
    <m/>
    <n v="40"/>
    <n v="0.7"/>
    <n v="0.7"/>
    <x v="29"/>
    <s v="Veterans/Inland"/>
    <s v="Edibles"/>
    <x v="1"/>
  </r>
  <r>
    <s v="2025-GUS-D2"/>
    <d v="2025-10-22T00:00:00"/>
    <s v="Day 2"/>
    <s v="SA9676"/>
    <s v="Lester"/>
    <s v="Alexander"/>
    <s v="SA Inland"/>
    <x v="4"/>
    <m/>
    <s v="Shark Spotted Gully"/>
    <n v="93"/>
    <n v="3.4"/>
    <n v="3.4"/>
    <x v="33"/>
    <s v="Veterans/Inland"/>
    <s v="Inedibles"/>
    <x v="1"/>
  </r>
  <r>
    <s v="2025-GUS-D2"/>
    <d v="2025-10-22T00:00:00"/>
    <s v="Day 2"/>
    <s v="SA9676"/>
    <s v="Lester"/>
    <s v="Alexander"/>
    <s v="SA Inland"/>
    <x v="4"/>
    <s v="Kob"/>
    <m/>
    <n v="50"/>
    <n v="1.3"/>
    <n v="1.3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49"/>
    <n v="1.2"/>
    <n v="1.2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42"/>
    <n v="0.8"/>
    <n v="0.8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45"/>
    <n v="0.9"/>
    <n v="0.9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46"/>
    <n v="1"/>
    <n v="1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47"/>
    <n v="1.1000000000000001"/>
    <n v="1.1000000000000001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49"/>
    <n v="1.2"/>
    <n v="1.2"/>
    <x v="33"/>
    <s v="Veterans/Inland"/>
    <s v="Edibles"/>
    <x v="1"/>
  </r>
  <r>
    <s v="2025-GUS-D2"/>
    <d v="2025-10-22T00:00:00"/>
    <s v="Day 2"/>
    <s v="SA9676"/>
    <s v="Lester"/>
    <s v="Alexander"/>
    <s v="SA Inland"/>
    <x v="4"/>
    <s v="Kob"/>
    <m/>
    <n v="50"/>
    <n v="1.3"/>
    <n v="1.3"/>
    <x v="33"/>
    <s v="Veterans/Inland"/>
    <s v="Edibles"/>
    <x v="1"/>
  </r>
  <r>
    <s v="2025-GUS-D2"/>
    <d v="2025-10-22T00:00:00"/>
    <s v="Day 2"/>
    <s v="SA9165"/>
    <s v="Wihan"/>
    <s v="De Jager"/>
    <s v="SA Inland"/>
    <x v="4"/>
    <m/>
    <s v="Shark Spotted Gully"/>
    <n v="80"/>
    <n v="2"/>
    <n v="2"/>
    <x v="30"/>
    <s v="Veterans/Inland"/>
    <s v="Inedibles"/>
    <x v="1"/>
  </r>
  <r>
    <s v="2025-GUS-D2"/>
    <d v="2025-10-22T00:00:00"/>
    <s v="Day 2"/>
    <s v="SA9165"/>
    <s v="Wihan"/>
    <s v="De Jager"/>
    <s v="SA Inland"/>
    <x v="4"/>
    <s v="Kob"/>
    <m/>
    <n v="51"/>
    <n v="1.4"/>
    <n v="1.4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3"/>
    <n v="0.8"/>
    <n v="0.8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7"/>
    <n v="1.1000000000000001"/>
    <n v="1.1000000000000001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51"/>
    <n v="1.4"/>
    <n v="1.4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59"/>
    <n v="2.1"/>
    <n v="2.1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6"/>
    <n v="1"/>
    <n v="1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3"/>
    <n v="0.8"/>
    <n v="0.8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8"/>
    <n v="1.1000000000000001"/>
    <n v="1.1000000000000001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5"/>
    <n v="0.9"/>
    <n v="0.9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57"/>
    <n v="1.9"/>
    <n v="1.9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1"/>
    <n v="0.7"/>
    <n v="0.7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59"/>
    <n v="2.1"/>
    <n v="2.1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4"/>
    <n v="0.9"/>
    <n v="0.9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7"/>
    <n v="1.1000000000000001"/>
    <n v="1.1000000000000001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5"/>
    <n v="0.9"/>
    <n v="0.9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4"/>
    <n v="0.9"/>
    <n v="0.9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3"/>
    <n v="0.8"/>
    <n v="0.8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4"/>
    <n v="0.9"/>
    <n v="0.9"/>
    <x v="30"/>
    <s v="Veterans/Inland"/>
    <s v="Edibles"/>
    <x v="1"/>
  </r>
  <r>
    <s v="2025-GUS-D2"/>
    <d v="2025-10-22T00:00:00"/>
    <s v="Day 2"/>
    <s v="SA9165"/>
    <s v="Wihan"/>
    <s v="De Jager"/>
    <s v="SA Inland"/>
    <x v="4"/>
    <s v="Kob"/>
    <m/>
    <n v="47"/>
    <n v="1.1000000000000001"/>
    <n v="1.1000000000000001"/>
    <x v="30"/>
    <s v="Veterans/Inland"/>
    <s v="Edibles"/>
    <x v="1"/>
  </r>
  <r>
    <s v="2025-GUS-D2"/>
    <d v="2025-10-22T00:00:00"/>
    <s v="Day 2"/>
    <s v="SA9168"/>
    <s v="Christopher"/>
    <s v="Rothman"/>
    <s v="SA Inland"/>
    <x v="4"/>
    <m/>
    <s v="Shark Spotted Gully"/>
    <n v="149"/>
    <n v="17"/>
    <n v="17"/>
    <x v="32"/>
    <s v="Veterans/Inland"/>
    <s v="Inedibles"/>
    <x v="1"/>
  </r>
  <r>
    <s v="2025-GUS-D2"/>
    <d v="2025-10-22T00:00:00"/>
    <s v="Day 2"/>
    <s v="SA9168"/>
    <s v="Christopher"/>
    <s v="Rothman"/>
    <s v="SA Inland"/>
    <x v="4"/>
    <m/>
    <s v="Shark Spotted Gully"/>
    <n v="82"/>
    <n v="2.2000000000000002"/>
    <n v="2.2000000000000002"/>
    <x v="32"/>
    <s v="Veterans/Inland"/>
    <s v="Inedibles"/>
    <x v="1"/>
  </r>
  <r>
    <s v="2025-GUS-D2"/>
    <d v="2025-10-22T00:00:00"/>
    <s v="Day 2"/>
    <s v="SA9139"/>
    <s v="Louis-Han"/>
    <s v="Nel"/>
    <s v="SA Inland"/>
    <x v="4"/>
    <m/>
    <m/>
    <m/>
    <s v=""/>
    <s v=""/>
    <x v="27"/>
    <s v="Veterans/Inland"/>
    <s v=""/>
    <x v="1"/>
  </r>
  <r>
    <s v="2025-GUS-D2"/>
    <d v="2025-10-22T00:00:00"/>
    <s v="Day 2"/>
    <s v="SA4368"/>
    <s v="Morne"/>
    <s v="Visser"/>
    <s v="SA Development"/>
    <x v="5"/>
    <s v="Kob"/>
    <m/>
    <n v="46"/>
    <n v="1"/>
    <n v="1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6"/>
    <n v="1.8"/>
    <n v="1.8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1"/>
    <n v="1.4"/>
    <n v="1.4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6"/>
    <n v="1.8"/>
    <n v="1.8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3"/>
    <n v="1.5"/>
    <n v="1.5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66"/>
    <n v="3"/>
    <n v="3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4"/>
    <n v="1.6"/>
    <n v="1.6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61"/>
    <n v="2.2999999999999998"/>
    <n v="2.2999999999999998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3"/>
    <n v="1.5"/>
    <n v="1.5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56"/>
    <n v="1.8"/>
    <n v="1.8"/>
    <x v="36"/>
    <s v="Development"/>
    <s v="Edibles"/>
    <x v="1"/>
  </r>
  <r>
    <s v="2025-GUS-D2"/>
    <d v="2025-10-22T00:00:00"/>
    <s v="Day 2"/>
    <s v="SA4368"/>
    <s v="Morne"/>
    <s v="Visser"/>
    <s v="SA Development"/>
    <x v="5"/>
    <s v="Kob"/>
    <m/>
    <n v="49"/>
    <n v="1.2"/>
    <n v="1.2"/>
    <x v="36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48"/>
    <n v="1.1000000000000001"/>
    <n v="1.1000000000000001"/>
    <x v="35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47"/>
    <n v="1.1000000000000001"/>
    <n v="1.1000000000000001"/>
    <x v="35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54"/>
    <n v="1.6"/>
    <n v="1.6"/>
    <x v="35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46"/>
    <n v="1"/>
    <n v="1"/>
    <x v="35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49"/>
    <n v="1.2"/>
    <n v="1.2"/>
    <x v="35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50"/>
    <n v="1.3"/>
    <n v="1.3"/>
    <x v="35"/>
    <s v="Development"/>
    <s v="Edibles"/>
    <x v="1"/>
  </r>
  <r>
    <s v="2025-GUS-D2"/>
    <d v="2025-10-22T00:00:00"/>
    <s v="Day 2"/>
    <s v="SA1219"/>
    <s v="Franco"/>
    <s v="Lamberti"/>
    <s v="SA Development"/>
    <x v="5"/>
    <s v="Kob"/>
    <m/>
    <n v="56"/>
    <n v="1.8"/>
    <n v="1.8"/>
    <x v="35"/>
    <s v="Development"/>
    <s v="Edibles"/>
    <x v="1"/>
  </r>
  <r>
    <s v="2025-GUS-D2"/>
    <d v="2025-10-22T00:00:00"/>
    <s v="Day 2"/>
    <s v="S10897"/>
    <s v="George"/>
    <s v="Boshoff"/>
    <s v="SA Development"/>
    <x v="5"/>
    <s v="Kob"/>
    <m/>
    <n v="45"/>
    <n v="0.9"/>
    <n v="0.9"/>
    <x v="40"/>
    <s v="Development"/>
    <s v="Edibles"/>
    <x v="1"/>
  </r>
  <r>
    <s v="2025-GUS-D2"/>
    <d v="2025-10-22T00:00:00"/>
    <s v="Day 2"/>
    <s v="S10897"/>
    <s v="George"/>
    <s v="Boshoff"/>
    <s v="SA Development"/>
    <x v="5"/>
    <s v="Kob"/>
    <m/>
    <n v="57"/>
    <n v="1.9"/>
    <n v="1.9"/>
    <x v="40"/>
    <s v="Development"/>
    <s v="Edibles"/>
    <x v="1"/>
  </r>
  <r>
    <s v="2025-GUS-D2"/>
    <d v="2025-10-22T00:00:00"/>
    <s v="Day 2"/>
    <s v="S10897"/>
    <s v="George"/>
    <s v="Boshoff"/>
    <s v="SA Development"/>
    <x v="5"/>
    <s v="Kob"/>
    <m/>
    <n v="48"/>
    <n v="1.1000000000000001"/>
    <n v="1.1000000000000001"/>
    <x v="40"/>
    <s v="Development"/>
    <s v="Edibles"/>
    <x v="1"/>
  </r>
  <r>
    <s v="2025-GUS-D2"/>
    <d v="2025-10-22T00:00:00"/>
    <s v="Day 2"/>
    <s v="S10897"/>
    <s v="George"/>
    <s v="Boshoff"/>
    <s v="SA Development"/>
    <x v="5"/>
    <s v="Kob"/>
    <m/>
    <n v="50"/>
    <n v="1.3"/>
    <n v="1.3"/>
    <x v="40"/>
    <s v="Development"/>
    <s v="Edibles"/>
    <x v="1"/>
  </r>
  <r>
    <s v="2025-GUS-D2"/>
    <d v="2025-10-22T00:00:00"/>
    <s v="Day 2"/>
    <s v="S10897"/>
    <s v="George"/>
    <s v="Boshoff"/>
    <s v="SA Development"/>
    <x v="5"/>
    <s v="Kob"/>
    <m/>
    <n v="47"/>
    <n v="1.1000000000000001"/>
    <n v="1.1000000000000001"/>
    <x v="40"/>
    <s v="Development"/>
    <s v="Edibles"/>
    <x v="1"/>
  </r>
  <r>
    <s v="2025-GUS-D2"/>
    <d v="2025-10-22T00:00:00"/>
    <s v="Day 2"/>
    <s v="S10897"/>
    <s v="George"/>
    <s v="Boshoff"/>
    <s v="SA Development"/>
    <x v="5"/>
    <s v="Kob"/>
    <m/>
    <n v="64"/>
    <n v="2.7"/>
    <n v="2.7"/>
    <x v="40"/>
    <s v="Development"/>
    <s v="Edibles"/>
    <x v="1"/>
  </r>
  <r>
    <s v="2025-GUS-D2"/>
    <d v="2025-10-22T00:00:00"/>
    <s v="Day 2"/>
    <s v="SA11848"/>
    <s v="JP"/>
    <s v="Mouton"/>
    <s v="SA Development"/>
    <x v="5"/>
    <s v="Kob"/>
    <m/>
    <n v="44"/>
    <n v="0.9"/>
    <n v="0.9"/>
    <x v="38"/>
    <s v="Development"/>
    <s v="Edibles"/>
    <x v="1"/>
  </r>
  <r>
    <s v="2025-GUS-D2"/>
    <d v="2025-10-22T00:00:00"/>
    <s v="Day 2"/>
    <s v="SA11848"/>
    <s v="JP"/>
    <s v="Mouton"/>
    <s v="SA Development"/>
    <x v="5"/>
    <s v="Kob"/>
    <m/>
    <n v="50"/>
    <n v="1.3"/>
    <n v="1.3"/>
    <x v="38"/>
    <s v="Development"/>
    <s v="Edibles"/>
    <x v="1"/>
  </r>
  <r>
    <s v="2025-GUS-D2"/>
    <d v="2025-10-22T00:00:00"/>
    <s v="Day 2"/>
    <s v="SA11848"/>
    <s v="JP"/>
    <s v="Mouton"/>
    <s v="SA Development"/>
    <x v="5"/>
    <s v="Kob"/>
    <m/>
    <n v="56"/>
    <n v="1.8"/>
    <n v="1.8"/>
    <x v="38"/>
    <s v="Development"/>
    <s v="Edibles"/>
    <x v="1"/>
  </r>
  <r>
    <s v="2025-GUS-D2"/>
    <d v="2025-10-22T00:00:00"/>
    <s v="Day 2"/>
    <s v="SA11848"/>
    <s v="JP"/>
    <s v="Mouton"/>
    <s v="SA Development"/>
    <x v="5"/>
    <s v="Kob"/>
    <m/>
    <n v="47"/>
    <n v="1.1000000000000001"/>
    <n v="1.1000000000000001"/>
    <x v="38"/>
    <s v="Development"/>
    <s v="Edibles"/>
    <x v="1"/>
  </r>
  <r>
    <s v="2025-GUS-D2"/>
    <d v="2025-10-22T00:00:00"/>
    <s v="Day 2"/>
    <s v="SA11848"/>
    <s v="JP"/>
    <s v="Mouton"/>
    <s v="SA Development"/>
    <x v="5"/>
    <s v="Kob"/>
    <m/>
    <n v="49"/>
    <n v="1.2"/>
    <n v="1.2"/>
    <x v="38"/>
    <s v="Development"/>
    <s v="Edibles"/>
    <x v="1"/>
  </r>
  <r>
    <s v="2025-GUS-D2"/>
    <d v="2025-10-22T00:00:00"/>
    <s v="Day 2"/>
    <s v="SA5274"/>
    <s v="Slade"/>
    <s v="Walker"/>
    <s v="SA Development"/>
    <x v="5"/>
    <s v="Kob"/>
    <m/>
    <n v="54"/>
    <n v="1.6"/>
    <n v="1.6"/>
    <x v="34"/>
    <s v="Development"/>
    <s v="Edibles"/>
    <x v="1"/>
  </r>
  <r>
    <s v="2025-GUS-D2"/>
    <d v="2025-10-22T00:00:00"/>
    <s v="Day 2"/>
    <s v="SA5274"/>
    <s v="Slade"/>
    <s v="Walker"/>
    <s v="SA Development"/>
    <x v="5"/>
    <s v="Kob"/>
    <m/>
    <n v="49"/>
    <n v="1.2"/>
    <n v="1.2"/>
    <x v="34"/>
    <s v="Development"/>
    <s v="Edibles"/>
    <x v="1"/>
  </r>
  <r>
    <s v="2025-GUS-D2"/>
    <d v="2025-10-22T00:00:00"/>
    <s v="Day 2"/>
    <s v="SA5274"/>
    <s v="Slade"/>
    <s v="Walker"/>
    <s v="SA Development"/>
    <x v="5"/>
    <s v="Kob"/>
    <m/>
    <n v="50"/>
    <n v="1.3"/>
    <n v="1.3"/>
    <x v="34"/>
    <s v="Development"/>
    <s v="Edibles"/>
    <x v="1"/>
  </r>
  <r>
    <s v="2025-GUS-D2"/>
    <d v="2025-10-22T00:00:00"/>
    <s v="Day 2"/>
    <s v="SA5274"/>
    <s v="Slade"/>
    <s v="Walker"/>
    <s v="SA Development"/>
    <x v="5"/>
    <s v="Kob"/>
    <m/>
    <n v="53"/>
    <n v="1.5"/>
    <n v="1.5"/>
    <x v="34"/>
    <s v="Development"/>
    <s v="Edibles"/>
    <x v="1"/>
  </r>
  <r>
    <s v="2025-GUS-D2"/>
    <d v="2025-10-22T00:00:00"/>
    <s v="Day 2"/>
    <s v="SA5274"/>
    <s v="Slade"/>
    <s v="Walker"/>
    <s v="SA Development"/>
    <x v="5"/>
    <s v="Kob"/>
    <m/>
    <n v="53"/>
    <n v="1.5"/>
    <n v="1.5"/>
    <x v="34"/>
    <s v="Development"/>
    <s v="Edibles"/>
    <x v="1"/>
  </r>
  <r>
    <s v="2025-GUS-D2"/>
    <d v="2025-10-22T00:00:00"/>
    <s v="Day 2"/>
    <s v="SA5274"/>
    <s v="Slade"/>
    <s v="Walker"/>
    <s v="SA Development"/>
    <x v="5"/>
    <s v="Kob"/>
    <m/>
    <n v="47"/>
    <n v="1.1000000000000001"/>
    <n v="1.1000000000000001"/>
    <x v="34"/>
    <s v="Development"/>
    <s v="Edibles"/>
    <x v="1"/>
  </r>
  <r>
    <s v="2025-GUS-D2"/>
    <d v="2025-10-22T00:00:00"/>
    <s v="Day 2"/>
    <s v="SA10091"/>
    <s v="Gareth"/>
    <s v="Webster"/>
    <s v="SA Development"/>
    <x v="5"/>
    <s v="Kob"/>
    <m/>
    <n v="54"/>
    <n v="1.6"/>
    <n v="1.6"/>
    <x v="39"/>
    <s v="Development"/>
    <s v="Edibles"/>
    <x v="1"/>
  </r>
  <r>
    <s v="2025-GUS-D2"/>
    <d v="2025-10-22T00:00:00"/>
    <s v="Day 2"/>
    <s v="SA10091"/>
    <s v="Gareth"/>
    <s v="Webster"/>
    <s v="SA Development"/>
    <x v="5"/>
    <m/>
    <s v="Shark Spotted Gully"/>
    <n v="154"/>
    <n v="19.100000000000001"/>
    <n v="19.100000000000001"/>
    <x v="39"/>
    <s v="Development"/>
    <s v="Inedibles"/>
    <x v="1"/>
  </r>
  <r>
    <s v="2025-GUS-D2"/>
    <d v="2025-10-22T00:00:00"/>
    <s v="Day 2"/>
    <s v="SA10091"/>
    <s v="Gareth"/>
    <s v="Webster"/>
    <s v="SA Development"/>
    <x v="5"/>
    <s v="Kob"/>
    <m/>
    <n v="50"/>
    <n v="1.3"/>
    <n v="1.3"/>
    <x v="39"/>
    <s v="Development"/>
    <s v="Edibles"/>
    <x v="1"/>
  </r>
  <r>
    <s v="2025-GUS-D2"/>
    <d v="2025-10-22T00:00:00"/>
    <s v="Day 2"/>
    <s v="SA10091"/>
    <s v="Gareth"/>
    <s v="Webster"/>
    <s v="SA Development"/>
    <x v="5"/>
    <s v="Kob"/>
    <m/>
    <n v="47"/>
    <n v="1.1000000000000001"/>
    <n v="1.1000000000000001"/>
    <x v="39"/>
    <s v="Development"/>
    <s v="Edibles"/>
    <x v="1"/>
  </r>
  <r>
    <s v="2025-GUS-D2"/>
    <d v="2025-10-22T00:00:00"/>
    <s v="Day 2"/>
    <s v="SA10091"/>
    <s v="Gareth"/>
    <s v="Webster"/>
    <s v="SA Development"/>
    <x v="5"/>
    <s v="Kob"/>
    <m/>
    <n v="50"/>
    <n v="1.3"/>
    <n v="1.3"/>
    <x v="39"/>
    <s v="Development"/>
    <s v="Edibles"/>
    <x v="1"/>
  </r>
  <r>
    <s v="2025-GUS-D2"/>
    <d v="2025-10-22T00:00:00"/>
    <s v="Day 2"/>
    <s v="SA9642"/>
    <s v="Craig"/>
    <s v="Doyle"/>
    <s v="SA Development"/>
    <x v="5"/>
    <s v="Kob"/>
    <m/>
    <n v="56"/>
    <n v="1.8"/>
    <n v="1.8"/>
    <x v="37"/>
    <s v="Development"/>
    <s v="Edibles"/>
    <x v="1"/>
  </r>
  <r>
    <s v="2025-GUS-D2"/>
    <d v="2025-10-22T00:00:00"/>
    <s v="Day 2"/>
    <s v="SA9642"/>
    <s v="Craig"/>
    <s v="Doyle"/>
    <s v="SA Development"/>
    <x v="5"/>
    <s v="Kob"/>
    <m/>
    <n v="52"/>
    <n v="1.4"/>
    <n v="1.4"/>
    <x v="37"/>
    <s v="Development"/>
    <s v="Edibles"/>
    <x v="1"/>
  </r>
  <r>
    <s v="2025-GUS-D2"/>
    <d v="2025-10-22T00:00:00"/>
    <s v="Day 2"/>
    <s v="SA9642"/>
    <s v="Craig"/>
    <s v="Doyle"/>
    <s v="SA Development"/>
    <x v="5"/>
    <s v="Kob"/>
    <m/>
    <n v="51"/>
    <n v="1.4"/>
    <n v="1.4"/>
    <x v="37"/>
    <s v="Development"/>
    <s v="Edibles"/>
    <x v="1"/>
  </r>
  <r>
    <s v="2025-GUS-D2"/>
    <d v="2025-10-22T00:00:00"/>
    <s v="Day 2"/>
    <s v="SA9642"/>
    <s v="Craig"/>
    <s v="Doyle"/>
    <s v="SA Development"/>
    <x v="5"/>
    <s v="Kob"/>
    <m/>
    <n v="57"/>
    <n v="1.9"/>
    <n v="1.9"/>
    <x v="37"/>
    <s v="Development"/>
    <s v="Edibles"/>
    <x v="1"/>
  </r>
  <r>
    <s v="2025-GUS-D2"/>
    <d v="2025-10-22T00:00:00"/>
    <s v="Day 2"/>
    <s v="SA9642"/>
    <s v="Craig"/>
    <s v="Doyle"/>
    <s v="SA Development"/>
    <x v="5"/>
    <s v="Kob"/>
    <m/>
    <n v="47"/>
    <n v="1.1000000000000001"/>
    <n v="1.1000000000000001"/>
    <x v="37"/>
    <s v="Development"/>
    <s v="Edibles"/>
    <x v="1"/>
  </r>
  <r>
    <s v="2025-GUS-D2"/>
    <d v="2025-10-22T00:00:00"/>
    <s v="Day 2"/>
    <s v="SA9642"/>
    <s v="Craig"/>
    <s v="Doyle"/>
    <s v="SA Development"/>
    <x v="5"/>
    <s v="Kob"/>
    <m/>
    <n v="46"/>
    <n v="1"/>
    <n v="1"/>
    <x v="37"/>
    <s v="Development"/>
    <s v="Edibles"/>
    <x v="1"/>
  </r>
  <r>
    <s v="2025-GUS-D2"/>
    <d v="2025-10-22T00:00:00"/>
    <s v="Day 2"/>
    <s v="SA9642"/>
    <s v="Craig"/>
    <s v="Doyle"/>
    <s v="SA Development"/>
    <x v="5"/>
    <m/>
    <s v="Shark Spotted Gully"/>
    <n v="142"/>
    <n v="14.4"/>
    <n v="14.4"/>
    <x v="37"/>
    <s v="Development"/>
    <s v="Inedibles"/>
    <x v="1"/>
  </r>
  <r>
    <s v="2025-GUS-D2"/>
    <d v="2025-10-22T00:00:00"/>
    <s v="Day 2"/>
    <s v="N0855"/>
    <s v="Wentzel"/>
    <s v="Smal"/>
    <s v="Nam President A"/>
    <x v="7"/>
    <s v="Kob"/>
    <m/>
    <n v="57"/>
    <n v="1.9"/>
    <n v="1.9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47"/>
    <n v="1.1000000000000001"/>
    <n v="1.1000000000000001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63"/>
    <n v="2.6"/>
    <n v="2.6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53"/>
    <n v="1.5"/>
    <n v="1.5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60"/>
    <n v="2.2000000000000002"/>
    <n v="2.2000000000000002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50"/>
    <n v="1.3"/>
    <n v="1.3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51"/>
    <n v="1.4"/>
    <n v="1.4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47"/>
    <n v="1.1000000000000001"/>
    <n v="1.1000000000000001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43"/>
    <n v="0.8"/>
    <n v="0.8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43"/>
    <n v="0.8"/>
    <n v="0.8"/>
    <x v="48"/>
    <s v="President A"/>
    <s v="Edibles"/>
    <x v="1"/>
  </r>
  <r>
    <s v="2025-GUS-D2"/>
    <d v="2025-10-22T00:00:00"/>
    <s v="Day 2"/>
    <s v="N0855"/>
    <s v="Wentzel"/>
    <s v="Smal"/>
    <s v="Nam President A"/>
    <x v="7"/>
    <s v="Kob"/>
    <m/>
    <n v="50"/>
    <n v="1.3"/>
    <n v="1.3"/>
    <x v="48"/>
    <s v="President A"/>
    <s v="Edibles"/>
    <x v="1"/>
  </r>
  <r>
    <s v="2025-GUS-D2"/>
    <d v="2025-10-22T00:00:00"/>
    <s v="Day 2"/>
    <s v="N0025"/>
    <s v="Heini"/>
    <s v="Zahrt"/>
    <s v="Nam President A"/>
    <x v="7"/>
    <s v="Kob"/>
    <m/>
    <n v="54"/>
    <n v="1.6"/>
    <n v="1.6"/>
    <x v="50"/>
    <s v="President A"/>
    <s v="Edibles"/>
    <x v="1"/>
  </r>
  <r>
    <s v="2025-GUS-D2"/>
    <d v="2025-10-22T00:00:00"/>
    <s v="Day 2"/>
    <s v="N0580"/>
    <s v="Martin"/>
    <s v="Cordier"/>
    <s v="Nam President A"/>
    <x v="7"/>
    <s v="Kob"/>
    <m/>
    <n v="48"/>
    <n v="1.1000000000000001"/>
    <n v="1.1000000000000001"/>
    <x v="54"/>
    <s v="President A"/>
    <s v="Edibles"/>
    <x v="1"/>
  </r>
  <r>
    <s v="2025-GUS-D2"/>
    <d v="2025-10-22T00:00:00"/>
    <s v="Day 2"/>
    <s v="N0580"/>
    <s v="Martin"/>
    <s v="Cordier"/>
    <s v="Nam President A"/>
    <x v="7"/>
    <s v="Kob"/>
    <m/>
    <n v="41"/>
    <n v="0.7"/>
    <n v="0.7"/>
    <x v="54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47"/>
    <n v="1.1000000000000001"/>
    <n v="1.1000000000000001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m/>
    <s v="Shark Hound Smooth"/>
    <n v="102"/>
    <n v="4"/>
    <n v="4"/>
    <x v="49"/>
    <s v="President A"/>
    <s v="Inedibles"/>
    <x v="1"/>
  </r>
  <r>
    <s v="2025-GUS-D2"/>
    <d v="2025-10-22T00:00:00"/>
    <s v="Day 2"/>
    <s v="N0396"/>
    <s v="Raymond"/>
    <s v="Duvenhage"/>
    <s v="Nam President A"/>
    <x v="7"/>
    <s v="Kob"/>
    <m/>
    <n v="41"/>
    <n v="0.7"/>
    <n v="0.7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58"/>
    <n v="2"/>
    <n v="2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62"/>
    <n v="2.5"/>
    <n v="2.5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62"/>
    <n v="2.5"/>
    <n v="2.5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51"/>
    <n v="1.4"/>
    <n v="1.4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47"/>
    <n v="1.1000000000000001"/>
    <n v="1.1000000000000001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41"/>
    <n v="0.7"/>
    <n v="0.7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55"/>
    <n v="1.7"/>
    <n v="1.7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71"/>
    <n v="3.7"/>
    <n v="3.7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52"/>
    <n v="1.4"/>
    <n v="1.4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65"/>
    <n v="2.8"/>
    <n v="2.8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53"/>
    <n v="1.5"/>
    <n v="1.5"/>
    <x v="49"/>
    <s v="President A"/>
    <s v="Edibles"/>
    <x v="1"/>
  </r>
  <r>
    <s v="2025-GUS-D2"/>
    <d v="2025-10-22T00:00:00"/>
    <s v="Day 2"/>
    <s v="N0396"/>
    <s v="Raymond"/>
    <s v="Duvenhage"/>
    <s v="Nam President A"/>
    <x v="7"/>
    <s v="Kob"/>
    <m/>
    <n v="46"/>
    <n v="1"/>
    <n v="1"/>
    <x v="49"/>
    <s v="President A"/>
    <s v="Edibles"/>
    <x v="1"/>
  </r>
  <r>
    <s v="2025-GUS-D2"/>
    <d v="2025-10-22T00:00:00"/>
    <s v="Day 2"/>
    <s v="N0045"/>
    <s v="Chrisjan"/>
    <s v="Potgieter"/>
    <s v="Nam President A"/>
    <x v="7"/>
    <m/>
    <s v="Shark Spotted Gully"/>
    <n v="145"/>
    <n v="15.5"/>
    <n v="15.5"/>
    <x v="52"/>
    <s v="President A"/>
    <s v="Inedibles"/>
    <x v="1"/>
  </r>
  <r>
    <s v="2025-GUS-D2"/>
    <d v="2025-10-22T00:00:00"/>
    <s v="Day 2"/>
    <s v="N0045"/>
    <s v="Chrisjan"/>
    <s v="Potgieter"/>
    <s v="Nam President A"/>
    <x v="7"/>
    <s v="Kob"/>
    <m/>
    <n v="46"/>
    <n v="1"/>
    <n v="1"/>
    <x v="52"/>
    <s v="President A"/>
    <s v="Edibles"/>
    <x v="1"/>
  </r>
  <r>
    <s v="2025-GUS-D2"/>
    <d v="2025-10-22T00:00:00"/>
    <s v="Day 2"/>
    <s v="N0045"/>
    <s v="Chrisjan"/>
    <s v="Potgieter"/>
    <s v="Nam President A"/>
    <x v="7"/>
    <s v="Kob"/>
    <m/>
    <n v="44"/>
    <n v="0.9"/>
    <n v="0.9"/>
    <x v="52"/>
    <s v="President A"/>
    <s v="Edibles"/>
    <x v="1"/>
  </r>
  <r>
    <s v="2025-GUS-D2"/>
    <d v="2025-10-22T00:00:00"/>
    <s v="Day 2"/>
    <s v="N0045"/>
    <s v="Chrisjan"/>
    <s v="Potgieter"/>
    <s v="Nam President A"/>
    <x v="7"/>
    <s v="Kob"/>
    <m/>
    <n v="42"/>
    <n v="0.8"/>
    <n v="0.8"/>
    <x v="52"/>
    <s v="President A"/>
    <s v="Edibles"/>
    <x v="1"/>
  </r>
  <r>
    <s v="2025-GUS-D2"/>
    <d v="2025-10-22T00:00:00"/>
    <s v="Day 2"/>
    <s v="N0045"/>
    <s v="Chrisjan"/>
    <s v="Potgieter"/>
    <s v="Nam President A"/>
    <x v="7"/>
    <s v="Kob"/>
    <m/>
    <n v="48"/>
    <n v="1.1000000000000001"/>
    <n v="1.1000000000000001"/>
    <x v="52"/>
    <s v="President A"/>
    <s v="Edibles"/>
    <x v="1"/>
  </r>
  <r>
    <s v="2025-GUS-D2"/>
    <d v="2025-10-22T00:00:00"/>
    <s v="Day 2"/>
    <s v="N0045"/>
    <s v="Chrisjan"/>
    <s v="Potgieter"/>
    <s v="Nam President A"/>
    <x v="7"/>
    <s v="Kob"/>
    <m/>
    <n v="40"/>
    <n v="0.7"/>
    <n v="0.7"/>
    <x v="52"/>
    <s v="President A"/>
    <s v="Edibles"/>
    <x v="1"/>
  </r>
  <r>
    <s v="2025-GUS-D2"/>
    <d v="2025-10-22T00:00:00"/>
    <s v="Day 2"/>
    <s v="N0002"/>
    <s v="Marco"/>
    <s v="Klein"/>
    <s v="Nam President A"/>
    <x v="7"/>
    <m/>
    <s v="Shark Spotted Gully"/>
    <n v="105"/>
    <n v="5.0999999999999996"/>
    <n v="5.0999999999999996"/>
    <x v="51"/>
    <s v="President A"/>
    <s v="Inedibles"/>
    <x v="1"/>
  </r>
  <r>
    <s v="2025-GUS-D2"/>
    <d v="2025-10-22T00:00:00"/>
    <s v="Day 2"/>
    <s v="N0002"/>
    <s v="Marco"/>
    <s v="Klein"/>
    <s v="Nam President A"/>
    <x v="7"/>
    <s v="Kob"/>
    <m/>
    <n v="42"/>
    <n v="0.8"/>
    <n v="0.8"/>
    <x v="51"/>
    <s v="President A"/>
    <s v="Edibles"/>
    <x v="1"/>
  </r>
  <r>
    <s v="2025-GUS-D2"/>
    <d v="2025-10-22T00:00:00"/>
    <s v="Day 2"/>
    <s v="N0002"/>
    <s v="Marco"/>
    <s v="Klein"/>
    <s v="Nam President A"/>
    <x v="7"/>
    <s v="Kob"/>
    <m/>
    <n v="50"/>
    <n v="1.3"/>
    <n v="1.3"/>
    <x v="51"/>
    <s v="President A"/>
    <s v="Edibles"/>
    <x v="1"/>
  </r>
  <r>
    <s v="2025-GUS-D2"/>
    <d v="2025-10-22T00:00:00"/>
    <s v="Day 2"/>
    <s v="N0002"/>
    <s v="Marco"/>
    <s v="Klein"/>
    <s v="Nam President A"/>
    <x v="7"/>
    <m/>
    <s v="Shark Spotted Gully"/>
    <n v="105"/>
    <n v="5.0999999999999996"/>
    <n v="5.0999999999999996"/>
    <x v="51"/>
    <s v="President A"/>
    <s v="Inedibles"/>
    <x v="1"/>
  </r>
  <r>
    <s v="2025-GUS-D2"/>
    <d v="2025-10-22T00:00:00"/>
    <s v="Day 2"/>
    <s v="N0002"/>
    <s v="Marco"/>
    <s v="Klein"/>
    <s v="Nam President A"/>
    <x v="7"/>
    <m/>
    <s v="Shark Spotted Gully"/>
    <n v="145"/>
    <n v="15.5"/>
    <n v="15.5"/>
    <x v="51"/>
    <s v="President A"/>
    <s v="Inedibles"/>
    <x v="1"/>
  </r>
  <r>
    <s v="2025-GUS-D2"/>
    <d v="2025-10-22T00:00:00"/>
    <s v="Day 2"/>
    <s v="N0119"/>
    <s v="Joe "/>
    <s v="Herman"/>
    <s v="Nam President A"/>
    <x v="7"/>
    <m/>
    <s v="Shark Spotted Gully"/>
    <n v="114"/>
    <n v="6.8"/>
    <n v="6.8"/>
    <x v="53"/>
    <s v="President A"/>
    <s v="Inedibles"/>
    <x v="1"/>
  </r>
  <r>
    <s v="2025-GUS-D2"/>
    <d v="2025-10-22T00:00:00"/>
    <s v="Day 2"/>
    <s v="N0793"/>
    <s v="Juanne-Louis"/>
    <s v="Grobler"/>
    <s v="Nam President B"/>
    <x v="8"/>
    <s v="Kob"/>
    <m/>
    <n v="60"/>
    <n v="2.2000000000000002"/>
    <n v="2.2000000000000002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52"/>
    <n v="1.4"/>
    <n v="1.4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1"/>
    <n v="0.7"/>
    <n v="0.7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6"/>
    <n v="1"/>
    <n v="1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53"/>
    <n v="1.5"/>
    <n v="1.5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9"/>
    <n v="1.2"/>
    <n v="1.2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52"/>
    <n v="1.4"/>
    <n v="1.4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3"/>
    <n v="0.8"/>
    <n v="0.8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8"/>
    <n v="1.1000000000000001"/>
    <n v="1.1000000000000001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3"/>
    <n v="0.8"/>
    <n v="0.8"/>
    <x v="60"/>
    <s v="President B"/>
    <s v="Edibles"/>
    <x v="1"/>
  </r>
  <r>
    <s v="2025-GUS-D2"/>
    <d v="2025-10-22T00:00:00"/>
    <s v="Day 2"/>
    <s v="N0793"/>
    <s v="Juanne-Louis"/>
    <s v="Grobler"/>
    <s v="Nam President B"/>
    <x v="8"/>
    <s v="Kob"/>
    <m/>
    <n v="46"/>
    <n v="1"/>
    <n v="1"/>
    <x v="60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45"/>
    <n v="0.9"/>
    <n v="0.9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60"/>
    <n v="2.2000000000000002"/>
    <n v="2.2000000000000002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53"/>
    <n v="1.5"/>
    <n v="1.5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48"/>
    <n v="1.1000000000000001"/>
    <n v="1.1000000000000001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52"/>
    <n v="1.4"/>
    <n v="1.4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56"/>
    <n v="1.8"/>
    <n v="1.8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44"/>
    <n v="0.9"/>
    <n v="0.9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44"/>
    <n v="0.9"/>
    <n v="0.9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47"/>
    <n v="1.1000000000000001"/>
    <n v="1.1000000000000001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46"/>
    <n v="1"/>
    <n v="1"/>
    <x v="58"/>
    <s v="President B"/>
    <s v="Edibles"/>
    <x v="1"/>
  </r>
  <r>
    <s v="2025-GUS-D2"/>
    <d v="2025-10-22T00:00:00"/>
    <s v="Day 2"/>
    <s v="N0546"/>
    <s v="Tian"/>
    <s v="Mostert"/>
    <s v="Nam President B"/>
    <x v="8"/>
    <s v="Kob"/>
    <m/>
    <n v="50"/>
    <n v="1.3"/>
    <n v="1.3"/>
    <x v="58"/>
    <s v="President B"/>
    <s v="Edibles"/>
    <x v="1"/>
  </r>
  <r>
    <s v="2025-GUS-D2"/>
    <d v="2025-10-22T00:00:00"/>
    <s v="Day 2"/>
    <s v="N0050"/>
    <s v="Sean"/>
    <s v="Van Den Heuvel"/>
    <s v="Nam President B"/>
    <x v="8"/>
    <s v="Kob"/>
    <m/>
    <n v="44"/>
    <n v="0.9"/>
    <n v="0.9"/>
    <x v="56"/>
    <s v="President B"/>
    <s v="Edibles"/>
    <x v="1"/>
  </r>
  <r>
    <s v="2025-GUS-D2"/>
    <d v="2025-10-22T00:00:00"/>
    <s v="Day 2"/>
    <s v="N0050"/>
    <s v="Sean"/>
    <s v="Van Den Heuvel"/>
    <s v="Nam President B"/>
    <x v="8"/>
    <s v="Kob"/>
    <m/>
    <n v="51"/>
    <n v="1.4"/>
    <n v="1.4"/>
    <x v="56"/>
    <s v="President B"/>
    <s v="Edibles"/>
    <x v="1"/>
  </r>
  <r>
    <s v="2025-GUS-D2"/>
    <d v="2025-10-22T00:00:00"/>
    <s v="Day 2"/>
    <s v="N0050"/>
    <s v="Sean"/>
    <s v="Van Den Heuvel"/>
    <s v="Nam President B"/>
    <x v="8"/>
    <s v="Kob"/>
    <m/>
    <n v="53"/>
    <n v="1.5"/>
    <n v="1.5"/>
    <x v="56"/>
    <s v="President B"/>
    <s v="Edibles"/>
    <x v="1"/>
  </r>
  <r>
    <s v="2025-GUS-D2"/>
    <d v="2025-10-22T00:00:00"/>
    <s v="Day 2"/>
    <s v="N0050"/>
    <s v="Sean"/>
    <s v="Van Den Heuvel"/>
    <s v="Nam President B"/>
    <x v="8"/>
    <m/>
    <s v="Shark Copper (Female)"/>
    <n v="156"/>
    <n v="51.7"/>
    <n v="51.7"/>
    <x v="56"/>
    <s v="President B"/>
    <s v="Inedibles"/>
    <x v="1"/>
  </r>
  <r>
    <s v="2025-GUS-D2"/>
    <d v="2025-10-22T00:00:00"/>
    <s v="Day 2"/>
    <s v="N0332"/>
    <s v="Emile "/>
    <s v="Van Heerden"/>
    <s v="Nam President B"/>
    <x v="8"/>
    <m/>
    <s v="Shark Spotted Gully"/>
    <n v="120"/>
    <n v="8.1"/>
    <n v="8.1"/>
    <x v="55"/>
    <s v="President B"/>
    <s v="Inedibles"/>
    <x v="1"/>
  </r>
  <r>
    <s v="2025-GUS-D2"/>
    <d v="2025-10-22T00:00:00"/>
    <s v="Day 2"/>
    <s v="N0332"/>
    <s v="Emile "/>
    <s v="Van Heerden"/>
    <s v="Nam President B"/>
    <x v="8"/>
    <m/>
    <s v="Shark Spotted Gully"/>
    <n v="100"/>
    <n v="4.3"/>
    <n v="4.3"/>
    <x v="55"/>
    <s v="President B"/>
    <s v="Inedibles"/>
    <x v="1"/>
  </r>
  <r>
    <s v="2025-GUS-D2"/>
    <d v="2025-10-22T00:00:00"/>
    <s v="Day 2"/>
    <s v="N0332"/>
    <s v="Emile "/>
    <s v="Van Heerden"/>
    <s v="Nam President B"/>
    <x v="8"/>
    <s v="Kob"/>
    <m/>
    <n v="60"/>
    <n v="2.2000000000000002"/>
    <n v="2.2000000000000002"/>
    <x v="55"/>
    <s v="President B"/>
    <s v="Edibles"/>
    <x v="1"/>
  </r>
  <r>
    <s v="2025-GUS-D2"/>
    <d v="2025-10-22T00:00:00"/>
    <s v="Day 2"/>
    <s v="N0332"/>
    <s v="Emile "/>
    <s v="Van Heerden"/>
    <s v="Nam President B"/>
    <x v="8"/>
    <s v="Kob"/>
    <m/>
    <n v="51"/>
    <n v="1.4"/>
    <n v="1.4"/>
    <x v="55"/>
    <s v="President B"/>
    <s v="Edibles"/>
    <x v="1"/>
  </r>
  <r>
    <s v="2025-GUS-D2"/>
    <d v="2025-10-22T00:00:00"/>
    <s v="Day 2"/>
    <s v="N0332"/>
    <s v="Emile "/>
    <s v="Van Heerden"/>
    <s v="Nam President B"/>
    <x v="8"/>
    <s v="Kob"/>
    <m/>
    <n v="45"/>
    <n v="0.9"/>
    <n v="0.9"/>
    <x v="55"/>
    <s v="President B"/>
    <s v="Edibles"/>
    <x v="1"/>
  </r>
  <r>
    <s v="2025-GUS-D2"/>
    <d v="2025-10-22T00:00:00"/>
    <s v="Day 2"/>
    <s v="N0332"/>
    <s v="Emile "/>
    <s v="Van Heerden"/>
    <s v="Nam President B"/>
    <x v="8"/>
    <s v="Kob"/>
    <m/>
    <n v="53"/>
    <n v="1.5"/>
    <n v="1.5"/>
    <x v="55"/>
    <s v="President B"/>
    <s v="Edibles"/>
    <x v="1"/>
  </r>
  <r>
    <s v="2025-GUS-D2"/>
    <d v="2025-10-22T00:00:00"/>
    <s v="Day 2"/>
    <s v="N0332"/>
    <s v="Emile "/>
    <s v="Van Heerden"/>
    <s v="Nam President B"/>
    <x v="8"/>
    <s v="Kob"/>
    <m/>
    <n v="45"/>
    <n v="0.9"/>
    <n v="0.9"/>
    <x v="55"/>
    <s v="President B"/>
    <s v="Edibles"/>
    <x v="1"/>
  </r>
  <r>
    <s v="2025-GUS-D2"/>
    <d v="2025-10-22T00:00:00"/>
    <s v="Day 2"/>
    <s v="N0611"/>
    <s v="Jean"/>
    <s v="Visser"/>
    <s v="Nam President B"/>
    <x v="8"/>
    <m/>
    <s v="Shark Spotted Gully"/>
    <n v="104"/>
    <n v="5"/>
    <n v="5"/>
    <x v="57"/>
    <s v="President B"/>
    <s v="Inedibles"/>
    <x v="1"/>
  </r>
  <r>
    <s v="2025-GUS-D2"/>
    <d v="2025-10-22T00:00:00"/>
    <s v="Day 2"/>
    <s v="N0611"/>
    <s v="Jean"/>
    <s v="Visser"/>
    <s v="Nam President B"/>
    <x v="8"/>
    <m/>
    <s v="Shark Spotted Gully"/>
    <n v="97"/>
    <n v="3.9"/>
    <n v="3.9"/>
    <x v="57"/>
    <s v="President B"/>
    <s v="Inedibles"/>
    <x v="1"/>
  </r>
  <r>
    <s v="2025-GUS-D2"/>
    <d v="2025-10-22T00:00:00"/>
    <s v="Day 2"/>
    <s v="N0611"/>
    <s v="Jean"/>
    <s v="Visser"/>
    <s v="Nam President B"/>
    <x v="8"/>
    <s v="Kob"/>
    <m/>
    <n v="47"/>
    <n v="1.1000000000000001"/>
    <n v="1.1000000000000001"/>
    <x v="57"/>
    <s v="President B"/>
    <s v="Edibles"/>
    <x v="1"/>
  </r>
  <r>
    <s v="2025-GUS-D2"/>
    <d v="2025-10-22T00:00:00"/>
    <s v="Day 2"/>
    <s v="N0283"/>
    <s v="Kevin"/>
    <s v="Page"/>
    <s v="Nam President B"/>
    <x v="8"/>
    <m/>
    <s v="Shark Spotted Gully"/>
    <n v="111"/>
    <n v="6.2"/>
    <n v="6.2"/>
    <x v="61"/>
    <s v="President B"/>
    <s v="Inedibles"/>
    <x v="1"/>
  </r>
  <r>
    <s v="2025-GUS-D2"/>
    <d v="2025-10-22T00:00:00"/>
    <s v="Day 2"/>
    <s v="N0257"/>
    <s v="Lu-Andre"/>
    <s v="Duvenhage"/>
    <s v="Nam President B"/>
    <x v="8"/>
    <m/>
    <s v="Shark Spotted Gully"/>
    <n v="110"/>
    <n v="6"/>
    <n v="6"/>
    <x v="59"/>
    <s v="President B"/>
    <s v="Inedibles"/>
    <x v="1"/>
  </r>
  <r>
    <s v="2025-GUS-D2"/>
    <d v="2025-10-22T00:00:00"/>
    <s v="Day 2"/>
    <s v="N0257"/>
    <s v="Lu-Andre"/>
    <s v="Duvenhage"/>
    <s v="Nam President B"/>
    <x v="8"/>
    <m/>
    <s v="Shark Spotted Gully"/>
    <n v="94"/>
    <n v="3.5"/>
    <n v="3.5"/>
    <x v="59"/>
    <s v="President B"/>
    <s v="Inedibles"/>
    <x v="1"/>
  </r>
  <r>
    <s v="2025-GUS-D2"/>
    <d v="2025-10-22T00:00:00"/>
    <s v="Day 2"/>
    <s v="N0084"/>
    <s v="Sarah-Ann"/>
    <s v="Mills"/>
    <s v="Nam Ladies"/>
    <x v="13"/>
    <s v="Kob"/>
    <m/>
    <n v="50"/>
    <n v="1.3"/>
    <n v="1.3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50"/>
    <n v="1.3"/>
    <n v="1.3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52"/>
    <n v="1.4"/>
    <n v="1.4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49"/>
    <n v="1.2"/>
    <n v="1.2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47"/>
    <n v="1.1000000000000001"/>
    <n v="1.1000000000000001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44"/>
    <n v="0.9"/>
    <n v="0.9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51"/>
    <n v="1.4"/>
    <n v="1.4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60"/>
    <n v="2.2000000000000002"/>
    <n v="2.2000000000000002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52"/>
    <n v="1.4"/>
    <n v="1.4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53"/>
    <n v="1.5"/>
    <n v="1.5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46"/>
    <n v="1"/>
    <n v="1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56"/>
    <n v="1.8"/>
    <n v="1.8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44"/>
    <n v="0.9"/>
    <n v="0.9"/>
    <x v="92"/>
    <s v="Ladies"/>
    <s v="Edibles"/>
    <x v="1"/>
  </r>
  <r>
    <s v="2025-GUS-D2"/>
    <d v="2025-10-22T00:00:00"/>
    <s v="Day 2"/>
    <s v="N0084"/>
    <s v="Sarah-Ann"/>
    <s v="Mills"/>
    <s v="Nam Ladies"/>
    <x v="13"/>
    <s v="Kob"/>
    <m/>
    <n v="43"/>
    <n v="0.8"/>
    <n v="0.8"/>
    <x v="92"/>
    <s v="Ladies"/>
    <s v="Edibles"/>
    <x v="1"/>
  </r>
  <r>
    <s v="2025-GUS-D2"/>
    <d v="2025-10-22T00:00:00"/>
    <s v="Day 2"/>
    <s v="N0167"/>
    <s v="Mekayla"/>
    <s v="Nell"/>
    <s v="Nam Ladies"/>
    <x v="13"/>
    <s v="Kob"/>
    <m/>
    <n v="51"/>
    <n v="1.4"/>
    <n v="1.4"/>
    <x v="91"/>
    <s v="Ladies"/>
    <s v="Edibles"/>
    <x v="1"/>
  </r>
  <r>
    <s v="2025-GUS-D2"/>
    <d v="2025-10-22T00:00:00"/>
    <s v="Day 2"/>
    <s v="N0167"/>
    <s v="Mekayla"/>
    <s v="Nell"/>
    <s v="Nam Ladies"/>
    <x v="13"/>
    <s v="Kob"/>
    <m/>
    <n v="48"/>
    <n v="1.1000000000000001"/>
    <n v="1.1000000000000001"/>
    <x v="91"/>
    <s v="Ladies"/>
    <s v="Edibles"/>
    <x v="1"/>
  </r>
  <r>
    <s v="2025-GUS-D2"/>
    <d v="2025-10-22T00:00:00"/>
    <s v="Day 2"/>
    <s v="N0167"/>
    <s v="Mekayla"/>
    <s v="Nell"/>
    <s v="Nam Ladies"/>
    <x v="13"/>
    <s v="Kob"/>
    <m/>
    <n v="44"/>
    <n v="0.9"/>
    <n v="0.9"/>
    <x v="91"/>
    <s v="Ladies"/>
    <s v="Edibles"/>
    <x v="1"/>
  </r>
  <r>
    <s v="2025-GUS-D2"/>
    <d v="2025-10-22T00:00:00"/>
    <s v="Day 2"/>
    <s v="N0167"/>
    <s v="Mekayla"/>
    <s v="Nell"/>
    <s v="Nam Ladies"/>
    <x v="13"/>
    <s v="Kob"/>
    <m/>
    <n v="55"/>
    <n v="1.7"/>
    <n v="1.7"/>
    <x v="91"/>
    <s v="Ladies"/>
    <s v="Edibles"/>
    <x v="1"/>
  </r>
  <r>
    <s v="2025-GUS-D2"/>
    <d v="2025-10-22T00:00:00"/>
    <s v="Day 2"/>
    <s v="N0770"/>
    <s v="Hannelie"/>
    <s v="Du Plessis"/>
    <s v="Nam Ladies"/>
    <x v="13"/>
    <s v="Kob"/>
    <m/>
    <n v="47"/>
    <n v="1.1000000000000001"/>
    <n v="1.1000000000000001"/>
    <x v="93"/>
    <s v="Ladies"/>
    <s v="Edibles"/>
    <x v="1"/>
  </r>
  <r>
    <s v="2025-GUS-D2"/>
    <d v="2025-10-22T00:00:00"/>
    <s v="Day 2"/>
    <s v="N0770"/>
    <s v="Hannelie"/>
    <s v="Du Plessis"/>
    <s v="Nam Ladies"/>
    <x v="13"/>
    <s v="Kob"/>
    <m/>
    <n v="51"/>
    <n v="1.4"/>
    <n v="1.4"/>
    <x v="93"/>
    <s v="Ladies"/>
    <s v="Edibles"/>
    <x v="1"/>
  </r>
  <r>
    <s v="2025-GUS-D2"/>
    <d v="2025-10-22T00:00:00"/>
    <s v="Day 2"/>
    <s v="N0667"/>
    <s v="Nadine"/>
    <s v="Downing"/>
    <s v="Nam Ladies"/>
    <x v="13"/>
    <s v="Kob"/>
    <m/>
    <n v="48"/>
    <n v="1.1000000000000001"/>
    <n v="1.1000000000000001"/>
    <x v="95"/>
    <s v="Ladies"/>
    <s v="Edibles"/>
    <x v="1"/>
  </r>
  <r>
    <s v="2025-GUS-D2"/>
    <d v="2025-10-22T00:00:00"/>
    <s v="Day 2"/>
    <s v="N0667"/>
    <s v="Nadine"/>
    <s v="Downing"/>
    <s v="Nam Ladies"/>
    <x v="13"/>
    <s v="Kob"/>
    <m/>
    <n v="55"/>
    <n v="1.7"/>
    <n v="1.7"/>
    <x v="95"/>
    <s v="Ladies"/>
    <s v="Edibles"/>
    <x v="1"/>
  </r>
  <r>
    <s v="2025-GUS-D2"/>
    <d v="2025-10-22T00:00:00"/>
    <s v="Day 2"/>
    <s v="N0667"/>
    <s v="Nadine"/>
    <s v="Downing"/>
    <s v="Nam Ladies"/>
    <x v="13"/>
    <s v="Kob"/>
    <m/>
    <n v="74"/>
    <n v="4.2"/>
    <n v="4.2"/>
    <x v="95"/>
    <s v="Ladies"/>
    <s v="Edibles"/>
    <x v="1"/>
  </r>
  <r>
    <s v="2025-GUS-D2"/>
    <d v="2025-10-22T00:00:00"/>
    <s v="Day 2"/>
    <s v="N0667"/>
    <s v="Nadine"/>
    <s v="Downing"/>
    <s v="Nam Ladies"/>
    <x v="13"/>
    <s v="Kob"/>
    <m/>
    <n v="48"/>
    <n v="1.1000000000000001"/>
    <n v="1.1000000000000001"/>
    <x v="95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9"/>
    <n v="2.1"/>
    <n v="2.1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46"/>
    <n v="1"/>
    <n v="1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1"/>
    <n v="1.4"/>
    <n v="1.4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47"/>
    <n v="1.1000000000000001"/>
    <n v="1.1000000000000001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6"/>
    <n v="1.8"/>
    <n v="1.8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0"/>
    <n v="1.3"/>
    <n v="1.3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5"/>
    <n v="1.7"/>
    <n v="1.7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4"/>
    <n v="1.6"/>
    <n v="1.6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3"/>
    <n v="1.5"/>
    <n v="1.5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48"/>
    <n v="1.1000000000000001"/>
    <n v="1.1000000000000001"/>
    <x v="94"/>
    <s v="Ladies"/>
    <s v="Edibles"/>
    <x v="1"/>
  </r>
  <r>
    <s v="2025-GUS-D2"/>
    <d v="2025-10-22T00:00:00"/>
    <s v="Day 2"/>
    <s v="N0688"/>
    <s v="Domenique"/>
    <s v="Stehle"/>
    <s v="Nam Ladies"/>
    <x v="13"/>
    <s v="Kob"/>
    <m/>
    <n v="52"/>
    <n v="1.4"/>
    <n v="1.4"/>
    <x v="94"/>
    <s v="Ladies"/>
    <s v="Edibles"/>
    <x v="1"/>
  </r>
  <r>
    <s v="2025-GUS-D2"/>
    <d v="2025-10-22T00:00:00"/>
    <s v="Day 2"/>
    <s v="N0135"/>
    <s v="Christel"/>
    <s v="Visser"/>
    <s v="Nam Ladies"/>
    <x v="13"/>
    <s v="Kob"/>
    <m/>
    <n v="48"/>
    <n v="1.1000000000000001"/>
    <n v="1.1000000000000001"/>
    <x v="89"/>
    <s v="Ladies"/>
    <s v="Edibles"/>
    <x v="1"/>
  </r>
  <r>
    <s v="2025-GUS-D2"/>
    <d v="2025-10-22T00:00:00"/>
    <s v="Day 2"/>
    <s v="N0135"/>
    <s v="Christel"/>
    <s v="Visser"/>
    <s v="Nam Ladies"/>
    <x v="13"/>
    <s v="Kob"/>
    <m/>
    <n v="58"/>
    <n v="2"/>
    <n v="2"/>
    <x v="89"/>
    <s v="Ladies"/>
    <s v="Edibles"/>
    <x v="1"/>
  </r>
  <r>
    <s v="2025-GUS-D2"/>
    <d v="2025-10-22T00:00:00"/>
    <s v="Day 2"/>
    <s v="N0135"/>
    <s v="Christel"/>
    <s v="Visser"/>
    <s v="Nam Ladies"/>
    <x v="13"/>
    <s v="Kob"/>
    <m/>
    <n v="69"/>
    <n v="3.4"/>
    <n v="3.4"/>
    <x v="89"/>
    <s v="Ladies"/>
    <s v="Edibles"/>
    <x v="1"/>
  </r>
  <r>
    <s v="2025-GUS-D2"/>
    <d v="2025-10-22T00:00:00"/>
    <s v="Day 2"/>
    <s v="N0135"/>
    <s v="Christel"/>
    <s v="Visser"/>
    <s v="Nam Ladies"/>
    <x v="13"/>
    <s v="Kob"/>
    <m/>
    <n v="51"/>
    <n v="1.4"/>
    <n v="1.4"/>
    <x v="89"/>
    <s v="Ladies"/>
    <s v="Edibles"/>
    <x v="1"/>
  </r>
  <r>
    <s v="2025-GUS-D2"/>
    <d v="2025-10-22T00:00:00"/>
    <s v="Day 2"/>
    <s v="N0135"/>
    <s v="Christel"/>
    <s v="Visser"/>
    <s v="Nam Ladies"/>
    <x v="13"/>
    <s v="Kob"/>
    <m/>
    <n v="44"/>
    <n v="0.9"/>
    <n v="0.9"/>
    <x v="89"/>
    <s v="Ladies"/>
    <s v="Edibles"/>
    <x v="1"/>
  </r>
  <r>
    <s v="2025-GUS-D2"/>
    <d v="2025-10-22T00:00:00"/>
    <s v="Day 2"/>
    <s v="N0135"/>
    <s v="Christel"/>
    <s v="Visser"/>
    <s v="Nam Ladies"/>
    <x v="13"/>
    <s v="Kob"/>
    <m/>
    <n v="58"/>
    <n v="2"/>
    <n v="2"/>
    <x v="89"/>
    <s v="Ladies"/>
    <s v="Edibles"/>
    <x v="1"/>
  </r>
  <r>
    <s v="2025-GUS-D2"/>
    <d v="2025-10-22T00:00:00"/>
    <s v="Day 2"/>
    <s v="N0135"/>
    <s v="Christel"/>
    <s v="Visser"/>
    <s v="Nam Ladies"/>
    <x v="13"/>
    <m/>
    <s v="Shark Spotted Gully"/>
    <n v="112"/>
    <n v="6.4"/>
    <n v="6.4"/>
    <x v="89"/>
    <s v="Ladies"/>
    <s v="Inedibles"/>
    <x v="1"/>
  </r>
  <r>
    <s v="2025-GUS-D2"/>
    <d v="2025-10-22T00:00:00"/>
    <s v="Day 2"/>
    <s v="N0245"/>
    <s v="Sonita"/>
    <s v="Arangies"/>
    <s v="Nam Ladies"/>
    <x v="13"/>
    <m/>
    <m/>
    <m/>
    <s v=""/>
    <s v=""/>
    <x v="90"/>
    <s v="Ladies"/>
    <s v=""/>
    <x v="1"/>
  </r>
  <r>
    <s v="2025-GUS-D2"/>
    <d v="2025-10-22T00:00:00"/>
    <s v="Day 2"/>
    <s v="N0672"/>
    <s v="Frank"/>
    <s v="Borruso"/>
    <s v="Nam Masters"/>
    <x v="9"/>
    <s v="Kob"/>
    <m/>
    <n v="48"/>
    <n v="1.1000000000000001"/>
    <n v="1.1000000000000001"/>
    <x v="62"/>
    <s v="Masters"/>
    <s v="Edibles"/>
    <x v="1"/>
  </r>
  <r>
    <s v="2025-GUS-D2"/>
    <d v="2025-10-22T00:00:00"/>
    <s v="Day 2"/>
    <s v="N0672"/>
    <s v="Frank"/>
    <s v="Borruso"/>
    <s v="Nam Masters"/>
    <x v="9"/>
    <s v="Kob"/>
    <m/>
    <n v="54"/>
    <n v="1.6"/>
    <n v="1.6"/>
    <x v="62"/>
    <s v="Masters"/>
    <s v="Edibles"/>
    <x v="1"/>
  </r>
  <r>
    <s v="2025-GUS-D2"/>
    <d v="2025-10-22T00:00:00"/>
    <s v="Day 2"/>
    <s v="N0672"/>
    <s v="Frank"/>
    <s v="Borruso"/>
    <s v="Nam Masters"/>
    <x v="9"/>
    <s v="Kob"/>
    <m/>
    <n v="56"/>
    <n v="1.8"/>
    <n v="1.8"/>
    <x v="62"/>
    <s v="Masters"/>
    <s v="Edibles"/>
    <x v="1"/>
  </r>
  <r>
    <s v="2025-GUS-D2"/>
    <d v="2025-10-22T00:00:00"/>
    <s v="Day 2"/>
    <s v="N0672"/>
    <s v="Frank"/>
    <s v="Borruso"/>
    <s v="Nam Masters"/>
    <x v="9"/>
    <s v="Kob"/>
    <m/>
    <n v="47"/>
    <n v="1.1000000000000001"/>
    <n v="1.1000000000000001"/>
    <x v="62"/>
    <s v="Masters"/>
    <s v="Edibles"/>
    <x v="1"/>
  </r>
  <r>
    <s v="2025-GUS-D2"/>
    <d v="2025-10-22T00:00:00"/>
    <s v="Day 2"/>
    <s v="N0672"/>
    <s v="Frank"/>
    <s v="Borruso"/>
    <s v="Nam Masters"/>
    <x v="9"/>
    <s v="Kob"/>
    <m/>
    <n v="56"/>
    <n v="1.8"/>
    <n v="1.8"/>
    <x v="62"/>
    <s v="Masters"/>
    <s v="Edibles"/>
    <x v="1"/>
  </r>
  <r>
    <s v="2025-GUS-D2"/>
    <d v="2025-10-22T00:00:00"/>
    <s v="Day 2"/>
    <s v="N0672"/>
    <s v="Frank"/>
    <s v="Borruso"/>
    <s v="Nam Masters"/>
    <x v="9"/>
    <s v="Kob"/>
    <m/>
    <n v="40"/>
    <n v="0.7"/>
    <n v="0.7"/>
    <x v="62"/>
    <s v="Masters"/>
    <s v="Edibles"/>
    <x v="1"/>
  </r>
  <r>
    <s v="2025-GUS-D2"/>
    <d v="2025-10-22T00:00:00"/>
    <s v="Day 2"/>
    <s v="N0672"/>
    <s v="Frank"/>
    <s v="Borruso"/>
    <s v="Nam Masters"/>
    <x v="9"/>
    <s v="Kob"/>
    <m/>
    <n v="56"/>
    <n v="1.8"/>
    <n v="1.8"/>
    <x v="62"/>
    <s v="Masters"/>
    <s v="Edibles"/>
    <x v="1"/>
  </r>
  <r>
    <s v="2025-GUS-D2"/>
    <d v="2025-10-22T00:00:00"/>
    <s v="Day 2"/>
    <s v="N0643"/>
    <s v="Frikkie"/>
    <s v="Ferreira"/>
    <s v="Nam Masters"/>
    <x v="9"/>
    <s v="Kob"/>
    <m/>
    <n v="53"/>
    <n v="1.5"/>
    <n v="1.5"/>
    <x v="63"/>
    <s v="Masters"/>
    <s v="Edibles"/>
    <x v="1"/>
  </r>
  <r>
    <s v="2025-GUS-D2"/>
    <d v="2025-10-22T00:00:00"/>
    <s v="Day 2"/>
    <s v="N0643"/>
    <s v="Frikkie"/>
    <s v="Ferreira"/>
    <s v="Nam Masters"/>
    <x v="9"/>
    <s v="Kob"/>
    <m/>
    <n v="54"/>
    <n v="1.6"/>
    <n v="1.6"/>
    <x v="63"/>
    <s v="Masters"/>
    <s v="Edibles"/>
    <x v="1"/>
  </r>
  <r>
    <s v="2025-GUS-D2"/>
    <d v="2025-10-22T00:00:00"/>
    <s v="Day 2"/>
    <s v="N0643"/>
    <s v="Frikkie"/>
    <s v="Ferreira"/>
    <s v="Nam Masters"/>
    <x v="9"/>
    <s v="Kob"/>
    <m/>
    <n v="43"/>
    <n v="0.8"/>
    <n v="0.8"/>
    <x v="63"/>
    <s v="Masters"/>
    <s v="Edibles"/>
    <x v="1"/>
  </r>
  <r>
    <s v="2025-GUS-D2"/>
    <d v="2025-10-22T00:00:00"/>
    <s v="Day 2"/>
    <s v="N0095"/>
    <s v="Simen"/>
    <s v="Andersen"/>
    <s v="Nam Masters"/>
    <x v="9"/>
    <s v="Kob"/>
    <m/>
    <n v="43"/>
    <n v="0.8"/>
    <n v="0.8"/>
    <x v="64"/>
    <s v="Masters"/>
    <s v="Edibles"/>
    <x v="1"/>
  </r>
  <r>
    <s v="2025-GUS-D2"/>
    <d v="2025-10-22T00:00:00"/>
    <s v="Day 2"/>
    <s v="N0095"/>
    <s v="Simen"/>
    <s v="Andersen"/>
    <s v="Nam Masters"/>
    <x v="9"/>
    <s v="Kob"/>
    <m/>
    <n v="46"/>
    <n v="1"/>
    <n v="1"/>
    <x v="64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45"/>
    <n v="0.9"/>
    <n v="0.9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55"/>
    <n v="1.7"/>
    <n v="1.7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48"/>
    <n v="1.1000000000000001"/>
    <n v="1.1000000000000001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53"/>
    <n v="1.5"/>
    <n v="1.5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43"/>
    <n v="0.8"/>
    <n v="0.8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52"/>
    <n v="1.4"/>
    <n v="1.4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55"/>
    <n v="1.7"/>
    <n v="1.7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55"/>
    <n v="1.7"/>
    <n v="1.7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49"/>
    <n v="1.2"/>
    <n v="1.2"/>
    <x v="66"/>
    <s v="Masters"/>
    <s v="Edibles"/>
    <x v="1"/>
  </r>
  <r>
    <s v="2025-GUS-D2"/>
    <d v="2025-10-22T00:00:00"/>
    <s v="Day 2"/>
    <s v="N0026"/>
    <s v="Johan"/>
    <s v="Agenbag"/>
    <s v="Nam Masters"/>
    <x v="9"/>
    <s v="Kob"/>
    <m/>
    <n v="49"/>
    <n v="1.2"/>
    <n v="1.2"/>
    <x v="66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2"/>
    <n v="0.8"/>
    <n v="0.8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50"/>
    <n v="1.3"/>
    <n v="1.3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5"/>
    <n v="0.9"/>
    <n v="0.9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54"/>
    <n v="1.6"/>
    <n v="1.6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55"/>
    <n v="1.7"/>
    <n v="1.7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52"/>
    <n v="1.4"/>
    <n v="1.4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56"/>
    <n v="1.8"/>
    <n v="1.8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2"/>
    <n v="0.8"/>
    <n v="0.8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4"/>
    <n v="0.9"/>
    <n v="0.9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52"/>
    <n v="1.4"/>
    <n v="1.4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3"/>
    <n v="0.8"/>
    <n v="0.8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7"/>
    <n v="1.1000000000000001"/>
    <n v="1.1000000000000001"/>
    <x v="68"/>
    <s v="Masters"/>
    <s v="Edibles"/>
    <x v="1"/>
  </r>
  <r>
    <s v="2025-GUS-D2"/>
    <d v="2025-10-22T00:00:00"/>
    <s v="Day 2"/>
    <s v="N0107"/>
    <s v="Lance"/>
    <s v="Mills"/>
    <s v="Nam Masters"/>
    <x v="9"/>
    <s v="Kob"/>
    <m/>
    <n v="46"/>
    <n v="1"/>
    <n v="1"/>
    <x v="68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8"/>
    <n v="1.1000000000000001"/>
    <n v="1.1000000000000001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57"/>
    <n v="1.9"/>
    <n v="1.9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51"/>
    <n v="1.4"/>
    <n v="1.4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0"/>
    <n v="0.7"/>
    <n v="0.7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6"/>
    <n v="1"/>
    <n v="1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8"/>
    <n v="1.1000000000000001"/>
    <n v="1.1000000000000001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6"/>
    <n v="1"/>
    <n v="1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8"/>
    <n v="1.1000000000000001"/>
    <n v="1.1000000000000001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51"/>
    <n v="1.4"/>
    <n v="1.4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7"/>
    <n v="1.1000000000000001"/>
    <n v="1.1000000000000001"/>
    <x v="67"/>
    <s v="Masters"/>
    <s v="Edibles"/>
    <x v="1"/>
  </r>
  <r>
    <s v="2025-GUS-D2"/>
    <d v="2025-10-22T00:00:00"/>
    <s v="Day 2"/>
    <s v="N0287"/>
    <s v="Jorg"/>
    <s v="Walder"/>
    <s v="Nam Masters"/>
    <x v="9"/>
    <s v="Kob"/>
    <m/>
    <n v="49"/>
    <n v="1.2"/>
    <n v="1.2"/>
    <x v="67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7"/>
    <n v="1.9"/>
    <n v="1.9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0"/>
    <n v="0.7"/>
    <n v="0.7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6"/>
    <n v="1"/>
    <n v="1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7"/>
    <n v="1.1000000000000001"/>
    <n v="1.1000000000000001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1"/>
    <n v="1.4"/>
    <n v="1.4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2"/>
    <n v="1.4"/>
    <n v="1.4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2"/>
    <n v="1.4"/>
    <n v="1.4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0"/>
    <n v="1.3"/>
    <n v="1.3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1"/>
    <n v="1.4"/>
    <n v="1.4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8"/>
    <n v="1.1000000000000001"/>
    <n v="1.1000000000000001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4"/>
    <n v="0.9"/>
    <n v="0.9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6"/>
    <n v="1"/>
    <n v="1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50"/>
    <n v="1.3"/>
    <n v="1.3"/>
    <x v="65"/>
    <s v="Masters"/>
    <s v="Edibles"/>
    <x v="1"/>
  </r>
  <r>
    <s v="2025-GUS-D2"/>
    <d v="2025-10-22T00:00:00"/>
    <s v="Day 2"/>
    <s v="N0020"/>
    <s v="Morne"/>
    <s v="Horn"/>
    <s v="Nam Masters"/>
    <x v="9"/>
    <s v="Kob"/>
    <m/>
    <n v="41"/>
    <n v="0.7"/>
    <n v="0.7"/>
    <x v="65"/>
    <s v="Masters"/>
    <s v="Edibles"/>
    <x v="1"/>
  </r>
  <r>
    <s v="2025-GUS-D2"/>
    <d v="2025-10-22T00:00:00"/>
    <s v="Day 2"/>
    <s v="N0403"/>
    <s v="Jan Tommy"/>
    <s v="Thomson"/>
    <s v="Nam Grand Masters"/>
    <x v="10"/>
    <s v="Kob"/>
    <m/>
    <n v="51"/>
    <n v="1.4"/>
    <n v="1.4"/>
    <x v="73"/>
    <s v="Grand Masters"/>
    <s v="Edibles"/>
    <x v="1"/>
  </r>
  <r>
    <s v="2025-GUS-D2"/>
    <d v="2025-10-22T00:00:00"/>
    <s v="Day 2"/>
    <s v="N0403"/>
    <s v="Jan Tommy"/>
    <s v="Thomson"/>
    <s v="Nam Grand Masters"/>
    <x v="10"/>
    <s v="Kob"/>
    <m/>
    <n v="61"/>
    <n v="2.2999999999999998"/>
    <n v="2.2999999999999998"/>
    <x v="73"/>
    <s v="Grand Masters"/>
    <s v="Edibles"/>
    <x v="1"/>
  </r>
  <r>
    <s v="2025-GUS-D2"/>
    <d v="2025-10-22T00:00:00"/>
    <s v="Day 2"/>
    <s v="N0403"/>
    <s v="Jan Tommy"/>
    <s v="Thomson"/>
    <s v="Nam Grand Masters"/>
    <x v="10"/>
    <s v="Kob"/>
    <m/>
    <n v="44"/>
    <n v="0.9"/>
    <n v="0.9"/>
    <x v="73"/>
    <s v="Grand Masters"/>
    <s v="Edibles"/>
    <x v="1"/>
  </r>
  <r>
    <s v="2025-GUS-D2"/>
    <d v="2025-10-22T00:00:00"/>
    <s v="Day 2"/>
    <s v="N0403"/>
    <s v="Jan Tommy"/>
    <s v="Thomson"/>
    <s v="Nam Grand Masters"/>
    <x v="10"/>
    <s v="Kob"/>
    <m/>
    <n v="52"/>
    <n v="1.4"/>
    <n v="1.4"/>
    <x v="73"/>
    <s v="Grand Masters"/>
    <s v="Edibles"/>
    <x v="1"/>
  </r>
  <r>
    <s v="2025-GUS-D2"/>
    <d v="2025-10-22T00:00:00"/>
    <s v="Day 2"/>
    <s v="N0403"/>
    <s v="Jan Tommy"/>
    <s v="Thomson"/>
    <s v="Nam Grand Masters"/>
    <x v="10"/>
    <s v="Kob"/>
    <m/>
    <n v="58"/>
    <n v="2"/>
    <n v="2"/>
    <x v="73"/>
    <s v="Grand Masters"/>
    <s v="Edibles"/>
    <x v="1"/>
  </r>
  <r>
    <s v="2025-GUS-D2"/>
    <d v="2025-10-22T00:00:00"/>
    <s v="Day 2"/>
    <s v="N0403"/>
    <s v="Jan Tommy"/>
    <s v="Thomson"/>
    <s v="Nam Grand Masters"/>
    <x v="10"/>
    <s v="Kob"/>
    <m/>
    <n v="43"/>
    <n v="0.8"/>
    <n v="0.8"/>
    <x v="73"/>
    <s v="Grand Masters"/>
    <s v="Edibles"/>
    <x v="1"/>
  </r>
  <r>
    <s v="2025-GUS-D2"/>
    <d v="2025-10-22T00:00:00"/>
    <s v="Day 2"/>
    <s v="N0833"/>
    <s v="Andy"/>
    <s v="Welzig"/>
    <s v="Nam Grand Masters"/>
    <x v="10"/>
    <s v="Kob"/>
    <m/>
    <n v="46"/>
    <n v="1"/>
    <n v="1"/>
    <x v="71"/>
    <s v="Grand Masters"/>
    <s v="Edibles"/>
    <x v="1"/>
  </r>
  <r>
    <s v="2025-GUS-D2"/>
    <d v="2025-10-22T00:00:00"/>
    <s v="Day 2"/>
    <s v="N0833"/>
    <s v="Andy"/>
    <s v="Welzig"/>
    <s v="Nam Grand Masters"/>
    <x v="10"/>
    <s v="Kob"/>
    <m/>
    <n v="54"/>
    <n v="1.6"/>
    <n v="1.6"/>
    <x v="71"/>
    <s v="Grand Masters"/>
    <s v="Edibles"/>
    <x v="1"/>
  </r>
  <r>
    <s v="2025-GUS-D2"/>
    <d v="2025-10-22T00:00:00"/>
    <s v="Day 2"/>
    <s v="N0833"/>
    <s v="Andy"/>
    <s v="Welzig"/>
    <s v="Nam Grand Masters"/>
    <x v="10"/>
    <s v="Kob"/>
    <m/>
    <n v="57"/>
    <n v="1.9"/>
    <n v="1.9"/>
    <x v="71"/>
    <s v="Grand Masters"/>
    <s v="Edibles"/>
    <x v="1"/>
  </r>
  <r>
    <s v="2025-GUS-D2"/>
    <d v="2025-10-22T00:00:00"/>
    <s v="Day 2"/>
    <s v="N0833"/>
    <s v="Andy"/>
    <s v="Welzig"/>
    <s v="Nam Grand Masters"/>
    <x v="10"/>
    <s v="Kob"/>
    <m/>
    <n v="60"/>
    <n v="2.2000000000000002"/>
    <n v="2.2000000000000002"/>
    <x v="71"/>
    <s v="Grand Masters"/>
    <s v="Edibles"/>
    <x v="1"/>
  </r>
  <r>
    <s v="2025-GUS-D2"/>
    <d v="2025-10-22T00:00:00"/>
    <s v="Day 2"/>
    <s v="N0833"/>
    <s v="Andy"/>
    <s v="Welzig"/>
    <s v="Nam Grand Masters"/>
    <x v="10"/>
    <s v="Kob"/>
    <m/>
    <n v="53"/>
    <n v="1.5"/>
    <n v="1.5"/>
    <x v="71"/>
    <s v="Grand Masters"/>
    <s v="Edibles"/>
    <x v="1"/>
  </r>
  <r>
    <s v="2025-GUS-D2"/>
    <d v="2025-10-22T00:00:00"/>
    <s v="Day 2"/>
    <s v="N0192"/>
    <s v="Jan"/>
    <s v="Heath"/>
    <s v="Nam Grand Masters"/>
    <x v="10"/>
    <s v="Kob"/>
    <m/>
    <n v="58"/>
    <n v="2"/>
    <n v="2"/>
    <x v="74"/>
    <s v="Grand Masters"/>
    <s v="Edibles"/>
    <x v="1"/>
  </r>
  <r>
    <s v="2025-GUS-D2"/>
    <d v="2025-10-22T00:00:00"/>
    <s v="Day 2"/>
    <s v="N0192"/>
    <s v="Jan"/>
    <s v="Heath"/>
    <s v="Nam Grand Masters"/>
    <x v="10"/>
    <s v="Kob"/>
    <m/>
    <n v="45"/>
    <n v="0.9"/>
    <n v="0.9"/>
    <x v="74"/>
    <s v="Grand Masters"/>
    <s v="Edibles"/>
    <x v="1"/>
  </r>
  <r>
    <s v="2025-GUS-D2"/>
    <d v="2025-10-22T00:00:00"/>
    <s v="Day 2"/>
    <s v="N0192"/>
    <s v="Jan"/>
    <s v="Heath"/>
    <s v="Nam Grand Masters"/>
    <x v="10"/>
    <s v="Kob"/>
    <m/>
    <n v="52"/>
    <n v="1.4"/>
    <n v="1.4"/>
    <x v="74"/>
    <s v="Grand Masters"/>
    <s v="Edibles"/>
    <x v="1"/>
  </r>
  <r>
    <s v="2025-GUS-D2"/>
    <d v="2025-10-22T00:00:00"/>
    <s v="Day 2"/>
    <s v="N0051"/>
    <s v="Bernard"/>
    <s v="Pretorius"/>
    <s v="Nam Grand Masters"/>
    <x v="10"/>
    <s v="Kob"/>
    <m/>
    <n v="50"/>
    <n v="1.3"/>
    <n v="1.3"/>
    <x v="69"/>
    <s v="Grand Masters"/>
    <s v="Edibles"/>
    <x v="1"/>
  </r>
  <r>
    <s v="2025-GUS-D2"/>
    <d v="2025-10-22T00:00:00"/>
    <s v="Day 2"/>
    <s v="N0051"/>
    <s v="Bernard"/>
    <s v="Pretorius"/>
    <s v="Nam Grand Masters"/>
    <x v="10"/>
    <s v="Kob"/>
    <m/>
    <n v="59"/>
    <n v="2.1"/>
    <n v="2.1"/>
    <x v="69"/>
    <s v="Grand Masters"/>
    <s v="Edibles"/>
    <x v="1"/>
  </r>
  <r>
    <s v="2025-GUS-D2"/>
    <d v="2025-10-22T00:00:00"/>
    <s v="Day 2"/>
    <s v="N0051"/>
    <s v="Bernard"/>
    <s v="Pretorius"/>
    <s v="Nam Grand Masters"/>
    <x v="10"/>
    <s v="Kob"/>
    <m/>
    <n v="46"/>
    <n v="1"/>
    <n v="1"/>
    <x v="69"/>
    <s v="Grand Masters"/>
    <s v="Edibles"/>
    <x v="1"/>
  </r>
  <r>
    <s v="2025-GUS-D2"/>
    <d v="2025-10-22T00:00:00"/>
    <s v="Day 2"/>
    <s v="N0051"/>
    <s v="Bernard"/>
    <s v="Pretorius"/>
    <s v="Nam Grand Masters"/>
    <x v="10"/>
    <s v="Kob"/>
    <m/>
    <n v="42"/>
    <n v="0.8"/>
    <n v="0.8"/>
    <x v="69"/>
    <s v="Grand Masters"/>
    <s v="Edibles"/>
    <x v="1"/>
  </r>
  <r>
    <s v="2025-GUS-D2"/>
    <d v="2025-10-22T00:00:00"/>
    <s v="Day 2"/>
    <s v="N0162"/>
    <s v="Coennie"/>
    <s v="Steyn"/>
    <s v="Nam Grand Masters"/>
    <x v="10"/>
    <s v="Kob"/>
    <m/>
    <n v="72"/>
    <n v="3.9"/>
    <n v="3.9"/>
    <x v="72"/>
    <s v="Grand Masters"/>
    <s v="Edibles"/>
    <x v="1"/>
  </r>
  <r>
    <s v="2025-GUS-D2"/>
    <d v="2025-10-22T00:00:00"/>
    <s v="Day 2"/>
    <s v="N0162"/>
    <s v="Coennie"/>
    <s v="Steyn"/>
    <s v="Nam Grand Masters"/>
    <x v="10"/>
    <s v="Kob"/>
    <m/>
    <n v="55"/>
    <n v="1.7"/>
    <n v="1.7"/>
    <x v="72"/>
    <s v="Grand Masters"/>
    <s v="Edibles"/>
    <x v="1"/>
  </r>
  <r>
    <s v="2025-GUS-D2"/>
    <d v="2025-10-22T00:00:00"/>
    <s v="Day 2"/>
    <s v="N0162"/>
    <s v="Coennie"/>
    <s v="Steyn"/>
    <s v="Nam Grand Masters"/>
    <x v="10"/>
    <s v="Kob"/>
    <m/>
    <n v="56"/>
    <n v="1.8"/>
    <n v="1.8"/>
    <x v="72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41"/>
    <n v="0.7"/>
    <n v="0.7"/>
    <x v="70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48"/>
    <n v="1.1000000000000001"/>
    <n v="1.1000000000000001"/>
    <x v="70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47"/>
    <n v="1.1000000000000001"/>
    <n v="1.1000000000000001"/>
    <x v="70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46"/>
    <n v="1"/>
    <n v="1"/>
    <x v="70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44"/>
    <n v="0.9"/>
    <n v="0.9"/>
    <x v="70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55"/>
    <n v="1.7"/>
    <n v="1.7"/>
    <x v="70"/>
    <s v="Grand Masters"/>
    <s v="Edibles"/>
    <x v="1"/>
  </r>
  <r>
    <s v="2025-GUS-D2"/>
    <d v="2025-10-22T00:00:00"/>
    <s v="Day 2"/>
    <s v="N0246"/>
    <s v="Phillip Eric"/>
    <s v="Mans"/>
    <s v="Nam Grand Masters"/>
    <x v="10"/>
    <s v="Kob"/>
    <m/>
    <n v="51"/>
    <n v="1.4"/>
    <n v="1.4"/>
    <x v="70"/>
    <s v="Grand Masters"/>
    <s v="Edibles"/>
    <x v="1"/>
  </r>
  <r>
    <s v="2025-GUS-D2"/>
    <d v="2025-10-22T00:00:00"/>
    <s v="Day 2"/>
    <s v="N0335"/>
    <s v="Danie"/>
    <s v="Pieters"/>
    <s v="Nam Grand Masters"/>
    <x v="10"/>
    <m/>
    <s v="Shark Hound Smooth"/>
    <n v="64"/>
    <n v="0"/>
    <n v="0"/>
    <x v="97"/>
    <s v="Grand Masters"/>
    <s v="Inedibles"/>
    <x v="1"/>
  </r>
  <r>
    <s v="2025-GUS-D2"/>
    <d v="2025-10-22T00:00:00"/>
    <s v="Day 2"/>
    <s v="N0335"/>
    <s v="Danie"/>
    <s v="Pieters"/>
    <s v="Nam Grand Masters"/>
    <x v="10"/>
    <s v="Kob"/>
    <m/>
    <n v="50"/>
    <n v="1.3"/>
    <n v="1.3"/>
    <x v="97"/>
    <s v="Grand Masters"/>
    <s v="Edibles"/>
    <x v="1"/>
  </r>
  <r>
    <s v="2025-GUS-D2"/>
    <d v="2025-10-22T00:00:00"/>
    <s v="Day 2"/>
    <s v="N0335"/>
    <s v="Danie"/>
    <s v="Pieters"/>
    <s v="Nam Grand Masters"/>
    <x v="10"/>
    <s v="Kob"/>
    <m/>
    <n v="49"/>
    <n v="1.2"/>
    <n v="1.2"/>
    <x v="97"/>
    <s v="Grand Masters"/>
    <s v="Edibles"/>
    <x v="1"/>
  </r>
  <r>
    <s v="2025-GUS-D2"/>
    <d v="2025-10-22T00:00:00"/>
    <s v="Day 2"/>
    <s v="N0335"/>
    <s v="Danie"/>
    <s v="Pieters"/>
    <s v="Nam Grand Masters"/>
    <x v="10"/>
    <s v="Kob"/>
    <m/>
    <n v="46"/>
    <n v="1"/>
    <n v="1"/>
    <x v="97"/>
    <s v="Grand Masters"/>
    <s v="Edibles"/>
    <x v="1"/>
  </r>
  <r>
    <s v="2025-GUS-D2"/>
    <d v="2025-10-22T00:00:00"/>
    <s v="Day 2"/>
    <s v="N0335"/>
    <s v="Danie"/>
    <s v="Pieters"/>
    <s v="Nam Grand Masters"/>
    <x v="10"/>
    <s v="Kob"/>
    <m/>
    <n v="54"/>
    <n v="1.6"/>
    <n v="1.6"/>
    <x v="97"/>
    <s v="Grand Masters"/>
    <s v="Edibles"/>
    <x v="1"/>
  </r>
  <r>
    <s v="2025-GUS-D2"/>
    <d v="2025-10-22T00:00:00"/>
    <s v="Day 2"/>
    <s v="N0335"/>
    <s v="Danie"/>
    <s v="Pieters"/>
    <s v="Nam Grand Masters"/>
    <x v="10"/>
    <s v="Kob"/>
    <m/>
    <n v="47"/>
    <n v="1.1000000000000001"/>
    <n v="1.1000000000000001"/>
    <x v="97"/>
    <s v="Grand Masters"/>
    <s v="Edibles"/>
    <x v="1"/>
  </r>
  <r>
    <s v="2025-GUS-D2"/>
    <d v="2025-10-22T00:00:00"/>
    <s v="Day 2"/>
    <s v="N0011"/>
    <s v="Johan Mossie"/>
    <s v="Mostert"/>
    <s v="Nam Veterans"/>
    <x v="11"/>
    <s v="Kob"/>
    <m/>
    <n v="46"/>
    <n v="1"/>
    <n v="1"/>
    <x v="79"/>
    <s v="Veterans/Inland"/>
    <s v="Edibles"/>
    <x v="1"/>
  </r>
  <r>
    <s v="2025-GUS-D2"/>
    <d v="2025-10-22T00:00:00"/>
    <s v="Day 2"/>
    <s v="N0011"/>
    <s v="Johan Mossie"/>
    <s v="Mostert"/>
    <s v="Nam Veterans"/>
    <x v="11"/>
    <s v="Kob"/>
    <m/>
    <n v="49"/>
    <n v="1.2"/>
    <n v="1.2"/>
    <x v="79"/>
    <s v="Veterans/Inland"/>
    <s v="Edibles"/>
    <x v="1"/>
  </r>
  <r>
    <s v="2025-GUS-D2"/>
    <d v="2025-10-22T00:00:00"/>
    <s v="Day 2"/>
    <s v="N0011"/>
    <s v="Johan Mossie"/>
    <s v="Mostert"/>
    <s v="Nam Veterans"/>
    <x v="11"/>
    <s v="Kob"/>
    <m/>
    <n v="53"/>
    <n v="1.5"/>
    <n v="1.5"/>
    <x v="79"/>
    <s v="Veterans/Inland"/>
    <s v="Edibles"/>
    <x v="1"/>
  </r>
  <r>
    <s v="2025-GUS-D2"/>
    <d v="2025-10-22T00:00:00"/>
    <s v="Day 2"/>
    <s v="N0011"/>
    <s v="Johan Mossie"/>
    <s v="Mostert"/>
    <s v="Nam Veterans"/>
    <x v="11"/>
    <s v="Kob"/>
    <m/>
    <n v="45"/>
    <n v="0.9"/>
    <n v="0.9"/>
    <x v="79"/>
    <s v="Veterans/Inland"/>
    <s v="Edibles"/>
    <x v="1"/>
  </r>
  <r>
    <s v="2025-GUS-D2"/>
    <d v="2025-10-22T00:00:00"/>
    <s v="Day 2"/>
    <s v="N0407"/>
    <s v="Renier"/>
    <s v="Van Zyl"/>
    <s v="Nam Veterans"/>
    <x v="11"/>
    <s v="Kob"/>
    <m/>
    <n v="46"/>
    <n v="1"/>
    <n v="1"/>
    <x v="76"/>
    <s v="Veterans/Inland"/>
    <s v="Edibles"/>
    <x v="1"/>
  </r>
  <r>
    <s v="2025-GUS-D2"/>
    <d v="2025-10-22T00:00:00"/>
    <s v="Day 2"/>
    <s v="N0407"/>
    <s v="Renier"/>
    <s v="Van Zyl"/>
    <s v="Nam Veterans"/>
    <x v="11"/>
    <s v="Kob"/>
    <m/>
    <n v="46"/>
    <n v="1"/>
    <n v="1"/>
    <x v="76"/>
    <s v="Veterans/Inland"/>
    <s v="Edibles"/>
    <x v="1"/>
  </r>
  <r>
    <s v="2025-GUS-D2"/>
    <d v="2025-10-22T00:00:00"/>
    <s v="Day 2"/>
    <s v="N0407"/>
    <s v="Renier"/>
    <s v="Van Zyl"/>
    <s v="Nam Veterans"/>
    <x v="11"/>
    <s v="Kob"/>
    <m/>
    <n v="42"/>
    <n v="0.8"/>
    <n v="0.8"/>
    <x v="76"/>
    <s v="Veterans/Inland"/>
    <s v="Edibles"/>
    <x v="1"/>
  </r>
  <r>
    <s v="2025-GUS-D2"/>
    <d v="2025-10-22T00:00:00"/>
    <s v="Day 2"/>
    <s v="N0407"/>
    <s v="Renier"/>
    <s v="Van Zyl"/>
    <s v="Nam Veterans"/>
    <x v="11"/>
    <s v="Kob"/>
    <m/>
    <n v="78"/>
    <n v="5"/>
    <n v="5"/>
    <x v="76"/>
    <s v="Veterans/Inland"/>
    <s v="Edibles"/>
    <x v="1"/>
  </r>
  <r>
    <s v="2025-GUS-D2"/>
    <d v="2025-10-22T00:00:00"/>
    <s v="Day 2"/>
    <s v="N0300"/>
    <s v="Danie"/>
    <s v="Smith"/>
    <s v="Nam Veterans"/>
    <x v="11"/>
    <m/>
    <s v="Shark Spotted Gully"/>
    <n v="98"/>
    <n v="4"/>
    <n v="4"/>
    <x v="80"/>
    <s v="Veterans/Inland"/>
    <s v="Inedibles"/>
    <x v="1"/>
  </r>
  <r>
    <s v="2025-GUS-D2"/>
    <d v="2025-10-22T00:00:00"/>
    <s v="Day 2"/>
    <s v="N0300"/>
    <s v="Danie"/>
    <s v="Smith"/>
    <s v="Nam Veterans"/>
    <x v="11"/>
    <s v="Kob"/>
    <m/>
    <n v="53"/>
    <n v="1.5"/>
    <n v="1.5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69"/>
    <n v="3.4"/>
    <n v="3.4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61"/>
    <n v="2.2999999999999998"/>
    <n v="2.2999999999999998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44"/>
    <n v="0.9"/>
    <n v="0.9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65"/>
    <n v="2.8"/>
    <n v="2.8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46"/>
    <n v="1"/>
    <n v="1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46"/>
    <n v="1"/>
    <n v="1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57"/>
    <n v="1.9"/>
    <n v="1.9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56"/>
    <n v="1.8"/>
    <n v="1.8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58"/>
    <n v="2"/>
    <n v="2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43"/>
    <n v="0.8"/>
    <n v="0.8"/>
    <x v="80"/>
    <s v="Veterans/Inland"/>
    <s v="Edibles"/>
    <x v="1"/>
  </r>
  <r>
    <s v="2025-GUS-D2"/>
    <d v="2025-10-22T00:00:00"/>
    <s v="Day 2"/>
    <s v="N0300"/>
    <s v="Danie"/>
    <s v="Smith"/>
    <s v="Nam Veterans"/>
    <x v="11"/>
    <s v="Kob"/>
    <m/>
    <n v="55"/>
    <n v="1.7"/>
    <n v="1.7"/>
    <x v="80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51"/>
    <n v="1.4"/>
    <n v="1.4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55"/>
    <n v="1.7"/>
    <n v="1.7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52"/>
    <n v="1.4"/>
    <n v="1.4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57"/>
    <n v="1.9"/>
    <n v="1.9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53"/>
    <n v="1.5"/>
    <n v="1.5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45"/>
    <n v="0.9"/>
    <n v="0.9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63"/>
    <n v="2.6"/>
    <n v="2.6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s v="Kob"/>
    <m/>
    <n v="42"/>
    <n v="0.8"/>
    <n v="0.8"/>
    <x v="77"/>
    <s v="Veterans/Inland"/>
    <s v="Edibles"/>
    <x v="1"/>
  </r>
  <r>
    <s v="2025-GUS-D2"/>
    <d v="2025-10-22T00:00:00"/>
    <s v="Day 2"/>
    <s v="N0117"/>
    <s v="Andrew"/>
    <s v="Van Schalkwyk"/>
    <s v="Nam Veterans"/>
    <x v="11"/>
    <m/>
    <s v="Shark Spotted Gully"/>
    <n v="90"/>
    <n v="3"/>
    <n v="3"/>
    <x v="77"/>
    <s v="Veterans/Inland"/>
    <s v="Inedibles"/>
    <x v="1"/>
  </r>
  <r>
    <s v="2025-GUS-D2"/>
    <d v="2025-10-22T00:00:00"/>
    <s v="Day 2"/>
    <s v="N0779"/>
    <s v="Wallace"/>
    <s v="Shepperson"/>
    <s v="Nam Veterans"/>
    <x v="11"/>
    <m/>
    <s v="Shark Spotted Gully"/>
    <n v="83"/>
    <n v="2.2999999999999998"/>
    <n v="2.2999999999999998"/>
    <x v="78"/>
    <s v="Veterans/Inland"/>
    <s v="Inedibles"/>
    <x v="1"/>
  </r>
  <r>
    <s v="2025-GUS-D2"/>
    <d v="2025-10-22T00:00:00"/>
    <s v="Day 2"/>
    <s v="N0779"/>
    <s v="Wallace"/>
    <s v="Shepperson"/>
    <s v="Nam Veterans"/>
    <x v="11"/>
    <s v="Kob"/>
    <m/>
    <n v="55"/>
    <n v="1.7"/>
    <n v="1.7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48"/>
    <n v="1.1000000000000001"/>
    <n v="1.1000000000000001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46"/>
    <n v="1"/>
    <n v="1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48"/>
    <n v="1.1000000000000001"/>
    <n v="1.1000000000000001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53"/>
    <n v="1.5"/>
    <n v="1.5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47"/>
    <n v="1.1000000000000001"/>
    <n v="1.1000000000000001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58"/>
    <n v="2"/>
    <n v="2"/>
    <x v="78"/>
    <s v="Veterans/Inland"/>
    <s v="Edibles"/>
    <x v="1"/>
  </r>
  <r>
    <s v="2025-GUS-D2"/>
    <d v="2025-10-22T00:00:00"/>
    <s v="Day 2"/>
    <s v="N0779"/>
    <s v="Wallace"/>
    <s v="Shepperson"/>
    <s v="Nam Veterans"/>
    <x v="11"/>
    <s v="Kob"/>
    <m/>
    <n v="43"/>
    <n v="0.8"/>
    <n v="0.8"/>
    <x v="78"/>
    <s v="Veterans/Inland"/>
    <s v="Edibles"/>
    <x v="1"/>
  </r>
  <r>
    <s v="2025-GUS-D2"/>
    <d v="2025-10-22T00:00:00"/>
    <s v="Day 2"/>
    <s v="N0014"/>
    <s v="Willem"/>
    <s v="Steyn"/>
    <s v="Nam Veterans"/>
    <x v="11"/>
    <m/>
    <s v="Shark Spotted Gully"/>
    <n v="139"/>
    <n v="13.4"/>
    <n v="13.4"/>
    <x v="75"/>
    <s v="Veterans/Inland"/>
    <s v="Inedibles"/>
    <x v="1"/>
  </r>
  <r>
    <s v="2025-GUS-D2"/>
    <d v="2025-10-22T00:00:00"/>
    <s v="Day 2"/>
    <s v="N0014"/>
    <s v="Willem"/>
    <s v="Steyn"/>
    <s v="Nam Veterans"/>
    <x v="11"/>
    <m/>
    <s v="Shark Spotted Gully"/>
    <n v="124"/>
    <n v="9.1"/>
    <n v="9.1"/>
    <x v="75"/>
    <s v="Veterans/Inland"/>
    <s v="Inedibles"/>
    <x v="1"/>
  </r>
  <r>
    <s v="2025-GUS-D2"/>
    <d v="2025-10-22T00:00:00"/>
    <s v="Day 2"/>
    <s v="N0014"/>
    <s v="Willem"/>
    <s v="Steyn"/>
    <s v="Nam Veterans"/>
    <x v="11"/>
    <m/>
    <s v="Guitarfish - Lesser"/>
    <n v="70"/>
    <n v="1.2"/>
    <n v="1.2"/>
    <x v="75"/>
    <s v="Veterans/Inland"/>
    <s v="Inedibles"/>
    <x v="1"/>
  </r>
  <r>
    <s v="2025-GUS-D2"/>
    <d v="2025-10-22T00:00:00"/>
    <s v="Day 2"/>
    <s v="N0014"/>
    <s v="Willem"/>
    <s v="Steyn"/>
    <s v="Nam Veterans"/>
    <x v="11"/>
    <s v="Kob"/>
    <m/>
    <n v="55"/>
    <n v="1.7"/>
    <n v="1.7"/>
    <x v="75"/>
    <s v="Veterans/Inland"/>
    <s v="Edibles"/>
    <x v="1"/>
  </r>
  <r>
    <s v="2025-GUS-D2"/>
    <d v="2025-10-22T00:00:00"/>
    <s v="Day 2"/>
    <s v="N0014"/>
    <s v="Willem"/>
    <s v="Steyn"/>
    <s v="Nam Veterans"/>
    <x v="11"/>
    <s v="Kob"/>
    <m/>
    <n v="49"/>
    <n v="1.2"/>
    <n v="1.2"/>
    <x v="75"/>
    <s v="Veterans/Inland"/>
    <s v="Edibles"/>
    <x v="1"/>
  </r>
  <r>
    <s v="2025-GUS-D2"/>
    <d v="2025-10-22T00:00:00"/>
    <s v="Day 2"/>
    <s v="N0014"/>
    <s v="Willem"/>
    <s v="Steyn"/>
    <s v="Nam Veterans"/>
    <x v="11"/>
    <s v="Kob"/>
    <m/>
    <n v="55"/>
    <n v="1.7"/>
    <n v="1.7"/>
    <x v="75"/>
    <s v="Veterans/Inland"/>
    <s v="Edibles"/>
    <x v="1"/>
  </r>
  <r>
    <s v="2025-GUS-D2"/>
    <d v="2025-10-22T00:00:00"/>
    <s v="Day 2"/>
    <s v="N0485"/>
    <s v="Johan"/>
    <s v="Herbst"/>
    <s v="Nam Veterans"/>
    <x v="11"/>
    <m/>
    <s v="Shark Spotted Gully"/>
    <n v="102"/>
    <n v="4.5999999999999996"/>
    <n v="4.5999999999999996"/>
    <x v="81"/>
    <s v="Veterans/Inland"/>
    <s v="Inedibles"/>
    <x v="1"/>
  </r>
  <r>
    <s v="2025-GUS-D2"/>
    <d v="2025-10-22T00:00:00"/>
    <s v="Day 2"/>
    <s v="N0485"/>
    <s v="Johan"/>
    <s v="Herbst"/>
    <s v="Nam Veterans"/>
    <x v="11"/>
    <m/>
    <s v="Shark Spotted Gully"/>
    <n v="144"/>
    <n v="15.1"/>
    <n v="15.1"/>
    <x v="81"/>
    <s v="Veterans/Inland"/>
    <s v="Inedibles"/>
    <x v="1"/>
  </r>
  <r>
    <s v="2025-GUS-D2"/>
    <d v="2025-10-22T00:00:00"/>
    <s v="Day 2"/>
    <s v="N0485"/>
    <s v="Johan"/>
    <s v="Herbst"/>
    <s v="Nam Veterans"/>
    <x v="11"/>
    <s v="Kob"/>
    <m/>
    <n v="48"/>
    <n v="1.1000000000000001"/>
    <n v="1.1000000000000001"/>
    <x v="81"/>
    <s v="Veterans/Inland"/>
    <s v="Edibles"/>
    <x v="1"/>
  </r>
  <r>
    <s v="2025-GUS-D2"/>
    <d v="2025-10-22T00:00:00"/>
    <s v="Day 2"/>
    <s v="N0485"/>
    <s v="Johan"/>
    <s v="Herbst"/>
    <s v="Nam Veterans"/>
    <x v="11"/>
    <s v="Kob"/>
    <m/>
    <n v="42"/>
    <n v="0.8"/>
    <n v="0.8"/>
    <x v="81"/>
    <s v="Veterans/Inland"/>
    <s v="Edibles"/>
    <x v="1"/>
  </r>
  <r>
    <s v="2025-GUS-D2"/>
    <d v="2025-10-22T00:00:00"/>
    <s v="Day 2"/>
    <s v="N0381"/>
    <s v="Luke"/>
    <s v="Jansen"/>
    <s v="Nam Development"/>
    <x v="12"/>
    <s v="Kob"/>
    <m/>
    <n v="53"/>
    <n v="1.5"/>
    <n v="1.5"/>
    <x v="88"/>
    <s v="Development"/>
    <s v="Edibles"/>
    <x v="1"/>
  </r>
  <r>
    <s v="2025-GUS-D2"/>
    <d v="2025-10-22T00:00:00"/>
    <s v="Day 2"/>
    <s v="N0381"/>
    <s v="Luke"/>
    <s v="Jansen"/>
    <s v="Nam Development"/>
    <x v="12"/>
    <s v="Kob"/>
    <m/>
    <n v="56"/>
    <n v="1.8"/>
    <n v="1.8"/>
    <x v="88"/>
    <s v="Development"/>
    <s v="Edibles"/>
    <x v="1"/>
  </r>
  <r>
    <s v="2025-GUS-D2"/>
    <d v="2025-10-22T00:00:00"/>
    <s v="Day 2"/>
    <s v="N0381"/>
    <s v="Luke"/>
    <s v="Jansen"/>
    <s v="Nam Development"/>
    <x v="12"/>
    <s v="Kob"/>
    <m/>
    <n v="58"/>
    <n v="2"/>
    <n v="2"/>
    <x v="88"/>
    <s v="Development"/>
    <s v="Edibles"/>
    <x v="1"/>
  </r>
  <r>
    <s v="2025-GUS-D2"/>
    <d v="2025-10-22T00:00:00"/>
    <s v="Day 2"/>
    <s v="N0381"/>
    <s v="Luke"/>
    <s v="Jansen"/>
    <s v="Nam Development"/>
    <x v="12"/>
    <s v="Kob"/>
    <m/>
    <n v="50"/>
    <n v="1.3"/>
    <n v="1.3"/>
    <x v="88"/>
    <s v="Development"/>
    <s v="Edibles"/>
    <x v="1"/>
  </r>
  <r>
    <s v="2025-GUS-D2"/>
    <d v="2025-10-22T00:00:00"/>
    <s v="Day 2"/>
    <s v="N0381"/>
    <s v="Luke"/>
    <s v="Jansen"/>
    <s v="Nam Development"/>
    <x v="12"/>
    <s v="Kob"/>
    <m/>
    <n v="54"/>
    <n v="1.6"/>
    <n v="1.6"/>
    <x v="88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54"/>
    <n v="1.6"/>
    <n v="1.6"/>
    <x v="85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44"/>
    <n v="0.9"/>
    <n v="0.9"/>
    <x v="85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55"/>
    <n v="1.7"/>
    <n v="1.7"/>
    <x v="85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56"/>
    <n v="1.8"/>
    <n v="1.8"/>
    <x v="85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52"/>
    <n v="1.4"/>
    <n v="1.4"/>
    <x v="85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41"/>
    <n v="0.7"/>
    <n v="0.7"/>
    <x v="85"/>
    <s v="Development"/>
    <s v="Edibles"/>
    <x v="1"/>
  </r>
  <r>
    <s v="2025-GUS-D2"/>
    <d v="2025-10-22T00:00:00"/>
    <s v="Day 2"/>
    <s v="N0851"/>
    <s v="Ricku"/>
    <s v="Mans"/>
    <s v="Nam Development"/>
    <x v="12"/>
    <s v="Kob"/>
    <m/>
    <n v="44"/>
    <n v="0.9"/>
    <n v="0.9"/>
    <x v="85"/>
    <s v="Development"/>
    <s v="Edibles"/>
    <x v="1"/>
  </r>
  <r>
    <s v="2025-GUS-D2"/>
    <d v="2025-10-22T00:00:00"/>
    <s v="Day 2"/>
    <s v="N0295"/>
    <s v="Bradd"/>
    <s v="Biller"/>
    <s v="Nam Development"/>
    <x v="12"/>
    <s v="Kob"/>
    <m/>
    <n v="55"/>
    <n v="1.7"/>
    <n v="1.7"/>
    <x v="83"/>
    <s v="Development"/>
    <s v="Edibles"/>
    <x v="1"/>
  </r>
  <r>
    <s v="2025-GUS-D2"/>
    <d v="2025-10-22T00:00:00"/>
    <s v="Day 2"/>
    <s v="N0295"/>
    <s v="Bradd"/>
    <s v="Biller"/>
    <s v="Nam Development"/>
    <x v="12"/>
    <s v="Kob"/>
    <m/>
    <n v="47"/>
    <n v="1.1000000000000001"/>
    <n v="1.1000000000000001"/>
    <x v="83"/>
    <s v="Development"/>
    <s v="Edibles"/>
    <x v="1"/>
  </r>
  <r>
    <s v="2025-GUS-D2"/>
    <d v="2025-10-22T00:00:00"/>
    <s v="Day 2"/>
    <s v="N0295"/>
    <s v="Bradd"/>
    <s v="Biller"/>
    <s v="Nam Development"/>
    <x v="12"/>
    <s v="Kob"/>
    <m/>
    <n v="61"/>
    <n v="2.2999999999999998"/>
    <n v="2.2999999999999998"/>
    <x v="83"/>
    <s v="Development"/>
    <s v="Edibles"/>
    <x v="1"/>
  </r>
  <r>
    <s v="2025-GUS-D2"/>
    <d v="2025-10-22T00:00:00"/>
    <s v="Day 2"/>
    <s v="N0295"/>
    <s v="Bradd"/>
    <s v="Biller"/>
    <s v="Nam Development"/>
    <x v="12"/>
    <s v="Kob"/>
    <m/>
    <n v="50"/>
    <n v="1.3"/>
    <n v="1.3"/>
    <x v="83"/>
    <s v="Development"/>
    <s v="Edibles"/>
    <x v="1"/>
  </r>
  <r>
    <s v="2025-GUS-D2"/>
    <d v="2025-10-22T00:00:00"/>
    <s v="Day 2"/>
    <s v="N0295"/>
    <s v="Bradd"/>
    <s v="Biller"/>
    <s v="Nam Development"/>
    <x v="12"/>
    <s v="Kob"/>
    <m/>
    <n v="48"/>
    <n v="1.1000000000000001"/>
    <n v="1.1000000000000001"/>
    <x v="83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63"/>
    <n v="2.6"/>
    <n v="2.6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47"/>
    <n v="1.1000000000000001"/>
    <n v="1.1000000000000001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52"/>
    <n v="1.4"/>
    <n v="1.4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46"/>
    <n v="1"/>
    <n v="1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67"/>
    <n v="3.1"/>
    <n v="3.1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58"/>
    <n v="2"/>
    <n v="2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58"/>
    <n v="2"/>
    <n v="2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54"/>
    <n v="1.6"/>
    <n v="1.6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58"/>
    <n v="2"/>
    <n v="2"/>
    <x v="87"/>
    <s v="Development"/>
    <s v="Edibles"/>
    <x v="1"/>
  </r>
  <r>
    <s v="2025-GUS-D2"/>
    <d v="2025-10-22T00:00:00"/>
    <s v="Day 2"/>
    <s v="N0704"/>
    <s v="Kay"/>
    <s v="Bachran"/>
    <s v="Nam Development"/>
    <x v="12"/>
    <s v="Kob"/>
    <m/>
    <n v="53"/>
    <n v="1.5"/>
    <n v="1.5"/>
    <x v="87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46"/>
    <n v="1"/>
    <n v="1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2"/>
    <n v="1.4"/>
    <n v="1.4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4"/>
    <n v="1.6"/>
    <n v="1.6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4"/>
    <n v="1.6"/>
    <n v="1.6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5"/>
    <n v="1.7"/>
    <n v="1.7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4"/>
    <n v="1.6"/>
    <n v="1.6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48"/>
    <n v="1.1000000000000001"/>
    <n v="1.1000000000000001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62"/>
    <n v="2.5"/>
    <n v="2.5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8"/>
    <n v="2"/>
    <n v="2"/>
    <x v="82"/>
    <s v="Development"/>
    <s v="Edibles"/>
    <x v="1"/>
  </r>
  <r>
    <s v="2025-GUS-D2"/>
    <d v="2025-10-22T00:00:00"/>
    <s v="Day 2"/>
    <s v="N0693"/>
    <s v="Jacob"/>
    <s v="Wasserfall"/>
    <s v="Nam Development"/>
    <x v="12"/>
    <s v="Kob"/>
    <m/>
    <n v="59"/>
    <n v="2.1"/>
    <n v="2.1"/>
    <x v="82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8"/>
    <n v="2"/>
    <n v="2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6"/>
    <n v="1.8"/>
    <n v="1.8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4"/>
    <n v="1.6"/>
    <n v="1.6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3"/>
    <n v="0.8"/>
    <n v="0.8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4"/>
    <n v="1.6"/>
    <n v="1.6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0"/>
    <n v="1.3"/>
    <n v="1.3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5"/>
    <n v="0.9"/>
    <n v="0.9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9"/>
    <n v="1.2"/>
    <n v="1.2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9"/>
    <n v="1.2"/>
    <n v="1.2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6"/>
    <n v="1.8"/>
    <n v="1.8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55"/>
    <n v="1.7"/>
    <n v="1.7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9"/>
    <n v="1.2"/>
    <n v="1.2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5"/>
    <n v="0.9"/>
    <n v="0.9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s v="Kob"/>
    <m/>
    <n v="46"/>
    <n v="1"/>
    <n v="1"/>
    <x v="84"/>
    <s v="Development"/>
    <s v="Edibles"/>
    <x v="1"/>
  </r>
  <r>
    <s v="2025-GUS-D2"/>
    <d v="2025-10-22T00:00:00"/>
    <s v="Day 2"/>
    <s v="N0882"/>
    <s v="Alexander Albert"/>
    <s v="Jansen"/>
    <s v="Nam Development"/>
    <x v="12"/>
    <m/>
    <s v="Shark Spotted Gully"/>
    <n v="110"/>
    <n v="6"/>
    <n v="6"/>
    <x v="84"/>
    <s v="Development"/>
    <s v="Inedibles"/>
    <x v="1"/>
  </r>
  <r>
    <s v="2025-GUS-D2"/>
    <d v="2025-10-22T00:00:00"/>
    <s v="Day 2"/>
    <s v="N0340"/>
    <s v="Izak"/>
    <s v="Van Der Merwe"/>
    <s v="Nam Development"/>
    <x v="12"/>
    <s v="Kob"/>
    <m/>
    <n v="44"/>
    <n v="0.9"/>
    <n v="0.9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63"/>
    <n v="2.6"/>
    <n v="2.6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44"/>
    <n v="0.9"/>
    <n v="0.9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51"/>
    <n v="1.4"/>
    <n v="1.4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48"/>
    <n v="1.1000000000000001"/>
    <n v="1.1000000000000001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53"/>
    <n v="1.5"/>
    <n v="1.5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50"/>
    <n v="1.3"/>
    <n v="1.3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40"/>
    <n v="0.7"/>
    <n v="0.7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s v="Kob"/>
    <m/>
    <n v="46"/>
    <n v="1"/>
    <n v="1"/>
    <x v="86"/>
    <s v="Development"/>
    <s v="Edibles"/>
    <x v="1"/>
  </r>
  <r>
    <s v="2025-GUS-D2"/>
    <d v="2025-10-22T00:00:00"/>
    <s v="Day 2"/>
    <s v="N0340"/>
    <s v="Izak"/>
    <s v="Van Der Merwe"/>
    <s v="Nam Development"/>
    <x v="12"/>
    <m/>
    <s v="Shark Hound Smooth"/>
    <n v="152"/>
    <n v="16"/>
    <n v="16"/>
    <x v="86"/>
    <s v="Development"/>
    <s v="Inedibles"/>
    <x v="1"/>
  </r>
  <r>
    <s v="2025-GUS-D2"/>
    <d v="2025-10-22T00:00:00"/>
    <s v="Day 2"/>
    <s v="N0340"/>
    <s v="Izak"/>
    <s v="Van Der Merwe"/>
    <s v="Nam Development"/>
    <x v="12"/>
    <m/>
    <s v="Shark Spotted Gully"/>
    <n v="126"/>
    <n v="9.6"/>
    <n v="9.6"/>
    <x v="86"/>
    <s v="Development"/>
    <s v="Inedibles"/>
    <x v="1"/>
  </r>
  <r>
    <s v="2025-GUS-D2"/>
    <d v="2025-10-22T00:00:00"/>
    <s v="Day 2"/>
    <s v="N0340"/>
    <s v="Izak"/>
    <s v="Van Der Merwe"/>
    <s v="Nam Development"/>
    <x v="12"/>
    <m/>
    <s v="Shark Spotted Gully"/>
    <n v="76"/>
    <n v="1.7"/>
    <n v="1.7"/>
    <x v="86"/>
    <s v="Development"/>
    <s v="Inedibles"/>
    <x v="1"/>
  </r>
  <r>
    <s v="2025-GUS-D3"/>
    <d v="2025-10-23T00:00:00"/>
    <s v="Day 3"/>
    <s v="SA8249"/>
    <s v="Ettien"/>
    <s v="Burger"/>
    <s v="SA President A"/>
    <x v="0"/>
    <m/>
    <s v="Shark Cow / Sevengill"/>
    <n v="116"/>
    <n v="19.5"/>
    <n v="19.5"/>
    <x v="5"/>
    <s v="President A"/>
    <s v="Inedibles"/>
    <x v="2"/>
  </r>
  <r>
    <s v="2025-GUS-D3"/>
    <d v="2025-10-23T00:00:00"/>
    <s v="Day 3"/>
    <s v="SA8249"/>
    <s v="Ettien"/>
    <s v="Burger"/>
    <s v="SA President A"/>
    <x v="0"/>
    <m/>
    <s v="Shark Spotted Gully"/>
    <n v="121"/>
    <n v="8.3000000000000007"/>
    <n v="8.3000000000000007"/>
    <x v="5"/>
    <s v="President A"/>
    <s v="Inedibles"/>
    <x v="2"/>
  </r>
  <r>
    <s v="2025-GUS-D3"/>
    <d v="2025-10-23T00:00:00"/>
    <s v="Day 3"/>
    <s v="SA8725"/>
    <s v="Pieter"/>
    <s v="Muller"/>
    <s v="SA President A"/>
    <x v="0"/>
    <s v="Kob"/>
    <m/>
    <n v="42"/>
    <n v="0.8"/>
    <n v="0.8"/>
    <x v="6"/>
    <s v="President A"/>
    <s v="Edibles"/>
    <x v="2"/>
  </r>
  <r>
    <s v="2025-GUS-D3"/>
    <d v="2025-10-23T00:00:00"/>
    <s v="Day 3"/>
    <s v="SA8725"/>
    <s v="Pieter"/>
    <s v="Muller"/>
    <s v="SA President A"/>
    <x v="0"/>
    <m/>
    <s v="Shark Spotted Gully"/>
    <n v="76"/>
    <n v="1.7"/>
    <n v="1.7"/>
    <x v="6"/>
    <s v="President A"/>
    <s v="Inedibles"/>
    <x v="2"/>
  </r>
  <r>
    <s v="2025-GUS-D3"/>
    <d v="2025-10-23T00:00:00"/>
    <s v="Day 3"/>
    <s v="SA8725"/>
    <s v="Pieter"/>
    <s v="Muller"/>
    <s v="SA President A"/>
    <x v="0"/>
    <m/>
    <s v="Shark Spotted Gully"/>
    <n v="96"/>
    <n v="3.8"/>
    <n v="3.8"/>
    <x v="6"/>
    <s v="President A"/>
    <s v="Inedibles"/>
    <x v="2"/>
  </r>
  <r>
    <s v="2025-GUS-D3"/>
    <d v="2025-10-23T00:00:00"/>
    <s v="Day 3"/>
    <s v="SA4197"/>
    <s v="Ruan"/>
    <s v="Westraad"/>
    <s v="SA President A"/>
    <x v="0"/>
    <m/>
    <s v="Shark Spotted Gully"/>
    <n v="156"/>
    <n v="19.899999999999999"/>
    <n v="19.899999999999999"/>
    <x v="1"/>
    <s v="President A"/>
    <s v="Inedibles"/>
    <x v="2"/>
  </r>
  <r>
    <s v="2025-GUS-D3"/>
    <d v="2025-10-23T00:00:00"/>
    <s v="Day 3"/>
    <s v="SA0863"/>
    <s v="JB"/>
    <s v="Theron"/>
    <s v="SA President A"/>
    <x v="0"/>
    <m/>
    <s v="Shark Spotted Gully"/>
    <n v="116"/>
    <n v="7.2"/>
    <n v="7.2"/>
    <x v="0"/>
    <s v="President A"/>
    <s v="Inedibles"/>
    <x v="2"/>
  </r>
  <r>
    <s v="2025-GUS-D3"/>
    <d v="2025-10-23T00:00:00"/>
    <s v="Day 3"/>
    <s v="SA0863"/>
    <s v="JB"/>
    <s v="Theron"/>
    <s v="SA President A"/>
    <x v="0"/>
    <m/>
    <s v="Shark Spotted Gully"/>
    <n v="90"/>
    <n v="3"/>
    <n v="3"/>
    <x v="0"/>
    <s v="President A"/>
    <s v="Inedibles"/>
    <x v="2"/>
  </r>
  <r>
    <s v="2025-GUS-D3"/>
    <d v="2025-10-23T00:00:00"/>
    <s v="Day 3"/>
    <s v="SA0863"/>
    <s v="JB"/>
    <s v="Theron"/>
    <s v="SA President A"/>
    <x v="0"/>
    <m/>
    <s v="Shark Spotted Gully"/>
    <n v="159"/>
    <n v="21.3"/>
    <n v="21.3"/>
    <x v="0"/>
    <s v="President A"/>
    <s v="Inedibles"/>
    <x v="2"/>
  </r>
  <r>
    <s v="2025-GUS-D3"/>
    <d v="2025-10-23T00:00:00"/>
    <s v="Day 3"/>
    <s v="SA2679"/>
    <s v="Stephan"/>
    <s v="Ferreira"/>
    <s v="SA President A"/>
    <x v="0"/>
    <m/>
    <m/>
    <m/>
    <s v=""/>
    <s v=""/>
    <x v="3"/>
    <s v="President A"/>
    <s v=""/>
    <x v="2"/>
  </r>
  <r>
    <s v="2025-GUS-D3"/>
    <d v="2025-10-23T00:00:00"/>
    <s v="Day 3"/>
    <s v="SA8804"/>
    <s v="Jean"/>
    <s v="Coetzee"/>
    <s v="SA President A"/>
    <x v="0"/>
    <m/>
    <m/>
    <m/>
    <s v=""/>
    <s v=""/>
    <x v="2"/>
    <s v="President A"/>
    <s v=""/>
    <x v="2"/>
  </r>
  <r>
    <s v="2025-GUS-D3"/>
    <d v="2025-10-23T00:00:00"/>
    <s v="Day 3"/>
    <s v="SA9222"/>
    <s v="Shrinaav"/>
    <s v="Sahadev"/>
    <s v="SA President A"/>
    <x v="0"/>
    <m/>
    <m/>
    <m/>
    <s v=""/>
    <s v=""/>
    <x v="4"/>
    <s v="President A"/>
    <s v=""/>
    <x v="2"/>
  </r>
  <r>
    <s v="2025-GUS-D3"/>
    <d v="2025-10-23T00:00:00"/>
    <s v="Day 3"/>
    <s v="SA9923"/>
    <s v="Chris"/>
    <s v="Barnard"/>
    <s v="SA President B"/>
    <x v="1"/>
    <m/>
    <s v="Ray Blue (Male)"/>
    <n v="34"/>
    <n v="1.2"/>
    <n v="1.2"/>
    <x v="10"/>
    <s v="President B"/>
    <s v="Inedibles"/>
    <x v="2"/>
  </r>
  <r>
    <s v="2025-GUS-D3"/>
    <d v="2025-10-23T00:00:00"/>
    <s v="Day 3"/>
    <s v="SA10056"/>
    <s v="Philip"/>
    <s v="De Lange"/>
    <s v="SA President B"/>
    <x v="1"/>
    <m/>
    <s v="Shark Spotted Gully"/>
    <n v="145"/>
    <n v="15.5"/>
    <n v="15.5"/>
    <x v="11"/>
    <s v="President B"/>
    <s v="Inedibles"/>
    <x v="2"/>
  </r>
  <r>
    <s v="2025-GUS-D3"/>
    <d v="2025-10-23T00:00:00"/>
    <s v="Day 3"/>
    <s v="SA10056"/>
    <s v="Philip"/>
    <s v="De Lange"/>
    <s v="SA President B"/>
    <x v="1"/>
    <s v="Kob"/>
    <m/>
    <n v="61"/>
    <n v="2.2999999999999998"/>
    <n v="2.2999999999999998"/>
    <x v="11"/>
    <s v="President B"/>
    <s v="Edibles"/>
    <x v="2"/>
  </r>
  <r>
    <s v="2025-GUS-D3"/>
    <d v="2025-10-23T00:00:00"/>
    <s v="Day 3"/>
    <s v="SA5757"/>
    <s v="Luke"/>
    <s v="Roos"/>
    <s v="SA President B"/>
    <x v="1"/>
    <m/>
    <s v="Shark Spotted Gully"/>
    <n v="140"/>
    <n v="13.7"/>
    <n v="13.7"/>
    <x v="9"/>
    <s v="President B"/>
    <s v="Inedibles"/>
    <x v="2"/>
  </r>
  <r>
    <s v="2025-GUS-D3"/>
    <d v="2025-10-23T00:00:00"/>
    <s v="Day 3"/>
    <s v="SA5757"/>
    <s v="Luke"/>
    <s v="Roos"/>
    <s v="SA President B"/>
    <x v="1"/>
    <m/>
    <s v="Shark Spotted Gully"/>
    <n v="141"/>
    <n v="14.1"/>
    <n v="14.1"/>
    <x v="9"/>
    <s v="President B"/>
    <s v="Inedibles"/>
    <x v="2"/>
  </r>
  <r>
    <s v="2025-GUS-D3"/>
    <d v="2025-10-23T00:00:00"/>
    <s v="Day 3"/>
    <s v="SA10088"/>
    <s v="Sheldon"/>
    <s v="Rawstron"/>
    <s v="SA President B"/>
    <x v="1"/>
    <m/>
    <s v="Shark Spotted Gully"/>
    <n v="167"/>
    <n v="25.2"/>
    <n v="25.2"/>
    <x v="12"/>
    <s v="President B"/>
    <s v="Inedibles"/>
    <x v="2"/>
  </r>
  <r>
    <s v="2025-GUS-D3"/>
    <d v="2025-10-23T00:00:00"/>
    <s v="Day 3"/>
    <s v="SA10088"/>
    <s v="Sheldon"/>
    <s v="Rawstron"/>
    <s v="SA President B"/>
    <x v="1"/>
    <m/>
    <s v="Shark Spotted Gully"/>
    <n v="122"/>
    <n v="8.6"/>
    <n v="8.6"/>
    <x v="12"/>
    <s v="President B"/>
    <s v="Inedibles"/>
    <x v="2"/>
  </r>
  <r>
    <s v="2025-GUS-D3"/>
    <d v="2025-10-23T00:00:00"/>
    <s v="Day 3"/>
    <s v="SA10088"/>
    <s v="Sheldon"/>
    <s v="Rawstron"/>
    <s v="SA President B"/>
    <x v="1"/>
    <m/>
    <s v="Shark Spotted Gully"/>
    <n v="135"/>
    <n v="12.1"/>
    <n v="12.1"/>
    <x v="12"/>
    <s v="President B"/>
    <s v="Inedibles"/>
    <x v="2"/>
  </r>
  <r>
    <s v="2025-GUS-D3"/>
    <d v="2025-10-23T00:00:00"/>
    <s v="Day 3"/>
    <s v="SA10088"/>
    <s v="Sheldon"/>
    <s v="Rawstron"/>
    <s v="SA President B"/>
    <x v="1"/>
    <m/>
    <s v="Shark Spotted Gully"/>
    <n v="142"/>
    <n v="14.4"/>
    <n v="14.4"/>
    <x v="12"/>
    <s v="President B"/>
    <s v="Inedibles"/>
    <x v="2"/>
  </r>
  <r>
    <s v="2025-GUS-D3"/>
    <d v="2025-10-23T00:00:00"/>
    <s v="Day 3"/>
    <s v="SA10088"/>
    <s v="Sheldon"/>
    <s v="Rawstron"/>
    <s v="SA President B"/>
    <x v="1"/>
    <m/>
    <s v="Shark Spotted Gully"/>
    <n v="117"/>
    <n v="7.4"/>
    <n v="7.4"/>
    <x v="12"/>
    <s v="President B"/>
    <s v="Inedibles"/>
    <x v="2"/>
  </r>
  <r>
    <s v="2025-GUS-D3"/>
    <d v="2025-10-23T00:00:00"/>
    <s v="Day 3"/>
    <s v="SA10088"/>
    <s v="Sheldon"/>
    <s v="Rawstron"/>
    <s v="SA President B"/>
    <x v="1"/>
    <m/>
    <s v="Shark Spotted Gully"/>
    <n v="93"/>
    <n v="3.4"/>
    <n v="3.4"/>
    <x v="12"/>
    <s v="President B"/>
    <s v="Inedibles"/>
    <x v="2"/>
  </r>
  <r>
    <s v="2025-GUS-D3"/>
    <d v="2025-10-23T00:00:00"/>
    <s v="Day 3"/>
    <s v="SA6738"/>
    <s v="Wallie"/>
    <s v="Stroebel"/>
    <s v="SA President B"/>
    <x v="1"/>
    <m/>
    <m/>
    <m/>
    <s v=""/>
    <s v=""/>
    <x v="7"/>
    <s v="President B"/>
    <s v=""/>
    <x v="2"/>
  </r>
  <r>
    <s v="2025-GUS-D3"/>
    <d v="2025-10-23T00:00:00"/>
    <s v="Day 3"/>
    <s v="SA9865"/>
    <s v="Shane"/>
    <s v="Rajbully"/>
    <s v="SA President B"/>
    <x v="1"/>
    <m/>
    <m/>
    <m/>
    <s v=""/>
    <s v=""/>
    <x v="8"/>
    <s v="President B"/>
    <s v=""/>
    <x v="2"/>
  </r>
  <r>
    <s v="2025-GUS-D3"/>
    <d v="2025-10-23T00:00:00"/>
    <s v="Day 3"/>
    <s v="SA9972"/>
    <s v="Benito"/>
    <s v="Crause"/>
    <s v="SA President B"/>
    <x v="1"/>
    <m/>
    <m/>
    <m/>
    <s v=""/>
    <s v=""/>
    <x v="13"/>
    <s v="President B"/>
    <s v=""/>
    <x v="2"/>
  </r>
  <r>
    <s v="2025-GUS-D3"/>
    <d v="2025-10-23T00:00:00"/>
    <s v="Day 3"/>
    <s v="SA11280"/>
    <s v="Saffiya"/>
    <s v="Ahmod"/>
    <s v="SA Ladies"/>
    <x v="6"/>
    <s v="Kob"/>
    <m/>
    <n v="54"/>
    <n v="1.6"/>
    <n v="1.6"/>
    <x v="45"/>
    <s v="Ladies"/>
    <s v="Edibles"/>
    <x v="2"/>
  </r>
  <r>
    <s v="2025-GUS-D3"/>
    <d v="2025-10-23T00:00:00"/>
    <s v="Day 3"/>
    <s v="SA5343"/>
    <s v="Mariette"/>
    <s v="Du Plessis"/>
    <s v="SA Ladies"/>
    <x v="6"/>
    <m/>
    <s v="Shark Spotted Gully"/>
    <n v="155"/>
    <n v="19.5"/>
    <n v="19.5"/>
    <x v="43"/>
    <s v="Ladies"/>
    <s v="Inedibles"/>
    <x v="2"/>
  </r>
  <r>
    <s v="2025-GUS-D3"/>
    <d v="2025-10-23T00:00:00"/>
    <s v="Day 3"/>
    <s v="SA11013"/>
    <s v="Sume"/>
    <s v="Mostert"/>
    <s v="SA Ladies"/>
    <x v="6"/>
    <m/>
    <s v="Shark Cow / Sevengill"/>
    <n v="124"/>
    <n v="24.3"/>
    <n v="24.3"/>
    <x v="41"/>
    <s v="Ladies"/>
    <s v="Inedibles"/>
    <x v="2"/>
  </r>
  <r>
    <s v="2025-GUS-D3"/>
    <d v="2025-10-23T00:00:00"/>
    <s v="Day 3"/>
    <s v="SA11013"/>
    <s v="Sume"/>
    <s v="Mostert"/>
    <s v="SA Ladies"/>
    <x v="6"/>
    <m/>
    <s v="Shark Cow / Sevengill"/>
    <n v="115"/>
    <n v="19"/>
    <n v="19"/>
    <x v="41"/>
    <s v="Ladies"/>
    <s v="Inedibles"/>
    <x v="2"/>
  </r>
  <r>
    <s v="2025-GUS-D3"/>
    <d v="2025-10-23T00:00:00"/>
    <s v="Day 3"/>
    <s v="SA10066"/>
    <s v="Angelique"/>
    <s v="Van Dyk"/>
    <s v="SA Ladies"/>
    <x v="6"/>
    <m/>
    <m/>
    <m/>
    <s v=""/>
    <s v=""/>
    <x v="44"/>
    <s v="Ladies"/>
    <s v=""/>
    <x v="2"/>
  </r>
  <r>
    <s v="2025-GUS-D3"/>
    <d v="2025-10-23T00:00:00"/>
    <s v="Day 3"/>
    <s v="SA6820"/>
    <s v="Helen"/>
    <s v="Potgieter"/>
    <s v="SA Ladies"/>
    <x v="6"/>
    <m/>
    <m/>
    <m/>
    <s v=""/>
    <s v=""/>
    <x v="42"/>
    <s v="Ladies"/>
    <s v=""/>
    <x v="2"/>
  </r>
  <r>
    <s v="2025-GUS-D3"/>
    <d v="2025-10-23T00:00:00"/>
    <s v="Day 3"/>
    <s v="SA6868"/>
    <s v="Mariette"/>
    <s v="Westraad"/>
    <s v="SA Ladies"/>
    <x v="6"/>
    <m/>
    <m/>
    <m/>
    <s v=""/>
    <s v=""/>
    <x v="47"/>
    <s v="Ladies"/>
    <s v=""/>
    <x v="2"/>
  </r>
  <r>
    <s v="2025-GUS-D3"/>
    <d v="2025-10-23T00:00:00"/>
    <s v="Day 3"/>
    <s v="SA9963"/>
    <s v="Yolanda"/>
    <s v="Vermeulen"/>
    <s v="SA Ladies"/>
    <x v="6"/>
    <m/>
    <m/>
    <m/>
    <s v=""/>
    <s v=""/>
    <x v="46"/>
    <s v="Ladies"/>
    <s v=""/>
    <x v="2"/>
  </r>
  <r>
    <s v="2025-GUS-D3"/>
    <d v="2025-10-23T00:00:00"/>
    <s v="Day 3"/>
    <s v="SA10017"/>
    <s v="Greg"/>
    <s v="Coetzer"/>
    <s v="SA Masters"/>
    <x v="2"/>
    <m/>
    <s v="Shark Hound Smooth"/>
    <n v="131"/>
    <n v="9.5"/>
    <n v="9.5"/>
    <x v="15"/>
    <s v="Masters"/>
    <s v="Inedibles"/>
    <x v="2"/>
  </r>
  <r>
    <s v="2025-GUS-D3"/>
    <d v="2025-10-23T00:00:00"/>
    <s v="Day 3"/>
    <s v="SA5644"/>
    <s v="Jacques"/>
    <s v="Snyman"/>
    <s v="SA Masters"/>
    <x v="2"/>
    <m/>
    <s v="Shark Spotted Gully"/>
    <n v="146"/>
    <n v="15.9"/>
    <n v="15.9"/>
    <x v="16"/>
    <s v="Masters"/>
    <s v="Inedibles"/>
    <x v="2"/>
  </r>
  <r>
    <s v="2025-GUS-D3"/>
    <d v="2025-10-23T00:00:00"/>
    <s v="Day 3"/>
    <s v="SA9488"/>
    <s v="Guy"/>
    <s v="Nicholson"/>
    <s v="SA Masters"/>
    <x v="2"/>
    <m/>
    <s v="Shark Spotted Gully"/>
    <n v="126"/>
    <n v="9.6"/>
    <n v="9.6"/>
    <x v="19"/>
    <s v="Masters"/>
    <s v="Inedibles"/>
    <x v="2"/>
  </r>
  <r>
    <s v="2025-GUS-D3"/>
    <d v="2025-10-23T00:00:00"/>
    <s v="Day 3"/>
    <s v="SA9488"/>
    <s v="Guy"/>
    <s v="Nicholson"/>
    <s v="SA Masters"/>
    <x v="2"/>
    <m/>
    <s v="Shark Cow / Sevengill"/>
    <n v="114"/>
    <n v="18.399999999999999"/>
    <n v="18.399999999999999"/>
    <x v="19"/>
    <s v="Masters"/>
    <s v="Inedibles"/>
    <x v="2"/>
  </r>
  <r>
    <s v="2025-GUS-D3"/>
    <d v="2025-10-23T00:00:00"/>
    <s v="Day 3"/>
    <s v="SA9488"/>
    <s v="Guy"/>
    <s v="Nicholson"/>
    <s v="SA Masters"/>
    <x v="2"/>
    <m/>
    <s v="Shark Hound Smooth"/>
    <n v="117"/>
    <n v="6.4"/>
    <n v="6.4"/>
    <x v="19"/>
    <s v="Masters"/>
    <s v="Inedibles"/>
    <x v="2"/>
  </r>
  <r>
    <s v="2025-GUS-D3"/>
    <d v="2025-10-23T00:00:00"/>
    <s v="Day 3"/>
    <s v="SA9488"/>
    <s v="Guy"/>
    <s v="Nicholson"/>
    <s v="SA Masters"/>
    <x v="2"/>
    <m/>
    <s v="Shark Cow / Sevengill"/>
    <n v="101"/>
    <n v="12.4"/>
    <n v="12.4"/>
    <x v="19"/>
    <s v="Masters"/>
    <s v="Inedibles"/>
    <x v="2"/>
  </r>
  <r>
    <s v="2025-GUS-D3"/>
    <d v="2025-10-23T00:00:00"/>
    <s v="Day 3"/>
    <s v="SA10911"/>
    <s v="Freek"/>
    <s v="Stander"/>
    <s v="SA Masters"/>
    <x v="2"/>
    <m/>
    <s v="Shark Spotted Gully"/>
    <n v="148"/>
    <n v="16.600000000000001"/>
    <n v="16.600000000000001"/>
    <x v="18"/>
    <s v="Masters"/>
    <s v="Inedibles"/>
    <x v="2"/>
  </r>
  <r>
    <s v="2025-GUS-D3"/>
    <d v="2025-10-23T00:00:00"/>
    <s v="Day 3"/>
    <s v="SA10911"/>
    <s v="Freek"/>
    <s v="Stander"/>
    <s v="SA Masters"/>
    <x v="2"/>
    <m/>
    <s v="Shark Cow / Sevengill"/>
    <n v="120"/>
    <n v="21.8"/>
    <n v="21.8"/>
    <x v="18"/>
    <s v="Masters"/>
    <s v="Inedibles"/>
    <x v="2"/>
  </r>
  <r>
    <s v="2025-GUS-D3"/>
    <d v="2025-10-23T00:00:00"/>
    <s v="Day 3"/>
    <s v="SA10911"/>
    <s v="Freek"/>
    <s v="Stander"/>
    <s v="SA Masters"/>
    <x v="2"/>
    <m/>
    <s v="Shark Spotted Gully"/>
    <n v="129"/>
    <n v="10.4"/>
    <n v="10.4"/>
    <x v="18"/>
    <s v="Masters"/>
    <s v="Inedibles"/>
    <x v="2"/>
  </r>
  <r>
    <s v="2025-GUS-D3"/>
    <d v="2025-10-23T00:00:00"/>
    <s v="Day 3"/>
    <s v="SA10911"/>
    <s v="Freek"/>
    <s v="Stander"/>
    <s v="SA Masters"/>
    <x v="2"/>
    <m/>
    <s v="Shark Spotted Gully"/>
    <n v="144"/>
    <n v="15.1"/>
    <n v="15.1"/>
    <x v="18"/>
    <s v="Masters"/>
    <s v="Inedibles"/>
    <x v="2"/>
  </r>
  <r>
    <s v="2025-GUS-D3"/>
    <d v="2025-10-23T00:00:00"/>
    <s v="Day 3"/>
    <s v="SA10511"/>
    <s v="Robin"/>
    <s v="Cochius"/>
    <s v="SA Masters"/>
    <x v="2"/>
    <m/>
    <s v="Shark Spotted Gully"/>
    <n v="145"/>
    <n v="15.5"/>
    <n v="15.5"/>
    <x v="96"/>
    <s v="Masters"/>
    <s v="Inedibles"/>
    <x v="2"/>
  </r>
  <r>
    <s v="2025-GUS-D3"/>
    <d v="2025-10-23T00:00:00"/>
    <s v="Day 3"/>
    <s v="SA10511"/>
    <s v="Robin"/>
    <s v="Cochius"/>
    <s v="SA Masters"/>
    <x v="2"/>
    <m/>
    <s v="Shark Spotted Gully"/>
    <n v="170"/>
    <n v="26.7"/>
    <n v="26.7"/>
    <x v="96"/>
    <s v="Masters"/>
    <s v="Inedibles"/>
    <x v="2"/>
  </r>
  <r>
    <s v="2025-GUS-D3"/>
    <d v="2025-10-23T00:00:00"/>
    <s v="Day 3"/>
    <s v="SA10511"/>
    <s v="Robin"/>
    <s v="Cochius"/>
    <s v="SA Masters"/>
    <x v="2"/>
    <m/>
    <s v="Shark Spotted Gully"/>
    <n v="130"/>
    <n v="10.7"/>
    <n v="10.7"/>
    <x v="96"/>
    <s v="Masters"/>
    <s v="Inedibles"/>
    <x v="2"/>
  </r>
  <r>
    <s v="2025-GUS-D3"/>
    <d v="2025-10-23T00:00:00"/>
    <s v="Day 3"/>
    <s v="SA10511"/>
    <s v="Robin"/>
    <s v="Cochius"/>
    <s v="SA Masters"/>
    <x v="2"/>
    <m/>
    <s v="Shark Spotted Gully"/>
    <n v="131"/>
    <n v="10.9"/>
    <n v="10.9"/>
    <x v="96"/>
    <s v="Masters"/>
    <s v="Inedibles"/>
    <x v="2"/>
  </r>
  <r>
    <s v="2025-GUS-D3"/>
    <d v="2025-10-23T00:00:00"/>
    <s v="Day 3"/>
    <s v="SA3510"/>
    <s v="Mervin"/>
    <s v="Pillay"/>
    <s v="SA Masters"/>
    <x v="2"/>
    <m/>
    <m/>
    <m/>
    <s v=""/>
    <s v=""/>
    <x v="14"/>
    <s v="Masters"/>
    <s v=""/>
    <x v="2"/>
  </r>
  <r>
    <s v="2025-GUS-D3"/>
    <d v="2025-10-23T00:00:00"/>
    <s v="Day 3"/>
    <s v="SA159"/>
    <s v="Ettienne"/>
    <s v="Kapp"/>
    <s v="SA Masters"/>
    <x v="2"/>
    <m/>
    <m/>
    <m/>
    <s v=""/>
    <s v=""/>
    <x v="17"/>
    <s v="Masters"/>
    <s v=""/>
    <x v="2"/>
  </r>
  <r>
    <s v="2025-GUS-D3"/>
    <d v="2025-10-23T00:00:00"/>
    <s v="Day 3"/>
    <s v="SA4454"/>
    <s v="Mike"/>
    <s v="Smeda"/>
    <s v="SA Grand Masters"/>
    <x v="3"/>
    <s v="Kob"/>
    <m/>
    <n v="61"/>
    <n v="2.2999999999999998"/>
    <n v="2.2999999999999998"/>
    <x v="26"/>
    <s v="Grand Masters"/>
    <s v="Edibles"/>
    <x v="2"/>
  </r>
  <r>
    <s v="2025-GUS-D3"/>
    <d v="2025-10-23T00:00:00"/>
    <s v="Day 3"/>
    <s v="SA4932"/>
    <s v="Peter"/>
    <s v="Van Vollenstee"/>
    <s v="SA Grand Masters"/>
    <x v="3"/>
    <s v="Kob"/>
    <m/>
    <n v="59"/>
    <n v="2.1"/>
    <n v="2.1"/>
    <x v="23"/>
    <s v="Grand Masters"/>
    <s v="Edibles"/>
    <x v="2"/>
  </r>
  <r>
    <s v="2025-GUS-D3"/>
    <d v="2025-10-23T00:00:00"/>
    <s v="Day 3"/>
    <s v="SA4932"/>
    <s v="Peter"/>
    <s v="Van Vollenstee"/>
    <s v="SA Grand Masters"/>
    <x v="3"/>
    <s v="Kob"/>
    <m/>
    <n v="64"/>
    <n v="2.7"/>
    <n v="2.7"/>
    <x v="23"/>
    <s v="Grand Masters"/>
    <s v="Edibles"/>
    <x v="2"/>
  </r>
  <r>
    <s v="2025-GUS-D3"/>
    <d v="2025-10-23T00:00:00"/>
    <s v="Day 3"/>
    <s v="SA5724"/>
    <s v="Brian"/>
    <s v="McFarlane"/>
    <s v="SA Grand Masters"/>
    <x v="3"/>
    <m/>
    <s v="Shark Spotted Gully"/>
    <n v="137"/>
    <n v="12.8"/>
    <n v="12.8"/>
    <x v="25"/>
    <s v="Grand Masters"/>
    <s v="Inedibles"/>
    <x v="2"/>
  </r>
  <r>
    <s v="2025-GUS-D3"/>
    <d v="2025-10-23T00:00:00"/>
    <s v="Day 3"/>
    <s v="SA5724"/>
    <s v="Brian"/>
    <s v="McFarlane"/>
    <s v="SA Grand Masters"/>
    <x v="3"/>
    <m/>
    <s v="Shark Spotted Gully"/>
    <n v="133"/>
    <n v="11.5"/>
    <n v="11.5"/>
    <x v="25"/>
    <s v="Grand Masters"/>
    <s v="Inedibles"/>
    <x v="2"/>
  </r>
  <r>
    <s v="2025-GUS-D3"/>
    <d v="2025-10-23T00:00:00"/>
    <s v="Day 3"/>
    <s v="SA5724"/>
    <s v="Brian"/>
    <s v="McFarlane"/>
    <s v="SA Grand Masters"/>
    <x v="3"/>
    <m/>
    <s v="Shark Spotted Gully"/>
    <n v="95"/>
    <n v="3.6"/>
    <n v="3.6"/>
    <x v="25"/>
    <s v="Grand Masters"/>
    <s v="Inedibles"/>
    <x v="2"/>
  </r>
  <r>
    <s v="2025-GUS-D3"/>
    <d v="2025-10-23T00:00:00"/>
    <s v="Day 3"/>
    <s v="SA5724"/>
    <s v="Brian"/>
    <s v="McFarlane"/>
    <s v="SA Grand Masters"/>
    <x v="3"/>
    <s v="Kob"/>
    <m/>
    <n v="64"/>
    <n v="2.7"/>
    <n v="2.7"/>
    <x v="25"/>
    <s v="Grand Masters"/>
    <s v="Edibles"/>
    <x v="2"/>
  </r>
  <r>
    <s v="2025-GUS-D3"/>
    <d v="2025-10-23T00:00:00"/>
    <s v="Day 3"/>
    <s v="SA5724"/>
    <s v="Brian"/>
    <s v="McFarlane"/>
    <s v="SA Grand Masters"/>
    <x v="3"/>
    <s v="Kob"/>
    <m/>
    <n v="72"/>
    <n v="3.9"/>
    <n v="3.9"/>
    <x v="25"/>
    <s v="Grand Masters"/>
    <s v="Edibles"/>
    <x v="2"/>
  </r>
  <r>
    <s v="2025-GUS-D3"/>
    <d v="2025-10-23T00:00:00"/>
    <s v="Day 3"/>
    <s v="SA2427"/>
    <s v="Kobus"/>
    <s v="Rossouw"/>
    <s v="SA Grand Masters"/>
    <x v="3"/>
    <m/>
    <s v="Shark Spotted Gully"/>
    <n v="146"/>
    <n v="15.9"/>
    <n v="15.9"/>
    <x v="22"/>
    <s v="Grand Masters"/>
    <s v="Inedibles"/>
    <x v="2"/>
  </r>
  <r>
    <s v="2025-GUS-D3"/>
    <d v="2025-10-23T00:00:00"/>
    <s v="Day 3"/>
    <s v="SA4534"/>
    <s v="Mike"/>
    <s v="Bailey"/>
    <s v="SA Grand Masters"/>
    <x v="3"/>
    <m/>
    <s v="Shark Spotted Gully"/>
    <n v="142"/>
    <n v="14.4"/>
    <n v="14.4"/>
    <x v="21"/>
    <s v="Grand Masters"/>
    <s v="Inedibles"/>
    <x v="2"/>
  </r>
  <r>
    <s v="2025-GUS-D3"/>
    <d v="2025-10-23T00:00:00"/>
    <s v="Day 3"/>
    <s v="SA4534"/>
    <s v="Mike"/>
    <s v="Bailey"/>
    <s v="SA Grand Masters"/>
    <x v="3"/>
    <m/>
    <s v="Shark Spotted Gully"/>
    <n v="152"/>
    <n v="18.2"/>
    <n v="18.2"/>
    <x v="21"/>
    <s v="Grand Masters"/>
    <s v="Inedibles"/>
    <x v="2"/>
  </r>
  <r>
    <s v="2025-GUS-D3"/>
    <d v="2025-10-23T00:00:00"/>
    <s v="Day 3"/>
    <s v="SA4534"/>
    <s v="Mike"/>
    <s v="Bailey"/>
    <s v="SA Grand Masters"/>
    <x v="3"/>
    <m/>
    <s v="Shark Spotted Gully"/>
    <n v="157"/>
    <n v="20.399999999999999"/>
    <n v="20.399999999999999"/>
    <x v="21"/>
    <s v="Grand Masters"/>
    <s v="Inedibles"/>
    <x v="2"/>
  </r>
  <r>
    <s v="2025-GUS-D3"/>
    <d v="2025-10-23T00:00:00"/>
    <s v="Day 3"/>
    <s v="SA4534"/>
    <s v="Mike"/>
    <s v="Bailey"/>
    <s v="SA Grand Masters"/>
    <x v="3"/>
    <m/>
    <s v="Shark Spotted Gully"/>
    <n v="162"/>
    <n v="22.7"/>
    <n v="22.7"/>
    <x v="21"/>
    <s v="Grand Masters"/>
    <s v="Inedibles"/>
    <x v="2"/>
  </r>
  <r>
    <s v="2025-GUS-D3"/>
    <d v="2025-10-23T00:00:00"/>
    <s v="Day 3"/>
    <s v="SA4534"/>
    <s v="Mike"/>
    <s v="Bailey"/>
    <s v="SA Grand Masters"/>
    <x v="3"/>
    <m/>
    <s v="Shark Spotted Gully"/>
    <n v="124"/>
    <n v="9.1"/>
    <n v="9.1"/>
    <x v="21"/>
    <s v="Grand Masters"/>
    <s v="Inedibles"/>
    <x v="2"/>
  </r>
  <r>
    <s v="2025-GUS-D3"/>
    <d v="2025-10-23T00:00:00"/>
    <s v="Day 3"/>
    <s v="SA4534"/>
    <s v="Mike"/>
    <s v="Bailey"/>
    <s v="SA Grand Masters"/>
    <x v="3"/>
    <m/>
    <s v="Shark Hound Smooth"/>
    <n v="96"/>
    <n v="3.2"/>
    <n v="3.2"/>
    <x v="21"/>
    <s v="Grand Masters"/>
    <s v="Inedibles"/>
    <x v="2"/>
  </r>
  <r>
    <s v="2025-GUS-D3"/>
    <d v="2025-10-23T00:00:00"/>
    <s v="Day 3"/>
    <s v="SA4949"/>
    <s v="Kallie"/>
    <s v="Erasmus"/>
    <s v="SA Grand Masters"/>
    <x v="3"/>
    <m/>
    <s v="Shark Spotted Gully"/>
    <n v="153"/>
    <n v="18.600000000000001"/>
    <n v="18.600000000000001"/>
    <x v="20"/>
    <s v="Grand Masters"/>
    <s v="Inedibles"/>
    <x v="2"/>
  </r>
  <r>
    <s v="2025-GUS-D3"/>
    <d v="2025-10-23T00:00:00"/>
    <s v="Day 3"/>
    <s v="SA2057"/>
    <s v="Colin"/>
    <s v="Davidowitz"/>
    <s v="SA Grand Masters"/>
    <x v="3"/>
    <m/>
    <m/>
    <m/>
    <s v=""/>
    <s v=""/>
    <x v="24"/>
    <s v="Grand Masters"/>
    <s v=""/>
    <x v="2"/>
  </r>
  <r>
    <s v="2025-GUS-D3"/>
    <d v="2025-10-23T00:00:00"/>
    <s v="Day 3"/>
    <s v="SA5274"/>
    <s v="Slade"/>
    <s v="Walker"/>
    <s v="SA Development"/>
    <x v="5"/>
    <m/>
    <s v="Shark Copper (Female)"/>
    <n v="142"/>
    <n v="38.5"/>
    <n v="38.5"/>
    <x v="34"/>
    <s v="Development"/>
    <s v="Inedibles"/>
    <x v="2"/>
  </r>
  <r>
    <s v="2025-GUS-D3"/>
    <d v="2025-10-23T00:00:00"/>
    <s v="Day 3"/>
    <s v="SA1219"/>
    <s v="Franco"/>
    <s v="Lamberti"/>
    <s v="SA Development"/>
    <x v="5"/>
    <m/>
    <s v="Shark Copper (Female)"/>
    <n v="149"/>
    <n v="44.7"/>
    <n v="44.7"/>
    <x v="35"/>
    <s v="Development"/>
    <s v="Inedibles"/>
    <x v="2"/>
  </r>
  <r>
    <s v="2025-GUS-D3"/>
    <d v="2025-10-23T00:00:00"/>
    <s v="Day 3"/>
    <s v="SA11848"/>
    <s v="JP"/>
    <s v="Mouton"/>
    <s v="SA Development"/>
    <x v="5"/>
    <m/>
    <s v="Shark Spotted Gully"/>
    <n v="159"/>
    <n v="21.3"/>
    <n v="21.3"/>
    <x v="38"/>
    <s v="Development"/>
    <s v="Inedibles"/>
    <x v="2"/>
  </r>
  <r>
    <s v="2025-GUS-D3"/>
    <d v="2025-10-23T00:00:00"/>
    <s v="Day 3"/>
    <s v="SA9642"/>
    <s v="Craig"/>
    <s v="Doyle"/>
    <s v="SA Development"/>
    <x v="5"/>
    <m/>
    <s v="Shark Spotted Gully"/>
    <n v="136"/>
    <n v="12.4"/>
    <n v="12.4"/>
    <x v="37"/>
    <s v="Development"/>
    <s v="Inedibles"/>
    <x v="2"/>
  </r>
  <r>
    <s v="2025-GUS-D3"/>
    <d v="2025-10-23T00:00:00"/>
    <s v="Day 3"/>
    <s v="SA9642"/>
    <s v="Craig"/>
    <s v="Doyle"/>
    <s v="SA Development"/>
    <x v="5"/>
    <s v="Kob"/>
    <m/>
    <n v="97"/>
    <n v="9.6"/>
    <n v="9.6"/>
    <x v="37"/>
    <s v="Development"/>
    <s v="Edibles"/>
    <x v="2"/>
  </r>
  <r>
    <s v="2025-GUS-D3"/>
    <d v="2025-10-23T00:00:00"/>
    <s v="Day 3"/>
    <s v="S10897"/>
    <s v="George"/>
    <s v="Boshoff"/>
    <s v="SA Development"/>
    <x v="5"/>
    <m/>
    <s v="Shark Spotted Gully"/>
    <n v="95"/>
    <n v="3.6"/>
    <n v="3.6"/>
    <x v="40"/>
    <s v="Development"/>
    <s v="Inedibles"/>
    <x v="2"/>
  </r>
  <r>
    <s v="2025-GUS-D3"/>
    <d v="2025-10-23T00:00:00"/>
    <s v="Day 3"/>
    <s v="S10897"/>
    <s v="George"/>
    <s v="Boshoff"/>
    <s v="SA Development"/>
    <x v="5"/>
    <m/>
    <s v="Shark Spotted Gully"/>
    <n v="137"/>
    <n v="12.8"/>
    <n v="12.8"/>
    <x v="40"/>
    <s v="Development"/>
    <s v="Inedibles"/>
    <x v="2"/>
  </r>
  <r>
    <s v="2025-GUS-D3"/>
    <d v="2025-10-23T00:00:00"/>
    <s v="Day 3"/>
    <s v="SA4368"/>
    <s v="Morne"/>
    <s v="Visser"/>
    <s v="SA Development"/>
    <x v="5"/>
    <m/>
    <s v="Shark Spotted Gully"/>
    <n v="141"/>
    <n v="14.1"/>
    <n v="14.1"/>
    <x v="36"/>
    <s v="Development"/>
    <s v="Inedibles"/>
    <x v="2"/>
  </r>
  <r>
    <s v="2025-GUS-D3"/>
    <d v="2025-10-23T00:00:00"/>
    <s v="Day 3"/>
    <s v="SA4368"/>
    <s v="Morne"/>
    <s v="Visser"/>
    <s v="SA Development"/>
    <x v="5"/>
    <m/>
    <s v="Shark Spotted Gully"/>
    <n v="126"/>
    <n v="9.6"/>
    <n v="9.6"/>
    <x v="36"/>
    <s v="Development"/>
    <s v="Inedibles"/>
    <x v="2"/>
  </r>
  <r>
    <s v="2025-GUS-D3"/>
    <d v="2025-10-23T00:00:00"/>
    <s v="Day 3"/>
    <s v="SA4368"/>
    <s v="Morne"/>
    <s v="Visser"/>
    <s v="SA Development"/>
    <x v="5"/>
    <s v="Kob"/>
    <m/>
    <n v="50"/>
    <n v="1.3"/>
    <n v="1.3"/>
    <x v="36"/>
    <s v="Development"/>
    <s v="Edibles"/>
    <x v="2"/>
  </r>
  <r>
    <s v="2025-GUS-D3"/>
    <d v="2025-10-23T00:00:00"/>
    <s v="Day 3"/>
    <s v="SA10091"/>
    <s v="Gareth"/>
    <s v="Webster"/>
    <s v="SA Development"/>
    <x v="5"/>
    <m/>
    <m/>
    <m/>
    <s v=""/>
    <s v=""/>
    <x v="39"/>
    <s v="Development"/>
    <s v=""/>
    <x v="2"/>
  </r>
  <r>
    <s v="2025-GUS-D3"/>
    <d v="2025-10-23T00:00:00"/>
    <s v="Day 3"/>
    <s v="SA728"/>
    <s v="Wimpie"/>
    <s v="Barnard"/>
    <s v="SA Inland"/>
    <x v="4"/>
    <s v="Kob"/>
    <m/>
    <n v="52"/>
    <n v="1.4"/>
    <n v="1.4"/>
    <x v="31"/>
    <s v="Veterans/Inland"/>
    <s v="Edibles"/>
    <x v="2"/>
  </r>
  <r>
    <s v="2025-GUS-D3"/>
    <d v="2025-10-23T00:00:00"/>
    <s v="Day 3"/>
    <s v="SA9676"/>
    <s v="Lester"/>
    <s v="Alexander"/>
    <s v="SA Inland"/>
    <x v="4"/>
    <s v="Kob"/>
    <m/>
    <n v="52"/>
    <n v="1.4"/>
    <n v="1.4"/>
    <x v="33"/>
    <s v="Veterans/Inland"/>
    <s v="Edibles"/>
    <x v="2"/>
  </r>
  <r>
    <s v="2025-GUS-D3"/>
    <d v="2025-10-23T00:00:00"/>
    <s v="Day 3"/>
    <s v="SA9676"/>
    <s v="Lester"/>
    <s v="Alexander"/>
    <s v="SA Inland"/>
    <x v="4"/>
    <s v="Kob"/>
    <m/>
    <n v="44"/>
    <n v="0.9"/>
    <n v="0.9"/>
    <x v="33"/>
    <s v="Veterans/Inland"/>
    <s v="Edibles"/>
    <x v="2"/>
  </r>
  <r>
    <s v="2025-GUS-D3"/>
    <d v="2025-10-23T00:00:00"/>
    <s v="Day 3"/>
    <s v="SA9168"/>
    <s v="Christopher"/>
    <s v="Rothman"/>
    <s v="SA Inland"/>
    <x v="4"/>
    <m/>
    <s v="Shark Spotted Gully"/>
    <n v="123"/>
    <n v="8.8000000000000007"/>
    <n v="8.8000000000000007"/>
    <x v="32"/>
    <s v="Veterans/Inland"/>
    <s v="Inedibles"/>
    <x v="2"/>
  </r>
  <r>
    <s v="2025-GUS-D3"/>
    <d v="2025-10-23T00:00:00"/>
    <s v="Day 3"/>
    <s v="SA8871"/>
    <s v="Ruan"/>
    <s v="Nel"/>
    <s v="SA Inland"/>
    <x v="4"/>
    <m/>
    <s v="Shark Spotted Gully"/>
    <n v="154"/>
    <n v="19.100000000000001"/>
    <n v="19.100000000000001"/>
    <x v="29"/>
    <s v="Veterans/Inland"/>
    <s v="Inedibles"/>
    <x v="2"/>
  </r>
  <r>
    <s v="2025-GUS-D3"/>
    <d v="2025-10-23T00:00:00"/>
    <s v="Day 3"/>
    <s v="SA9165"/>
    <s v="Wihan"/>
    <s v="De Jager"/>
    <s v="SA Inland"/>
    <x v="4"/>
    <m/>
    <s v="Shark Spotted Gully"/>
    <n v="121"/>
    <n v="8.3000000000000007"/>
    <n v="8.3000000000000007"/>
    <x v="30"/>
    <s v="Veterans/Inland"/>
    <s v="Inedibles"/>
    <x v="2"/>
  </r>
  <r>
    <s v="2025-GUS-D3"/>
    <d v="2025-10-23T00:00:00"/>
    <s v="Day 3"/>
    <s v="SA9165"/>
    <s v="Wihan"/>
    <s v="De Jager"/>
    <s v="SA Inland"/>
    <x v="4"/>
    <m/>
    <s v="Shark Copper (Female)"/>
    <n v="146"/>
    <n v="42"/>
    <n v="42"/>
    <x v="30"/>
    <s v="Veterans/Inland"/>
    <s v="Inedibles"/>
    <x v="2"/>
  </r>
  <r>
    <s v="2025-GUS-D3"/>
    <d v="2025-10-23T00:00:00"/>
    <s v="Day 3"/>
    <s v="SA9165"/>
    <s v="Wihan"/>
    <s v="De Jager"/>
    <s v="SA Inland"/>
    <x v="4"/>
    <m/>
    <s v="Shark Copper (Female)"/>
    <n v="188"/>
    <n v="92.8"/>
    <n v="92.8"/>
    <x v="30"/>
    <s v="Veterans/Inland"/>
    <s v="Inedibles"/>
    <x v="2"/>
  </r>
  <r>
    <s v="2025-GUS-D3"/>
    <d v="2025-10-23T00:00:00"/>
    <s v="Day 3"/>
    <s v="SA10143"/>
    <s v="Kian"/>
    <s v="Timmer"/>
    <s v="SA Inland"/>
    <x v="4"/>
    <m/>
    <m/>
    <m/>
    <s v=""/>
    <s v=""/>
    <x v="28"/>
    <s v="Veterans/Inland"/>
    <s v=""/>
    <x v="2"/>
  </r>
  <r>
    <s v="2025-GUS-D3"/>
    <d v="2025-10-23T00:00:00"/>
    <s v="Day 3"/>
    <s v="SA9139"/>
    <s v="Louis-Han"/>
    <s v="Nel"/>
    <s v="SA Inland"/>
    <x v="4"/>
    <m/>
    <m/>
    <m/>
    <s v=""/>
    <s v=""/>
    <x v="27"/>
    <s v="Veterans/Inland"/>
    <s v=""/>
    <x v="2"/>
  </r>
  <r>
    <s v="2025-GUS-D3"/>
    <d v="2025-10-23T00:00:00"/>
    <s v="Day 3"/>
    <s v="N0855"/>
    <s v="Wentzel"/>
    <s v="Smal"/>
    <s v="Nam President A"/>
    <x v="7"/>
    <m/>
    <s v="Shark Spotted Gully"/>
    <n v="160"/>
    <n v="21.7"/>
    <n v="21.7"/>
    <x v="48"/>
    <s v="President A"/>
    <s v="Inedibles"/>
    <x v="2"/>
  </r>
  <r>
    <s v="2025-GUS-D3"/>
    <d v="2025-10-23T00:00:00"/>
    <s v="Day 3"/>
    <s v="N0396"/>
    <s v="Raymond"/>
    <s v="Duvenhage"/>
    <s v="Nam President A"/>
    <x v="7"/>
    <m/>
    <s v="Shark Spotted Gully"/>
    <n v="109"/>
    <n v="5.8"/>
    <n v="5.8"/>
    <x v="49"/>
    <s v="President A"/>
    <s v="Inedibles"/>
    <x v="2"/>
  </r>
  <r>
    <s v="2025-GUS-D3"/>
    <d v="2025-10-23T00:00:00"/>
    <s v="Day 3"/>
    <s v="N0580"/>
    <s v="Martin"/>
    <s v="Cordier"/>
    <s v="Nam President A"/>
    <x v="7"/>
    <m/>
    <s v="Shark Spotted Gully"/>
    <n v="158"/>
    <n v="20.8"/>
    <n v="20.8"/>
    <x v="54"/>
    <s v="President A"/>
    <s v="Inedibles"/>
    <x v="2"/>
  </r>
  <r>
    <s v="2025-GUS-D3"/>
    <d v="2025-10-23T00:00:00"/>
    <s v="Day 3"/>
    <s v="N0002"/>
    <s v="Marco"/>
    <s v="Klein"/>
    <s v="Nam President A"/>
    <x v="7"/>
    <m/>
    <s v="Shark Spotted Gully"/>
    <n v="147"/>
    <n v="16.2"/>
    <n v="16.2"/>
    <x v="51"/>
    <s v="President A"/>
    <s v="Inedibles"/>
    <x v="2"/>
  </r>
  <r>
    <s v="2025-GUS-D3"/>
    <d v="2025-10-23T00:00:00"/>
    <s v="Day 3"/>
    <s v="N0002"/>
    <s v="Marco"/>
    <s v="Klein"/>
    <s v="Nam President A"/>
    <x v="7"/>
    <m/>
    <s v="Shark Spotted Gully"/>
    <n v="154"/>
    <n v="19.100000000000001"/>
    <n v="19.100000000000001"/>
    <x v="51"/>
    <s v="President A"/>
    <s v="Inedibles"/>
    <x v="2"/>
  </r>
  <r>
    <s v="2025-GUS-D3"/>
    <d v="2025-10-23T00:00:00"/>
    <s v="Day 3"/>
    <s v="N0002"/>
    <s v="Marco"/>
    <s v="Klein"/>
    <s v="Nam President A"/>
    <x v="7"/>
    <m/>
    <s v="Shark Spotted Gully"/>
    <n v="104"/>
    <n v="5"/>
    <n v="5"/>
    <x v="51"/>
    <s v="President A"/>
    <s v="Inedibles"/>
    <x v="2"/>
  </r>
  <r>
    <s v="2025-GUS-D3"/>
    <d v="2025-10-23T00:00:00"/>
    <s v="Day 3"/>
    <s v="N0119"/>
    <s v="Joe "/>
    <s v="Herman"/>
    <s v="Nam President A"/>
    <x v="7"/>
    <m/>
    <s v="Shark Spotted Gully"/>
    <n v="124"/>
    <n v="9.1"/>
    <n v="9.1"/>
    <x v="53"/>
    <s v="President A"/>
    <s v="Inedibles"/>
    <x v="2"/>
  </r>
  <r>
    <s v="2025-GUS-D3"/>
    <d v="2025-10-23T00:00:00"/>
    <s v="Day 3"/>
    <s v="N0045"/>
    <s v="Chrisjan"/>
    <s v="Potgieter"/>
    <s v="Nam President A"/>
    <x v="7"/>
    <m/>
    <m/>
    <m/>
    <s v=""/>
    <s v=""/>
    <x v="52"/>
    <s v="President A"/>
    <s v=""/>
    <x v="2"/>
  </r>
  <r>
    <s v="2025-GUS-D3"/>
    <d v="2025-10-23T00:00:00"/>
    <s v="Day 3"/>
    <s v="N0025"/>
    <s v="Heini"/>
    <s v="Zahrt"/>
    <s v="Nam President A"/>
    <x v="7"/>
    <m/>
    <m/>
    <m/>
    <s v=""/>
    <s v=""/>
    <x v="50"/>
    <s v="President A"/>
    <s v=""/>
    <x v="2"/>
  </r>
  <r>
    <s v="2025-GUS-D3"/>
    <d v="2025-10-23T00:00:00"/>
    <s v="Day 3"/>
    <s v="N0332"/>
    <s v="Emile "/>
    <s v="Van Heerden"/>
    <s v="Nam President B"/>
    <x v="8"/>
    <m/>
    <s v="Shark Spotted Gully"/>
    <n v="76"/>
    <n v="1.7"/>
    <n v="1.7"/>
    <x v="55"/>
    <s v="President B"/>
    <s v="Inedibles"/>
    <x v="2"/>
  </r>
  <r>
    <s v="2025-GUS-D3"/>
    <d v="2025-10-23T00:00:00"/>
    <s v="Day 3"/>
    <s v="N0283"/>
    <s v="Kevin"/>
    <s v="Page"/>
    <s v="Nam President B"/>
    <x v="8"/>
    <m/>
    <m/>
    <m/>
    <s v=""/>
    <s v=""/>
    <x v="61"/>
    <s v="President B"/>
    <s v=""/>
    <x v="2"/>
  </r>
  <r>
    <s v="2025-GUS-D3"/>
    <d v="2025-10-23T00:00:00"/>
    <s v="Day 3"/>
    <s v="N0793"/>
    <s v="Juanne-Louis"/>
    <s v="Grobler"/>
    <s v="Nam President B"/>
    <x v="8"/>
    <m/>
    <m/>
    <m/>
    <s v=""/>
    <s v=""/>
    <x v="60"/>
    <s v="President B"/>
    <s v=""/>
    <x v="2"/>
  </r>
  <r>
    <s v="2025-GUS-D3"/>
    <d v="2025-10-23T00:00:00"/>
    <s v="Day 3"/>
    <s v="N0050"/>
    <s v="Sean"/>
    <s v="Van Den Heuvel"/>
    <s v="Nam President B"/>
    <x v="8"/>
    <m/>
    <m/>
    <m/>
    <s v=""/>
    <s v=""/>
    <x v="56"/>
    <s v="President B"/>
    <s v=""/>
    <x v="2"/>
  </r>
  <r>
    <s v="2025-GUS-D3"/>
    <d v="2025-10-23T00:00:00"/>
    <s v="Day 3"/>
    <s v="N0611"/>
    <s v="Jean"/>
    <s v="Visser"/>
    <s v="Nam President B"/>
    <x v="8"/>
    <m/>
    <m/>
    <m/>
    <s v=""/>
    <s v=""/>
    <x v="57"/>
    <s v="President B"/>
    <s v=""/>
    <x v="2"/>
  </r>
  <r>
    <s v="2025-GUS-D3"/>
    <d v="2025-10-23T00:00:00"/>
    <s v="Day 3"/>
    <s v="N0257"/>
    <s v="Lu-Andre"/>
    <s v="Duvenhage"/>
    <s v="Nam President B"/>
    <x v="8"/>
    <m/>
    <m/>
    <m/>
    <s v=""/>
    <s v=""/>
    <x v="59"/>
    <s v="President B"/>
    <s v=""/>
    <x v="2"/>
  </r>
  <r>
    <s v="2025-GUS-D3"/>
    <d v="2025-10-23T00:00:00"/>
    <s v="Day 3"/>
    <s v="N0546"/>
    <s v="Tian"/>
    <s v="Mostert"/>
    <s v="Nam President B"/>
    <x v="8"/>
    <m/>
    <m/>
    <m/>
    <s v=""/>
    <s v=""/>
    <x v="58"/>
    <s v="President B"/>
    <s v=""/>
    <x v="2"/>
  </r>
  <r>
    <s v="2025-GUS-D3"/>
    <d v="2025-10-23T00:00:00"/>
    <s v="Day 3"/>
    <s v="N0245"/>
    <s v="Sonita"/>
    <s v="Arangies"/>
    <s v="Nam Ladies"/>
    <x v="13"/>
    <s v="Kob"/>
    <m/>
    <n v="108"/>
    <n v="13.3"/>
    <n v="13.3"/>
    <x v="90"/>
    <s v="Ladies"/>
    <s v="Edibles"/>
    <x v="2"/>
  </r>
  <r>
    <s v="2025-GUS-D3"/>
    <d v="2025-10-23T00:00:00"/>
    <s v="Day 3"/>
    <s v="N0084"/>
    <s v="Sarah-Ann"/>
    <s v="Mills"/>
    <s v="Nam Ladies"/>
    <x v="13"/>
    <m/>
    <s v="Shark Hound Smooth"/>
    <n v="134"/>
    <n v="10.3"/>
    <n v="10.3"/>
    <x v="92"/>
    <s v="Ladies"/>
    <s v="Inedibles"/>
    <x v="2"/>
  </r>
  <r>
    <s v="2025-GUS-D3"/>
    <d v="2025-10-23T00:00:00"/>
    <s v="Day 3"/>
    <s v="N0667"/>
    <s v="Nadine"/>
    <s v="Downing"/>
    <s v="Nam Ladies"/>
    <x v="13"/>
    <m/>
    <s v="Shark Spotted Gully"/>
    <n v="152"/>
    <n v="18.2"/>
    <n v="18.2"/>
    <x v="95"/>
    <s v="Ladies"/>
    <s v="Inedibles"/>
    <x v="2"/>
  </r>
  <r>
    <s v="2025-GUS-D3"/>
    <d v="2025-10-23T00:00:00"/>
    <s v="Day 3"/>
    <s v="N0135"/>
    <s v="Christel"/>
    <s v="Visser"/>
    <s v="Nam Ladies"/>
    <x v="13"/>
    <m/>
    <s v="Shark Cow / Sevengill"/>
    <n v="126"/>
    <n v="25.6"/>
    <n v="25.6"/>
    <x v="89"/>
    <s v="Ladies"/>
    <s v="Inedibles"/>
    <x v="2"/>
  </r>
  <r>
    <s v="2025-GUS-D3"/>
    <d v="2025-10-23T00:00:00"/>
    <s v="Day 3"/>
    <s v="N0167"/>
    <s v="Mekayla"/>
    <s v="Nell"/>
    <s v="Nam Ladies"/>
    <x v="13"/>
    <m/>
    <m/>
    <m/>
    <s v=""/>
    <s v=""/>
    <x v="91"/>
    <s v="Ladies"/>
    <s v=""/>
    <x v="2"/>
  </r>
  <r>
    <s v="2025-GUS-D3"/>
    <d v="2025-10-23T00:00:00"/>
    <s v="Day 3"/>
    <s v="N0688"/>
    <s v="Domenique"/>
    <s v="Stehle"/>
    <s v="Nam Ladies"/>
    <x v="13"/>
    <m/>
    <m/>
    <m/>
    <s v=""/>
    <s v=""/>
    <x v="94"/>
    <s v="Ladies"/>
    <s v=""/>
    <x v="2"/>
  </r>
  <r>
    <s v="2025-GUS-D3"/>
    <d v="2025-10-23T00:00:00"/>
    <s v="Day 3"/>
    <s v="N0770"/>
    <s v="Hannelie"/>
    <s v="Du Plessis"/>
    <s v="Nam Ladies"/>
    <x v="13"/>
    <m/>
    <m/>
    <m/>
    <s v=""/>
    <s v=""/>
    <x v="93"/>
    <s v="Ladies"/>
    <s v=""/>
    <x v="2"/>
  </r>
  <r>
    <s v="2025-GUS-D3"/>
    <d v="2025-10-23T00:00:00"/>
    <s v="Day 3"/>
    <s v="N0287"/>
    <s v="Jorg"/>
    <s v="Walder"/>
    <s v="Nam Masters"/>
    <x v="9"/>
    <s v="Kob"/>
    <m/>
    <n v="48"/>
    <n v="1.1000000000000001"/>
    <n v="1.1000000000000001"/>
    <x v="67"/>
    <s v="Masters"/>
    <s v="Edibles"/>
    <x v="2"/>
  </r>
  <r>
    <s v="2025-GUS-D3"/>
    <d v="2025-10-23T00:00:00"/>
    <s v="Day 3"/>
    <s v="N0643"/>
    <s v="Frikkie"/>
    <s v="Ferreira"/>
    <s v="Nam Masters"/>
    <x v="9"/>
    <m/>
    <s v="Shark Hound Smooth"/>
    <n v="116"/>
    <n v="6.2"/>
    <n v="6.2"/>
    <x v="63"/>
    <s v="Masters"/>
    <s v="Inedibles"/>
    <x v="2"/>
  </r>
  <r>
    <s v="2025-GUS-D3"/>
    <d v="2025-10-23T00:00:00"/>
    <s v="Day 3"/>
    <s v="N0095"/>
    <s v="Simen"/>
    <s v="Andersen"/>
    <s v="Nam Masters"/>
    <x v="9"/>
    <m/>
    <s v="Shark Spotted Gully"/>
    <n v="78"/>
    <n v="1.9"/>
    <n v="1.9"/>
    <x v="64"/>
    <s v="Masters"/>
    <s v="Inedibles"/>
    <x v="2"/>
  </r>
  <r>
    <s v="2025-GUS-D3"/>
    <d v="2025-10-23T00:00:00"/>
    <s v="Day 3"/>
    <s v="N0672"/>
    <s v="Frank"/>
    <s v="Borruso"/>
    <s v="Nam Masters"/>
    <x v="9"/>
    <m/>
    <s v="Shark Spotted Gully"/>
    <n v="158"/>
    <n v="20.8"/>
    <n v="20.8"/>
    <x v="62"/>
    <s v="Masters"/>
    <s v="Inedibles"/>
    <x v="2"/>
  </r>
  <r>
    <s v="2025-GUS-D3"/>
    <d v="2025-10-23T00:00:00"/>
    <s v="Day 3"/>
    <s v="N0672"/>
    <s v="Frank"/>
    <s v="Borruso"/>
    <s v="Nam Masters"/>
    <x v="9"/>
    <s v="Kob"/>
    <m/>
    <n v="56"/>
    <n v="1.8"/>
    <n v="1.8"/>
    <x v="62"/>
    <s v="Masters"/>
    <s v="Edibles"/>
    <x v="2"/>
  </r>
  <r>
    <s v="2025-GUS-D3"/>
    <d v="2025-10-23T00:00:00"/>
    <s v="Day 3"/>
    <s v="N0672"/>
    <s v="Frank"/>
    <s v="Borruso"/>
    <s v="Nam Masters"/>
    <x v="9"/>
    <m/>
    <s v="Shark Cow / Sevengill"/>
    <n v="122"/>
    <n v="23"/>
    <n v="23"/>
    <x v="62"/>
    <s v="Masters"/>
    <s v="Inedibles"/>
    <x v="2"/>
  </r>
  <r>
    <s v="2025-GUS-D3"/>
    <d v="2025-10-23T00:00:00"/>
    <s v="Day 3"/>
    <s v="N0020"/>
    <s v="Morne"/>
    <s v="Horn"/>
    <s v="Nam Masters"/>
    <x v="9"/>
    <m/>
    <s v="Shark Cow / Sevengill"/>
    <n v="116"/>
    <n v="19.5"/>
    <n v="19.5"/>
    <x v="65"/>
    <s v="Masters"/>
    <s v="Inedibles"/>
    <x v="2"/>
  </r>
  <r>
    <s v="2025-GUS-D3"/>
    <d v="2025-10-23T00:00:00"/>
    <s v="Day 3"/>
    <s v="N0107"/>
    <s v="Lance"/>
    <s v="Mills"/>
    <s v="Nam Masters"/>
    <x v="9"/>
    <m/>
    <s v="Shark Cow / Sevengill"/>
    <n v="118"/>
    <n v="20.6"/>
    <n v="20.6"/>
    <x v="68"/>
    <s v="Masters"/>
    <s v="Inedibles"/>
    <x v="2"/>
  </r>
  <r>
    <s v="2025-GUS-D3"/>
    <d v="2025-10-23T00:00:00"/>
    <s v="Day 3"/>
    <s v="N0107"/>
    <s v="Lance"/>
    <s v="Mills"/>
    <s v="Nam Masters"/>
    <x v="9"/>
    <m/>
    <s v="Shark Cow / Sevengill"/>
    <n v="95"/>
    <n v="10.1"/>
    <n v="10.1"/>
    <x v="68"/>
    <s v="Masters"/>
    <s v="Inedibles"/>
    <x v="2"/>
  </r>
  <r>
    <s v="2025-GUS-D3"/>
    <d v="2025-10-23T00:00:00"/>
    <s v="Day 3"/>
    <s v="N0026"/>
    <s v="Johan"/>
    <s v="Agenbag"/>
    <s v="Nam Masters"/>
    <x v="9"/>
    <m/>
    <m/>
    <m/>
    <s v=""/>
    <s v=""/>
    <x v="66"/>
    <s v="Masters"/>
    <s v=""/>
    <x v="2"/>
  </r>
  <r>
    <s v="2025-GUS-D3"/>
    <d v="2025-10-23T00:00:00"/>
    <s v="Day 3"/>
    <s v="N0192"/>
    <s v="Jan"/>
    <s v="Heath"/>
    <s v="Nam Grand Masters"/>
    <x v="10"/>
    <s v="Kob"/>
    <m/>
    <n v="55"/>
    <n v="1.7"/>
    <n v="1.7"/>
    <x v="74"/>
    <s v="Grand Masters"/>
    <s v="Edibles"/>
    <x v="2"/>
  </r>
  <r>
    <s v="2025-GUS-D3"/>
    <d v="2025-10-23T00:00:00"/>
    <s v="Day 3"/>
    <s v="N0192"/>
    <s v="Jan"/>
    <s v="Heath"/>
    <s v="Nam Grand Masters"/>
    <x v="10"/>
    <m/>
    <s v="Shark Spotted Gully"/>
    <n v="70"/>
    <n v="1.3"/>
    <n v="1.3"/>
    <x v="74"/>
    <s v="Grand Masters"/>
    <s v="Inedibles"/>
    <x v="2"/>
  </r>
  <r>
    <s v="2025-GUS-D3"/>
    <d v="2025-10-23T00:00:00"/>
    <s v="Day 3"/>
    <s v="N0833"/>
    <s v="Andy"/>
    <s v="Welzig"/>
    <s v="Nam Grand Masters"/>
    <x v="10"/>
    <m/>
    <s v="Shark Hound Smooth"/>
    <n v="145"/>
    <n v="13.6"/>
    <n v="13.6"/>
    <x v="71"/>
    <s v="Grand Masters"/>
    <s v="Inedibles"/>
    <x v="2"/>
  </r>
  <r>
    <s v="2025-GUS-D3"/>
    <d v="2025-10-23T00:00:00"/>
    <s v="Day 3"/>
    <s v="N0833"/>
    <s v="Andy"/>
    <s v="Welzig"/>
    <s v="Nam Grand Masters"/>
    <x v="10"/>
    <m/>
    <s v="Shark Spotted Gully"/>
    <n v="158"/>
    <n v="20.8"/>
    <n v="20.8"/>
    <x v="71"/>
    <s v="Grand Masters"/>
    <s v="Inedibles"/>
    <x v="2"/>
  </r>
  <r>
    <s v="2025-GUS-D3"/>
    <d v="2025-10-23T00:00:00"/>
    <s v="Day 3"/>
    <s v="N0246"/>
    <s v="Phillip Eric"/>
    <s v="Mans"/>
    <s v="Nam Grand Masters"/>
    <x v="10"/>
    <m/>
    <s v="Shark Spotted Gully"/>
    <n v="159"/>
    <n v="21.3"/>
    <n v="21.3"/>
    <x v="70"/>
    <s v="Grand Masters"/>
    <s v="Inedibles"/>
    <x v="2"/>
  </r>
  <r>
    <s v="2025-GUS-D3"/>
    <d v="2025-10-23T00:00:00"/>
    <s v="Day 3"/>
    <s v="N0162"/>
    <s v="Coennie"/>
    <s v="Steyn"/>
    <s v="Nam Grand Masters"/>
    <x v="10"/>
    <m/>
    <m/>
    <m/>
    <s v=""/>
    <s v=""/>
    <x v="72"/>
    <s v="Grand Masters"/>
    <s v=""/>
    <x v="2"/>
  </r>
  <r>
    <s v="2025-GUS-D3"/>
    <d v="2025-10-23T00:00:00"/>
    <s v="Day 3"/>
    <s v="N0051"/>
    <s v="Bernard"/>
    <s v="Pretorius"/>
    <s v="Nam Grand Masters"/>
    <x v="10"/>
    <m/>
    <m/>
    <m/>
    <s v=""/>
    <s v=""/>
    <x v="69"/>
    <s v="Grand Masters"/>
    <s v=""/>
    <x v="2"/>
  </r>
  <r>
    <s v="2025-GUS-D3"/>
    <d v="2025-10-23T00:00:00"/>
    <s v="Day 3"/>
    <s v="N0335"/>
    <s v="Danie"/>
    <s v="Pieters"/>
    <s v="Nam Grand Masters"/>
    <x v="10"/>
    <m/>
    <m/>
    <m/>
    <s v=""/>
    <s v=""/>
    <x v="97"/>
    <s v="Grand Masters"/>
    <s v=""/>
    <x v="2"/>
  </r>
  <r>
    <s v="2025-GUS-D3"/>
    <d v="2025-10-23T00:00:00"/>
    <s v="Day 3"/>
    <s v="N0403"/>
    <s v="Jan Tommy"/>
    <s v="Thomson"/>
    <s v="Nam Grand Masters"/>
    <x v="10"/>
    <m/>
    <m/>
    <m/>
    <s v=""/>
    <s v=""/>
    <x v="73"/>
    <s v="Grand Masters"/>
    <s v=""/>
    <x v="2"/>
  </r>
  <r>
    <s v="2025-GUS-D3"/>
    <d v="2025-10-23T00:00:00"/>
    <s v="Day 3"/>
    <s v="N0014"/>
    <s v="Willem"/>
    <s v="Steyn"/>
    <s v="Nam Veterans"/>
    <x v="11"/>
    <s v="Kob"/>
    <m/>
    <n v="40"/>
    <n v="0.7"/>
    <n v="0.7"/>
    <x v="75"/>
    <s v="Veterans/Inland"/>
    <s v="Edibles"/>
    <x v="2"/>
  </r>
  <r>
    <s v="2025-GUS-D3"/>
    <d v="2025-10-23T00:00:00"/>
    <s v="Day 3"/>
    <s v="N0011"/>
    <s v="Johan Mossie"/>
    <s v="Mostert"/>
    <s v="Nam Veterans"/>
    <x v="11"/>
    <s v="Kob"/>
    <m/>
    <n v="48"/>
    <n v="1.1000000000000001"/>
    <n v="1.1000000000000001"/>
    <x v="79"/>
    <s v="Veterans/Inland"/>
    <s v="Edibles"/>
    <x v="2"/>
  </r>
  <r>
    <s v="2025-GUS-D3"/>
    <d v="2025-10-23T00:00:00"/>
    <s v="Day 3"/>
    <s v="N0011"/>
    <s v="Johan Mossie"/>
    <s v="Mostert"/>
    <s v="Nam Veterans"/>
    <x v="11"/>
    <s v="Kob"/>
    <m/>
    <n v="48"/>
    <n v="1.1000000000000001"/>
    <n v="1.1000000000000001"/>
    <x v="79"/>
    <s v="Veterans/Inland"/>
    <s v="Edibles"/>
    <x v="2"/>
  </r>
  <r>
    <s v="2025-GUS-D3"/>
    <d v="2025-10-23T00:00:00"/>
    <s v="Day 3"/>
    <s v="N0011"/>
    <s v="Johan Mossie"/>
    <s v="Mostert"/>
    <s v="Nam Veterans"/>
    <x v="11"/>
    <m/>
    <s v="Shark Hound Smooth"/>
    <n v="91"/>
    <n v="2.7"/>
    <n v="2.7"/>
    <x v="79"/>
    <s v="Veterans/Inland"/>
    <s v="Inedibles"/>
    <x v="2"/>
  </r>
  <r>
    <s v="2025-GUS-D3"/>
    <d v="2025-10-23T00:00:00"/>
    <s v="Day 3"/>
    <s v="N0117"/>
    <s v="Andrew"/>
    <s v="Van Schalkwyk"/>
    <s v="Nam Veterans"/>
    <x v="11"/>
    <m/>
    <s v="Shark Spotted Gully"/>
    <n v="156"/>
    <n v="19.899999999999999"/>
    <n v="19.899999999999999"/>
    <x v="77"/>
    <s v="Veterans/Inland"/>
    <s v="Inedibles"/>
    <x v="2"/>
  </r>
  <r>
    <s v="2025-GUS-D3"/>
    <d v="2025-10-23T00:00:00"/>
    <s v="Day 3"/>
    <s v="N0117"/>
    <s v="Andrew"/>
    <s v="Van Schalkwyk"/>
    <s v="Nam Veterans"/>
    <x v="11"/>
    <m/>
    <s v="Ray Bull / Eagle"/>
    <n v="95"/>
    <n v="15.9"/>
    <n v="15.9"/>
    <x v="77"/>
    <s v="Veterans/Inland"/>
    <s v="Inedibles"/>
    <x v="2"/>
  </r>
  <r>
    <s v="2025-GUS-D3"/>
    <d v="2025-10-23T00:00:00"/>
    <s v="Day 3"/>
    <s v="N0117"/>
    <s v="Andrew"/>
    <s v="Van Schalkwyk"/>
    <s v="Nam Veterans"/>
    <x v="11"/>
    <s v="Kob"/>
    <m/>
    <n v="61"/>
    <n v="2.2999999999999998"/>
    <n v="2.2999999999999998"/>
    <x v="77"/>
    <s v="Veterans/Inland"/>
    <s v="Edibles"/>
    <x v="2"/>
  </r>
  <r>
    <s v="2025-GUS-D3"/>
    <d v="2025-10-23T00:00:00"/>
    <s v="Day 3"/>
    <s v="N0117"/>
    <s v="Andrew"/>
    <s v="Van Schalkwyk"/>
    <s v="Nam Veterans"/>
    <x v="11"/>
    <s v="Kob"/>
    <m/>
    <n v="71"/>
    <n v="3.7"/>
    <n v="3.7"/>
    <x v="77"/>
    <s v="Veterans/Inland"/>
    <s v="Edibles"/>
    <x v="2"/>
  </r>
  <r>
    <s v="2025-GUS-D3"/>
    <d v="2025-10-23T00:00:00"/>
    <s v="Day 3"/>
    <s v="N0117"/>
    <s v="Andrew"/>
    <s v="Van Schalkwyk"/>
    <s v="Nam Veterans"/>
    <x v="11"/>
    <m/>
    <s v="Shark Spotted Gully"/>
    <n v="95"/>
    <n v="3.6"/>
    <n v="3.6"/>
    <x v="77"/>
    <s v="Veterans/Inland"/>
    <s v="Inedibles"/>
    <x v="2"/>
  </r>
  <r>
    <s v="2025-GUS-D3"/>
    <d v="2025-10-23T00:00:00"/>
    <s v="Day 3"/>
    <s v="N0117"/>
    <s v="Andrew"/>
    <s v="Van Schalkwyk"/>
    <s v="Nam Veterans"/>
    <x v="11"/>
    <m/>
    <s v="Shark Spotted Gully"/>
    <n v="80"/>
    <n v="2"/>
    <n v="2"/>
    <x v="77"/>
    <s v="Veterans/Inland"/>
    <s v="Inedibles"/>
    <x v="2"/>
  </r>
  <r>
    <s v="2025-GUS-D3"/>
    <d v="2025-10-23T00:00:00"/>
    <s v="Day 3"/>
    <s v="N0117"/>
    <s v="Andrew"/>
    <s v="Van Schalkwyk"/>
    <s v="Nam Veterans"/>
    <x v="11"/>
    <s v="Kob"/>
    <m/>
    <n v="57"/>
    <n v="1.9"/>
    <n v="1.9"/>
    <x v="77"/>
    <s v="Veterans/Inland"/>
    <s v="Edibles"/>
    <x v="2"/>
  </r>
  <r>
    <s v="2025-GUS-D3"/>
    <d v="2025-10-23T00:00:00"/>
    <s v="Day 3"/>
    <s v="N0779"/>
    <s v="Wallace"/>
    <s v="Shepperson"/>
    <s v="Nam Veterans"/>
    <x v="11"/>
    <m/>
    <s v="Shark Spotted Gully"/>
    <n v="103"/>
    <n v="4.8"/>
    <n v="4.8"/>
    <x v="78"/>
    <s v="Veterans/Inland"/>
    <s v="Inedibles"/>
    <x v="2"/>
  </r>
  <r>
    <s v="2025-GUS-D3"/>
    <d v="2025-10-23T00:00:00"/>
    <s v="Day 3"/>
    <s v="N0407"/>
    <s v="Renier"/>
    <s v="Van Zyl"/>
    <s v="Nam Veterans"/>
    <x v="11"/>
    <m/>
    <s v="Shark Spotted Gully"/>
    <n v="143"/>
    <n v="14.8"/>
    <n v="14.8"/>
    <x v="76"/>
    <s v="Veterans/Inland"/>
    <s v="Inedibles"/>
    <x v="2"/>
  </r>
  <r>
    <s v="2025-GUS-D3"/>
    <d v="2025-10-23T00:00:00"/>
    <s v="Day 3"/>
    <s v="N0485"/>
    <s v="Johan"/>
    <s v="Herbst"/>
    <s v="Nam Veterans"/>
    <x v="11"/>
    <m/>
    <m/>
    <m/>
    <s v=""/>
    <s v=""/>
    <x v="81"/>
    <s v="Veterans/Inland"/>
    <s v=""/>
    <x v="2"/>
  </r>
  <r>
    <s v="2025-GUS-D3"/>
    <d v="2025-10-23T00:00:00"/>
    <s v="Day 3"/>
    <s v="N0300"/>
    <s v="Danie"/>
    <s v="Smith"/>
    <s v="Nam Veterans"/>
    <x v="11"/>
    <m/>
    <m/>
    <m/>
    <s v=""/>
    <s v=""/>
    <x v="80"/>
    <s v="Veterans/Inland"/>
    <s v=""/>
    <x v="2"/>
  </r>
  <r>
    <s v="2025-GUS-D3"/>
    <d v="2025-10-23T00:00:00"/>
    <s v="Day 3"/>
    <s v="N0851"/>
    <s v="Ricku"/>
    <s v="Mans"/>
    <s v="Nam Development"/>
    <x v="12"/>
    <m/>
    <s v="Shark Hound Smooth"/>
    <n v="133"/>
    <n v="10"/>
    <n v="10"/>
    <x v="85"/>
    <s v="Development"/>
    <s v="Inedibles"/>
    <x v="2"/>
  </r>
  <r>
    <s v="2025-GUS-D3"/>
    <d v="2025-10-23T00:00:00"/>
    <s v="Day 3"/>
    <s v="N0851"/>
    <s v="Ricku"/>
    <s v="Mans"/>
    <s v="Nam Development"/>
    <x v="12"/>
    <m/>
    <s v="Shark Hound Smooth"/>
    <n v="72"/>
    <n v="1.2"/>
    <n v="1.2"/>
    <x v="85"/>
    <s v="Development"/>
    <s v="Inedibles"/>
    <x v="2"/>
  </r>
  <r>
    <s v="2025-GUS-D3"/>
    <d v="2025-10-23T00:00:00"/>
    <s v="Day 3"/>
    <s v="N0882"/>
    <s v="Alexander Albert"/>
    <s v="Jansen"/>
    <s v="Nam Development"/>
    <x v="12"/>
    <m/>
    <s v="Shark Spotted Gully"/>
    <n v="84"/>
    <n v="2.4"/>
    <n v="2.4"/>
    <x v="84"/>
    <s v="Development"/>
    <s v="Inedibles"/>
    <x v="2"/>
  </r>
  <r>
    <s v="2025-GUS-D3"/>
    <d v="2025-10-23T00:00:00"/>
    <s v="Day 3"/>
    <s v="N0882"/>
    <s v="Alexander Albert"/>
    <s v="Jansen"/>
    <s v="Nam Development"/>
    <x v="12"/>
    <s v="Kob"/>
    <m/>
    <n v="76"/>
    <n v="4.5999999999999996"/>
    <n v="4.5999999999999996"/>
    <x v="84"/>
    <s v="Development"/>
    <s v="Edibles"/>
    <x v="2"/>
  </r>
  <r>
    <s v="2025-GUS-D3"/>
    <d v="2025-10-23T00:00:00"/>
    <s v="Day 3"/>
    <s v="N0295"/>
    <s v="Bradd"/>
    <s v="Biller"/>
    <s v="Nam Development"/>
    <x v="12"/>
    <m/>
    <s v="Shark Spotted Gully"/>
    <n v="145"/>
    <n v="15.5"/>
    <n v="15.5"/>
    <x v="83"/>
    <s v="Development"/>
    <s v="Inedibles"/>
    <x v="2"/>
  </r>
  <r>
    <s v="2025-GUS-D3"/>
    <d v="2025-10-23T00:00:00"/>
    <s v="Day 3"/>
    <s v="N0693"/>
    <s v="Jacob"/>
    <s v="Wasserfall"/>
    <s v="Nam Development"/>
    <x v="12"/>
    <m/>
    <m/>
    <m/>
    <s v=""/>
    <s v=""/>
    <x v="82"/>
    <s v="Development"/>
    <s v=""/>
    <x v="2"/>
  </r>
  <r>
    <s v="2025-GUS-D3"/>
    <d v="2025-10-23T00:00:00"/>
    <s v="Day 3"/>
    <s v="N0704"/>
    <s v="Kay"/>
    <s v="Bachran"/>
    <s v="Nam Development"/>
    <x v="12"/>
    <m/>
    <m/>
    <m/>
    <s v=""/>
    <s v=""/>
    <x v="87"/>
    <s v="Development"/>
    <s v=""/>
    <x v="2"/>
  </r>
  <r>
    <s v="2025-GUS-D3"/>
    <d v="2025-10-23T00:00:00"/>
    <s v="Day 3"/>
    <s v="N0381"/>
    <s v="Luke"/>
    <s v="Jansen"/>
    <s v="Nam Development"/>
    <x v="12"/>
    <m/>
    <m/>
    <m/>
    <s v=""/>
    <s v=""/>
    <x v="88"/>
    <s v="Development"/>
    <s v=""/>
    <x v="2"/>
  </r>
  <r>
    <s v="2025-GUS-D3"/>
    <d v="2025-10-23T00:00:00"/>
    <s v="Day 3"/>
    <s v="N0340"/>
    <s v="Izak"/>
    <s v="Van Der Merwe"/>
    <s v="Nam Development"/>
    <x v="12"/>
    <m/>
    <m/>
    <m/>
    <s v=""/>
    <s v=""/>
    <x v="86"/>
    <s v="Development"/>
    <s v=""/>
    <x v="2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s v=""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s v=""/>
    <s v=""/>
    <s v=""/>
    <m/>
    <s v=""/>
    <s v=""/>
    <s v=""/>
    <x v="14"/>
    <m/>
    <m/>
    <m/>
    <s v=""/>
    <s v=""/>
    <x v="98"/>
    <s v=""/>
    <m/>
    <x v="1"/>
  </r>
  <r>
    <m/>
    <m/>
    <m/>
    <m/>
    <m/>
    <m/>
    <m/>
    <x v="15"/>
    <m/>
    <m/>
    <m/>
    <m/>
    <m/>
    <x v="99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0">
  <r>
    <s v="2025-GUS-D1"/>
    <d v="2025-10-21T00:00:00"/>
    <s v="Day 1"/>
    <s v="SA0863"/>
    <s v="JB"/>
    <s v="Theron"/>
    <s v="SA President A"/>
    <s v="SA President A"/>
    <m/>
    <s v="Shark Spotted Gully"/>
    <n v="141"/>
    <n v="14.1"/>
    <n v="14.1"/>
    <x v="0"/>
    <x v="0"/>
  </r>
  <r>
    <s v="2025-GUS-D1"/>
    <d v="2025-10-21T00:00:00"/>
    <s v="Day 1"/>
    <s v="SA0863"/>
    <s v="JB"/>
    <s v="Theron"/>
    <s v="SA President A"/>
    <s v="SA President A"/>
    <m/>
    <s v="Shark Spotted Gully"/>
    <n v="116"/>
    <n v="7.2"/>
    <n v="7.2"/>
    <x v="0"/>
    <x v="0"/>
  </r>
  <r>
    <s v="2025-GUS-D1"/>
    <d v="2025-10-21T00:00:00"/>
    <s v="Day 1"/>
    <s v="SA4197"/>
    <s v="Ruan"/>
    <s v="Westraad"/>
    <s v="SA President A"/>
    <s v="SA President A"/>
    <m/>
    <s v="Shark Spotted Gully"/>
    <n v="119"/>
    <n v="7.9"/>
    <n v="7.9"/>
    <x v="1"/>
    <x v="0"/>
  </r>
  <r>
    <s v="2025-GUS-D1"/>
    <d v="2025-10-21T00:00:00"/>
    <s v="Day 1"/>
    <s v="SA4197"/>
    <s v="Ruan"/>
    <s v="Westraad"/>
    <s v="SA President A"/>
    <s v="SA President A"/>
    <m/>
    <s v="Shark Spotted Gully"/>
    <n v="122"/>
    <n v="8.6"/>
    <n v="8.6"/>
    <x v="1"/>
    <x v="0"/>
  </r>
  <r>
    <s v="2025-GUS-D1"/>
    <d v="2025-10-21T00:00:00"/>
    <s v="Day 1"/>
    <s v="SA4197"/>
    <s v="Ruan"/>
    <s v="Westraad"/>
    <s v="SA President A"/>
    <s v="SA President A"/>
    <m/>
    <s v="Ray Bull / Eagle"/>
    <n v="58"/>
    <n v="3.5"/>
    <n v="3.5"/>
    <x v="1"/>
    <x v="0"/>
  </r>
  <r>
    <s v="2025-GUS-D1"/>
    <d v="2025-10-21T00:00:00"/>
    <s v="Day 1"/>
    <s v="SA8804"/>
    <s v="Jean"/>
    <s v="Coetzee"/>
    <s v="SA President A"/>
    <s v="SA President A"/>
    <m/>
    <s v="Shark Spotted Gully"/>
    <n v="141"/>
    <n v="14.1"/>
    <n v="14.1"/>
    <x v="2"/>
    <x v="0"/>
  </r>
  <r>
    <s v="2025-GUS-D1"/>
    <d v="2025-10-21T00:00:00"/>
    <s v="Day 1"/>
    <s v="SA8804"/>
    <s v="Jean"/>
    <s v="Coetzee"/>
    <s v="SA President A"/>
    <s v="SA President A"/>
    <m/>
    <s v="Ray Bull / Eagle"/>
    <n v="77"/>
    <n v="8.4"/>
    <n v="8.4"/>
    <x v="2"/>
    <x v="0"/>
  </r>
  <r>
    <s v="2025-GUS-D1"/>
    <d v="2025-10-21T00:00:00"/>
    <s v="Day 1"/>
    <s v="SA2679"/>
    <s v="Stephan"/>
    <s v="Ferreira"/>
    <s v="SA President A"/>
    <s v="SA President A"/>
    <m/>
    <s v="Shark Hound Smooth"/>
    <n v="104"/>
    <n v="4.2"/>
    <n v="4.2"/>
    <x v="3"/>
    <x v="0"/>
  </r>
  <r>
    <s v="2025-GUS-D1"/>
    <d v="2025-10-21T00:00:00"/>
    <s v="Day 1"/>
    <s v="SA2679"/>
    <s v="Stephan"/>
    <s v="Ferreira"/>
    <s v="SA President A"/>
    <s v="SA President A"/>
    <m/>
    <s v="Shark Spotted Gully"/>
    <n v="110"/>
    <n v="6"/>
    <n v="6"/>
    <x v="3"/>
    <x v="0"/>
  </r>
  <r>
    <s v="2025-GUS-D1"/>
    <d v="2025-10-21T00:00:00"/>
    <s v="Day 1"/>
    <s v="SA2679"/>
    <s v="Stephan"/>
    <s v="Ferreira"/>
    <s v="SA President A"/>
    <s v="SA President A"/>
    <m/>
    <s v="Shark Spotted Gully"/>
    <n v="161"/>
    <n v="22.2"/>
    <n v="22.2"/>
    <x v="3"/>
    <x v="0"/>
  </r>
  <r>
    <s v="2025-GUS-D1"/>
    <d v="2025-10-21T00:00:00"/>
    <s v="Day 1"/>
    <s v="SA2679"/>
    <s v="Stephan"/>
    <s v="Ferreira"/>
    <s v="SA President A"/>
    <s v="SA President A"/>
    <m/>
    <s v="Shark Cow / Sevengill"/>
    <n v="113"/>
    <n v="17.899999999999999"/>
    <n v="17.899999999999999"/>
    <x v="3"/>
    <x v="0"/>
  </r>
  <r>
    <s v="2025-GUS-D1"/>
    <d v="2025-10-21T00:00:00"/>
    <s v="Day 1"/>
    <s v="SA9222"/>
    <s v="Shrinaav"/>
    <s v="Sahadev"/>
    <s v="SA President A"/>
    <s v="SA President A"/>
    <m/>
    <s v="Shark Spotted Gully"/>
    <n v="144"/>
    <n v="15.1"/>
    <n v="15.1"/>
    <x v="4"/>
    <x v="0"/>
  </r>
  <r>
    <s v="2025-GUS-D1"/>
    <d v="2025-10-21T00:00:00"/>
    <s v="Day 1"/>
    <s v="SA9222"/>
    <s v="Shrinaav"/>
    <s v="Sahadev"/>
    <s v="SA President A"/>
    <s v="SA President A"/>
    <m/>
    <s v="Shark Cow / Sevengill"/>
    <n v="133"/>
    <n v="30.6"/>
    <n v="30.6"/>
    <x v="4"/>
    <x v="0"/>
  </r>
  <r>
    <s v="2025-GUS-D1"/>
    <d v="2025-10-21T00:00:00"/>
    <s v="Day 1"/>
    <s v="SA8249"/>
    <s v="Ettien"/>
    <s v="Burger"/>
    <s v="SA President A"/>
    <s v="SA President A"/>
    <m/>
    <s v="Shark Cow / Sevengill"/>
    <n v="117"/>
    <n v="20.100000000000001"/>
    <n v="20.100000000000001"/>
    <x v="5"/>
    <x v="0"/>
  </r>
  <r>
    <s v="2025-GUS-D1"/>
    <d v="2025-10-21T00:00:00"/>
    <s v="Day 1"/>
    <s v="SA8725"/>
    <s v="Pieter"/>
    <s v="Muller"/>
    <s v="SA President A"/>
    <s v="SA President A"/>
    <m/>
    <s v="Ray Bull / Eagle"/>
    <n v="91"/>
    <n v="13.9"/>
    <n v="13.9"/>
    <x v="6"/>
    <x v="0"/>
  </r>
  <r>
    <s v="2025-GUS-D1"/>
    <d v="2025-10-21T00:00:00"/>
    <s v="Day 1"/>
    <s v="SA8725"/>
    <s v="Pieter"/>
    <s v="Muller"/>
    <s v="SA President A"/>
    <s v="SA President A"/>
    <m/>
    <s v="Shark Hound Smooth"/>
    <n v="143"/>
    <n v="12.9"/>
    <n v="12.9"/>
    <x v="6"/>
    <x v="0"/>
  </r>
  <r>
    <s v="2025-GUS-D1"/>
    <d v="2025-10-21T00:00:00"/>
    <s v="Day 1"/>
    <s v="SA8725"/>
    <s v="Pieter"/>
    <s v="Muller"/>
    <s v="SA President A"/>
    <s v="SA President A"/>
    <s v="Kob"/>
    <m/>
    <n v="64"/>
    <n v="2.7"/>
    <n v="2.7"/>
    <x v="6"/>
    <x v="0"/>
  </r>
  <r>
    <s v="2025-GUS-D1"/>
    <d v="2025-10-21T00:00:00"/>
    <s v="Day 1"/>
    <s v="SA6738"/>
    <s v="Wallie"/>
    <s v="Stroebel"/>
    <s v="SA President B"/>
    <s v="SA President B"/>
    <m/>
    <s v="Shark Spotted Gully"/>
    <n v="162"/>
    <n v="22.7"/>
    <n v="22.7"/>
    <x v="7"/>
    <x v="1"/>
  </r>
  <r>
    <s v="2025-GUS-D1"/>
    <d v="2025-10-21T00:00:00"/>
    <s v="Day 1"/>
    <s v="SA9865"/>
    <s v="Shane"/>
    <s v="Rajbully"/>
    <s v="SA President B"/>
    <s v="SA President B"/>
    <m/>
    <s v="Shark Spotted Gully"/>
    <n v="160"/>
    <n v="21.7"/>
    <n v="21.7"/>
    <x v="8"/>
    <x v="1"/>
  </r>
  <r>
    <s v="2025-GUS-D1"/>
    <d v="2025-10-21T00:00:00"/>
    <s v="Day 1"/>
    <s v="SA9865"/>
    <s v="Shane"/>
    <s v="Rajbully"/>
    <s v="SA President B"/>
    <s v="SA President B"/>
    <m/>
    <s v="Shark Spotted Gully"/>
    <n v="150"/>
    <n v="17.399999999999999"/>
    <n v="17.399999999999999"/>
    <x v="8"/>
    <x v="1"/>
  </r>
  <r>
    <s v="2025-GUS-D1"/>
    <d v="2025-10-21T00:00:00"/>
    <s v="Day 1"/>
    <s v="SA5757"/>
    <s v="Luke"/>
    <s v="Roos"/>
    <s v="SA President B"/>
    <s v="SA President B"/>
    <m/>
    <s v="Shark Spotted Gully"/>
    <n v="155"/>
    <n v="19.5"/>
    <n v="19.5"/>
    <x v="9"/>
    <x v="1"/>
  </r>
  <r>
    <s v="2025-GUS-D1"/>
    <d v="2025-10-21T00:00:00"/>
    <s v="Day 1"/>
    <s v="SA5757"/>
    <s v="Luke"/>
    <s v="Roos"/>
    <s v="SA President B"/>
    <s v="SA President B"/>
    <m/>
    <s v="Shark Spotted Gully"/>
    <n v="144"/>
    <n v="15.1"/>
    <n v="15.1"/>
    <x v="9"/>
    <x v="1"/>
  </r>
  <r>
    <s v="2025-GUS-D1"/>
    <d v="2025-10-21T00:00:00"/>
    <s v="Day 1"/>
    <s v="SA5757"/>
    <s v="Luke"/>
    <s v="Roos"/>
    <s v="SA President B"/>
    <s v="SA President B"/>
    <m/>
    <s v="Ray Bull / Eagle"/>
    <n v="82"/>
    <n v="10.1"/>
    <n v="10.1"/>
    <x v="9"/>
    <x v="1"/>
  </r>
  <r>
    <s v="2025-GUS-D1"/>
    <d v="2025-10-21T00:00:00"/>
    <s v="Day 1"/>
    <s v="SA9923"/>
    <s v="Chris"/>
    <s v="Barnard"/>
    <s v="SA President B"/>
    <s v="SA President B"/>
    <m/>
    <s v="Shark Hound Smooth"/>
    <n v="105"/>
    <n v="4.4000000000000004"/>
    <n v="4.4000000000000004"/>
    <x v="10"/>
    <x v="1"/>
  </r>
  <r>
    <s v="2025-GUS-D1"/>
    <d v="2025-10-21T00:00:00"/>
    <s v="Day 1"/>
    <s v="SA9923"/>
    <s v="Chris"/>
    <s v="Barnard"/>
    <s v="SA President B"/>
    <s v="SA President B"/>
    <m/>
    <s v="Shark Cow / Sevengill"/>
    <n v="126"/>
    <n v="25.6"/>
    <n v="25.6"/>
    <x v="10"/>
    <x v="1"/>
  </r>
  <r>
    <s v="2025-GUS-D1"/>
    <d v="2025-10-21T00:00:00"/>
    <s v="Day 1"/>
    <s v="SA10056"/>
    <s v="Philip"/>
    <s v="De Lange"/>
    <s v="SA President B"/>
    <s v="SA President B"/>
    <m/>
    <s v="Shark Cow / Sevengill"/>
    <n v="109"/>
    <n v="15.9"/>
    <n v="15.9"/>
    <x v="11"/>
    <x v="1"/>
  </r>
  <r>
    <s v="2025-GUS-D1"/>
    <d v="2025-10-21T00:00:00"/>
    <s v="Day 1"/>
    <s v="SA10088"/>
    <s v="Sheldon"/>
    <s v="Rawstron"/>
    <s v="SA President B"/>
    <s v="SA President B"/>
    <m/>
    <s v="Shark Cow / Sevengill"/>
    <n v="123"/>
    <n v="23.6"/>
    <n v="23.6"/>
    <x v="12"/>
    <x v="1"/>
  </r>
  <r>
    <s v="2025-GUS-D1"/>
    <d v="2025-10-21T00:00:00"/>
    <s v="Day 1"/>
    <s v="SA10088"/>
    <s v="Sheldon"/>
    <s v="Rawstron"/>
    <s v="SA President B"/>
    <s v="SA President B"/>
    <m/>
    <s v="Ray Bull / Eagle"/>
    <n v="82"/>
    <n v="10.1"/>
    <n v="10.1"/>
    <x v="12"/>
    <x v="1"/>
  </r>
  <r>
    <s v="2025-GUS-D1"/>
    <d v="2025-10-21T00:00:00"/>
    <s v="Day 1"/>
    <s v="SA9972"/>
    <s v="Benito"/>
    <s v="Crause"/>
    <s v="SA President B"/>
    <s v="SA President B"/>
    <m/>
    <m/>
    <m/>
    <s v=""/>
    <s v=""/>
    <x v="13"/>
    <x v="1"/>
  </r>
  <r>
    <s v="2025-GUS-D1"/>
    <d v="2025-10-21T00:00:00"/>
    <s v="Day 1"/>
    <s v="SA3510"/>
    <s v="Mervin"/>
    <s v="Pillay"/>
    <s v="SA Masters"/>
    <s v="SA Masters"/>
    <m/>
    <s v="Shark Cow / Sevengill"/>
    <n v="124"/>
    <n v="24.3"/>
    <n v="24.3"/>
    <x v="14"/>
    <x v="2"/>
  </r>
  <r>
    <s v="2025-GUS-D1"/>
    <d v="2025-10-21T00:00:00"/>
    <s v="Day 1"/>
    <s v="SA10017"/>
    <s v="Greg"/>
    <s v="Coetzer"/>
    <s v="SA Masters"/>
    <s v="SA Masters"/>
    <m/>
    <s v="Shark Cow / Sevengill"/>
    <n v="99"/>
    <n v="11.6"/>
    <n v="11.6"/>
    <x v="15"/>
    <x v="2"/>
  </r>
  <r>
    <s v="2025-GUS-D1"/>
    <d v="2025-10-21T00:00:00"/>
    <s v="Day 1"/>
    <s v="SA10017"/>
    <s v="Greg"/>
    <s v="Coetzer"/>
    <s v="SA Masters"/>
    <s v="SA Masters"/>
    <m/>
    <s v="Shark Cow / Sevengill"/>
    <n v="134"/>
    <n v="31.3"/>
    <n v="31.3"/>
    <x v="15"/>
    <x v="2"/>
  </r>
  <r>
    <s v="2025-GUS-D1"/>
    <d v="2025-10-21T00:00:00"/>
    <s v="Day 1"/>
    <s v="SA5644"/>
    <s v="Jacques"/>
    <s v="Snyman"/>
    <s v="SA Masters"/>
    <s v="SA Masters"/>
    <m/>
    <s v="Shark Cow / Sevengill"/>
    <n v="102"/>
    <n v="12.8"/>
    <n v="12.8"/>
    <x v="16"/>
    <x v="2"/>
  </r>
  <r>
    <s v="2025-GUS-D1"/>
    <d v="2025-10-21T00:00:00"/>
    <s v="Day 1"/>
    <s v="SA5644"/>
    <s v="Jacques"/>
    <s v="Snyman"/>
    <s v="SA Masters"/>
    <s v="SA Masters"/>
    <m/>
    <s v="Shark Cow / Sevengill"/>
    <n v="138"/>
    <n v="34.5"/>
    <n v="34.5"/>
    <x v="16"/>
    <x v="2"/>
  </r>
  <r>
    <s v="2025-GUS-D1"/>
    <d v="2025-10-21T00:00:00"/>
    <s v="Day 1"/>
    <s v="SA159"/>
    <s v="Ettienne"/>
    <s v="Kapp"/>
    <s v="SA Masters"/>
    <s v="SA Masters"/>
    <s v="Kob"/>
    <m/>
    <n v="68"/>
    <n v="3.3"/>
    <n v="3.3"/>
    <x v="17"/>
    <x v="2"/>
  </r>
  <r>
    <s v="2025-GUS-D1"/>
    <d v="2025-10-21T00:00:00"/>
    <s v="Day 1"/>
    <s v="SA10911"/>
    <s v="Freek"/>
    <s v="Stander"/>
    <s v="SA Masters"/>
    <s v="SA Masters"/>
    <m/>
    <m/>
    <m/>
    <s v=""/>
    <s v=""/>
    <x v="18"/>
    <x v="2"/>
  </r>
  <r>
    <s v="2025-GUS-D1"/>
    <d v="2025-10-21T00:00:00"/>
    <s v="Day 1"/>
    <s v="SA9488"/>
    <s v="Guy"/>
    <s v="Nicholson"/>
    <s v="SA Masters"/>
    <s v="SA Masters"/>
    <m/>
    <m/>
    <m/>
    <s v=""/>
    <s v=""/>
    <x v="19"/>
    <x v="2"/>
  </r>
  <r>
    <s v="2025-GUS-D1"/>
    <d v="2025-10-21T00:00:00"/>
    <s v="Day 1"/>
    <s v="SA4949"/>
    <s v="Kallie"/>
    <s v="Erasmus"/>
    <s v="SA Grand Masters"/>
    <s v="SA Grand Masters"/>
    <m/>
    <s v="Shark Spotted Gully"/>
    <n v="146"/>
    <n v="15.9"/>
    <n v="15.9"/>
    <x v="20"/>
    <x v="3"/>
  </r>
  <r>
    <s v="2025-GUS-D1"/>
    <d v="2025-10-21T00:00:00"/>
    <s v="Day 1"/>
    <s v="SA4534"/>
    <s v="Mike"/>
    <s v="Bailey"/>
    <s v="SA Grand Masters"/>
    <s v="SA Grand Masters"/>
    <m/>
    <s v="Shark Spotted Gully"/>
    <n v="156"/>
    <n v="19.899999999999999"/>
    <n v="19.899999999999999"/>
    <x v="21"/>
    <x v="3"/>
  </r>
  <r>
    <s v="2025-GUS-D1"/>
    <d v="2025-10-21T00:00:00"/>
    <s v="Day 1"/>
    <s v="SA4534"/>
    <s v="Mike"/>
    <s v="Bailey"/>
    <s v="SA Grand Masters"/>
    <s v="SA Grand Masters"/>
    <m/>
    <s v="Ray Bull / Eagle"/>
    <n v="88"/>
    <n v="12.6"/>
    <n v="12.6"/>
    <x v="21"/>
    <x v="3"/>
  </r>
  <r>
    <s v="2025-GUS-D1"/>
    <d v="2025-10-21T00:00:00"/>
    <s v="Day 1"/>
    <s v="SA2427"/>
    <s v="Kobus"/>
    <s v="Rossouw"/>
    <s v="SA Grand Masters"/>
    <s v="SA Grand Masters"/>
    <m/>
    <s v="Shark Cow / Sevengill"/>
    <n v="110"/>
    <n v="16.399999999999999"/>
    <n v="16.399999999999999"/>
    <x v="22"/>
    <x v="3"/>
  </r>
  <r>
    <s v="2025-GUS-D1"/>
    <d v="2025-10-21T00:00:00"/>
    <s v="Day 1"/>
    <s v="SA4932"/>
    <s v="Peter"/>
    <s v="Van Vollenstee"/>
    <s v="SA Grand Masters"/>
    <s v="SA Grand Masters"/>
    <m/>
    <m/>
    <m/>
    <s v=""/>
    <s v=""/>
    <x v="23"/>
    <x v="3"/>
  </r>
  <r>
    <s v="2025-GUS-D1"/>
    <d v="2025-10-21T00:00:00"/>
    <s v="Day 1"/>
    <s v="SA2057"/>
    <s v="Colin"/>
    <s v="Davidowitz"/>
    <s v="SA Grand Masters"/>
    <s v="SA Grand Masters"/>
    <m/>
    <m/>
    <m/>
    <s v=""/>
    <s v=""/>
    <x v="24"/>
    <x v="3"/>
  </r>
  <r>
    <s v="2025-GUS-D1"/>
    <d v="2025-10-21T00:00:00"/>
    <s v="Day 1"/>
    <s v="SA5724"/>
    <s v="Brian"/>
    <s v="McFarlane"/>
    <s v="SA Grand Masters"/>
    <s v="SA Grand Masters"/>
    <m/>
    <m/>
    <m/>
    <s v=""/>
    <s v=""/>
    <x v="25"/>
    <x v="3"/>
  </r>
  <r>
    <s v="2025-GUS-D1"/>
    <d v="2025-10-21T00:00:00"/>
    <s v="Day 1"/>
    <s v="SA4454"/>
    <s v="Mike"/>
    <s v="Smeda"/>
    <s v="SA Grand Masters"/>
    <s v="SA Grand Masters"/>
    <m/>
    <m/>
    <m/>
    <s v=""/>
    <s v=""/>
    <x v="26"/>
    <x v="3"/>
  </r>
  <r>
    <s v="2025-GUS-D1"/>
    <d v="2025-10-21T00:00:00"/>
    <s v="Day 1"/>
    <s v="SA9139"/>
    <s v="Louis-Han"/>
    <s v="Nel"/>
    <s v="SA Inland"/>
    <s v="SA Inland"/>
    <m/>
    <s v="Shark Spotted Gully"/>
    <n v="147"/>
    <n v="16.2"/>
    <n v="16.2"/>
    <x v="27"/>
    <x v="4"/>
  </r>
  <r>
    <s v="2025-GUS-D1"/>
    <d v="2025-10-21T00:00:00"/>
    <s v="Day 1"/>
    <s v="SA10143"/>
    <s v="Kian"/>
    <s v="Timmer"/>
    <s v="SA Inland"/>
    <s v="SA Inland"/>
    <m/>
    <s v="Shark Spotted Gully"/>
    <n v="168"/>
    <n v="25.7"/>
    <n v="25.7"/>
    <x v="28"/>
    <x v="4"/>
  </r>
  <r>
    <s v="2025-GUS-D1"/>
    <d v="2025-10-21T00:00:00"/>
    <s v="Day 1"/>
    <s v="SA8871"/>
    <s v="Ruan"/>
    <s v="Nel"/>
    <s v="SA Inland"/>
    <s v="SA Inland"/>
    <m/>
    <s v="Shark Spotted Gully"/>
    <n v="104"/>
    <n v="5"/>
    <n v="5"/>
    <x v="29"/>
    <x v="4"/>
  </r>
  <r>
    <s v="2025-GUS-D1"/>
    <d v="2025-10-21T00:00:00"/>
    <s v="Day 1"/>
    <s v="SA9165"/>
    <s v="Wihan"/>
    <s v="De Jager"/>
    <s v="SA Inland"/>
    <s v="SA Inland"/>
    <m/>
    <s v="Shark Spotted Gully"/>
    <n v="146"/>
    <n v="15.9"/>
    <n v="15.9"/>
    <x v="30"/>
    <x v="4"/>
  </r>
  <r>
    <s v="2025-GUS-D1"/>
    <d v="2025-10-21T00:00:00"/>
    <s v="Day 1"/>
    <s v="SA728"/>
    <s v="Wimpie"/>
    <s v="Barnard"/>
    <s v="SA Inland"/>
    <s v="SA Inland"/>
    <m/>
    <s v="Shark Spotted Gully"/>
    <n v="123"/>
    <n v="8.8000000000000007"/>
    <n v="8.8000000000000007"/>
    <x v="31"/>
    <x v="4"/>
  </r>
  <r>
    <s v="2025-GUS-D1"/>
    <d v="2025-10-21T00:00:00"/>
    <s v="Day 1"/>
    <s v="SA728"/>
    <s v="Wimpie"/>
    <s v="Barnard"/>
    <s v="SA Inland"/>
    <s v="SA Inland"/>
    <s v="Kob"/>
    <m/>
    <n v="50"/>
    <n v="1.3"/>
    <n v="1.3"/>
    <x v="31"/>
    <x v="4"/>
  </r>
  <r>
    <s v="2025-GUS-D1"/>
    <d v="2025-10-21T00:00:00"/>
    <s v="Day 1"/>
    <s v="SA728"/>
    <s v="Wimpie"/>
    <s v="Barnard"/>
    <s v="SA Inland"/>
    <s v="SA Inland"/>
    <s v="Kob"/>
    <m/>
    <n v="63"/>
    <n v="2.6"/>
    <n v="2.6"/>
    <x v="31"/>
    <x v="4"/>
  </r>
  <r>
    <s v="2025-GUS-D1"/>
    <d v="2025-10-21T00:00:00"/>
    <s v="Day 1"/>
    <s v="SA728"/>
    <s v="Wimpie"/>
    <s v="Barnard"/>
    <s v="SA Inland"/>
    <s v="SA Inland"/>
    <s v="Blacktail"/>
    <m/>
    <n v="33"/>
    <n v="1.1000000000000001"/>
    <n v="1.1000000000000001"/>
    <x v="31"/>
    <x v="4"/>
  </r>
  <r>
    <s v="2025-GUS-D1"/>
    <d v="2025-10-21T00:00:00"/>
    <s v="Day 1"/>
    <s v="SA728"/>
    <s v="Wimpie"/>
    <s v="Barnard"/>
    <s v="SA Inland"/>
    <s v="SA Inland"/>
    <s v="Kob"/>
    <m/>
    <n v="42"/>
    <n v="0.8"/>
    <n v="0.8"/>
    <x v="31"/>
    <x v="4"/>
  </r>
  <r>
    <s v="2025-GUS-D1"/>
    <d v="2025-10-21T00:00:00"/>
    <s v="Day 1"/>
    <s v="SA728"/>
    <s v="Wimpie"/>
    <s v="Barnard"/>
    <s v="SA Inland"/>
    <s v="SA Inland"/>
    <s v="Kob"/>
    <m/>
    <n v="41"/>
    <n v="0.7"/>
    <n v="0.7"/>
    <x v="31"/>
    <x v="4"/>
  </r>
  <r>
    <s v="2025-GUS-D1"/>
    <d v="2025-10-21T00:00:00"/>
    <s v="Day 1"/>
    <s v="SA9168"/>
    <s v="Christopher"/>
    <s v="Rothman"/>
    <s v="SA Inland"/>
    <s v="SA Inland"/>
    <m/>
    <m/>
    <m/>
    <s v=""/>
    <s v=""/>
    <x v="32"/>
    <x v="4"/>
  </r>
  <r>
    <s v="2025-GUS-D1"/>
    <d v="2025-10-21T00:00:00"/>
    <s v="Day 1"/>
    <s v="SA9676"/>
    <s v="Lester"/>
    <s v="Alexander"/>
    <s v="SA Inland"/>
    <s v="SA Inland"/>
    <m/>
    <m/>
    <m/>
    <s v=""/>
    <s v=""/>
    <x v="33"/>
    <x v="4"/>
  </r>
  <r>
    <s v="2025-GUS-D1"/>
    <d v="2025-10-21T00:00:00"/>
    <s v="Day 1"/>
    <s v="SA5274"/>
    <s v="Slade"/>
    <s v="Walker"/>
    <s v="SA Development"/>
    <s v="SA Development"/>
    <m/>
    <s v="Shark Spotted Gully"/>
    <n v="150"/>
    <n v="17.399999999999999"/>
    <n v="17.399999999999999"/>
    <x v="34"/>
    <x v="5"/>
  </r>
  <r>
    <s v="2025-GUS-D1"/>
    <d v="2025-10-21T00:00:00"/>
    <s v="Day 1"/>
    <s v="SA1219"/>
    <s v="Franco"/>
    <s v="Lamberti"/>
    <s v="SA Development"/>
    <s v="SA Development"/>
    <m/>
    <s v="Shark Spotted Gully"/>
    <n v="117"/>
    <n v="7.4"/>
    <n v="7.4"/>
    <x v="35"/>
    <x v="5"/>
  </r>
  <r>
    <s v="2025-GUS-D1"/>
    <d v="2025-10-21T00:00:00"/>
    <s v="Day 1"/>
    <s v="SA1219"/>
    <s v="Franco"/>
    <s v="Lamberti"/>
    <s v="SA Development"/>
    <s v="SA Development"/>
    <m/>
    <s v="Guitarfish - Lesser"/>
    <n v="97"/>
    <n v="3.4"/>
    <n v="3.4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4"/>
    <n v="0.9"/>
    <n v="0.9"/>
    <x v="35"/>
    <x v="5"/>
  </r>
  <r>
    <s v="2025-GUS-D1"/>
    <d v="2025-10-21T00:00:00"/>
    <s v="Day 1"/>
    <s v="SA1219"/>
    <s v="Franco"/>
    <s v="Lamberti"/>
    <s v="SA Development"/>
    <s v="SA Development"/>
    <s v="Kob"/>
    <m/>
    <n v="61"/>
    <n v="2.2999999999999998"/>
    <n v="2.2999999999999998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1"/>
    <n v="0.7"/>
    <n v="0.7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5"/>
    <n v="0.9"/>
    <n v="0.9"/>
    <x v="35"/>
    <x v="5"/>
  </r>
  <r>
    <s v="2025-GUS-D1"/>
    <d v="2025-10-21T00:00:00"/>
    <s v="Day 1"/>
    <s v="SA1219"/>
    <s v="Franco"/>
    <s v="Lamberti"/>
    <s v="SA Development"/>
    <s v="SA Development"/>
    <s v="Kob"/>
    <m/>
    <n v="44"/>
    <n v="0.9"/>
    <n v="0.9"/>
    <x v="35"/>
    <x v="5"/>
  </r>
  <r>
    <s v="2025-GUS-D1"/>
    <d v="2025-10-21T00:00:00"/>
    <s v="Day 1"/>
    <s v="SA1219"/>
    <s v="Franco"/>
    <s v="Lamberti"/>
    <s v="SA Development"/>
    <s v="SA Development"/>
    <s v="Kob"/>
    <m/>
    <n v="50"/>
    <n v="1.3"/>
    <n v="1.3"/>
    <x v="35"/>
    <x v="5"/>
  </r>
  <r>
    <s v="2025-GUS-D1"/>
    <d v="2025-10-21T00:00:00"/>
    <s v="Day 1"/>
    <s v="SA4368"/>
    <s v="Morne"/>
    <s v="Visser"/>
    <s v="SA Development"/>
    <s v="SA Development"/>
    <m/>
    <s v="Shark Spotted Gully"/>
    <n v="120"/>
    <n v="8.1"/>
    <n v="8.1"/>
    <x v="36"/>
    <x v="5"/>
  </r>
  <r>
    <s v="2025-GUS-D1"/>
    <d v="2025-10-21T00:00:00"/>
    <s v="Day 1"/>
    <s v="SA4368"/>
    <s v="Morne"/>
    <s v="Visser"/>
    <s v="SA Development"/>
    <s v="SA Development"/>
    <s v="Kob"/>
    <m/>
    <n v="50"/>
    <n v="1.3"/>
    <n v="1.3"/>
    <x v="36"/>
    <x v="5"/>
  </r>
  <r>
    <s v="2025-GUS-D1"/>
    <d v="2025-10-21T00:00:00"/>
    <s v="Day 1"/>
    <s v="SA4368"/>
    <s v="Morne"/>
    <s v="Visser"/>
    <s v="SA Development"/>
    <s v="SA Development"/>
    <s v="Kob"/>
    <m/>
    <n v="50"/>
    <n v="1.3"/>
    <n v="1.3"/>
    <x v="36"/>
    <x v="5"/>
  </r>
  <r>
    <s v="2025-GUS-D1"/>
    <d v="2025-10-21T00:00:00"/>
    <s v="Day 1"/>
    <s v="SA4368"/>
    <s v="Morne"/>
    <s v="Visser"/>
    <s v="SA Development"/>
    <s v="SA Development"/>
    <s v="Kob"/>
    <m/>
    <n v="66"/>
    <n v="3"/>
    <n v="3"/>
    <x v="36"/>
    <x v="5"/>
  </r>
  <r>
    <s v="2025-GUS-D1"/>
    <d v="2025-10-21T00:00:00"/>
    <s v="Day 1"/>
    <s v="SA9642"/>
    <s v="Craig"/>
    <s v="Doyle"/>
    <s v="SA Development"/>
    <s v="SA Development"/>
    <s v="Kob"/>
    <m/>
    <n v="52"/>
    <n v="1.4"/>
    <n v="1.4"/>
    <x v="37"/>
    <x v="5"/>
  </r>
  <r>
    <s v="2025-GUS-D1"/>
    <d v="2025-10-21T00:00:00"/>
    <s v="Day 1"/>
    <s v="SA9642"/>
    <s v="Craig"/>
    <s v="Doyle"/>
    <s v="SA Development"/>
    <s v="SA Development"/>
    <s v="Kob"/>
    <m/>
    <n v="50"/>
    <n v="1.3"/>
    <n v="1.3"/>
    <x v="37"/>
    <x v="5"/>
  </r>
  <r>
    <s v="2025-GUS-D1"/>
    <d v="2025-10-21T00:00:00"/>
    <s v="Day 1"/>
    <s v="SA11848"/>
    <s v="JP"/>
    <s v="Mouton"/>
    <s v="SA Development"/>
    <s v="SA Development"/>
    <s v="Kob"/>
    <m/>
    <n v="65"/>
    <n v="2.8"/>
    <n v="2.8"/>
    <x v="38"/>
    <x v="5"/>
  </r>
  <r>
    <s v="2025-GUS-D1"/>
    <d v="2025-10-21T00:00:00"/>
    <s v="Day 1"/>
    <s v="SA10091"/>
    <s v="Gareth"/>
    <s v="Webster"/>
    <s v="SA Development"/>
    <s v="SA Development"/>
    <m/>
    <m/>
    <m/>
    <s v=""/>
    <s v=""/>
    <x v="39"/>
    <x v="5"/>
  </r>
  <r>
    <s v="2025-GUS-D1"/>
    <d v="2025-10-21T00:00:00"/>
    <s v="Day 1"/>
    <s v="S10897"/>
    <s v="George"/>
    <s v="Boshoff"/>
    <s v="SA Development"/>
    <s v="SA Development"/>
    <m/>
    <m/>
    <m/>
    <s v=""/>
    <s v=""/>
    <x v="40"/>
    <x v="5"/>
  </r>
  <r>
    <s v="2025-GUS-D1"/>
    <d v="2025-10-21T00:00:00"/>
    <s v="Day 1"/>
    <s v="SA11013"/>
    <s v="Sume"/>
    <s v="Mostert"/>
    <s v="SA Ladies"/>
    <s v="SA Ladies"/>
    <m/>
    <s v="Shark Cow / Sevengill"/>
    <n v="124"/>
    <n v="24.3"/>
    <n v="24.3"/>
    <x v="41"/>
    <x v="6"/>
  </r>
  <r>
    <s v="2025-GUS-D1"/>
    <d v="2025-10-21T00:00:00"/>
    <s v="Day 1"/>
    <s v="SA6820"/>
    <s v="Helen"/>
    <s v="Potgieter"/>
    <s v="SA Ladies"/>
    <s v="SA Ladies"/>
    <m/>
    <m/>
    <m/>
    <s v=""/>
    <s v=""/>
    <x v="42"/>
    <x v="6"/>
  </r>
  <r>
    <s v="2025-GUS-D1"/>
    <d v="2025-10-21T00:00:00"/>
    <s v="Day 1"/>
    <s v="SA5343"/>
    <s v="Mariette"/>
    <s v="Du Plessis"/>
    <s v="SA Ladies"/>
    <s v="SA Ladies"/>
    <m/>
    <m/>
    <m/>
    <s v=""/>
    <s v=""/>
    <x v="43"/>
    <x v="6"/>
  </r>
  <r>
    <s v="2025-GUS-D1"/>
    <d v="2025-10-21T00:00:00"/>
    <s v="Day 1"/>
    <s v="SA10066"/>
    <s v="Angelique"/>
    <s v="Van Dyk"/>
    <s v="SA Ladies"/>
    <s v="SA Ladies"/>
    <s v="Kob"/>
    <m/>
    <n v="40"/>
    <n v="0.7"/>
    <n v="0.7"/>
    <x v="44"/>
    <x v="6"/>
  </r>
  <r>
    <s v="2025-GUS-D1"/>
    <d v="2025-10-21T00:00:00"/>
    <s v="Day 1"/>
    <s v="SA11280"/>
    <s v="Saffiya"/>
    <s v="Ahmod"/>
    <s v="SA Ladies"/>
    <s v="SA Ladies"/>
    <m/>
    <m/>
    <m/>
    <s v=""/>
    <s v=""/>
    <x v="45"/>
    <x v="6"/>
  </r>
  <r>
    <s v="2025-GUS-D1"/>
    <d v="2025-10-21T00:00:00"/>
    <s v="Day 1"/>
    <s v="SA9963"/>
    <s v="Yolanda"/>
    <s v="Vermeulen"/>
    <s v="SA Ladies"/>
    <s v="SA Ladies"/>
    <m/>
    <m/>
    <m/>
    <s v=""/>
    <s v=""/>
    <x v="46"/>
    <x v="6"/>
  </r>
  <r>
    <s v="2025-GUS-D1"/>
    <d v="2025-10-21T00:00:00"/>
    <s v="Day 1"/>
    <s v="SA6868"/>
    <s v="Mariette"/>
    <s v="Westraad"/>
    <s v="SA Ladies"/>
    <s v="SA Ladies"/>
    <m/>
    <m/>
    <m/>
    <s v=""/>
    <s v=""/>
    <x v="47"/>
    <x v="6"/>
  </r>
  <r>
    <s v="2025-GUS-D1"/>
    <d v="2025-10-21T00:00:00"/>
    <s v="Day 1"/>
    <s v="N0855"/>
    <s v="Wentzel"/>
    <s v="Smal"/>
    <s v="Nam President A"/>
    <s v="Nam President A"/>
    <m/>
    <s v="Shark Copper (Female)"/>
    <n v="177"/>
    <n v="76.8"/>
    <n v="76.8"/>
    <x v="48"/>
    <x v="0"/>
  </r>
  <r>
    <s v="2025-GUS-D1"/>
    <d v="2025-10-21T00:00:00"/>
    <s v="Day 1"/>
    <s v="N0396"/>
    <s v="Raymond"/>
    <s v="Duvenhage"/>
    <s v="Nam President A"/>
    <s v="Nam President A"/>
    <m/>
    <s v="Shark Spotted Gully"/>
    <n v="165"/>
    <n v="24.1"/>
    <n v="24.1"/>
    <x v="49"/>
    <x v="0"/>
  </r>
  <r>
    <s v="2025-GUS-D1"/>
    <d v="2025-10-21T00:00:00"/>
    <s v="Day 1"/>
    <s v="N0396"/>
    <s v="Raymond"/>
    <s v="Duvenhage"/>
    <s v="Nam President A"/>
    <s v="Nam President A"/>
    <m/>
    <s v="Shark Spotted Gully"/>
    <n v="155"/>
    <n v="19.5"/>
    <n v="19.5"/>
    <x v="49"/>
    <x v="0"/>
  </r>
  <r>
    <s v="2025-GUS-D1"/>
    <d v="2025-10-21T00:00:00"/>
    <s v="Day 1"/>
    <s v="N0025"/>
    <s v="Heini"/>
    <s v="Zahrt"/>
    <s v="Nam President A"/>
    <s v="Nam President A"/>
    <m/>
    <s v="Shark Spotted Gully"/>
    <n v="144"/>
    <n v="15.1"/>
    <n v="15.1"/>
    <x v="50"/>
    <x v="0"/>
  </r>
  <r>
    <s v="2025-GUS-D1"/>
    <d v="2025-10-21T00:00:00"/>
    <s v="Day 1"/>
    <s v="N0025"/>
    <s v="Heini"/>
    <s v="Zahrt"/>
    <s v="Nam President A"/>
    <s v="Nam President A"/>
    <m/>
    <s v="Shark Spotted Gully"/>
    <n v="123"/>
    <n v="8.8000000000000007"/>
    <n v="8.8000000000000007"/>
    <x v="50"/>
    <x v="0"/>
  </r>
  <r>
    <s v="2025-GUS-D1"/>
    <d v="2025-10-21T00:00:00"/>
    <s v="Day 1"/>
    <s v="N0002"/>
    <s v="Marco"/>
    <s v="Klein"/>
    <s v="Nam President A"/>
    <s v="Nam President A"/>
    <m/>
    <s v="Shark Spotted Gully"/>
    <n v="145"/>
    <n v="15.5"/>
    <n v="15.5"/>
    <x v="51"/>
    <x v="0"/>
  </r>
  <r>
    <s v="2025-GUS-D1"/>
    <d v="2025-10-21T00:00:00"/>
    <s v="Day 1"/>
    <s v="N0002"/>
    <s v="Marco"/>
    <s v="Klein"/>
    <s v="Nam President A"/>
    <s v="Nam President A"/>
    <m/>
    <s v="Shark Spotted Gully"/>
    <n v="109"/>
    <n v="5.8"/>
    <n v="5.8"/>
    <x v="51"/>
    <x v="0"/>
  </r>
  <r>
    <s v="2025-GUS-D1"/>
    <d v="2025-10-21T00:00:00"/>
    <s v="Day 1"/>
    <s v="N0002"/>
    <s v="Marco"/>
    <s v="Klein"/>
    <s v="Nam President A"/>
    <s v="Nam President A"/>
    <s v="Kob"/>
    <m/>
    <n v="47"/>
    <n v="1.1000000000000001"/>
    <n v="1.1000000000000001"/>
    <x v="51"/>
    <x v="0"/>
  </r>
  <r>
    <s v="2025-GUS-D1"/>
    <d v="2025-10-21T00:00:00"/>
    <s v="Day 1"/>
    <s v="N0045"/>
    <s v="Chrisjan"/>
    <s v="Potgieter"/>
    <s v="Nam President A"/>
    <s v="Nam President A"/>
    <m/>
    <s v="Shark Hound Smooth"/>
    <n v="103"/>
    <n v="4.0999999999999996"/>
    <n v="4.0999999999999996"/>
    <x v="52"/>
    <x v="0"/>
  </r>
  <r>
    <s v="2025-GUS-D1"/>
    <d v="2025-10-21T00:00:00"/>
    <s v="Day 1"/>
    <s v="N0045"/>
    <s v="Chrisjan"/>
    <s v="Potgieter"/>
    <s v="Nam President A"/>
    <s v="Nam President A"/>
    <m/>
    <s v="Shark Spotted Gully"/>
    <n v="146"/>
    <n v="15.9"/>
    <n v="15.9"/>
    <x v="52"/>
    <x v="0"/>
  </r>
  <r>
    <s v="2025-GUS-D1"/>
    <d v="2025-10-21T00:00:00"/>
    <s v="Day 1"/>
    <s v="N0119"/>
    <s v="Joe "/>
    <s v="Herman"/>
    <s v="Nam President A"/>
    <s v="Nam President A"/>
    <m/>
    <s v="Shark Cow / Sevengill"/>
    <n v="105"/>
    <n v="14.1"/>
    <n v="14.1"/>
    <x v="53"/>
    <x v="0"/>
  </r>
  <r>
    <s v="2025-GUS-D1"/>
    <d v="2025-10-21T00:00:00"/>
    <s v="Day 1"/>
    <s v="N0580"/>
    <s v="Martin"/>
    <s v="Cordier"/>
    <s v="Nam President A"/>
    <s v="Nam President A"/>
    <m/>
    <m/>
    <m/>
    <s v=""/>
    <s v=""/>
    <x v="54"/>
    <x v="0"/>
  </r>
  <r>
    <s v="2025-GUS-D1"/>
    <d v="2025-10-21T00:00:00"/>
    <s v="Day 1"/>
    <s v="N0332"/>
    <s v="Emile "/>
    <s v="Van Heerden"/>
    <s v="Nam President B"/>
    <s v="Nam President B"/>
    <m/>
    <s v="Shark Spotted Gully"/>
    <n v="132"/>
    <n v="11.2"/>
    <n v="11.2"/>
    <x v="55"/>
    <x v="1"/>
  </r>
  <r>
    <s v="2025-GUS-D1"/>
    <d v="2025-10-21T00:00:00"/>
    <s v="Day 1"/>
    <s v="N0332"/>
    <s v="Emile "/>
    <s v="Van Heerden"/>
    <s v="Nam President B"/>
    <s v="Nam President B"/>
    <m/>
    <s v="Shark Spotted Gully"/>
    <n v="120"/>
    <n v="8.1"/>
    <n v="8.1"/>
    <x v="55"/>
    <x v="1"/>
  </r>
  <r>
    <s v="2025-GUS-D1"/>
    <d v="2025-10-21T00:00:00"/>
    <s v="Day 1"/>
    <s v="N0050"/>
    <s v="Sean"/>
    <s v="Van Den Heuvel"/>
    <s v="Nam President B"/>
    <s v="Nam President B"/>
    <m/>
    <s v="Shark Spotted Gully"/>
    <n v="113"/>
    <n v="6.6"/>
    <n v="6.6"/>
    <x v="56"/>
    <x v="1"/>
  </r>
  <r>
    <s v="2025-GUS-D1"/>
    <d v="2025-10-21T00:00:00"/>
    <s v="Day 1"/>
    <s v="N0611"/>
    <s v="Jean"/>
    <s v="Visser"/>
    <s v="Nam President B"/>
    <s v="Nam President B"/>
    <m/>
    <s v="Shark Spotted Gully"/>
    <n v="175"/>
    <n v="29.5"/>
    <n v="29.5"/>
    <x v="57"/>
    <x v="1"/>
  </r>
  <r>
    <s v="2025-GUS-D1"/>
    <d v="2025-10-21T00:00:00"/>
    <s v="Day 1"/>
    <s v="N0546"/>
    <s v="Tian"/>
    <s v="Mostert"/>
    <s v="Nam President B"/>
    <s v="Nam President B"/>
    <m/>
    <s v="Guitarfish - Lesser"/>
    <n v="99"/>
    <n v="3.6"/>
    <n v="3.6"/>
    <x v="58"/>
    <x v="1"/>
  </r>
  <r>
    <s v="2025-GUS-D1"/>
    <d v="2025-10-21T00:00:00"/>
    <s v="Day 1"/>
    <s v="N0257"/>
    <s v="Lu-Andre"/>
    <s v="Duvenhage"/>
    <s v="Nam President B"/>
    <s v="Nam President B"/>
    <s v="Kob"/>
    <m/>
    <n v="60"/>
    <n v="2.2000000000000002"/>
    <n v="2.2000000000000002"/>
    <x v="59"/>
    <x v="1"/>
  </r>
  <r>
    <s v="2025-GUS-D1"/>
    <d v="2025-10-21T00:00:00"/>
    <s v="Day 1"/>
    <s v="N0793"/>
    <s v="Juanne-Louis"/>
    <s v="Grobler"/>
    <s v="Nam President B"/>
    <s v="Nam President B"/>
    <m/>
    <s v="Ray Bull / Eagle"/>
    <n v="74"/>
    <n v="7.4"/>
    <n v="7.4"/>
    <x v="60"/>
    <x v="1"/>
  </r>
  <r>
    <s v="2025-GUS-D1"/>
    <d v="2025-10-21T00:00:00"/>
    <s v="Day 1"/>
    <s v="N0283"/>
    <s v="Kevin"/>
    <s v="Page"/>
    <s v="Nam President B"/>
    <s v="Nam President B"/>
    <m/>
    <m/>
    <m/>
    <s v=""/>
    <s v=""/>
    <x v="61"/>
    <x v="1"/>
  </r>
  <r>
    <s v="2025-GUS-D1"/>
    <d v="2025-10-21T00:00:00"/>
    <s v="Day 1"/>
    <s v="N0672"/>
    <s v="Frank"/>
    <s v="Borruso"/>
    <s v="Nam Masters"/>
    <s v="Nam Masters"/>
    <m/>
    <s v="Shark Spotted Gully"/>
    <n v="138"/>
    <n v="13.1"/>
    <n v="13.1"/>
    <x v="62"/>
    <x v="2"/>
  </r>
  <r>
    <s v="2025-GUS-D1"/>
    <d v="2025-10-21T00:00:00"/>
    <s v="Day 1"/>
    <s v="N0672"/>
    <s v="Frank"/>
    <s v="Borruso"/>
    <s v="Nam Masters"/>
    <s v="Nam Masters"/>
    <m/>
    <s v="Shark Spotted Gully"/>
    <n v="150"/>
    <n v="17.399999999999999"/>
    <n v="17.399999999999999"/>
    <x v="62"/>
    <x v="2"/>
  </r>
  <r>
    <s v="2025-GUS-D1"/>
    <d v="2025-10-21T00:00:00"/>
    <s v="Day 1"/>
    <s v="N0643"/>
    <s v="Frikkie"/>
    <s v="Ferreira"/>
    <s v="Nam Masters"/>
    <s v="Nam Masters"/>
    <m/>
    <s v="Shark Spotted Gully"/>
    <n v="159"/>
    <n v="21.3"/>
    <n v="21.3"/>
    <x v="63"/>
    <x v="2"/>
  </r>
  <r>
    <s v="2025-GUS-D1"/>
    <d v="2025-10-21T00:00:00"/>
    <s v="Day 1"/>
    <s v="N0643"/>
    <s v="Frikkie"/>
    <s v="Ferreira"/>
    <s v="Nam Masters"/>
    <s v="Nam Masters"/>
    <m/>
    <s v="Shark Cow / Sevengill"/>
    <n v="129"/>
    <n v="27.6"/>
    <n v="27.6"/>
    <x v="63"/>
    <x v="2"/>
  </r>
  <r>
    <s v="2025-GUS-D1"/>
    <d v="2025-10-21T00:00:00"/>
    <s v="Day 1"/>
    <s v="N0095"/>
    <s v="Simen"/>
    <s v="Andersen"/>
    <s v="Nam Masters"/>
    <s v="Nam Masters"/>
    <m/>
    <s v="Shark Hound Smooth"/>
    <n v="115"/>
    <n v="6"/>
    <n v="6"/>
    <x v="64"/>
    <x v="2"/>
  </r>
  <r>
    <s v="2025-GUS-D1"/>
    <d v="2025-10-21T00:00:00"/>
    <s v="Day 1"/>
    <s v="N0095"/>
    <s v="Simen"/>
    <s v="Andersen"/>
    <s v="Nam Masters"/>
    <s v="Nam Masters"/>
    <m/>
    <s v="Shark Spotted Gully"/>
    <n v="99"/>
    <n v="4.2"/>
    <n v="4.2"/>
    <x v="64"/>
    <x v="2"/>
  </r>
  <r>
    <s v="2025-GUS-D1"/>
    <d v="2025-10-21T00:00:00"/>
    <s v="Day 1"/>
    <s v="N0020"/>
    <s v="Morne"/>
    <s v="Horn"/>
    <s v="Nam Masters"/>
    <s v="Nam Masters"/>
    <m/>
    <s v="Shark Cow / Sevengill"/>
    <n v="125"/>
    <n v="24.9"/>
    <n v="24.9"/>
    <x v="65"/>
    <x v="2"/>
  </r>
  <r>
    <s v="2025-GUS-D1"/>
    <d v="2025-10-21T00:00:00"/>
    <s v="Day 1"/>
    <s v="N0026"/>
    <s v="Johan"/>
    <s v="Agenbag"/>
    <s v="Nam Masters"/>
    <s v="Nam Masters"/>
    <m/>
    <s v="Shark Hound Smooth"/>
    <n v="93"/>
    <n v="2.9"/>
    <n v="2.9"/>
    <x v="66"/>
    <x v="2"/>
  </r>
  <r>
    <s v="2025-GUS-D1"/>
    <d v="2025-10-21T00:00:00"/>
    <s v="Day 1"/>
    <s v="N0026"/>
    <s v="Johan"/>
    <s v="Agenbag"/>
    <s v="Nam Masters"/>
    <s v="Nam Masters"/>
    <m/>
    <s v="Shark Cow / Sevengill"/>
    <n v="125"/>
    <n v="24.9"/>
    <n v="24.9"/>
    <x v="66"/>
    <x v="2"/>
  </r>
  <r>
    <s v="2025-GUS-D1"/>
    <d v="2025-10-21T00:00:00"/>
    <s v="Day 1"/>
    <s v="N0287"/>
    <s v="Jorg"/>
    <s v="Walder"/>
    <s v="Nam Masters"/>
    <s v="Nam Masters"/>
    <m/>
    <m/>
    <m/>
    <s v=""/>
    <s v=""/>
    <x v="67"/>
    <x v="2"/>
  </r>
  <r>
    <s v="2025-GUS-D1"/>
    <d v="2025-10-21T00:00:00"/>
    <s v="Day 1"/>
    <s v="N0107"/>
    <s v="Lance"/>
    <s v="Mills"/>
    <s v="Nam Masters"/>
    <s v="Nam Masters"/>
    <m/>
    <m/>
    <m/>
    <s v=""/>
    <s v=""/>
    <x v="68"/>
    <x v="2"/>
  </r>
  <r>
    <s v="2025-GUS-D1"/>
    <d v="2025-10-21T00:00:00"/>
    <s v="Day 1"/>
    <s v="N0051"/>
    <s v="Bernard"/>
    <s v="Pretorius"/>
    <s v="Nam Grand Masters"/>
    <s v="Nam Grand Masters"/>
    <m/>
    <s v="Shark Spotted Gully"/>
    <n v="162"/>
    <n v="22.7"/>
    <n v="22.7"/>
    <x v="69"/>
    <x v="3"/>
  </r>
  <r>
    <s v="2025-GUS-D1"/>
    <d v="2025-10-21T00:00:00"/>
    <s v="Day 1"/>
    <s v="N0246"/>
    <s v="Phillip Eric"/>
    <s v="Mans"/>
    <s v="Nam Grand Masters"/>
    <s v="Nam Grand Masters"/>
    <m/>
    <s v="Shark Spotted Gully"/>
    <n v="149"/>
    <n v="17"/>
    <n v="17"/>
    <x v="70"/>
    <x v="3"/>
  </r>
  <r>
    <s v="2025-GUS-D1"/>
    <d v="2025-10-21T00:00:00"/>
    <s v="Day 1"/>
    <s v="N0833"/>
    <s v="Andy"/>
    <s v="Welzig"/>
    <s v="Nam Grand Masters"/>
    <s v="Nam Grand Masters"/>
    <m/>
    <s v="Shark Spotted Gully"/>
    <n v="128"/>
    <n v="10.1"/>
    <n v="10.1"/>
    <x v="71"/>
    <x v="3"/>
  </r>
  <r>
    <s v="2025-GUS-D1"/>
    <d v="2025-10-21T00:00:00"/>
    <s v="Day 1"/>
    <s v="N0162"/>
    <s v="Coennie"/>
    <s v="Steyn"/>
    <s v="Nam Grand Masters"/>
    <s v="Nam Grand Masters"/>
    <m/>
    <m/>
    <m/>
    <s v=""/>
    <s v=""/>
    <x v="72"/>
    <x v="3"/>
  </r>
  <r>
    <s v="2025-GUS-D1"/>
    <d v="2025-10-21T00:00:00"/>
    <s v="Day 1"/>
    <s v="N0403"/>
    <s v="Jan Tommy"/>
    <s v="Thomson"/>
    <s v="Nam Grand Masters"/>
    <s v="Nam Grand Masters"/>
    <m/>
    <m/>
    <m/>
    <s v=""/>
    <s v=""/>
    <x v="73"/>
    <x v="3"/>
  </r>
  <r>
    <s v="2025-GUS-D1"/>
    <d v="2025-10-21T00:00:00"/>
    <s v="Day 1"/>
    <s v="N0192"/>
    <s v="Jan"/>
    <s v="Heath"/>
    <s v="Nam Grand Masters"/>
    <s v="Nam Grand Masters"/>
    <m/>
    <m/>
    <m/>
    <s v=""/>
    <s v=""/>
    <x v="74"/>
    <x v="3"/>
  </r>
  <r>
    <s v="2025-GUS-D1"/>
    <d v="2025-10-21T00:00:00"/>
    <s v="Day 1"/>
    <s v="N0014"/>
    <s v="Willem"/>
    <s v="Steyn"/>
    <s v="Nam Veterans"/>
    <s v="Nam Veterans"/>
    <m/>
    <s v="Shark Spotted Gully"/>
    <n v="141"/>
    <n v="14.1"/>
    <n v="14.1"/>
    <x v="75"/>
    <x v="4"/>
  </r>
  <r>
    <s v="2025-GUS-D1"/>
    <d v="2025-10-21T00:00:00"/>
    <s v="Day 1"/>
    <s v="N0014"/>
    <s v="Willem"/>
    <s v="Steyn"/>
    <s v="Nam Veterans"/>
    <s v="Nam Veterans"/>
    <m/>
    <s v="Shark Spotted Gully"/>
    <n v="107"/>
    <n v="5.5"/>
    <n v="5.5"/>
    <x v="75"/>
    <x v="4"/>
  </r>
  <r>
    <s v="2025-GUS-D1"/>
    <d v="2025-10-21T00:00:00"/>
    <s v="Day 1"/>
    <s v="N0407"/>
    <s v="Renier"/>
    <s v="Van Zyl"/>
    <s v="Nam Veterans"/>
    <s v="Nam Veterans"/>
    <m/>
    <s v="Shark Spotted Gully"/>
    <n v="147"/>
    <n v="16.2"/>
    <n v="16.2"/>
    <x v="76"/>
    <x v="4"/>
  </r>
  <r>
    <s v="2025-GUS-D1"/>
    <d v="2025-10-21T00:00:00"/>
    <s v="Day 1"/>
    <s v="N0407"/>
    <s v="Renier"/>
    <s v="Van Zyl"/>
    <s v="Nam Veterans"/>
    <s v="Nam Veterans"/>
    <m/>
    <s v="Shark Spotted Gully"/>
    <n v="108"/>
    <n v="5.6"/>
    <n v="5.6"/>
    <x v="76"/>
    <x v="4"/>
  </r>
  <r>
    <s v="2025-GUS-D1"/>
    <d v="2025-10-21T00:00:00"/>
    <s v="Day 1"/>
    <s v="N0407"/>
    <s v="Renier"/>
    <s v="Van Zyl"/>
    <s v="Nam Veterans"/>
    <s v="Nam Veterans"/>
    <m/>
    <s v="Ray Bull / Eagle"/>
    <n v="85"/>
    <n v="11.3"/>
    <n v="11.3"/>
    <x v="76"/>
    <x v="4"/>
  </r>
  <r>
    <s v="2025-GUS-D1"/>
    <d v="2025-10-21T00:00:00"/>
    <s v="Day 1"/>
    <s v="N0117"/>
    <s v="Andrew"/>
    <s v="Van Schalkwyk"/>
    <s v="Nam Veterans"/>
    <s v="Nam Veterans"/>
    <s v="Kob"/>
    <m/>
    <n v="74"/>
    <n v="4.2"/>
    <n v="4.2"/>
    <x v="77"/>
    <x v="4"/>
  </r>
  <r>
    <s v="2025-GUS-D1"/>
    <d v="2025-10-21T00:00:00"/>
    <s v="Day 1"/>
    <s v="N0117"/>
    <s v="Andrew"/>
    <s v="Van Schalkwyk"/>
    <s v="Nam Veterans"/>
    <s v="Nam Veterans"/>
    <m/>
    <s v="Shark Spotted Gully"/>
    <n v="133"/>
    <n v="11.5"/>
    <n v="11.5"/>
    <x v="77"/>
    <x v="4"/>
  </r>
  <r>
    <s v="2025-GUS-D1"/>
    <d v="2025-10-21T00:00:00"/>
    <s v="Day 1"/>
    <s v="N0779"/>
    <s v="Wallace"/>
    <s v="Shepperson"/>
    <s v="Nam Veterans"/>
    <s v="Nam Veterans"/>
    <m/>
    <s v="Ray Bull / Eagle"/>
    <n v="82"/>
    <n v="10.1"/>
    <n v="10.1"/>
    <x v="78"/>
    <x v="4"/>
  </r>
  <r>
    <s v="2025-GUS-D1"/>
    <d v="2025-10-21T00:00:00"/>
    <s v="Day 1"/>
    <s v="N0011"/>
    <s v="Johan Mossie"/>
    <s v="Mostert"/>
    <s v="Nam Veterans"/>
    <s v="Nam Veterans"/>
    <s v="Kob"/>
    <m/>
    <n v="58"/>
    <n v="2"/>
    <n v="2"/>
    <x v="79"/>
    <x v="4"/>
  </r>
  <r>
    <s v="2025-GUS-D1"/>
    <d v="2025-10-21T00:00:00"/>
    <s v="Day 1"/>
    <s v="N0011"/>
    <s v="Johan Mossie"/>
    <s v="Mostert"/>
    <s v="Nam Veterans"/>
    <s v="Nam Veterans"/>
    <s v="Kob"/>
    <m/>
    <n v="44"/>
    <n v="0.9"/>
    <n v="0.9"/>
    <x v="79"/>
    <x v="4"/>
  </r>
  <r>
    <s v="2025-GUS-D1"/>
    <d v="2025-10-21T00:00:00"/>
    <s v="Day 1"/>
    <s v="N0011"/>
    <s v="Johan Mossie"/>
    <s v="Mostert"/>
    <s v="Nam Veterans"/>
    <s v="Nam Veterans"/>
    <s v="Blacktail"/>
    <m/>
    <n v="36"/>
    <n v="1.5"/>
    <n v="1.5"/>
    <x v="79"/>
    <x v="4"/>
  </r>
  <r>
    <s v="2025-GUS-D1"/>
    <d v="2025-10-21T00:00:00"/>
    <s v="Day 1"/>
    <s v="N0300"/>
    <s v="Danie"/>
    <s v="Smith"/>
    <s v="Nam Veterans"/>
    <s v="Nam Veterans"/>
    <s v="Kob"/>
    <m/>
    <n v="69"/>
    <n v="3.4"/>
    <n v="3.4"/>
    <x v="80"/>
    <x v="4"/>
  </r>
  <r>
    <s v="2025-GUS-D1"/>
    <d v="2025-10-21T00:00:00"/>
    <s v="Day 1"/>
    <s v="N0485"/>
    <s v="Johan"/>
    <s v="Herbst"/>
    <s v="Nam Veterans"/>
    <s v="Nam Veterans"/>
    <s v="Kob"/>
    <m/>
    <n v="45"/>
    <n v="0.9"/>
    <n v="0.9"/>
    <x v="81"/>
    <x v="4"/>
  </r>
  <r>
    <s v="2025-GUS-D1"/>
    <d v="2025-10-21T00:00:00"/>
    <s v="Day 1"/>
    <s v="N0485"/>
    <s v="Johan"/>
    <s v="Herbst"/>
    <s v="Nam Veterans"/>
    <s v="Nam Veterans"/>
    <s v="Kob"/>
    <m/>
    <n v="49"/>
    <n v="1.2"/>
    <n v="1.2"/>
    <x v="81"/>
    <x v="4"/>
  </r>
  <r>
    <s v="2025-GUS-D1"/>
    <d v="2025-10-21T00:00:00"/>
    <s v="Day 1"/>
    <s v="N0693"/>
    <s v="Jacob"/>
    <s v="Wasserfall"/>
    <s v="Nam Development"/>
    <s v="Nam Development"/>
    <s v="Kob"/>
    <m/>
    <n v="61"/>
    <n v="2.2999999999999998"/>
    <n v="2.2999999999999998"/>
    <x v="82"/>
    <x v="5"/>
  </r>
  <r>
    <s v="2025-GUS-D1"/>
    <d v="2025-10-21T00:00:00"/>
    <s v="Day 1"/>
    <s v="N0693"/>
    <s v="Jacob"/>
    <s v="Wasserfall"/>
    <s v="Nam Development"/>
    <s v="Nam Development"/>
    <s v="Kob"/>
    <m/>
    <n v="49"/>
    <n v="1.2"/>
    <n v="1.2"/>
    <x v="82"/>
    <x v="5"/>
  </r>
  <r>
    <s v="2025-GUS-D1"/>
    <d v="2025-10-21T00:00:00"/>
    <s v="Day 1"/>
    <s v="N0693"/>
    <s v="Jacob"/>
    <s v="Wasserfall"/>
    <s v="Nam Development"/>
    <s v="Nam Development"/>
    <s v="Kob"/>
    <m/>
    <n v="59"/>
    <n v="2.1"/>
    <n v="2.1"/>
    <x v="82"/>
    <x v="5"/>
  </r>
  <r>
    <s v="2025-GUS-D1"/>
    <d v="2025-10-21T00:00:00"/>
    <s v="Day 1"/>
    <s v="N0295"/>
    <s v="Bradd"/>
    <s v="Biller"/>
    <s v="Nam Development"/>
    <s v="Nam Development"/>
    <s v="Kob"/>
    <m/>
    <n v="50"/>
    <n v="1.3"/>
    <n v="1.3"/>
    <x v="83"/>
    <x v="5"/>
  </r>
  <r>
    <s v="2025-GUS-D1"/>
    <d v="2025-10-21T00:00:00"/>
    <s v="Day 1"/>
    <s v="N0882"/>
    <s v="Alexander Albert"/>
    <s v="Jansen"/>
    <s v="Nam Development"/>
    <s v="Nam Development"/>
    <s v="Kob"/>
    <m/>
    <n v="63"/>
    <n v="2.6"/>
    <n v="2.6"/>
    <x v="84"/>
    <x v="5"/>
  </r>
  <r>
    <s v="2025-GUS-D1"/>
    <d v="2025-10-21T00:00:00"/>
    <s v="Day 1"/>
    <s v="N0851"/>
    <s v="Ricku"/>
    <s v="Mans"/>
    <s v="Nam Development"/>
    <s v="Nam Development"/>
    <s v="Kob"/>
    <m/>
    <n v="80"/>
    <n v="5.4"/>
    <n v="5.4"/>
    <x v="85"/>
    <x v="5"/>
  </r>
  <r>
    <s v="2025-GUS-D1"/>
    <d v="2025-10-21T00:00:00"/>
    <s v="Day 1"/>
    <s v="N0851"/>
    <s v="Ricku"/>
    <s v="Mans"/>
    <s v="Nam Development"/>
    <s v="Nam Development"/>
    <s v="Kob"/>
    <m/>
    <n v="51"/>
    <n v="1.4"/>
    <n v="1.4"/>
    <x v="85"/>
    <x v="5"/>
  </r>
  <r>
    <s v="2025-GUS-D1"/>
    <d v="2025-10-21T00:00:00"/>
    <s v="Day 1"/>
    <s v="N0851"/>
    <s v="Ricku"/>
    <s v="Mans"/>
    <s v="Nam Development"/>
    <s v="Nam Development"/>
    <m/>
    <s v="Shark Spotted Gully"/>
    <n v="85"/>
    <n v="2.5"/>
    <n v="2.5"/>
    <x v="85"/>
    <x v="5"/>
  </r>
  <r>
    <s v="2025-GUS-D1"/>
    <d v="2025-10-21T00:00:00"/>
    <s v="Day 1"/>
    <s v="N0340"/>
    <s v="Izak"/>
    <s v="Van Der Merwe"/>
    <s v="Nam Development"/>
    <s v="Nam Development"/>
    <m/>
    <s v="Shark Spotted Gully"/>
    <n v="96"/>
    <n v="3.8"/>
    <n v="3.8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50"/>
    <n v="1.3"/>
    <n v="1.3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73"/>
    <n v="4.0999999999999996"/>
    <n v="4.0999999999999996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66"/>
    <n v="3"/>
    <n v="3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60"/>
    <n v="2.2000000000000002"/>
    <n v="2.2000000000000002"/>
    <x v="86"/>
    <x v="5"/>
  </r>
  <r>
    <s v="2025-GUS-D1"/>
    <d v="2025-10-21T00:00:00"/>
    <s v="Day 1"/>
    <s v="N0340"/>
    <s v="Izak"/>
    <s v="Van Der Merwe"/>
    <s v="Nam Development"/>
    <s v="Nam Development"/>
    <s v="Kob"/>
    <m/>
    <n v="57"/>
    <n v="1.9"/>
    <n v="1.9"/>
    <x v="86"/>
    <x v="5"/>
  </r>
  <r>
    <s v="2025-GUS-D1"/>
    <d v="2025-10-21T00:00:00"/>
    <s v="Day 1"/>
    <s v="N0704"/>
    <s v="Kay"/>
    <s v="Bachran"/>
    <s v="Nam Development"/>
    <s v="Nam Development"/>
    <m/>
    <s v="Shark Spotted Gully"/>
    <n v="154"/>
    <n v="19.100000000000001"/>
    <n v="19.100000000000001"/>
    <x v="87"/>
    <x v="5"/>
  </r>
  <r>
    <s v="2025-GUS-D1"/>
    <d v="2025-10-21T00:00:00"/>
    <s v="Day 1"/>
    <s v="N0704"/>
    <s v="Kay"/>
    <s v="Bachran"/>
    <s v="Nam Development"/>
    <s v="Nam Development"/>
    <s v="Kob"/>
    <m/>
    <n v="46"/>
    <n v="1"/>
    <n v="1"/>
    <x v="87"/>
    <x v="5"/>
  </r>
  <r>
    <s v="2025-GUS-D1"/>
    <d v="2025-10-21T00:00:00"/>
    <s v="Day 1"/>
    <s v="N0704"/>
    <s v="Kay"/>
    <s v="Bachran"/>
    <s v="Nam Development"/>
    <s v="Nam Development"/>
    <s v="Kob"/>
    <m/>
    <n v="53"/>
    <n v="1.5"/>
    <n v="1.5"/>
    <x v="87"/>
    <x v="5"/>
  </r>
  <r>
    <s v="2025-GUS-D1"/>
    <d v="2025-10-21T00:00:00"/>
    <s v="Day 1"/>
    <s v="N0381"/>
    <s v="Luke"/>
    <s v="Jansen"/>
    <s v="Nam Development"/>
    <s v="Nam Development"/>
    <s v="Kob"/>
    <m/>
    <n v="48"/>
    <n v="1.1000000000000001"/>
    <n v="1.1000000000000001"/>
    <x v="88"/>
    <x v="5"/>
  </r>
  <r>
    <s v="2025-GUS-D1"/>
    <d v="2025-10-21T00:00:00"/>
    <s v="Day 1"/>
    <s v="N0381"/>
    <s v="Luke"/>
    <s v="Jansen"/>
    <s v="Nam Development"/>
    <s v="Nam Development"/>
    <s v="Blacktail"/>
    <m/>
    <n v="33"/>
    <n v="1.1000000000000001"/>
    <n v="1.1000000000000001"/>
    <x v="88"/>
    <x v="5"/>
  </r>
  <r>
    <s v="2025-GUS-D1"/>
    <d v="2025-10-21T00:00:00"/>
    <s v="Day 1"/>
    <s v="N0135"/>
    <s v="Christel"/>
    <s v="Visser"/>
    <s v="Nam Ladies"/>
    <s v="Nam Ladies"/>
    <m/>
    <s v="Shark Spotted Gully"/>
    <n v="98"/>
    <n v="4"/>
    <n v="4"/>
    <x v="89"/>
    <x v="6"/>
  </r>
  <r>
    <s v="2025-GUS-D1"/>
    <d v="2025-10-21T00:00:00"/>
    <s v="Day 1"/>
    <s v="N0135"/>
    <s v="Christel"/>
    <s v="Visser"/>
    <s v="Nam Ladies"/>
    <s v="Nam Ladies"/>
    <m/>
    <s v="Shark Cow / Sevengill"/>
    <n v="124"/>
    <n v="24.3"/>
    <n v="24.3"/>
    <x v="89"/>
    <x v="6"/>
  </r>
  <r>
    <s v="2025-GUS-D1"/>
    <d v="2025-10-21T00:00:00"/>
    <s v="Day 1"/>
    <s v="N0245"/>
    <s v="Sonita"/>
    <s v="Arangies"/>
    <s v="Nam Ladies"/>
    <s v="Nam Ladies"/>
    <s v="Kob"/>
    <m/>
    <n v="57"/>
    <n v="1.9"/>
    <n v="1.9"/>
    <x v="90"/>
    <x v="6"/>
  </r>
  <r>
    <s v="2025-GUS-D1"/>
    <d v="2025-10-21T00:00:00"/>
    <s v="Day 1"/>
    <s v="N0167"/>
    <s v="Mekayla"/>
    <s v="Nell"/>
    <s v="Nam Ladies"/>
    <s v="Nam Ladies"/>
    <s v="Kob"/>
    <m/>
    <n v="72"/>
    <n v="3.9"/>
    <n v="3.9"/>
    <x v="91"/>
    <x v="6"/>
  </r>
  <r>
    <s v="2025-GUS-D1"/>
    <d v="2025-10-21T00:00:00"/>
    <s v="Day 1"/>
    <s v="N0167"/>
    <s v="Mekayla"/>
    <s v="Nell"/>
    <s v="Nam Ladies"/>
    <s v="Nam Ladies"/>
    <s v="Blacktail"/>
    <m/>
    <n v="33"/>
    <n v="1.1000000000000001"/>
    <n v="1.1000000000000001"/>
    <x v="91"/>
    <x v="6"/>
  </r>
  <r>
    <s v="2025-GUS-D1"/>
    <d v="2025-10-21T00:00:00"/>
    <s v="Day 1"/>
    <s v="N0167"/>
    <s v="Mekayla"/>
    <s v="Nell"/>
    <s v="Nam Ladies"/>
    <s v="Nam Ladies"/>
    <m/>
    <s v="Guitarfish - Lesser"/>
    <n v="76"/>
    <n v="1.6"/>
    <n v="1.6"/>
    <x v="91"/>
    <x v="6"/>
  </r>
  <r>
    <s v="2025-GUS-D1"/>
    <d v="2025-10-21T00:00:00"/>
    <s v="Day 1"/>
    <s v="N0084"/>
    <s v="Sarah-Ann"/>
    <s v="Mills"/>
    <s v="Nam Ladies"/>
    <s v="Nam Ladies"/>
    <s v="Blacktail"/>
    <m/>
    <n v="33"/>
    <n v="1.1000000000000001"/>
    <n v="1.1000000000000001"/>
    <x v="92"/>
    <x v="6"/>
  </r>
  <r>
    <s v="2025-GUS-D1"/>
    <d v="2025-10-21T00:00:00"/>
    <s v="Day 1"/>
    <s v="N0770"/>
    <s v="Hannelie"/>
    <s v="Du Plessis"/>
    <s v="Nam Ladies"/>
    <s v="Nam Ladies"/>
    <m/>
    <m/>
    <m/>
    <s v=""/>
    <s v=""/>
    <x v="93"/>
    <x v="6"/>
  </r>
  <r>
    <s v="2025-GUS-D1"/>
    <d v="2025-10-21T00:00:00"/>
    <s v="Day 1"/>
    <s v="N0688"/>
    <s v="Domenique"/>
    <s v="Stehle"/>
    <s v="Nam Ladies"/>
    <s v="Nam Ladies"/>
    <m/>
    <m/>
    <m/>
    <s v=""/>
    <s v=""/>
    <x v="94"/>
    <x v="6"/>
  </r>
  <r>
    <s v="2025-GUS-D1"/>
    <d v="2025-10-21T00:00:00"/>
    <s v="Day 1"/>
    <s v="N0667"/>
    <s v="Nadine"/>
    <s v="Downing"/>
    <s v="Nam Ladies"/>
    <s v="Nam Ladies"/>
    <m/>
    <m/>
    <m/>
    <s v=""/>
    <s v=""/>
    <x v="95"/>
    <x v="6"/>
  </r>
  <r>
    <s v="2025-GUS-D1"/>
    <d v="2025-10-21T00:00:00"/>
    <s v="Day 1"/>
    <s v="SA10511"/>
    <s v="Robin"/>
    <s v="Cochius"/>
    <s v="SA Masters"/>
    <s v="SA Masters"/>
    <m/>
    <m/>
    <m/>
    <s v=""/>
    <s v=""/>
    <x v="96"/>
    <x v="2"/>
  </r>
  <r>
    <s v="2025-GUS-D1"/>
    <d v="2025-10-21T00:00:00"/>
    <s v="Day 1"/>
    <s v="N0335"/>
    <s v="Danie"/>
    <s v="Pieters"/>
    <s v="Nam Grand Masters"/>
    <s v="Nam Grand Masters"/>
    <m/>
    <m/>
    <m/>
    <s v=""/>
    <s v=""/>
    <x v="97"/>
    <x v="3"/>
  </r>
  <r>
    <s v="2025-GUS-D2"/>
    <d v="2025-10-22T00:00:00"/>
    <s v="Day 2"/>
    <s v="SA2679"/>
    <s v="Stephan"/>
    <s v="Ferreira"/>
    <s v="SA President A"/>
    <s v="SA President A"/>
    <s v="Kob"/>
    <m/>
    <n v="42"/>
    <n v="0.8"/>
    <n v="0.8"/>
    <x v="3"/>
    <x v="0"/>
  </r>
  <r>
    <s v="2025-GUS-D2"/>
    <d v="2025-10-22T00:00:00"/>
    <s v="Day 2"/>
    <s v="SA2679"/>
    <s v="Stephan"/>
    <s v="Ferreira"/>
    <s v="SA President A"/>
    <s v="SA President A"/>
    <s v="Kob"/>
    <m/>
    <n v="42"/>
    <n v="0.8"/>
    <n v="0.8"/>
    <x v="3"/>
    <x v="0"/>
  </r>
  <r>
    <s v="2025-GUS-D2"/>
    <d v="2025-10-22T00:00:00"/>
    <s v="Day 2"/>
    <s v="SA2679"/>
    <s v="Stephan"/>
    <s v="Ferreira"/>
    <s v="SA President A"/>
    <s v="SA President A"/>
    <s v="Kob"/>
    <m/>
    <n v="46"/>
    <n v="1"/>
    <n v="1"/>
    <x v="3"/>
    <x v="0"/>
  </r>
  <r>
    <s v="2025-GUS-D2"/>
    <d v="2025-10-22T00:00:00"/>
    <s v="Day 2"/>
    <s v="SA2679"/>
    <s v="Stephan"/>
    <s v="Ferreira"/>
    <s v="SA President A"/>
    <s v="SA President A"/>
    <s v="Kob"/>
    <m/>
    <n v="52"/>
    <n v="1.4"/>
    <n v="1.4"/>
    <x v="3"/>
    <x v="0"/>
  </r>
  <r>
    <s v="2025-GUS-D2"/>
    <d v="2025-10-22T00:00:00"/>
    <s v="Day 2"/>
    <s v="SA2679"/>
    <s v="Stephan"/>
    <s v="Ferreira"/>
    <s v="SA President A"/>
    <s v="SA President A"/>
    <s v="Kob"/>
    <m/>
    <n v="50"/>
    <n v="1.3"/>
    <n v="1.3"/>
    <x v="3"/>
    <x v="0"/>
  </r>
  <r>
    <s v="2025-GUS-D2"/>
    <d v="2025-10-22T00:00:00"/>
    <s v="Day 2"/>
    <s v="SA8804"/>
    <s v="Jean"/>
    <s v="Coetzee"/>
    <s v="SA President A"/>
    <s v="SA President A"/>
    <s v="Kob"/>
    <m/>
    <n v="50"/>
    <n v="1.3"/>
    <n v="1.3"/>
    <x v="2"/>
    <x v="0"/>
  </r>
  <r>
    <s v="2025-GUS-D2"/>
    <d v="2025-10-22T00:00:00"/>
    <s v="Day 2"/>
    <s v="SA8804"/>
    <s v="Jean"/>
    <s v="Coetzee"/>
    <s v="SA President A"/>
    <s v="SA President A"/>
    <s v="Kob"/>
    <m/>
    <n v="54"/>
    <n v="1.6"/>
    <n v="1.6"/>
    <x v="2"/>
    <x v="0"/>
  </r>
  <r>
    <s v="2025-GUS-D2"/>
    <d v="2025-10-22T00:00:00"/>
    <s v="Day 2"/>
    <s v="SA8804"/>
    <s v="Jean"/>
    <s v="Coetzee"/>
    <s v="SA President A"/>
    <s v="SA President A"/>
    <s v="Kob"/>
    <m/>
    <n v="45"/>
    <n v="0.9"/>
    <n v="0.9"/>
    <x v="2"/>
    <x v="0"/>
  </r>
  <r>
    <s v="2025-GUS-D2"/>
    <d v="2025-10-22T00:00:00"/>
    <s v="Day 2"/>
    <s v="SA8725"/>
    <s v="Pieter"/>
    <s v="Muller"/>
    <s v="SA President A"/>
    <s v="SA President A"/>
    <s v="Kob"/>
    <m/>
    <n v="54"/>
    <n v="1.6"/>
    <n v="1.6"/>
    <x v="6"/>
    <x v="0"/>
  </r>
  <r>
    <s v="2025-GUS-D2"/>
    <d v="2025-10-22T00:00:00"/>
    <s v="Day 2"/>
    <s v="SA8725"/>
    <s v="Pieter"/>
    <s v="Muller"/>
    <s v="SA President A"/>
    <s v="SA President A"/>
    <s v="Kob"/>
    <m/>
    <n v="56"/>
    <n v="1.8"/>
    <n v="1.8"/>
    <x v="6"/>
    <x v="0"/>
  </r>
  <r>
    <s v="2025-GUS-D2"/>
    <d v="2025-10-22T00:00:00"/>
    <s v="Day 2"/>
    <s v="SA8725"/>
    <s v="Pieter"/>
    <s v="Muller"/>
    <s v="SA President A"/>
    <s v="SA President A"/>
    <s v="Kob"/>
    <m/>
    <n v="54"/>
    <n v="1.6"/>
    <n v="1.6"/>
    <x v="6"/>
    <x v="0"/>
  </r>
  <r>
    <s v="2025-GUS-D2"/>
    <d v="2025-10-22T00:00:00"/>
    <s v="Day 2"/>
    <s v="SA8725"/>
    <s v="Pieter"/>
    <s v="Muller"/>
    <s v="SA President A"/>
    <s v="SA President A"/>
    <s v="Kob"/>
    <m/>
    <n v="48"/>
    <n v="1.1000000000000001"/>
    <n v="1.1000000000000001"/>
    <x v="6"/>
    <x v="0"/>
  </r>
  <r>
    <s v="2025-GUS-D2"/>
    <d v="2025-10-22T00:00:00"/>
    <s v="Day 2"/>
    <s v="SA8725"/>
    <s v="Pieter"/>
    <s v="Muller"/>
    <s v="SA President A"/>
    <s v="SA President A"/>
    <s v="Kob"/>
    <m/>
    <n v="40"/>
    <n v="0.7"/>
    <n v="0.7"/>
    <x v="6"/>
    <x v="0"/>
  </r>
  <r>
    <s v="2025-GUS-D2"/>
    <d v="2025-10-22T00:00:00"/>
    <s v="Day 2"/>
    <s v="SA8725"/>
    <s v="Pieter"/>
    <s v="Muller"/>
    <s v="SA President A"/>
    <s v="SA President A"/>
    <s v="Kob"/>
    <m/>
    <n v="53"/>
    <n v="1.5"/>
    <n v="1.5"/>
    <x v="6"/>
    <x v="0"/>
  </r>
  <r>
    <s v="2025-GUS-D2"/>
    <d v="2025-10-22T00:00:00"/>
    <s v="Day 2"/>
    <s v="SA8725"/>
    <s v="Pieter"/>
    <s v="Muller"/>
    <s v="SA President A"/>
    <s v="SA President A"/>
    <s v="Kob"/>
    <m/>
    <n v="52"/>
    <n v="1.4"/>
    <n v="1.4"/>
    <x v="6"/>
    <x v="0"/>
  </r>
  <r>
    <s v="2025-GUS-D2"/>
    <d v="2025-10-22T00:00:00"/>
    <s v="Day 2"/>
    <s v="SA8725"/>
    <s v="Pieter"/>
    <s v="Muller"/>
    <s v="SA President A"/>
    <s v="SA President A"/>
    <s v="Kob"/>
    <m/>
    <n v="50"/>
    <n v="1.3"/>
    <n v="1.3"/>
    <x v="6"/>
    <x v="0"/>
  </r>
  <r>
    <s v="2025-GUS-D2"/>
    <d v="2025-10-22T00:00:00"/>
    <s v="Day 2"/>
    <s v="SA8725"/>
    <s v="Pieter"/>
    <s v="Muller"/>
    <s v="SA President A"/>
    <s v="SA President A"/>
    <s v="Kob"/>
    <m/>
    <n v="66"/>
    <n v="3"/>
    <n v="3"/>
    <x v="6"/>
    <x v="0"/>
  </r>
  <r>
    <s v="2025-GUS-D2"/>
    <d v="2025-10-22T00:00:00"/>
    <s v="Day 2"/>
    <s v="SA8725"/>
    <s v="Pieter"/>
    <s v="Muller"/>
    <s v="SA President A"/>
    <s v="SA President A"/>
    <s v="Kob"/>
    <m/>
    <n v="61"/>
    <n v="2.2999999999999998"/>
    <n v="2.2999999999999998"/>
    <x v="6"/>
    <x v="0"/>
  </r>
  <r>
    <s v="2025-GUS-D2"/>
    <d v="2025-10-22T00:00:00"/>
    <s v="Day 2"/>
    <s v="SA8725"/>
    <s v="Pieter"/>
    <s v="Muller"/>
    <s v="SA President A"/>
    <s v="SA President A"/>
    <s v="Kob"/>
    <m/>
    <n v="49"/>
    <n v="1.2"/>
    <n v="1.2"/>
    <x v="6"/>
    <x v="0"/>
  </r>
  <r>
    <s v="2025-GUS-D2"/>
    <d v="2025-10-22T00:00:00"/>
    <s v="Day 2"/>
    <s v="SA8725"/>
    <s v="Pieter"/>
    <s v="Muller"/>
    <s v="SA President A"/>
    <s v="SA President A"/>
    <s v="Kob"/>
    <m/>
    <n v="48"/>
    <n v="1.1000000000000001"/>
    <n v="1.1000000000000001"/>
    <x v="6"/>
    <x v="0"/>
  </r>
  <r>
    <s v="2025-GUS-D2"/>
    <d v="2025-10-22T00:00:00"/>
    <s v="Day 2"/>
    <s v="SA8725"/>
    <s v="Pieter"/>
    <s v="Muller"/>
    <s v="SA President A"/>
    <s v="SA President A"/>
    <s v="Kob"/>
    <m/>
    <n v="66"/>
    <n v="3"/>
    <n v="3"/>
    <x v="6"/>
    <x v="0"/>
  </r>
  <r>
    <s v="2025-GUS-D2"/>
    <d v="2025-10-22T00:00:00"/>
    <s v="Day 2"/>
    <s v="SA8725"/>
    <s v="Pieter"/>
    <s v="Muller"/>
    <s v="SA President A"/>
    <s v="SA President A"/>
    <s v="Kob"/>
    <m/>
    <n v="46"/>
    <n v="1"/>
    <n v="1"/>
    <x v="6"/>
    <x v="0"/>
  </r>
  <r>
    <s v="2025-GUS-D2"/>
    <d v="2025-10-22T00:00:00"/>
    <s v="Day 2"/>
    <s v="SA8725"/>
    <s v="Pieter"/>
    <s v="Muller"/>
    <s v="SA President A"/>
    <s v="SA President A"/>
    <s v="Kob"/>
    <m/>
    <n v="62"/>
    <n v="2.5"/>
    <n v="2.5"/>
    <x v="6"/>
    <x v="0"/>
  </r>
  <r>
    <s v="2025-GUS-D2"/>
    <d v="2025-10-22T00:00:00"/>
    <s v="Day 2"/>
    <s v="SA8725"/>
    <s v="Pieter"/>
    <s v="Muller"/>
    <s v="SA President A"/>
    <s v="SA President A"/>
    <s v="Kob"/>
    <m/>
    <n v="41"/>
    <n v="0.7"/>
    <n v="0.7"/>
    <x v="6"/>
    <x v="0"/>
  </r>
  <r>
    <s v="2025-GUS-D2"/>
    <d v="2025-10-22T00:00:00"/>
    <s v="Day 2"/>
    <s v="SA9222"/>
    <s v="Shrinaav"/>
    <s v="Sahadev"/>
    <s v="SA President A"/>
    <s v="SA President A"/>
    <s v="Kob"/>
    <m/>
    <n v="56"/>
    <n v="1.8"/>
    <n v="1.8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2"/>
    <n v="1.4"/>
    <n v="1.4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9"/>
    <n v="1.2"/>
    <n v="1.2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9"/>
    <n v="1.2"/>
    <n v="1.2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3"/>
    <n v="1.5"/>
    <n v="1.5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7"/>
    <n v="1.1000000000000001"/>
    <n v="1.1000000000000001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8"/>
    <n v="1.1000000000000001"/>
    <n v="1.1000000000000001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4"/>
    <n v="0.9"/>
    <n v="0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9"/>
    <n v="1.2"/>
    <n v="1.2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7"/>
    <n v="1.9"/>
    <n v="1.9"/>
    <x v="4"/>
    <x v="0"/>
  </r>
  <r>
    <s v="2025-GUS-D2"/>
    <d v="2025-10-22T00:00:00"/>
    <s v="Day 2"/>
    <s v="SA9222"/>
    <s v="Shrinaav"/>
    <s v="Sahadev"/>
    <s v="SA President A"/>
    <s v="SA President A"/>
    <s v="Kob"/>
    <m/>
    <n v="51"/>
    <n v="1.4"/>
    <n v="1.4"/>
    <x v="4"/>
    <x v="0"/>
  </r>
  <r>
    <s v="2025-GUS-D2"/>
    <d v="2025-10-22T00:00:00"/>
    <s v="Day 2"/>
    <s v="SA9222"/>
    <s v="Shrinaav"/>
    <s v="Sahadev"/>
    <s v="SA President A"/>
    <s v="SA President A"/>
    <s v="Kob"/>
    <m/>
    <n v="46"/>
    <n v="1"/>
    <n v="1"/>
    <x v="4"/>
    <x v="0"/>
  </r>
  <r>
    <s v="2025-GUS-D2"/>
    <d v="2025-10-22T00:00:00"/>
    <s v="Day 2"/>
    <s v="SA0863"/>
    <s v="JB"/>
    <s v="Theron"/>
    <s v="SA President A"/>
    <s v="SA President A"/>
    <m/>
    <s v="Shark Spotted Gully"/>
    <n v="147"/>
    <n v="16.2"/>
    <n v="16.2"/>
    <x v="0"/>
    <x v="0"/>
  </r>
  <r>
    <s v="2025-GUS-D2"/>
    <d v="2025-10-22T00:00:00"/>
    <s v="Day 2"/>
    <s v="SA8249"/>
    <s v="Ettien"/>
    <s v="Burger"/>
    <s v="SA President A"/>
    <s v="SA President A"/>
    <m/>
    <s v="Shark Spotted Gully"/>
    <n v="112"/>
    <n v="6.4"/>
    <n v="6.4"/>
    <x v="5"/>
    <x v="0"/>
  </r>
  <r>
    <s v="2025-GUS-D2"/>
    <d v="2025-10-22T00:00:00"/>
    <s v="Day 2"/>
    <s v="SA4197"/>
    <s v="Ruan"/>
    <s v="Westraad"/>
    <s v="SA President A"/>
    <s v="SA President A"/>
    <m/>
    <s v="Shark Copper (Male)"/>
    <n v="156"/>
    <n v="49.6"/>
    <n v="49.6"/>
    <x v="1"/>
    <x v="0"/>
  </r>
  <r>
    <s v="2025-GUS-D2"/>
    <d v="2025-10-22T00:00:00"/>
    <s v="Day 2"/>
    <s v="SA9865"/>
    <s v="Shane"/>
    <s v="Rajbully"/>
    <s v="SA President B"/>
    <s v="SA President B"/>
    <s v="Kob"/>
    <m/>
    <n v="69"/>
    <n v="3.4"/>
    <n v="3.4"/>
    <x v="8"/>
    <x v="1"/>
  </r>
  <r>
    <s v="2025-GUS-D2"/>
    <d v="2025-10-22T00:00:00"/>
    <s v="Day 2"/>
    <s v="SA9865"/>
    <s v="Shane"/>
    <s v="Rajbully"/>
    <s v="SA President B"/>
    <s v="SA President B"/>
    <s v="Kob"/>
    <m/>
    <n v="56"/>
    <n v="1.8"/>
    <n v="1.8"/>
    <x v="8"/>
    <x v="1"/>
  </r>
  <r>
    <s v="2025-GUS-D2"/>
    <d v="2025-10-22T00:00:00"/>
    <s v="Day 2"/>
    <s v="SA9865"/>
    <s v="Shane"/>
    <s v="Rajbully"/>
    <s v="SA President B"/>
    <s v="SA President B"/>
    <s v="Kob"/>
    <m/>
    <n v="53"/>
    <n v="1.5"/>
    <n v="1.5"/>
    <x v="8"/>
    <x v="1"/>
  </r>
  <r>
    <s v="2025-GUS-D2"/>
    <d v="2025-10-22T00:00:00"/>
    <s v="Day 2"/>
    <s v="SA9865"/>
    <s v="Shane"/>
    <s v="Rajbully"/>
    <s v="SA President B"/>
    <s v="SA President B"/>
    <s v="Kob"/>
    <m/>
    <n v="51"/>
    <n v="1.4"/>
    <n v="1.4"/>
    <x v="8"/>
    <x v="1"/>
  </r>
  <r>
    <s v="2025-GUS-D2"/>
    <d v="2025-10-22T00:00:00"/>
    <s v="Day 2"/>
    <s v="SA9865"/>
    <s v="Shane"/>
    <s v="Rajbully"/>
    <s v="SA President B"/>
    <s v="SA President B"/>
    <s v="Kob"/>
    <m/>
    <n v="46"/>
    <n v="1"/>
    <n v="1"/>
    <x v="8"/>
    <x v="1"/>
  </r>
  <r>
    <s v="2025-GUS-D2"/>
    <d v="2025-10-22T00:00:00"/>
    <s v="Day 2"/>
    <s v="SA10056"/>
    <s v="Philip"/>
    <s v="De Lange"/>
    <s v="SA President B"/>
    <s v="SA President B"/>
    <s v="Kob"/>
    <m/>
    <n v="47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6"/>
    <n v="1"/>
    <n v="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8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7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8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3"/>
    <n v="0.8"/>
    <n v="0.8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7"/>
    <n v="1.1000000000000001"/>
    <n v="1.1000000000000001"/>
    <x v="11"/>
    <x v="1"/>
  </r>
  <r>
    <s v="2025-GUS-D2"/>
    <d v="2025-10-22T00:00:00"/>
    <s v="Day 2"/>
    <s v="SA10056"/>
    <s v="Philip"/>
    <s v="De Lange"/>
    <s v="SA President B"/>
    <s v="SA President B"/>
    <s v="Kob"/>
    <m/>
    <n v="48"/>
    <n v="1.1000000000000001"/>
    <n v="1.1000000000000001"/>
    <x v="11"/>
    <x v="1"/>
  </r>
  <r>
    <s v="2025-GUS-D2"/>
    <d v="2025-10-22T00:00:00"/>
    <s v="Day 2"/>
    <s v="SA10088"/>
    <s v="Sheldon"/>
    <s v="Rawstron"/>
    <s v="SA President B"/>
    <s v="SA President B"/>
    <s v="Kob"/>
    <m/>
    <n v="42"/>
    <n v="0.8"/>
    <n v="0.8"/>
    <x v="12"/>
    <x v="1"/>
  </r>
  <r>
    <s v="2025-GUS-D2"/>
    <d v="2025-10-22T00:00:00"/>
    <s v="Day 2"/>
    <s v="SA10088"/>
    <s v="Sheldon"/>
    <s v="Rawstron"/>
    <s v="SA President B"/>
    <s v="SA President B"/>
    <s v="Kob"/>
    <m/>
    <n v="46"/>
    <n v="1"/>
    <n v="1"/>
    <x v="12"/>
    <x v="1"/>
  </r>
  <r>
    <s v="2025-GUS-D2"/>
    <d v="2025-10-22T00:00:00"/>
    <s v="Day 2"/>
    <s v="SA9923"/>
    <s v="Chris"/>
    <s v="Barnard"/>
    <s v="SA President B"/>
    <s v="SA President B"/>
    <s v="Kob"/>
    <m/>
    <n v="51"/>
    <n v="1.4"/>
    <n v="1.4"/>
    <x v="10"/>
    <x v="1"/>
  </r>
  <r>
    <s v="2025-GUS-D2"/>
    <d v="2025-10-22T00:00:00"/>
    <s v="Day 2"/>
    <s v="SA9923"/>
    <s v="Chris"/>
    <s v="Barnard"/>
    <s v="SA President B"/>
    <s v="SA President B"/>
    <s v="Kob"/>
    <m/>
    <n v="43"/>
    <n v="0.8"/>
    <n v="0.8"/>
    <x v="10"/>
    <x v="1"/>
  </r>
  <r>
    <s v="2025-GUS-D2"/>
    <d v="2025-10-22T00:00:00"/>
    <s v="Day 2"/>
    <s v="SA9923"/>
    <s v="Chris"/>
    <s v="Barnard"/>
    <s v="SA President B"/>
    <s v="SA President B"/>
    <s v="Kob"/>
    <m/>
    <n v="48"/>
    <n v="1.1000000000000001"/>
    <n v="1.1000000000000001"/>
    <x v="10"/>
    <x v="1"/>
  </r>
  <r>
    <s v="2025-GUS-D2"/>
    <d v="2025-10-22T00:00:00"/>
    <s v="Day 2"/>
    <s v="SA9923"/>
    <s v="Chris"/>
    <s v="Barnard"/>
    <s v="SA President B"/>
    <s v="SA President B"/>
    <s v="Kob"/>
    <m/>
    <n v="49"/>
    <n v="1.2"/>
    <n v="1.2"/>
    <x v="10"/>
    <x v="1"/>
  </r>
  <r>
    <s v="2025-GUS-D2"/>
    <d v="2025-10-22T00:00:00"/>
    <s v="Day 2"/>
    <s v="SA9923"/>
    <s v="Chris"/>
    <s v="Barnard"/>
    <s v="SA President B"/>
    <s v="SA President B"/>
    <s v="Kob"/>
    <m/>
    <n v="46"/>
    <n v="1"/>
    <n v="1"/>
    <x v="10"/>
    <x v="1"/>
  </r>
  <r>
    <s v="2025-GUS-D2"/>
    <d v="2025-10-22T00:00:00"/>
    <s v="Day 2"/>
    <s v="SA9923"/>
    <s v="Chris"/>
    <s v="Barnard"/>
    <s v="SA President B"/>
    <s v="SA President B"/>
    <s v="Kob"/>
    <m/>
    <n v="46"/>
    <n v="1"/>
    <n v="1"/>
    <x v="10"/>
    <x v="1"/>
  </r>
  <r>
    <s v="2025-GUS-D2"/>
    <d v="2025-10-22T00:00:00"/>
    <s v="Day 2"/>
    <s v="SA9923"/>
    <s v="Chris"/>
    <s v="Barnard"/>
    <s v="SA President B"/>
    <s v="SA President B"/>
    <s v="Kob"/>
    <m/>
    <n v="54"/>
    <n v="1.6"/>
    <n v="1.6"/>
    <x v="10"/>
    <x v="1"/>
  </r>
  <r>
    <s v="2025-GUS-D2"/>
    <d v="2025-10-22T00:00:00"/>
    <s v="Day 2"/>
    <s v="SA9923"/>
    <s v="Chris"/>
    <s v="Barnard"/>
    <s v="SA President B"/>
    <s v="SA President B"/>
    <s v="Kob"/>
    <m/>
    <n v="41"/>
    <n v="0.7"/>
    <n v="0.7"/>
    <x v="10"/>
    <x v="1"/>
  </r>
  <r>
    <s v="2025-GUS-D2"/>
    <d v="2025-10-22T00:00:00"/>
    <s v="Day 2"/>
    <s v="SA9923"/>
    <s v="Chris"/>
    <s v="Barnard"/>
    <s v="SA President B"/>
    <s v="SA President B"/>
    <s v="Kob"/>
    <m/>
    <n v="54"/>
    <n v="1.6"/>
    <n v="1.6"/>
    <x v="10"/>
    <x v="1"/>
  </r>
  <r>
    <s v="2025-GUS-D2"/>
    <d v="2025-10-22T00:00:00"/>
    <s v="Day 2"/>
    <s v="SA9923"/>
    <s v="Chris"/>
    <s v="Barnard"/>
    <s v="SA President B"/>
    <s v="SA President B"/>
    <s v="Kob"/>
    <m/>
    <n v="42"/>
    <n v="0.8"/>
    <n v="0.8"/>
    <x v="10"/>
    <x v="1"/>
  </r>
  <r>
    <s v="2025-GUS-D2"/>
    <d v="2025-10-22T00:00:00"/>
    <s v="Day 2"/>
    <s v="SA9972"/>
    <s v="Benito"/>
    <s v="Crause"/>
    <s v="SA President B"/>
    <s v="SA President B"/>
    <s v="Kob"/>
    <m/>
    <n v="49"/>
    <n v="1.2"/>
    <n v="1.2"/>
    <x v="13"/>
    <x v="1"/>
  </r>
  <r>
    <s v="2025-GUS-D2"/>
    <d v="2025-10-22T00:00:00"/>
    <s v="Day 2"/>
    <s v="SA9972"/>
    <s v="Benito"/>
    <s v="Crause"/>
    <s v="SA President B"/>
    <s v="SA President B"/>
    <s v="Kob"/>
    <m/>
    <n v="57"/>
    <n v="1.9"/>
    <n v="1.9"/>
    <x v="13"/>
    <x v="1"/>
  </r>
  <r>
    <s v="2025-GUS-D2"/>
    <d v="2025-10-22T00:00:00"/>
    <s v="Day 2"/>
    <s v="SA9972"/>
    <s v="Benito"/>
    <s v="Crause"/>
    <s v="SA President B"/>
    <s v="SA President B"/>
    <s v="Kob"/>
    <m/>
    <n v="46"/>
    <n v="1"/>
    <n v="1"/>
    <x v="13"/>
    <x v="1"/>
  </r>
  <r>
    <s v="2025-GUS-D2"/>
    <d v="2025-10-22T00:00:00"/>
    <s v="Day 2"/>
    <s v="SA9972"/>
    <s v="Benito"/>
    <s v="Crause"/>
    <s v="SA President B"/>
    <s v="SA President B"/>
    <s v="Kob"/>
    <m/>
    <n v="42"/>
    <n v="0.8"/>
    <n v="0.8"/>
    <x v="13"/>
    <x v="1"/>
  </r>
  <r>
    <s v="2025-GUS-D2"/>
    <d v="2025-10-22T00:00:00"/>
    <s v="Day 2"/>
    <s v="SA9972"/>
    <s v="Benito"/>
    <s v="Crause"/>
    <s v="SA President B"/>
    <s v="SA President B"/>
    <s v="Kob"/>
    <m/>
    <n v="49"/>
    <n v="1.2"/>
    <n v="1.2"/>
    <x v="13"/>
    <x v="1"/>
  </r>
  <r>
    <s v="2025-GUS-D2"/>
    <d v="2025-10-22T00:00:00"/>
    <s v="Day 2"/>
    <s v="SA9972"/>
    <s v="Benito"/>
    <s v="Crause"/>
    <s v="SA President B"/>
    <s v="SA President B"/>
    <s v="Kob"/>
    <m/>
    <n v="52"/>
    <n v="1.4"/>
    <n v="1.4"/>
    <x v="13"/>
    <x v="1"/>
  </r>
  <r>
    <s v="2025-GUS-D2"/>
    <d v="2025-10-22T00:00:00"/>
    <s v="Day 2"/>
    <s v="SA5757"/>
    <s v="Luke"/>
    <s v="Roos"/>
    <s v="SA President B"/>
    <s v="SA President B"/>
    <m/>
    <s v="Shark Spotted Gully"/>
    <n v="120"/>
    <n v="8.1"/>
    <n v="8.1"/>
    <x v="9"/>
    <x v="1"/>
  </r>
  <r>
    <s v="2025-GUS-D2"/>
    <d v="2025-10-22T00:00:00"/>
    <s v="Day 2"/>
    <s v="SA5757"/>
    <s v="Luke"/>
    <s v="Roos"/>
    <s v="SA President B"/>
    <s v="SA President B"/>
    <m/>
    <s v="Shark Spotted Gully"/>
    <n v="104"/>
    <n v="5"/>
    <n v="5"/>
    <x v="9"/>
    <x v="1"/>
  </r>
  <r>
    <s v="2025-GUS-D2"/>
    <d v="2025-10-22T00:00:00"/>
    <s v="Day 2"/>
    <s v="SA6738"/>
    <s v="Wallie"/>
    <s v="Stroebel"/>
    <s v="SA President B"/>
    <s v="SA President B"/>
    <m/>
    <m/>
    <m/>
    <s v=""/>
    <s v=""/>
    <x v="7"/>
    <x v="1"/>
  </r>
  <r>
    <s v="2025-GUS-D2"/>
    <d v="2025-10-22T00:00:00"/>
    <s v="Day 2"/>
    <s v="SA5343"/>
    <s v="Mariette"/>
    <s v="Du Plessis"/>
    <s v="SA Ladies"/>
    <s v="SA Ladies"/>
    <s v="Kob"/>
    <m/>
    <n v="42"/>
    <n v="0.8"/>
    <n v="0.8"/>
    <x v="43"/>
    <x v="6"/>
  </r>
  <r>
    <s v="2025-GUS-D2"/>
    <d v="2025-10-22T00:00:00"/>
    <s v="Day 2"/>
    <s v="SA5343"/>
    <s v="Mariette"/>
    <s v="Du Plessis"/>
    <s v="SA Ladies"/>
    <s v="SA Ladies"/>
    <s v="Kob"/>
    <m/>
    <n v="51"/>
    <n v="1.4"/>
    <n v="1.4"/>
    <x v="43"/>
    <x v="6"/>
  </r>
  <r>
    <s v="2025-GUS-D2"/>
    <d v="2025-10-22T00:00:00"/>
    <s v="Day 2"/>
    <s v="SA5343"/>
    <s v="Mariette"/>
    <s v="Du Plessis"/>
    <s v="SA Ladies"/>
    <s v="SA Ladies"/>
    <s v="Kob"/>
    <m/>
    <n v="54"/>
    <n v="1.6"/>
    <n v="1.6"/>
    <x v="43"/>
    <x v="6"/>
  </r>
  <r>
    <s v="2025-GUS-D2"/>
    <d v="2025-10-22T00:00:00"/>
    <s v="Day 2"/>
    <s v="SA5343"/>
    <s v="Mariette"/>
    <s v="Du Plessis"/>
    <s v="SA Ladies"/>
    <s v="SA Ladies"/>
    <s v="Kob"/>
    <m/>
    <n v="61"/>
    <n v="2.2999999999999998"/>
    <n v="2.2999999999999998"/>
    <x v="43"/>
    <x v="6"/>
  </r>
  <r>
    <s v="2025-GUS-D2"/>
    <d v="2025-10-22T00:00:00"/>
    <s v="Day 2"/>
    <s v="SA5343"/>
    <s v="Mariette"/>
    <s v="Du Plessis"/>
    <s v="SA Ladies"/>
    <s v="SA Ladies"/>
    <s v="Kob"/>
    <m/>
    <n v="58"/>
    <n v="2"/>
    <n v="2"/>
    <x v="43"/>
    <x v="6"/>
  </r>
  <r>
    <s v="2025-GUS-D2"/>
    <d v="2025-10-22T00:00:00"/>
    <s v="Day 2"/>
    <s v="SA5343"/>
    <s v="Mariette"/>
    <s v="Du Plessis"/>
    <s v="SA Ladies"/>
    <s v="SA Ladies"/>
    <s v="Kob"/>
    <m/>
    <n v="51"/>
    <n v="1.4"/>
    <n v="1.4"/>
    <x v="43"/>
    <x v="6"/>
  </r>
  <r>
    <s v="2025-GUS-D2"/>
    <d v="2025-10-22T00:00:00"/>
    <s v="Day 2"/>
    <s v="SA5343"/>
    <s v="Mariette"/>
    <s v="Du Plessis"/>
    <s v="SA Ladies"/>
    <s v="SA Ladies"/>
    <s v="Kob"/>
    <m/>
    <n v="56"/>
    <n v="1.8"/>
    <n v="1.8"/>
    <x v="43"/>
    <x v="6"/>
  </r>
  <r>
    <s v="2025-GUS-D2"/>
    <d v="2025-10-22T00:00:00"/>
    <s v="Day 2"/>
    <s v="SA5343"/>
    <s v="Mariette"/>
    <s v="Du Plessis"/>
    <s v="SA Ladies"/>
    <s v="SA Ladies"/>
    <s v="Kob"/>
    <m/>
    <n v="56"/>
    <n v="1.8"/>
    <n v="1.8"/>
    <x v="43"/>
    <x v="6"/>
  </r>
  <r>
    <s v="2025-GUS-D2"/>
    <d v="2025-10-22T00:00:00"/>
    <s v="Day 2"/>
    <s v="SA5343"/>
    <s v="Mariette"/>
    <s v="Du Plessis"/>
    <s v="SA Ladies"/>
    <s v="SA Ladies"/>
    <s v="Kob"/>
    <m/>
    <n v="59"/>
    <n v="2.1"/>
    <n v="2.1"/>
    <x v="43"/>
    <x v="6"/>
  </r>
  <r>
    <s v="2025-GUS-D2"/>
    <d v="2025-10-22T00:00:00"/>
    <s v="Day 2"/>
    <s v="SA5343"/>
    <s v="Mariette"/>
    <s v="Du Plessis"/>
    <s v="SA Ladies"/>
    <s v="SA Ladies"/>
    <s v="Kob"/>
    <m/>
    <n v="44"/>
    <n v="0.9"/>
    <n v="0.9"/>
    <x v="43"/>
    <x v="6"/>
  </r>
  <r>
    <s v="2025-GUS-D2"/>
    <d v="2025-10-22T00:00:00"/>
    <s v="Day 2"/>
    <s v="SA5343"/>
    <s v="Mariette"/>
    <s v="Du Plessis"/>
    <s v="SA Ladies"/>
    <s v="SA Ladies"/>
    <s v="Kob"/>
    <m/>
    <n v="51"/>
    <n v="1.4"/>
    <n v="1.4"/>
    <x v="43"/>
    <x v="6"/>
  </r>
  <r>
    <s v="2025-GUS-D2"/>
    <d v="2025-10-22T00:00:00"/>
    <s v="Day 2"/>
    <s v="SA11013"/>
    <s v="Sume"/>
    <s v="Mostert"/>
    <s v="SA Ladies"/>
    <s v="SA Ladies"/>
    <s v="Kob"/>
    <m/>
    <n v="45"/>
    <n v="0.9"/>
    <n v="0.9"/>
    <x v="41"/>
    <x v="6"/>
  </r>
  <r>
    <s v="2025-GUS-D2"/>
    <d v="2025-10-22T00:00:00"/>
    <s v="Day 2"/>
    <s v="SA11013"/>
    <s v="Sume"/>
    <s v="Mostert"/>
    <s v="SA Ladies"/>
    <s v="SA Ladies"/>
    <s v="Kob"/>
    <m/>
    <n v="48"/>
    <n v="1.1000000000000001"/>
    <n v="1.1000000000000001"/>
    <x v="41"/>
    <x v="6"/>
  </r>
  <r>
    <s v="2025-GUS-D2"/>
    <d v="2025-10-22T00:00:00"/>
    <s v="Day 2"/>
    <s v="SA11013"/>
    <s v="Sume"/>
    <s v="Mostert"/>
    <s v="SA Ladies"/>
    <s v="SA Ladies"/>
    <s v="Kob"/>
    <m/>
    <n v="44"/>
    <n v="0.9"/>
    <n v="0.9"/>
    <x v="41"/>
    <x v="6"/>
  </r>
  <r>
    <s v="2025-GUS-D2"/>
    <d v="2025-10-22T00:00:00"/>
    <s v="Day 2"/>
    <s v="SA11013"/>
    <s v="Sume"/>
    <s v="Mostert"/>
    <s v="SA Ladies"/>
    <s v="SA Ladies"/>
    <s v="Kob"/>
    <m/>
    <n v="51"/>
    <n v="1.4"/>
    <n v="1.4"/>
    <x v="41"/>
    <x v="6"/>
  </r>
  <r>
    <s v="2025-GUS-D2"/>
    <d v="2025-10-22T00:00:00"/>
    <s v="Day 2"/>
    <s v="SA11013"/>
    <s v="Sume"/>
    <s v="Mostert"/>
    <s v="SA Ladies"/>
    <s v="SA Ladies"/>
    <s v="Kob"/>
    <m/>
    <n v="53"/>
    <n v="1.5"/>
    <n v="1.5"/>
    <x v="41"/>
    <x v="6"/>
  </r>
  <r>
    <s v="2025-GUS-D2"/>
    <d v="2025-10-22T00:00:00"/>
    <s v="Day 2"/>
    <s v="SA11013"/>
    <s v="Sume"/>
    <s v="Mostert"/>
    <s v="SA Ladies"/>
    <s v="SA Ladies"/>
    <s v="Kob"/>
    <m/>
    <n v="45"/>
    <n v="0.9"/>
    <n v="0.9"/>
    <x v="41"/>
    <x v="6"/>
  </r>
  <r>
    <s v="2025-GUS-D2"/>
    <d v="2025-10-22T00:00:00"/>
    <s v="Day 2"/>
    <s v="SA11013"/>
    <s v="Sume"/>
    <s v="Mostert"/>
    <s v="SA Ladies"/>
    <s v="SA Ladies"/>
    <s v="Kob"/>
    <m/>
    <n v="46"/>
    <n v="1"/>
    <n v="1"/>
    <x v="41"/>
    <x v="6"/>
  </r>
  <r>
    <s v="2025-GUS-D2"/>
    <d v="2025-10-22T00:00:00"/>
    <s v="Day 2"/>
    <s v="SA11013"/>
    <s v="Sume"/>
    <s v="Mostert"/>
    <s v="SA Ladies"/>
    <s v="SA Ladies"/>
    <s v="Kob"/>
    <m/>
    <n v="50"/>
    <n v="1.3"/>
    <n v="1.3"/>
    <x v="41"/>
    <x v="6"/>
  </r>
  <r>
    <s v="2025-GUS-D2"/>
    <d v="2025-10-22T00:00:00"/>
    <s v="Day 2"/>
    <s v="SA11013"/>
    <s v="Sume"/>
    <s v="Mostert"/>
    <s v="SA Ladies"/>
    <s v="SA Ladies"/>
    <s v="Kob"/>
    <m/>
    <n v="56"/>
    <n v="1.8"/>
    <n v="1.8"/>
    <x v="41"/>
    <x v="6"/>
  </r>
  <r>
    <s v="2025-GUS-D2"/>
    <d v="2025-10-22T00:00:00"/>
    <s v="Day 2"/>
    <s v="SA11013"/>
    <s v="Sume"/>
    <s v="Mostert"/>
    <s v="SA Ladies"/>
    <s v="SA Ladies"/>
    <s v="Kob"/>
    <m/>
    <n v="40"/>
    <n v="0.7"/>
    <n v="0.7"/>
    <x v="41"/>
    <x v="6"/>
  </r>
  <r>
    <s v="2025-GUS-D2"/>
    <d v="2025-10-22T00:00:00"/>
    <s v="Day 2"/>
    <s v="SA10066"/>
    <s v="Angelique"/>
    <s v="Van Dyk"/>
    <s v="SA Ladies"/>
    <s v="SA Ladies"/>
    <s v="Kob"/>
    <m/>
    <n v="58"/>
    <n v="2"/>
    <n v="2"/>
    <x v="44"/>
    <x v="6"/>
  </r>
  <r>
    <s v="2025-GUS-D2"/>
    <d v="2025-10-22T00:00:00"/>
    <s v="Day 2"/>
    <s v="SA10066"/>
    <s v="Angelique"/>
    <s v="Van Dyk"/>
    <s v="SA Ladies"/>
    <s v="SA Ladies"/>
    <s v="Kob"/>
    <m/>
    <n v="60"/>
    <n v="2.2000000000000002"/>
    <n v="2.2000000000000002"/>
    <x v="44"/>
    <x v="6"/>
  </r>
  <r>
    <s v="2025-GUS-D2"/>
    <d v="2025-10-22T00:00:00"/>
    <s v="Day 2"/>
    <s v="SA10066"/>
    <s v="Angelique"/>
    <s v="Van Dyk"/>
    <s v="SA Ladies"/>
    <s v="SA Ladies"/>
    <s v="Kob"/>
    <m/>
    <n v="55"/>
    <n v="1.7"/>
    <n v="1.7"/>
    <x v="44"/>
    <x v="6"/>
  </r>
  <r>
    <s v="2025-GUS-D2"/>
    <d v="2025-10-22T00:00:00"/>
    <s v="Day 2"/>
    <s v="SA10066"/>
    <s v="Angelique"/>
    <s v="Van Dyk"/>
    <s v="SA Ladies"/>
    <s v="SA Ladies"/>
    <s v="Kob"/>
    <m/>
    <n v="48"/>
    <n v="1.1000000000000001"/>
    <n v="1.1000000000000001"/>
    <x v="44"/>
    <x v="6"/>
  </r>
  <r>
    <s v="2025-GUS-D2"/>
    <d v="2025-10-22T00:00:00"/>
    <s v="Day 2"/>
    <s v="SA10066"/>
    <s v="Angelique"/>
    <s v="Van Dyk"/>
    <s v="SA Ladies"/>
    <s v="SA Ladies"/>
    <s v="Kob"/>
    <m/>
    <n v="51"/>
    <n v="1.4"/>
    <n v="1.4"/>
    <x v="44"/>
    <x v="6"/>
  </r>
  <r>
    <s v="2025-GUS-D2"/>
    <d v="2025-10-22T00:00:00"/>
    <s v="Day 2"/>
    <s v="SA10066"/>
    <s v="Angelique"/>
    <s v="Van Dyk"/>
    <s v="SA Ladies"/>
    <s v="SA Ladies"/>
    <s v="Kob"/>
    <m/>
    <n v="51"/>
    <n v="1.4"/>
    <n v="1.4"/>
    <x v="44"/>
    <x v="6"/>
  </r>
  <r>
    <s v="2025-GUS-D2"/>
    <d v="2025-10-22T00:00:00"/>
    <s v="Day 2"/>
    <s v="SA6820"/>
    <s v="Helen"/>
    <s v="Potgieter"/>
    <s v="SA Ladies"/>
    <s v="SA Ladies"/>
    <s v="Kob"/>
    <m/>
    <n v="46"/>
    <n v="1"/>
    <n v="1"/>
    <x v="42"/>
    <x v="6"/>
  </r>
  <r>
    <s v="2025-GUS-D2"/>
    <d v="2025-10-22T00:00:00"/>
    <s v="Day 2"/>
    <s v="SA6820"/>
    <s v="Helen"/>
    <s v="Potgieter"/>
    <s v="SA Ladies"/>
    <s v="SA Ladies"/>
    <s v="Kob"/>
    <m/>
    <n v="54"/>
    <n v="1.6"/>
    <n v="1.6"/>
    <x v="42"/>
    <x v="6"/>
  </r>
  <r>
    <s v="2025-GUS-D2"/>
    <d v="2025-10-22T00:00:00"/>
    <s v="Day 2"/>
    <s v="SA6820"/>
    <s v="Helen"/>
    <s v="Potgieter"/>
    <s v="SA Ladies"/>
    <s v="SA Ladies"/>
    <s v="Kob"/>
    <m/>
    <n v="63"/>
    <n v="2.6"/>
    <n v="2.6"/>
    <x v="42"/>
    <x v="6"/>
  </r>
  <r>
    <s v="2025-GUS-D2"/>
    <d v="2025-10-22T00:00:00"/>
    <s v="Day 2"/>
    <s v="SA6820"/>
    <s v="Helen"/>
    <s v="Potgieter"/>
    <s v="SA Ladies"/>
    <s v="SA Ladies"/>
    <s v="Kob"/>
    <m/>
    <n v="48"/>
    <n v="1.1000000000000001"/>
    <n v="1.1000000000000001"/>
    <x v="42"/>
    <x v="6"/>
  </r>
  <r>
    <s v="2025-GUS-D2"/>
    <d v="2025-10-22T00:00:00"/>
    <s v="Day 2"/>
    <s v="SA6820"/>
    <s v="Helen"/>
    <s v="Potgieter"/>
    <s v="SA Ladies"/>
    <s v="SA Ladies"/>
    <s v="Kob"/>
    <m/>
    <n v="54"/>
    <n v="1.6"/>
    <n v="1.6"/>
    <x v="42"/>
    <x v="6"/>
  </r>
  <r>
    <s v="2025-GUS-D2"/>
    <d v="2025-10-22T00:00:00"/>
    <s v="Day 2"/>
    <s v="SA6820"/>
    <s v="Helen"/>
    <s v="Potgieter"/>
    <s v="SA Ladies"/>
    <s v="SA Ladies"/>
    <s v="Kob"/>
    <m/>
    <n v="44"/>
    <n v="0.9"/>
    <n v="0.9"/>
    <x v="42"/>
    <x v="6"/>
  </r>
  <r>
    <s v="2025-GUS-D2"/>
    <d v="2025-10-22T00:00:00"/>
    <s v="Day 2"/>
    <s v="SA9963"/>
    <s v="Yolanda"/>
    <s v="Vermeulen"/>
    <s v="SA Ladies"/>
    <s v="SA Ladies"/>
    <s v="Kob"/>
    <m/>
    <n v="48"/>
    <n v="1.1000000000000001"/>
    <n v="1.1000000000000001"/>
    <x v="46"/>
    <x v="6"/>
  </r>
  <r>
    <s v="2025-GUS-D2"/>
    <d v="2025-10-22T00:00:00"/>
    <s v="Day 2"/>
    <s v="SA9963"/>
    <s v="Yolanda"/>
    <s v="Vermeulen"/>
    <s v="SA Ladies"/>
    <s v="SA Ladies"/>
    <s v="Kob"/>
    <m/>
    <n v="50"/>
    <n v="1.3"/>
    <n v="1.3"/>
    <x v="46"/>
    <x v="6"/>
  </r>
  <r>
    <s v="2025-GUS-D2"/>
    <d v="2025-10-22T00:00:00"/>
    <s v="Day 2"/>
    <s v="SA9963"/>
    <s v="Yolanda"/>
    <s v="Vermeulen"/>
    <s v="SA Ladies"/>
    <s v="SA Ladies"/>
    <s v="Kob"/>
    <m/>
    <n v="46"/>
    <n v="1"/>
    <n v="1"/>
    <x v="46"/>
    <x v="6"/>
  </r>
  <r>
    <s v="2025-GUS-D2"/>
    <d v="2025-10-22T00:00:00"/>
    <s v="Day 2"/>
    <s v="SA9963"/>
    <s v="Yolanda"/>
    <s v="Vermeulen"/>
    <s v="SA Ladies"/>
    <s v="SA Ladies"/>
    <s v="Kob"/>
    <m/>
    <n v="54"/>
    <n v="1.6"/>
    <n v="1.6"/>
    <x v="46"/>
    <x v="6"/>
  </r>
  <r>
    <s v="2025-GUS-D2"/>
    <d v="2025-10-22T00:00:00"/>
    <s v="Day 2"/>
    <s v="SA9963"/>
    <s v="Yolanda"/>
    <s v="Vermeulen"/>
    <s v="SA Ladies"/>
    <s v="SA Ladies"/>
    <s v="Kob"/>
    <m/>
    <n v="45"/>
    <n v="0.9"/>
    <n v="0.9"/>
    <x v="46"/>
    <x v="6"/>
  </r>
  <r>
    <s v="2025-GUS-D2"/>
    <d v="2025-10-22T00:00:00"/>
    <s v="Day 2"/>
    <s v="SA9963"/>
    <s v="Yolanda"/>
    <s v="Vermeulen"/>
    <s v="SA Ladies"/>
    <s v="SA Ladies"/>
    <s v="Kob"/>
    <m/>
    <n v="57"/>
    <n v="1.9"/>
    <n v="1.9"/>
    <x v="46"/>
    <x v="6"/>
  </r>
  <r>
    <s v="2025-GUS-D2"/>
    <d v="2025-10-22T00:00:00"/>
    <s v="Day 2"/>
    <s v="SA9963"/>
    <s v="Yolanda"/>
    <s v="Vermeulen"/>
    <s v="SA Ladies"/>
    <s v="SA Ladies"/>
    <s v="Kob"/>
    <m/>
    <n v="47"/>
    <n v="1.1000000000000001"/>
    <n v="1.1000000000000001"/>
    <x v="46"/>
    <x v="6"/>
  </r>
  <r>
    <s v="2025-GUS-D2"/>
    <d v="2025-10-22T00:00:00"/>
    <s v="Day 2"/>
    <s v="SA9963"/>
    <s v="Yolanda"/>
    <s v="Vermeulen"/>
    <s v="SA Ladies"/>
    <s v="SA Ladies"/>
    <s v="Kob"/>
    <m/>
    <n v="46"/>
    <n v="1"/>
    <n v="1"/>
    <x v="46"/>
    <x v="6"/>
  </r>
  <r>
    <s v="2025-GUS-D2"/>
    <d v="2025-10-22T00:00:00"/>
    <s v="Day 2"/>
    <s v="SA9963"/>
    <s v="Yolanda"/>
    <s v="Vermeulen"/>
    <s v="SA Ladies"/>
    <s v="SA Ladies"/>
    <s v="Kob"/>
    <m/>
    <n v="54"/>
    <n v="1.6"/>
    <n v="1.6"/>
    <x v="46"/>
    <x v="6"/>
  </r>
  <r>
    <s v="2025-GUS-D2"/>
    <d v="2025-10-22T00:00:00"/>
    <s v="Day 2"/>
    <s v="SA6868"/>
    <s v="Mariette"/>
    <s v="Westraad"/>
    <s v="SA Ladies"/>
    <s v="SA Ladies"/>
    <s v="Kob"/>
    <m/>
    <n v="61"/>
    <n v="2.2999999999999998"/>
    <n v="2.2999999999999998"/>
    <x v="47"/>
    <x v="6"/>
  </r>
  <r>
    <s v="2025-GUS-D2"/>
    <d v="2025-10-22T00:00:00"/>
    <s v="Day 2"/>
    <s v="SA6868"/>
    <s v="Mariette"/>
    <s v="Westraad"/>
    <s v="SA Ladies"/>
    <s v="SA Ladies"/>
    <s v="Kob"/>
    <m/>
    <n v="52"/>
    <n v="1.4"/>
    <n v="1.4"/>
    <x v="47"/>
    <x v="6"/>
  </r>
  <r>
    <s v="2025-GUS-D2"/>
    <d v="2025-10-22T00:00:00"/>
    <s v="Day 2"/>
    <s v="SA6868"/>
    <s v="Mariette"/>
    <s v="Westraad"/>
    <s v="SA Ladies"/>
    <s v="SA Ladies"/>
    <s v="Kob"/>
    <m/>
    <n v="62"/>
    <n v="2.5"/>
    <n v="2.5"/>
    <x v="47"/>
    <x v="6"/>
  </r>
  <r>
    <s v="2025-GUS-D2"/>
    <d v="2025-10-22T00:00:00"/>
    <s v="Day 2"/>
    <s v="SA6868"/>
    <s v="Mariette"/>
    <s v="Westraad"/>
    <s v="SA Ladies"/>
    <s v="SA Ladies"/>
    <s v="Kob"/>
    <m/>
    <n v="48"/>
    <n v="1.1000000000000001"/>
    <n v="1.1000000000000001"/>
    <x v="47"/>
    <x v="6"/>
  </r>
  <r>
    <s v="2025-GUS-D2"/>
    <d v="2025-10-22T00:00:00"/>
    <s v="Day 2"/>
    <s v="SA6868"/>
    <s v="Mariette"/>
    <s v="Westraad"/>
    <s v="SA Ladies"/>
    <s v="SA Ladies"/>
    <s v="Kob"/>
    <m/>
    <n v="57"/>
    <n v="1.9"/>
    <n v="1.9"/>
    <x v="47"/>
    <x v="6"/>
  </r>
  <r>
    <s v="2025-GUS-D2"/>
    <d v="2025-10-22T00:00:00"/>
    <s v="Day 2"/>
    <s v="SA6868"/>
    <s v="Mariette"/>
    <s v="Westraad"/>
    <s v="SA Ladies"/>
    <s v="SA Ladies"/>
    <s v="Kob"/>
    <m/>
    <n v="52"/>
    <n v="1.4"/>
    <n v="1.4"/>
    <x v="47"/>
    <x v="6"/>
  </r>
  <r>
    <s v="2025-GUS-D2"/>
    <d v="2025-10-22T00:00:00"/>
    <s v="Day 2"/>
    <s v="SA6868"/>
    <s v="Mariette"/>
    <s v="Westraad"/>
    <s v="SA Ladies"/>
    <s v="SA Ladies"/>
    <s v="Kob"/>
    <m/>
    <n v="54"/>
    <n v="1.6"/>
    <n v="1.6"/>
    <x v="47"/>
    <x v="6"/>
  </r>
  <r>
    <s v="2025-GUS-D2"/>
    <d v="2025-10-22T00:00:00"/>
    <s v="Day 2"/>
    <s v="SA6868"/>
    <s v="Mariette"/>
    <s v="Westraad"/>
    <s v="SA Ladies"/>
    <s v="SA Ladies"/>
    <s v="Kob"/>
    <m/>
    <n v="57"/>
    <n v="1.9"/>
    <n v="1.9"/>
    <x v="47"/>
    <x v="6"/>
  </r>
  <r>
    <s v="2025-GUS-D2"/>
    <d v="2025-10-22T00:00:00"/>
    <s v="Day 2"/>
    <s v="SA6868"/>
    <s v="Mariette"/>
    <s v="Westraad"/>
    <s v="SA Ladies"/>
    <s v="SA Ladies"/>
    <s v="Kob"/>
    <m/>
    <n v="57"/>
    <n v="1.9"/>
    <n v="1.9"/>
    <x v="47"/>
    <x v="6"/>
  </r>
  <r>
    <s v="2025-GUS-D2"/>
    <d v="2025-10-22T00:00:00"/>
    <s v="Day 2"/>
    <s v="SA6868"/>
    <s v="Mariette"/>
    <s v="Westraad"/>
    <s v="SA Ladies"/>
    <s v="SA Ladies"/>
    <s v="Kob"/>
    <m/>
    <n v="56"/>
    <n v="1.8"/>
    <n v="1.8"/>
    <x v="47"/>
    <x v="6"/>
  </r>
  <r>
    <s v="2025-GUS-D2"/>
    <d v="2025-10-22T00:00:00"/>
    <s v="Day 2"/>
    <s v="SA6868"/>
    <s v="Mariette"/>
    <s v="Westraad"/>
    <s v="SA Ladies"/>
    <s v="SA Ladies"/>
    <s v="Kob"/>
    <m/>
    <n v="44"/>
    <n v="0.9"/>
    <n v="0.9"/>
    <x v="47"/>
    <x v="6"/>
  </r>
  <r>
    <s v="2025-GUS-D2"/>
    <d v="2025-10-22T00:00:00"/>
    <s v="Day 2"/>
    <s v="SA6868"/>
    <s v="Mariette"/>
    <s v="Westraad"/>
    <s v="SA Ladies"/>
    <s v="SA Ladies"/>
    <s v="Kob"/>
    <m/>
    <n v="54"/>
    <n v="1.6"/>
    <n v="1.6"/>
    <x v="47"/>
    <x v="6"/>
  </r>
  <r>
    <s v="2025-GUS-D2"/>
    <d v="2025-10-22T00:00:00"/>
    <s v="Day 2"/>
    <s v="SA6868"/>
    <s v="Mariette"/>
    <s v="Westraad"/>
    <s v="SA Ladies"/>
    <s v="SA Ladies"/>
    <s v="Kob"/>
    <m/>
    <n v="50"/>
    <n v="1.3"/>
    <n v="1.3"/>
    <x v="47"/>
    <x v="6"/>
  </r>
  <r>
    <s v="2025-GUS-D2"/>
    <d v="2025-10-22T00:00:00"/>
    <s v="Day 2"/>
    <s v="SA6868"/>
    <s v="Mariette"/>
    <s v="Westraad"/>
    <s v="SA Ladies"/>
    <s v="SA Ladies"/>
    <s v="Kob"/>
    <m/>
    <n v="46"/>
    <n v="1"/>
    <n v="1"/>
    <x v="47"/>
    <x v="6"/>
  </r>
  <r>
    <s v="2025-GUS-D2"/>
    <d v="2025-10-22T00:00:00"/>
    <s v="Day 2"/>
    <s v="SA6868"/>
    <s v="Mariette"/>
    <s v="Westraad"/>
    <s v="SA Ladies"/>
    <s v="SA Ladies"/>
    <s v="Kob"/>
    <m/>
    <n v="43"/>
    <n v="0.8"/>
    <n v="0.8"/>
    <x v="47"/>
    <x v="6"/>
  </r>
  <r>
    <s v="2025-GUS-D2"/>
    <d v="2025-10-22T00:00:00"/>
    <s v="Day 2"/>
    <s v="SA6868"/>
    <s v="Mariette"/>
    <s v="Westraad"/>
    <s v="SA Ladies"/>
    <s v="SA Ladies"/>
    <s v="Kob"/>
    <m/>
    <n v="55"/>
    <n v="1.7"/>
    <n v="1.7"/>
    <x v="47"/>
    <x v="6"/>
  </r>
  <r>
    <s v="2025-GUS-D2"/>
    <d v="2025-10-22T00:00:00"/>
    <s v="Day 2"/>
    <s v="SA11280"/>
    <s v="Saffiya"/>
    <s v="Ahmod"/>
    <s v="SA Ladies"/>
    <s v="SA Ladies"/>
    <s v="Kob"/>
    <m/>
    <n v="53"/>
    <n v="1.5"/>
    <n v="1.5"/>
    <x v="45"/>
    <x v="6"/>
  </r>
  <r>
    <s v="2025-GUS-D2"/>
    <d v="2025-10-22T00:00:00"/>
    <s v="Day 2"/>
    <s v="SA11280"/>
    <s v="Saffiya"/>
    <s v="Ahmod"/>
    <s v="SA Ladies"/>
    <s v="SA Ladies"/>
    <s v="Kob"/>
    <m/>
    <n v="49"/>
    <n v="1.2"/>
    <n v="1.2"/>
    <x v="45"/>
    <x v="6"/>
  </r>
  <r>
    <s v="2025-GUS-D2"/>
    <d v="2025-10-22T00:00:00"/>
    <s v="Day 2"/>
    <s v="SA11280"/>
    <s v="Saffiya"/>
    <s v="Ahmod"/>
    <s v="SA Ladies"/>
    <s v="SA Ladies"/>
    <s v="Kob"/>
    <m/>
    <n v="50"/>
    <n v="1.3"/>
    <n v="1.3"/>
    <x v="45"/>
    <x v="6"/>
  </r>
  <r>
    <s v="2025-GUS-D2"/>
    <d v="2025-10-22T00:00:00"/>
    <s v="Day 2"/>
    <s v="SA11280"/>
    <s v="Saffiya"/>
    <s v="Ahmod"/>
    <s v="SA Ladies"/>
    <s v="SA Ladies"/>
    <s v="Kob"/>
    <m/>
    <n v="47"/>
    <n v="1.1000000000000001"/>
    <n v="1.1000000000000001"/>
    <x v="45"/>
    <x v="6"/>
  </r>
  <r>
    <s v="2025-GUS-D2"/>
    <d v="2025-10-22T00:00:00"/>
    <s v="Day 2"/>
    <s v="SA11280"/>
    <s v="Saffiya"/>
    <s v="Ahmod"/>
    <s v="SA Ladies"/>
    <s v="SA Ladies"/>
    <s v="Kob"/>
    <m/>
    <n v="53"/>
    <n v="1.5"/>
    <n v="1.5"/>
    <x v="45"/>
    <x v="6"/>
  </r>
  <r>
    <s v="2025-GUS-D2"/>
    <d v="2025-10-22T00:00:00"/>
    <s v="Day 2"/>
    <s v="SA11280"/>
    <s v="Saffiya"/>
    <s v="Ahmod"/>
    <s v="SA Ladies"/>
    <s v="SA Ladies"/>
    <s v="Kob"/>
    <m/>
    <n v="44"/>
    <n v="0.9"/>
    <n v="0.9"/>
    <x v="45"/>
    <x v="6"/>
  </r>
  <r>
    <s v="2025-GUS-D2"/>
    <d v="2025-10-22T00:00:00"/>
    <s v="Day 2"/>
    <s v="SA11280"/>
    <s v="Saffiya"/>
    <s v="Ahmod"/>
    <s v="SA Ladies"/>
    <s v="SA Ladies"/>
    <s v="Kob"/>
    <m/>
    <n v="47"/>
    <n v="1.1000000000000001"/>
    <n v="1.1000000000000001"/>
    <x v="45"/>
    <x v="6"/>
  </r>
  <r>
    <s v="2025-GUS-D2"/>
    <d v="2025-10-22T00:00:00"/>
    <s v="Day 2"/>
    <s v="SA11280"/>
    <s v="Saffiya"/>
    <s v="Ahmod"/>
    <s v="SA Ladies"/>
    <s v="SA Ladies"/>
    <s v="Kob"/>
    <m/>
    <n v="52"/>
    <n v="1.4"/>
    <n v="1.4"/>
    <x v="45"/>
    <x v="6"/>
  </r>
  <r>
    <s v="2025-GUS-D2"/>
    <d v="2025-10-22T00:00:00"/>
    <s v="Day 2"/>
    <s v="SA11280"/>
    <s v="Saffiya"/>
    <s v="Ahmod"/>
    <s v="SA Ladies"/>
    <s v="SA Ladies"/>
    <s v="Kob"/>
    <m/>
    <n v="55"/>
    <n v="1.7"/>
    <n v="1.7"/>
    <x v="45"/>
    <x v="6"/>
  </r>
  <r>
    <s v="2025-GUS-D2"/>
    <d v="2025-10-22T00:00:00"/>
    <s v="Day 2"/>
    <s v="SA11280"/>
    <s v="Saffiya"/>
    <s v="Ahmod"/>
    <s v="SA Ladies"/>
    <s v="SA Ladies"/>
    <s v="Kob"/>
    <m/>
    <n v="45"/>
    <n v="0.9"/>
    <n v="0.9"/>
    <x v="45"/>
    <x v="6"/>
  </r>
  <r>
    <s v="2025-GUS-D2"/>
    <d v="2025-10-22T00:00:00"/>
    <s v="Day 2"/>
    <s v="SA11280"/>
    <s v="Saffiya"/>
    <s v="Ahmod"/>
    <s v="SA Ladies"/>
    <s v="SA Ladies"/>
    <s v="Kob"/>
    <m/>
    <n v="58"/>
    <n v="2"/>
    <n v="2"/>
    <x v="45"/>
    <x v="6"/>
  </r>
  <r>
    <s v="2025-GUS-D2"/>
    <d v="2025-10-22T00:00:00"/>
    <s v="Day 2"/>
    <s v="SA11280"/>
    <s v="Saffiya"/>
    <s v="Ahmod"/>
    <s v="SA Ladies"/>
    <s v="SA Ladies"/>
    <s v="Kob"/>
    <m/>
    <n v="65"/>
    <n v="2.8"/>
    <n v="2.8"/>
    <x v="45"/>
    <x v="6"/>
  </r>
  <r>
    <s v="2025-GUS-D2"/>
    <d v="2025-10-22T00:00:00"/>
    <s v="Day 2"/>
    <s v="SA11280"/>
    <s v="Saffiya"/>
    <s v="Ahmod"/>
    <s v="SA Ladies"/>
    <s v="SA Ladies"/>
    <m/>
    <s v="Shark Spotted Gully"/>
    <n v="148"/>
    <n v="16.600000000000001"/>
    <n v="16.600000000000001"/>
    <x v="45"/>
    <x v="6"/>
  </r>
  <r>
    <s v="2025-GUS-D2"/>
    <d v="2025-10-22T00:00:00"/>
    <s v="Day 2"/>
    <s v="SA11280"/>
    <s v="Saffiya"/>
    <s v="Ahmod"/>
    <s v="SA Ladies"/>
    <s v="SA Ladies"/>
    <m/>
    <s v="Shark Spotted Gully"/>
    <n v="111"/>
    <n v="6.2"/>
    <n v="6.2"/>
    <x v="45"/>
    <x v="6"/>
  </r>
  <r>
    <s v="2025-GUS-D2"/>
    <d v="2025-10-22T00:00:00"/>
    <s v="Day 2"/>
    <s v="SA159"/>
    <s v="Ettienne"/>
    <s v="Kapp"/>
    <s v="SA Masters"/>
    <s v="SA Masters"/>
    <s v="Kob"/>
    <m/>
    <n v="47"/>
    <n v="1.1000000000000001"/>
    <n v="1.1000000000000001"/>
    <x v="17"/>
    <x v="2"/>
  </r>
  <r>
    <s v="2025-GUS-D2"/>
    <d v="2025-10-22T00:00:00"/>
    <s v="Day 2"/>
    <s v="SA159"/>
    <s v="Ettienne"/>
    <s v="Kapp"/>
    <s v="SA Masters"/>
    <s v="SA Masters"/>
    <s v="Kob"/>
    <m/>
    <n v="60"/>
    <n v="2.2000000000000002"/>
    <n v="2.2000000000000002"/>
    <x v="17"/>
    <x v="2"/>
  </r>
  <r>
    <s v="2025-GUS-D2"/>
    <d v="2025-10-22T00:00:00"/>
    <s v="Day 2"/>
    <s v="SA159"/>
    <s v="Ettienne"/>
    <s v="Kapp"/>
    <s v="SA Masters"/>
    <s v="SA Masters"/>
    <s v="Kob"/>
    <m/>
    <n v="52"/>
    <n v="1.4"/>
    <n v="1.4"/>
    <x v="17"/>
    <x v="2"/>
  </r>
  <r>
    <s v="2025-GUS-D2"/>
    <d v="2025-10-22T00:00:00"/>
    <s v="Day 2"/>
    <s v="SA159"/>
    <s v="Ettienne"/>
    <s v="Kapp"/>
    <s v="SA Masters"/>
    <s v="SA Masters"/>
    <s v="Kob"/>
    <m/>
    <n v="43"/>
    <n v="0.8"/>
    <n v="0.8"/>
    <x v="17"/>
    <x v="2"/>
  </r>
  <r>
    <s v="2025-GUS-D2"/>
    <d v="2025-10-22T00:00:00"/>
    <s v="Day 2"/>
    <s v="SA159"/>
    <s v="Ettienne"/>
    <s v="Kapp"/>
    <s v="SA Masters"/>
    <s v="SA Masters"/>
    <s v="Kob"/>
    <m/>
    <n v="48"/>
    <n v="1.1000000000000001"/>
    <n v="1.1000000000000001"/>
    <x v="17"/>
    <x v="2"/>
  </r>
  <r>
    <s v="2025-GUS-D2"/>
    <d v="2025-10-22T00:00:00"/>
    <s v="Day 2"/>
    <s v="SA159"/>
    <s v="Ettienne"/>
    <s v="Kapp"/>
    <s v="SA Masters"/>
    <s v="SA Masters"/>
    <s v="Kob"/>
    <m/>
    <n v="51"/>
    <n v="1.4"/>
    <n v="1.4"/>
    <x v="17"/>
    <x v="2"/>
  </r>
  <r>
    <s v="2025-GUS-D2"/>
    <d v="2025-10-22T00:00:00"/>
    <s v="Day 2"/>
    <s v="SA159"/>
    <s v="Ettienne"/>
    <s v="Kapp"/>
    <s v="SA Masters"/>
    <s v="SA Masters"/>
    <s v="Kob"/>
    <m/>
    <n v="43"/>
    <n v="0.8"/>
    <n v="0.8"/>
    <x v="17"/>
    <x v="2"/>
  </r>
  <r>
    <s v="2025-GUS-D2"/>
    <d v="2025-10-22T00:00:00"/>
    <s v="Day 2"/>
    <s v="SA159"/>
    <s v="Ettienne"/>
    <s v="Kapp"/>
    <s v="SA Masters"/>
    <s v="SA Masters"/>
    <s v="Kob"/>
    <m/>
    <n v="43"/>
    <n v="0.8"/>
    <n v="0.8"/>
    <x v="17"/>
    <x v="2"/>
  </r>
  <r>
    <s v="2025-GUS-D2"/>
    <d v="2025-10-22T00:00:00"/>
    <s v="Day 2"/>
    <s v="SA159"/>
    <s v="Ettienne"/>
    <s v="Kapp"/>
    <s v="SA Masters"/>
    <s v="SA Masters"/>
    <s v="Kob"/>
    <m/>
    <n v="59"/>
    <n v="2.1"/>
    <n v="2.1"/>
    <x v="17"/>
    <x v="2"/>
  </r>
  <r>
    <s v="2025-GUS-D2"/>
    <d v="2025-10-22T00:00:00"/>
    <s v="Day 2"/>
    <s v="SA159"/>
    <s v="Ettienne"/>
    <s v="Kapp"/>
    <s v="SA Masters"/>
    <s v="SA Masters"/>
    <s v="Kob"/>
    <m/>
    <n v="55"/>
    <n v="1.7"/>
    <n v="1.7"/>
    <x v="17"/>
    <x v="2"/>
  </r>
  <r>
    <s v="2025-GUS-D2"/>
    <d v="2025-10-22T00:00:00"/>
    <s v="Day 2"/>
    <s v="SA10017"/>
    <s v="Greg"/>
    <s v="Coetzer"/>
    <s v="SA Masters"/>
    <s v="SA Masters"/>
    <s v="Kob"/>
    <m/>
    <n v="46"/>
    <n v="1"/>
    <n v="1"/>
    <x v="15"/>
    <x v="2"/>
  </r>
  <r>
    <s v="2025-GUS-D2"/>
    <d v="2025-10-22T00:00:00"/>
    <s v="Day 2"/>
    <s v="SA10017"/>
    <s v="Greg"/>
    <s v="Coetzer"/>
    <s v="SA Masters"/>
    <s v="SA Masters"/>
    <s v="Kob"/>
    <m/>
    <n v="49"/>
    <n v="1.2"/>
    <n v="1.2"/>
    <x v="15"/>
    <x v="2"/>
  </r>
  <r>
    <s v="2025-GUS-D2"/>
    <d v="2025-10-22T00:00:00"/>
    <s v="Day 2"/>
    <s v="SA10017"/>
    <s v="Greg"/>
    <s v="Coetzer"/>
    <s v="SA Masters"/>
    <s v="SA Masters"/>
    <s v="Kob"/>
    <m/>
    <n v="59"/>
    <n v="2.1"/>
    <n v="2.1"/>
    <x v="15"/>
    <x v="2"/>
  </r>
  <r>
    <s v="2025-GUS-D2"/>
    <d v="2025-10-22T00:00:00"/>
    <s v="Day 2"/>
    <s v="SA10017"/>
    <s v="Greg"/>
    <s v="Coetzer"/>
    <s v="SA Masters"/>
    <s v="SA Masters"/>
    <s v="Kob"/>
    <m/>
    <n v="47"/>
    <n v="1.1000000000000001"/>
    <n v="1.1000000000000001"/>
    <x v="15"/>
    <x v="2"/>
  </r>
  <r>
    <s v="2025-GUS-D2"/>
    <d v="2025-10-22T00:00:00"/>
    <s v="Day 2"/>
    <s v="SA10017"/>
    <s v="Greg"/>
    <s v="Coetzer"/>
    <s v="SA Masters"/>
    <s v="SA Masters"/>
    <s v="Kob"/>
    <m/>
    <n v="50"/>
    <n v="1.3"/>
    <n v="1.3"/>
    <x v="15"/>
    <x v="2"/>
  </r>
  <r>
    <s v="2025-GUS-D2"/>
    <d v="2025-10-22T00:00:00"/>
    <s v="Day 2"/>
    <s v="SA10017"/>
    <s v="Greg"/>
    <s v="Coetzer"/>
    <s v="SA Masters"/>
    <s v="SA Masters"/>
    <s v="Kob"/>
    <m/>
    <n v="46"/>
    <n v="1"/>
    <n v="1"/>
    <x v="15"/>
    <x v="2"/>
  </r>
  <r>
    <s v="2025-GUS-D2"/>
    <d v="2025-10-22T00:00:00"/>
    <s v="Day 2"/>
    <s v="SA10017"/>
    <s v="Greg"/>
    <s v="Coetzer"/>
    <s v="SA Masters"/>
    <s v="SA Masters"/>
    <s v="Kob"/>
    <m/>
    <n v="53"/>
    <n v="1.5"/>
    <n v="1.5"/>
    <x v="15"/>
    <x v="2"/>
  </r>
  <r>
    <s v="2025-GUS-D2"/>
    <d v="2025-10-22T00:00:00"/>
    <s v="Day 2"/>
    <s v="SA10017"/>
    <s v="Greg"/>
    <s v="Coetzer"/>
    <s v="SA Masters"/>
    <s v="SA Masters"/>
    <s v="Kob"/>
    <m/>
    <n v="52"/>
    <n v="1.4"/>
    <n v="1.4"/>
    <x v="15"/>
    <x v="2"/>
  </r>
  <r>
    <s v="2025-GUS-D2"/>
    <d v="2025-10-22T00:00:00"/>
    <s v="Day 2"/>
    <s v="SA10017"/>
    <s v="Greg"/>
    <s v="Coetzer"/>
    <s v="SA Masters"/>
    <s v="SA Masters"/>
    <s v="Kob"/>
    <m/>
    <n v="56"/>
    <n v="1.8"/>
    <n v="1.8"/>
    <x v="15"/>
    <x v="2"/>
  </r>
  <r>
    <s v="2025-GUS-D2"/>
    <d v="2025-10-22T00:00:00"/>
    <s v="Day 2"/>
    <s v="SA10017"/>
    <s v="Greg"/>
    <s v="Coetzer"/>
    <s v="SA Masters"/>
    <s v="SA Masters"/>
    <s v="Kob"/>
    <m/>
    <n v="48"/>
    <n v="1.1000000000000001"/>
    <n v="1.1000000000000001"/>
    <x v="15"/>
    <x v="2"/>
  </r>
  <r>
    <s v="2025-GUS-D2"/>
    <d v="2025-10-22T00:00:00"/>
    <s v="Day 2"/>
    <s v="SA10017"/>
    <s v="Greg"/>
    <s v="Coetzer"/>
    <s v="SA Masters"/>
    <s v="SA Masters"/>
    <s v="Kob"/>
    <m/>
    <n v="51"/>
    <n v="1.4"/>
    <n v="1.4"/>
    <x v="15"/>
    <x v="2"/>
  </r>
  <r>
    <s v="2025-GUS-D2"/>
    <d v="2025-10-22T00:00:00"/>
    <s v="Day 2"/>
    <s v="SA10017"/>
    <s v="Greg"/>
    <s v="Coetzer"/>
    <s v="SA Masters"/>
    <s v="SA Masters"/>
    <s v="Kob"/>
    <m/>
    <n v="51"/>
    <n v="1.4"/>
    <n v="1.4"/>
    <x v="15"/>
    <x v="2"/>
  </r>
  <r>
    <s v="2025-GUS-D2"/>
    <d v="2025-10-22T00:00:00"/>
    <s v="Day 2"/>
    <s v="SA10017"/>
    <s v="Greg"/>
    <s v="Coetzer"/>
    <s v="SA Masters"/>
    <s v="SA Masters"/>
    <s v="Kob"/>
    <m/>
    <n v="50"/>
    <n v="1.3"/>
    <n v="1.3"/>
    <x v="15"/>
    <x v="2"/>
  </r>
  <r>
    <s v="2025-GUS-D2"/>
    <d v="2025-10-22T00:00:00"/>
    <s v="Day 2"/>
    <s v="SA10017"/>
    <s v="Greg"/>
    <s v="Coetzer"/>
    <s v="SA Masters"/>
    <s v="SA Masters"/>
    <s v="Kob"/>
    <m/>
    <n v="55"/>
    <n v="1.7"/>
    <n v="1.7"/>
    <x v="15"/>
    <x v="2"/>
  </r>
  <r>
    <s v="2025-GUS-D2"/>
    <d v="2025-10-22T00:00:00"/>
    <s v="Day 2"/>
    <s v="SA10911"/>
    <s v="Freek"/>
    <s v="Stander"/>
    <s v="SA Masters"/>
    <s v="SA Masters"/>
    <s v="Kob"/>
    <m/>
    <n v="46"/>
    <n v="1"/>
    <n v="1"/>
    <x v="18"/>
    <x v="2"/>
  </r>
  <r>
    <s v="2025-GUS-D2"/>
    <d v="2025-10-22T00:00:00"/>
    <s v="Day 2"/>
    <s v="SA10911"/>
    <s v="Freek"/>
    <s v="Stander"/>
    <s v="SA Masters"/>
    <s v="SA Masters"/>
    <s v="Kob"/>
    <m/>
    <n v="46"/>
    <n v="1"/>
    <n v="1"/>
    <x v="18"/>
    <x v="2"/>
  </r>
  <r>
    <s v="2025-GUS-D2"/>
    <d v="2025-10-22T00:00:00"/>
    <s v="Day 2"/>
    <s v="SA10911"/>
    <s v="Freek"/>
    <s v="Stander"/>
    <s v="SA Masters"/>
    <s v="SA Masters"/>
    <s v="Kob"/>
    <m/>
    <n v="47"/>
    <n v="1.1000000000000001"/>
    <n v="1.1000000000000001"/>
    <x v="18"/>
    <x v="2"/>
  </r>
  <r>
    <s v="2025-GUS-D2"/>
    <d v="2025-10-22T00:00:00"/>
    <s v="Day 2"/>
    <s v="SA10911"/>
    <s v="Freek"/>
    <s v="Stander"/>
    <s v="SA Masters"/>
    <s v="SA Masters"/>
    <s v="Kob"/>
    <m/>
    <n v="51"/>
    <n v="1.4"/>
    <n v="1.4"/>
    <x v="18"/>
    <x v="2"/>
  </r>
  <r>
    <s v="2025-GUS-D2"/>
    <d v="2025-10-22T00:00:00"/>
    <s v="Day 2"/>
    <s v="SA10911"/>
    <s v="Freek"/>
    <s v="Stander"/>
    <s v="SA Masters"/>
    <s v="SA Masters"/>
    <s v="Kob"/>
    <m/>
    <n v="47"/>
    <n v="1.1000000000000001"/>
    <n v="1.1000000000000001"/>
    <x v="18"/>
    <x v="2"/>
  </r>
  <r>
    <s v="2025-GUS-D2"/>
    <d v="2025-10-22T00:00:00"/>
    <s v="Day 2"/>
    <s v="SA10911"/>
    <s v="Freek"/>
    <s v="Stander"/>
    <s v="SA Masters"/>
    <s v="SA Masters"/>
    <s v="Kob"/>
    <m/>
    <n v="46"/>
    <n v="1"/>
    <n v="1"/>
    <x v="18"/>
    <x v="2"/>
  </r>
  <r>
    <s v="2025-GUS-D2"/>
    <d v="2025-10-22T00:00:00"/>
    <s v="Day 2"/>
    <s v="SA10911"/>
    <s v="Freek"/>
    <s v="Stander"/>
    <s v="SA Masters"/>
    <s v="SA Masters"/>
    <s v="Kob"/>
    <m/>
    <n v="45"/>
    <n v="0.9"/>
    <n v="0.9"/>
    <x v="18"/>
    <x v="2"/>
  </r>
  <r>
    <s v="2025-GUS-D2"/>
    <d v="2025-10-22T00:00:00"/>
    <s v="Day 2"/>
    <s v="SA10911"/>
    <s v="Freek"/>
    <s v="Stander"/>
    <s v="SA Masters"/>
    <s v="SA Masters"/>
    <s v="Kob"/>
    <m/>
    <n v="40"/>
    <n v="0.7"/>
    <n v="0.7"/>
    <x v="18"/>
    <x v="2"/>
  </r>
  <r>
    <s v="2025-GUS-D2"/>
    <d v="2025-10-22T00:00:00"/>
    <s v="Day 2"/>
    <s v="SA5644"/>
    <s v="Jacques"/>
    <s v="Snyman"/>
    <s v="SA Masters"/>
    <s v="SA Masters"/>
    <s v="Kob"/>
    <m/>
    <n v="56"/>
    <n v="1.8"/>
    <n v="1.8"/>
    <x v="16"/>
    <x v="2"/>
  </r>
  <r>
    <s v="2025-GUS-D2"/>
    <d v="2025-10-22T00:00:00"/>
    <s v="Day 2"/>
    <s v="SA5644"/>
    <s v="Jacques"/>
    <s v="Snyman"/>
    <s v="SA Masters"/>
    <s v="SA Masters"/>
    <s v="Kob"/>
    <m/>
    <n v="46"/>
    <n v="1"/>
    <n v="1"/>
    <x v="16"/>
    <x v="2"/>
  </r>
  <r>
    <s v="2025-GUS-D2"/>
    <d v="2025-10-22T00:00:00"/>
    <s v="Day 2"/>
    <s v="SA5644"/>
    <s v="Jacques"/>
    <s v="Snyman"/>
    <s v="SA Masters"/>
    <s v="SA Masters"/>
    <s v="Kob"/>
    <m/>
    <n v="41"/>
    <n v="0.7"/>
    <n v="0.7"/>
    <x v="16"/>
    <x v="2"/>
  </r>
  <r>
    <s v="2025-GUS-D2"/>
    <d v="2025-10-22T00:00:00"/>
    <s v="Day 2"/>
    <s v="SA3510"/>
    <s v="Mervin"/>
    <s v="Pillay"/>
    <s v="SA Masters"/>
    <s v="SA Masters"/>
    <m/>
    <s v="Shark Spotted Gully"/>
    <n v="153"/>
    <n v="18.600000000000001"/>
    <n v="18.600000000000001"/>
    <x v="14"/>
    <x v="2"/>
  </r>
  <r>
    <s v="2025-GUS-D2"/>
    <d v="2025-10-22T00:00:00"/>
    <s v="Day 2"/>
    <s v="SA3510"/>
    <s v="Mervin"/>
    <s v="Pillay"/>
    <s v="SA Masters"/>
    <s v="SA Masters"/>
    <s v="Kob"/>
    <m/>
    <n v="44"/>
    <n v="0.9"/>
    <n v="0.9"/>
    <x v="14"/>
    <x v="2"/>
  </r>
  <r>
    <s v="2025-GUS-D2"/>
    <d v="2025-10-22T00:00:00"/>
    <s v="Day 2"/>
    <s v="SA3510"/>
    <s v="Mervin"/>
    <s v="Pillay"/>
    <s v="SA Masters"/>
    <s v="SA Masters"/>
    <s v="Kob"/>
    <m/>
    <n v="50"/>
    <n v="1.3"/>
    <n v="1.3"/>
    <x v="14"/>
    <x v="2"/>
  </r>
  <r>
    <s v="2025-GUS-D2"/>
    <d v="2025-10-22T00:00:00"/>
    <s v="Day 2"/>
    <s v="SA3510"/>
    <s v="Mervin"/>
    <s v="Pillay"/>
    <s v="SA Masters"/>
    <s v="SA Masters"/>
    <s v="Kob"/>
    <m/>
    <n v="53"/>
    <n v="1.5"/>
    <n v="1.5"/>
    <x v="14"/>
    <x v="2"/>
  </r>
  <r>
    <s v="2025-GUS-D2"/>
    <d v="2025-10-22T00:00:00"/>
    <s v="Day 2"/>
    <s v="SA3510"/>
    <s v="Mervin"/>
    <s v="Pillay"/>
    <s v="SA Masters"/>
    <s v="SA Masters"/>
    <s v="Kob"/>
    <m/>
    <n v="47"/>
    <n v="1.1000000000000001"/>
    <n v="1.1000000000000001"/>
    <x v="14"/>
    <x v="2"/>
  </r>
  <r>
    <s v="2025-GUS-D2"/>
    <d v="2025-10-22T00:00:00"/>
    <s v="Day 2"/>
    <s v="SA3510"/>
    <s v="Mervin"/>
    <s v="Pillay"/>
    <s v="SA Masters"/>
    <s v="SA Masters"/>
    <s v="Kob"/>
    <m/>
    <n v="51"/>
    <n v="1.4"/>
    <n v="1.4"/>
    <x v="14"/>
    <x v="2"/>
  </r>
  <r>
    <s v="2025-GUS-D2"/>
    <d v="2025-10-22T00:00:00"/>
    <s v="Day 2"/>
    <s v="SA3510"/>
    <s v="Mervin"/>
    <s v="Pillay"/>
    <s v="SA Masters"/>
    <s v="SA Masters"/>
    <s v="Kob"/>
    <m/>
    <n v="50"/>
    <n v="1.3"/>
    <n v="1.3"/>
    <x v="14"/>
    <x v="2"/>
  </r>
  <r>
    <s v="2025-GUS-D2"/>
    <d v="2025-10-22T00:00:00"/>
    <s v="Day 2"/>
    <s v="SA3510"/>
    <s v="Mervin"/>
    <s v="Pillay"/>
    <s v="SA Masters"/>
    <s v="SA Masters"/>
    <s v="Kob"/>
    <m/>
    <n v="45"/>
    <n v="0.9"/>
    <n v="0.9"/>
    <x v="14"/>
    <x v="2"/>
  </r>
  <r>
    <s v="2025-GUS-D2"/>
    <d v="2025-10-22T00:00:00"/>
    <s v="Day 2"/>
    <s v="SA3510"/>
    <s v="Mervin"/>
    <s v="Pillay"/>
    <s v="SA Masters"/>
    <s v="SA Masters"/>
    <s v="Kob"/>
    <m/>
    <n v="48"/>
    <n v="1.1000000000000001"/>
    <n v="1.1000000000000001"/>
    <x v="14"/>
    <x v="2"/>
  </r>
  <r>
    <s v="2025-GUS-D2"/>
    <d v="2025-10-22T00:00:00"/>
    <s v="Day 2"/>
    <s v="SA3510"/>
    <s v="Mervin"/>
    <s v="Pillay"/>
    <s v="SA Masters"/>
    <s v="SA Masters"/>
    <s v="Kob"/>
    <m/>
    <n v="49"/>
    <n v="1.2"/>
    <n v="1.2"/>
    <x v="14"/>
    <x v="2"/>
  </r>
  <r>
    <s v="2025-GUS-D2"/>
    <d v="2025-10-22T00:00:00"/>
    <s v="Day 2"/>
    <s v="SA9488"/>
    <s v="Guy"/>
    <s v="Nicholson"/>
    <s v="SA Masters"/>
    <s v="SA Masters"/>
    <m/>
    <s v="Shark Spotted Gully"/>
    <n v="158"/>
    <n v="20.8"/>
    <n v="20.8"/>
    <x v="19"/>
    <x v="2"/>
  </r>
  <r>
    <s v="2025-GUS-D2"/>
    <d v="2025-10-22T00:00:00"/>
    <s v="Day 2"/>
    <s v="SA9488"/>
    <s v="Guy"/>
    <s v="Nicholson"/>
    <s v="SA Masters"/>
    <s v="SA Masters"/>
    <s v="Kob"/>
    <m/>
    <n v="41"/>
    <n v="0.7"/>
    <n v="0.7"/>
    <x v="19"/>
    <x v="2"/>
  </r>
  <r>
    <s v="2025-GUS-D2"/>
    <d v="2025-10-22T00:00:00"/>
    <s v="Day 2"/>
    <s v="SA9488"/>
    <s v="Guy"/>
    <s v="Nicholson"/>
    <s v="SA Masters"/>
    <s v="SA Masters"/>
    <s v="Kob"/>
    <m/>
    <n v="46"/>
    <n v="1"/>
    <n v="1"/>
    <x v="19"/>
    <x v="2"/>
  </r>
  <r>
    <s v="2025-GUS-D2"/>
    <d v="2025-10-22T00:00:00"/>
    <s v="Day 2"/>
    <s v="SA9488"/>
    <s v="Guy"/>
    <s v="Nicholson"/>
    <s v="SA Masters"/>
    <s v="SA Masters"/>
    <s v="Kob"/>
    <m/>
    <n v="48"/>
    <n v="1.1000000000000001"/>
    <n v="1.1000000000000001"/>
    <x v="19"/>
    <x v="2"/>
  </r>
  <r>
    <s v="2025-GUS-D2"/>
    <d v="2025-10-22T00:00:00"/>
    <s v="Day 2"/>
    <s v="SA9488"/>
    <s v="Guy"/>
    <s v="Nicholson"/>
    <s v="SA Masters"/>
    <s v="SA Masters"/>
    <s v="Kob"/>
    <m/>
    <n v="50"/>
    <n v="1.3"/>
    <n v="1.3"/>
    <x v="19"/>
    <x v="2"/>
  </r>
  <r>
    <s v="2025-GUS-D2"/>
    <d v="2025-10-22T00:00:00"/>
    <s v="Day 2"/>
    <s v="SA9488"/>
    <s v="Guy"/>
    <s v="Nicholson"/>
    <s v="SA Masters"/>
    <s v="SA Masters"/>
    <s v="Kob"/>
    <m/>
    <n v="51"/>
    <n v="1.4"/>
    <n v="1.4"/>
    <x v="19"/>
    <x v="2"/>
  </r>
  <r>
    <s v="2025-GUS-D2"/>
    <d v="2025-10-22T00:00:00"/>
    <s v="Day 2"/>
    <s v="SA9488"/>
    <s v="Guy"/>
    <s v="Nicholson"/>
    <s v="SA Masters"/>
    <s v="SA Masters"/>
    <s v="Kob"/>
    <m/>
    <n v="43"/>
    <n v="0.8"/>
    <n v="0.8"/>
    <x v="19"/>
    <x v="2"/>
  </r>
  <r>
    <s v="2025-GUS-D2"/>
    <d v="2025-10-22T00:00:00"/>
    <s v="Day 2"/>
    <s v="SA9488"/>
    <s v="Guy"/>
    <s v="Nicholson"/>
    <s v="SA Masters"/>
    <s v="SA Masters"/>
    <s v="Kob"/>
    <m/>
    <n v="59"/>
    <n v="2.1"/>
    <n v="2.1"/>
    <x v="19"/>
    <x v="2"/>
  </r>
  <r>
    <s v="2025-GUS-D2"/>
    <d v="2025-10-22T00:00:00"/>
    <s v="Day 2"/>
    <s v="SA9488"/>
    <s v="Guy"/>
    <s v="Nicholson"/>
    <s v="SA Masters"/>
    <s v="SA Masters"/>
    <s v="Kob"/>
    <m/>
    <n v="51"/>
    <n v="1.4"/>
    <n v="1.4"/>
    <x v="19"/>
    <x v="2"/>
  </r>
  <r>
    <s v="2025-GUS-D2"/>
    <d v="2025-10-22T00:00:00"/>
    <s v="Day 2"/>
    <s v="SA9488"/>
    <s v="Guy"/>
    <s v="Nicholson"/>
    <s v="SA Masters"/>
    <s v="SA Masters"/>
    <s v="Kob"/>
    <m/>
    <n v="45"/>
    <n v="0.9"/>
    <n v="0.9"/>
    <x v="19"/>
    <x v="2"/>
  </r>
  <r>
    <s v="2025-GUS-D2"/>
    <d v="2025-10-22T00:00:00"/>
    <s v="Day 2"/>
    <s v="SA10511"/>
    <s v="Robin"/>
    <s v="Cochius"/>
    <s v="SA Masters"/>
    <s v="SA Masters"/>
    <s v="Kob"/>
    <m/>
    <n v="45"/>
    <n v="0.9"/>
    <n v="0.9"/>
    <x v="96"/>
    <x v="2"/>
  </r>
  <r>
    <s v="2025-GUS-D2"/>
    <d v="2025-10-22T00:00:00"/>
    <s v="Day 2"/>
    <s v="SA10511"/>
    <s v="Robin"/>
    <s v="Cochius"/>
    <s v="SA Masters"/>
    <s v="SA Masters"/>
    <s v="Kob"/>
    <m/>
    <n v="52"/>
    <n v="1.4"/>
    <n v="1.4"/>
    <x v="96"/>
    <x v="2"/>
  </r>
  <r>
    <s v="2025-GUS-D2"/>
    <d v="2025-10-22T00:00:00"/>
    <s v="Day 2"/>
    <s v="SA10511"/>
    <s v="Robin"/>
    <s v="Cochius"/>
    <s v="SA Masters"/>
    <s v="SA Masters"/>
    <s v="Kob"/>
    <m/>
    <n v="54"/>
    <n v="1.6"/>
    <n v="1.6"/>
    <x v="96"/>
    <x v="2"/>
  </r>
  <r>
    <s v="2025-GUS-D2"/>
    <d v="2025-10-22T00:00:00"/>
    <s v="Day 2"/>
    <s v="SA10511"/>
    <s v="Robin"/>
    <s v="Cochius"/>
    <s v="SA Masters"/>
    <s v="SA Masters"/>
    <s v="Kob"/>
    <m/>
    <n v="45"/>
    <n v="0.9"/>
    <n v="0.9"/>
    <x v="96"/>
    <x v="2"/>
  </r>
  <r>
    <s v="2025-GUS-D2"/>
    <d v="2025-10-22T00:00:00"/>
    <s v="Day 2"/>
    <s v="SA10511"/>
    <s v="Robin"/>
    <s v="Cochius"/>
    <s v="SA Masters"/>
    <s v="SA Masters"/>
    <s v="Kob"/>
    <m/>
    <n v="59"/>
    <n v="2.1"/>
    <n v="2.1"/>
    <x v="96"/>
    <x v="2"/>
  </r>
  <r>
    <s v="2025-GUS-D2"/>
    <d v="2025-10-22T00:00:00"/>
    <s v="Day 2"/>
    <s v="SA10511"/>
    <s v="Robin"/>
    <s v="Cochius"/>
    <s v="SA Masters"/>
    <s v="SA Masters"/>
    <s v="Kob"/>
    <m/>
    <n v="48"/>
    <n v="1.1000000000000001"/>
    <n v="1.1000000000000001"/>
    <x v="96"/>
    <x v="2"/>
  </r>
  <r>
    <s v="2025-GUS-D2"/>
    <d v="2025-10-22T00:00:00"/>
    <s v="Day 2"/>
    <s v="SA10511"/>
    <s v="Robin"/>
    <s v="Cochius"/>
    <s v="SA Masters"/>
    <s v="SA Masters"/>
    <s v="Kob"/>
    <m/>
    <n v="64"/>
    <n v="2.7"/>
    <n v="2.7"/>
    <x v="96"/>
    <x v="2"/>
  </r>
  <r>
    <s v="2025-GUS-D2"/>
    <d v="2025-10-22T00:00:00"/>
    <s v="Day 2"/>
    <s v="SA10511"/>
    <s v="Robin"/>
    <s v="Cochius"/>
    <s v="SA Masters"/>
    <s v="SA Masters"/>
    <m/>
    <s v="Shark Spotted Gully"/>
    <n v="139"/>
    <n v="13.4"/>
    <n v="13.4"/>
    <x v="96"/>
    <x v="2"/>
  </r>
  <r>
    <s v="2025-GUS-D2"/>
    <d v="2025-10-22T00:00:00"/>
    <s v="Day 2"/>
    <s v="SA10511"/>
    <s v="Robin"/>
    <s v="Cochius"/>
    <s v="SA Masters"/>
    <s v="SA Masters"/>
    <m/>
    <s v="Shark Spotted Gully"/>
    <n v="101"/>
    <n v="4.5"/>
    <n v="4.5"/>
    <x v="96"/>
    <x v="2"/>
  </r>
  <r>
    <s v="2025-GUS-D2"/>
    <d v="2025-10-22T00:00:00"/>
    <s v="Day 2"/>
    <s v="SA4454"/>
    <s v="Mike"/>
    <s v="Smeda"/>
    <s v="SA Grand Masters"/>
    <s v="SA Grand Masters"/>
    <s v="Kob"/>
    <m/>
    <n v="47"/>
    <n v="1.1000000000000001"/>
    <n v="1.1000000000000001"/>
    <x v="26"/>
    <x v="3"/>
  </r>
  <r>
    <s v="2025-GUS-D2"/>
    <d v="2025-10-22T00:00:00"/>
    <s v="Day 2"/>
    <s v="SA4454"/>
    <s v="Mike"/>
    <s v="Smeda"/>
    <s v="SA Grand Masters"/>
    <s v="SA Grand Masters"/>
    <s v="Kob"/>
    <m/>
    <n v="49"/>
    <n v="1.2"/>
    <n v="1.2"/>
    <x v="26"/>
    <x v="3"/>
  </r>
  <r>
    <s v="2025-GUS-D2"/>
    <d v="2025-10-22T00:00:00"/>
    <s v="Day 2"/>
    <s v="SA4454"/>
    <s v="Mike"/>
    <s v="Smeda"/>
    <s v="SA Grand Masters"/>
    <s v="SA Grand Masters"/>
    <s v="Kob"/>
    <m/>
    <n v="52"/>
    <n v="1.4"/>
    <n v="1.4"/>
    <x v="26"/>
    <x v="3"/>
  </r>
  <r>
    <s v="2025-GUS-D2"/>
    <d v="2025-10-22T00:00:00"/>
    <s v="Day 2"/>
    <s v="SA4454"/>
    <s v="Mike"/>
    <s v="Smeda"/>
    <s v="SA Grand Masters"/>
    <s v="SA Grand Masters"/>
    <s v="Kob"/>
    <m/>
    <n v="43"/>
    <n v="0.8"/>
    <n v="0.8"/>
    <x v="26"/>
    <x v="3"/>
  </r>
  <r>
    <s v="2025-GUS-D2"/>
    <d v="2025-10-22T00:00:00"/>
    <s v="Day 2"/>
    <s v="SA4454"/>
    <s v="Mike"/>
    <s v="Smeda"/>
    <s v="SA Grand Masters"/>
    <s v="SA Grand Masters"/>
    <s v="Kob"/>
    <m/>
    <n v="42"/>
    <n v="0.8"/>
    <n v="0.8"/>
    <x v="26"/>
    <x v="3"/>
  </r>
  <r>
    <s v="2025-GUS-D2"/>
    <d v="2025-10-22T00:00:00"/>
    <s v="Day 2"/>
    <s v="SA4454"/>
    <s v="Mike"/>
    <s v="Smeda"/>
    <s v="SA Grand Masters"/>
    <s v="SA Grand Masters"/>
    <s v="Kob"/>
    <m/>
    <n v="52"/>
    <n v="1.4"/>
    <n v="1.4"/>
    <x v="26"/>
    <x v="3"/>
  </r>
  <r>
    <s v="2025-GUS-D2"/>
    <d v="2025-10-22T00:00:00"/>
    <s v="Day 2"/>
    <s v="SA4454"/>
    <s v="Mike"/>
    <s v="Smeda"/>
    <s v="SA Grand Masters"/>
    <s v="SA Grand Masters"/>
    <s v="Kob"/>
    <m/>
    <n v="45"/>
    <n v="0.9"/>
    <n v="0.9"/>
    <x v="26"/>
    <x v="3"/>
  </r>
  <r>
    <s v="2025-GUS-D2"/>
    <d v="2025-10-22T00:00:00"/>
    <s v="Day 2"/>
    <s v="SA4932"/>
    <s v="Peter"/>
    <s v="Van Vollenstee"/>
    <s v="SA Grand Masters"/>
    <s v="SA Grand Masters"/>
    <s v="Kob"/>
    <m/>
    <n v="53"/>
    <n v="1.5"/>
    <n v="1.5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54"/>
    <n v="1.6"/>
    <n v="1.6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8"/>
    <n v="1.1000000000000001"/>
    <n v="1.1000000000000001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50"/>
    <n v="1.3"/>
    <n v="1.3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73"/>
    <n v="4.0999999999999996"/>
    <n v="4.0999999999999996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55"/>
    <n v="1.7"/>
    <n v="1.7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1"/>
    <n v="0.7"/>
    <n v="0.7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5"/>
    <n v="0.9"/>
    <n v="0.9"/>
    <x v="23"/>
    <x v="3"/>
  </r>
  <r>
    <s v="2025-GUS-D2"/>
    <d v="2025-10-22T00:00:00"/>
    <s v="Day 2"/>
    <s v="SA4932"/>
    <s v="Peter"/>
    <s v="Van Vollenstee"/>
    <s v="SA Grand Masters"/>
    <s v="SA Grand Masters"/>
    <s v="Kob"/>
    <m/>
    <n v="45"/>
    <n v="0.9"/>
    <n v="0.9"/>
    <x v="23"/>
    <x v="3"/>
  </r>
  <r>
    <s v="2025-GUS-D2"/>
    <d v="2025-10-22T00:00:00"/>
    <s v="Day 2"/>
    <s v="SA2057"/>
    <s v="Colin"/>
    <s v="Davidowitz"/>
    <s v="SA Grand Masters"/>
    <s v="SA Grand Masters"/>
    <s v="Kob"/>
    <m/>
    <n v="49"/>
    <n v="1.2"/>
    <n v="1.2"/>
    <x v="24"/>
    <x v="3"/>
  </r>
  <r>
    <s v="2025-GUS-D2"/>
    <d v="2025-10-22T00:00:00"/>
    <s v="Day 2"/>
    <s v="SA4534"/>
    <s v="Mike"/>
    <s v="Bailey"/>
    <s v="SA Grand Masters"/>
    <s v="SA Grand Masters"/>
    <s v="Kob"/>
    <m/>
    <n v="50"/>
    <n v="1.3"/>
    <n v="1.3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0"/>
    <n v="1.3"/>
    <n v="1.3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3"/>
    <n v="1.5"/>
    <n v="1.5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5"/>
    <n v="1.7"/>
    <n v="1.7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6"/>
    <n v="1"/>
    <n v="1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5"/>
    <n v="0.9"/>
    <n v="0.9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5"/>
    <n v="0.9"/>
    <n v="0.9"/>
    <x v="21"/>
    <x v="3"/>
  </r>
  <r>
    <s v="2025-GUS-D2"/>
    <d v="2025-10-22T00:00:00"/>
    <s v="Day 2"/>
    <s v="SA4534"/>
    <s v="Mike"/>
    <s v="Bailey"/>
    <s v="SA Grand Masters"/>
    <s v="SA Grand Masters"/>
    <s v="Kob"/>
    <m/>
    <n v="51"/>
    <n v="1.4"/>
    <n v="1.4"/>
    <x v="21"/>
    <x v="3"/>
  </r>
  <r>
    <s v="2025-GUS-D2"/>
    <d v="2025-10-22T00:00:00"/>
    <s v="Day 2"/>
    <s v="SA4534"/>
    <s v="Mike"/>
    <s v="Bailey"/>
    <s v="SA Grand Masters"/>
    <s v="SA Grand Masters"/>
    <s v="Kob"/>
    <m/>
    <n v="42"/>
    <n v="0.8"/>
    <n v="0.8"/>
    <x v="21"/>
    <x v="3"/>
  </r>
  <r>
    <s v="2025-GUS-D2"/>
    <d v="2025-10-22T00:00:00"/>
    <s v="Day 2"/>
    <s v="SA5724"/>
    <s v="Brian"/>
    <s v="McFarlane"/>
    <s v="SA Grand Masters"/>
    <s v="SA Grand Masters"/>
    <m/>
    <s v="Shark Spotted Gully"/>
    <n v="152"/>
    <n v="18.2"/>
    <n v="18.2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0"/>
    <n v="1.3"/>
    <n v="1.3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3"/>
    <n v="1.5"/>
    <n v="1.5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7"/>
    <n v="1.1000000000000001"/>
    <n v="1.1000000000000001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9"/>
    <n v="1.2"/>
    <n v="1.2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0"/>
    <n v="1.3"/>
    <n v="1.3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1"/>
    <n v="0.7"/>
    <n v="0.7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9"/>
    <n v="1.2"/>
    <n v="1.2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56"/>
    <n v="1.8"/>
    <n v="1.8"/>
    <x v="25"/>
    <x v="3"/>
  </r>
  <r>
    <s v="2025-GUS-D2"/>
    <d v="2025-10-22T00:00:00"/>
    <s v="Day 2"/>
    <s v="SA5724"/>
    <s v="Brian"/>
    <s v="McFarlane"/>
    <s v="SA Grand Masters"/>
    <s v="SA Grand Masters"/>
    <s v="Kob"/>
    <m/>
    <n v="44"/>
    <n v="0.9"/>
    <n v="0.9"/>
    <x v="25"/>
    <x v="3"/>
  </r>
  <r>
    <s v="2025-GUS-D2"/>
    <d v="2025-10-22T00:00:00"/>
    <s v="Day 2"/>
    <s v="SA4949"/>
    <s v="Kallie"/>
    <s v="Erasmus"/>
    <s v="SA Grand Masters"/>
    <s v="SA Grand Masters"/>
    <m/>
    <s v="Shark Spotted Gully"/>
    <n v="169"/>
    <n v="26.2"/>
    <n v="26.2"/>
    <x v="20"/>
    <x v="3"/>
  </r>
  <r>
    <s v="2025-GUS-D2"/>
    <d v="2025-10-22T00:00:00"/>
    <s v="Day 2"/>
    <s v="SA4949"/>
    <s v="Kallie"/>
    <s v="Erasmus"/>
    <s v="SA Grand Masters"/>
    <s v="SA Grand Masters"/>
    <m/>
    <s v="Shark Spotted Gully"/>
    <n v="98"/>
    <n v="4"/>
    <n v="4"/>
    <x v="20"/>
    <x v="3"/>
  </r>
  <r>
    <s v="2025-GUS-D2"/>
    <d v="2025-10-22T00:00:00"/>
    <s v="Day 2"/>
    <s v="SA4949"/>
    <s v="Kallie"/>
    <s v="Erasmus"/>
    <s v="SA Grand Masters"/>
    <s v="SA Grand Masters"/>
    <s v="Kob"/>
    <m/>
    <n v="56"/>
    <n v="1.8"/>
    <n v="1.8"/>
    <x v="20"/>
    <x v="3"/>
  </r>
  <r>
    <s v="2025-GUS-D2"/>
    <d v="2025-10-22T00:00:00"/>
    <s v="Day 2"/>
    <s v="SA4949"/>
    <s v="Kallie"/>
    <s v="Erasmus"/>
    <s v="SA Grand Masters"/>
    <s v="SA Grand Masters"/>
    <s v="Kob"/>
    <m/>
    <n v="59"/>
    <n v="2.1"/>
    <n v="2.1"/>
    <x v="20"/>
    <x v="3"/>
  </r>
  <r>
    <s v="2025-GUS-D2"/>
    <d v="2025-10-22T00:00:00"/>
    <s v="Day 2"/>
    <s v="SA4949"/>
    <s v="Kallie"/>
    <s v="Erasmus"/>
    <s v="SA Grand Masters"/>
    <s v="SA Grand Masters"/>
    <s v="Kob"/>
    <m/>
    <n v="45"/>
    <n v="0.9"/>
    <n v="0.9"/>
    <x v="20"/>
    <x v="3"/>
  </r>
  <r>
    <s v="2025-GUS-D2"/>
    <d v="2025-10-22T00:00:00"/>
    <s v="Day 2"/>
    <s v="SA2427"/>
    <s v="Kobus"/>
    <s v="Rossouw"/>
    <s v="SA Grand Masters"/>
    <s v="SA Grand Masters"/>
    <m/>
    <s v="Shark Spotted Gully"/>
    <n v="151"/>
    <n v="17.8"/>
    <n v="17.8"/>
    <x v="22"/>
    <x v="3"/>
  </r>
  <r>
    <s v="2025-GUS-D2"/>
    <d v="2025-10-22T00:00:00"/>
    <s v="Day 2"/>
    <s v="SA2427"/>
    <s v="Kobus"/>
    <s v="Rossouw"/>
    <s v="SA Grand Masters"/>
    <s v="SA Grand Masters"/>
    <s v="Kob"/>
    <m/>
    <n v="58"/>
    <n v="2"/>
    <n v="2"/>
    <x v="22"/>
    <x v="3"/>
  </r>
  <r>
    <s v="2025-GUS-D2"/>
    <d v="2025-10-22T00:00:00"/>
    <s v="Day 2"/>
    <s v="SA2427"/>
    <s v="Kobus"/>
    <s v="Rossouw"/>
    <s v="SA Grand Masters"/>
    <s v="SA Grand Masters"/>
    <s v="Kob"/>
    <m/>
    <n v="47"/>
    <n v="1.1000000000000001"/>
    <n v="1.1000000000000001"/>
    <x v="22"/>
    <x v="3"/>
  </r>
  <r>
    <s v="2025-GUS-D2"/>
    <d v="2025-10-22T00:00:00"/>
    <s v="Day 2"/>
    <s v="SA2427"/>
    <s v="Kobus"/>
    <s v="Rossouw"/>
    <s v="SA Grand Masters"/>
    <s v="SA Grand Masters"/>
    <s v="Kob"/>
    <m/>
    <n v="44"/>
    <n v="0.9"/>
    <n v="0.9"/>
    <x v="22"/>
    <x v="3"/>
  </r>
  <r>
    <s v="2025-GUS-D2"/>
    <d v="2025-10-22T00:00:00"/>
    <s v="Day 2"/>
    <s v="SA10143"/>
    <s v="Kian"/>
    <s v="Timmer"/>
    <s v="SA Inland"/>
    <s v="SA Inland"/>
    <s v="Kob"/>
    <m/>
    <n v="42"/>
    <n v="0.8"/>
    <n v="0.8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42"/>
    <n v="0.8"/>
    <n v="0.8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56"/>
    <n v="1.8"/>
    <n v="1.8"/>
    <x v="28"/>
    <x v="4"/>
  </r>
  <r>
    <s v="2025-GUS-D2"/>
    <d v="2025-10-22T00:00:00"/>
    <s v="Day 2"/>
    <s v="SA10143"/>
    <s v="Kian"/>
    <s v="Timmer"/>
    <s v="SA Inland"/>
    <s v="SA Inland"/>
    <s v="Kob"/>
    <m/>
    <n v="45"/>
    <n v="0.9"/>
    <n v="0.9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10143"/>
    <s v="Kian"/>
    <s v="Timmer"/>
    <s v="SA Inland"/>
    <s v="SA Inland"/>
    <s v="Kob"/>
    <m/>
    <n v="54"/>
    <n v="1.6"/>
    <n v="1.6"/>
    <x v="28"/>
    <x v="4"/>
  </r>
  <r>
    <s v="2025-GUS-D2"/>
    <d v="2025-10-22T00:00:00"/>
    <s v="Day 2"/>
    <s v="SA10143"/>
    <s v="Kian"/>
    <s v="Timmer"/>
    <s v="SA Inland"/>
    <s v="SA Inland"/>
    <s v="Kob"/>
    <m/>
    <n v="52"/>
    <n v="1.4"/>
    <n v="1.4"/>
    <x v="28"/>
    <x v="4"/>
  </r>
  <r>
    <s v="2025-GUS-D2"/>
    <d v="2025-10-22T00:00:00"/>
    <s v="Day 2"/>
    <s v="SA10143"/>
    <s v="Kian"/>
    <s v="Timmer"/>
    <s v="SA Inland"/>
    <s v="SA Inland"/>
    <s v="Kob"/>
    <m/>
    <n v="49"/>
    <n v="1.2"/>
    <n v="1.2"/>
    <x v="28"/>
    <x v="4"/>
  </r>
  <r>
    <s v="2025-GUS-D2"/>
    <d v="2025-10-22T00:00:00"/>
    <s v="Day 2"/>
    <s v="SA10143"/>
    <s v="Kian"/>
    <s v="Timmer"/>
    <s v="SA Inland"/>
    <s v="SA Inland"/>
    <s v="Kob"/>
    <m/>
    <n v="54"/>
    <n v="1.6"/>
    <n v="1.6"/>
    <x v="28"/>
    <x v="4"/>
  </r>
  <r>
    <s v="2025-GUS-D2"/>
    <d v="2025-10-22T00:00:00"/>
    <s v="Day 2"/>
    <s v="SA10143"/>
    <s v="Kian"/>
    <s v="Timmer"/>
    <s v="SA Inland"/>
    <s v="SA Inland"/>
    <s v="Kob"/>
    <m/>
    <n v="48"/>
    <n v="1.1000000000000001"/>
    <n v="1.1000000000000001"/>
    <x v="28"/>
    <x v="4"/>
  </r>
  <r>
    <s v="2025-GUS-D2"/>
    <d v="2025-10-22T00:00:00"/>
    <s v="Day 2"/>
    <s v="SA728"/>
    <s v="Wimpie"/>
    <s v="Barnard"/>
    <s v="SA Inland"/>
    <s v="SA Inland"/>
    <s v="Kob"/>
    <m/>
    <n v="51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50"/>
    <n v="1.3"/>
    <n v="1.3"/>
    <x v="31"/>
    <x v="4"/>
  </r>
  <r>
    <s v="2025-GUS-D2"/>
    <d v="2025-10-22T00:00:00"/>
    <s v="Day 2"/>
    <s v="SA728"/>
    <s v="Wimpie"/>
    <s v="Barnard"/>
    <s v="SA Inland"/>
    <s v="SA Inland"/>
    <s v="Kob"/>
    <m/>
    <n v="47"/>
    <n v="1.1000000000000001"/>
    <n v="1.1000000000000001"/>
    <x v="31"/>
    <x v="4"/>
  </r>
  <r>
    <s v="2025-GUS-D2"/>
    <d v="2025-10-22T00:00:00"/>
    <s v="Day 2"/>
    <s v="SA728"/>
    <s v="Wimpie"/>
    <s v="Barnard"/>
    <s v="SA Inland"/>
    <s v="SA Inland"/>
    <s v="Kob"/>
    <m/>
    <n v="55"/>
    <n v="1.7"/>
    <n v="1.7"/>
    <x v="31"/>
    <x v="4"/>
  </r>
  <r>
    <s v="2025-GUS-D2"/>
    <d v="2025-10-22T00:00:00"/>
    <s v="Day 2"/>
    <s v="SA728"/>
    <s v="Wimpie"/>
    <s v="Barnard"/>
    <s v="SA Inland"/>
    <s v="SA Inland"/>
    <s v="Kob"/>
    <m/>
    <n v="45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49"/>
    <n v="1.2"/>
    <n v="1.2"/>
    <x v="31"/>
    <x v="4"/>
  </r>
  <r>
    <s v="2025-GUS-D2"/>
    <d v="2025-10-22T00:00:00"/>
    <s v="Day 2"/>
    <s v="SA728"/>
    <s v="Wimpie"/>
    <s v="Barnard"/>
    <s v="SA Inland"/>
    <s v="SA Inland"/>
    <s v="Kob"/>
    <m/>
    <n v="42"/>
    <n v="0.8"/>
    <n v="0.8"/>
    <x v="31"/>
    <x v="4"/>
  </r>
  <r>
    <s v="2025-GUS-D2"/>
    <d v="2025-10-22T00:00:00"/>
    <s v="Day 2"/>
    <s v="SA728"/>
    <s v="Wimpie"/>
    <s v="Barnard"/>
    <s v="SA Inland"/>
    <s v="SA Inland"/>
    <s v="Kob"/>
    <m/>
    <n v="45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61"/>
    <n v="2.2999999999999998"/>
    <n v="2.2999999999999998"/>
    <x v="31"/>
    <x v="4"/>
  </r>
  <r>
    <s v="2025-GUS-D2"/>
    <d v="2025-10-22T00:00:00"/>
    <s v="Day 2"/>
    <s v="SA728"/>
    <s v="Wimpie"/>
    <s v="Barnard"/>
    <s v="SA Inland"/>
    <s v="SA Inland"/>
    <s v="Kob"/>
    <m/>
    <n v="51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45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44"/>
    <n v="0.9"/>
    <n v="0.9"/>
    <x v="31"/>
    <x v="4"/>
  </r>
  <r>
    <s v="2025-GUS-D2"/>
    <d v="2025-10-22T00:00:00"/>
    <s v="Day 2"/>
    <s v="SA728"/>
    <s v="Wimpie"/>
    <s v="Barnard"/>
    <s v="SA Inland"/>
    <s v="SA Inland"/>
    <s v="Kob"/>
    <m/>
    <n v="54"/>
    <n v="1.6"/>
    <n v="1.6"/>
    <x v="31"/>
    <x v="4"/>
  </r>
  <r>
    <s v="2025-GUS-D2"/>
    <d v="2025-10-22T00:00:00"/>
    <s v="Day 2"/>
    <s v="SA728"/>
    <s v="Wimpie"/>
    <s v="Barnard"/>
    <s v="SA Inland"/>
    <s v="SA Inland"/>
    <s v="Kob"/>
    <m/>
    <n v="52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49"/>
    <n v="1.2"/>
    <n v="1.2"/>
    <x v="31"/>
    <x v="4"/>
  </r>
  <r>
    <s v="2025-GUS-D2"/>
    <d v="2025-10-22T00:00:00"/>
    <s v="Day 2"/>
    <s v="SA728"/>
    <s v="Wimpie"/>
    <s v="Barnard"/>
    <s v="SA Inland"/>
    <s v="SA Inland"/>
    <s v="Kob"/>
    <m/>
    <n v="43"/>
    <n v="0.8"/>
    <n v="0.8"/>
    <x v="31"/>
    <x v="4"/>
  </r>
  <r>
    <s v="2025-GUS-D2"/>
    <d v="2025-10-22T00:00:00"/>
    <s v="Day 2"/>
    <s v="SA728"/>
    <s v="Wimpie"/>
    <s v="Barnard"/>
    <s v="SA Inland"/>
    <s v="SA Inland"/>
    <s v="Kob"/>
    <m/>
    <n v="49"/>
    <n v="1.2"/>
    <n v="1.2"/>
    <x v="31"/>
    <x v="4"/>
  </r>
  <r>
    <s v="2025-GUS-D2"/>
    <d v="2025-10-22T00:00:00"/>
    <s v="Day 2"/>
    <s v="SA728"/>
    <s v="Wimpie"/>
    <s v="Barnard"/>
    <s v="SA Inland"/>
    <s v="SA Inland"/>
    <s v="Kob"/>
    <m/>
    <n v="43"/>
    <n v="0.8"/>
    <n v="0.8"/>
    <x v="31"/>
    <x v="4"/>
  </r>
  <r>
    <s v="2025-GUS-D2"/>
    <d v="2025-10-22T00:00:00"/>
    <s v="Day 2"/>
    <s v="SA728"/>
    <s v="Wimpie"/>
    <s v="Barnard"/>
    <s v="SA Inland"/>
    <s v="SA Inland"/>
    <s v="Kob"/>
    <m/>
    <n v="53"/>
    <n v="1.5"/>
    <n v="1.5"/>
    <x v="31"/>
    <x v="4"/>
  </r>
  <r>
    <s v="2025-GUS-D2"/>
    <d v="2025-10-22T00:00:00"/>
    <s v="Day 2"/>
    <s v="SA728"/>
    <s v="Wimpie"/>
    <s v="Barnard"/>
    <s v="SA Inland"/>
    <s v="SA Inland"/>
    <s v="Kob"/>
    <m/>
    <n v="52"/>
    <n v="1.4"/>
    <n v="1.4"/>
    <x v="31"/>
    <x v="4"/>
  </r>
  <r>
    <s v="2025-GUS-D2"/>
    <d v="2025-10-22T00:00:00"/>
    <s v="Day 2"/>
    <s v="SA728"/>
    <s v="Wimpie"/>
    <s v="Barnard"/>
    <s v="SA Inland"/>
    <s v="SA Inland"/>
    <s v="Kob"/>
    <m/>
    <n v="47"/>
    <n v="1.1000000000000001"/>
    <n v="1.1000000000000001"/>
    <x v="31"/>
    <x v="4"/>
  </r>
  <r>
    <s v="2025-GUS-D2"/>
    <d v="2025-10-22T00:00:00"/>
    <s v="Day 2"/>
    <s v="SA8871"/>
    <s v="Ruan"/>
    <s v="Nel"/>
    <s v="SA Inland"/>
    <s v="SA Inland"/>
    <s v="Kob"/>
    <m/>
    <n v="50"/>
    <n v="1.3"/>
    <n v="1.3"/>
    <x v="29"/>
    <x v="4"/>
  </r>
  <r>
    <s v="2025-GUS-D2"/>
    <d v="2025-10-22T00:00:00"/>
    <s v="Day 2"/>
    <s v="SA8871"/>
    <s v="Ruan"/>
    <s v="Nel"/>
    <s v="SA Inland"/>
    <s v="SA Inland"/>
    <s v="Kob"/>
    <m/>
    <n v="59"/>
    <n v="2.1"/>
    <n v="2.1"/>
    <x v="29"/>
    <x v="4"/>
  </r>
  <r>
    <s v="2025-GUS-D2"/>
    <d v="2025-10-22T00:00:00"/>
    <s v="Day 2"/>
    <s v="SA8871"/>
    <s v="Ruan"/>
    <s v="Nel"/>
    <s v="SA Inland"/>
    <s v="SA Inland"/>
    <s v="Kob"/>
    <m/>
    <n v="51"/>
    <n v="1.4"/>
    <n v="1.4"/>
    <x v="29"/>
    <x v="4"/>
  </r>
  <r>
    <s v="2025-GUS-D2"/>
    <d v="2025-10-22T00:00:00"/>
    <s v="Day 2"/>
    <s v="SA8871"/>
    <s v="Ruan"/>
    <s v="Nel"/>
    <s v="SA Inland"/>
    <s v="SA Inland"/>
    <s v="Kob"/>
    <m/>
    <n v="48"/>
    <n v="1.1000000000000001"/>
    <n v="1.1000000000000001"/>
    <x v="29"/>
    <x v="4"/>
  </r>
  <r>
    <s v="2025-GUS-D2"/>
    <d v="2025-10-22T00:00:00"/>
    <s v="Day 2"/>
    <s v="SA8871"/>
    <s v="Ruan"/>
    <s v="Nel"/>
    <s v="SA Inland"/>
    <s v="SA Inland"/>
    <s v="Kob"/>
    <m/>
    <n v="43"/>
    <n v="0.8"/>
    <n v="0.8"/>
    <x v="29"/>
    <x v="4"/>
  </r>
  <r>
    <s v="2025-GUS-D2"/>
    <d v="2025-10-22T00:00:00"/>
    <s v="Day 2"/>
    <s v="SA8871"/>
    <s v="Ruan"/>
    <s v="Nel"/>
    <s v="SA Inland"/>
    <s v="SA Inland"/>
    <s v="Kob"/>
    <m/>
    <n v="50"/>
    <n v="1.3"/>
    <n v="1.3"/>
    <x v="29"/>
    <x v="4"/>
  </r>
  <r>
    <s v="2025-GUS-D2"/>
    <d v="2025-10-22T00:00:00"/>
    <s v="Day 2"/>
    <s v="SA8871"/>
    <s v="Ruan"/>
    <s v="Nel"/>
    <s v="SA Inland"/>
    <s v="SA Inland"/>
    <s v="Kob"/>
    <m/>
    <n v="57"/>
    <n v="1.9"/>
    <n v="1.9"/>
    <x v="29"/>
    <x v="4"/>
  </r>
  <r>
    <s v="2025-GUS-D2"/>
    <d v="2025-10-22T00:00:00"/>
    <s v="Day 2"/>
    <s v="SA8871"/>
    <s v="Ruan"/>
    <s v="Nel"/>
    <s v="SA Inland"/>
    <s v="SA Inland"/>
    <s v="Kob"/>
    <m/>
    <n v="48"/>
    <n v="1.1000000000000001"/>
    <n v="1.1000000000000001"/>
    <x v="29"/>
    <x v="4"/>
  </r>
  <r>
    <s v="2025-GUS-D2"/>
    <d v="2025-10-22T00:00:00"/>
    <s v="Day 2"/>
    <s v="SA8871"/>
    <s v="Ruan"/>
    <s v="Nel"/>
    <s v="SA Inland"/>
    <s v="SA Inland"/>
    <s v="Kob"/>
    <m/>
    <n v="47"/>
    <n v="1.1000000000000001"/>
    <n v="1.1000000000000001"/>
    <x v="29"/>
    <x v="4"/>
  </r>
  <r>
    <s v="2025-GUS-D2"/>
    <d v="2025-10-22T00:00:00"/>
    <s v="Day 2"/>
    <s v="SA8871"/>
    <s v="Ruan"/>
    <s v="Nel"/>
    <s v="SA Inland"/>
    <s v="SA Inland"/>
    <s v="Kob"/>
    <m/>
    <n v="45"/>
    <n v="0.9"/>
    <n v="0.9"/>
    <x v="29"/>
    <x v="4"/>
  </r>
  <r>
    <s v="2025-GUS-D2"/>
    <d v="2025-10-22T00:00:00"/>
    <s v="Day 2"/>
    <s v="SA8871"/>
    <s v="Ruan"/>
    <s v="Nel"/>
    <s v="SA Inland"/>
    <s v="SA Inland"/>
    <s v="Kob"/>
    <m/>
    <n v="46"/>
    <n v="1"/>
    <n v="1"/>
    <x v="29"/>
    <x v="4"/>
  </r>
  <r>
    <s v="2025-GUS-D2"/>
    <d v="2025-10-22T00:00:00"/>
    <s v="Day 2"/>
    <s v="SA8871"/>
    <s v="Ruan"/>
    <s v="Nel"/>
    <s v="SA Inland"/>
    <s v="SA Inland"/>
    <s v="Kob"/>
    <m/>
    <n v="53"/>
    <n v="1.5"/>
    <n v="1.5"/>
    <x v="29"/>
    <x v="4"/>
  </r>
  <r>
    <s v="2025-GUS-D2"/>
    <d v="2025-10-22T00:00:00"/>
    <s v="Day 2"/>
    <s v="SA8871"/>
    <s v="Ruan"/>
    <s v="Nel"/>
    <s v="SA Inland"/>
    <s v="SA Inland"/>
    <s v="Kob"/>
    <m/>
    <n v="41"/>
    <n v="0.7"/>
    <n v="0.7"/>
    <x v="29"/>
    <x v="4"/>
  </r>
  <r>
    <s v="2025-GUS-D2"/>
    <d v="2025-10-22T00:00:00"/>
    <s v="Day 2"/>
    <s v="SA8871"/>
    <s v="Ruan"/>
    <s v="Nel"/>
    <s v="SA Inland"/>
    <s v="SA Inland"/>
    <s v="Kob"/>
    <m/>
    <n v="53"/>
    <n v="1.5"/>
    <n v="1.5"/>
    <x v="29"/>
    <x v="4"/>
  </r>
  <r>
    <s v="2025-GUS-D2"/>
    <d v="2025-10-22T00:00:00"/>
    <s v="Day 2"/>
    <s v="SA8871"/>
    <s v="Ruan"/>
    <s v="Nel"/>
    <s v="SA Inland"/>
    <s v="SA Inland"/>
    <s v="Kob"/>
    <m/>
    <n v="50"/>
    <n v="1.3"/>
    <n v="1.3"/>
    <x v="29"/>
    <x v="4"/>
  </r>
  <r>
    <s v="2025-GUS-D2"/>
    <d v="2025-10-22T00:00:00"/>
    <s v="Day 2"/>
    <s v="SA8871"/>
    <s v="Ruan"/>
    <s v="Nel"/>
    <s v="SA Inland"/>
    <s v="SA Inland"/>
    <s v="Kob"/>
    <m/>
    <n v="40"/>
    <n v="0.7"/>
    <n v="0.7"/>
    <x v="29"/>
    <x v="4"/>
  </r>
  <r>
    <s v="2025-GUS-D2"/>
    <d v="2025-10-22T00:00:00"/>
    <s v="Day 2"/>
    <s v="SA9676"/>
    <s v="Lester"/>
    <s v="Alexander"/>
    <s v="SA Inland"/>
    <s v="SA Inland"/>
    <m/>
    <s v="Shark Spotted Gully"/>
    <n v="93"/>
    <n v="3.4"/>
    <n v="3.4"/>
    <x v="33"/>
    <x v="4"/>
  </r>
  <r>
    <s v="2025-GUS-D2"/>
    <d v="2025-10-22T00:00:00"/>
    <s v="Day 2"/>
    <s v="SA9676"/>
    <s v="Lester"/>
    <s v="Alexander"/>
    <s v="SA Inland"/>
    <s v="SA Inland"/>
    <s v="Kob"/>
    <m/>
    <n v="50"/>
    <n v="1.3"/>
    <n v="1.3"/>
    <x v="33"/>
    <x v="4"/>
  </r>
  <r>
    <s v="2025-GUS-D2"/>
    <d v="2025-10-22T00:00:00"/>
    <s v="Day 2"/>
    <s v="SA9676"/>
    <s v="Lester"/>
    <s v="Alexander"/>
    <s v="SA Inland"/>
    <s v="SA Inland"/>
    <s v="Kob"/>
    <m/>
    <n v="49"/>
    <n v="1.2"/>
    <n v="1.2"/>
    <x v="33"/>
    <x v="4"/>
  </r>
  <r>
    <s v="2025-GUS-D2"/>
    <d v="2025-10-22T00:00:00"/>
    <s v="Day 2"/>
    <s v="SA9676"/>
    <s v="Lester"/>
    <s v="Alexander"/>
    <s v="SA Inland"/>
    <s v="SA Inland"/>
    <s v="Kob"/>
    <m/>
    <n v="42"/>
    <n v="0.8"/>
    <n v="0.8"/>
    <x v="33"/>
    <x v="4"/>
  </r>
  <r>
    <s v="2025-GUS-D2"/>
    <d v="2025-10-22T00:00:00"/>
    <s v="Day 2"/>
    <s v="SA9676"/>
    <s v="Lester"/>
    <s v="Alexander"/>
    <s v="SA Inland"/>
    <s v="SA Inland"/>
    <s v="Kob"/>
    <m/>
    <n v="45"/>
    <n v="0.9"/>
    <n v="0.9"/>
    <x v="33"/>
    <x v="4"/>
  </r>
  <r>
    <s v="2025-GUS-D2"/>
    <d v="2025-10-22T00:00:00"/>
    <s v="Day 2"/>
    <s v="SA9676"/>
    <s v="Lester"/>
    <s v="Alexander"/>
    <s v="SA Inland"/>
    <s v="SA Inland"/>
    <s v="Kob"/>
    <m/>
    <n v="46"/>
    <n v="1"/>
    <n v="1"/>
    <x v="33"/>
    <x v="4"/>
  </r>
  <r>
    <s v="2025-GUS-D2"/>
    <d v="2025-10-22T00:00:00"/>
    <s v="Day 2"/>
    <s v="SA9676"/>
    <s v="Lester"/>
    <s v="Alexander"/>
    <s v="SA Inland"/>
    <s v="SA Inland"/>
    <s v="Kob"/>
    <m/>
    <n v="47"/>
    <n v="1.1000000000000001"/>
    <n v="1.1000000000000001"/>
    <x v="33"/>
    <x v="4"/>
  </r>
  <r>
    <s v="2025-GUS-D2"/>
    <d v="2025-10-22T00:00:00"/>
    <s v="Day 2"/>
    <s v="SA9676"/>
    <s v="Lester"/>
    <s v="Alexander"/>
    <s v="SA Inland"/>
    <s v="SA Inland"/>
    <s v="Kob"/>
    <m/>
    <n v="49"/>
    <n v="1.2"/>
    <n v="1.2"/>
    <x v="33"/>
    <x v="4"/>
  </r>
  <r>
    <s v="2025-GUS-D2"/>
    <d v="2025-10-22T00:00:00"/>
    <s v="Day 2"/>
    <s v="SA9676"/>
    <s v="Lester"/>
    <s v="Alexander"/>
    <s v="SA Inland"/>
    <s v="SA Inland"/>
    <s v="Kob"/>
    <m/>
    <n v="50"/>
    <n v="1.3"/>
    <n v="1.3"/>
    <x v="33"/>
    <x v="4"/>
  </r>
  <r>
    <s v="2025-GUS-D2"/>
    <d v="2025-10-22T00:00:00"/>
    <s v="Day 2"/>
    <s v="SA9165"/>
    <s v="Wihan"/>
    <s v="De Jager"/>
    <s v="SA Inland"/>
    <s v="SA Inland"/>
    <m/>
    <s v="Shark Spotted Gully"/>
    <n v="80"/>
    <n v="2"/>
    <n v="2"/>
    <x v="30"/>
    <x v="4"/>
  </r>
  <r>
    <s v="2025-GUS-D2"/>
    <d v="2025-10-22T00:00:00"/>
    <s v="Day 2"/>
    <s v="SA9165"/>
    <s v="Wihan"/>
    <s v="De Jager"/>
    <s v="SA Inland"/>
    <s v="SA Inland"/>
    <s v="Kob"/>
    <m/>
    <n v="51"/>
    <n v="1.4"/>
    <n v="1.4"/>
    <x v="30"/>
    <x v="4"/>
  </r>
  <r>
    <s v="2025-GUS-D2"/>
    <d v="2025-10-22T00:00:00"/>
    <s v="Day 2"/>
    <s v="SA9165"/>
    <s v="Wihan"/>
    <s v="De Jager"/>
    <s v="SA Inland"/>
    <s v="SA Inland"/>
    <s v="Kob"/>
    <m/>
    <n v="43"/>
    <n v="0.8"/>
    <n v="0.8"/>
    <x v="30"/>
    <x v="4"/>
  </r>
  <r>
    <s v="2025-GUS-D2"/>
    <d v="2025-10-22T00:00:00"/>
    <s v="Day 2"/>
    <s v="SA9165"/>
    <s v="Wihan"/>
    <s v="De Jager"/>
    <s v="SA Inland"/>
    <s v="SA Inland"/>
    <s v="Kob"/>
    <m/>
    <n v="47"/>
    <n v="1.1000000000000001"/>
    <n v="1.1000000000000001"/>
    <x v="30"/>
    <x v="4"/>
  </r>
  <r>
    <s v="2025-GUS-D2"/>
    <d v="2025-10-22T00:00:00"/>
    <s v="Day 2"/>
    <s v="SA9165"/>
    <s v="Wihan"/>
    <s v="De Jager"/>
    <s v="SA Inland"/>
    <s v="SA Inland"/>
    <s v="Kob"/>
    <m/>
    <n v="51"/>
    <n v="1.4"/>
    <n v="1.4"/>
    <x v="30"/>
    <x v="4"/>
  </r>
  <r>
    <s v="2025-GUS-D2"/>
    <d v="2025-10-22T00:00:00"/>
    <s v="Day 2"/>
    <s v="SA9165"/>
    <s v="Wihan"/>
    <s v="De Jager"/>
    <s v="SA Inland"/>
    <s v="SA Inland"/>
    <s v="Kob"/>
    <m/>
    <n v="59"/>
    <n v="2.1"/>
    <n v="2.1"/>
    <x v="30"/>
    <x v="4"/>
  </r>
  <r>
    <s v="2025-GUS-D2"/>
    <d v="2025-10-22T00:00:00"/>
    <s v="Day 2"/>
    <s v="SA9165"/>
    <s v="Wihan"/>
    <s v="De Jager"/>
    <s v="SA Inland"/>
    <s v="SA Inland"/>
    <s v="Kob"/>
    <m/>
    <n v="46"/>
    <n v="1"/>
    <n v="1"/>
    <x v="30"/>
    <x v="4"/>
  </r>
  <r>
    <s v="2025-GUS-D2"/>
    <d v="2025-10-22T00:00:00"/>
    <s v="Day 2"/>
    <s v="SA9165"/>
    <s v="Wihan"/>
    <s v="De Jager"/>
    <s v="SA Inland"/>
    <s v="SA Inland"/>
    <s v="Kob"/>
    <m/>
    <n v="43"/>
    <n v="0.8"/>
    <n v="0.8"/>
    <x v="30"/>
    <x v="4"/>
  </r>
  <r>
    <s v="2025-GUS-D2"/>
    <d v="2025-10-22T00:00:00"/>
    <s v="Day 2"/>
    <s v="SA9165"/>
    <s v="Wihan"/>
    <s v="De Jager"/>
    <s v="SA Inland"/>
    <s v="SA Inland"/>
    <s v="Kob"/>
    <m/>
    <n v="48"/>
    <n v="1.1000000000000001"/>
    <n v="1.1000000000000001"/>
    <x v="30"/>
    <x v="4"/>
  </r>
  <r>
    <s v="2025-GUS-D2"/>
    <d v="2025-10-22T00:00:00"/>
    <s v="Day 2"/>
    <s v="SA9165"/>
    <s v="Wihan"/>
    <s v="De Jager"/>
    <s v="SA Inland"/>
    <s v="SA Inland"/>
    <s v="Kob"/>
    <m/>
    <n v="45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57"/>
    <n v="1.9"/>
    <n v="1.9"/>
    <x v="30"/>
    <x v="4"/>
  </r>
  <r>
    <s v="2025-GUS-D2"/>
    <d v="2025-10-22T00:00:00"/>
    <s v="Day 2"/>
    <s v="SA9165"/>
    <s v="Wihan"/>
    <s v="De Jager"/>
    <s v="SA Inland"/>
    <s v="SA Inland"/>
    <s v="Kob"/>
    <m/>
    <n v="41"/>
    <n v="0.7"/>
    <n v="0.7"/>
    <x v="30"/>
    <x v="4"/>
  </r>
  <r>
    <s v="2025-GUS-D2"/>
    <d v="2025-10-22T00:00:00"/>
    <s v="Day 2"/>
    <s v="SA9165"/>
    <s v="Wihan"/>
    <s v="De Jager"/>
    <s v="SA Inland"/>
    <s v="SA Inland"/>
    <s v="Kob"/>
    <m/>
    <n v="59"/>
    <n v="2.1"/>
    <n v="2.1"/>
    <x v="30"/>
    <x v="4"/>
  </r>
  <r>
    <s v="2025-GUS-D2"/>
    <d v="2025-10-22T00:00:00"/>
    <s v="Day 2"/>
    <s v="SA9165"/>
    <s v="Wihan"/>
    <s v="De Jager"/>
    <s v="SA Inland"/>
    <s v="SA Inland"/>
    <s v="Kob"/>
    <m/>
    <n v="44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7"/>
    <n v="1.1000000000000001"/>
    <n v="1.1000000000000001"/>
    <x v="30"/>
    <x v="4"/>
  </r>
  <r>
    <s v="2025-GUS-D2"/>
    <d v="2025-10-22T00:00:00"/>
    <s v="Day 2"/>
    <s v="SA9165"/>
    <s v="Wihan"/>
    <s v="De Jager"/>
    <s v="SA Inland"/>
    <s v="SA Inland"/>
    <s v="Kob"/>
    <m/>
    <n v="45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4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3"/>
    <n v="0.8"/>
    <n v="0.8"/>
    <x v="30"/>
    <x v="4"/>
  </r>
  <r>
    <s v="2025-GUS-D2"/>
    <d v="2025-10-22T00:00:00"/>
    <s v="Day 2"/>
    <s v="SA9165"/>
    <s v="Wihan"/>
    <s v="De Jager"/>
    <s v="SA Inland"/>
    <s v="SA Inland"/>
    <s v="Kob"/>
    <m/>
    <n v="44"/>
    <n v="0.9"/>
    <n v="0.9"/>
    <x v="30"/>
    <x v="4"/>
  </r>
  <r>
    <s v="2025-GUS-D2"/>
    <d v="2025-10-22T00:00:00"/>
    <s v="Day 2"/>
    <s v="SA9165"/>
    <s v="Wihan"/>
    <s v="De Jager"/>
    <s v="SA Inland"/>
    <s v="SA Inland"/>
    <s v="Kob"/>
    <m/>
    <n v="47"/>
    <n v="1.1000000000000001"/>
    <n v="1.1000000000000001"/>
    <x v="30"/>
    <x v="4"/>
  </r>
  <r>
    <s v="2025-GUS-D2"/>
    <d v="2025-10-22T00:00:00"/>
    <s v="Day 2"/>
    <s v="SA9168"/>
    <s v="Christopher"/>
    <s v="Rothman"/>
    <s v="SA Inland"/>
    <s v="SA Inland"/>
    <m/>
    <s v="Shark Spotted Gully"/>
    <n v="149"/>
    <n v="17"/>
    <n v="17"/>
    <x v="32"/>
    <x v="4"/>
  </r>
  <r>
    <s v="2025-GUS-D2"/>
    <d v="2025-10-22T00:00:00"/>
    <s v="Day 2"/>
    <s v="SA9168"/>
    <s v="Christopher"/>
    <s v="Rothman"/>
    <s v="SA Inland"/>
    <s v="SA Inland"/>
    <m/>
    <s v="Shark Spotted Gully"/>
    <n v="82"/>
    <n v="2.2000000000000002"/>
    <n v="2.2000000000000002"/>
    <x v="32"/>
    <x v="4"/>
  </r>
  <r>
    <s v="2025-GUS-D2"/>
    <d v="2025-10-22T00:00:00"/>
    <s v="Day 2"/>
    <s v="SA9139"/>
    <s v="Louis-Han"/>
    <s v="Nel"/>
    <s v="SA Inland"/>
    <s v="SA Inland"/>
    <m/>
    <m/>
    <m/>
    <s v=""/>
    <s v=""/>
    <x v="27"/>
    <x v="4"/>
  </r>
  <r>
    <s v="2025-GUS-D2"/>
    <d v="2025-10-22T00:00:00"/>
    <s v="Day 2"/>
    <s v="SA4368"/>
    <s v="Morne"/>
    <s v="Visser"/>
    <s v="SA Development"/>
    <s v="SA Development"/>
    <s v="Kob"/>
    <m/>
    <n v="46"/>
    <n v="1"/>
    <n v="1"/>
    <x v="36"/>
    <x v="5"/>
  </r>
  <r>
    <s v="2025-GUS-D2"/>
    <d v="2025-10-22T00:00:00"/>
    <s v="Day 2"/>
    <s v="SA4368"/>
    <s v="Morne"/>
    <s v="Visser"/>
    <s v="SA Development"/>
    <s v="SA Development"/>
    <s v="Kob"/>
    <m/>
    <n v="56"/>
    <n v="1.8"/>
    <n v="1.8"/>
    <x v="36"/>
    <x v="5"/>
  </r>
  <r>
    <s v="2025-GUS-D2"/>
    <d v="2025-10-22T00:00:00"/>
    <s v="Day 2"/>
    <s v="SA4368"/>
    <s v="Morne"/>
    <s v="Visser"/>
    <s v="SA Development"/>
    <s v="SA Development"/>
    <s v="Kob"/>
    <m/>
    <n v="51"/>
    <n v="1.4"/>
    <n v="1.4"/>
    <x v="36"/>
    <x v="5"/>
  </r>
  <r>
    <s v="2025-GUS-D2"/>
    <d v="2025-10-22T00:00:00"/>
    <s v="Day 2"/>
    <s v="SA4368"/>
    <s v="Morne"/>
    <s v="Visser"/>
    <s v="SA Development"/>
    <s v="SA Development"/>
    <s v="Kob"/>
    <m/>
    <n v="56"/>
    <n v="1.8"/>
    <n v="1.8"/>
    <x v="36"/>
    <x v="5"/>
  </r>
  <r>
    <s v="2025-GUS-D2"/>
    <d v="2025-10-22T00:00:00"/>
    <s v="Day 2"/>
    <s v="SA4368"/>
    <s v="Morne"/>
    <s v="Visser"/>
    <s v="SA Development"/>
    <s v="SA Development"/>
    <s v="Kob"/>
    <m/>
    <n v="53"/>
    <n v="1.5"/>
    <n v="1.5"/>
    <x v="36"/>
    <x v="5"/>
  </r>
  <r>
    <s v="2025-GUS-D2"/>
    <d v="2025-10-22T00:00:00"/>
    <s v="Day 2"/>
    <s v="SA4368"/>
    <s v="Morne"/>
    <s v="Visser"/>
    <s v="SA Development"/>
    <s v="SA Development"/>
    <s v="Kob"/>
    <m/>
    <n v="66"/>
    <n v="3"/>
    <n v="3"/>
    <x v="36"/>
    <x v="5"/>
  </r>
  <r>
    <s v="2025-GUS-D2"/>
    <d v="2025-10-22T00:00:00"/>
    <s v="Day 2"/>
    <s v="SA4368"/>
    <s v="Morne"/>
    <s v="Visser"/>
    <s v="SA Development"/>
    <s v="SA Development"/>
    <s v="Kob"/>
    <m/>
    <n v="54"/>
    <n v="1.6"/>
    <n v="1.6"/>
    <x v="36"/>
    <x v="5"/>
  </r>
  <r>
    <s v="2025-GUS-D2"/>
    <d v="2025-10-22T00:00:00"/>
    <s v="Day 2"/>
    <s v="SA4368"/>
    <s v="Morne"/>
    <s v="Visser"/>
    <s v="SA Development"/>
    <s v="SA Development"/>
    <s v="Kob"/>
    <m/>
    <n v="61"/>
    <n v="2.2999999999999998"/>
    <n v="2.2999999999999998"/>
    <x v="36"/>
    <x v="5"/>
  </r>
  <r>
    <s v="2025-GUS-D2"/>
    <d v="2025-10-22T00:00:00"/>
    <s v="Day 2"/>
    <s v="SA4368"/>
    <s v="Morne"/>
    <s v="Visser"/>
    <s v="SA Development"/>
    <s v="SA Development"/>
    <s v="Kob"/>
    <m/>
    <n v="53"/>
    <n v="1.5"/>
    <n v="1.5"/>
    <x v="36"/>
    <x v="5"/>
  </r>
  <r>
    <s v="2025-GUS-D2"/>
    <d v="2025-10-22T00:00:00"/>
    <s v="Day 2"/>
    <s v="SA4368"/>
    <s v="Morne"/>
    <s v="Visser"/>
    <s v="SA Development"/>
    <s v="SA Development"/>
    <s v="Kob"/>
    <m/>
    <n v="56"/>
    <n v="1.8"/>
    <n v="1.8"/>
    <x v="36"/>
    <x v="5"/>
  </r>
  <r>
    <s v="2025-GUS-D2"/>
    <d v="2025-10-22T00:00:00"/>
    <s v="Day 2"/>
    <s v="SA4368"/>
    <s v="Morne"/>
    <s v="Visser"/>
    <s v="SA Development"/>
    <s v="SA Development"/>
    <s v="Kob"/>
    <m/>
    <n v="49"/>
    <n v="1.2"/>
    <n v="1.2"/>
    <x v="36"/>
    <x v="5"/>
  </r>
  <r>
    <s v="2025-GUS-D2"/>
    <d v="2025-10-22T00:00:00"/>
    <s v="Day 2"/>
    <s v="SA1219"/>
    <s v="Franco"/>
    <s v="Lamberti"/>
    <s v="SA Development"/>
    <s v="SA Development"/>
    <s v="Kob"/>
    <m/>
    <n v="48"/>
    <n v="1.1000000000000001"/>
    <n v="1.1000000000000001"/>
    <x v="35"/>
    <x v="5"/>
  </r>
  <r>
    <s v="2025-GUS-D2"/>
    <d v="2025-10-22T00:00:00"/>
    <s v="Day 2"/>
    <s v="SA1219"/>
    <s v="Franco"/>
    <s v="Lamberti"/>
    <s v="SA Development"/>
    <s v="SA Development"/>
    <s v="Kob"/>
    <m/>
    <n v="47"/>
    <n v="1.1000000000000001"/>
    <n v="1.1000000000000001"/>
    <x v="35"/>
    <x v="5"/>
  </r>
  <r>
    <s v="2025-GUS-D2"/>
    <d v="2025-10-22T00:00:00"/>
    <s v="Day 2"/>
    <s v="SA1219"/>
    <s v="Franco"/>
    <s v="Lamberti"/>
    <s v="SA Development"/>
    <s v="SA Development"/>
    <s v="Kob"/>
    <m/>
    <n v="54"/>
    <n v="1.6"/>
    <n v="1.6"/>
    <x v="35"/>
    <x v="5"/>
  </r>
  <r>
    <s v="2025-GUS-D2"/>
    <d v="2025-10-22T00:00:00"/>
    <s v="Day 2"/>
    <s v="SA1219"/>
    <s v="Franco"/>
    <s v="Lamberti"/>
    <s v="SA Development"/>
    <s v="SA Development"/>
    <s v="Kob"/>
    <m/>
    <n v="46"/>
    <n v="1"/>
    <n v="1"/>
    <x v="35"/>
    <x v="5"/>
  </r>
  <r>
    <s v="2025-GUS-D2"/>
    <d v="2025-10-22T00:00:00"/>
    <s v="Day 2"/>
    <s v="SA1219"/>
    <s v="Franco"/>
    <s v="Lamberti"/>
    <s v="SA Development"/>
    <s v="SA Development"/>
    <s v="Kob"/>
    <m/>
    <n v="49"/>
    <n v="1.2"/>
    <n v="1.2"/>
    <x v="35"/>
    <x v="5"/>
  </r>
  <r>
    <s v="2025-GUS-D2"/>
    <d v="2025-10-22T00:00:00"/>
    <s v="Day 2"/>
    <s v="SA1219"/>
    <s v="Franco"/>
    <s v="Lamberti"/>
    <s v="SA Development"/>
    <s v="SA Development"/>
    <s v="Kob"/>
    <m/>
    <n v="50"/>
    <n v="1.3"/>
    <n v="1.3"/>
    <x v="35"/>
    <x v="5"/>
  </r>
  <r>
    <s v="2025-GUS-D2"/>
    <d v="2025-10-22T00:00:00"/>
    <s v="Day 2"/>
    <s v="SA1219"/>
    <s v="Franco"/>
    <s v="Lamberti"/>
    <s v="SA Development"/>
    <s v="SA Development"/>
    <s v="Kob"/>
    <m/>
    <n v="56"/>
    <n v="1.8"/>
    <n v="1.8"/>
    <x v="35"/>
    <x v="5"/>
  </r>
  <r>
    <s v="2025-GUS-D2"/>
    <d v="2025-10-22T00:00:00"/>
    <s v="Day 2"/>
    <s v="S10897"/>
    <s v="George"/>
    <s v="Boshoff"/>
    <s v="SA Development"/>
    <s v="SA Development"/>
    <s v="Kob"/>
    <m/>
    <n v="45"/>
    <n v="0.9"/>
    <n v="0.9"/>
    <x v="40"/>
    <x v="5"/>
  </r>
  <r>
    <s v="2025-GUS-D2"/>
    <d v="2025-10-22T00:00:00"/>
    <s v="Day 2"/>
    <s v="S10897"/>
    <s v="George"/>
    <s v="Boshoff"/>
    <s v="SA Development"/>
    <s v="SA Development"/>
    <s v="Kob"/>
    <m/>
    <n v="57"/>
    <n v="1.9"/>
    <n v="1.9"/>
    <x v="40"/>
    <x v="5"/>
  </r>
  <r>
    <s v="2025-GUS-D2"/>
    <d v="2025-10-22T00:00:00"/>
    <s v="Day 2"/>
    <s v="S10897"/>
    <s v="George"/>
    <s v="Boshoff"/>
    <s v="SA Development"/>
    <s v="SA Development"/>
    <s v="Kob"/>
    <m/>
    <n v="48"/>
    <n v="1.1000000000000001"/>
    <n v="1.1000000000000001"/>
    <x v="40"/>
    <x v="5"/>
  </r>
  <r>
    <s v="2025-GUS-D2"/>
    <d v="2025-10-22T00:00:00"/>
    <s v="Day 2"/>
    <s v="S10897"/>
    <s v="George"/>
    <s v="Boshoff"/>
    <s v="SA Development"/>
    <s v="SA Development"/>
    <s v="Kob"/>
    <m/>
    <n v="50"/>
    <n v="1.3"/>
    <n v="1.3"/>
    <x v="40"/>
    <x v="5"/>
  </r>
  <r>
    <s v="2025-GUS-D2"/>
    <d v="2025-10-22T00:00:00"/>
    <s v="Day 2"/>
    <s v="S10897"/>
    <s v="George"/>
    <s v="Boshoff"/>
    <s v="SA Development"/>
    <s v="SA Development"/>
    <s v="Kob"/>
    <m/>
    <n v="47"/>
    <n v="1.1000000000000001"/>
    <n v="1.1000000000000001"/>
    <x v="40"/>
    <x v="5"/>
  </r>
  <r>
    <s v="2025-GUS-D2"/>
    <d v="2025-10-22T00:00:00"/>
    <s v="Day 2"/>
    <s v="S10897"/>
    <s v="George"/>
    <s v="Boshoff"/>
    <s v="SA Development"/>
    <s v="SA Development"/>
    <s v="Kob"/>
    <m/>
    <n v="64"/>
    <n v="2.7"/>
    <n v="2.7"/>
    <x v="40"/>
    <x v="5"/>
  </r>
  <r>
    <s v="2025-GUS-D2"/>
    <d v="2025-10-22T00:00:00"/>
    <s v="Day 2"/>
    <s v="SA11848"/>
    <s v="JP"/>
    <s v="Mouton"/>
    <s v="SA Development"/>
    <s v="SA Development"/>
    <s v="Kob"/>
    <m/>
    <n v="44"/>
    <n v="0.9"/>
    <n v="0.9"/>
    <x v="38"/>
    <x v="5"/>
  </r>
  <r>
    <s v="2025-GUS-D2"/>
    <d v="2025-10-22T00:00:00"/>
    <s v="Day 2"/>
    <s v="SA11848"/>
    <s v="JP"/>
    <s v="Mouton"/>
    <s v="SA Development"/>
    <s v="SA Development"/>
    <s v="Kob"/>
    <m/>
    <n v="50"/>
    <n v="1.3"/>
    <n v="1.3"/>
    <x v="38"/>
    <x v="5"/>
  </r>
  <r>
    <s v="2025-GUS-D2"/>
    <d v="2025-10-22T00:00:00"/>
    <s v="Day 2"/>
    <s v="SA11848"/>
    <s v="JP"/>
    <s v="Mouton"/>
    <s v="SA Development"/>
    <s v="SA Development"/>
    <s v="Kob"/>
    <m/>
    <n v="56"/>
    <n v="1.8"/>
    <n v="1.8"/>
    <x v="38"/>
    <x v="5"/>
  </r>
  <r>
    <s v="2025-GUS-D2"/>
    <d v="2025-10-22T00:00:00"/>
    <s v="Day 2"/>
    <s v="SA11848"/>
    <s v="JP"/>
    <s v="Mouton"/>
    <s v="SA Development"/>
    <s v="SA Development"/>
    <s v="Kob"/>
    <m/>
    <n v="47"/>
    <n v="1.1000000000000001"/>
    <n v="1.1000000000000001"/>
    <x v="38"/>
    <x v="5"/>
  </r>
  <r>
    <s v="2025-GUS-D2"/>
    <d v="2025-10-22T00:00:00"/>
    <s v="Day 2"/>
    <s v="SA11848"/>
    <s v="JP"/>
    <s v="Mouton"/>
    <s v="SA Development"/>
    <s v="SA Development"/>
    <s v="Kob"/>
    <m/>
    <n v="49"/>
    <n v="1.2"/>
    <n v="1.2"/>
    <x v="38"/>
    <x v="5"/>
  </r>
  <r>
    <s v="2025-GUS-D2"/>
    <d v="2025-10-22T00:00:00"/>
    <s v="Day 2"/>
    <s v="SA5274"/>
    <s v="Slade"/>
    <s v="Walker"/>
    <s v="SA Development"/>
    <s v="SA Development"/>
    <s v="Kob"/>
    <m/>
    <n v="54"/>
    <n v="1.6"/>
    <n v="1.6"/>
    <x v="34"/>
    <x v="5"/>
  </r>
  <r>
    <s v="2025-GUS-D2"/>
    <d v="2025-10-22T00:00:00"/>
    <s v="Day 2"/>
    <s v="SA5274"/>
    <s v="Slade"/>
    <s v="Walker"/>
    <s v="SA Development"/>
    <s v="SA Development"/>
    <s v="Kob"/>
    <m/>
    <n v="49"/>
    <n v="1.2"/>
    <n v="1.2"/>
    <x v="34"/>
    <x v="5"/>
  </r>
  <r>
    <s v="2025-GUS-D2"/>
    <d v="2025-10-22T00:00:00"/>
    <s v="Day 2"/>
    <s v="SA5274"/>
    <s v="Slade"/>
    <s v="Walker"/>
    <s v="SA Development"/>
    <s v="SA Development"/>
    <s v="Kob"/>
    <m/>
    <n v="50"/>
    <n v="1.3"/>
    <n v="1.3"/>
    <x v="34"/>
    <x v="5"/>
  </r>
  <r>
    <s v="2025-GUS-D2"/>
    <d v="2025-10-22T00:00:00"/>
    <s v="Day 2"/>
    <s v="SA5274"/>
    <s v="Slade"/>
    <s v="Walker"/>
    <s v="SA Development"/>
    <s v="SA Development"/>
    <s v="Kob"/>
    <m/>
    <n v="53"/>
    <n v="1.5"/>
    <n v="1.5"/>
    <x v="34"/>
    <x v="5"/>
  </r>
  <r>
    <s v="2025-GUS-D2"/>
    <d v="2025-10-22T00:00:00"/>
    <s v="Day 2"/>
    <s v="SA5274"/>
    <s v="Slade"/>
    <s v="Walker"/>
    <s v="SA Development"/>
    <s v="SA Development"/>
    <s v="Kob"/>
    <m/>
    <n v="53"/>
    <n v="1.5"/>
    <n v="1.5"/>
    <x v="34"/>
    <x v="5"/>
  </r>
  <r>
    <s v="2025-GUS-D2"/>
    <d v="2025-10-22T00:00:00"/>
    <s v="Day 2"/>
    <s v="SA5274"/>
    <s v="Slade"/>
    <s v="Walker"/>
    <s v="SA Development"/>
    <s v="SA Development"/>
    <s v="Kob"/>
    <m/>
    <n v="47"/>
    <n v="1.1000000000000001"/>
    <n v="1.1000000000000001"/>
    <x v="34"/>
    <x v="5"/>
  </r>
  <r>
    <s v="2025-GUS-D2"/>
    <d v="2025-10-22T00:00:00"/>
    <s v="Day 2"/>
    <s v="SA10091"/>
    <s v="Gareth"/>
    <s v="Webster"/>
    <s v="SA Development"/>
    <s v="SA Development"/>
    <s v="Kob"/>
    <m/>
    <n v="54"/>
    <n v="1.6"/>
    <n v="1.6"/>
    <x v="39"/>
    <x v="5"/>
  </r>
  <r>
    <s v="2025-GUS-D2"/>
    <d v="2025-10-22T00:00:00"/>
    <s v="Day 2"/>
    <s v="SA10091"/>
    <s v="Gareth"/>
    <s v="Webster"/>
    <s v="SA Development"/>
    <s v="SA Development"/>
    <m/>
    <s v="Shark Spotted Gully"/>
    <n v="154"/>
    <n v="19.100000000000001"/>
    <n v="19.100000000000001"/>
    <x v="39"/>
    <x v="5"/>
  </r>
  <r>
    <s v="2025-GUS-D2"/>
    <d v="2025-10-22T00:00:00"/>
    <s v="Day 2"/>
    <s v="SA10091"/>
    <s v="Gareth"/>
    <s v="Webster"/>
    <s v="SA Development"/>
    <s v="SA Development"/>
    <s v="Kob"/>
    <m/>
    <n v="50"/>
    <n v="1.3"/>
    <n v="1.3"/>
    <x v="39"/>
    <x v="5"/>
  </r>
  <r>
    <s v="2025-GUS-D2"/>
    <d v="2025-10-22T00:00:00"/>
    <s v="Day 2"/>
    <s v="SA10091"/>
    <s v="Gareth"/>
    <s v="Webster"/>
    <s v="SA Development"/>
    <s v="SA Development"/>
    <s v="Kob"/>
    <m/>
    <n v="47"/>
    <n v="1.1000000000000001"/>
    <n v="1.1000000000000001"/>
    <x v="39"/>
    <x v="5"/>
  </r>
  <r>
    <s v="2025-GUS-D2"/>
    <d v="2025-10-22T00:00:00"/>
    <s v="Day 2"/>
    <s v="SA10091"/>
    <s v="Gareth"/>
    <s v="Webster"/>
    <s v="SA Development"/>
    <s v="SA Development"/>
    <s v="Kob"/>
    <m/>
    <n v="50"/>
    <n v="1.3"/>
    <n v="1.3"/>
    <x v="39"/>
    <x v="5"/>
  </r>
  <r>
    <s v="2025-GUS-D2"/>
    <d v="2025-10-22T00:00:00"/>
    <s v="Day 2"/>
    <s v="SA9642"/>
    <s v="Craig"/>
    <s v="Doyle"/>
    <s v="SA Development"/>
    <s v="SA Development"/>
    <s v="Kob"/>
    <m/>
    <n v="56"/>
    <n v="1.8"/>
    <n v="1.8"/>
    <x v="37"/>
    <x v="5"/>
  </r>
  <r>
    <s v="2025-GUS-D2"/>
    <d v="2025-10-22T00:00:00"/>
    <s v="Day 2"/>
    <s v="SA9642"/>
    <s v="Craig"/>
    <s v="Doyle"/>
    <s v="SA Development"/>
    <s v="SA Development"/>
    <s v="Kob"/>
    <m/>
    <n v="52"/>
    <n v="1.4"/>
    <n v="1.4"/>
    <x v="37"/>
    <x v="5"/>
  </r>
  <r>
    <s v="2025-GUS-D2"/>
    <d v="2025-10-22T00:00:00"/>
    <s v="Day 2"/>
    <s v="SA9642"/>
    <s v="Craig"/>
    <s v="Doyle"/>
    <s v="SA Development"/>
    <s v="SA Development"/>
    <s v="Kob"/>
    <m/>
    <n v="51"/>
    <n v="1.4"/>
    <n v="1.4"/>
    <x v="37"/>
    <x v="5"/>
  </r>
  <r>
    <s v="2025-GUS-D2"/>
    <d v="2025-10-22T00:00:00"/>
    <s v="Day 2"/>
    <s v="SA9642"/>
    <s v="Craig"/>
    <s v="Doyle"/>
    <s v="SA Development"/>
    <s v="SA Development"/>
    <s v="Kob"/>
    <m/>
    <n v="57"/>
    <n v="1.9"/>
    <n v="1.9"/>
    <x v="37"/>
    <x v="5"/>
  </r>
  <r>
    <s v="2025-GUS-D2"/>
    <d v="2025-10-22T00:00:00"/>
    <s v="Day 2"/>
    <s v="SA9642"/>
    <s v="Craig"/>
    <s v="Doyle"/>
    <s v="SA Development"/>
    <s v="SA Development"/>
    <s v="Kob"/>
    <m/>
    <n v="47"/>
    <n v="1.1000000000000001"/>
    <n v="1.1000000000000001"/>
    <x v="37"/>
    <x v="5"/>
  </r>
  <r>
    <s v="2025-GUS-D2"/>
    <d v="2025-10-22T00:00:00"/>
    <s v="Day 2"/>
    <s v="SA9642"/>
    <s v="Craig"/>
    <s v="Doyle"/>
    <s v="SA Development"/>
    <s v="SA Development"/>
    <s v="Kob"/>
    <m/>
    <n v="46"/>
    <n v="1"/>
    <n v="1"/>
    <x v="37"/>
    <x v="5"/>
  </r>
  <r>
    <s v="2025-GUS-D2"/>
    <d v="2025-10-22T00:00:00"/>
    <s v="Day 2"/>
    <s v="SA9642"/>
    <s v="Craig"/>
    <s v="Doyle"/>
    <s v="SA Development"/>
    <s v="SA Development"/>
    <m/>
    <s v="Shark Spotted Gully"/>
    <n v="142"/>
    <n v="14.4"/>
    <n v="14.4"/>
    <x v="37"/>
    <x v="5"/>
  </r>
  <r>
    <s v="2025-GUS-D2"/>
    <d v="2025-10-22T00:00:00"/>
    <s v="Day 2"/>
    <s v="N0855"/>
    <s v="Wentzel"/>
    <s v="Smal"/>
    <s v="Nam President A"/>
    <s v="Nam President A"/>
    <s v="Kob"/>
    <m/>
    <n v="57"/>
    <n v="1.9"/>
    <n v="1.9"/>
    <x v="48"/>
    <x v="0"/>
  </r>
  <r>
    <s v="2025-GUS-D2"/>
    <d v="2025-10-22T00:00:00"/>
    <s v="Day 2"/>
    <s v="N0855"/>
    <s v="Wentzel"/>
    <s v="Smal"/>
    <s v="Nam President A"/>
    <s v="Nam President A"/>
    <s v="Kob"/>
    <m/>
    <n v="47"/>
    <n v="1.1000000000000001"/>
    <n v="1.1000000000000001"/>
    <x v="48"/>
    <x v="0"/>
  </r>
  <r>
    <s v="2025-GUS-D2"/>
    <d v="2025-10-22T00:00:00"/>
    <s v="Day 2"/>
    <s v="N0855"/>
    <s v="Wentzel"/>
    <s v="Smal"/>
    <s v="Nam President A"/>
    <s v="Nam President A"/>
    <s v="Kob"/>
    <m/>
    <n v="63"/>
    <n v="2.6"/>
    <n v="2.6"/>
    <x v="48"/>
    <x v="0"/>
  </r>
  <r>
    <s v="2025-GUS-D2"/>
    <d v="2025-10-22T00:00:00"/>
    <s v="Day 2"/>
    <s v="N0855"/>
    <s v="Wentzel"/>
    <s v="Smal"/>
    <s v="Nam President A"/>
    <s v="Nam President A"/>
    <s v="Kob"/>
    <m/>
    <n v="53"/>
    <n v="1.5"/>
    <n v="1.5"/>
    <x v="48"/>
    <x v="0"/>
  </r>
  <r>
    <s v="2025-GUS-D2"/>
    <d v="2025-10-22T00:00:00"/>
    <s v="Day 2"/>
    <s v="N0855"/>
    <s v="Wentzel"/>
    <s v="Smal"/>
    <s v="Nam President A"/>
    <s v="Nam President A"/>
    <s v="Kob"/>
    <m/>
    <n v="60"/>
    <n v="2.2000000000000002"/>
    <n v="2.2000000000000002"/>
    <x v="48"/>
    <x v="0"/>
  </r>
  <r>
    <s v="2025-GUS-D2"/>
    <d v="2025-10-22T00:00:00"/>
    <s v="Day 2"/>
    <s v="N0855"/>
    <s v="Wentzel"/>
    <s v="Smal"/>
    <s v="Nam President A"/>
    <s v="Nam President A"/>
    <s v="Kob"/>
    <m/>
    <n v="50"/>
    <n v="1.3"/>
    <n v="1.3"/>
    <x v="48"/>
    <x v="0"/>
  </r>
  <r>
    <s v="2025-GUS-D2"/>
    <d v="2025-10-22T00:00:00"/>
    <s v="Day 2"/>
    <s v="N0855"/>
    <s v="Wentzel"/>
    <s v="Smal"/>
    <s v="Nam President A"/>
    <s v="Nam President A"/>
    <s v="Kob"/>
    <m/>
    <n v="51"/>
    <n v="1.4"/>
    <n v="1.4"/>
    <x v="48"/>
    <x v="0"/>
  </r>
  <r>
    <s v="2025-GUS-D2"/>
    <d v="2025-10-22T00:00:00"/>
    <s v="Day 2"/>
    <s v="N0855"/>
    <s v="Wentzel"/>
    <s v="Smal"/>
    <s v="Nam President A"/>
    <s v="Nam President A"/>
    <s v="Kob"/>
    <m/>
    <n v="47"/>
    <n v="1.1000000000000001"/>
    <n v="1.1000000000000001"/>
    <x v="48"/>
    <x v="0"/>
  </r>
  <r>
    <s v="2025-GUS-D2"/>
    <d v="2025-10-22T00:00:00"/>
    <s v="Day 2"/>
    <s v="N0855"/>
    <s v="Wentzel"/>
    <s v="Smal"/>
    <s v="Nam President A"/>
    <s v="Nam President A"/>
    <s v="Kob"/>
    <m/>
    <n v="43"/>
    <n v="0.8"/>
    <n v="0.8"/>
    <x v="48"/>
    <x v="0"/>
  </r>
  <r>
    <s v="2025-GUS-D2"/>
    <d v="2025-10-22T00:00:00"/>
    <s v="Day 2"/>
    <s v="N0855"/>
    <s v="Wentzel"/>
    <s v="Smal"/>
    <s v="Nam President A"/>
    <s v="Nam President A"/>
    <s v="Kob"/>
    <m/>
    <n v="43"/>
    <n v="0.8"/>
    <n v="0.8"/>
    <x v="48"/>
    <x v="0"/>
  </r>
  <r>
    <s v="2025-GUS-D2"/>
    <d v="2025-10-22T00:00:00"/>
    <s v="Day 2"/>
    <s v="N0855"/>
    <s v="Wentzel"/>
    <s v="Smal"/>
    <s v="Nam President A"/>
    <s v="Nam President A"/>
    <s v="Kob"/>
    <m/>
    <n v="50"/>
    <n v="1.3"/>
    <n v="1.3"/>
    <x v="48"/>
    <x v="0"/>
  </r>
  <r>
    <s v="2025-GUS-D2"/>
    <d v="2025-10-22T00:00:00"/>
    <s v="Day 2"/>
    <s v="N0025"/>
    <s v="Heini"/>
    <s v="Zahrt"/>
    <s v="Nam President A"/>
    <s v="Nam President A"/>
    <s v="Kob"/>
    <m/>
    <n v="54"/>
    <n v="1.6"/>
    <n v="1.6"/>
    <x v="50"/>
    <x v="0"/>
  </r>
  <r>
    <s v="2025-GUS-D2"/>
    <d v="2025-10-22T00:00:00"/>
    <s v="Day 2"/>
    <s v="N0580"/>
    <s v="Martin"/>
    <s v="Cordier"/>
    <s v="Nam President A"/>
    <s v="Nam President A"/>
    <s v="Kob"/>
    <m/>
    <n v="48"/>
    <n v="1.1000000000000001"/>
    <n v="1.1000000000000001"/>
    <x v="54"/>
    <x v="0"/>
  </r>
  <r>
    <s v="2025-GUS-D2"/>
    <d v="2025-10-22T00:00:00"/>
    <s v="Day 2"/>
    <s v="N0580"/>
    <s v="Martin"/>
    <s v="Cordier"/>
    <s v="Nam President A"/>
    <s v="Nam President A"/>
    <s v="Kob"/>
    <m/>
    <n v="41"/>
    <n v="0.7"/>
    <n v="0.7"/>
    <x v="54"/>
    <x v="0"/>
  </r>
  <r>
    <s v="2025-GUS-D2"/>
    <d v="2025-10-22T00:00:00"/>
    <s v="Day 2"/>
    <s v="N0396"/>
    <s v="Raymond"/>
    <s v="Duvenhage"/>
    <s v="Nam President A"/>
    <s v="Nam President A"/>
    <s v="Kob"/>
    <m/>
    <n v="47"/>
    <n v="1.1000000000000001"/>
    <n v="1.1000000000000001"/>
    <x v="49"/>
    <x v="0"/>
  </r>
  <r>
    <s v="2025-GUS-D2"/>
    <d v="2025-10-22T00:00:00"/>
    <s v="Day 2"/>
    <s v="N0396"/>
    <s v="Raymond"/>
    <s v="Duvenhage"/>
    <s v="Nam President A"/>
    <s v="Nam President A"/>
    <m/>
    <s v="Shark Hound Smooth"/>
    <n v="102"/>
    <n v="4"/>
    <n v="4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1"/>
    <n v="0.7"/>
    <n v="0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8"/>
    <n v="2"/>
    <n v="2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62"/>
    <n v="2.5"/>
    <n v="2.5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62"/>
    <n v="2.5"/>
    <n v="2.5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1"/>
    <n v="1.4"/>
    <n v="1.4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7"/>
    <n v="1.1000000000000001"/>
    <n v="1.1000000000000001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1"/>
    <n v="0.7"/>
    <n v="0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5"/>
    <n v="1.7"/>
    <n v="1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71"/>
    <n v="3.7"/>
    <n v="3.7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2"/>
    <n v="1.4"/>
    <n v="1.4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65"/>
    <n v="2.8"/>
    <n v="2.8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53"/>
    <n v="1.5"/>
    <n v="1.5"/>
    <x v="49"/>
    <x v="0"/>
  </r>
  <r>
    <s v="2025-GUS-D2"/>
    <d v="2025-10-22T00:00:00"/>
    <s v="Day 2"/>
    <s v="N0396"/>
    <s v="Raymond"/>
    <s v="Duvenhage"/>
    <s v="Nam President A"/>
    <s v="Nam President A"/>
    <s v="Kob"/>
    <m/>
    <n v="46"/>
    <n v="1"/>
    <n v="1"/>
    <x v="49"/>
    <x v="0"/>
  </r>
  <r>
    <s v="2025-GUS-D2"/>
    <d v="2025-10-22T00:00:00"/>
    <s v="Day 2"/>
    <s v="N0045"/>
    <s v="Chrisjan"/>
    <s v="Potgieter"/>
    <s v="Nam President A"/>
    <s v="Nam President A"/>
    <m/>
    <s v="Shark Spotted Gully"/>
    <n v="145"/>
    <n v="15.5"/>
    <n v="15.5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6"/>
    <n v="1"/>
    <n v="1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4"/>
    <n v="0.9"/>
    <n v="0.9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2"/>
    <n v="0.8"/>
    <n v="0.8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8"/>
    <n v="1.1000000000000001"/>
    <n v="1.1000000000000001"/>
    <x v="52"/>
    <x v="0"/>
  </r>
  <r>
    <s v="2025-GUS-D2"/>
    <d v="2025-10-22T00:00:00"/>
    <s v="Day 2"/>
    <s v="N0045"/>
    <s v="Chrisjan"/>
    <s v="Potgieter"/>
    <s v="Nam President A"/>
    <s v="Nam President A"/>
    <s v="Kob"/>
    <m/>
    <n v="40"/>
    <n v="0.7"/>
    <n v="0.7"/>
    <x v="52"/>
    <x v="0"/>
  </r>
  <r>
    <s v="2025-GUS-D2"/>
    <d v="2025-10-22T00:00:00"/>
    <s v="Day 2"/>
    <s v="N0002"/>
    <s v="Marco"/>
    <s v="Klein"/>
    <s v="Nam President A"/>
    <s v="Nam President A"/>
    <m/>
    <s v="Shark Spotted Gully"/>
    <n v="105"/>
    <n v="5.0999999999999996"/>
    <n v="5.0999999999999996"/>
    <x v="51"/>
    <x v="0"/>
  </r>
  <r>
    <s v="2025-GUS-D2"/>
    <d v="2025-10-22T00:00:00"/>
    <s v="Day 2"/>
    <s v="N0002"/>
    <s v="Marco"/>
    <s v="Klein"/>
    <s v="Nam President A"/>
    <s v="Nam President A"/>
    <s v="Kob"/>
    <m/>
    <n v="42"/>
    <n v="0.8"/>
    <n v="0.8"/>
    <x v="51"/>
    <x v="0"/>
  </r>
  <r>
    <s v="2025-GUS-D2"/>
    <d v="2025-10-22T00:00:00"/>
    <s v="Day 2"/>
    <s v="N0002"/>
    <s v="Marco"/>
    <s v="Klein"/>
    <s v="Nam President A"/>
    <s v="Nam President A"/>
    <s v="Kob"/>
    <m/>
    <n v="50"/>
    <n v="1.3"/>
    <n v="1.3"/>
    <x v="51"/>
    <x v="0"/>
  </r>
  <r>
    <s v="2025-GUS-D2"/>
    <d v="2025-10-22T00:00:00"/>
    <s v="Day 2"/>
    <s v="N0002"/>
    <s v="Marco"/>
    <s v="Klein"/>
    <s v="Nam President A"/>
    <s v="Nam President A"/>
    <m/>
    <s v="Shark Spotted Gully"/>
    <n v="105"/>
    <n v="5.0999999999999996"/>
    <n v="5.0999999999999996"/>
    <x v="51"/>
    <x v="0"/>
  </r>
  <r>
    <s v="2025-GUS-D2"/>
    <d v="2025-10-22T00:00:00"/>
    <s v="Day 2"/>
    <s v="N0002"/>
    <s v="Marco"/>
    <s v="Klein"/>
    <s v="Nam President A"/>
    <s v="Nam President A"/>
    <m/>
    <s v="Shark Spotted Gully"/>
    <n v="145"/>
    <n v="15.5"/>
    <n v="15.5"/>
    <x v="51"/>
    <x v="0"/>
  </r>
  <r>
    <s v="2025-GUS-D2"/>
    <d v="2025-10-22T00:00:00"/>
    <s v="Day 2"/>
    <s v="N0119"/>
    <s v="Joe "/>
    <s v="Herman"/>
    <s v="Nam President A"/>
    <s v="Nam President A"/>
    <m/>
    <s v="Shark Spotted Gully"/>
    <n v="114"/>
    <n v="6.8"/>
    <n v="6.8"/>
    <x v="53"/>
    <x v="0"/>
  </r>
  <r>
    <s v="2025-GUS-D2"/>
    <d v="2025-10-22T00:00:00"/>
    <s v="Day 2"/>
    <s v="N0793"/>
    <s v="Juanne-Louis"/>
    <s v="Grobler"/>
    <s v="Nam President B"/>
    <s v="Nam President B"/>
    <s v="Kob"/>
    <m/>
    <n v="60"/>
    <n v="2.2000000000000002"/>
    <n v="2.2000000000000002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52"/>
    <n v="1.4"/>
    <n v="1.4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1"/>
    <n v="0.7"/>
    <n v="0.7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6"/>
    <n v="1"/>
    <n v="1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53"/>
    <n v="1.5"/>
    <n v="1.5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9"/>
    <n v="1.2"/>
    <n v="1.2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52"/>
    <n v="1.4"/>
    <n v="1.4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3"/>
    <n v="0.8"/>
    <n v="0.8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8"/>
    <n v="1.1000000000000001"/>
    <n v="1.1000000000000001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3"/>
    <n v="0.8"/>
    <n v="0.8"/>
    <x v="60"/>
    <x v="1"/>
  </r>
  <r>
    <s v="2025-GUS-D2"/>
    <d v="2025-10-22T00:00:00"/>
    <s v="Day 2"/>
    <s v="N0793"/>
    <s v="Juanne-Louis"/>
    <s v="Grobler"/>
    <s v="Nam President B"/>
    <s v="Nam President B"/>
    <s v="Kob"/>
    <m/>
    <n v="46"/>
    <n v="1"/>
    <n v="1"/>
    <x v="60"/>
    <x v="1"/>
  </r>
  <r>
    <s v="2025-GUS-D2"/>
    <d v="2025-10-22T00:00:00"/>
    <s v="Day 2"/>
    <s v="N0546"/>
    <s v="Tian"/>
    <s v="Mostert"/>
    <s v="Nam President B"/>
    <s v="Nam President B"/>
    <s v="Kob"/>
    <m/>
    <n v="45"/>
    <n v="0.9"/>
    <n v="0.9"/>
    <x v="58"/>
    <x v="1"/>
  </r>
  <r>
    <s v="2025-GUS-D2"/>
    <d v="2025-10-22T00:00:00"/>
    <s v="Day 2"/>
    <s v="N0546"/>
    <s v="Tian"/>
    <s v="Mostert"/>
    <s v="Nam President B"/>
    <s v="Nam President B"/>
    <s v="Kob"/>
    <m/>
    <n v="60"/>
    <n v="2.2000000000000002"/>
    <n v="2.2000000000000002"/>
    <x v="58"/>
    <x v="1"/>
  </r>
  <r>
    <s v="2025-GUS-D2"/>
    <d v="2025-10-22T00:00:00"/>
    <s v="Day 2"/>
    <s v="N0546"/>
    <s v="Tian"/>
    <s v="Mostert"/>
    <s v="Nam President B"/>
    <s v="Nam President B"/>
    <s v="Kob"/>
    <m/>
    <n v="53"/>
    <n v="1.5"/>
    <n v="1.5"/>
    <x v="58"/>
    <x v="1"/>
  </r>
  <r>
    <s v="2025-GUS-D2"/>
    <d v="2025-10-22T00:00:00"/>
    <s v="Day 2"/>
    <s v="N0546"/>
    <s v="Tian"/>
    <s v="Mostert"/>
    <s v="Nam President B"/>
    <s v="Nam President B"/>
    <s v="Kob"/>
    <m/>
    <n v="48"/>
    <n v="1.1000000000000001"/>
    <n v="1.1000000000000001"/>
    <x v="58"/>
    <x v="1"/>
  </r>
  <r>
    <s v="2025-GUS-D2"/>
    <d v="2025-10-22T00:00:00"/>
    <s v="Day 2"/>
    <s v="N0546"/>
    <s v="Tian"/>
    <s v="Mostert"/>
    <s v="Nam President B"/>
    <s v="Nam President B"/>
    <s v="Kob"/>
    <m/>
    <n v="52"/>
    <n v="1.4"/>
    <n v="1.4"/>
    <x v="58"/>
    <x v="1"/>
  </r>
  <r>
    <s v="2025-GUS-D2"/>
    <d v="2025-10-22T00:00:00"/>
    <s v="Day 2"/>
    <s v="N0546"/>
    <s v="Tian"/>
    <s v="Mostert"/>
    <s v="Nam President B"/>
    <s v="Nam President B"/>
    <s v="Kob"/>
    <m/>
    <n v="56"/>
    <n v="1.8"/>
    <n v="1.8"/>
    <x v="58"/>
    <x v="1"/>
  </r>
  <r>
    <s v="2025-GUS-D2"/>
    <d v="2025-10-22T00:00:00"/>
    <s v="Day 2"/>
    <s v="N0546"/>
    <s v="Tian"/>
    <s v="Mostert"/>
    <s v="Nam President B"/>
    <s v="Nam President B"/>
    <s v="Kob"/>
    <m/>
    <n v="44"/>
    <n v="0.9"/>
    <n v="0.9"/>
    <x v="58"/>
    <x v="1"/>
  </r>
  <r>
    <s v="2025-GUS-D2"/>
    <d v="2025-10-22T00:00:00"/>
    <s v="Day 2"/>
    <s v="N0546"/>
    <s v="Tian"/>
    <s v="Mostert"/>
    <s v="Nam President B"/>
    <s v="Nam President B"/>
    <s v="Kob"/>
    <m/>
    <n v="44"/>
    <n v="0.9"/>
    <n v="0.9"/>
    <x v="58"/>
    <x v="1"/>
  </r>
  <r>
    <s v="2025-GUS-D2"/>
    <d v="2025-10-22T00:00:00"/>
    <s v="Day 2"/>
    <s v="N0546"/>
    <s v="Tian"/>
    <s v="Mostert"/>
    <s v="Nam President B"/>
    <s v="Nam President B"/>
    <s v="Kob"/>
    <m/>
    <n v="47"/>
    <n v="1.1000000000000001"/>
    <n v="1.1000000000000001"/>
    <x v="58"/>
    <x v="1"/>
  </r>
  <r>
    <s v="2025-GUS-D2"/>
    <d v="2025-10-22T00:00:00"/>
    <s v="Day 2"/>
    <s v="N0546"/>
    <s v="Tian"/>
    <s v="Mostert"/>
    <s v="Nam President B"/>
    <s v="Nam President B"/>
    <s v="Kob"/>
    <m/>
    <n v="46"/>
    <n v="1"/>
    <n v="1"/>
    <x v="58"/>
    <x v="1"/>
  </r>
  <r>
    <s v="2025-GUS-D2"/>
    <d v="2025-10-22T00:00:00"/>
    <s v="Day 2"/>
    <s v="N0546"/>
    <s v="Tian"/>
    <s v="Mostert"/>
    <s v="Nam President B"/>
    <s v="Nam President B"/>
    <s v="Kob"/>
    <m/>
    <n v="50"/>
    <n v="1.3"/>
    <n v="1.3"/>
    <x v="58"/>
    <x v="1"/>
  </r>
  <r>
    <s v="2025-GUS-D2"/>
    <d v="2025-10-22T00:00:00"/>
    <s v="Day 2"/>
    <s v="N0050"/>
    <s v="Sean"/>
    <s v="Van Den Heuvel"/>
    <s v="Nam President B"/>
    <s v="Nam President B"/>
    <s v="Kob"/>
    <m/>
    <n v="44"/>
    <n v="0.9"/>
    <n v="0.9"/>
    <x v="56"/>
    <x v="1"/>
  </r>
  <r>
    <s v="2025-GUS-D2"/>
    <d v="2025-10-22T00:00:00"/>
    <s v="Day 2"/>
    <s v="N0050"/>
    <s v="Sean"/>
    <s v="Van Den Heuvel"/>
    <s v="Nam President B"/>
    <s v="Nam President B"/>
    <s v="Kob"/>
    <m/>
    <n v="51"/>
    <n v="1.4"/>
    <n v="1.4"/>
    <x v="56"/>
    <x v="1"/>
  </r>
  <r>
    <s v="2025-GUS-D2"/>
    <d v="2025-10-22T00:00:00"/>
    <s v="Day 2"/>
    <s v="N0050"/>
    <s v="Sean"/>
    <s v="Van Den Heuvel"/>
    <s v="Nam President B"/>
    <s v="Nam President B"/>
    <s v="Kob"/>
    <m/>
    <n v="53"/>
    <n v="1.5"/>
    <n v="1.5"/>
    <x v="56"/>
    <x v="1"/>
  </r>
  <r>
    <s v="2025-GUS-D2"/>
    <d v="2025-10-22T00:00:00"/>
    <s v="Day 2"/>
    <s v="N0050"/>
    <s v="Sean"/>
    <s v="Van Den Heuvel"/>
    <s v="Nam President B"/>
    <s v="Nam President B"/>
    <m/>
    <s v="Shark Copper (Female)"/>
    <n v="156"/>
    <n v="51.7"/>
    <n v="51.7"/>
    <x v="56"/>
    <x v="1"/>
  </r>
  <r>
    <s v="2025-GUS-D2"/>
    <d v="2025-10-22T00:00:00"/>
    <s v="Day 2"/>
    <s v="N0332"/>
    <s v="Emile "/>
    <s v="Van Heerden"/>
    <s v="Nam President B"/>
    <s v="Nam President B"/>
    <m/>
    <s v="Shark Spotted Gully"/>
    <n v="120"/>
    <n v="8.1"/>
    <n v="8.1"/>
    <x v="55"/>
    <x v="1"/>
  </r>
  <r>
    <s v="2025-GUS-D2"/>
    <d v="2025-10-22T00:00:00"/>
    <s v="Day 2"/>
    <s v="N0332"/>
    <s v="Emile "/>
    <s v="Van Heerden"/>
    <s v="Nam President B"/>
    <s v="Nam President B"/>
    <m/>
    <s v="Shark Spotted Gully"/>
    <n v="100"/>
    <n v="4.3"/>
    <n v="4.3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60"/>
    <n v="2.2000000000000002"/>
    <n v="2.2000000000000002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51"/>
    <n v="1.4"/>
    <n v="1.4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45"/>
    <n v="0.9"/>
    <n v="0.9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53"/>
    <n v="1.5"/>
    <n v="1.5"/>
    <x v="55"/>
    <x v="1"/>
  </r>
  <r>
    <s v="2025-GUS-D2"/>
    <d v="2025-10-22T00:00:00"/>
    <s v="Day 2"/>
    <s v="N0332"/>
    <s v="Emile "/>
    <s v="Van Heerden"/>
    <s v="Nam President B"/>
    <s v="Nam President B"/>
    <s v="Kob"/>
    <m/>
    <n v="45"/>
    <n v="0.9"/>
    <n v="0.9"/>
    <x v="55"/>
    <x v="1"/>
  </r>
  <r>
    <s v="2025-GUS-D2"/>
    <d v="2025-10-22T00:00:00"/>
    <s v="Day 2"/>
    <s v="N0611"/>
    <s v="Jean"/>
    <s v="Visser"/>
    <s v="Nam President B"/>
    <s v="Nam President B"/>
    <m/>
    <s v="Shark Spotted Gully"/>
    <n v="104"/>
    <n v="5"/>
    <n v="5"/>
    <x v="57"/>
    <x v="1"/>
  </r>
  <r>
    <s v="2025-GUS-D2"/>
    <d v="2025-10-22T00:00:00"/>
    <s v="Day 2"/>
    <s v="N0611"/>
    <s v="Jean"/>
    <s v="Visser"/>
    <s v="Nam President B"/>
    <s v="Nam President B"/>
    <m/>
    <s v="Shark Spotted Gully"/>
    <n v="97"/>
    <n v="3.9"/>
    <n v="3.9"/>
    <x v="57"/>
    <x v="1"/>
  </r>
  <r>
    <s v="2025-GUS-D2"/>
    <d v="2025-10-22T00:00:00"/>
    <s v="Day 2"/>
    <s v="N0611"/>
    <s v="Jean"/>
    <s v="Visser"/>
    <s v="Nam President B"/>
    <s v="Nam President B"/>
    <s v="Kob"/>
    <m/>
    <n v="47"/>
    <n v="1.1000000000000001"/>
    <n v="1.1000000000000001"/>
    <x v="57"/>
    <x v="1"/>
  </r>
  <r>
    <s v="2025-GUS-D2"/>
    <d v="2025-10-22T00:00:00"/>
    <s v="Day 2"/>
    <s v="N0283"/>
    <s v="Kevin"/>
    <s v="Page"/>
    <s v="Nam President B"/>
    <s v="Nam President B"/>
    <m/>
    <s v="Shark Spotted Gully"/>
    <n v="111"/>
    <n v="6.2"/>
    <n v="6.2"/>
    <x v="61"/>
    <x v="1"/>
  </r>
  <r>
    <s v="2025-GUS-D2"/>
    <d v="2025-10-22T00:00:00"/>
    <s v="Day 2"/>
    <s v="N0257"/>
    <s v="Lu-Andre"/>
    <s v="Duvenhage"/>
    <s v="Nam President B"/>
    <s v="Nam President B"/>
    <m/>
    <s v="Shark Spotted Gully"/>
    <n v="110"/>
    <n v="6"/>
    <n v="6"/>
    <x v="59"/>
    <x v="1"/>
  </r>
  <r>
    <s v="2025-GUS-D2"/>
    <d v="2025-10-22T00:00:00"/>
    <s v="Day 2"/>
    <s v="N0257"/>
    <s v="Lu-Andre"/>
    <s v="Duvenhage"/>
    <s v="Nam President B"/>
    <s v="Nam President B"/>
    <m/>
    <s v="Shark Spotted Gully"/>
    <n v="94"/>
    <n v="3.5"/>
    <n v="3.5"/>
    <x v="59"/>
    <x v="1"/>
  </r>
  <r>
    <s v="2025-GUS-D2"/>
    <d v="2025-10-22T00:00:00"/>
    <s v="Day 2"/>
    <s v="N0084"/>
    <s v="Sarah-Ann"/>
    <s v="Mills"/>
    <s v="Nam Ladies"/>
    <s v="Nam Ladies"/>
    <s v="Kob"/>
    <m/>
    <n v="50"/>
    <n v="1.3"/>
    <n v="1.3"/>
    <x v="92"/>
    <x v="6"/>
  </r>
  <r>
    <s v="2025-GUS-D2"/>
    <d v="2025-10-22T00:00:00"/>
    <s v="Day 2"/>
    <s v="N0084"/>
    <s v="Sarah-Ann"/>
    <s v="Mills"/>
    <s v="Nam Ladies"/>
    <s v="Nam Ladies"/>
    <s v="Kob"/>
    <m/>
    <n v="50"/>
    <n v="1.3"/>
    <n v="1.3"/>
    <x v="92"/>
    <x v="6"/>
  </r>
  <r>
    <s v="2025-GUS-D2"/>
    <d v="2025-10-22T00:00:00"/>
    <s v="Day 2"/>
    <s v="N0084"/>
    <s v="Sarah-Ann"/>
    <s v="Mills"/>
    <s v="Nam Ladies"/>
    <s v="Nam Ladies"/>
    <s v="Kob"/>
    <m/>
    <n v="52"/>
    <n v="1.4"/>
    <n v="1.4"/>
    <x v="92"/>
    <x v="6"/>
  </r>
  <r>
    <s v="2025-GUS-D2"/>
    <d v="2025-10-22T00:00:00"/>
    <s v="Day 2"/>
    <s v="N0084"/>
    <s v="Sarah-Ann"/>
    <s v="Mills"/>
    <s v="Nam Ladies"/>
    <s v="Nam Ladies"/>
    <s v="Kob"/>
    <m/>
    <n v="49"/>
    <n v="1.2"/>
    <n v="1.2"/>
    <x v="92"/>
    <x v="6"/>
  </r>
  <r>
    <s v="2025-GUS-D2"/>
    <d v="2025-10-22T00:00:00"/>
    <s v="Day 2"/>
    <s v="N0084"/>
    <s v="Sarah-Ann"/>
    <s v="Mills"/>
    <s v="Nam Ladies"/>
    <s v="Nam Ladies"/>
    <s v="Kob"/>
    <m/>
    <n v="47"/>
    <n v="1.1000000000000001"/>
    <n v="1.1000000000000001"/>
    <x v="92"/>
    <x v="6"/>
  </r>
  <r>
    <s v="2025-GUS-D2"/>
    <d v="2025-10-22T00:00:00"/>
    <s v="Day 2"/>
    <s v="N0084"/>
    <s v="Sarah-Ann"/>
    <s v="Mills"/>
    <s v="Nam Ladies"/>
    <s v="Nam Ladies"/>
    <s v="Kob"/>
    <m/>
    <n v="44"/>
    <n v="0.9"/>
    <n v="0.9"/>
    <x v="92"/>
    <x v="6"/>
  </r>
  <r>
    <s v="2025-GUS-D2"/>
    <d v="2025-10-22T00:00:00"/>
    <s v="Day 2"/>
    <s v="N0084"/>
    <s v="Sarah-Ann"/>
    <s v="Mills"/>
    <s v="Nam Ladies"/>
    <s v="Nam Ladies"/>
    <s v="Kob"/>
    <m/>
    <n v="51"/>
    <n v="1.4"/>
    <n v="1.4"/>
    <x v="92"/>
    <x v="6"/>
  </r>
  <r>
    <s v="2025-GUS-D2"/>
    <d v="2025-10-22T00:00:00"/>
    <s v="Day 2"/>
    <s v="N0084"/>
    <s v="Sarah-Ann"/>
    <s v="Mills"/>
    <s v="Nam Ladies"/>
    <s v="Nam Ladies"/>
    <s v="Kob"/>
    <m/>
    <n v="60"/>
    <n v="2.2000000000000002"/>
    <n v="2.2000000000000002"/>
    <x v="92"/>
    <x v="6"/>
  </r>
  <r>
    <s v="2025-GUS-D2"/>
    <d v="2025-10-22T00:00:00"/>
    <s v="Day 2"/>
    <s v="N0084"/>
    <s v="Sarah-Ann"/>
    <s v="Mills"/>
    <s v="Nam Ladies"/>
    <s v="Nam Ladies"/>
    <s v="Kob"/>
    <m/>
    <n v="52"/>
    <n v="1.4"/>
    <n v="1.4"/>
    <x v="92"/>
    <x v="6"/>
  </r>
  <r>
    <s v="2025-GUS-D2"/>
    <d v="2025-10-22T00:00:00"/>
    <s v="Day 2"/>
    <s v="N0084"/>
    <s v="Sarah-Ann"/>
    <s v="Mills"/>
    <s v="Nam Ladies"/>
    <s v="Nam Ladies"/>
    <s v="Kob"/>
    <m/>
    <n v="53"/>
    <n v="1.5"/>
    <n v="1.5"/>
    <x v="92"/>
    <x v="6"/>
  </r>
  <r>
    <s v="2025-GUS-D2"/>
    <d v="2025-10-22T00:00:00"/>
    <s v="Day 2"/>
    <s v="N0084"/>
    <s v="Sarah-Ann"/>
    <s v="Mills"/>
    <s v="Nam Ladies"/>
    <s v="Nam Ladies"/>
    <s v="Kob"/>
    <m/>
    <n v="46"/>
    <n v="1"/>
    <n v="1"/>
    <x v="92"/>
    <x v="6"/>
  </r>
  <r>
    <s v="2025-GUS-D2"/>
    <d v="2025-10-22T00:00:00"/>
    <s v="Day 2"/>
    <s v="N0084"/>
    <s v="Sarah-Ann"/>
    <s v="Mills"/>
    <s v="Nam Ladies"/>
    <s v="Nam Ladies"/>
    <s v="Kob"/>
    <m/>
    <n v="56"/>
    <n v="1.8"/>
    <n v="1.8"/>
    <x v="92"/>
    <x v="6"/>
  </r>
  <r>
    <s v="2025-GUS-D2"/>
    <d v="2025-10-22T00:00:00"/>
    <s v="Day 2"/>
    <s v="N0084"/>
    <s v="Sarah-Ann"/>
    <s v="Mills"/>
    <s v="Nam Ladies"/>
    <s v="Nam Ladies"/>
    <s v="Kob"/>
    <m/>
    <n v="44"/>
    <n v="0.9"/>
    <n v="0.9"/>
    <x v="92"/>
    <x v="6"/>
  </r>
  <r>
    <s v="2025-GUS-D2"/>
    <d v="2025-10-22T00:00:00"/>
    <s v="Day 2"/>
    <s v="N0084"/>
    <s v="Sarah-Ann"/>
    <s v="Mills"/>
    <s v="Nam Ladies"/>
    <s v="Nam Ladies"/>
    <s v="Kob"/>
    <m/>
    <n v="43"/>
    <n v="0.8"/>
    <n v="0.8"/>
    <x v="92"/>
    <x v="6"/>
  </r>
  <r>
    <s v="2025-GUS-D2"/>
    <d v="2025-10-22T00:00:00"/>
    <s v="Day 2"/>
    <s v="N0167"/>
    <s v="Mekayla"/>
    <s v="Nell"/>
    <s v="Nam Ladies"/>
    <s v="Nam Ladies"/>
    <s v="Kob"/>
    <m/>
    <n v="51"/>
    <n v="1.4"/>
    <n v="1.4"/>
    <x v="91"/>
    <x v="6"/>
  </r>
  <r>
    <s v="2025-GUS-D2"/>
    <d v="2025-10-22T00:00:00"/>
    <s v="Day 2"/>
    <s v="N0167"/>
    <s v="Mekayla"/>
    <s v="Nell"/>
    <s v="Nam Ladies"/>
    <s v="Nam Ladies"/>
    <s v="Kob"/>
    <m/>
    <n v="48"/>
    <n v="1.1000000000000001"/>
    <n v="1.1000000000000001"/>
    <x v="91"/>
    <x v="6"/>
  </r>
  <r>
    <s v="2025-GUS-D2"/>
    <d v="2025-10-22T00:00:00"/>
    <s v="Day 2"/>
    <s v="N0167"/>
    <s v="Mekayla"/>
    <s v="Nell"/>
    <s v="Nam Ladies"/>
    <s v="Nam Ladies"/>
    <s v="Kob"/>
    <m/>
    <n v="44"/>
    <n v="0.9"/>
    <n v="0.9"/>
    <x v="91"/>
    <x v="6"/>
  </r>
  <r>
    <s v="2025-GUS-D2"/>
    <d v="2025-10-22T00:00:00"/>
    <s v="Day 2"/>
    <s v="N0167"/>
    <s v="Mekayla"/>
    <s v="Nell"/>
    <s v="Nam Ladies"/>
    <s v="Nam Ladies"/>
    <s v="Kob"/>
    <m/>
    <n v="55"/>
    <n v="1.7"/>
    <n v="1.7"/>
    <x v="91"/>
    <x v="6"/>
  </r>
  <r>
    <s v="2025-GUS-D2"/>
    <d v="2025-10-22T00:00:00"/>
    <s v="Day 2"/>
    <s v="N0770"/>
    <s v="Hannelie"/>
    <s v="Du Plessis"/>
    <s v="Nam Ladies"/>
    <s v="Nam Ladies"/>
    <s v="Kob"/>
    <m/>
    <n v="47"/>
    <n v="1.1000000000000001"/>
    <n v="1.1000000000000001"/>
    <x v="93"/>
    <x v="6"/>
  </r>
  <r>
    <s v="2025-GUS-D2"/>
    <d v="2025-10-22T00:00:00"/>
    <s v="Day 2"/>
    <s v="N0770"/>
    <s v="Hannelie"/>
    <s v="Du Plessis"/>
    <s v="Nam Ladies"/>
    <s v="Nam Ladies"/>
    <s v="Kob"/>
    <m/>
    <n v="51"/>
    <n v="1.4"/>
    <n v="1.4"/>
    <x v="93"/>
    <x v="6"/>
  </r>
  <r>
    <s v="2025-GUS-D2"/>
    <d v="2025-10-22T00:00:00"/>
    <s v="Day 2"/>
    <s v="N0667"/>
    <s v="Nadine"/>
    <s v="Downing"/>
    <s v="Nam Ladies"/>
    <s v="Nam Ladies"/>
    <s v="Kob"/>
    <m/>
    <n v="48"/>
    <n v="1.1000000000000001"/>
    <n v="1.1000000000000001"/>
    <x v="95"/>
    <x v="6"/>
  </r>
  <r>
    <s v="2025-GUS-D2"/>
    <d v="2025-10-22T00:00:00"/>
    <s v="Day 2"/>
    <s v="N0667"/>
    <s v="Nadine"/>
    <s v="Downing"/>
    <s v="Nam Ladies"/>
    <s v="Nam Ladies"/>
    <s v="Kob"/>
    <m/>
    <n v="55"/>
    <n v="1.7"/>
    <n v="1.7"/>
    <x v="95"/>
    <x v="6"/>
  </r>
  <r>
    <s v="2025-GUS-D2"/>
    <d v="2025-10-22T00:00:00"/>
    <s v="Day 2"/>
    <s v="N0667"/>
    <s v="Nadine"/>
    <s v="Downing"/>
    <s v="Nam Ladies"/>
    <s v="Nam Ladies"/>
    <s v="Kob"/>
    <m/>
    <n v="74"/>
    <n v="4.2"/>
    <n v="4.2"/>
    <x v="95"/>
    <x v="6"/>
  </r>
  <r>
    <s v="2025-GUS-D2"/>
    <d v="2025-10-22T00:00:00"/>
    <s v="Day 2"/>
    <s v="N0667"/>
    <s v="Nadine"/>
    <s v="Downing"/>
    <s v="Nam Ladies"/>
    <s v="Nam Ladies"/>
    <s v="Kob"/>
    <m/>
    <n v="48"/>
    <n v="1.1000000000000001"/>
    <n v="1.1000000000000001"/>
    <x v="95"/>
    <x v="6"/>
  </r>
  <r>
    <s v="2025-GUS-D2"/>
    <d v="2025-10-22T00:00:00"/>
    <s v="Day 2"/>
    <s v="N0688"/>
    <s v="Domenique"/>
    <s v="Stehle"/>
    <s v="Nam Ladies"/>
    <s v="Nam Ladies"/>
    <s v="Kob"/>
    <m/>
    <n v="59"/>
    <n v="2.1"/>
    <n v="2.1"/>
    <x v="94"/>
    <x v="6"/>
  </r>
  <r>
    <s v="2025-GUS-D2"/>
    <d v="2025-10-22T00:00:00"/>
    <s v="Day 2"/>
    <s v="N0688"/>
    <s v="Domenique"/>
    <s v="Stehle"/>
    <s v="Nam Ladies"/>
    <s v="Nam Ladies"/>
    <s v="Kob"/>
    <m/>
    <n v="46"/>
    <n v="1"/>
    <n v="1"/>
    <x v="94"/>
    <x v="6"/>
  </r>
  <r>
    <s v="2025-GUS-D2"/>
    <d v="2025-10-22T00:00:00"/>
    <s v="Day 2"/>
    <s v="N0688"/>
    <s v="Domenique"/>
    <s v="Stehle"/>
    <s v="Nam Ladies"/>
    <s v="Nam Ladies"/>
    <s v="Kob"/>
    <m/>
    <n v="51"/>
    <n v="1.4"/>
    <n v="1.4"/>
    <x v="94"/>
    <x v="6"/>
  </r>
  <r>
    <s v="2025-GUS-D2"/>
    <d v="2025-10-22T00:00:00"/>
    <s v="Day 2"/>
    <s v="N0688"/>
    <s v="Domenique"/>
    <s v="Stehle"/>
    <s v="Nam Ladies"/>
    <s v="Nam Ladies"/>
    <s v="Kob"/>
    <m/>
    <n v="47"/>
    <n v="1.1000000000000001"/>
    <n v="1.1000000000000001"/>
    <x v="94"/>
    <x v="6"/>
  </r>
  <r>
    <s v="2025-GUS-D2"/>
    <d v="2025-10-22T00:00:00"/>
    <s v="Day 2"/>
    <s v="N0688"/>
    <s v="Domenique"/>
    <s v="Stehle"/>
    <s v="Nam Ladies"/>
    <s v="Nam Ladies"/>
    <s v="Kob"/>
    <m/>
    <n v="56"/>
    <n v="1.8"/>
    <n v="1.8"/>
    <x v="94"/>
    <x v="6"/>
  </r>
  <r>
    <s v="2025-GUS-D2"/>
    <d v="2025-10-22T00:00:00"/>
    <s v="Day 2"/>
    <s v="N0688"/>
    <s v="Domenique"/>
    <s v="Stehle"/>
    <s v="Nam Ladies"/>
    <s v="Nam Ladies"/>
    <s v="Kob"/>
    <m/>
    <n v="50"/>
    <n v="1.3"/>
    <n v="1.3"/>
    <x v="94"/>
    <x v="6"/>
  </r>
  <r>
    <s v="2025-GUS-D2"/>
    <d v="2025-10-22T00:00:00"/>
    <s v="Day 2"/>
    <s v="N0688"/>
    <s v="Domenique"/>
    <s v="Stehle"/>
    <s v="Nam Ladies"/>
    <s v="Nam Ladies"/>
    <s v="Kob"/>
    <m/>
    <n v="55"/>
    <n v="1.7"/>
    <n v="1.7"/>
    <x v="94"/>
    <x v="6"/>
  </r>
  <r>
    <s v="2025-GUS-D2"/>
    <d v="2025-10-22T00:00:00"/>
    <s v="Day 2"/>
    <s v="N0688"/>
    <s v="Domenique"/>
    <s v="Stehle"/>
    <s v="Nam Ladies"/>
    <s v="Nam Ladies"/>
    <s v="Kob"/>
    <m/>
    <n v="54"/>
    <n v="1.6"/>
    <n v="1.6"/>
    <x v="94"/>
    <x v="6"/>
  </r>
  <r>
    <s v="2025-GUS-D2"/>
    <d v="2025-10-22T00:00:00"/>
    <s v="Day 2"/>
    <s v="N0688"/>
    <s v="Domenique"/>
    <s v="Stehle"/>
    <s v="Nam Ladies"/>
    <s v="Nam Ladies"/>
    <s v="Kob"/>
    <m/>
    <n v="53"/>
    <n v="1.5"/>
    <n v="1.5"/>
    <x v="94"/>
    <x v="6"/>
  </r>
  <r>
    <s v="2025-GUS-D2"/>
    <d v="2025-10-22T00:00:00"/>
    <s v="Day 2"/>
    <s v="N0688"/>
    <s v="Domenique"/>
    <s v="Stehle"/>
    <s v="Nam Ladies"/>
    <s v="Nam Ladies"/>
    <s v="Kob"/>
    <m/>
    <n v="48"/>
    <n v="1.1000000000000001"/>
    <n v="1.1000000000000001"/>
    <x v="94"/>
    <x v="6"/>
  </r>
  <r>
    <s v="2025-GUS-D2"/>
    <d v="2025-10-22T00:00:00"/>
    <s v="Day 2"/>
    <s v="N0688"/>
    <s v="Domenique"/>
    <s v="Stehle"/>
    <s v="Nam Ladies"/>
    <s v="Nam Ladies"/>
    <s v="Kob"/>
    <m/>
    <n v="52"/>
    <n v="1.4"/>
    <n v="1.4"/>
    <x v="94"/>
    <x v="6"/>
  </r>
  <r>
    <s v="2025-GUS-D2"/>
    <d v="2025-10-22T00:00:00"/>
    <s v="Day 2"/>
    <s v="N0135"/>
    <s v="Christel"/>
    <s v="Visser"/>
    <s v="Nam Ladies"/>
    <s v="Nam Ladies"/>
    <s v="Kob"/>
    <m/>
    <n v="48"/>
    <n v="1.1000000000000001"/>
    <n v="1.1000000000000001"/>
    <x v="89"/>
    <x v="6"/>
  </r>
  <r>
    <s v="2025-GUS-D2"/>
    <d v="2025-10-22T00:00:00"/>
    <s v="Day 2"/>
    <s v="N0135"/>
    <s v="Christel"/>
    <s v="Visser"/>
    <s v="Nam Ladies"/>
    <s v="Nam Ladies"/>
    <s v="Kob"/>
    <m/>
    <n v="58"/>
    <n v="2"/>
    <n v="2"/>
    <x v="89"/>
    <x v="6"/>
  </r>
  <r>
    <s v="2025-GUS-D2"/>
    <d v="2025-10-22T00:00:00"/>
    <s v="Day 2"/>
    <s v="N0135"/>
    <s v="Christel"/>
    <s v="Visser"/>
    <s v="Nam Ladies"/>
    <s v="Nam Ladies"/>
    <s v="Kob"/>
    <m/>
    <n v="69"/>
    <n v="3.4"/>
    <n v="3.4"/>
    <x v="89"/>
    <x v="6"/>
  </r>
  <r>
    <s v="2025-GUS-D2"/>
    <d v="2025-10-22T00:00:00"/>
    <s v="Day 2"/>
    <s v="N0135"/>
    <s v="Christel"/>
    <s v="Visser"/>
    <s v="Nam Ladies"/>
    <s v="Nam Ladies"/>
    <s v="Kob"/>
    <m/>
    <n v="51"/>
    <n v="1.4"/>
    <n v="1.4"/>
    <x v="89"/>
    <x v="6"/>
  </r>
  <r>
    <s v="2025-GUS-D2"/>
    <d v="2025-10-22T00:00:00"/>
    <s v="Day 2"/>
    <s v="N0135"/>
    <s v="Christel"/>
    <s v="Visser"/>
    <s v="Nam Ladies"/>
    <s v="Nam Ladies"/>
    <s v="Kob"/>
    <m/>
    <n v="44"/>
    <n v="0.9"/>
    <n v="0.9"/>
    <x v="89"/>
    <x v="6"/>
  </r>
  <r>
    <s v="2025-GUS-D2"/>
    <d v="2025-10-22T00:00:00"/>
    <s v="Day 2"/>
    <s v="N0135"/>
    <s v="Christel"/>
    <s v="Visser"/>
    <s v="Nam Ladies"/>
    <s v="Nam Ladies"/>
    <s v="Kob"/>
    <m/>
    <n v="58"/>
    <n v="2"/>
    <n v="2"/>
    <x v="89"/>
    <x v="6"/>
  </r>
  <r>
    <s v="2025-GUS-D2"/>
    <d v="2025-10-22T00:00:00"/>
    <s v="Day 2"/>
    <s v="N0135"/>
    <s v="Christel"/>
    <s v="Visser"/>
    <s v="Nam Ladies"/>
    <s v="Nam Ladies"/>
    <m/>
    <s v="Shark Spotted Gully"/>
    <n v="112"/>
    <n v="6.4"/>
    <n v="6.4"/>
    <x v="89"/>
    <x v="6"/>
  </r>
  <r>
    <s v="2025-GUS-D2"/>
    <d v="2025-10-22T00:00:00"/>
    <s v="Day 2"/>
    <s v="N0245"/>
    <s v="Sonita"/>
    <s v="Arangies"/>
    <s v="Nam Ladies"/>
    <s v="Nam Ladies"/>
    <m/>
    <m/>
    <m/>
    <s v=""/>
    <s v=""/>
    <x v="90"/>
    <x v="6"/>
  </r>
  <r>
    <s v="2025-GUS-D2"/>
    <d v="2025-10-22T00:00:00"/>
    <s v="Day 2"/>
    <s v="N0672"/>
    <s v="Frank"/>
    <s v="Borruso"/>
    <s v="Nam Masters"/>
    <s v="Nam Masters"/>
    <s v="Kob"/>
    <m/>
    <n v="48"/>
    <n v="1.1000000000000001"/>
    <n v="1.1000000000000001"/>
    <x v="62"/>
    <x v="2"/>
  </r>
  <r>
    <s v="2025-GUS-D2"/>
    <d v="2025-10-22T00:00:00"/>
    <s v="Day 2"/>
    <s v="N0672"/>
    <s v="Frank"/>
    <s v="Borruso"/>
    <s v="Nam Masters"/>
    <s v="Nam Masters"/>
    <s v="Kob"/>
    <m/>
    <n v="54"/>
    <n v="1.6"/>
    <n v="1.6"/>
    <x v="62"/>
    <x v="2"/>
  </r>
  <r>
    <s v="2025-GUS-D2"/>
    <d v="2025-10-22T00:00:00"/>
    <s v="Day 2"/>
    <s v="N0672"/>
    <s v="Frank"/>
    <s v="Borruso"/>
    <s v="Nam Masters"/>
    <s v="Nam Masters"/>
    <s v="Kob"/>
    <m/>
    <n v="56"/>
    <n v="1.8"/>
    <n v="1.8"/>
    <x v="62"/>
    <x v="2"/>
  </r>
  <r>
    <s v="2025-GUS-D2"/>
    <d v="2025-10-22T00:00:00"/>
    <s v="Day 2"/>
    <s v="N0672"/>
    <s v="Frank"/>
    <s v="Borruso"/>
    <s v="Nam Masters"/>
    <s v="Nam Masters"/>
    <s v="Kob"/>
    <m/>
    <n v="47"/>
    <n v="1.1000000000000001"/>
    <n v="1.1000000000000001"/>
    <x v="62"/>
    <x v="2"/>
  </r>
  <r>
    <s v="2025-GUS-D2"/>
    <d v="2025-10-22T00:00:00"/>
    <s v="Day 2"/>
    <s v="N0672"/>
    <s v="Frank"/>
    <s v="Borruso"/>
    <s v="Nam Masters"/>
    <s v="Nam Masters"/>
    <s v="Kob"/>
    <m/>
    <n v="56"/>
    <n v="1.8"/>
    <n v="1.8"/>
    <x v="62"/>
    <x v="2"/>
  </r>
  <r>
    <s v="2025-GUS-D2"/>
    <d v="2025-10-22T00:00:00"/>
    <s v="Day 2"/>
    <s v="N0672"/>
    <s v="Frank"/>
    <s v="Borruso"/>
    <s v="Nam Masters"/>
    <s v="Nam Masters"/>
    <s v="Kob"/>
    <m/>
    <n v="40"/>
    <n v="0.7"/>
    <n v="0.7"/>
    <x v="62"/>
    <x v="2"/>
  </r>
  <r>
    <s v="2025-GUS-D2"/>
    <d v="2025-10-22T00:00:00"/>
    <s v="Day 2"/>
    <s v="N0672"/>
    <s v="Frank"/>
    <s v="Borruso"/>
    <s v="Nam Masters"/>
    <s v="Nam Masters"/>
    <s v="Kob"/>
    <m/>
    <n v="56"/>
    <n v="1.8"/>
    <n v="1.8"/>
    <x v="62"/>
    <x v="2"/>
  </r>
  <r>
    <s v="2025-GUS-D2"/>
    <d v="2025-10-22T00:00:00"/>
    <s v="Day 2"/>
    <s v="N0643"/>
    <s v="Frikkie"/>
    <s v="Ferreira"/>
    <s v="Nam Masters"/>
    <s v="Nam Masters"/>
    <s v="Kob"/>
    <m/>
    <n v="53"/>
    <n v="1.5"/>
    <n v="1.5"/>
    <x v="63"/>
    <x v="2"/>
  </r>
  <r>
    <s v="2025-GUS-D2"/>
    <d v="2025-10-22T00:00:00"/>
    <s v="Day 2"/>
    <s v="N0643"/>
    <s v="Frikkie"/>
    <s v="Ferreira"/>
    <s v="Nam Masters"/>
    <s v="Nam Masters"/>
    <s v="Kob"/>
    <m/>
    <n v="54"/>
    <n v="1.6"/>
    <n v="1.6"/>
    <x v="63"/>
    <x v="2"/>
  </r>
  <r>
    <s v="2025-GUS-D2"/>
    <d v="2025-10-22T00:00:00"/>
    <s v="Day 2"/>
    <s v="N0643"/>
    <s v="Frikkie"/>
    <s v="Ferreira"/>
    <s v="Nam Masters"/>
    <s v="Nam Masters"/>
    <s v="Kob"/>
    <m/>
    <n v="43"/>
    <n v="0.8"/>
    <n v="0.8"/>
    <x v="63"/>
    <x v="2"/>
  </r>
  <r>
    <s v="2025-GUS-D2"/>
    <d v="2025-10-22T00:00:00"/>
    <s v="Day 2"/>
    <s v="N0095"/>
    <s v="Simen"/>
    <s v="Andersen"/>
    <s v="Nam Masters"/>
    <s v="Nam Masters"/>
    <s v="Kob"/>
    <m/>
    <n v="43"/>
    <n v="0.8"/>
    <n v="0.8"/>
    <x v="64"/>
    <x v="2"/>
  </r>
  <r>
    <s v="2025-GUS-D2"/>
    <d v="2025-10-22T00:00:00"/>
    <s v="Day 2"/>
    <s v="N0095"/>
    <s v="Simen"/>
    <s v="Andersen"/>
    <s v="Nam Masters"/>
    <s v="Nam Masters"/>
    <s v="Kob"/>
    <m/>
    <n v="46"/>
    <n v="1"/>
    <n v="1"/>
    <x v="64"/>
    <x v="2"/>
  </r>
  <r>
    <s v="2025-GUS-D2"/>
    <d v="2025-10-22T00:00:00"/>
    <s v="Day 2"/>
    <s v="N0026"/>
    <s v="Johan"/>
    <s v="Agenbag"/>
    <s v="Nam Masters"/>
    <s v="Nam Masters"/>
    <s v="Kob"/>
    <m/>
    <n v="45"/>
    <n v="0.9"/>
    <n v="0.9"/>
    <x v="66"/>
    <x v="2"/>
  </r>
  <r>
    <s v="2025-GUS-D2"/>
    <d v="2025-10-22T00:00:00"/>
    <s v="Day 2"/>
    <s v="N0026"/>
    <s v="Johan"/>
    <s v="Agenbag"/>
    <s v="Nam Masters"/>
    <s v="Nam Masters"/>
    <s v="Kob"/>
    <m/>
    <n v="55"/>
    <n v="1.7"/>
    <n v="1.7"/>
    <x v="66"/>
    <x v="2"/>
  </r>
  <r>
    <s v="2025-GUS-D2"/>
    <d v="2025-10-22T00:00:00"/>
    <s v="Day 2"/>
    <s v="N0026"/>
    <s v="Johan"/>
    <s v="Agenbag"/>
    <s v="Nam Masters"/>
    <s v="Nam Masters"/>
    <s v="Kob"/>
    <m/>
    <n v="48"/>
    <n v="1.1000000000000001"/>
    <n v="1.1000000000000001"/>
    <x v="66"/>
    <x v="2"/>
  </r>
  <r>
    <s v="2025-GUS-D2"/>
    <d v="2025-10-22T00:00:00"/>
    <s v="Day 2"/>
    <s v="N0026"/>
    <s v="Johan"/>
    <s v="Agenbag"/>
    <s v="Nam Masters"/>
    <s v="Nam Masters"/>
    <s v="Kob"/>
    <m/>
    <n v="53"/>
    <n v="1.5"/>
    <n v="1.5"/>
    <x v="66"/>
    <x v="2"/>
  </r>
  <r>
    <s v="2025-GUS-D2"/>
    <d v="2025-10-22T00:00:00"/>
    <s v="Day 2"/>
    <s v="N0026"/>
    <s v="Johan"/>
    <s v="Agenbag"/>
    <s v="Nam Masters"/>
    <s v="Nam Masters"/>
    <s v="Kob"/>
    <m/>
    <n v="43"/>
    <n v="0.8"/>
    <n v="0.8"/>
    <x v="66"/>
    <x v="2"/>
  </r>
  <r>
    <s v="2025-GUS-D2"/>
    <d v="2025-10-22T00:00:00"/>
    <s v="Day 2"/>
    <s v="N0026"/>
    <s v="Johan"/>
    <s v="Agenbag"/>
    <s v="Nam Masters"/>
    <s v="Nam Masters"/>
    <s v="Kob"/>
    <m/>
    <n v="52"/>
    <n v="1.4"/>
    <n v="1.4"/>
    <x v="66"/>
    <x v="2"/>
  </r>
  <r>
    <s v="2025-GUS-D2"/>
    <d v="2025-10-22T00:00:00"/>
    <s v="Day 2"/>
    <s v="N0026"/>
    <s v="Johan"/>
    <s v="Agenbag"/>
    <s v="Nam Masters"/>
    <s v="Nam Masters"/>
    <s v="Kob"/>
    <m/>
    <n v="55"/>
    <n v="1.7"/>
    <n v="1.7"/>
    <x v="66"/>
    <x v="2"/>
  </r>
  <r>
    <s v="2025-GUS-D2"/>
    <d v="2025-10-22T00:00:00"/>
    <s v="Day 2"/>
    <s v="N0026"/>
    <s v="Johan"/>
    <s v="Agenbag"/>
    <s v="Nam Masters"/>
    <s v="Nam Masters"/>
    <s v="Kob"/>
    <m/>
    <n v="55"/>
    <n v="1.7"/>
    <n v="1.7"/>
    <x v="66"/>
    <x v="2"/>
  </r>
  <r>
    <s v="2025-GUS-D2"/>
    <d v="2025-10-22T00:00:00"/>
    <s v="Day 2"/>
    <s v="N0026"/>
    <s v="Johan"/>
    <s v="Agenbag"/>
    <s v="Nam Masters"/>
    <s v="Nam Masters"/>
    <s v="Kob"/>
    <m/>
    <n v="49"/>
    <n v="1.2"/>
    <n v="1.2"/>
    <x v="66"/>
    <x v="2"/>
  </r>
  <r>
    <s v="2025-GUS-D2"/>
    <d v="2025-10-22T00:00:00"/>
    <s v="Day 2"/>
    <s v="N0026"/>
    <s v="Johan"/>
    <s v="Agenbag"/>
    <s v="Nam Masters"/>
    <s v="Nam Masters"/>
    <s v="Kob"/>
    <m/>
    <n v="49"/>
    <n v="1.2"/>
    <n v="1.2"/>
    <x v="66"/>
    <x v="2"/>
  </r>
  <r>
    <s v="2025-GUS-D2"/>
    <d v="2025-10-22T00:00:00"/>
    <s v="Day 2"/>
    <s v="N0107"/>
    <s v="Lance"/>
    <s v="Mills"/>
    <s v="Nam Masters"/>
    <s v="Nam Masters"/>
    <s v="Kob"/>
    <m/>
    <n v="42"/>
    <n v="0.8"/>
    <n v="0.8"/>
    <x v="68"/>
    <x v="2"/>
  </r>
  <r>
    <s v="2025-GUS-D2"/>
    <d v="2025-10-22T00:00:00"/>
    <s v="Day 2"/>
    <s v="N0107"/>
    <s v="Lance"/>
    <s v="Mills"/>
    <s v="Nam Masters"/>
    <s v="Nam Masters"/>
    <s v="Kob"/>
    <m/>
    <n v="50"/>
    <n v="1.3"/>
    <n v="1.3"/>
    <x v="68"/>
    <x v="2"/>
  </r>
  <r>
    <s v="2025-GUS-D2"/>
    <d v="2025-10-22T00:00:00"/>
    <s v="Day 2"/>
    <s v="N0107"/>
    <s v="Lance"/>
    <s v="Mills"/>
    <s v="Nam Masters"/>
    <s v="Nam Masters"/>
    <s v="Kob"/>
    <m/>
    <n v="45"/>
    <n v="0.9"/>
    <n v="0.9"/>
    <x v="68"/>
    <x v="2"/>
  </r>
  <r>
    <s v="2025-GUS-D2"/>
    <d v="2025-10-22T00:00:00"/>
    <s v="Day 2"/>
    <s v="N0107"/>
    <s v="Lance"/>
    <s v="Mills"/>
    <s v="Nam Masters"/>
    <s v="Nam Masters"/>
    <s v="Kob"/>
    <m/>
    <n v="54"/>
    <n v="1.6"/>
    <n v="1.6"/>
    <x v="68"/>
    <x v="2"/>
  </r>
  <r>
    <s v="2025-GUS-D2"/>
    <d v="2025-10-22T00:00:00"/>
    <s v="Day 2"/>
    <s v="N0107"/>
    <s v="Lance"/>
    <s v="Mills"/>
    <s v="Nam Masters"/>
    <s v="Nam Masters"/>
    <s v="Kob"/>
    <m/>
    <n v="55"/>
    <n v="1.7"/>
    <n v="1.7"/>
    <x v="68"/>
    <x v="2"/>
  </r>
  <r>
    <s v="2025-GUS-D2"/>
    <d v="2025-10-22T00:00:00"/>
    <s v="Day 2"/>
    <s v="N0107"/>
    <s v="Lance"/>
    <s v="Mills"/>
    <s v="Nam Masters"/>
    <s v="Nam Masters"/>
    <s v="Kob"/>
    <m/>
    <n v="52"/>
    <n v="1.4"/>
    <n v="1.4"/>
    <x v="68"/>
    <x v="2"/>
  </r>
  <r>
    <s v="2025-GUS-D2"/>
    <d v="2025-10-22T00:00:00"/>
    <s v="Day 2"/>
    <s v="N0107"/>
    <s v="Lance"/>
    <s v="Mills"/>
    <s v="Nam Masters"/>
    <s v="Nam Masters"/>
    <s v="Kob"/>
    <m/>
    <n v="56"/>
    <n v="1.8"/>
    <n v="1.8"/>
    <x v="68"/>
    <x v="2"/>
  </r>
  <r>
    <s v="2025-GUS-D2"/>
    <d v="2025-10-22T00:00:00"/>
    <s v="Day 2"/>
    <s v="N0107"/>
    <s v="Lance"/>
    <s v="Mills"/>
    <s v="Nam Masters"/>
    <s v="Nam Masters"/>
    <s v="Kob"/>
    <m/>
    <n v="42"/>
    <n v="0.8"/>
    <n v="0.8"/>
    <x v="68"/>
    <x v="2"/>
  </r>
  <r>
    <s v="2025-GUS-D2"/>
    <d v="2025-10-22T00:00:00"/>
    <s v="Day 2"/>
    <s v="N0107"/>
    <s v="Lance"/>
    <s v="Mills"/>
    <s v="Nam Masters"/>
    <s v="Nam Masters"/>
    <s v="Kob"/>
    <m/>
    <n v="44"/>
    <n v="0.9"/>
    <n v="0.9"/>
    <x v="68"/>
    <x v="2"/>
  </r>
  <r>
    <s v="2025-GUS-D2"/>
    <d v="2025-10-22T00:00:00"/>
    <s v="Day 2"/>
    <s v="N0107"/>
    <s v="Lance"/>
    <s v="Mills"/>
    <s v="Nam Masters"/>
    <s v="Nam Masters"/>
    <s v="Kob"/>
    <m/>
    <n v="52"/>
    <n v="1.4"/>
    <n v="1.4"/>
    <x v="68"/>
    <x v="2"/>
  </r>
  <r>
    <s v="2025-GUS-D2"/>
    <d v="2025-10-22T00:00:00"/>
    <s v="Day 2"/>
    <s v="N0107"/>
    <s v="Lance"/>
    <s v="Mills"/>
    <s v="Nam Masters"/>
    <s v="Nam Masters"/>
    <s v="Kob"/>
    <m/>
    <n v="43"/>
    <n v="0.8"/>
    <n v="0.8"/>
    <x v="68"/>
    <x v="2"/>
  </r>
  <r>
    <s v="2025-GUS-D2"/>
    <d v="2025-10-22T00:00:00"/>
    <s v="Day 2"/>
    <s v="N0107"/>
    <s v="Lance"/>
    <s v="Mills"/>
    <s v="Nam Masters"/>
    <s v="Nam Masters"/>
    <s v="Kob"/>
    <m/>
    <n v="47"/>
    <n v="1.1000000000000001"/>
    <n v="1.1000000000000001"/>
    <x v="68"/>
    <x v="2"/>
  </r>
  <r>
    <s v="2025-GUS-D2"/>
    <d v="2025-10-22T00:00:00"/>
    <s v="Day 2"/>
    <s v="N0107"/>
    <s v="Lance"/>
    <s v="Mills"/>
    <s v="Nam Masters"/>
    <s v="Nam Masters"/>
    <s v="Kob"/>
    <m/>
    <n v="46"/>
    <n v="1"/>
    <n v="1"/>
    <x v="68"/>
    <x v="2"/>
  </r>
  <r>
    <s v="2025-GUS-D2"/>
    <d v="2025-10-22T00:00:00"/>
    <s v="Day 2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57"/>
    <n v="1.9"/>
    <n v="1.9"/>
    <x v="67"/>
    <x v="2"/>
  </r>
  <r>
    <s v="2025-GUS-D2"/>
    <d v="2025-10-22T00:00:00"/>
    <s v="Day 2"/>
    <s v="N0287"/>
    <s v="Jorg"/>
    <s v="Walder"/>
    <s v="Nam Masters"/>
    <s v="Nam Masters"/>
    <s v="Kob"/>
    <m/>
    <n v="51"/>
    <n v="1.4"/>
    <n v="1.4"/>
    <x v="67"/>
    <x v="2"/>
  </r>
  <r>
    <s v="2025-GUS-D2"/>
    <d v="2025-10-22T00:00:00"/>
    <s v="Day 2"/>
    <s v="N0287"/>
    <s v="Jorg"/>
    <s v="Walder"/>
    <s v="Nam Masters"/>
    <s v="Nam Masters"/>
    <s v="Kob"/>
    <m/>
    <n v="40"/>
    <n v="0.7"/>
    <n v="0.7"/>
    <x v="67"/>
    <x v="2"/>
  </r>
  <r>
    <s v="2025-GUS-D2"/>
    <d v="2025-10-22T00:00:00"/>
    <s v="Day 2"/>
    <s v="N0287"/>
    <s v="Jorg"/>
    <s v="Walder"/>
    <s v="Nam Masters"/>
    <s v="Nam Masters"/>
    <s v="Kob"/>
    <m/>
    <n v="46"/>
    <n v="1"/>
    <n v="1"/>
    <x v="67"/>
    <x v="2"/>
  </r>
  <r>
    <s v="2025-GUS-D2"/>
    <d v="2025-10-22T00:00:00"/>
    <s v="Day 2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46"/>
    <n v="1"/>
    <n v="1"/>
    <x v="67"/>
    <x v="2"/>
  </r>
  <r>
    <s v="2025-GUS-D2"/>
    <d v="2025-10-22T00:00:00"/>
    <s v="Day 2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51"/>
    <n v="1.4"/>
    <n v="1.4"/>
    <x v="67"/>
    <x v="2"/>
  </r>
  <r>
    <s v="2025-GUS-D2"/>
    <d v="2025-10-22T00:00:00"/>
    <s v="Day 2"/>
    <s v="N0287"/>
    <s v="Jorg"/>
    <s v="Walder"/>
    <s v="Nam Masters"/>
    <s v="Nam Masters"/>
    <s v="Kob"/>
    <m/>
    <n v="47"/>
    <n v="1.1000000000000001"/>
    <n v="1.1000000000000001"/>
    <x v="67"/>
    <x v="2"/>
  </r>
  <r>
    <s v="2025-GUS-D2"/>
    <d v="2025-10-22T00:00:00"/>
    <s v="Day 2"/>
    <s v="N0287"/>
    <s v="Jorg"/>
    <s v="Walder"/>
    <s v="Nam Masters"/>
    <s v="Nam Masters"/>
    <s v="Kob"/>
    <m/>
    <n v="49"/>
    <n v="1.2"/>
    <n v="1.2"/>
    <x v="67"/>
    <x v="2"/>
  </r>
  <r>
    <s v="2025-GUS-D2"/>
    <d v="2025-10-22T00:00:00"/>
    <s v="Day 2"/>
    <s v="N0020"/>
    <s v="Morne"/>
    <s v="Horn"/>
    <s v="Nam Masters"/>
    <s v="Nam Masters"/>
    <s v="Kob"/>
    <m/>
    <n v="57"/>
    <n v="1.9"/>
    <n v="1.9"/>
    <x v="65"/>
    <x v="2"/>
  </r>
  <r>
    <s v="2025-GUS-D2"/>
    <d v="2025-10-22T00:00:00"/>
    <s v="Day 2"/>
    <s v="N0020"/>
    <s v="Morne"/>
    <s v="Horn"/>
    <s v="Nam Masters"/>
    <s v="Nam Masters"/>
    <s v="Kob"/>
    <m/>
    <n v="40"/>
    <n v="0.7"/>
    <n v="0.7"/>
    <x v="65"/>
    <x v="2"/>
  </r>
  <r>
    <s v="2025-GUS-D2"/>
    <d v="2025-10-22T00:00:00"/>
    <s v="Day 2"/>
    <s v="N0020"/>
    <s v="Morne"/>
    <s v="Horn"/>
    <s v="Nam Masters"/>
    <s v="Nam Masters"/>
    <s v="Kob"/>
    <m/>
    <n v="46"/>
    <n v="1"/>
    <n v="1"/>
    <x v="65"/>
    <x v="2"/>
  </r>
  <r>
    <s v="2025-GUS-D2"/>
    <d v="2025-10-22T00:00:00"/>
    <s v="Day 2"/>
    <s v="N0020"/>
    <s v="Morne"/>
    <s v="Horn"/>
    <s v="Nam Masters"/>
    <s v="Nam Masters"/>
    <s v="Kob"/>
    <m/>
    <n v="47"/>
    <n v="1.1000000000000001"/>
    <n v="1.1000000000000001"/>
    <x v="65"/>
    <x v="2"/>
  </r>
  <r>
    <s v="2025-GUS-D2"/>
    <d v="2025-10-22T00:00:00"/>
    <s v="Day 2"/>
    <s v="N0020"/>
    <s v="Morne"/>
    <s v="Horn"/>
    <s v="Nam Masters"/>
    <s v="Nam Masters"/>
    <s v="Kob"/>
    <m/>
    <n v="51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52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52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50"/>
    <n v="1.3"/>
    <n v="1.3"/>
    <x v="65"/>
    <x v="2"/>
  </r>
  <r>
    <s v="2025-GUS-D2"/>
    <d v="2025-10-22T00:00:00"/>
    <s v="Day 2"/>
    <s v="N0020"/>
    <s v="Morne"/>
    <s v="Horn"/>
    <s v="Nam Masters"/>
    <s v="Nam Masters"/>
    <s v="Kob"/>
    <m/>
    <n v="51"/>
    <n v="1.4"/>
    <n v="1.4"/>
    <x v="65"/>
    <x v="2"/>
  </r>
  <r>
    <s v="2025-GUS-D2"/>
    <d v="2025-10-22T00:00:00"/>
    <s v="Day 2"/>
    <s v="N0020"/>
    <s v="Morne"/>
    <s v="Horn"/>
    <s v="Nam Masters"/>
    <s v="Nam Masters"/>
    <s v="Kob"/>
    <m/>
    <n v="48"/>
    <n v="1.1000000000000001"/>
    <n v="1.1000000000000001"/>
    <x v="65"/>
    <x v="2"/>
  </r>
  <r>
    <s v="2025-GUS-D2"/>
    <d v="2025-10-22T00:00:00"/>
    <s v="Day 2"/>
    <s v="N0020"/>
    <s v="Morne"/>
    <s v="Horn"/>
    <s v="Nam Masters"/>
    <s v="Nam Masters"/>
    <s v="Kob"/>
    <m/>
    <n v="44"/>
    <n v="0.9"/>
    <n v="0.9"/>
    <x v="65"/>
    <x v="2"/>
  </r>
  <r>
    <s v="2025-GUS-D2"/>
    <d v="2025-10-22T00:00:00"/>
    <s v="Day 2"/>
    <s v="N0020"/>
    <s v="Morne"/>
    <s v="Horn"/>
    <s v="Nam Masters"/>
    <s v="Nam Masters"/>
    <s v="Kob"/>
    <m/>
    <n v="46"/>
    <n v="1"/>
    <n v="1"/>
    <x v="65"/>
    <x v="2"/>
  </r>
  <r>
    <s v="2025-GUS-D2"/>
    <d v="2025-10-22T00:00:00"/>
    <s v="Day 2"/>
    <s v="N0020"/>
    <s v="Morne"/>
    <s v="Horn"/>
    <s v="Nam Masters"/>
    <s v="Nam Masters"/>
    <s v="Kob"/>
    <m/>
    <n v="50"/>
    <n v="1.3"/>
    <n v="1.3"/>
    <x v="65"/>
    <x v="2"/>
  </r>
  <r>
    <s v="2025-GUS-D2"/>
    <d v="2025-10-22T00:00:00"/>
    <s v="Day 2"/>
    <s v="N0020"/>
    <s v="Morne"/>
    <s v="Horn"/>
    <s v="Nam Masters"/>
    <s v="Nam Masters"/>
    <s v="Kob"/>
    <m/>
    <n v="41"/>
    <n v="0.7"/>
    <n v="0.7"/>
    <x v="65"/>
    <x v="2"/>
  </r>
  <r>
    <s v="2025-GUS-D2"/>
    <d v="2025-10-22T00:00:00"/>
    <s v="Day 2"/>
    <s v="N0403"/>
    <s v="Jan Tommy"/>
    <s v="Thomson"/>
    <s v="Nam Grand Masters"/>
    <s v="Nam Grand Masters"/>
    <s v="Kob"/>
    <m/>
    <n v="51"/>
    <n v="1.4"/>
    <n v="1.4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61"/>
    <n v="2.2999999999999998"/>
    <n v="2.2999999999999998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44"/>
    <n v="0.9"/>
    <n v="0.9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52"/>
    <n v="1.4"/>
    <n v="1.4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58"/>
    <n v="2"/>
    <n v="2"/>
    <x v="73"/>
    <x v="3"/>
  </r>
  <r>
    <s v="2025-GUS-D2"/>
    <d v="2025-10-22T00:00:00"/>
    <s v="Day 2"/>
    <s v="N0403"/>
    <s v="Jan Tommy"/>
    <s v="Thomson"/>
    <s v="Nam Grand Masters"/>
    <s v="Nam Grand Masters"/>
    <s v="Kob"/>
    <m/>
    <n v="43"/>
    <n v="0.8"/>
    <n v="0.8"/>
    <x v="73"/>
    <x v="3"/>
  </r>
  <r>
    <s v="2025-GUS-D2"/>
    <d v="2025-10-22T00:00:00"/>
    <s v="Day 2"/>
    <s v="N0833"/>
    <s v="Andy"/>
    <s v="Welzig"/>
    <s v="Nam Grand Masters"/>
    <s v="Nam Grand Masters"/>
    <s v="Kob"/>
    <m/>
    <n v="46"/>
    <n v="1"/>
    <n v="1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54"/>
    <n v="1.6"/>
    <n v="1.6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57"/>
    <n v="1.9"/>
    <n v="1.9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60"/>
    <n v="2.2000000000000002"/>
    <n v="2.2000000000000002"/>
    <x v="71"/>
    <x v="3"/>
  </r>
  <r>
    <s v="2025-GUS-D2"/>
    <d v="2025-10-22T00:00:00"/>
    <s v="Day 2"/>
    <s v="N0833"/>
    <s v="Andy"/>
    <s v="Welzig"/>
    <s v="Nam Grand Masters"/>
    <s v="Nam Grand Masters"/>
    <s v="Kob"/>
    <m/>
    <n v="53"/>
    <n v="1.5"/>
    <n v="1.5"/>
    <x v="71"/>
    <x v="3"/>
  </r>
  <r>
    <s v="2025-GUS-D2"/>
    <d v="2025-10-22T00:00:00"/>
    <s v="Day 2"/>
    <s v="N0192"/>
    <s v="Jan"/>
    <s v="Heath"/>
    <s v="Nam Grand Masters"/>
    <s v="Nam Grand Masters"/>
    <s v="Kob"/>
    <m/>
    <n v="58"/>
    <n v="2"/>
    <n v="2"/>
    <x v="74"/>
    <x v="3"/>
  </r>
  <r>
    <s v="2025-GUS-D2"/>
    <d v="2025-10-22T00:00:00"/>
    <s v="Day 2"/>
    <s v="N0192"/>
    <s v="Jan"/>
    <s v="Heath"/>
    <s v="Nam Grand Masters"/>
    <s v="Nam Grand Masters"/>
    <s v="Kob"/>
    <m/>
    <n v="45"/>
    <n v="0.9"/>
    <n v="0.9"/>
    <x v="74"/>
    <x v="3"/>
  </r>
  <r>
    <s v="2025-GUS-D2"/>
    <d v="2025-10-22T00:00:00"/>
    <s v="Day 2"/>
    <s v="N0192"/>
    <s v="Jan"/>
    <s v="Heath"/>
    <s v="Nam Grand Masters"/>
    <s v="Nam Grand Masters"/>
    <s v="Kob"/>
    <m/>
    <n v="52"/>
    <n v="1.4"/>
    <n v="1.4"/>
    <x v="74"/>
    <x v="3"/>
  </r>
  <r>
    <s v="2025-GUS-D2"/>
    <d v="2025-10-22T00:00:00"/>
    <s v="Day 2"/>
    <s v="N0051"/>
    <s v="Bernard"/>
    <s v="Pretorius"/>
    <s v="Nam Grand Masters"/>
    <s v="Nam Grand Masters"/>
    <s v="Kob"/>
    <m/>
    <n v="50"/>
    <n v="1.3"/>
    <n v="1.3"/>
    <x v="69"/>
    <x v="3"/>
  </r>
  <r>
    <s v="2025-GUS-D2"/>
    <d v="2025-10-22T00:00:00"/>
    <s v="Day 2"/>
    <s v="N0051"/>
    <s v="Bernard"/>
    <s v="Pretorius"/>
    <s v="Nam Grand Masters"/>
    <s v="Nam Grand Masters"/>
    <s v="Kob"/>
    <m/>
    <n v="59"/>
    <n v="2.1"/>
    <n v="2.1"/>
    <x v="69"/>
    <x v="3"/>
  </r>
  <r>
    <s v="2025-GUS-D2"/>
    <d v="2025-10-22T00:00:00"/>
    <s v="Day 2"/>
    <s v="N0051"/>
    <s v="Bernard"/>
    <s v="Pretorius"/>
    <s v="Nam Grand Masters"/>
    <s v="Nam Grand Masters"/>
    <s v="Kob"/>
    <m/>
    <n v="46"/>
    <n v="1"/>
    <n v="1"/>
    <x v="69"/>
    <x v="3"/>
  </r>
  <r>
    <s v="2025-GUS-D2"/>
    <d v="2025-10-22T00:00:00"/>
    <s v="Day 2"/>
    <s v="N0051"/>
    <s v="Bernard"/>
    <s v="Pretorius"/>
    <s v="Nam Grand Masters"/>
    <s v="Nam Grand Masters"/>
    <s v="Kob"/>
    <m/>
    <n v="42"/>
    <n v="0.8"/>
    <n v="0.8"/>
    <x v="69"/>
    <x v="3"/>
  </r>
  <r>
    <s v="2025-GUS-D2"/>
    <d v="2025-10-22T00:00:00"/>
    <s v="Day 2"/>
    <s v="N0162"/>
    <s v="Coennie"/>
    <s v="Steyn"/>
    <s v="Nam Grand Masters"/>
    <s v="Nam Grand Masters"/>
    <s v="Kob"/>
    <m/>
    <n v="72"/>
    <n v="3.9"/>
    <n v="3.9"/>
    <x v="72"/>
    <x v="3"/>
  </r>
  <r>
    <s v="2025-GUS-D2"/>
    <d v="2025-10-22T00:00:00"/>
    <s v="Day 2"/>
    <s v="N0162"/>
    <s v="Coennie"/>
    <s v="Steyn"/>
    <s v="Nam Grand Masters"/>
    <s v="Nam Grand Masters"/>
    <s v="Kob"/>
    <m/>
    <n v="55"/>
    <n v="1.7"/>
    <n v="1.7"/>
    <x v="72"/>
    <x v="3"/>
  </r>
  <r>
    <s v="2025-GUS-D2"/>
    <d v="2025-10-22T00:00:00"/>
    <s v="Day 2"/>
    <s v="N0162"/>
    <s v="Coennie"/>
    <s v="Steyn"/>
    <s v="Nam Grand Masters"/>
    <s v="Nam Grand Masters"/>
    <s v="Kob"/>
    <m/>
    <n v="56"/>
    <n v="1.8"/>
    <n v="1.8"/>
    <x v="72"/>
    <x v="3"/>
  </r>
  <r>
    <s v="2025-GUS-D2"/>
    <d v="2025-10-22T00:00:00"/>
    <s v="Day 2"/>
    <s v="N0246"/>
    <s v="Phillip Eric"/>
    <s v="Mans"/>
    <s v="Nam Grand Masters"/>
    <s v="Nam Grand Masters"/>
    <s v="Kob"/>
    <m/>
    <n v="41"/>
    <n v="0.7"/>
    <n v="0.7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8"/>
    <n v="1.1000000000000001"/>
    <n v="1.1000000000000001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7"/>
    <n v="1.1000000000000001"/>
    <n v="1.1000000000000001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6"/>
    <n v="1"/>
    <n v="1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44"/>
    <n v="0.9"/>
    <n v="0.9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55"/>
    <n v="1.7"/>
    <n v="1.7"/>
    <x v="70"/>
    <x v="3"/>
  </r>
  <r>
    <s v="2025-GUS-D2"/>
    <d v="2025-10-22T00:00:00"/>
    <s v="Day 2"/>
    <s v="N0246"/>
    <s v="Phillip Eric"/>
    <s v="Mans"/>
    <s v="Nam Grand Masters"/>
    <s v="Nam Grand Masters"/>
    <s v="Kob"/>
    <m/>
    <n v="51"/>
    <n v="1.4"/>
    <n v="1.4"/>
    <x v="70"/>
    <x v="3"/>
  </r>
  <r>
    <s v="2025-GUS-D2"/>
    <d v="2025-10-22T00:00:00"/>
    <s v="Day 2"/>
    <s v="N0335"/>
    <s v="Danie"/>
    <s v="Pieters"/>
    <s v="Nam Grand Masters"/>
    <s v="Nam Grand Masters"/>
    <m/>
    <s v="Shark Hound Smooth"/>
    <n v="64"/>
    <n v="0"/>
    <n v="0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50"/>
    <n v="1.3"/>
    <n v="1.3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49"/>
    <n v="1.2"/>
    <n v="1.2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46"/>
    <n v="1"/>
    <n v="1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54"/>
    <n v="1.6"/>
    <n v="1.6"/>
    <x v="97"/>
    <x v="3"/>
  </r>
  <r>
    <s v="2025-GUS-D2"/>
    <d v="2025-10-22T00:00:00"/>
    <s v="Day 2"/>
    <s v="N0335"/>
    <s v="Danie"/>
    <s v="Pieters"/>
    <s v="Nam Grand Masters"/>
    <s v="Nam Grand Masters"/>
    <s v="Kob"/>
    <m/>
    <n v="47"/>
    <n v="1.1000000000000001"/>
    <n v="1.1000000000000001"/>
    <x v="97"/>
    <x v="3"/>
  </r>
  <r>
    <s v="2025-GUS-D2"/>
    <d v="2025-10-22T00:00:00"/>
    <s v="Day 2"/>
    <s v="N0011"/>
    <s v="Johan Mossie"/>
    <s v="Mostert"/>
    <s v="Nam Veterans"/>
    <s v="Nam Veterans"/>
    <s v="Kob"/>
    <m/>
    <n v="46"/>
    <n v="1"/>
    <n v="1"/>
    <x v="79"/>
    <x v="4"/>
  </r>
  <r>
    <s v="2025-GUS-D2"/>
    <d v="2025-10-22T00:00:00"/>
    <s v="Day 2"/>
    <s v="N0011"/>
    <s v="Johan Mossie"/>
    <s v="Mostert"/>
    <s v="Nam Veterans"/>
    <s v="Nam Veterans"/>
    <s v="Kob"/>
    <m/>
    <n v="49"/>
    <n v="1.2"/>
    <n v="1.2"/>
    <x v="79"/>
    <x v="4"/>
  </r>
  <r>
    <s v="2025-GUS-D2"/>
    <d v="2025-10-22T00:00:00"/>
    <s v="Day 2"/>
    <s v="N0011"/>
    <s v="Johan Mossie"/>
    <s v="Mostert"/>
    <s v="Nam Veterans"/>
    <s v="Nam Veterans"/>
    <s v="Kob"/>
    <m/>
    <n v="53"/>
    <n v="1.5"/>
    <n v="1.5"/>
    <x v="79"/>
    <x v="4"/>
  </r>
  <r>
    <s v="2025-GUS-D2"/>
    <d v="2025-10-22T00:00:00"/>
    <s v="Day 2"/>
    <s v="N0011"/>
    <s v="Johan Mossie"/>
    <s v="Mostert"/>
    <s v="Nam Veterans"/>
    <s v="Nam Veterans"/>
    <s v="Kob"/>
    <m/>
    <n v="45"/>
    <n v="0.9"/>
    <n v="0.9"/>
    <x v="79"/>
    <x v="4"/>
  </r>
  <r>
    <s v="2025-GUS-D2"/>
    <d v="2025-10-22T00:00:00"/>
    <s v="Day 2"/>
    <s v="N0407"/>
    <s v="Renier"/>
    <s v="Van Zyl"/>
    <s v="Nam Veterans"/>
    <s v="Nam Veterans"/>
    <s v="Kob"/>
    <m/>
    <n v="46"/>
    <n v="1"/>
    <n v="1"/>
    <x v="76"/>
    <x v="4"/>
  </r>
  <r>
    <s v="2025-GUS-D2"/>
    <d v="2025-10-22T00:00:00"/>
    <s v="Day 2"/>
    <s v="N0407"/>
    <s v="Renier"/>
    <s v="Van Zyl"/>
    <s v="Nam Veterans"/>
    <s v="Nam Veterans"/>
    <s v="Kob"/>
    <m/>
    <n v="46"/>
    <n v="1"/>
    <n v="1"/>
    <x v="76"/>
    <x v="4"/>
  </r>
  <r>
    <s v="2025-GUS-D2"/>
    <d v="2025-10-22T00:00:00"/>
    <s v="Day 2"/>
    <s v="N0407"/>
    <s v="Renier"/>
    <s v="Van Zyl"/>
    <s v="Nam Veterans"/>
    <s v="Nam Veterans"/>
    <s v="Kob"/>
    <m/>
    <n v="42"/>
    <n v="0.8"/>
    <n v="0.8"/>
    <x v="76"/>
    <x v="4"/>
  </r>
  <r>
    <s v="2025-GUS-D2"/>
    <d v="2025-10-22T00:00:00"/>
    <s v="Day 2"/>
    <s v="N0407"/>
    <s v="Renier"/>
    <s v="Van Zyl"/>
    <s v="Nam Veterans"/>
    <s v="Nam Veterans"/>
    <s v="Kob"/>
    <m/>
    <n v="78"/>
    <n v="5"/>
    <n v="5"/>
    <x v="76"/>
    <x v="4"/>
  </r>
  <r>
    <s v="2025-GUS-D2"/>
    <d v="2025-10-22T00:00:00"/>
    <s v="Day 2"/>
    <s v="N0300"/>
    <s v="Danie"/>
    <s v="Smith"/>
    <s v="Nam Veterans"/>
    <s v="Nam Veterans"/>
    <m/>
    <s v="Shark Spotted Gully"/>
    <n v="98"/>
    <n v="4"/>
    <n v="4"/>
    <x v="80"/>
    <x v="4"/>
  </r>
  <r>
    <s v="2025-GUS-D2"/>
    <d v="2025-10-22T00:00:00"/>
    <s v="Day 2"/>
    <s v="N0300"/>
    <s v="Danie"/>
    <s v="Smith"/>
    <s v="Nam Veterans"/>
    <s v="Nam Veterans"/>
    <s v="Kob"/>
    <m/>
    <n v="53"/>
    <n v="1.5"/>
    <n v="1.5"/>
    <x v="80"/>
    <x v="4"/>
  </r>
  <r>
    <s v="2025-GUS-D2"/>
    <d v="2025-10-22T00:00:00"/>
    <s v="Day 2"/>
    <s v="N0300"/>
    <s v="Danie"/>
    <s v="Smith"/>
    <s v="Nam Veterans"/>
    <s v="Nam Veterans"/>
    <s v="Kob"/>
    <m/>
    <n v="69"/>
    <n v="3.4"/>
    <n v="3.4"/>
    <x v="80"/>
    <x v="4"/>
  </r>
  <r>
    <s v="2025-GUS-D2"/>
    <d v="2025-10-22T00:00:00"/>
    <s v="Day 2"/>
    <s v="N0300"/>
    <s v="Danie"/>
    <s v="Smith"/>
    <s v="Nam Veterans"/>
    <s v="Nam Veterans"/>
    <s v="Kob"/>
    <m/>
    <n v="61"/>
    <n v="2.2999999999999998"/>
    <n v="2.2999999999999998"/>
    <x v="80"/>
    <x v="4"/>
  </r>
  <r>
    <s v="2025-GUS-D2"/>
    <d v="2025-10-22T00:00:00"/>
    <s v="Day 2"/>
    <s v="N0300"/>
    <s v="Danie"/>
    <s v="Smith"/>
    <s v="Nam Veterans"/>
    <s v="Nam Veterans"/>
    <s v="Kob"/>
    <m/>
    <n v="44"/>
    <n v="0.9"/>
    <n v="0.9"/>
    <x v="80"/>
    <x v="4"/>
  </r>
  <r>
    <s v="2025-GUS-D2"/>
    <d v="2025-10-22T00:00:00"/>
    <s v="Day 2"/>
    <s v="N0300"/>
    <s v="Danie"/>
    <s v="Smith"/>
    <s v="Nam Veterans"/>
    <s v="Nam Veterans"/>
    <s v="Kob"/>
    <m/>
    <n v="65"/>
    <n v="2.8"/>
    <n v="2.8"/>
    <x v="80"/>
    <x v="4"/>
  </r>
  <r>
    <s v="2025-GUS-D2"/>
    <d v="2025-10-22T00:00:00"/>
    <s v="Day 2"/>
    <s v="N0300"/>
    <s v="Danie"/>
    <s v="Smith"/>
    <s v="Nam Veterans"/>
    <s v="Nam Veterans"/>
    <s v="Kob"/>
    <m/>
    <n v="46"/>
    <n v="1"/>
    <n v="1"/>
    <x v="80"/>
    <x v="4"/>
  </r>
  <r>
    <s v="2025-GUS-D2"/>
    <d v="2025-10-22T00:00:00"/>
    <s v="Day 2"/>
    <s v="N0300"/>
    <s v="Danie"/>
    <s v="Smith"/>
    <s v="Nam Veterans"/>
    <s v="Nam Veterans"/>
    <s v="Kob"/>
    <m/>
    <n v="46"/>
    <n v="1"/>
    <n v="1"/>
    <x v="80"/>
    <x v="4"/>
  </r>
  <r>
    <s v="2025-GUS-D2"/>
    <d v="2025-10-22T00:00:00"/>
    <s v="Day 2"/>
    <s v="N0300"/>
    <s v="Danie"/>
    <s v="Smith"/>
    <s v="Nam Veterans"/>
    <s v="Nam Veterans"/>
    <s v="Kob"/>
    <m/>
    <n v="57"/>
    <n v="1.9"/>
    <n v="1.9"/>
    <x v="80"/>
    <x v="4"/>
  </r>
  <r>
    <s v="2025-GUS-D2"/>
    <d v="2025-10-22T00:00:00"/>
    <s v="Day 2"/>
    <s v="N0300"/>
    <s v="Danie"/>
    <s v="Smith"/>
    <s v="Nam Veterans"/>
    <s v="Nam Veterans"/>
    <s v="Kob"/>
    <m/>
    <n v="56"/>
    <n v="1.8"/>
    <n v="1.8"/>
    <x v="80"/>
    <x v="4"/>
  </r>
  <r>
    <s v="2025-GUS-D2"/>
    <d v="2025-10-22T00:00:00"/>
    <s v="Day 2"/>
    <s v="N0300"/>
    <s v="Danie"/>
    <s v="Smith"/>
    <s v="Nam Veterans"/>
    <s v="Nam Veterans"/>
    <s v="Kob"/>
    <m/>
    <n v="58"/>
    <n v="2"/>
    <n v="2"/>
    <x v="80"/>
    <x v="4"/>
  </r>
  <r>
    <s v="2025-GUS-D2"/>
    <d v="2025-10-22T00:00:00"/>
    <s v="Day 2"/>
    <s v="N0300"/>
    <s v="Danie"/>
    <s v="Smith"/>
    <s v="Nam Veterans"/>
    <s v="Nam Veterans"/>
    <s v="Kob"/>
    <m/>
    <n v="43"/>
    <n v="0.8"/>
    <n v="0.8"/>
    <x v="80"/>
    <x v="4"/>
  </r>
  <r>
    <s v="2025-GUS-D2"/>
    <d v="2025-10-22T00:00:00"/>
    <s v="Day 2"/>
    <s v="N0300"/>
    <s v="Danie"/>
    <s v="Smith"/>
    <s v="Nam Veterans"/>
    <s v="Nam Veterans"/>
    <s v="Kob"/>
    <m/>
    <n v="55"/>
    <n v="1.7"/>
    <n v="1.7"/>
    <x v="80"/>
    <x v="4"/>
  </r>
  <r>
    <s v="2025-GUS-D2"/>
    <d v="2025-10-22T00:00:00"/>
    <s v="Day 2"/>
    <s v="N0117"/>
    <s v="Andrew"/>
    <s v="Van Schalkwyk"/>
    <s v="Nam Veterans"/>
    <s v="Nam Veterans"/>
    <s v="Kob"/>
    <m/>
    <n v="51"/>
    <n v="1.4"/>
    <n v="1.4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5"/>
    <n v="1.7"/>
    <n v="1.7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2"/>
    <n v="1.4"/>
    <n v="1.4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7"/>
    <n v="1.9"/>
    <n v="1.9"/>
    <x v="77"/>
    <x v="4"/>
  </r>
  <r>
    <s v="2025-GUS-D2"/>
    <d v="2025-10-22T00:00:00"/>
    <s v="Day 2"/>
    <s v="N0117"/>
    <s v="Andrew"/>
    <s v="Van Schalkwyk"/>
    <s v="Nam Veterans"/>
    <s v="Nam Veterans"/>
    <s v="Kob"/>
    <m/>
    <n v="53"/>
    <n v="1.5"/>
    <n v="1.5"/>
    <x v="77"/>
    <x v="4"/>
  </r>
  <r>
    <s v="2025-GUS-D2"/>
    <d v="2025-10-22T00:00:00"/>
    <s v="Day 2"/>
    <s v="N0117"/>
    <s v="Andrew"/>
    <s v="Van Schalkwyk"/>
    <s v="Nam Veterans"/>
    <s v="Nam Veterans"/>
    <s v="Kob"/>
    <m/>
    <n v="45"/>
    <n v="0.9"/>
    <n v="0.9"/>
    <x v="77"/>
    <x v="4"/>
  </r>
  <r>
    <s v="2025-GUS-D2"/>
    <d v="2025-10-22T00:00:00"/>
    <s v="Day 2"/>
    <s v="N0117"/>
    <s v="Andrew"/>
    <s v="Van Schalkwyk"/>
    <s v="Nam Veterans"/>
    <s v="Nam Veterans"/>
    <s v="Kob"/>
    <m/>
    <n v="63"/>
    <n v="2.6"/>
    <n v="2.6"/>
    <x v="77"/>
    <x v="4"/>
  </r>
  <r>
    <s v="2025-GUS-D2"/>
    <d v="2025-10-22T00:00:00"/>
    <s v="Day 2"/>
    <s v="N0117"/>
    <s v="Andrew"/>
    <s v="Van Schalkwyk"/>
    <s v="Nam Veterans"/>
    <s v="Nam Veterans"/>
    <s v="Kob"/>
    <m/>
    <n v="42"/>
    <n v="0.8"/>
    <n v="0.8"/>
    <x v="77"/>
    <x v="4"/>
  </r>
  <r>
    <s v="2025-GUS-D2"/>
    <d v="2025-10-22T00:00:00"/>
    <s v="Day 2"/>
    <s v="N0117"/>
    <s v="Andrew"/>
    <s v="Van Schalkwyk"/>
    <s v="Nam Veterans"/>
    <s v="Nam Veterans"/>
    <m/>
    <s v="Shark Spotted Gully"/>
    <n v="90"/>
    <n v="3"/>
    <n v="3"/>
    <x v="77"/>
    <x v="4"/>
  </r>
  <r>
    <s v="2025-GUS-D2"/>
    <d v="2025-10-22T00:00:00"/>
    <s v="Day 2"/>
    <s v="N0779"/>
    <s v="Wallace"/>
    <s v="Shepperson"/>
    <s v="Nam Veterans"/>
    <s v="Nam Veterans"/>
    <m/>
    <s v="Shark Spotted Gully"/>
    <n v="83"/>
    <n v="2.2999999999999998"/>
    <n v="2.2999999999999998"/>
    <x v="78"/>
    <x v="4"/>
  </r>
  <r>
    <s v="2025-GUS-D2"/>
    <d v="2025-10-22T00:00:00"/>
    <s v="Day 2"/>
    <s v="N0779"/>
    <s v="Wallace"/>
    <s v="Shepperson"/>
    <s v="Nam Veterans"/>
    <s v="Nam Veterans"/>
    <s v="Kob"/>
    <m/>
    <n v="55"/>
    <n v="1.7"/>
    <n v="1.7"/>
    <x v="78"/>
    <x v="4"/>
  </r>
  <r>
    <s v="2025-GUS-D2"/>
    <d v="2025-10-22T00:00:00"/>
    <s v="Day 2"/>
    <s v="N0779"/>
    <s v="Wallace"/>
    <s v="Shepperson"/>
    <s v="Nam Veterans"/>
    <s v="Nam Veterans"/>
    <s v="Kob"/>
    <m/>
    <n v="48"/>
    <n v="1.1000000000000001"/>
    <n v="1.1000000000000001"/>
    <x v="78"/>
    <x v="4"/>
  </r>
  <r>
    <s v="2025-GUS-D2"/>
    <d v="2025-10-22T00:00:00"/>
    <s v="Day 2"/>
    <s v="N0779"/>
    <s v="Wallace"/>
    <s v="Shepperson"/>
    <s v="Nam Veterans"/>
    <s v="Nam Veterans"/>
    <s v="Kob"/>
    <m/>
    <n v="46"/>
    <n v="1"/>
    <n v="1"/>
    <x v="78"/>
    <x v="4"/>
  </r>
  <r>
    <s v="2025-GUS-D2"/>
    <d v="2025-10-22T00:00:00"/>
    <s v="Day 2"/>
    <s v="N0779"/>
    <s v="Wallace"/>
    <s v="Shepperson"/>
    <s v="Nam Veterans"/>
    <s v="Nam Veterans"/>
    <s v="Kob"/>
    <m/>
    <n v="48"/>
    <n v="1.1000000000000001"/>
    <n v="1.1000000000000001"/>
    <x v="78"/>
    <x v="4"/>
  </r>
  <r>
    <s v="2025-GUS-D2"/>
    <d v="2025-10-22T00:00:00"/>
    <s v="Day 2"/>
    <s v="N0779"/>
    <s v="Wallace"/>
    <s v="Shepperson"/>
    <s v="Nam Veterans"/>
    <s v="Nam Veterans"/>
    <s v="Kob"/>
    <m/>
    <n v="53"/>
    <n v="1.5"/>
    <n v="1.5"/>
    <x v="78"/>
    <x v="4"/>
  </r>
  <r>
    <s v="2025-GUS-D2"/>
    <d v="2025-10-22T00:00:00"/>
    <s v="Day 2"/>
    <s v="N0779"/>
    <s v="Wallace"/>
    <s v="Shepperson"/>
    <s v="Nam Veterans"/>
    <s v="Nam Veterans"/>
    <s v="Kob"/>
    <m/>
    <n v="47"/>
    <n v="1.1000000000000001"/>
    <n v="1.1000000000000001"/>
    <x v="78"/>
    <x v="4"/>
  </r>
  <r>
    <s v="2025-GUS-D2"/>
    <d v="2025-10-22T00:00:00"/>
    <s v="Day 2"/>
    <s v="N0779"/>
    <s v="Wallace"/>
    <s v="Shepperson"/>
    <s v="Nam Veterans"/>
    <s v="Nam Veterans"/>
    <s v="Kob"/>
    <m/>
    <n v="58"/>
    <n v="2"/>
    <n v="2"/>
    <x v="78"/>
    <x v="4"/>
  </r>
  <r>
    <s v="2025-GUS-D2"/>
    <d v="2025-10-22T00:00:00"/>
    <s v="Day 2"/>
    <s v="N0779"/>
    <s v="Wallace"/>
    <s v="Shepperson"/>
    <s v="Nam Veterans"/>
    <s v="Nam Veterans"/>
    <s v="Kob"/>
    <m/>
    <n v="43"/>
    <n v="0.8"/>
    <n v="0.8"/>
    <x v="78"/>
    <x v="4"/>
  </r>
  <r>
    <s v="2025-GUS-D2"/>
    <d v="2025-10-22T00:00:00"/>
    <s v="Day 2"/>
    <s v="N0014"/>
    <s v="Willem"/>
    <s v="Steyn"/>
    <s v="Nam Veterans"/>
    <s v="Nam Veterans"/>
    <m/>
    <s v="Shark Spotted Gully"/>
    <n v="139"/>
    <n v="13.4"/>
    <n v="13.4"/>
    <x v="75"/>
    <x v="4"/>
  </r>
  <r>
    <s v="2025-GUS-D2"/>
    <d v="2025-10-22T00:00:00"/>
    <s v="Day 2"/>
    <s v="N0014"/>
    <s v="Willem"/>
    <s v="Steyn"/>
    <s v="Nam Veterans"/>
    <s v="Nam Veterans"/>
    <m/>
    <s v="Shark Spotted Gully"/>
    <n v="124"/>
    <n v="9.1"/>
    <n v="9.1"/>
    <x v="75"/>
    <x v="4"/>
  </r>
  <r>
    <s v="2025-GUS-D2"/>
    <d v="2025-10-22T00:00:00"/>
    <s v="Day 2"/>
    <s v="N0014"/>
    <s v="Willem"/>
    <s v="Steyn"/>
    <s v="Nam Veterans"/>
    <s v="Nam Veterans"/>
    <m/>
    <s v="Guitarfish - Lesser"/>
    <n v="70"/>
    <n v="1.2"/>
    <n v="1.2"/>
    <x v="75"/>
    <x v="4"/>
  </r>
  <r>
    <s v="2025-GUS-D2"/>
    <d v="2025-10-22T00:00:00"/>
    <s v="Day 2"/>
    <s v="N0014"/>
    <s v="Willem"/>
    <s v="Steyn"/>
    <s v="Nam Veterans"/>
    <s v="Nam Veterans"/>
    <s v="Kob"/>
    <m/>
    <n v="55"/>
    <n v="1.7"/>
    <n v="1.7"/>
    <x v="75"/>
    <x v="4"/>
  </r>
  <r>
    <s v="2025-GUS-D2"/>
    <d v="2025-10-22T00:00:00"/>
    <s v="Day 2"/>
    <s v="N0014"/>
    <s v="Willem"/>
    <s v="Steyn"/>
    <s v="Nam Veterans"/>
    <s v="Nam Veterans"/>
    <s v="Kob"/>
    <m/>
    <n v="49"/>
    <n v="1.2"/>
    <n v="1.2"/>
    <x v="75"/>
    <x v="4"/>
  </r>
  <r>
    <s v="2025-GUS-D2"/>
    <d v="2025-10-22T00:00:00"/>
    <s v="Day 2"/>
    <s v="N0014"/>
    <s v="Willem"/>
    <s v="Steyn"/>
    <s v="Nam Veterans"/>
    <s v="Nam Veterans"/>
    <s v="Kob"/>
    <m/>
    <n v="55"/>
    <n v="1.7"/>
    <n v="1.7"/>
    <x v="75"/>
    <x v="4"/>
  </r>
  <r>
    <s v="2025-GUS-D2"/>
    <d v="2025-10-22T00:00:00"/>
    <s v="Day 2"/>
    <s v="N0485"/>
    <s v="Johan"/>
    <s v="Herbst"/>
    <s v="Nam Veterans"/>
    <s v="Nam Veterans"/>
    <m/>
    <s v="Shark Spotted Gully"/>
    <n v="102"/>
    <n v="4.5999999999999996"/>
    <n v="4.5999999999999996"/>
    <x v="81"/>
    <x v="4"/>
  </r>
  <r>
    <s v="2025-GUS-D2"/>
    <d v="2025-10-22T00:00:00"/>
    <s v="Day 2"/>
    <s v="N0485"/>
    <s v="Johan"/>
    <s v="Herbst"/>
    <s v="Nam Veterans"/>
    <s v="Nam Veterans"/>
    <m/>
    <s v="Shark Spotted Gully"/>
    <n v="144"/>
    <n v="15.1"/>
    <n v="15.1"/>
    <x v="81"/>
    <x v="4"/>
  </r>
  <r>
    <s v="2025-GUS-D2"/>
    <d v="2025-10-22T00:00:00"/>
    <s v="Day 2"/>
    <s v="N0485"/>
    <s v="Johan"/>
    <s v="Herbst"/>
    <s v="Nam Veterans"/>
    <s v="Nam Veterans"/>
    <s v="Kob"/>
    <m/>
    <n v="48"/>
    <n v="1.1000000000000001"/>
    <n v="1.1000000000000001"/>
    <x v="81"/>
    <x v="4"/>
  </r>
  <r>
    <s v="2025-GUS-D2"/>
    <d v="2025-10-22T00:00:00"/>
    <s v="Day 2"/>
    <s v="N0485"/>
    <s v="Johan"/>
    <s v="Herbst"/>
    <s v="Nam Veterans"/>
    <s v="Nam Veterans"/>
    <s v="Kob"/>
    <m/>
    <n v="42"/>
    <n v="0.8"/>
    <n v="0.8"/>
    <x v="81"/>
    <x v="4"/>
  </r>
  <r>
    <s v="2025-GUS-D2"/>
    <d v="2025-10-22T00:00:00"/>
    <s v="Day 2"/>
    <s v="N0381"/>
    <s v="Luke"/>
    <s v="Jansen"/>
    <s v="Nam Development"/>
    <s v="Nam Development"/>
    <s v="Kob"/>
    <m/>
    <n v="53"/>
    <n v="1.5"/>
    <n v="1.5"/>
    <x v="88"/>
    <x v="5"/>
  </r>
  <r>
    <s v="2025-GUS-D2"/>
    <d v="2025-10-22T00:00:00"/>
    <s v="Day 2"/>
    <s v="N0381"/>
    <s v="Luke"/>
    <s v="Jansen"/>
    <s v="Nam Development"/>
    <s v="Nam Development"/>
    <s v="Kob"/>
    <m/>
    <n v="56"/>
    <n v="1.8"/>
    <n v="1.8"/>
    <x v="88"/>
    <x v="5"/>
  </r>
  <r>
    <s v="2025-GUS-D2"/>
    <d v="2025-10-22T00:00:00"/>
    <s v="Day 2"/>
    <s v="N0381"/>
    <s v="Luke"/>
    <s v="Jansen"/>
    <s v="Nam Development"/>
    <s v="Nam Development"/>
    <s v="Kob"/>
    <m/>
    <n v="58"/>
    <n v="2"/>
    <n v="2"/>
    <x v="88"/>
    <x v="5"/>
  </r>
  <r>
    <s v="2025-GUS-D2"/>
    <d v="2025-10-22T00:00:00"/>
    <s v="Day 2"/>
    <s v="N0381"/>
    <s v="Luke"/>
    <s v="Jansen"/>
    <s v="Nam Development"/>
    <s v="Nam Development"/>
    <s v="Kob"/>
    <m/>
    <n v="50"/>
    <n v="1.3"/>
    <n v="1.3"/>
    <x v="88"/>
    <x v="5"/>
  </r>
  <r>
    <s v="2025-GUS-D2"/>
    <d v="2025-10-22T00:00:00"/>
    <s v="Day 2"/>
    <s v="N0381"/>
    <s v="Luke"/>
    <s v="Jansen"/>
    <s v="Nam Development"/>
    <s v="Nam Development"/>
    <s v="Kob"/>
    <m/>
    <n v="54"/>
    <n v="1.6"/>
    <n v="1.6"/>
    <x v="88"/>
    <x v="5"/>
  </r>
  <r>
    <s v="2025-GUS-D2"/>
    <d v="2025-10-22T00:00:00"/>
    <s v="Day 2"/>
    <s v="N0851"/>
    <s v="Ricku"/>
    <s v="Mans"/>
    <s v="Nam Development"/>
    <s v="Nam Development"/>
    <s v="Kob"/>
    <m/>
    <n v="54"/>
    <n v="1.6"/>
    <n v="1.6"/>
    <x v="85"/>
    <x v="5"/>
  </r>
  <r>
    <s v="2025-GUS-D2"/>
    <d v="2025-10-22T00:00:00"/>
    <s v="Day 2"/>
    <s v="N0851"/>
    <s v="Ricku"/>
    <s v="Mans"/>
    <s v="Nam Development"/>
    <s v="Nam Development"/>
    <s v="Kob"/>
    <m/>
    <n v="44"/>
    <n v="0.9"/>
    <n v="0.9"/>
    <x v="85"/>
    <x v="5"/>
  </r>
  <r>
    <s v="2025-GUS-D2"/>
    <d v="2025-10-22T00:00:00"/>
    <s v="Day 2"/>
    <s v="N0851"/>
    <s v="Ricku"/>
    <s v="Mans"/>
    <s v="Nam Development"/>
    <s v="Nam Development"/>
    <s v="Kob"/>
    <m/>
    <n v="55"/>
    <n v="1.7"/>
    <n v="1.7"/>
    <x v="85"/>
    <x v="5"/>
  </r>
  <r>
    <s v="2025-GUS-D2"/>
    <d v="2025-10-22T00:00:00"/>
    <s v="Day 2"/>
    <s v="N0851"/>
    <s v="Ricku"/>
    <s v="Mans"/>
    <s v="Nam Development"/>
    <s v="Nam Development"/>
    <s v="Kob"/>
    <m/>
    <n v="56"/>
    <n v="1.8"/>
    <n v="1.8"/>
    <x v="85"/>
    <x v="5"/>
  </r>
  <r>
    <s v="2025-GUS-D2"/>
    <d v="2025-10-22T00:00:00"/>
    <s v="Day 2"/>
    <s v="N0851"/>
    <s v="Ricku"/>
    <s v="Mans"/>
    <s v="Nam Development"/>
    <s v="Nam Development"/>
    <s v="Kob"/>
    <m/>
    <n v="52"/>
    <n v="1.4"/>
    <n v="1.4"/>
    <x v="85"/>
    <x v="5"/>
  </r>
  <r>
    <s v="2025-GUS-D2"/>
    <d v="2025-10-22T00:00:00"/>
    <s v="Day 2"/>
    <s v="N0851"/>
    <s v="Ricku"/>
    <s v="Mans"/>
    <s v="Nam Development"/>
    <s v="Nam Development"/>
    <s v="Kob"/>
    <m/>
    <n v="41"/>
    <n v="0.7"/>
    <n v="0.7"/>
    <x v="85"/>
    <x v="5"/>
  </r>
  <r>
    <s v="2025-GUS-D2"/>
    <d v="2025-10-22T00:00:00"/>
    <s v="Day 2"/>
    <s v="N0851"/>
    <s v="Ricku"/>
    <s v="Mans"/>
    <s v="Nam Development"/>
    <s v="Nam Development"/>
    <s v="Kob"/>
    <m/>
    <n v="44"/>
    <n v="0.9"/>
    <n v="0.9"/>
    <x v="85"/>
    <x v="5"/>
  </r>
  <r>
    <s v="2025-GUS-D2"/>
    <d v="2025-10-22T00:00:00"/>
    <s v="Day 2"/>
    <s v="N0295"/>
    <s v="Bradd"/>
    <s v="Biller"/>
    <s v="Nam Development"/>
    <s v="Nam Development"/>
    <s v="Kob"/>
    <m/>
    <n v="55"/>
    <n v="1.7"/>
    <n v="1.7"/>
    <x v="83"/>
    <x v="5"/>
  </r>
  <r>
    <s v="2025-GUS-D2"/>
    <d v="2025-10-22T00:00:00"/>
    <s v="Day 2"/>
    <s v="N0295"/>
    <s v="Bradd"/>
    <s v="Biller"/>
    <s v="Nam Development"/>
    <s v="Nam Development"/>
    <s v="Kob"/>
    <m/>
    <n v="47"/>
    <n v="1.1000000000000001"/>
    <n v="1.1000000000000001"/>
    <x v="83"/>
    <x v="5"/>
  </r>
  <r>
    <s v="2025-GUS-D2"/>
    <d v="2025-10-22T00:00:00"/>
    <s v="Day 2"/>
    <s v="N0295"/>
    <s v="Bradd"/>
    <s v="Biller"/>
    <s v="Nam Development"/>
    <s v="Nam Development"/>
    <s v="Kob"/>
    <m/>
    <n v="61"/>
    <n v="2.2999999999999998"/>
    <n v="2.2999999999999998"/>
    <x v="83"/>
    <x v="5"/>
  </r>
  <r>
    <s v="2025-GUS-D2"/>
    <d v="2025-10-22T00:00:00"/>
    <s v="Day 2"/>
    <s v="N0295"/>
    <s v="Bradd"/>
    <s v="Biller"/>
    <s v="Nam Development"/>
    <s v="Nam Development"/>
    <s v="Kob"/>
    <m/>
    <n v="50"/>
    <n v="1.3"/>
    <n v="1.3"/>
    <x v="83"/>
    <x v="5"/>
  </r>
  <r>
    <s v="2025-GUS-D2"/>
    <d v="2025-10-22T00:00:00"/>
    <s v="Day 2"/>
    <s v="N0295"/>
    <s v="Bradd"/>
    <s v="Biller"/>
    <s v="Nam Development"/>
    <s v="Nam Development"/>
    <s v="Kob"/>
    <m/>
    <n v="48"/>
    <n v="1.1000000000000001"/>
    <n v="1.1000000000000001"/>
    <x v="83"/>
    <x v="5"/>
  </r>
  <r>
    <s v="2025-GUS-D2"/>
    <d v="2025-10-22T00:00:00"/>
    <s v="Day 2"/>
    <s v="N0704"/>
    <s v="Kay"/>
    <s v="Bachran"/>
    <s v="Nam Development"/>
    <s v="Nam Development"/>
    <s v="Kob"/>
    <m/>
    <n v="63"/>
    <n v="2.6"/>
    <n v="2.6"/>
    <x v="87"/>
    <x v="5"/>
  </r>
  <r>
    <s v="2025-GUS-D2"/>
    <d v="2025-10-22T00:00:00"/>
    <s v="Day 2"/>
    <s v="N0704"/>
    <s v="Kay"/>
    <s v="Bachran"/>
    <s v="Nam Development"/>
    <s v="Nam Development"/>
    <s v="Kob"/>
    <m/>
    <n v="47"/>
    <n v="1.1000000000000001"/>
    <n v="1.1000000000000001"/>
    <x v="87"/>
    <x v="5"/>
  </r>
  <r>
    <s v="2025-GUS-D2"/>
    <d v="2025-10-22T00:00:00"/>
    <s v="Day 2"/>
    <s v="N0704"/>
    <s v="Kay"/>
    <s v="Bachran"/>
    <s v="Nam Development"/>
    <s v="Nam Development"/>
    <s v="Kob"/>
    <m/>
    <n v="52"/>
    <n v="1.4"/>
    <n v="1.4"/>
    <x v="87"/>
    <x v="5"/>
  </r>
  <r>
    <s v="2025-GUS-D2"/>
    <d v="2025-10-22T00:00:00"/>
    <s v="Day 2"/>
    <s v="N0704"/>
    <s v="Kay"/>
    <s v="Bachran"/>
    <s v="Nam Development"/>
    <s v="Nam Development"/>
    <s v="Kob"/>
    <m/>
    <n v="46"/>
    <n v="1"/>
    <n v="1"/>
    <x v="87"/>
    <x v="5"/>
  </r>
  <r>
    <s v="2025-GUS-D2"/>
    <d v="2025-10-22T00:00:00"/>
    <s v="Day 2"/>
    <s v="N0704"/>
    <s v="Kay"/>
    <s v="Bachran"/>
    <s v="Nam Development"/>
    <s v="Nam Development"/>
    <s v="Kob"/>
    <m/>
    <n v="67"/>
    <n v="3.1"/>
    <n v="3.1"/>
    <x v="87"/>
    <x v="5"/>
  </r>
  <r>
    <s v="2025-GUS-D2"/>
    <d v="2025-10-22T00:00:00"/>
    <s v="Day 2"/>
    <s v="N0704"/>
    <s v="Kay"/>
    <s v="Bachran"/>
    <s v="Nam Development"/>
    <s v="Nam Development"/>
    <s v="Kob"/>
    <m/>
    <n v="58"/>
    <n v="2"/>
    <n v="2"/>
    <x v="87"/>
    <x v="5"/>
  </r>
  <r>
    <s v="2025-GUS-D2"/>
    <d v="2025-10-22T00:00:00"/>
    <s v="Day 2"/>
    <s v="N0704"/>
    <s v="Kay"/>
    <s v="Bachran"/>
    <s v="Nam Development"/>
    <s v="Nam Development"/>
    <s v="Kob"/>
    <m/>
    <n v="58"/>
    <n v="2"/>
    <n v="2"/>
    <x v="87"/>
    <x v="5"/>
  </r>
  <r>
    <s v="2025-GUS-D2"/>
    <d v="2025-10-22T00:00:00"/>
    <s v="Day 2"/>
    <s v="N0704"/>
    <s v="Kay"/>
    <s v="Bachran"/>
    <s v="Nam Development"/>
    <s v="Nam Development"/>
    <s v="Kob"/>
    <m/>
    <n v="54"/>
    <n v="1.6"/>
    <n v="1.6"/>
    <x v="87"/>
    <x v="5"/>
  </r>
  <r>
    <s v="2025-GUS-D2"/>
    <d v="2025-10-22T00:00:00"/>
    <s v="Day 2"/>
    <s v="N0704"/>
    <s v="Kay"/>
    <s v="Bachran"/>
    <s v="Nam Development"/>
    <s v="Nam Development"/>
    <s v="Kob"/>
    <m/>
    <n v="58"/>
    <n v="2"/>
    <n v="2"/>
    <x v="87"/>
    <x v="5"/>
  </r>
  <r>
    <s v="2025-GUS-D2"/>
    <d v="2025-10-22T00:00:00"/>
    <s v="Day 2"/>
    <s v="N0704"/>
    <s v="Kay"/>
    <s v="Bachran"/>
    <s v="Nam Development"/>
    <s v="Nam Development"/>
    <s v="Kob"/>
    <m/>
    <n v="53"/>
    <n v="1.5"/>
    <n v="1.5"/>
    <x v="87"/>
    <x v="5"/>
  </r>
  <r>
    <s v="2025-GUS-D2"/>
    <d v="2025-10-22T00:00:00"/>
    <s v="Day 2"/>
    <s v="N0693"/>
    <s v="Jacob"/>
    <s v="Wasserfall"/>
    <s v="Nam Development"/>
    <s v="Nam Development"/>
    <s v="Kob"/>
    <m/>
    <n v="46"/>
    <n v="1"/>
    <n v="1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2"/>
    <n v="1.4"/>
    <n v="1.4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4"/>
    <n v="1.6"/>
    <n v="1.6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4"/>
    <n v="1.6"/>
    <n v="1.6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5"/>
    <n v="1.7"/>
    <n v="1.7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4"/>
    <n v="1.6"/>
    <n v="1.6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48"/>
    <n v="1.1000000000000001"/>
    <n v="1.1000000000000001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62"/>
    <n v="2.5"/>
    <n v="2.5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8"/>
    <n v="2"/>
    <n v="2"/>
    <x v="82"/>
    <x v="5"/>
  </r>
  <r>
    <s v="2025-GUS-D2"/>
    <d v="2025-10-22T00:00:00"/>
    <s v="Day 2"/>
    <s v="N0693"/>
    <s v="Jacob"/>
    <s v="Wasserfall"/>
    <s v="Nam Development"/>
    <s v="Nam Development"/>
    <s v="Kob"/>
    <m/>
    <n v="59"/>
    <n v="2.1"/>
    <n v="2.1"/>
    <x v="82"/>
    <x v="5"/>
  </r>
  <r>
    <s v="2025-GUS-D2"/>
    <d v="2025-10-22T00:00:00"/>
    <s v="Day 2"/>
    <s v="N0882"/>
    <s v="Alexander Albert"/>
    <s v="Jansen"/>
    <s v="Nam Development"/>
    <s v="Nam Development"/>
    <s v="Kob"/>
    <m/>
    <n v="58"/>
    <n v="2"/>
    <n v="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6"/>
    <n v="1.8"/>
    <n v="1.8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4"/>
    <n v="1.6"/>
    <n v="1.6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3"/>
    <n v="0.8"/>
    <n v="0.8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4"/>
    <n v="1.6"/>
    <n v="1.6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0"/>
    <n v="1.3"/>
    <n v="1.3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5"/>
    <n v="0.9"/>
    <n v="0.9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9"/>
    <n v="1.2"/>
    <n v="1.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9"/>
    <n v="1.2"/>
    <n v="1.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6"/>
    <n v="1.8"/>
    <n v="1.8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55"/>
    <n v="1.7"/>
    <n v="1.7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9"/>
    <n v="1.2"/>
    <n v="1.2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5"/>
    <n v="0.9"/>
    <n v="0.9"/>
    <x v="84"/>
    <x v="5"/>
  </r>
  <r>
    <s v="2025-GUS-D2"/>
    <d v="2025-10-22T00:00:00"/>
    <s v="Day 2"/>
    <s v="N0882"/>
    <s v="Alexander Albert"/>
    <s v="Jansen"/>
    <s v="Nam Development"/>
    <s v="Nam Development"/>
    <s v="Kob"/>
    <m/>
    <n v="46"/>
    <n v="1"/>
    <n v="1"/>
    <x v="84"/>
    <x v="5"/>
  </r>
  <r>
    <s v="2025-GUS-D2"/>
    <d v="2025-10-22T00:00:00"/>
    <s v="Day 2"/>
    <s v="N0882"/>
    <s v="Alexander Albert"/>
    <s v="Jansen"/>
    <s v="Nam Development"/>
    <s v="Nam Development"/>
    <m/>
    <s v="Shark Spotted Gully"/>
    <n v="110"/>
    <n v="6"/>
    <n v="6"/>
    <x v="84"/>
    <x v="5"/>
  </r>
  <r>
    <s v="2025-GUS-D2"/>
    <d v="2025-10-22T00:00:00"/>
    <s v="Day 2"/>
    <s v="N0340"/>
    <s v="Izak"/>
    <s v="Van Der Merwe"/>
    <s v="Nam Development"/>
    <s v="Nam Development"/>
    <s v="Kob"/>
    <m/>
    <n v="44"/>
    <n v="0.9"/>
    <n v="0.9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63"/>
    <n v="2.6"/>
    <n v="2.6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4"/>
    <n v="0.9"/>
    <n v="0.9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51"/>
    <n v="1.4"/>
    <n v="1.4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8"/>
    <n v="1.1000000000000001"/>
    <n v="1.1000000000000001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53"/>
    <n v="1.5"/>
    <n v="1.5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50"/>
    <n v="1.3"/>
    <n v="1.3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0"/>
    <n v="0.7"/>
    <n v="0.7"/>
    <x v="86"/>
    <x v="5"/>
  </r>
  <r>
    <s v="2025-GUS-D2"/>
    <d v="2025-10-22T00:00:00"/>
    <s v="Day 2"/>
    <s v="N0340"/>
    <s v="Izak"/>
    <s v="Van Der Merwe"/>
    <s v="Nam Development"/>
    <s v="Nam Development"/>
    <s v="Kob"/>
    <m/>
    <n v="46"/>
    <n v="1"/>
    <n v="1"/>
    <x v="86"/>
    <x v="5"/>
  </r>
  <r>
    <s v="2025-GUS-D2"/>
    <d v="2025-10-22T00:00:00"/>
    <s v="Day 2"/>
    <s v="N0340"/>
    <s v="Izak"/>
    <s v="Van Der Merwe"/>
    <s v="Nam Development"/>
    <s v="Nam Development"/>
    <m/>
    <s v="Shark Hound Smooth"/>
    <n v="152"/>
    <n v="16"/>
    <n v="16"/>
    <x v="86"/>
    <x v="5"/>
  </r>
  <r>
    <s v="2025-GUS-D2"/>
    <d v="2025-10-22T00:00:00"/>
    <s v="Day 2"/>
    <s v="N0340"/>
    <s v="Izak"/>
    <s v="Van Der Merwe"/>
    <s v="Nam Development"/>
    <s v="Nam Development"/>
    <m/>
    <s v="Shark Spotted Gully"/>
    <n v="126"/>
    <n v="9.6"/>
    <n v="9.6"/>
    <x v="86"/>
    <x v="5"/>
  </r>
  <r>
    <s v="2025-GUS-D2"/>
    <d v="2025-10-22T00:00:00"/>
    <s v="Day 2"/>
    <s v="N0340"/>
    <s v="Izak"/>
    <s v="Van Der Merwe"/>
    <s v="Nam Development"/>
    <s v="Nam Development"/>
    <m/>
    <s v="Shark Spotted Gully"/>
    <n v="76"/>
    <n v="1.7"/>
    <n v="1.7"/>
    <x v="86"/>
    <x v="5"/>
  </r>
  <r>
    <s v="2025-GUS-D3"/>
    <d v="2025-10-23T00:00:00"/>
    <s v="Day 3"/>
    <s v="SA8249"/>
    <s v="Ettien"/>
    <s v="Burger"/>
    <s v="SA President A"/>
    <s v="SA President A"/>
    <m/>
    <s v="Shark Cow / Sevengill"/>
    <n v="116"/>
    <n v="19.5"/>
    <n v="19.5"/>
    <x v="5"/>
    <x v="0"/>
  </r>
  <r>
    <s v="2025-GUS-D3"/>
    <d v="2025-10-23T00:00:00"/>
    <s v="Day 3"/>
    <s v="SA8249"/>
    <s v="Ettien"/>
    <s v="Burger"/>
    <s v="SA President A"/>
    <s v="SA President A"/>
    <m/>
    <s v="Shark Spotted Gully"/>
    <n v="121"/>
    <n v="8.3000000000000007"/>
    <n v="8.3000000000000007"/>
    <x v="5"/>
    <x v="0"/>
  </r>
  <r>
    <s v="2025-GUS-D3"/>
    <d v="2025-10-23T00:00:00"/>
    <s v="Day 3"/>
    <s v="SA8725"/>
    <s v="Pieter"/>
    <s v="Muller"/>
    <s v="SA President A"/>
    <s v="SA President A"/>
    <s v="Kob"/>
    <m/>
    <n v="42"/>
    <n v="0.8"/>
    <n v="0.8"/>
    <x v="6"/>
    <x v="0"/>
  </r>
  <r>
    <s v="2025-GUS-D3"/>
    <d v="2025-10-23T00:00:00"/>
    <s v="Day 3"/>
    <s v="SA8725"/>
    <s v="Pieter"/>
    <s v="Muller"/>
    <s v="SA President A"/>
    <s v="SA President A"/>
    <m/>
    <s v="Shark Spotted Gully"/>
    <n v="76"/>
    <n v="1.7"/>
    <n v="1.7"/>
    <x v="6"/>
    <x v="0"/>
  </r>
  <r>
    <s v="2025-GUS-D3"/>
    <d v="2025-10-23T00:00:00"/>
    <s v="Day 3"/>
    <s v="SA8725"/>
    <s v="Pieter"/>
    <s v="Muller"/>
    <s v="SA President A"/>
    <s v="SA President A"/>
    <m/>
    <s v="Shark Spotted Gully"/>
    <n v="96"/>
    <n v="3.8"/>
    <n v="3.8"/>
    <x v="6"/>
    <x v="0"/>
  </r>
  <r>
    <s v="2025-GUS-D3"/>
    <d v="2025-10-23T00:00:00"/>
    <s v="Day 3"/>
    <s v="SA4197"/>
    <s v="Ruan"/>
    <s v="Westraad"/>
    <s v="SA President A"/>
    <s v="SA President A"/>
    <m/>
    <s v="Shark Spotted Gully"/>
    <n v="156"/>
    <n v="19.899999999999999"/>
    <n v="19.899999999999999"/>
    <x v="1"/>
    <x v="0"/>
  </r>
  <r>
    <s v="2025-GUS-D3"/>
    <d v="2025-10-23T00:00:00"/>
    <s v="Day 3"/>
    <s v="SA0863"/>
    <s v="JB"/>
    <s v="Theron"/>
    <s v="SA President A"/>
    <s v="SA President A"/>
    <m/>
    <s v="Shark Spotted Gully"/>
    <n v="116"/>
    <n v="7.2"/>
    <n v="7.2"/>
    <x v="0"/>
    <x v="0"/>
  </r>
  <r>
    <s v="2025-GUS-D3"/>
    <d v="2025-10-23T00:00:00"/>
    <s v="Day 3"/>
    <s v="SA0863"/>
    <s v="JB"/>
    <s v="Theron"/>
    <s v="SA President A"/>
    <s v="SA President A"/>
    <m/>
    <s v="Shark Spotted Gully"/>
    <n v="90"/>
    <n v="3"/>
    <n v="3"/>
    <x v="0"/>
    <x v="0"/>
  </r>
  <r>
    <s v="2025-GUS-D3"/>
    <d v="2025-10-23T00:00:00"/>
    <s v="Day 3"/>
    <s v="SA0863"/>
    <s v="JB"/>
    <s v="Theron"/>
    <s v="SA President A"/>
    <s v="SA President A"/>
    <m/>
    <s v="Shark Spotted Gully"/>
    <n v="159"/>
    <n v="21.3"/>
    <n v="21.3"/>
    <x v="0"/>
    <x v="0"/>
  </r>
  <r>
    <s v="2025-GUS-D3"/>
    <d v="2025-10-23T00:00:00"/>
    <s v="Day 3"/>
    <s v="SA2679"/>
    <s v="Stephan"/>
    <s v="Ferreira"/>
    <s v="SA President A"/>
    <s v="SA President A"/>
    <m/>
    <m/>
    <m/>
    <s v=""/>
    <s v=""/>
    <x v="3"/>
    <x v="0"/>
  </r>
  <r>
    <s v="2025-GUS-D3"/>
    <d v="2025-10-23T00:00:00"/>
    <s v="Day 3"/>
    <s v="SA8804"/>
    <s v="Jean"/>
    <s v="Coetzee"/>
    <s v="SA President A"/>
    <s v="SA President A"/>
    <m/>
    <m/>
    <m/>
    <s v=""/>
    <s v=""/>
    <x v="2"/>
    <x v="0"/>
  </r>
  <r>
    <s v="2025-GUS-D3"/>
    <d v="2025-10-23T00:00:00"/>
    <s v="Day 3"/>
    <s v="SA9222"/>
    <s v="Shrinaav"/>
    <s v="Sahadev"/>
    <s v="SA President A"/>
    <s v="SA President A"/>
    <m/>
    <m/>
    <m/>
    <s v=""/>
    <s v=""/>
    <x v="4"/>
    <x v="0"/>
  </r>
  <r>
    <s v="2025-GUS-D3"/>
    <d v="2025-10-23T00:00:00"/>
    <s v="Day 3"/>
    <s v="SA9923"/>
    <s v="Chris"/>
    <s v="Barnard"/>
    <s v="SA President B"/>
    <s v="SA President B"/>
    <m/>
    <s v="Ray Blue (Male)"/>
    <n v="34"/>
    <n v="1.2"/>
    <n v="1.2"/>
    <x v="10"/>
    <x v="1"/>
  </r>
  <r>
    <s v="2025-GUS-D3"/>
    <d v="2025-10-23T00:00:00"/>
    <s v="Day 3"/>
    <s v="SA10056"/>
    <s v="Philip"/>
    <s v="De Lange"/>
    <s v="SA President B"/>
    <s v="SA President B"/>
    <m/>
    <s v="Shark Spotted Gully"/>
    <n v="145"/>
    <n v="15.5"/>
    <n v="15.5"/>
    <x v="11"/>
    <x v="1"/>
  </r>
  <r>
    <s v="2025-GUS-D3"/>
    <d v="2025-10-23T00:00:00"/>
    <s v="Day 3"/>
    <s v="SA10056"/>
    <s v="Philip"/>
    <s v="De Lange"/>
    <s v="SA President B"/>
    <s v="SA President B"/>
    <s v="Kob"/>
    <m/>
    <n v="61"/>
    <n v="2.2999999999999998"/>
    <n v="2.2999999999999998"/>
    <x v="11"/>
    <x v="1"/>
  </r>
  <r>
    <s v="2025-GUS-D3"/>
    <d v="2025-10-23T00:00:00"/>
    <s v="Day 3"/>
    <s v="SA5757"/>
    <s v="Luke"/>
    <s v="Roos"/>
    <s v="SA President B"/>
    <s v="SA President B"/>
    <m/>
    <s v="Shark Spotted Gully"/>
    <n v="140"/>
    <n v="13.7"/>
    <n v="13.7"/>
    <x v="9"/>
    <x v="1"/>
  </r>
  <r>
    <s v="2025-GUS-D3"/>
    <d v="2025-10-23T00:00:00"/>
    <s v="Day 3"/>
    <s v="SA5757"/>
    <s v="Luke"/>
    <s v="Roos"/>
    <s v="SA President B"/>
    <s v="SA President B"/>
    <m/>
    <s v="Shark Spotted Gully"/>
    <n v="141"/>
    <n v="14.1"/>
    <n v="14.1"/>
    <x v="9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67"/>
    <n v="25.2"/>
    <n v="25.2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22"/>
    <n v="8.6"/>
    <n v="8.6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35"/>
    <n v="12.1"/>
    <n v="12.1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42"/>
    <n v="14.4"/>
    <n v="14.4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117"/>
    <n v="7.4"/>
    <n v="7.4"/>
    <x v="12"/>
    <x v="1"/>
  </r>
  <r>
    <s v="2025-GUS-D3"/>
    <d v="2025-10-23T00:00:00"/>
    <s v="Day 3"/>
    <s v="SA10088"/>
    <s v="Sheldon"/>
    <s v="Rawstron"/>
    <s v="SA President B"/>
    <s v="SA President B"/>
    <m/>
    <s v="Shark Spotted Gully"/>
    <n v="93"/>
    <n v="3.4"/>
    <n v="3.4"/>
    <x v="12"/>
    <x v="1"/>
  </r>
  <r>
    <s v="2025-GUS-D3"/>
    <d v="2025-10-23T00:00:00"/>
    <s v="Day 3"/>
    <s v="SA6738"/>
    <s v="Wallie"/>
    <s v="Stroebel"/>
    <s v="SA President B"/>
    <s v="SA President B"/>
    <m/>
    <m/>
    <m/>
    <s v=""/>
    <s v=""/>
    <x v="7"/>
    <x v="1"/>
  </r>
  <r>
    <s v="2025-GUS-D3"/>
    <d v="2025-10-23T00:00:00"/>
    <s v="Day 3"/>
    <s v="SA9865"/>
    <s v="Shane"/>
    <s v="Rajbully"/>
    <s v="SA President B"/>
    <s v="SA President B"/>
    <m/>
    <m/>
    <m/>
    <s v=""/>
    <s v=""/>
    <x v="8"/>
    <x v="1"/>
  </r>
  <r>
    <s v="2025-GUS-D3"/>
    <d v="2025-10-23T00:00:00"/>
    <s v="Day 3"/>
    <s v="SA9972"/>
    <s v="Benito"/>
    <s v="Crause"/>
    <s v="SA President B"/>
    <s v="SA President B"/>
    <m/>
    <m/>
    <m/>
    <s v=""/>
    <s v=""/>
    <x v="13"/>
    <x v="1"/>
  </r>
  <r>
    <s v="2025-GUS-D3"/>
    <d v="2025-10-23T00:00:00"/>
    <s v="Day 3"/>
    <s v="SA11280"/>
    <s v="Saffiya"/>
    <s v="Ahmod"/>
    <s v="SA Ladies"/>
    <s v="SA Ladies"/>
    <s v="Kob"/>
    <m/>
    <n v="54"/>
    <n v="1.6"/>
    <n v="1.6"/>
    <x v="45"/>
    <x v="6"/>
  </r>
  <r>
    <s v="2025-GUS-D3"/>
    <d v="2025-10-23T00:00:00"/>
    <s v="Day 3"/>
    <s v="SA5343"/>
    <s v="Mariette"/>
    <s v="Du Plessis"/>
    <s v="SA Ladies"/>
    <s v="SA Ladies"/>
    <m/>
    <s v="Shark Spotted Gully"/>
    <n v="155"/>
    <n v="19.5"/>
    <n v="19.5"/>
    <x v="43"/>
    <x v="6"/>
  </r>
  <r>
    <s v="2025-GUS-D3"/>
    <d v="2025-10-23T00:00:00"/>
    <s v="Day 3"/>
    <s v="SA11013"/>
    <s v="Sume"/>
    <s v="Mostert"/>
    <s v="SA Ladies"/>
    <s v="SA Ladies"/>
    <m/>
    <s v="Shark Cow / Sevengill"/>
    <n v="124"/>
    <n v="24.3"/>
    <n v="24.3"/>
    <x v="41"/>
    <x v="6"/>
  </r>
  <r>
    <s v="2025-GUS-D3"/>
    <d v="2025-10-23T00:00:00"/>
    <s v="Day 3"/>
    <s v="SA11013"/>
    <s v="Sume"/>
    <s v="Mostert"/>
    <s v="SA Ladies"/>
    <s v="SA Ladies"/>
    <m/>
    <s v="Shark Cow / Sevengill"/>
    <n v="115"/>
    <n v="19"/>
    <n v="19"/>
    <x v="41"/>
    <x v="6"/>
  </r>
  <r>
    <s v="2025-GUS-D3"/>
    <d v="2025-10-23T00:00:00"/>
    <s v="Day 3"/>
    <s v="SA10066"/>
    <s v="Angelique"/>
    <s v="Van Dyk"/>
    <s v="SA Ladies"/>
    <s v="SA Ladies"/>
    <m/>
    <m/>
    <m/>
    <s v=""/>
    <s v=""/>
    <x v="44"/>
    <x v="6"/>
  </r>
  <r>
    <s v="2025-GUS-D3"/>
    <d v="2025-10-23T00:00:00"/>
    <s v="Day 3"/>
    <s v="SA6820"/>
    <s v="Helen"/>
    <s v="Potgieter"/>
    <s v="SA Ladies"/>
    <s v="SA Ladies"/>
    <m/>
    <m/>
    <m/>
    <s v=""/>
    <s v=""/>
    <x v="42"/>
    <x v="6"/>
  </r>
  <r>
    <s v="2025-GUS-D3"/>
    <d v="2025-10-23T00:00:00"/>
    <s v="Day 3"/>
    <s v="SA6868"/>
    <s v="Mariette"/>
    <s v="Westraad"/>
    <s v="SA Ladies"/>
    <s v="SA Ladies"/>
    <m/>
    <m/>
    <m/>
    <s v=""/>
    <s v=""/>
    <x v="47"/>
    <x v="6"/>
  </r>
  <r>
    <s v="2025-GUS-D3"/>
    <d v="2025-10-23T00:00:00"/>
    <s v="Day 3"/>
    <s v="SA9963"/>
    <s v="Yolanda"/>
    <s v="Vermeulen"/>
    <s v="SA Ladies"/>
    <s v="SA Ladies"/>
    <m/>
    <m/>
    <m/>
    <s v=""/>
    <s v=""/>
    <x v="46"/>
    <x v="6"/>
  </r>
  <r>
    <s v="2025-GUS-D3"/>
    <d v="2025-10-23T00:00:00"/>
    <s v="Day 3"/>
    <s v="SA10017"/>
    <s v="Greg"/>
    <s v="Coetzer"/>
    <s v="SA Masters"/>
    <s v="SA Masters"/>
    <m/>
    <s v="Shark Hound Smooth"/>
    <n v="131"/>
    <n v="9.5"/>
    <n v="9.5"/>
    <x v="15"/>
    <x v="2"/>
  </r>
  <r>
    <s v="2025-GUS-D3"/>
    <d v="2025-10-23T00:00:00"/>
    <s v="Day 3"/>
    <s v="SA5644"/>
    <s v="Jacques"/>
    <s v="Snyman"/>
    <s v="SA Masters"/>
    <s v="SA Masters"/>
    <m/>
    <s v="Shark Spotted Gully"/>
    <n v="146"/>
    <n v="15.9"/>
    <n v="15.9"/>
    <x v="16"/>
    <x v="2"/>
  </r>
  <r>
    <s v="2025-GUS-D3"/>
    <d v="2025-10-23T00:00:00"/>
    <s v="Day 3"/>
    <s v="SA9488"/>
    <s v="Guy"/>
    <s v="Nicholson"/>
    <s v="SA Masters"/>
    <s v="SA Masters"/>
    <m/>
    <s v="Shark Spotted Gully"/>
    <n v="126"/>
    <n v="9.6"/>
    <n v="9.6"/>
    <x v="19"/>
    <x v="2"/>
  </r>
  <r>
    <s v="2025-GUS-D3"/>
    <d v="2025-10-23T00:00:00"/>
    <s v="Day 3"/>
    <s v="SA9488"/>
    <s v="Guy"/>
    <s v="Nicholson"/>
    <s v="SA Masters"/>
    <s v="SA Masters"/>
    <m/>
    <s v="Shark Cow / Sevengill"/>
    <n v="114"/>
    <n v="18.399999999999999"/>
    <n v="18.399999999999999"/>
    <x v="19"/>
    <x v="2"/>
  </r>
  <r>
    <s v="2025-GUS-D3"/>
    <d v="2025-10-23T00:00:00"/>
    <s v="Day 3"/>
    <s v="SA9488"/>
    <s v="Guy"/>
    <s v="Nicholson"/>
    <s v="SA Masters"/>
    <s v="SA Masters"/>
    <m/>
    <s v="Shark Hound Smooth"/>
    <n v="117"/>
    <n v="6.4"/>
    <n v="6.4"/>
    <x v="19"/>
    <x v="2"/>
  </r>
  <r>
    <s v="2025-GUS-D3"/>
    <d v="2025-10-23T00:00:00"/>
    <s v="Day 3"/>
    <s v="SA9488"/>
    <s v="Guy"/>
    <s v="Nicholson"/>
    <s v="SA Masters"/>
    <s v="SA Masters"/>
    <m/>
    <s v="Shark Cow / Sevengill"/>
    <n v="101"/>
    <n v="12.4"/>
    <n v="12.4"/>
    <x v="19"/>
    <x v="2"/>
  </r>
  <r>
    <s v="2025-GUS-D3"/>
    <d v="2025-10-23T00:00:00"/>
    <s v="Day 3"/>
    <s v="SA10911"/>
    <s v="Freek"/>
    <s v="Stander"/>
    <s v="SA Masters"/>
    <s v="SA Masters"/>
    <m/>
    <s v="Shark Spotted Gully"/>
    <n v="148"/>
    <n v="16.600000000000001"/>
    <n v="16.600000000000001"/>
    <x v="18"/>
    <x v="2"/>
  </r>
  <r>
    <s v="2025-GUS-D3"/>
    <d v="2025-10-23T00:00:00"/>
    <s v="Day 3"/>
    <s v="SA10911"/>
    <s v="Freek"/>
    <s v="Stander"/>
    <s v="SA Masters"/>
    <s v="SA Masters"/>
    <m/>
    <s v="Shark Cow / Sevengill"/>
    <n v="120"/>
    <n v="21.8"/>
    <n v="21.8"/>
    <x v="18"/>
    <x v="2"/>
  </r>
  <r>
    <s v="2025-GUS-D3"/>
    <d v="2025-10-23T00:00:00"/>
    <s v="Day 3"/>
    <s v="SA10911"/>
    <s v="Freek"/>
    <s v="Stander"/>
    <s v="SA Masters"/>
    <s v="SA Masters"/>
    <m/>
    <s v="Shark Spotted Gully"/>
    <n v="129"/>
    <n v="10.4"/>
    <n v="10.4"/>
    <x v="18"/>
    <x v="2"/>
  </r>
  <r>
    <s v="2025-GUS-D3"/>
    <d v="2025-10-23T00:00:00"/>
    <s v="Day 3"/>
    <s v="SA10911"/>
    <s v="Freek"/>
    <s v="Stander"/>
    <s v="SA Masters"/>
    <s v="SA Masters"/>
    <m/>
    <s v="Shark Spotted Gully"/>
    <n v="144"/>
    <n v="15.1"/>
    <n v="15.1"/>
    <x v="18"/>
    <x v="2"/>
  </r>
  <r>
    <s v="2025-GUS-D3"/>
    <d v="2025-10-23T00:00:00"/>
    <s v="Day 3"/>
    <s v="SA10511"/>
    <s v="Robin"/>
    <s v="Cochius"/>
    <s v="SA Masters"/>
    <s v="SA Masters"/>
    <m/>
    <s v="Shark Spotted Gully"/>
    <n v="145"/>
    <n v="15.5"/>
    <n v="15.5"/>
    <x v="96"/>
    <x v="2"/>
  </r>
  <r>
    <s v="2025-GUS-D3"/>
    <d v="2025-10-23T00:00:00"/>
    <s v="Day 3"/>
    <s v="SA10511"/>
    <s v="Robin"/>
    <s v="Cochius"/>
    <s v="SA Masters"/>
    <s v="SA Masters"/>
    <m/>
    <s v="Shark Spotted Gully"/>
    <n v="170"/>
    <n v="26.7"/>
    <n v="26.7"/>
    <x v="96"/>
    <x v="2"/>
  </r>
  <r>
    <s v="2025-GUS-D3"/>
    <d v="2025-10-23T00:00:00"/>
    <s v="Day 3"/>
    <s v="SA10511"/>
    <s v="Robin"/>
    <s v="Cochius"/>
    <s v="SA Masters"/>
    <s v="SA Masters"/>
    <m/>
    <s v="Shark Spotted Gully"/>
    <n v="130"/>
    <n v="10.7"/>
    <n v="10.7"/>
    <x v="96"/>
    <x v="2"/>
  </r>
  <r>
    <s v="2025-GUS-D3"/>
    <d v="2025-10-23T00:00:00"/>
    <s v="Day 3"/>
    <s v="SA10511"/>
    <s v="Robin"/>
    <s v="Cochius"/>
    <s v="SA Masters"/>
    <s v="SA Masters"/>
    <m/>
    <s v="Shark Spotted Gully"/>
    <n v="131"/>
    <n v="10.9"/>
    <n v="10.9"/>
    <x v="96"/>
    <x v="2"/>
  </r>
  <r>
    <s v="2025-GUS-D3"/>
    <d v="2025-10-23T00:00:00"/>
    <s v="Day 3"/>
    <s v="SA3510"/>
    <s v="Mervin"/>
    <s v="Pillay"/>
    <s v="SA Masters"/>
    <s v="SA Masters"/>
    <m/>
    <m/>
    <m/>
    <s v=""/>
    <s v=""/>
    <x v="14"/>
    <x v="2"/>
  </r>
  <r>
    <s v="2025-GUS-D3"/>
    <d v="2025-10-23T00:00:00"/>
    <s v="Day 3"/>
    <s v="SA159"/>
    <s v="Ettienne"/>
    <s v="Kapp"/>
    <s v="SA Masters"/>
    <s v="SA Masters"/>
    <m/>
    <m/>
    <m/>
    <s v=""/>
    <s v=""/>
    <x v="17"/>
    <x v="2"/>
  </r>
  <r>
    <s v="2025-GUS-D3"/>
    <d v="2025-10-23T00:00:00"/>
    <s v="Day 3"/>
    <s v="SA4454"/>
    <s v="Mike"/>
    <s v="Smeda"/>
    <s v="SA Grand Masters"/>
    <s v="SA Grand Masters"/>
    <s v="Kob"/>
    <m/>
    <n v="61"/>
    <n v="2.2999999999999998"/>
    <n v="2.2999999999999998"/>
    <x v="26"/>
    <x v="3"/>
  </r>
  <r>
    <s v="2025-GUS-D3"/>
    <d v="2025-10-23T00:00:00"/>
    <s v="Day 3"/>
    <s v="SA4932"/>
    <s v="Peter"/>
    <s v="Van Vollenstee"/>
    <s v="SA Grand Masters"/>
    <s v="SA Grand Masters"/>
    <s v="Kob"/>
    <m/>
    <n v="59"/>
    <n v="2.1"/>
    <n v="2.1"/>
    <x v="23"/>
    <x v="3"/>
  </r>
  <r>
    <s v="2025-GUS-D3"/>
    <d v="2025-10-23T00:00:00"/>
    <s v="Day 3"/>
    <s v="SA4932"/>
    <s v="Peter"/>
    <s v="Van Vollenstee"/>
    <s v="SA Grand Masters"/>
    <s v="SA Grand Masters"/>
    <s v="Kob"/>
    <m/>
    <n v="64"/>
    <n v="2.7"/>
    <n v="2.7"/>
    <x v="23"/>
    <x v="3"/>
  </r>
  <r>
    <s v="2025-GUS-D3"/>
    <d v="2025-10-23T00:00:00"/>
    <s v="Day 3"/>
    <s v="SA5724"/>
    <s v="Brian"/>
    <s v="McFarlane"/>
    <s v="SA Grand Masters"/>
    <s v="SA Grand Masters"/>
    <m/>
    <s v="Shark Spotted Gully"/>
    <n v="137"/>
    <n v="12.8"/>
    <n v="12.8"/>
    <x v="25"/>
    <x v="3"/>
  </r>
  <r>
    <s v="2025-GUS-D3"/>
    <d v="2025-10-23T00:00:00"/>
    <s v="Day 3"/>
    <s v="SA5724"/>
    <s v="Brian"/>
    <s v="McFarlane"/>
    <s v="SA Grand Masters"/>
    <s v="SA Grand Masters"/>
    <m/>
    <s v="Shark Spotted Gully"/>
    <n v="133"/>
    <n v="11.5"/>
    <n v="11.5"/>
    <x v="25"/>
    <x v="3"/>
  </r>
  <r>
    <s v="2025-GUS-D3"/>
    <d v="2025-10-23T00:00:00"/>
    <s v="Day 3"/>
    <s v="SA5724"/>
    <s v="Brian"/>
    <s v="McFarlane"/>
    <s v="SA Grand Masters"/>
    <s v="SA Grand Masters"/>
    <m/>
    <s v="Shark Spotted Gully"/>
    <n v="95"/>
    <n v="3.6"/>
    <n v="3.6"/>
    <x v="25"/>
    <x v="3"/>
  </r>
  <r>
    <s v="2025-GUS-D3"/>
    <d v="2025-10-23T00:00:00"/>
    <s v="Day 3"/>
    <s v="SA5724"/>
    <s v="Brian"/>
    <s v="McFarlane"/>
    <s v="SA Grand Masters"/>
    <s v="SA Grand Masters"/>
    <s v="Kob"/>
    <m/>
    <n v="64"/>
    <n v="2.7"/>
    <n v="2.7"/>
    <x v="25"/>
    <x v="3"/>
  </r>
  <r>
    <s v="2025-GUS-D3"/>
    <d v="2025-10-23T00:00:00"/>
    <s v="Day 3"/>
    <s v="SA5724"/>
    <s v="Brian"/>
    <s v="McFarlane"/>
    <s v="SA Grand Masters"/>
    <s v="SA Grand Masters"/>
    <s v="Kob"/>
    <m/>
    <n v="72"/>
    <n v="3.9"/>
    <n v="3.9"/>
    <x v="25"/>
    <x v="3"/>
  </r>
  <r>
    <s v="2025-GUS-D3"/>
    <d v="2025-10-23T00:00:00"/>
    <s v="Day 3"/>
    <s v="SA2427"/>
    <s v="Kobus"/>
    <s v="Rossouw"/>
    <s v="SA Grand Masters"/>
    <s v="SA Grand Masters"/>
    <m/>
    <s v="Shark Spotted Gully"/>
    <n v="146"/>
    <n v="15.9"/>
    <n v="15.9"/>
    <x v="22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42"/>
    <n v="14.4"/>
    <n v="14.4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52"/>
    <n v="18.2"/>
    <n v="18.2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57"/>
    <n v="20.399999999999999"/>
    <n v="20.399999999999999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62"/>
    <n v="22.7"/>
    <n v="22.7"/>
    <x v="21"/>
    <x v="3"/>
  </r>
  <r>
    <s v="2025-GUS-D3"/>
    <d v="2025-10-23T00:00:00"/>
    <s v="Day 3"/>
    <s v="SA4534"/>
    <s v="Mike"/>
    <s v="Bailey"/>
    <s v="SA Grand Masters"/>
    <s v="SA Grand Masters"/>
    <m/>
    <s v="Shark Spotted Gully"/>
    <n v="124"/>
    <n v="9.1"/>
    <n v="9.1"/>
    <x v="21"/>
    <x v="3"/>
  </r>
  <r>
    <s v="2025-GUS-D3"/>
    <d v="2025-10-23T00:00:00"/>
    <s v="Day 3"/>
    <s v="SA4534"/>
    <s v="Mike"/>
    <s v="Bailey"/>
    <s v="SA Grand Masters"/>
    <s v="SA Grand Masters"/>
    <m/>
    <s v="Shark Hound Smooth"/>
    <n v="96"/>
    <n v="3.2"/>
    <n v="3.2"/>
    <x v="21"/>
    <x v="3"/>
  </r>
  <r>
    <s v="2025-GUS-D3"/>
    <d v="2025-10-23T00:00:00"/>
    <s v="Day 3"/>
    <s v="SA4949"/>
    <s v="Kallie"/>
    <s v="Erasmus"/>
    <s v="SA Grand Masters"/>
    <s v="SA Grand Masters"/>
    <m/>
    <s v="Shark Spotted Gully"/>
    <n v="153"/>
    <n v="18.600000000000001"/>
    <n v="18.600000000000001"/>
    <x v="20"/>
    <x v="3"/>
  </r>
  <r>
    <s v="2025-GUS-D3"/>
    <d v="2025-10-23T00:00:00"/>
    <s v="Day 3"/>
    <s v="SA2057"/>
    <s v="Colin"/>
    <s v="Davidowitz"/>
    <s v="SA Grand Masters"/>
    <s v="SA Grand Masters"/>
    <m/>
    <m/>
    <m/>
    <s v=""/>
    <s v=""/>
    <x v="24"/>
    <x v="3"/>
  </r>
  <r>
    <s v="2025-GUS-D3"/>
    <d v="2025-10-23T00:00:00"/>
    <s v="Day 3"/>
    <s v="SA5274"/>
    <s v="Slade"/>
    <s v="Walker"/>
    <s v="SA Development"/>
    <s v="SA Development"/>
    <m/>
    <s v="Shark Copper (Female)"/>
    <n v="142"/>
    <n v="38.5"/>
    <n v="38.5"/>
    <x v="34"/>
    <x v="5"/>
  </r>
  <r>
    <s v="2025-GUS-D3"/>
    <d v="2025-10-23T00:00:00"/>
    <s v="Day 3"/>
    <s v="SA1219"/>
    <s v="Franco"/>
    <s v="Lamberti"/>
    <s v="SA Development"/>
    <s v="SA Development"/>
    <m/>
    <s v="Shark Copper (Female)"/>
    <n v="149"/>
    <n v="44.7"/>
    <n v="44.7"/>
    <x v="35"/>
    <x v="5"/>
  </r>
  <r>
    <s v="2025-GUS-D3"/>
    <d v="2025-10-23T00:00:00"/>
    <s v="Day 3"/>
    <s v="SA11848"/>
    <s v="JP"/>
    <s v="Mouton"/>
    <s v="SA Development"/>
    <s v="SA Development"/>
    <m/>
    <s v="Shark Spotted Gully"/>
    <n v="159"/>
    <n v="21.3"/>
    <n v="21.3"/>
    <x v="38"/>
    <x v="5"/>
  </r>
  <r>
    <s v="2025-GUS-D3"/>
    <d v="2025-10-23T00:00:00"/>
    <s v="Day 3"/>
    <s v="SA9642"/>
    <s v="Craig"/>
    <s v="Doyle"/>
    <s v="SA Development"/>
    <s v="SA Development"/>
    <m/>
    <s v="Shark Spotted Gully"/>
    <n v="136"/>
    <n v="12.4"/>
    <n v="12.4"/>
    <x v="37"/>
    <x v="5"/>
  </r>
  <r>
    <s v="2025-GUS-D3"/>
    <d v="2025-10-23T00:00:00"/>
    <s v="Day 3"/>
    <s v="SA9642"/>
    <s v="Craig"/>
    <s v="Doyle"/>
    <s v="SA Development"/>
    <s v="SA Development"/>
    <s v="Kob"/>
    <m/>
    <n v="97"/>
    <n v="9.6"/>
    <n v="9.6"/>
    <x v="37"/>
    <x v="5"/>
  </r>
  <r>
    <s v="2025-GUS-D3"/>
    <d v="2025-10-23T00:00:00"/>
    <s v="Day 3"/>
    <s v="S10897"/>
    <s v="George"/>
    <s v="Boshoff"/>
    <s v="SA Development"/>
    <s v="SA Development"/>
    <m/>
    <s v="Shark Spotted Gully"/>
    <n v="95"/>
    <n v="3.6"/>
    <n v="3.6"/>
    <x v="40"/>
    <x v="5"/>
  </r>
  <r>
    <s v="2025-GUS-D3"/>
    <d v="2025-10-23T00:00:00"/>
    <s v="Day 3"/>
    <s v="S10897"/>
    <s v="George"/>
    <s v="Boshoff"/>
    <s v="SA Development"/>
    <s v="SA Development"/>
    <m/>
    <s v="Shark Spotted Gully"/>
    <n v="137"/>
    <n v="12.8"/>
    <n v="12.8"/>
    <x v="40"/>
    <x v="5"/>
  </r>
  <r>
    <s v="2025-GUS-D3"/>
    <d v="2025-10-23T00:00:00"/>
    <s v="Day 3"/>
    <s v="SA4368"/>
    <s v="Morne"/>
    <s v="Visser"/>
    <s v="SA Development"/>
    <s v="SA Development"/>
    <m/>
    <s v="Shark Spotted Gully"/>
    <n v="141"/>
    <n v="14.1"/>
    <n v="14.1"/>
    <x v="36"/>
    <x v="5"/>
  </r>
  <r>
    <s v="2025-GUS-D3"/>
    <d v="2025-10-23T00:00:00"/>
    <s v="Day 3"/>
    <s v="SA4368"/>
    <s v="Morne"/>
    <s v="Visser"/>
    <s v="SA Development"/>
    <s v="SA Development"/>
    <m/>
    <s v="Shark Spotted Gully"/>
    <n v="126"/>
    <n v="9.6"/>
    <n v="9.6"/>
    <x v="36"/>
    <x v="5"/>
  </r>
  <r>
    <s v="2025-GUS-D3"/>
    <d v="2025-10-23T00:00:00"/>
    <s v="Day 3"/>
    <s v="SA4368"/>
    <s v="Morne"/>
    <s v="Visser"/>
    <s v="SA Development"/>
    <s v="SA Development"/>
    <s v="Kob"/>
    <m/>
    <n v="50"/>
    <n v="1.3"/>
    <n v="1.3"/>
    <x v="36"/>
    <x v="5"/>
  </r>
  <r>
    <s v="2025-GUS-D3"/>
    <d v="2025-10-23T00:00:00"/>
    <s v="Day 3"/>
    <s v="SA10091"/>
    <s v="Gareth"/>
    <s v="Webster"/>
    <s v="SA Development"/>
    <s v="SA Development"/>
    <m/>
    <m/>
    <m/>
    <s v=""/>
    <s v=""/>
    <x v="39"/>
    <x v="5"/>
  </r>
  <r>
    <s v="2025-GUS-D3"/>
    <d v="2025-10-23T00:00:00"/>
    <s v="Day 3"/>
    <s v="SA728"/>
    <s v="Wimpie"/>
    <s v="Barnard"/>
    <s v="SA Inland"/>
    <s v="SA Inland"/>
    <s v="Kob"/>
    <m/>
    <n v="52"/>
    <n v="1.4"/>
    <n v="1.4"/>
    <x v="31"/>
    <x v="4"/>
  </r>
  <r>
    <s v="2025-GUS-D3"/>
    <d v="2025-10-23T00:00:00"/>
    <s v="Day 3"/>
    <s v="SA9676"/>
    <s v="Lester"/>
    <s v="Alexander"/>
    <s v="SA Inland"/>
    <s v="SA Inland"/>
    <s v="Kob"/>
    <m/>
    <n v="52"/>
    <n v="1.4"/>
    <n v="1.4"/>
    <x v="33"/>
    <x v="4"/>
  </r>
  <r>
    <s v="2025-GUS-D3"/>
    <d v="2025-10-23T00:00:00"/>
    <s v="Day 3"/>
    <s v="SA9676"/>
    <s v="Lester"/>
    <s v="Alexander"/>
    <s v="SA Inland"/>
    <s v="SA Inland"/>
    <s v="Kob"/>
    <m/>
    <n v="44"/>
    <n v="0.9"/>
    <n v="0.9"/>
    <x v="33"/>
    <x v="4"/>
  </r>
  <r>
    <s v="2025-GUS-D3"/>
    <d v="2025-10-23T00:00:00"/>
    <s v="Day 3"/>
    <s v="SA9168"/>
    <s v="Christopher"/>
    <s v="Rothman"/>
    <s v="SA Inland"/>
    <s v="SA Inland"/>
    <m/>
    <s v="Shark Spotted Gully"/>
    <n v="123"/>
    <n v="8.8000000000000007"/>
    <n v="8.8000000000000007"/>
    <x v="32"/>
    <x v="4"/>
  </r>
  <r>
    <s v="2025-GUS-D3"/>
    <d v="2025-10-23T00:00:00"/>
    <s v="Day 3"/>
    <s v="SA8871"/>
    <s v="Ruan"/>
    <s v="Nel"/>
    <s v="SA Inland"/>
    <s v="SA Inland"/>
    <m/>
    <s v="Shark Spotted Gully"/>
    <n v="154"/>
    <n v="19.100000000000001"/>
    <n v="19.100000000000001"/>
    <x v="29"/>
    <x v="4"/>
  </r>
  <r>
    <s v="2025-GUS-D3"/>
    <d v="2025-10-23T00:00:00"/>
    <s v="Day 3"/>
    <s v="SA9165"/>
    <s v="Wihan"/>
    <s v="De Jager"/>
    <s v="SA Inland"/>
    <s v="SA Inland"/>
    <m/>
    <s v="Shark Spotted Gully"/>
    <n v="121"/>
    <n v="8.3000000000000007"/>
    <n v="8.3000000000000007"/>
    <x v="30"/>
    <x v="4"/>
  </r>
  <r>
    <s v="2025-GUS-D3"/>
    <d v="2025-10-23T00:00:00"/>
    <s v="Day 3"/>
    <s v="SA9165"/>
    <s v="Wihan"/>
    <s v="De Jager"/>
    <s v="SA Inland"/>
    <s v="SA Inland"/>
    <m/>
    <s v="Shark Copper (Female)"/>
    <n v="146"/>
    <n v="42"/>
    <n v="42"/>
    <x v="30"/>
    <x v="4"/>
  </r>
  <r>
    <s v="2025-GUS-D3"/>
    <d v="2025-10-23T00:00:00"/>
    <s v="Day 3"/>
    <s v="SA9165"/>
    <s v="Wihan"/>
    <s v="De Jager"/>
    <s v="SA Inland"/>
    <s v="SA Inland"/>
    <m/>
    <s v="Shark Copper (Female)"/>
    <n v="188"/>
    <n v="92.8"/>
    <n v="92.8"/>
    <x v="30"/>
    <x v="4"/>
  </r>
  <r>
    <s v="2025-GUS-D3"/>
    <d v="2025-10-23T00:00:00"/>
    <s v="Day 3"/>
    <s v="SA10143"/>
    <s v="Kian"/>
    <s v="Timmer"/>
    <s v="SA Inland"/>
    <s v="SA Inland"/>
    <m/>
    <m/>
    <m/>
    <s v=""/>
    <s v=""/>
    <x v="28"/>
    <x v="4"/>
  </r>
  <r>
    <s v="2025-GUS-D3"/>
    <d v="2025-10-23T00:00:00"/>
    <s v="Day 3"/>
    <s v="SA9139"/>
    <s v="Louis-Han"/>
    <s v="Nel"/>
    <s v="SA Inland"/>
    <s v="SA Inland"/>
    <m/>
    <m/>
    <m/>
    <s v=""/>
    <s v=""/>
    <x v="27"/>
    <x v="4"/>
  </r>
  <r>
    <s v="2025-GUS-D3"/>
    <d v="2025-10-23T00:00:00"/>
    <s v="Day 3"/>
    <s v="N0855"/>
    <s v="Wentzel"/>
    <s v="Smal"/>
    <s v="Nam President A"/>
    <s v="Nam President A"/>
    <m/>
    <s v="Shark Spotted Gully"/>
    <n v="160"/>
    <n v="21.7"/>
    <n v="21.7"/>
    <x v="48"/>
    <x v="0"/>
  </r>
  <r>
    <s v="2025-GUS-D3"/>
    <d v="2025-10-23T00:00:00"/>
    <s v="Day 3"/>
    <s v="N0396"/>
    <s v="Raymond"/>
    <s v="Duvenhage"/>
    <s v="Nam President A"/>
    <s v="Nam President A"/>
    <m/>
    <s v="Shark Spotted Gully"/>
    <n v="109"/>
    <n v="5.8"/>
    <n v="5.8"/>
    <x v="49"/>
    <x v="0"/>
  </r>
  <r>
    <s v="2025-GUS-D3"/>
    <d v="2025-10-23T00:00:00"/>
    <s v="Day 3"/>
    <s v="N0580"/>
    <s v="Martin"/>
    <s v="Cordier"/>
    <s v="Nam President A"/>
    <s v="Nam President A"/>
    <m/>
    <s v="Shark Spotted Gully"/>
    <n v="158"/>
    <n v="20.8"/>
    <n v="20.8"/>
    <x v="54"/>
    <x v="0"/>
  </r>
  <r>
    <s v="2025-GUS-D3"/>
    <d v="2025-10-23T00:00:00"/>
    <s v="Day 3"/>
    <s v="N0002"/>
    <s v="Marco"/>
    <s v="Klein"/>
    <s v="Nam President A"/>
    <s v="Nam President A"/>
    <m/>
    <s v="Shark Spotted Gully"/>
    <n v="147"/>
    <n v="16.2"/>
    <n v="16.2"/>
    <x v="51"/>
    <x v="0"/>
  </r>
  <r>
    <s v="2025-GUS-D3"/>
    <d v="2025-10-23T00:00:00"/>
    <s v="Day 3"/>
    <s v="N0002"/>
    <s v="Marco"/>
    <s v="Klein"/>
    <s v="Nam President A"/>
    <s v="Nam President A"/>
    <m/>
    <s v="Shark Spotted Gully"/>
    <n v="154"/>
    <n v="19.100000000000001"/>
    <n v="19.100000000000001"/>
    <x v="51"/>
    <x v="0"/>
  </r>
  <r>
    <s v="2025-GUS-D3"/>
    <d v="2025-10-23T00:00:00"/>
    <s v="Day 3"/>
    <s v="N0002"/>
    <s v="Marco"/>
    <s v="Klein"/>
    <s v="Nam President A"/>
    <s v="Nam President A"/>
    <m/>
    <s v="Shark Spotted Gully"/>
    <n v="104"/>
    <n v="5"/>
    <n v="5"/>
    <x v="51"/>
    <x v="0"/>
  </r>
  <r>
    <s v="2025-GUS-D3"/>
    <d v="2025-10-23T00:00:00"/>
    <s v="Day 3"/>
    <s v="N0119"/>
    <s v="Joe "/>
    <s v="Herman"/>
    <s v="Nam President A"/>
    <s v="Nam President A"/>
    <m/>
    <s v="Shark Spotted Gully"/>
    <n v="124"/>
    <n v="9.1"/>
    <n v="9.1"/>
    <x v="53"/>
    <x v="0"/>
  </r>
  <r>
    <s v="2025-GUS-D3"/>
    <d v="2025-10-23T00:00:00"/>
    <s v="Day 3"/>
    <s v="N0045"/>
    <s v="Chrisjan"/>
    <s v="Potgieter"/>
    <s v="Nam President A"/>
    <s v="Nam President A"/>
    <m/>
    <m/>
    <m/>
    <s v=""/>
    <s v=""/>
    <x v="52"/>
    <x v="0"/>
  </r>
  <r>
    <s v="2025-GUS-D3"/>
    <d v="2025-10-23T00:00:00"/>
    <s v="Day 3"/>
    <s v="N0025"/>
    <s v="Heini"/>
    <s v="Zahrt"/>
    <s v="Nam President A"/>
    <s v="Nam President A"/>
    <m/>
    <m/>
    <m/>
    <s v=""/>
    <s v=""/>
    <x v="50"/>
    <x v="0"/>
  </r>
  <r>
    <s v="2025-GUS-D3"/>
    <d v="2025-10-23T00:00:00"/>
    <s v="Day 3"/>
    <s v="N0332"/>
    <s v="Emile "/>
    <s v="Van Heerden"/>
    <s v="Nam President B"/>
    <s v="Nam President B"/>
    <m/>
    <s v="Shark Spotted Gully"/>
    <n v="76"/>
    <n v="1.7"/>
    <n v="1.7"/>
    <x v="55"/>
    <x v="1"/>
  </r>
  <r>
    <s v="2025-GUS-D3"/>
    <d v="2025-10-23T00:00:00"/>
    <s v="Day 3"/>
    <s v="N0283"/>
    <s v="Kevin"/>
    <s v="Page"/>
    <s v="Nam President B"/>
    <s v="Nam President B"/>
    <m/>
    <m/>
    <m/>
    <s v=""/>
    <s v=""/>
    <x v="61"/>
    <x v="1"/>
  </r>
  <r>
    <s v="2025-GUS-D3"/>
    <d v="2025-10-23T00:00:00"/>
    <s v="Day 3"/>
    <s v="N0793"/>
    <s v="Juanne-Louis"/>
    <s v="Grobler"/>
    <s v="Nam President B"/>
    <s v="Nam President B"/>
    <m/>
    <m/>
    <m/>
    <s v=""/>
    <s v=""/>
    <x v="60"/>
    <x v="1"/>
  </r>
  <r>
    <s v="2025-GUS-D3"/>
    <d v="2025-10-23T00:00:00"/>
    <s v="Day 3"/>
    <s v="N0050"/>
    <s v="Sean"/>
    <s v="Van Den Heuvel"/>
    <s v="Nam President B"/>
    <s v="Nam President B"/>
    <m/>
    <m/>
    <m/>
    <s v=""/>
    <s v=""/>
    <x v="56"/>
    <x v="1"/>
  </r>
  <r>
    <s v="2025-GUS-D3"/>
    <d v="2025-10-23T00:00:00"/>
    <s v="Day 3"/>
    <s v="N0611"/>
    <s v="Jean"/>
    <s v="Visser"/>
    <s v="Nam President B"/>
    <s v="Nam President B"/>
    <m/>
    <m/>
    <m/>
    <s v=""/>
    <s v=""/>
    <x v="57"/>
    <x v="1"/>
  </r>
  <r>
    <s v="2025-GUS-D3"/>
    <d v="2025-10-23T00:00:00"/>
    <s v="Day 3"/>
    <s v="N0257"/>
    <s v="Lu-Andre"/>
    <s v="Duvenhage"/>
    <s v="Nam President B"/>
    <s v="Nam President B"/>
    <m/>
    <m/>
    <m/>
    <s v=""/>
    <s v=""/>
    <x v="59"/>
    <x v="1"/>
  </r>
  <r>
    <s v="2025-GUS-D3"/>
    <d v="2025-10-23T00:00:00"/>
    <s v="Day 3"/>
    <s v="N0546"/>
    <s v="Tian"/>
    <s v="Mostert"/>
    <s v="Nam President B"/>
    <s v="Nam President B"/>
    <m/>
    <m/>
    <m/>
    <s v=""/>
    <s v=""/>
    <x v="58"/>
    <x v="1"/>
  </r>
  <r>
    <s v="2025-GUS-D3"/>
    <d v="2025-10-23T00:00:00"/>
    <s v="Day 3"/>
    <s v="N0245"/>
    <s v="Sonita"/>
    <s v="Arangies"/>
    <s v="Nam Ladies"/>
    <s v="Nam Ladies"/>
    <s v="Kob"/>
    <m/>
    <n v="108"/>
    <n v="13.3"/>
    <n v="13.3"/>
    <x v="90"/>
    <x v="6"/>
  </r>
  <r>
    <s v="2025-GUS-D3"/>
    <d v="2025-10-23T00:00:00"/>
    <s v="Day 3"/>
    <s v="N0084"/>
    <s v="Sarah-Ann"/>
    <s v="Mills"/>
    <s v="Nam Ladies"/>
    <s v="Nam Ladies"/>
    <m/>
    <s v="Shark Hound Smooth"/>
    <n v="134"/>
    <n v="10.3"/>
    <n v="10.3"/>
    <x v="92"/>
    <x v="6"/>
  </r>
  <r>
    <s v="2025-GUS-D3"/>
    <d v="2025-10-23T00:00:00"/>
    <s v="Day 3"/>
    <s v="N0667"/>
    <s v="Nadine"/>
    <s v="Downing"/>
    <s v="Nam Ladies"/>
    <s v="Nam Ladies"/>
    <m/>
    <s v="Shark Spotted Gully"/>
    <n v="152"/>
    <n v="18.2"/>
    <n v="18.2"/>
    <x v="95"/>
    <x v="6"/>
  </r>
  <r>
    <s v="2025-GUS-D3"/>
    <d v="2025-10-23T00:00:00"/>
    <s v="Day 3"/>
    <s v="N0135"/>
    <s v="Christel"/>
    <s v="Visser"/>
    <s v="Nam Ladies"/>
    <s v="Nam Ladies"/>
    <m/>
    <s v="Shark Cow / Sevengill"/>
    <n v="126"/>
    <n v="25.6"/>
    <n v="25.6"/>
    <x v="89"/>
    <x v="6"/>
  </r>
  <r>
    <s v="2025-GUS-D3"/>
    <d v="2025-10-23T00:00:00"/>
    <s v="Day 3"/>
    <s v="N0167"/>
    <s v="Mekayla"/>
    <s v="Nell"/>
    <s v="Nam Ladies"/>
    <s v="Nam Ladies"/>
    <m/>
    <m/>
    <m/>
    <s v=""/>
    <s v=""/>
    <x v="91"/>
    <x v="6"/>
  </r>
  <r>
    <s v="2025-GUS-D3"/>
    <d v="2025-10-23T00:00:00"/>
    <s v="Day 3"/>
    <s v="N0688"/>
    <s v="Domenique"/>
    <s v="Stehle"/>
    <s v="Nam Ladies"/>
    <s v="Nam Ladies"/>
    <m/>
    <m/>
    <m/>
    <s v=""/>
    <s v=""/>
    <x v="94"/>
    <x v="6"/>
  </r>
  <r>
    <s v="2025-GUS-D3"/>
    <d v="2025-10-23T00:00:00"/>
    <s v="Day 3"/>
    <s v="N0770"/>
    <s v="Hannelie"/>
    <s v="Du Plessis"/>
    <s v="Nam Ladies"/>
    <s v="Nam Ladies"/>
    <m/>
    <m/>
    <m/>
    <s v=""/>
    <s v=""/>
    <x v="93"/>
    <x v="6"/>
  </r>
  <r>
    <s v="2025-GUS-D3"/>
    <d v="2025-10-23T00:00:00"/>
    <s v="Day 3"/>
    <s v="N0287"/>
    <s v="Jorg"/>
    <s v="Walder"/>
    <s v="Nam Masters"/>
    <s v="Nam Masters"/>
    <s v="Kob"/>
    <m/>
    <n v="48"/>
    <n v="1.1000000000000001"/>
    <n v="1.1000000000000001"/>
    <x v="67"/>
    <x v="2"/>
  </r>
  <r>
    <s v="2025-GUS-D3"/>
    <d v="2025-10-23T00:00:00"/>
    <s v="Day 3"/>
    <s v="N0643"/>
    <s v="Frikkie"/>
    <s v="Ferreira"/>
    <s v="Nam Masters"/>
    <s v="Nam Masters"/>
    <m/>
    <s v="Shark Hound Smooth"/>
    <n v="116"/>
    <n v="6.2"/>
    <n v="6.2"/>
    <x v="63"/>
    <x v="2"/>
  </r>
  <r>
    <s v="2025-GUS-D3"/>
    <d v="2025-10-23T00:00:00"/>
    <s v="Day 3"/>
    <s v="N0095"/>
    <s v="Simen"/>
    <s v="Andersen"/>
    <s v="Nam Masters"/>
    <s v="Nam Masters"/>
    <m/>
    <s v="Shark Spotted Gully"/>
    <n v="78"/>
    <n v="1.9"/>
    <n v="1.9"/>
    <x v="64"/>
    <x v="2"/>
  </r>
  <r>
    <s v="2025-GUS-D3"/>
    <d v="2025-10-23T00:00:00"/>
    <s v="Day 3"/>
    <s v="N0672"/>
    <s v="Frank"/>
    <s v="Borruso"/>
    <s v="Nam Masters"/>
    <s v="Nam Masters"/>
    <m/>
    <s v="Shark Spotted Gully"/>
    <n v="158"/>
    <n v="20.8"/>
    <n v="20.8"/>
    <x v="62"/>
    <x v="2"/>
  </r>
  <r>
    <s v="2025-GUS-D3"/>
    <d v="2025-10-23T00:00:00"/>
    <s v="Day 3"/>
    <s v="N0672"/>
    <s v="Frank"/>
    <s v="Borruso"/>
    <s v="Nam Masters"/>
    <s v="Nam Masters"/>
    <s v="Kob"/>
    <m/>
    <n v="56"/>
    <n v="1.8"/>
    <n v="1.8"/>
    <x v="62"/>
    <x v="2"/>
  </r>
  <r>
    <s v="2025-GUS-D3"/>
    <d v="2025-10-23T00:00:00"/>
    <s v="Day 3"/>
    <s v="N0672"/>
    <s v="Frank"/>
    <s v="Borruso"/>
    <s v="Nam Masters"/>
    <s v="Nam Masters"/>
    <m/>
    <s v="Shark Cow / Sevengill"/>
    <n v="122"/>
    <n v="23"/>
    <n v="23"/>
    <x v="62"/>
    <x v="2"/>
  </r>
  <r>
    <s v="2025-GUS-D3"/>
    <d v="2025-10-23T00:00:00"/>
    <s v="Day 3"/>
    <s v="N0020"/>
    <s v="Morne"/>
    <s v="Horn"/>
    <s v="Nam Masters"/>
    <s v="Nam Masters"/>
    <m/>
    <s v="Shark Cow / Sevengill"/>
    <n v="116"/>
    <n v="19.5"/>
    <n v="19.5"/>
    <x v="65"/>
    <x v="2"/>
  </r>
  <r>
    <s v="2025-GUS-D3"/>
    <d v="2025-10-23T00:00:00"/>
    <s v="Day 3"/>
    <s v="N0107"/>
    <s v="Lance"/>
    <s v="Mills"/>
    <s v="Nam Masters"/>
    <s v="Nam Masters"/>
    <m/>
    <s v="Shark Cow / Sevengill"/>
    <n v="118"/>
    <n v="20.6"/>
    <n v="20.6"/>
    <x v="68"/>
    <x v="2"/>
  </r>
  <r>
    <s v="2025-GUS-D3"/>
    <d v="2025-10-23T00:00:00"/>
    <s v="Day 3"/>
    <s v="N0107"/>
    <s v="Lance"/>
    <s v="Mills"/>
    <s v="Nam Masters"/>
    <s v="Nam Masters"/>
    <m/>
    <s v="Shark Cow / Sevengill"/>
    <n v="95"/>
    <n v="10.1"/>
    <n v="10.1"/>
    <x v="68"/>
    <x v="2"/>
  </r>
  <r>
    <s v="2025-GUS-D3"/>
    <d v="2025-10-23T00:00:00"/>
    <s v="Day 3"/>
    <s v="N0026"/>
    <s v="Johan"/>
    <s v="Agenbag"/>
    <s v="Nam Masters"/>
    <s v="Nam Masters"/>
    <m/>
    <m/>
    <m/>
    <s v=""/>
    <s v=""/>
    <x v="66"/>
    <x v="2"/>
  </r>
  <r>
    <s v="2025-GUS-D3"/>
    <d v="2025-10-23T00:00:00"/>
    <s v="Day 3"/>
    <s v="N0192"/>
    <s v="Jan"/>
    <s v="Heath"/>
    <s v="Nam Grand Masters"/>
    <s v="Nam Grand Masters"/>
    <s v="Kob"/>
    <m/>
    <n v="55"/>
    <n v="1.7"/>
    <n v="1.7"/>
    <x v="74"/>
    <x v="3"/>
  </r>
  <r>
    <s v="2025-GUS-D3"/>
    <d v="2025-10-23T00:00:00"/>
    <s v="Day 3"/>
    <s v="N0192"/>
    <s v="Jan"/>
    <s v="Heath"/>
    <s v="Nam Grand Masters"/>
    <s v="Nam Grand Masters"/>
    <m/>
    <s v="Shark Spotted Gully"/>
    <n v="70"/>
    <n v="1.3"/>
    <n v="1.3"/>
    <x v="74"/>
    <x v="3"/>
  </r>
  <r>
    <s v="2025-GUS-D3"/>
    <d v="2025-10-23T00:00:00"/>
    <s v="Day 3"/>
    <s v="N0833"/>
    <s v="Andy"/>
    <s v="Welzig"/>
    <s v="Nam Grand Masters"/>
    <s v="Nam Grand Masters"/>
    <m/>
    <s v="Shark Hound Smooth"/>
    <n v="145"/>
    <n v="13.6"/>
    <n v="13.6"/>
    <x v="71"/>
    <x v="3"/>
  </r>
  <r>
    <s v="2025-GUS-D3"/>
    <d v="2025-10-23T00:00:00"/>
    <s v="Day 3"/>
    <s v="N0833"/>
    <s v="Andy"/>
    <s v="Welzig"/>
    <s v="Nam Grand Masters"/>
    <s v="Nam Grand Masters"/>
    <m/>
    <s v="Shark Spotted Gully"/>
    <n v="158"/>
    <n v="20.8"/>
    <n v="20.8"/>
    <x v="71"/>
    <x v="3"/>
  </r>
  <r>
    <s v="2025-GUS-D3"/>
    <d v="2025-10-23T00:00:00"/>
    <s v="Day 3"/>
    <s v="N0246"/>
    <s v="Phillip Eric"/>
    <s v="Mans"/>
    <s v="Nam Grand Masters"/>
    <s v="Nam Grand Masters"/>
    <m/>
    <s v="Shark Spotted Gully"/>
    <n v="159"/>
    <n v="21.3"/>
    <n v="21.3"/>
    <x v="70"/>
    <x v="3"/>
  </r>
  <r>
    <s v="2025-GUS-D3"/>
    <d v="2025-10-23T00:00:00"/>
    <s v="Day 3"/>
    <s v="N0162"/>
    <s v="Coennie"/>
    <s v="Steyn"/>
    <s v="Nam Grand Masters"/>
    <s v="Nam Grand Masters"/>
    <m/>
    <m/>
    <m/>
    <s v=""/>
    <s v=""/>
    <x v="72"/>
    <x v="3"/>
  </r>
  <r>
    <s v="2025-GUS-D3"/>
    <d v="2025-10-23T00:00:00"/>
    <s v="Day 3"/>
    <s v="N0051"/>
    <s v="Bernard"/>
    <s v="Pretorius"/>
    <s v="Nam Grand Masters"/>
    <s v="Nam Grand Masters"/>
    <m/>
    <m/>
    <m/>
    <s v=""/>
    <s v=""/>
    <x v="69"/>
    <x v="3"/>
  </r>
  <r>
    <s v="2025-GUS-D3"/>
    <d v="2025-10-23T00:00:00"/>
    <s v="Day 3"/>
    <s v="N0335"/>
    <s v="Danie"/>
    <s v="Pieters"/>
    <s v="Nam Grand Masters"/>
    <s v="Nam Grand Masters"/>
    <m/>
    <m/>
    <m/>
    <s v=""/>
    <s v=""/>
    <x v="97"/>
    <x v="3"/>
  </r>
  <r>
    <s v="2025-GUS-D3"/>
    <d v="2025-10-23T00:00:00"/>
    <s v="Day 3"/>
    <s v="N0403"/>
    <s v="Jan Tommy"/>
    <s v="Thomson"/>
    <s v="Nam Grand Masters"/>
    <s v="Nam Grand Masters"/>
    <m/>
    <m/>
    <m/>
    <s v=""/>
    <s v=""/>
    <x v="73"/>
    <x v="3"/>
  </r>
  <r>
    <s v="2025-GUS-D3"/>
    <d v="2025-10-23T00:00:00"/>
    <s v="Day 3"/>
    <s v="N0014"/>
    <s v="Willem"/>
    <s v="Steyn"/>
    <s v="Nam Veterans"/>
    <s v="Nam Veterans"/>
    <s v="Kob"/>
    <m/>
    <n v="40"/>
    <n v="0.7"/>
    <n v="0.7"/>
    <x v="75"/>
    <x v="4"/>
  </r>
  <r>
    <s v="2025-GUS-D3"/>
    <d v="2025-10-23T00:00:00"/>
    <s v="Day 3"/>
    <s v="N0011"/>
    <s v="Johan Mossie"/>
    <s v="Mostert"/>
    <s v="Nam Veterans"/>
    <s v="Nam Veterans"/>
    <s v="Kob"/>
    <m/>
    <n v="48"/>
    <n v="1.1000000000000001"/>
    <n v="1.1000000000000001"/>
    <x v="79"/>
    <x v="4"/>
  </r>
  <r>
    <s v="2025-GUS-D3"/>
    <d v="2025-10-23T00:00:00"/>
    <s v="Day 3"/>
    <s v="N0011"/>
    <s v="Johan Mossie"/>
    <s v="Mostert"/>
    <s v="Nam Veterans"/>
    <s v="Nam Veterans"/>
    <s v="Kob"/>
    <m/>
    <n v="48"/>
    <n v="1.1000000000000001"/>
    <n v="1.1000000000000001"/>
    <x v="79"/>
    <x v="4"/>
  </r>
  <r>
    <s v="2025-GUS-D3"/>
    <d v="2025-10-23T00:00:00"/>
    <s v="Day 3"/>
    <s v="N0011"/>
    <s v="Johan Mossie"/>
    <s v="Mostert"/>
    <s v="Nam Veterans"/>
    <s v="Nam Veterans"/>
    <m/>
    <s v="Shark Hound Smooth"/>
    <n v="91"/>
    <n v="2.7"/>
    <n v="2.7"/>
    <x v="79"/>
    <x v="4"/>
  </r>
  <r>
    <s v="2025-GUS-D3"/>
    <d v="2025-10-23T00:00:00"/>
    <s v="Day 3"/>
    <s v="N0117"/>
    <s v="Andrew"/>
    <s v="Van Schalkwyk"/>
    <s v="Nam Veterans"/>
    <s v="Nam Veterans"/>
    <m/>
    <s v="Shark Spotted Gully"/>
    <n v="156"/>
    <n v="19.899999999999999"/>
    <n v="19.899999999999999"/>
    <x v="77"/>
    <x v="4"/>
  </r>
  <r>
    <s v="2025-GUS-D3"/>
    <d v="2025-10-23T00:00:00"/>
    <s v="Day 3"/>
    <s v="N0117"/>
    <s v="Andrew"/>
    <s v="Van Schalkwyk"/>
    <s v="Nam Veterans"/>
    <s v="Nam Veterans"/>
    <m/>
    <s v="Ray Bull / Eagle"/>
    <n v="95"/>
    <n v="15.9"/>
    <n v="15.9"/>
    <x v="77"/>
    <x v="4"/>
  </r>
  <r>
    <s v="2025-GUS-D3"/>
    <d v="2025-10-23T00:00:00"/>
    <s v="Day 3"/>
    <s v="N0117"/>
    <s v="Andrew"/>
    <s v="Van Schalkwyk"/>
    <s v="Nam Veterans"/>
    <s v="Nam Veterans"/>
    <s v="Kob"/>
    <m/>
    <n v="61"/>
    <n v="2.2999999999999998"/>
    <n v="2.2999999999999998"/>
    <x v="77"/>
    <x v="4"/>
  </r>
  <r>
    <s v="2025-GUS-D3"/>
    <d v="2025-10-23T00:00:00"/>
    <s v="Day 3"/>
    <s v="N0117"/>
    <s v="Andrew"/>
    <s v="Van Schalkwyk"/>
    <s v="Nam Veterans"/>
    <s v="Nam Veterans"/>
    <s v="Kob"/>
    <m/>
    <n v="71"/>
    <n v="3.7"/>
    <n v="3.7"/>
    <x v="77"/>
    <x v="4"/>
  </r>
  <r>
    <s v="2025-GUS-D3"/>
    <d v="2025-10-23T00:00:00"/>
    <s v="Day 3"/>
    <s v="N0117"/>
    <s v="Andrew"/>
    <s v="Van Schalkwyk"/>
    <s v="Nam Veterans"/>
    <s v="Nam Veterans"/>
    <m/>
    <s v="Shark Spotted Gully"/>
    <n v="95"/>
    <n v="3.6"/>
    <n v="3.6"/>
    <x v="77"/>
    <x v="4"/>
  </r>
  <r>
    <s v="2025-GUS-D3"/>
    <d v="2025-10-23T00:00:00"/>
    <s v="Day 3"/>
    <s v="N0117"/>
    <s v="Andrew"/>
    <s v="Van Schalkwyk"/>
    <s v="Nam Veterans"/>
    <s v="Nam Veterans"/>
    <m/>
    <s v="Shark Spotted Gully"/>
    <n v="80"/>
    <n v="2"/>
    <n v="2"/>
    <x v="77"/>
    <x v="4"/>
  </r>
  <r>
    <s v="2025-GUS-D3"/>
    <d v="2025-10-23T00:00:00"/>
    <s v="Day 3"/>
    <s v="N0117"/>
    <s v="Andrew"/>
    <s v="Van Schalkwyk"/>
    <s v="Nam Veterans"/>
    <s v="Nam Veterans"/>
    <s v="Kob"/>
    <m/>
    <n v="57"/>
    <n v="1.9"/>
    <n v="1.9"/>
    <x v="77"/>
    <x v="4"/>
  </r>
  <r>
    <s v="2025-GUS-D3"/>
    <d v="2025-10-23T00:00:00"/>
    <s v="Day 3"/>
    <s v="N0779"/>
    <s v="Wallace"/>
    <s v="Shepperson"/>
    <s v="Nam Veterans"/>
    <s v="Nam Veterans"/>
    <m/>
    <s v="Shark Spotted Gully"/>
    <n v="103"/>
    <n v="4.8"/>
    <n v="4.8"/>
    <x v="78"/>
    <x v="4"/>
  </r>
  <r>
    <s v="2025-GUS-D3"/>
    <d v="2025-10-23T00:00:00"/>
    <s v="Day 3"/>
    <s v="N0407"/>
    <s v="Renier"/>
    <s v="Van Zyl"/>
    <s v="Nam Veterans"/>
    <s v="Nam Veterans"/>
    <m/>
    <s v="Shark Spotted Gully"/>
    <n v="143"/>
    <n v="14.8"/>
    <n v="14.8"/>
    <x v="76"/>
    <x v="4"/>
  </r>
  <r>
    <s v="2025-GUS-D3"/>
    <d v="2025-10-23T00:00:00"/>
    <s v="Day 3"/>
    <s v="N0485"/>
    <s v="Johan"/>
    <s v="Herbst"/>
    <s v="Nam Veterans"/>
    <s v="Nam Veterans"/>
    <m/>
    <m/>
    <m/>
    <s v=""/>
    <s v=""/>
    <x v="81"/>
    <x v="4"/>
  </r>
  <r>
    <s v="2025-GUS-D3"/>
    <d v="2025-10-23T00:00:00"/>
    <s v="Day 3"/>
    <s v="N0300"/>
    <s v="Danie"/>
    <s v="Smith"/>
    <s v="Nam Veterans"/>
    <s v="Nam Veterans"/>
    <m/>
    <m/>
    <m/>
    <s v=""/>
    <s v=""/>
    <x v="80"/>
    <x v="4"/>
  </r>
  <r>
    <s v="2025-GUS-D3"/>
    <d v="2025-10-23T00:00:00"/>
    <s v="Day 3"/>
    <s v="N0851"/>
    <s v="Ricku"/>
    <s v="Mans"/>
    <s v="Nam Development"/>
    <s v="Nam Development"/>
    <m/>
    <s v="Shark Hound Smooth"/>
    <n v="133"/>
    <n v="10"/>
    <n v="10"/>
    <x v="85"/>
    <x v="5"/>
  </r>
  <r>
    <s v="2025-GUS-D3"/>
    <d v="2025-10-23T00:00:00"/>
    <s v="Day 3"/>
    <s v="N0851"/>
    <s v="Ricku"/>
    <s v="Mans"/>
    <s v="Nam Development"/>
    <s v="Nam Development"/>
    <m/>
    <s v="Shark Hound Smooth"/>
    <n v="72"/>
    <n v="1.2"/>
    <n v="1.2"/>
    <x v="85"/>
    <x v="5"/>
  </r>
  <r>
    <s v="2025-GUS-D3"/>
    <d v="2025-10-23T00:00:00"/>
    <s v="Day 3"/>
    <s v="N0882"/>
    <s v="Alexander Albert"/>
    <s v="Jansen"/>
    <s v="Nam Development"/>
    <s v="Nam Development"/>
    <m/>
    <s v="Shark Spotted Gully"/>
    <n v="84"/>
    <n v="2.4"/>
    <n v="2.4"/>
    <x v="84"/>
    <x v="5"/>
  </r>
  <r>
    <s v="2025-GUS-D3"/>
    <d v="2025-10-23T00:00:00"/>
    <s v="Day 3"/>
    <s v="N0882"/>
    <s v="Alexander Albert"/>
    <s v="Jansen"/>
    <s v="Nam Development"/>
    <s v="Nam Development"/>
    <s v="Kob"/>
    <m/>
    <n v="76"/>
    <n v="4.5999999999999996"/>
    <n v="4.5999999999999996"/>
    <x v="84"/>
    <x v="5"/>
  </r>
  <r>
    <s v="2025-GUS-D3"/>
    <d v="2025-10-23T00:00:00"/>
    <s v="Day 3"/>
    <s v="N0295"/>
    <s v="Bradd"/>
    <s v="Biller"/>
    <s v="Nam Development"/>
    <s v="Nam Development"/>
    <m/>
    <s v="Shark Spotted Gully"/>
    <n v="145"/>
    <n v="15.5"/>
    <n v="15.5"/>
    <x v="83"/>
    <x v="5"/>
  </r>
  <r>
    <s v="2025-GUS-D3"/>
    <d v="2025-10-23T00:00:00"/>
    <s v="Day 3"/>
    <s v="N0693"/>
    <s v="Jacob"/>
    <s v="Wasserfall"/>
    <s v="Nam Development"/>
    <s v="Nam Development"/>
    <m/>
    <m/>
    <m/>
    <s v=""/>
    <s v=""/>
    <x v="82"/>
    <x v="5"/>
  </r>
  <r>
    <s v="2025-GUS-D3"/>
    <d v="2025-10-23T00:00:00"/>
    <s v="Day 3"/>
    <s v="N0704"/>
    <s v="Kay"/>
    <s v="Bachran"/>
    <s v="Nam Development"/>
    <s v="Nam Development"/>
    <m/>
    <m/>
    <m/>
    <s v=""/>
    <s v=""/>
    <x v="87"/>
    <x v="5"/>
  </r>
  <r>
    <s v="2025-GUS-D3"/>
    <d v="2025-10-23T00:00:00"/>
    <s v="Day 3"/>
    <s v="N0381"/>
    <s v="Luke"/>
    <s v="Jansen"/>
    <s v="Nam Development"/>
    <s v="Nam Development"/>
    <m/>
    <m/>
    <m/>
    <s v=""/>
    <s v=""/>
    <x v="88"/>
    <x v="5"/>
  </r>
  <r>
    <s v="2025-GUS-D3"/>
    <d v="2025-10-23T00:00:00"/>
    <s v="Day 3"/>
    <s v="N0340"/>
    <s v="Izak"/>
    <s v="Van Der Merwe"/>
    <s v="Nam Development"/>
    <s v="Nam Development"/>
    <m/>
    <m/>
    <m/>
    <s v=""/>
    <s v=""/>
    <x v="86"/>
    <x v="5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  <r>
    <s v=""/>
    <s v=""/>
    <s v=""/>
    <m/>
    <s v=""/>
    <s v=""/>
    <s v=""/>
    <s v=""/>
    <m/>
    <m/>
    <m/>
    <s v=""/>
    <s v=""/>
    <x v="98"/>
    <x v="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0">
  <r>
    <s v="2025-GUS-D1"/>
    <d v="2025-10-21T00:00:00"/>
    <s v="Day 1"/>
    <s v="SA0863"/>
    <s v="JB"/>
    <s v="Theron"/>
    <s v="SA President A"/>
    <s v="SA President A"/>
    <x v="0"/>
    <x v="0"/>
    <n v="141"/>
    <n v="14.1"/>
    <n v="14.1"/>
    <x v="0"/>
    <x v="0"/>
    <x v="0"/>
    <s v="D1"/>
  </r>
  <r>
    <s v="2025-GUS-D1"/>
    <d v="2025-10-21T00:00:00"/>
    <s v="Day 1"/>
    <s v="SA0863"/>
    <s v="JB"/>
    <s v="Theron"/>
    <s v="SA President A"/>
    <s v="SA President A"/>
    <x v="0"/>
    <x v="0"/>
    <n v="116"/>
    <n v="7.2"/>
    <n v="7.2"/>
    <x v="0"/>
    <x v="0"/>
    <x v="0"/>
    <s v="D1"/>
  </r>
  <r>
    <s v="2025-GUS-D1"/>
    <d v="2025-10-21T00:00:00"/>
    <s v="Day 1"/>
    <s v="SA4197"/>
    <s v="Ruan"/>
    <s v="Westraad"/>
    <s v="SA President A"/>
    <s v="SA President A"/>
    <x v="0"/>
    <x v="0"/>
    <n v="119"/>
    <n v="7.9"/>
    <n v="7.9"/>
    <x v="1"/>
    <x v="0"/>
    <x v="0"/>
    <s v="D1"/>
  </r>
  <r>
    <s v="2025-GUS-D1"/>
    <d v="2025-10-21T00:00:00"/>
    <s v="Day 1"/>
    <s v="SA4197"/>
    <s v="Ruan"/>
    <s v="Westraad"/>
    <s v="SA President A"/>
    <s v="SA President A"/>
    <x v="0"/>
    <x v="0"/>
    <n v="122"/>
    <n v="8.6"/>
    <n v="8.6"/>
    <x v="1"/>
    <x v="0"/>
    <x v="0"/>
    <s v="D1"/>
  </r>
  <r>
    <s v="2025-GUS-D1"/>
    <d v="2025-10-21T00:00:00"/>
    <s v="Day 1"/>
    <s v="SA4197"/>
    <s v="Ruan"/>
    <s v="Westraad"/>
    <s v="SA President A"/>
    <s v="SA President A"/>
    <x v="0"/>
    <x v="1"/>
    <n v="58"/>
    <n v="3.5"/>
    <n v="3.5"/>
    <x v="1"/>
    <x v="0"/>
    <x v="0"/>
    <s v="D1"/>
  </r>
  <r>
    <s v="2025-GUS-D1"/>
    <d v="2025-10-21T00:00:00"/>
    <s v="Day 1"/>
    <s v="SA8804"/>
    <s v="Jean"/>
    <s v="Coetzee"/>
    <s v="SA President A"/>
    <s v="SA President A"/>
    <x v="0"/>
    <x v="0"/>
    <n v="141"/>
    <n v="14.1"/>
    <n v="14.1"/>
    <x v="2"/>
    <x v="0"/>
    <x v="0"/>
    <s v="D1"/>
  </r>
  <r>
    <s v="2025-GUS-D1"/>
    <d v="2025-10-21T00:00:00"/>
    <s v="Day 1"/>
    <s v="SA8804"/>
    <s v="Jean"/>
    <s v="Coetzee"/>
    <s v="SA President A"/>
    <s v="SA President A"/>
    <x v="0"/>
    <x v="1"/>
    <n v="77"/>
    <n v="8.4"/>
    <n v="8.4"/>
    <x v="2"/>
    <x v="0"/>
    <x v="0"/>
    <s v="D1"/>
  </r>
  <r>
    <s v="2025-GUS-D1"/>
    <d v="2025-10-21T00:00:00"/>
    <s v="Day 1"/>
    <s v="SA2679"/>
    <s v="Stephan"/>
    <s v="Ferreira"/>
    <s v="SA President A"/>
    <s v="SA President A"/>
    <x v="0"/>
    <x v="2"/>
    <n v="104"/>
    <n v="4.2"/>
    <n v="4.2"/>
    <x v="3"/>
    <x v="0"/>
    <x v="0"/>
    <s v="D1"/>
  </r>
  <r>
    <s v="2025-GUS-D1"/>
    <d v="2025-10-21T00:00:00"/>
    <s v="Day 1"/>
    <s v="SA2679"/>
    <s v="Stephan"/>
    <s v="Ferreira"/>
    <s v="SA President A"/>
    <s v="SA President A"/>
    <x v="0"/>
    <x v="0"/>
    <n v="110"/>
    <n v="6"/>
    <n v="6"/>
    <x v="3"/>
    <x v="0"/>
    <x v="0"/>
    <s v="D1"/>
  </r>
  <r>
    <s v="2025-GUS-D1"/>
    <d v="2025-10-21T00:00:00"/>
    <s v="Day 1"/>
    <s v="SA2679"/>
    <s v="Stephan"/>
    <s v="Ferreira"/>
    <s v="SA President A"/>
    <s v="SA President A"/>
    <x v="0"/>
    <x v="0"/>
    <n v="161"/>
    <n v="22.2"/>
    <n v="22.2"/>
    <x v="3"/>
    <x v="0"/>
    <x v="0"/>
    <s v="D1"/>
  </r>
  <r>
    <s v="2025-GUS-D1"/>
    <d v="2025-10-21T00:00:00"/>
    <s v="Day 1"/>
    <s v="SA2679"/>
    <s v="Stephan"/>
    <s v="Ferreira"/>
    <s v="SA President A"/>
    <s v="SA President A"/>
    <x v="0"/>
    <x v="3"/>
    <n v="113"/>
    <n v="17.899999999999999"/>
    <n v="17.899999999999999"/>
    <x v="3"/>
    <x v="0"/>
    <x v="0"/>
    <s v="D1"/>
  </r>
  <r>
    <s v="2025-GUS-D1"/>
    <d v="2025-10-21T00:00:00"/>
    <s v="Day 1"/>
    <s v="SA9222"/>
    <s v="Shrinaav"/>
    <s v="Sahadev"/>
    <s v="SA President A"/>
    <s v="SA President A"/>
    <x v="0"/>
    <x v="0"/>
    <n v="144"/>
    <n v="15.1"/>
    <n v="15.1"/>
    <x v="4"/>
    <x v="0"/>
    <x v="0"/>
    <s v="D1"/>
  </r>
  <r>
    <s v="2025-GUS-D1"/>
    <d v="2025-10-21T00:00:00"/>
    <s v="Day 1"/>
    <s v="SA9222"/>
    <s v="Shrinaav"/>
    <s v="Sahadev"/>
    <s v="SA President A"/>
    <s v="SA President A"/>
    <x v="0"/>
    <x v="3"/>
    <n v="133"/>
    <n v="30.6"/>
    <n v="30.6"/>
    <x v="4"/>
    <x v="0"/>
    <x v="0"/>
    <s v="D1"/>
  </r>
  <r>
    <s v="2025-GUS-D1"/>
    <d v="2025-10-21T00:00:00"/>
    <s v="Day 1"/>
    <s v="SA8249"/>
    <s v="Ettien"/>
    <s v="Burger"/>
    <s v="SA President A"/>
    <s v="SA President A"/>
    <x v="0"/>
    <x v="3"/>
    <n v="117"/>
    <n v="20.100000000000001"/>
    <n v="20.100000000000001"/>
    <x v="5"/>
    <x v="0"/>
    <x v="0"/>
    <s v="D1"/>
  </r>
  <r>
    <s v="2025-GUS-D1"/>
    <d v="2025-10-21T00:00:00"/>
    <s v="Day 1"/>
    <s v="SA8725"/>
    <s v="Pieter"/>
    <s v="Muller"/>
    <s v="SA President A"/>
    <s v="SA President A"/>
    <x v="0"/>
    <x v="1"/>
    <n v="91"/>
    <n v="13.9"/>
    <n v="13.9"/>
    <x v="6"/>
    <x v="0"/>
    <x v="0"/>
    <s v="D1"/>
  </r>
  <r>
    <s v="2025-GUS-D1"/>
    <d v="2025-10-21T00:00:00"/>
    <s v="Day 1"/>
    <s v="SA8725"/>
    <s v="Pieter"/>
    <s v="Muller"/>
    <s v="SA President A"/>
    <s v="SA President A"/>
    <x v="0"/>
    <x v="2"/>
    <n v="143"/>
    <n v="12.9"/>
    <n v="12.9"/>
    <x v="6"/>
    <x v="0"/>
    <x v="0"/>
    <s v="D1"/>
  </r>
  <r>
    <s v="2025-GUS-D1"/>
    <d v="2025-10-21T00:00:00"/>
    <s v="Day 1"/>
    <s v="SA8725"/>
    <s v="Pieter"/>
    <s v="Muller"/>
    <s v="SA President A"/>
    <s v="SA President A"/>
    <x v="1"/>
    <x v="4"/>
    <n v="64"/>
    <n v="2.7"/>
    <n v="2.7"/>
    <x v="6"/>
    <x v="0"/>
    <x v="1"/>
    <s v="D1"/>
  </r>
  <r>
    <s v="2025-GUS-D1"/>
    <d v="2025-10-21T00:00:00"/>
    <s v="Day 1"/>
    <s v="SA6738"/>
    <s v="Wallie"/>
    <s v="Stroebel"/>
    <s v="SA President B"/>
    <s v="SA President B"/>
    <x v="0"/>
    <x v="0"/>
    <n v="162"/>
    <n v="22.7"/>
    <n v="22.7"/>
    <x v="7"/>
    <x v="1"/>
    <x v="0"/>
    <s v="D1"/>
  </r>
  <r>
    <s v="2025-GUS-D1"/>
    <d v="2025-10-21T00:00:00"/>
    <s v="Day 1"/>
    <s v="SA9865"/>
    <s v="Shane"/>
    <s v="Rajbully"/>
    <s v="SA President B"/>
    <s v="SA President B"/>
    <x v="0"/>
    <x v="0"/>
    <n v="160"/>
    <n v="21.7"/>
    <n v="21.7"/>
    <x v="8"/>
    <x v="1"/>
    <x v="0"/>
    <s v="D1"/>
  </r>
  <r>
    <s v="2025-GUS-D1"/>
    <d v="2025-10-21T00:00:00"/>
    <s v="Day 1"/>
    <s v="SA9865"/>
    <s v="Shane"/>
    <s v="Rajbully"/>
    <s v="SA President B"/>
    <s v="SA President B"/>
    <x v="0"/>
    <x v="0"/>
    <n v="150"/>
    <n v="17.399999999999999"/>
    <n v="17.399999999999999"/>
    <x v="8"/>
    <x v="1"/>
    <x v="0"/>
    <s v="D1"/>
  </r>
  <r>
    <s v="2025-GUS-D1"/>
    <d v="2025-10-21T00:00:00"/>
    <s v="Day 1"/>
    <s v="SA5757"/>
    <s v="Luke"/>
    <s v="Roos"/>
    <s v="SA President B"/>
    <s v="SA President B"/>
    <x v="0"/>
    <x v="0"/>
    <n v="155"/>
    <n v="19.5"/>
    <n v="19.5"/>
    <x v="9"/>
    <x v="1"/>
    <x v="0"/>
    <s v="D1"/>
  </r>
  <r>
    <s v="2025-GUS-D1"/>
    <d v="2025-10-21T00:00:00"/>
    <s v="Day 1"/>
    <s v="SA5757"/>
    <s v="Luke"/>
    <s v="Roos"/>
    <s v="SA President B"/>
    <s v="SA President B"/>
    <x v="0"/>
    <x v="0"/>
    <n v="144"/>
    <n v="15.1"/>
    <n v="15.1"/>
    <x v="9"/>
    <x v="1"/>
    <x v="0"/>
    <s v="D1"/>
  </r>
  <r>
    <s v="2025-GUS-D1"/>
    <d v="2025-10-21T00:00:00"/>
    <s v="Day 1"/>
    <s v="SA5757"/>
    <s v="Luke"/>
    <s v="Roos"/>
    <s v="SA President B"/>
    <s v="SA President B"/>
    <x v="0"/>
    <x v="1"/>
    <n v="82"/>
    <n v="10.1"/>
    <n v="10.1"/>
    <x v="9"/>
    <x v="1"/>
    <x v="0"/>
    <s v="D1"/>
  </r>
  <r>
    <s v="2025-GUS-D1"/>
    <d v="2025-10-21T00:00:00"/>
    <s v="Day 1"/>
    <s v="SA9923"/>
    <s v="Chris"/>
    <s v="Barnard"/>
    <s v="SA President B"/>
    <s v="SA President B"/>
    <x v="0"/>
    <x v="2"/>
    <n v="105"/>
    <n v="4.4000000000000004"/>
    <n v="4.4000000000000004"/>
    <x v="10"/>
    <x v="1"/>
    <x v="0"/>
    <s v="D1"/>
  </r>
  <r>
    <s v="2025-GUS-D1"/>
    <d v="2025-10-21T00:00:00"/>
    <s v="Day 1"/>
    <s v="SA9923"/>
    <s v="Chris"/>
    <s v="Barnard"/>
    <s v="SA President B"/>
    <s v="SA President B"/>
    <x v="0"/>
    <x v="3"/>
    <n v="126"/>
    <n v="25.6"/>
    <n v="25.6"/>
    <x v="10"/>
    <x v="1"/>
    <x v="0"/>
    <s v="D1"/>
  </r>
  <r>
    <s v="2025-GUS-D1"/>
    <d v="2025-10-21T00:00:00"/>
    <s v="Day 1"/>
    <s v="SA10056"/>
    <s v="Philip"/>
    <s v="De Lange"/>
    <s v="SA President B"/>
    <s v="SA President B"/>
    <x v="0"/>
    <x v="3"/>
    <n v="109"/>
    <n v="15.9"/>
    <n v="15.9"/>
    <x v="11"/>
    <x v="1"/>
    <x v="0"/>
    <s v="D1"/>
  </r>
  <r>
    <s v="2025-GUS-D1"/>
    <d v="2025-10-21T00:00:00"/>
    <s v="Day 1"/>
    <s v="SA10088"/>
    <s v="Sheldon"/>
    <s v="Rawstron"/>
    <s v="SA President B"/>
    <s v="SA President B"/>
    <x v="0"/>
    <x v="3"/>
    <n v="123"/>
    <n v="23.6"/>
    <n v="23.6"/>
    <x v="12"/>
    <x v="1"/>
    <x v="0"/>
    <s v="D1"/>
  </r>
  <r>
    <s v="2025-GUS-D1"/>
    <d v="2025-10-21T00:00:00"/>
    <s v="Day 1"/>
    <s v="SA10088"/>
    <s v="Sheldon"/>
    <s v="Rawstron"/>
    <s v="SA President B"/>
    <s v="SA President B"/>
    <x v="0"/>
    <x v="1"/>
    <n v="82"/>
    <n v="10.1"/>
    <n v="10.1"/>
    <x v="12"/>
    <x v="1"/>
    <x v="0"/>
    <s v="D1"/>
  </r>
  <r>
    <s v="2025-GUS-D1"/>
    <d v="2025-10-21T00:00:00"/>
    <s v="Day 1"/>
    <s v="SA9972"/>
    <s v="Benito"/>
    <s v="Crause"/>
    <s v="SA President B"/>
    <s v="SA President B"/>
    <x v="0"/>
    <x v="4"/>
    <m/>
    <s v=""/>
    <s v=""/>
    <x v="13"/>
    <x v="1"/>
    <x v="2"/>
    <s v="D1"/>
  </r>
  <r>
    <s v="2025-GUS-D1"/>
    <d v="2025-10-21T00:00:00"/>
    <s v="Day 1"/>
    <s v="SA3510"/>
    <s v="Mervin"/>
    <s v="Pillay"/>
    <s v="SA Masters"/>
    <s v="SA Masters"/>
    <x v="0"/>
    <x v="3"/>
    <n v="124"/>
    <n v="24.3"/>
    <n v="24.3"/>
    <x v="14"/>
    <x v="2"/>
    <x v="0"/>
    <s v="D1"/>
  </r>
  <r>
    <s v="2025-GUS-D1"/>
    <d v="2025-10-21T00:00:00"/>
    <s v="Day 1"/>
    <s v="SA10017"/>
    <s v="Greg"/>
    <s v="Coetzer"/>
    <s v="SA Masters"/>
    <s v="SA Masters"/>
    <x v="0"/>
    <x v="3"/>
    <n v="99"/>
    <n v="11.6"/>
    <n v="11.6"/>
    <x v="15"/>
    <x v="2"/>
    <x v="0"/>
    <s v="D1"/>
  </r>
  <r>
    <s v="2025-GUS-D1"/>
    <d v="2025-10-21T00:00:00"/>
    <s v="Day 1"/>
    <s v="SA10017"/>
    <s v="Greg"/>
    <s v="Coetzer"/>
    <s v="SA Masters"/>
    <s v="SA Masters"/>
    <x v="0"/>
    <x v="3"/>
    <n v="134"/>
    <n v="31.3"/>
    <n v="31.3"/>
    <x v="15"/>
    <x v="2"/>
    <x v="0"/>
    <s v="D1"/>
  </r>
  <r>
    <s v="2025-GUS-D1"/>
    <d v="2025-10-21T00:00:00"/>
    <s v="Day 1"/>
    <s v="SA5644"/>
    <s v="Jacques"/>
    <s v="Snyman"/>
    <s v="SA Masters"/>
    <s v="SA Masters"/>
    <x v="0"/>
    <x v="3"/>
    <n v="102"/>
    <n v="12.8"/>
    <n v="12.8"/>
    <x v="16"/>
    <x v="2"/>
    <x v="0"/>
    <s v="D1"/>
  </r>
  <r>
    <s v="2025-GUS-D1"/>
    <d v="2025-10-21T00:00:00"/>
    <s v="Day 1"/>
    <s v="SA5644"/>
    <s v="Jacques"/>
    <s v="Snyman"/>
    <s v="SA Masters"/>
    <s v="SA Masters"/>
    <x v="0"/>
    <x v="3"/>
    <n v="138"/>
    <n v="34.5"/>
    <n v="34.5"/>
    <x v="16"/>
    <x v="2"/>
    <x v="0"/>
    <s v="D1"/>
  </r>
  <r>
    <s v="2025-GUS-D1"/>
    <d v="2025-10-21T00:00:00"/>
    <s v="Day 1"/>
    <s v="SA159"/>
    <s v="Ettienne"/>
    <s v="Kapp"/>
    <s v="SA Masters"/>
    <s v="SA Masters"/>
    <x v="1"/>
    <x v="4"/>
    <n v="68"/>
    <n v="3.3"/>
    <n v="3.3"/>
    <x v="17"/>
    <x v="2"/>
    <x v="1"/>
    <s v="D1"/>
  </r>
  <r>
    <s v="2025-GUS-D1"/>
    <d v="2025-10-21T00:00:00"/>
    <s v="Day 1"/>
    <s v="SA10911"/>
    <s v="Freek"/>
    <s v="Stander"/>
    <s v="SA Masters"/>
    <s v="SA Masters"/>
    <x v="0"/>
    <x v="4"/>
    <m/>
    <s v=""/>
    <s v=""/>
    <x v="18"/>
    <x v="2"/>
    <x v="2"/>
    <s v="D1"/>
  </r>
  <r>
    <s v="2025-GUS-D1"/>
    <d v="2025-10-21T00:00:00"/>
    <s v="Day 1"/>
    <s v="SA9488"/>
    <s v="Guy"/>
    <s v="Nicholson"/>
    <s v="SA Masters"/>
    <s v="SA Masters"/>
    <x v="0"/>
    <x v="4"/>
    <m/>
    <s v=""/>
    <s v=""/>
    <x v="19"/>
    <x v="2"/>
    <x v="2"/>
    <s v="D1"/>
  </r>
  <r>
    <s v="2025-GUS-D1"/>
    <d v="2025-10-21T00:00:00"/>
    <s v="Day 1"/>
    <s v="SA4949"/>
    <s v="Kallie"/>
    <s v="Erasmus"/>
    <s v="SA Grand Masters"/>
    <s v="SA Grand Masters"/>
    <x v="0"/>
    <x v="0"/>
    <n v="146"/>
    <n v="15.9"/>
    <n v="15.9"/>
    <x v="20"/>
    <x v="3"/>
    <x v="0"/>
    <s v="D1"/>
  </r>
  <r>
    <s v="2025-GUS-D1"/>
    <d v="2025-10-21T00:00:00"/>
    <s v="Day 1"/>
    <s v="SA4534"/>
    <s v="Mike"/>
    <s v="Bailey"/>
    <s v="SA Grand Masters"/>
    <s v="SA Grand Masters"/>
    <x v="0"/>
    <x v="0"/>
    <n v="156"/>
    <n v="19.899999999999999"/>
    <n v="19.899999999999999"/>
    <x v="21"/>
    <x v="3"/>
    <x v="0"/>
    <s v="D1"/>
  </r>
  <r>
    <s v="2025-GUS-D1"/>
    <d v="2025-10-21T00:00:00"/>
    <s v="Day 1"/>
    <s v="SA4534"/>
    <s v="Mike"/>
    <s v="Bailey"/>
    <s v="SA Grand Masters"/>
    <s v="SA Grand Masters"/>
    <x v="0"/>
    <x v="1"/>
    <n v="88"/>
    <n v="12.6"/>
    <n v="12.6"/>
    <x v="21"/>
    <x v="3"/>
    <x v="0"/>
    <s v="D1"/>
  </r>
  <r>
    <s v="2025-GUS-D1"/>
    <d v="2025-10-21T00:00:00"/>
    <s v="Day 1"/>
    <s v="SA2427"/>
    <s v="Kobus"/>
    <s v="Rossouw"/>
    <s v="SA Grand Masters"/>
    <s v="SA Grand Masters"/>
    <x v="0"/>
    <x v="3"/>
    <n v="110"/>
    <n v="16.399999999999999"/>
    <n v="16.399999999999999"/>
    <x v="22"/>
    <x v="3"/>
    <x v="0"/>
    <s v="D1"/>
  </r>
  <r>
    <s v="2025-GUS-D1"/>
    <d v="2025-10-21T00:00:00"/>
    <s v="Day 1"/>
    <s v="SA4932"/>
    <s v="Peter"/>
    <s v="Van Vollenstee"/>
    <s v="SA Grand Masters"/>
    <s v="SA Grand Masters"/>
    <x v="0"/>
    <x v="4"/>
    <m/>
    <s v=""/>
    <s v=""/>
    <x v="23"/>
    <x v="3"/>
    <x v="2"/>
    <s v="D1"/>
  </r>
  <r>
    <s v="2025-GUS-D1"/>
    <d v="2025-10-21T00:00:00"/>
    <s v="Day 1"/>
    <s v="SA2057"/>
    <s v="Colin"/>
    <s v="Davidowitz"/>
    <s v="SA Grand Masters"/>
    <s v="SA Grand Masters"/>
    <x v="0"/>
    <x v="4"/>
    <m/>
    <s v=""/>
    <s v=""/>
    <x v="24"/>
    <x v="3"/>
    <x v="2"/>
    <s v="D1"/>
  </r>
  <r>
    <s v="2025-GUS-D1"/>
    <d v="2025-10-21T00:00:00"/>
    <s v="Day 1"/>
    <s v="SA5724"/>
    <s v="Brian"/>
    <s v="McFarlane"/>
    <s v="SA Grand Masters"/>
    <s v="SA Grand Masters"/>
    <x v="0"/>
    <x v="4"/>
    <m/>
    <s v=""/>
    <s v=""/>
    <x v="25"/>
    <x v="3"/>
    <x v="2"/>
    <s v="D1"/>
  </r>
  <r>
    <s v="2025-GUS-D1"/>
    <d v="2025-10-21T00:00:00"/>
    <s v="Day 1"/>
    <s v="SA4454"/>
    <s v="Mike"/>
    <s v="Smeda"/>
    <s v="SA Grand Masters"/>
    <s v="SA Grand Masters"/>
    <x v="0"/>
    <x v="4"/>
    <m/>
    <s v=""/>
    <s v=""/>
    <x v="26"/>
    <x v="3"/>
    <x v="2"/>
    <s v="D1"/>
  </r>
  <r>
    <s v="2025-GUS-D1"/>
    <d v="2025-10-21T00:00:00"/>
    <s v="Day 1"/>
    <s v="SA9139"/>
    <s v="Louis-Han"/>
    <s v="Nel"/>
    <s v="SA Inland"/>
    <s v="SA Inland"/>
    <x v="0"/>
    <x v="0"/>
    <n v="147"/>
    <n v="16.2"/>
    <n v="16.2"/>
    <x v="27"/>
    <x v="4"/>
    <x v="0"/>
    <s v="D1"/>
  </r>
  <r>
    <s v="2025-GUS-D1"/>
    <d v="2025-10-21T00:00:00"/>
    <s v="Day 1"/>
    <s v="SA10143"/>
    <s v="Kian"/>
    <s v="Timmer"/>
    <s v="SA Inland"/>
    <s v="SA Inland"/>
    <x v="0"/>
    <x v="0"/>
    <n v="168"/>
    <n v="25.7"/>
    <n v="25.7"/>
    <x v="28"/>
    <x v="4"/>
    <x v="0"/>
    <s v="D1"/>
  </r>
  <r>
    <s v="2025-GUS-D1"/>
    <d v="2025-10-21T00:00:00"/>
    <s v="Day 1"/>
    <s v="SA8871"/>
    <s v="Ruan"/>
    <s v="Nel"/>
    <s v="SA Inland"/>
    <s v="SA Inland"/>
    <x v="0"/>
    <x v="0"/>
    <n v="104"/>
    <n v="5"/>
    <n v="5"/>
    <x v="29"/>
    <x v="4"/>
    <x v="0"/>
    <s v="D1"/>
  </r>
  <r>
    <s v="2025-GUS-D1"/>
    <d v="2025-10-21T00:00:00"/>
    <s v="Day 1"/>
    <s v="SA9165"/>
    <s v="Wihan"/>
    <s v="De Jager"/>
    <s v="SA Inland"/>
    <s v="SA Inland"/>
    <x v="0"/>
    <x v="0"/>
    <n v="146"/>
    <n v="15.9"/>
    <n v="15.9"/>
    <x v="30"/>
    <x v="4"/>
    <x v="0"/>
    <s v="D1"/>
  </r>
  <r>
    <s v="2025-GUS-D1"/>
    <d v="2025-10-21T00:00:00"/>
    <s v="Day 1"/>
    <s v="SA728"/>
    <s v="Wimpie"/>
    <s v="Barnard"/>
    <s v="SA Inland"/>
    <s v="SA Inland"/>
    <x v="0"/>
    <x v="0"/>
    <n v="123"/>
    <n v="8.8000000000000007"/>
    <n v="8.8000000000000007"/>
    <x v="31"/>
    <x v="4"/>
    <x v="0"/>
    <s v="D1"/>
  </r>
  <r>
    <s v="2025-GUS-D1"/>
    <d v="2025-10-21T00:00:00"/>
    <s v="Day 1"/>
    <s v="SA728"/>
    <s v="Wimpie"/>
    <s v="Barnard"/>
    <s v="SA Inland"/>
    <s v="SA Inland"/>
    <x v="1"/>
    <x v="4"/>
    <n v="50"/>
    <n v="1.3"/>
    <n v="1.3"/>
    <x v="31"/>
    <x v="4"/>
    <x v="1"/>
    <s v="D1"/>
  </r>
  <r>
    <s v="2025-GUS-D1"/>
    <d v="2025-10-21T00:00:00"/>
    <s v="Day 1"/>
    <s v="SA728"/>
    <s v="Wimpie"/>
    <s v="Barnard"/>
    <s v="SA Inland"/>
    <s v="SA Inland"/>
    <x v="1"/>
    <x v="4"/>
    <n v="63"/>
    <n v="2.6"/>
    <n v="2.6"/>
    <x v="31"/>
    <x v="4"/>
    <x v="1"/>
    <s v="D1"/>
  </r>
  <r>
    <s v="2025-GUS-D1"/>
    <d v="2025-10-21T00:00:00"/>
    <s v="Day 1"/>
    <s v="SA728"/>
    <s v="Wimpie"/>
    <s v="Barnard"/>
    <s v="SA Inland"/>
    <s v="SA Inland"/>
    <x v="2"/>
    <x v="4"/>
    <n v="33"/>
    <n v="1.1000000000000001"/>
    <n v="1.1000000000000001"/>
    <x v="31"/>
    <x v="4"/>
    <x v="1"/>
    <s v="D1"/>
  </r>
  <r>
    <s v="2025-GUS-D1"/>
    <d v="2025-10-21T00:00:00"/>
    <s v="Day 1"/>
    <s v="SA728"/>
    <s v="Wimpie"/>
    <s v="Barnard"/>
    <s v="SA Inland"/>
    <s v="SA Inland"/>
    <x v="1"/>
    <x v="4"/>
    <n v="42"/>
    <n v="0.8"/>
    <n v="0.8"/>
    <x v="31"/>
    <x v="4"/>
    <x v="1"/>
    <s v="D1"/>
  </r>
  <r>
    <s v="2025-GUS-D1"/>
    <d v="2025-10-21T00:00:00"/>
    <s v="Day 1"/>
    <s v="SA728"/>
    <s v="Wimpie"/>
    <s v="Barnard"/>
    <s v="SA Inland"/>
    <s v="SA Inland"/>
    <x v="1"/>
    <x v="4"/>
    <n v="41"/>
    <n v="0.7"/>
    <n v="0.7"/>
    <x v="31"/>
    <x v="4"/>
    <x v="1"/>
    <s v="D1"/>
  </r>
  <r>
    <s v="2025-GUS-D1"/>
    <d v="2025-10-21T00:00:00"/>
    <s v="Day 1"/>
    <s v="SA9168"/>
    <s v="Christopher"/>
    <s v="Rothman"/>
    <s v="SA Inland"/>
    <s v="SA Inland"/>
    <x v="0"/>
    <x v="4"/>
    <m/>
    <s v=""/>
    <s v=""/>
    <x v="32"/>
    <x v="4"/>
    <x v="2"/>
    <s v="D1"/>
  </r>
  <r>
    <s v="2025-GUS-D1"/>
    <d v="2025-10-21T00:00:00"/>
    <s v="Day 1"/>
    <s v="SA9676"/>
    <s v="Lester"/>
    <s v="Alexander"/>
    <s v="SA Inland"/>
    <s v="SA Inland"/>
    <x v="0"/>
    <x v="4"/>
    <m/>
    <s v=""/>
    <s v=""/>
    <x v="33"/>
    <x v="4"/>
    <x v="2"/>
    <s v="D1"/>
  </r>
  <r>
    <s v="2025-GUS-D1"/>
    <d v="2025-10-21T00:00:00"/>
    <s v="Day 1"/>
    <s v="SA5274"/>
    <s v="Slade"/>
    <s v="Walker"/>
    <s v="SA Development"/>
    <s v="SA Development"/>
    <x v="0"/>
    <x v="0"/>
    <n v="150"/>
    <n v="17.399999999999999"/>
    <n v="17.399999999999999"/>
    <x v="34"/>
    <x v="5"/>
    <x v="0"/>
    <s v="D1"/>
  </r>
  <r>
    <s v="2025-GUS-D1"/>
    <d v="2025-10-21T00:00:00"/>
    <s v="Day 1"/>
    <s v="SA1219"/>
    <s v="Franco"/>
    <s v="Lamberti"/>
    <s v="SA Development"/>
    <s v="SA Development"/>
    <x v="0"/>
    <x v="0"/>
    <n v="117"/>
    <n v="7.4"/>
    <n v="7.4"/>
    <x v="35"/>
    <x v="5"/>
    <x v="0"/>
    <s v="D1"/>
  </r>
  <r>
    <s v="2025-GUS-D1"/>
    <d v="2025-10-21T00:00:00"/>
    <s v="Day 1"/>
    <s v="SA1219"/>
    <s v="Franco"/>
    <s v="Lamberti"/>
    <s v="SA Development"/>
    <s v="SA Development"/>
    <x v="0"/>
    <x v="5"/>
    <n v="97"/>
    <n v="3.4"/>
    <n v="3.4"/>
    <x v="35"/>
    <x v="5"/>
    <x v="0"/>
    <s v="D1"/>
  </r>
  <r>
    <s v="2025-GUS-D1"/>
    <d v="2025-10-21T00:00:00"/>
    <s v="Day 1"/>
    <s v="SA1219"/>
    <s v="Franco"/>
    <s v="Lamberti"/>
    <s v="SA Development"/>
    <s v="SA Development"/>
    <x v="1"/>
    <x v="4"/>
    <n v="44"/>
    <n v="0.9"/>
    <n v="0.9"/>
    <x v="35"/>
    <x v="5"/>
    <x v="1"/>
    <s v="D1"/>
  </r>
  <r>
    <s v="2025-GUS-D1"/>
    <d v="2025-10-21T00:00:00"/>
    <s v="Day 1"/>
    <s v="SA1219"/>
    <s v="Franco"/>
    <s v="Lamberti"/>
    <s v="SA Development"/>
    <s v="SA Development"/>
    <x v="1"/>
    <x v="4"/>
    <n v="61"/>
    <n v="2.2999999999999998"/>
    <n v="2.2999999999999998"/>
    <x v="35"/>
    <x v="5"/>
    <x v="1"/>
    <s v="D1"/>
  </r>
  <r>
    <s v="2025-GUS-D1"/>
    <d v="2025-10-21T00:00:00"/>
    <s v="Day 1"/>
    <s v="SA1219"/>
    <s v="Franco"/>
    <s v="Lamberti"/>
    <s v="SA Development"/>
    <s v="SA Development"/>
    <x v="1"/>
    <x v="4"/>
    <n v="41"/>
    <n v="0.7"/>
    <n v="0.7"/>
    <x v="35"/>
    <x v="5"/>
    <x v="1"/>
    <s v="D1"/>
  </r>
  <r>
    <s v="2025-GUS-D1"/>
    <d v="2025-10-21T00:00:00"/>
    <s v="Day 1"/>
    <s v="SA1219"/>
    <s v="Franco"/>
    <s v="Lamberti"/>
    <s v="SA Development"/>
    <s v="SA Development"/>
    <x v="1"/>
    <x v="4"/>
    <n v="45"/>
    <n v="0.9"/>
    <n v="0.9"/>
    <x v="35"/>
    <x v="5"/>
    <x v="1"/>
    <s v="D1"/>
  </r>
  <r>
    <s v="2025-GUS-D1"/>
    <d v="2025-10-21T00:00:00"/>
    <s v="Day 1"/>
    <s v="SA1219"/>
    <s v="Franco"/>
    <s v="Lamberti"/>
    <s v="SA Development"/>
    <s v="SA Development"/>
    <x v="1"/>
    <x v="4"/>
    <n v="44"/>
    <n v="0.9"/>
    <n v="0.9"/>
    <x v="35"/>
    <x v="5"/>
    <x v="1"/>
    <s v="D1"/>
  </r>
  <r>
    <s v="2025-GUS-D1"/>
    <d v="2025-10-21T00:00:00"/>
    <s v="Day 1"/>
    <s v="SA1219"/>
    <s v="Franco"/>
    <s v="Lamberti"/>
    <s v="SA Development"/>
    <s v="SA Development"/>
    <x v="1"/>
    <x v="4"/>
    <n v="50"/>
    <n v="1.3"/>
    <n v="1.3"/>
    <x v="35"/>
    <x v="5"/>
    <x v="1"/>
    <s v="D1"/>
  </r>
  <r>
    <s v="2025-GUS-D1"/>
    <d v="2025-10-21T00:00:00"/>
    <s v="Day 1"/>
    <s v="SA4368"/>
    <s v="Morne"/>
    <s v="Visser"/>
    <s v="SA Development"/>
    <s v="SA Development"/>
    <x v="0"/>
    <x v="0"/>
    <n v="120"/>
    <n v="8.1"/>
    <n v="8.1"/>
    <x v="36"/>
    <x v="5"/>
    <x v="0"/>
    <s v="D1"/>
  </r>
  <r>
    <s v="2025-GUS-D1"/>
    <d v="2025-10-21T00:00:00"/>
    <s v="Day 1"/>
    <s v="SA4368"/>
    <s v="Morne"/>
    <s v="Visser"/>
    <s v="SA Development"/>
    <s v="SA Development"/>
    <x v="1"/>
    <x v="4"/>
    <n v="50"/>
    <n v="1.3"/>
    <n v="1.3"/>
    <x v="36"/>
    <x v="5"/>
    <x v="1"/>
    <s v="D1"/>
  </r>
  <r>
    <s v="2025-GUS-D1"/>
    <d v="2025-10-21T00:00:00"/>
    <s v="Day 1"/>
    <s v="SA4368"/>
    <s v="Morne"/>
    <s v="Visser"/>
    <s v="SA Development"/>
    <s v="SA Development"/>
    <x v="1"/>
    <x v="4"/>
    <n v="50"/>
    <n v="1.3"/>
    <n v="1.3"/>
    <x v="36"/>
    <x v="5"/>
    <x v="1"/>
    <s v="D1"/>
  </r>
  <r>
    <s v="2025-GUS-D1"/>
    <d v="2025-10-21T00:00:00"/>
    <s v="Day 1"/>
    <s v="SA4368"/>
    <s v="Morne"/>
    <s v="Visser"/>
    <s v="SA Development"/>
    <s v="SA Development"/>
    <x v="1"/>
    <x v="4"/>
    <n v="66"/>
    <n v="3"/>
    <n v="3"/>
    <x v="36"/>
    <x v="5"/>
    <x v="1"/>
    <s v="D1"/>
  </r>
  <r>
    <s v="2025-GUS-D1"/>
    <d v="2025-10-21T00:00:00"/>
    <s v="Day 1"/>
    <s v="SA9642"/>
    <s v="Craig"/>
    <s v="Doyle"/>
    <s v="SA Development"/>
    <s v="SA Development"/>
    <x v="1"/>
    <x v="4"/>
    <n v="52"/>
    <n v="1.4"/>
    <n v="1.4"/>
    <x v="37"/>
    <x v="5"/>
    <x v="1"/>
    <s v="D1"/>
  </r>
  <r>
    <s v="2025-GUS-D1"/>
    <d v="2025-10-21T00:00:00"/>
    <s v="Day 1"/>
    <s v="SA9642"/>
    <s v="Craig"/>
    <s v="Doyle"/>
    <s v="SA Development"/>
    <s v="SA Development"/>
    <x v="1"/>
    <x v="4"/>
    <n v="50"/>
    <n v="1.3"/>
    <n v="1.3"/>
    <x v="37"/>
    <x v="5"/>
    <x v="1"/>
    <s v="D1"/>
  </r>
  <r>
    <s v="2025-GUS-D1"/>
    <d v="2025-10-21T00:00:00"/>
    <s v="Day 1"/>
    <s v="SA11848"/>
    <s v="JP"/>
    <s v="Mouton"/>
    <s v="SA Development"/>
    <s v="SA Development"/>
    <x v="1"/>
    <x v="4"/>
    <n v="65"/>
    <n v="2.8"/>
    <n v="2.8"/>
    <x v="38"/>
    <x v="5"/>
    <x v="1"/>
    <s v="D1"/>
  </r>
  <r>
    <s v="2025-GUS-D1"/>
    <d v="2025-10-21T00:00:00"/>
    <s v="Day 1"/>
    <s v="SA10091"/>
    <s v="Gareth"/>
    <s v="Webster"/>
    <s v="SA Development"/>
    <s v="SA Development"/>
    <x v="0"/>
    <x v="4"/>
    <m/>
    <s v=""/>
    <s v=""/>
    <x v="39"/>
    <x v="5"/>
    <x v="2"/>
    <s v="D1"/>
  </r>
  <r>
    <s v="2025-GUS-D1"/>
    <d v="2025-10-21T00:00:00"/>
    <s v="Day 1"/>
    <s v="S10897"/>
    <s v="George"/>
    <s v="Boshoff"/>
    <s v="SA Development"/>
    <s v="SA Development"/>
    <x v="0"/>
    <x v="4"/>
    <m/>
    <s v=""/>
    <s v=""/>
    <x v="40"/>
    <x v="5"/>
    <x v="2"/>
    <s v="D1"/>
  </r>
  <r>
    <s v="2025-GUS-D1"/>
    <d v="2025-10-21T00:00:00"/>
    <s v="Day 1"/>
    <s v="SA11013"/>
    <s v="Sume"/>
    <s v="Mostert"/>
    <s v="SA Ladies"/>
    <s v="SA Ladies"/>
    <x v="0"/>
    <x v="3"/>
    <n v="124"/>
    <n v="24.3"/>
    <n v="24.3"/>
    <x v="41"/>
    <x v="6"/>
    <x v="0"/>
    <s v="D1"/>
  </r>
  <r>
    <s v="2025-GUS-D1"/>
    <d v="2025-10-21T00:00:00"/>
    <s v="Day 1"/>
    <s v="SA6820"/>
    <s v="Helen"/>
    <s v="Potgieter"/>
    <s v="SA Ladies"/>
    <s v="SA Ladies"/>
    <x v="0"/>
    <x v="4"/>
    <m/>
    <s v=""/>
    <s v=""/>
    <x v="42"/>
    <x v="6"/>
    <x v="2"/>
    <s v="D1"/>
  </r>
  <r>
    <s v="2025-GUS-D1"/>
    <d v="2025-10-21T00:00:00"/>
    <s v="Day 1"/>
    <s v="SA5343"/>
    <s v="Mariette"/>
    <s v="Du Plessis"/>
    <s v="SA Ladies"/>
    <s v="SA Ladies"/>
    <x v="0"/>
    <x v="4"/>
    <m/>
    <s v=""/>
    <s v=""/>
    <x v="43"/>
    <x v="6"/>
    <x v="2"/>
    <s v="D1"/>
  </r>
  <r>
    <s v="2025-GUS-D1"/>
    <d v="2025-10-21T00:00:00"/>
    <s v="Day 1"/>
    <s v="SA10066"/>
    <s v="Angelique"/>
    <s v="Van Dyk"/>
    <s v="SA Ladies"/>
    <s v="SA Ladies"/>
    <x v="1"/>
    <x v="4"/>
    <n v="40"/>
    <n v="0.7"/>
    <n v="0.7"/>
    <x v="44"/>
    <x v="6"/>
    <x v="1"/>
    <s v="D1"/>
  </r>
  <r>
    <s v="2025-GUS-D1"/>
    <d v="2025-10-21T00:00:00"/>
    <s v="Day 1"/>
    <s v="SA11280"/>
    <s v="Saffiya"/>
    <s v="Ahmod"/>
    <s v="SA Ladies"/>
    <s v="SA Ladies"/>
    <x v="0"/>
    <x v="4"/>
    <m/>
    <s v=""/>
    <s v=""/>
    <x v="45"/>
    <x v="6"/>
    <x v="2"/>
    <s v="D1"/>
  </r>
  <r>
    <s v="2025-GUS-D1"/>
    <d v="2025-10-21T00:00:00"/>
    <s v="Day 1"/>
    <s v="SA9963"/>
    <s v="Yolanda"/>
    <s v="Vermeulen"/>
    <s v="SA Ladies"/>
    <s v="SA Ladies"/>
    <x v="0"/>
    <x v="4"/>
    <m/>
    <s v=""/>
    <s v=""/>
    <x v="46"/>
    <x v="6"/>
    <x v="2"/>
    <s v="D1"/>
  </r>
  <r>
    <s v="2025-GUS-D1"/>
    <d v="2025-10-21T00:00:00"/>
    <s v="Day 1"/>
    <s v="SA6868"/>
    <s v="Mariette"/>
    <s v="Westraad"/>
    <s v="SA Ladies"/>
    <s v="SA Ladies"/>
    <x v="0"/>
    <x v="4"/>
    <m/>
    <s v=""/>
    <s v=""/>
    <x v="47"/>
    <x v="6"/>
    <x v="2"/>
    <s v="D1"/>
  </r>
  <r>
    <s v="2025-GUS-D1"/>
    <d v="2025-10-21T00:00:00"/>
    <s v="Day 1"/>
    <s v="N0855"/>
    <s v="Wentzel"/>
    <s v="Smal"/>
    <s v="Nam President A"/>
    <s v="Nam President A"/>
    <x v="0"/>
    <x v="6"/>
    <n v="177"/>
    <n v="76.8"/>
    <n v="76.8"/>
    <x v="48"/>
    <x v="0"/>
    <x v="0"/>
    <s v="D1"/>
  </r>
  <r>
    <s v="2025-GUS-D1"/>
    <d v="2025-10-21T00:00:00"/>
    <s v="Day 1"/>
    <s v="N0396"/>
    <s v="Raymond"/>
    <s v="Duvenhage"/>
    <s v="Nam President A"/>
    <s v="Nam President A"/>
    <x v="0"/>
    <x v="0"/>
    <n v="165"/>
    <n v="24.1"/>
    <n v="24.1"/>
    <x v="49"/>
    <x v="0"/>
    <x v="0"/>
    <s v="D1"/>
  </r>
  <r>
    <s v="2025-GUS-D1"/>
    <d v="2025-10-21T00:00:00"/>
    <s v="Day 1"/>
    <s v="N0396"/>
    <s v="Raymond"/>
    <s v="Duvenhage"/>
    <s v="Nam President A"/>
    <s v="Nam President A"/>
    <x v="0"/>
    <x v="0"/>
    <n v="155"/>
    <n v="19.5"/>
    <n v="19.5"/>
    <x v="49"/>
    <x v="0"/>
    <x v="0"/>
    <s v="D1"/>
  </r>
  <r>
    <s v="2025-GUS-D1"/>
    <d v="2025-10-21T00:00:00"/>
    <s v="Day 1"/>
    <s v="N0025"/>
    <s v="Heini"/>
    <s v="Zahrt"/>
    <s v="Nam President A"/>
    <s v="Nam President A"/>
    <x v="0"/>
    <x v="0"/>
    <n v="144"/>
    <n v="15.1"/>
    <n v="15.1"/>
    <x v="50"/>
    <x v="0"/>
    <x v="0"/>
    <s v="D1"/>
  </r>
  <r>
    <s v="2025-GUS-D1"/>
    <d v="2025-10-21T00:00:00"/>
    <s v="Day 1"/>
    <s v="N0025"/>
    <s v="Heini"/>
    <s v="Zahrt"/>
    <s v="Nam President A"/>
    <s v="Nam President A"/>
    <x v="0"/>
    <x v="0"/>
    <n v="123"/>
    <n v="8.8000000000000007"/>
    <n v="8.8000000000000007"/>
    <x v="50"/>
    <x v="0"/>
    <x v="0"/>
    <s v="D1"/>
  </r>
  <r>
    <s v="2025-GUS-D1"/>
    <d v="2025-10-21T00:00:00"/>
    <s v="Day 1"/>
    <s v="N0002"/>
    <s v="Marco"/>
    <s v="Klein"/>
    <s v="Nam President A"/>
    <s v="Nam President A"/>
    <x v="0"/>
    <x v="0"/>
    <n v="145"/>
    <n v="15.5"/>
    <n v="15.5"/>
    <x v="51"/>
    <x v="0"/>
    <x v="0"/>
    <s v="D1"/>
  </r>
  <r>
    <s v="2025-GUS-D1"/>
    <d v="2025-10-21T00:00:00"/>
    <s v="Day 1"/>
    <s v="N0002"/>
    <s v="Marco"/>
    <s v="Klein"/>
    <s v="Nam President A"/>
    <s v="Nam President A"/>
    <x v="0"/>
    <x v="0"/>
    <n v="109"/>
    <n v="5.8"/>
    <n v="5.8"/>
    <x v="51"/>
    <x v="0"/>
    <x v="0"/>
    <s v="D1"/>
  </r>
  <r>
    <s v="2025-GUS-D1"/>
    <d v="2025-10-21T00:00:00"/>
    <s v="Day 1"/>
    <s v="N0002"/>
    <s v="Marco"/>
    <s v="Klein"/>
    <s v="Nam President A"/>
    <s v="Nam President A"/>
    <x v="1"/>
    <x v="4"/>
    <n v="47"/>
    <n v="1.1000000000000001"/>
    <n v="1.1000000000000001"/>
    <x v="51"/>
    <x v="0"/>
    <x v="1"/>
    <s v="D1"/>
  </r>
  <r>
    <s v="2025-GUS-D1"/>
    <d v="2025-10-21T00:00:00"/>
    <s v="Day 1"/>
    <s v="N0045"/>
    <s v="Chrisjan"/>
    <s v="Potgieter"/>
    <s v="Nam President A"/>
    <s v="Nam President A"/>
    <x v="0"/>
    <x v="2"/>
    <n v="103"/>
    <n v="4.0999999999999996"/>
    <n v="4.0999999999999996"/>
    <x v="52"/>
    <x v="0"/>
    <x v="0"/>
    <s v="D1"/>
  </r>
  <r>
    <s v="2025-GUS-D1"/>
    <d v="2025-10-21T00:00:00"/>
    <s v="Day 1"/>
    <s v="N0045"/>
    <s v="Chrisjan"/>
    <s v="Potgieter"/>
    <s v="Nam President A"/>
    <s v="Nam President A"/>
    <x v="0"/>
    <x v="0"/>
    <n v="146"/>
    <n v="15.9"/>
    <n v="15.9"/>
    <x v="52"/>
    <x v="0"/>
    <x v="0"/>
    <s v="D1"/>
  </r>
  <r>
    <s v="2025-GUS-D1"/>
    <d v="2025-10-21T00:00:00"/>
    <s v="Day 1"/>
    <s v="N0119"/>
    <s v="Joe "/>
    <s v="Herman"/>
    <s v="Nam President A"/>
    <s v="Nam President A"/>
    <x v="0"/>
    <x v="3"/>
    <n v="105"/>
    <n v="14.1"/>
    <n v="14.1"/>
    <x v="53"/>
    <x v="0"/>
    <x v="0"/>
    <s v="D1"/>
  </r>
  <r>
    <s v="2025-GUS-D1"/>
    <d v="2025-10-21T00:00:00"/>
    <s v="Day 1"/>
    <s v="N0580"/>
    <s v="Martin"/>
    <s v="Cordier"/>
    <s v="Nam President A"/>
    <s v="Nam President A"/>
    <x v="0"/>
    <x v="4"/>
    <m/>
    <s v=""/>
    <s v=""/>
    <x v="54"/>
    <x v="0"/>
    <x v="2"/>
    <s v="D1"/>
  </r>
  <r>
    <s v="2025-GUS-D1"/>
    <d v="2025-10-21T00:00:00"/>
    <s v="Day 1"/>
    <s v="N0332"/>
    <s v="Emile "/>
    <s v="Van Heerden"/>
    <s v="Nam President B"/>
    <s v="Nam President B"/>
    <x v="0"/>
    <x v="0"/>
    <n v="132"/>
    <n v="11.2"/>
    <n v="11.2"/>
    <x v="55"/>
    <x v="1"/>
    <x v="0"/>
    <s v="D1"/>
  </r>
  <r>
    <s v="2025-GUS-D1"/>
    <d v="2025-10-21T00:00:00"/>
    <s v="Day 1"/>
    <s v="N0332"/>
    <s v="Emile "/>
    <s v="Van Heerden"/>
    <s v="Nam President B"/>
    <s v="Nam President B"/>
    <x v="0"/>
    <x v="0"/>
    <n v="120"/>
    <n v="8.1"/>
    <n v="8.1"/>
    <x v="55"/>
    <x v="1"/>
    <x v="0"/>
    <s v="D1"/>
  </r>
  <r>
    <s v="2025-GUS-D1"/>
    <d v="2025-10-21T00:00:00"/>
    <s v="Day 1"/>
    <s v="N0050"/>
    <s v="Sean"/>
    <s v="Van Den Heuvel"/>
    <s v="Nam President B"/>
    <s v="Nam President B"/>
    <x v="0"/>
    <x v="0"/>
    <n v="113"/>
    <n v="6.6"/>
    <n v="6.6"/>
    <x v="56"/>
    <x v="1"/>
    <x v="0"/>
    <s v="D1"/>
  </r>
  <r>
    <s v="2025-GUS-D1"/>
    <d v="2025-10-21T00:00:00"/>
    <s v="Day 1"/>
    <s v="N0611"/>
    <s v="Jean"/>
    <s v="Visser"/>
    <s v="Nam President B"/>
    <s v="Nam President B"/>
    <x v="0"/>
    <x v="0"/>
    <n v="175"/>
    <n v="29.5"/>
    <n v="29.5"/>
    <x v="57"/>
    <x v="1"/>
    <x v="0"/>
    <s v="D1"/>
  </r>
  <r>
    <s v="2025-GUS-D1"/>
    <d v="2025-10-21T00:00:00"/>
    <s v="Day 1"/>
    <s v="N0546"/>
    <s v="Tian"/>
    <s v="Mostert"/>
    <s v="Nam President B"/>
    <s v="Nam President B"/>
    <x v="0"/>
    <x v="5"/>
    <n v="99"/>
    <n v="3.6"/>
    <n v="3.6"/>
    <x v="58"/>
    <x v="1"/>
    <x v="0"/>
    <s v="D1"/>
  </r>
  <r>
    <s v="2025-GUS-D1"/>
    <d v="2025-10-21T00:00:00"/>
    <s v="Day 1"/>
    <s v="N0257"/>
    <s v="Lu-Andre"/>
    <s v="Duvenhage"/>
    <s v="Nam President B"/>
    <s v="Nam President B"/>
    <x v="1"/>
    <x v="4"/>
    <n v="60"/>
    <n v="2.2000000000000002"/>
    <n v="2.2000000000000002"/>
    <x v="59"/>
    <x v="1"/>
    <x v="1"/>
    <s v="D1"/>
  </r>
  <r>
    <s v="2025-GUS-D1"/>
    <d v="2025-10-21T00:00:00"/>
    <s v="Day 1"/>
    <s v="N0793"/>
    <s v="Juanne-Louis"/>
    <s v="Grobler"/>
    <s v="Nam President B"/>
    <s v="Nam President B"/>
    <x v="0"/>
    <x v="1"/>
    <n v="74"/>
    <n v="7.4"/>
    <n v="7.4"/>
    <x v="60"/>
    <x v="1"/>
    <x v="0"/>
    <s v="D1"/>
  </r>
  <r>
    <s v="2025-GUS-D1"/>
    <d v="2025-10-21T00:00:00"/>
    <s v="Day 1"/>
    <s v="N0283"/>
    <s v="Kevin"/>
    <s v="Page"/>
    <s v="Nam President B"/>
    <s v="Nam President B"/>
    <x v="0"/>
    <x v="4"/>
    <m/>
    <s v=""/>
    <s v=""/>
    <x v="61"/>
    <x v="1"/>
    <x v="2"/>
    <s v="D1"/>
  </r>
  <r>
    <s v="2025-GUS-D1"/>
    <d v="2025-10-21T00:00:00"/>
    <s v="Day 1"/>
    <s v="N0672"/>
    <s v="Frank"/>
    <s v="Borruso"/>
    <s v="Nam Masters"/>
    <s v="Nam Masters"/>
    <x v="0"/>
    <x v="0"/>
    <n v="138"/>
    <n v="13.1"/>
    <n v="13.1"/>
    <x v="62"/>
    <x v="2"/>
    <x v="0"/>
    <s v="D1"/>
  </r>
  <r>
    <s v="2025-GUS-D1"/>
    <d v="2025-10-21T00:00:00"/>
    <s v="Day 1"/>
    <s v="N0672"/>
    <s v="Frank"/>
    <s v="Borruso"/>
    <s v="Nam Masters"/>
    <s v="Nam Masters"/>
    <x v="0"/>
    <x v="0"/>
    <n v="150"/>
    <n v="17.399999999999999"/>
    <n v="17.399999999999999"/>
    <x v="62"/>
    <x v="2"/>
    <x v="0"/>
    <s v="D1"/>
  </r>
  <r>
    <s v="2025-GUS-D1"/>
    <d v="2025-10-21T00:00:00"/>
    <s v="Day 1"/>
    <s v="N0643"/>
    <s v="Frikkie"/>
    <s v="Ferreira"/>
    <s v="Nam Masters"/>
    <s v="Nam Masters"/>
    <x v="0"/>
    <x v="0"/>
    <n v="159"/>
    <n v="21.3"/>
    <n v="21.3"/>
    <x v="63"/>
    <x v="2"/>
    <x v="0"/>
    <s v="D1"/>
  </r>
  <r>
    <s v="2025-GUS-D1"/>
    <d v="2025-10-21T00:00:00"/>
    <s v="Day 1"/>
    <s v="N0643"/>
    <s v="Frikkie"/>
    <s v="Ferreira"/>
    <s v="Nam Masters"/>
    <s v="Nam Masters"/>
    <x v="0"/>
    <x v="3"/>
    <n v="129"/>
    <n v="27.6"/>
    <n v="27.6"/>
    <x v="63"/>
    <x v="2"/>
    <x v="0"/>
    <s v="D1"/>
  </r>
  <r>
    <s v="2025-GUS-D1"/>
    <d v="2025-10-21T00:00:00"/>
    <s v="Day 1"/>
    <s v="N0095"/>
    <s v="Simen"/>
    <s v="Andersen"/>
    <s v="Nam Masters"/>
    <s v="Nam Masters"/>
    <x v="0"/>
    <x v="2"/>
    <n v="115"/>
    <n v="6"/>
    <n v="6"/>
    <x v="64"/>
    <x v="2"/>
    <x v="0"/>
    <s v="D1"/>
  </r>
  <r>
    <s v="2025-GUS-D1"/>
    <d v="2025-10-21T00:00:00"/>
    <s v="Day 1"/>
    <s v="N0095"/>
    <s v="Simen"/>
    <s v="Andersen"/>
    <s v="Nam Masters"/>
    <s v="Nam Masters"/>
    <x v="0"/>
    <x v="0"/>
    <n v="99"/>
    <n v="4.2"/>
    <n v="4.2"/>
    <x v="64"/>
    <x v="2"/>
    <x v="0"/>
    <s v="D1"/>
  </r>
  <r>
    <s v="2025-GUS-D1"/>
    <d v="2025-10-21T00:00:00"/>
    <s v="Day 1"/>
    <s v="N0020"/>
    <s v="Morne"/>
    <s v="Horn"/>
    <s v="Nam Masters"/>
    <s v="Nam Masters"/>
    <x v="0"/>
    <x v="3"/>
    <n v="125"/>
    <n v="24.9"/>
    <n v="24.9"/>
    <x v="65"/>
    <x v="2"/>
    <x v="0"/>
    <s v="D1"/>
  </r>
  <r>
    <s v="2025-GUS-D1"/>
    <d v="2025-10-21T00:00:00"/>
    <s v="Day 1"/>
    <s v="N0026"/>
    <s v="Johan"/>
    <s v="Agenbag"/>
    <s v="Nam Masters"/>
    <s v="Nam Masters"/>
    <x v="0"/>
    <x v="2"/>
    <n v="93"/>
    <n v="2.9"/>
    <n v="2.9"/>
    <x v="66"/>
    <x v="2"/>
    <x v="0"/>
    <s v="D1"/>
  </r>
  <r>
    <s v="2025-GUS-D1"/>
    <d v="2025-10-21T00:00:00"/>
    <s v="Day 1"/>
    <s v="N0026"/>
    <s v="Johan"/>
    <s v="Agenbag"/>
    <s v="Nam Masters"/>
    <s v="Nam Masters"/>
    <x v="0"/>
    <x v="3"/>
    <n v="125"/>
    <n v="24.9"/>
    <n v="24.9"/>
    <x v="66"/>
    <x v="2"/>
    <x v="0"/>
    <s v="D1"/>
  </r>
  <r>
    <s v="2025-GUS-D1"/>
    <d v="2025-10-21T00:00:00"/>
    <s v="Day 1"/>
    <s v="N0287"/>
    <s v="Jorg"/>
    <s v="Walder"/>
    <s v="Nam Masters"/>
    <s v="Nam Masters"/>
    <x v="0"/>
    <x v="4"/>
    <m/>
    <s v=""/>
    <s v=""/>
    <x v="67"/>
    <x v="2"/>
    <x v="2"/>
    <s v="D1"/>
  </r>
  <r>
    <s v="2025-GUS-D1"/>
    <d v="2025-10-21T00:00:00"/>
    <s v="Day 1"/>
    <s v="N0107"/>
    <s v="Lance"/>
    <s v="Mills"/>
    <s v="Nam Masters"/>
    <s v="Nam Masters"/>
    <x v="0"/>
    <x v="4"/>
    <m/>
    <s v=""/>
    <s v=""/>
    <x v="68"/>
    <x v="2"/>
    <x v="2"/>
    <s v="D1"/>
  </r>
  <r>
    <s v="2025-GUS-D1"/>
    <d v="2025-10-21T00:00:00"/>
    <s v="Day 1"/>
    <s v="N0051"/>
    <s v="Bernard"/>
    <s v="Pretorius"/>
    <s v="Nam Grand Masters"/>
    <s v="Nam Grand Masters"/>
    <x v="0"/>
    <x v="0"/>
    <n v="162"/>
    <n v="22.7"/>
    <n v="22.7"/>
    <x v="69"/>
    <x v="3"/>
    <x v="0"/>
    <s v="D1"/>
  </r>
  <r>
    <s v="2025-GUS-D1"/>
    <d v="2025-10-21T00:00:00"/>
    <s v="Day 1"/>
    <s v="N0246"/>
    <s v="Phillip Eric"/>
    <s v="Mans"/>
    <s v="Nam Grand Masters"/>
    <s v="Nam Grand Masters"/>
    <x v="0"/>
    <x v="0"/>
    <n v="149"/>
    <n v="17"/>
    <n v="17"/>
    <x v="70"/>
    <x v="3"/>
    <x v="0"/>
    <s v="D1"/>
  </r>
  <r>
    <s v="2025-GUS-D1"/>
    <d v="2025-10-21T00:00:00"/>
    <s v="Day 1"/>
    <s v="N0833"/>
    <s v="Andy"/>
    <s v="Welzig"/>
    <s v="Nam Grand Masters"/>
    <s v="Nam Grand Masters"/>
    <x v="0"/>
    <x v="0"/>
    <n v="128"/>
    <n v="10.1"/>
    <n v="10.1"/>
    <x v="71"/>
    <x v="3"/>
    <x v="0"/>
    <s v="D1"/>
  </r>
  <r>
    <s v="2025-GUS-D1"/>
    <d v="2025-10-21T00:00:00"/>
    <s v="Day 1"/>
    <s v="N0162"/>
    <s v="Coennie"/>
    <s v="Steyn"/>
    <s v="Nam Grand Masters"/>
    <s v="Nam Grand Masters"/>
    <x v="0"/>
    <x v="4"/>
    <m/>
    <s v=""/>
    <s v=""/>
    <x v="72"/>
    <x v="3"/>
    <x v="2"/>
    <s v="D1"/>
  </r>
  <r>
    <s v="2025-GUS-D1"/>
    <d v="2025-10-21T00:00:00"/>
    <s v="Day 1"/>
    <s v="N0403"/>
    <s v="Jan Tommy"/>
    <s v="Thomson"/>
    <s v="Nam Grand Masters"/>
    <s v="Nam Grand Masters"/>
    <x v="0"/>
    <x v="4"/>
    <m/>
    <s v=""/>
    <s v=""/>
    <x v="73"/>
    <x v="3"/>
    <x v="2"/>
    <s v="D1"/>
  </r>
  <r>
    <s v="2025-GUS-D1"/>
    <d v="2025-10-21T00:00:00"/>
    <s v="Day 1"/>
    <s v="N0192"/>
    <s v="Jan"/>
    <s v="Heath"/>
    <s v="Nam Grand Masters"/>
    <s v="Nam Grand Masters"/>
    <x v="0"/>
    <x v="4"/>
    <m/>
    <s v=""/>
    <s v=""/>
    <x v="74"/>
    <x v="3"/>
    <x v="2"/>
    <s v="D1"/>
  </r>
  <r>
    <s v="2025-GUS-D1"/>
    <d v="2025-10-21T00:00:00"/>
    <s v="Day 1"/>
    <s v="N0014"/>
    <s v="Willem"/>
    <s v="Steyn"/>
    <s v="Nam Veterans"/>
    <s v="Nam Veterans"/>
    <x v="0"/>
    <x v="0"/>
    <n v="141"/>
    <n v="14.1"/>
    <n v="14.1"/>
    <x v="75"/>
    <x v="4"/>
    <x v="0"/>
    <s v="D1"/>
  </r>
  <r>
    <s v="2025-GUS-D1"/>
    <d v="2025-10-21T00:00:00"/>
    <s v="Day 1"/>
    <s v="N0014"/>
    <s v="Willem"/>
    <s v="Steyn"/>
    <s v="Nam Veterans"/>
    <s v="Nam Veterans"/>
    <x v="0"/>
    <x v="0"/>
    <n v="107"/>
    <n v="5.5"/>
    <n v="5.5"/>
    <x v="75"/>
    <x v="4"/>
    <x v="0"/>
    <s v="D1"/>
  </r>
  <r>
    <s v="2025-GUS-D1"/>
    <d v="2025-10-21T00:00:00"/>
    <s v="Day 1"/>
    <s v="N0407"/>
    <s v="Renier"/>
    <s v="Van Zyl"/>
    <s v="Nam Veterans"/>
    <s v="Nam Veterans"/>
    <x v="0"/>
    <x v="0"/>
    <n v="147"/>
    <n v="16.2"/>
    <n v="16.2"/>
    <x v="76"/>
    <x v="4"/>
    <x v="0"/>
    <s v="D1"/>
  </r>
  <r>
    <s v="2025-GUS-D1"/>
    <d v="2025-10-21T00:00:00"/>
    <s v="Day 1"/>
    <s v="N0407"/>
    <s v="Renier"/>
    <s v="Van Zyl"/>
    <s v="Nam Veterans"/>
    <s v="Nam Veterans"/>
    <x v="0"/>
    <x v="0"/>
    <n v="108"/>
    <n v="5.6"/>
    <n v="5.6"/>
    <x v="76"/>
    <x v="4"/>
    <x v="0"/>
    <s v="D1"/>
  </r>
  <r>
    <s v="2025-GUS-D1"/>
    <d v="2025-10-21T00:00:00"/>
    <s v="Day 1"/>
    <s v="N0407"/>
    <s v="Renier"/>
    <s v="Van Zyl"/>
    <s v="Nam Veterans"/>
    <s v="Nam Veterans"/>
    <x v="0"/>
    <x v="1"/>
    <n v="85"/>
    <n v="11.3"/>
    <n v="11.3"/>
    <x v="76"/>
    <x v="4"/>
    <x v="0"/>
    <s v="D1"/>
  </r>
  <r>
    <s v="2025-GUS-D1"/>
    <d v="2025-10-21T00:00:00"/>
    <s v="Day 1"/>
    <s v="N0117"/>
    <s v="Andrew"/>
    <s v="Van Schalkwyk"/>
    <s v="Nam Veterans"/>
    <s v="Nam Veterans"/>
    <x v="1"/>
    <x v="4"/>
    <n v="74"/>
    <n v="4.2"/>
    <n v="4.2"/>
    <x v="77"/>
    <x v="4"/>
    <x v="1"/>
    <s v="D1"/>
  </r>
  <r>
    <s v="2025-GUS-D1"/>
    <d v="2025-10-21T00:00:00"/>
    <s v="Day 1"/>
    <s v="N0117"/>
    <s v="Andrew"/>
    <s v="Van Schalkwyk"/>
    <s v="Nam Veterans"/>
    <s v="Nam Veterans"/>
    <x v="0"/>
    <x v="0"/>
    <n v="133"/>
    <n v="11.5"/>
    <n v="11.5"/>
    <x v="77"/>
    <x v="4"/>
    <x v="0"/>
    <s v="D1"/>
  </r>
  <r>
    <s v="2025-GUS-D1"/>
    <d v="2025-10-21T00:00:00"/>
    <s v="Day 1"/>
    <s v="N0779"/>
    <s v="Wallace"/>
    <s v="Shepperson"/>
    <s v="Nam Veterans"/>
    <s v="Nam Veterans"/>
    <x v="0"/>
    <x v="1"/>
    <n v="82"/>
    <n v="10.1"/>
    <n v="10.1"/>
    <x v="78"/>
    <x v="4"/>
    <x v="0"/>
    <s v="D1"/>
  </r>
  <r>
    <s v="2025-GUS-D1"/>
    <d v="2025-10-21T00:00:00"/>
    <s v="Day 1"/>
    <s v="N0011"/>
    <s v="Johan Mossie"/>
    <s v="Mostert"/>
    <s v="Nam Veterans"/>
    <s v="Nam Veterans"/>
    <x v="1"/>
    <x v="4"/>
    <n v="58"/>
    <n v="2"/>
    <n v="2"/>
    <x v="79"/>
    <x v="4"/>
    <x v="1"/>
    <s v="D1"/>
  </r>
  <r>
    <s v="2025-GUS-D1"/>
    <d v="2025-10-21T00:00:00"/>
    <s v="Day 1"/>
    <s v="N0011"/>
    <s v="Johan Mossie"/>
    <s v="Mostert"/>
    <s v="Nam Veterans"/>
    <s v="Nam Veterans"/>
    <x v="1"/>
    <x v="4"/>
    <n v="44"/>
    <n v="0.9"/>
    <n v="0.9"/>
    <x v="79"/>
    <x v="4"/>
    <x v="1"/>
    <s v="D1"/>
  </r>
  <r>
    <s v="2025-GUS-D1"/>
    <d v="2025-10-21T00:00:00"/>
    <s v="Day 1"/>
    <s v="N0011"/>
    <s v="Johan Mossie"/>
    <s v="Mostert"/>
    <s v="Nam Veterans"/>
    <s v="Nam Veterans"/>
    <x v="2"/>
    <x v="4"/>
    <n v="36"/>
    <n v="1.5"/>
    <n v="1.5"/>
    <x v="79"/>
    <x v="4"/>
    <x v="1"/>
    <s v="D1"/>
  </r>
  <r>
    <s v="2025-GUS-D1"/>
    <d v="2025-10-21T00:00:00"/>
    <s v="Day 1"/>
    <s v="N0300"/>
    <s v="Danie"/>
    <s v="Smith"/>
    <s v="Nam Veterans"/>
    <s v="Nam Veterans"/>
    <x v="1"/>
    <x v="4"/>
    <n v="69"/>
    <n v="3.4"/>
    <n v="3.4"/>
    <x v="80"/>
    <x v="4"/>
    <x v="1"/>
    <s v="D1"/>
  </r>
  <r>
    <s v="2025-GUS-D1"/>
    <d v="2025-10-21T00:00:00"/>
    <s v="Day 1"/>
    <s v="N0485"/>
    <s v="Johan"/>
    <s v="Herbst"/>
    <s v="Nam Veterans"/>
    <s v="Nam Veterans"/>
    <x v="1"/>
    <x v="4"/>
    <n v="45"/>
    <n v="0.9"/>
    <n v="0.9"/>
    <x v="81"/>
    <x v="4"/>
    <x v="1"/>
    <s v="D1"/>
  </r>
  <r>
    <s v="2025-GUS-D1"/>
    <d v="2025-10-21T00:00:00"/>
    <s v="Day 1"/>
    <s v="N0485"/>
    <s v="Johan"/>
    <s v="Herbst"/>
    <s v="Nam Veterans"/>
    <s v="Nam Veterans"/>
    <x v="1"/>
    <x v="4"/>
    <n v="49"/>
    <n v="1.2"/>
    <n v="1.2"/>
    <x v="81"/>
    <x v="4"/>
    <x v="1"/>
    <s v="D1"/>
  </r>
  <r>
    <s v="2025-GUS-D1"/>
    <d v="2025-10-21T00:00:00"/>
    <s v="Day 1"/>
    <s v="N0693"/>
    <s v="Jacob"/>
    <s v="Wasserfall"/>
    <s v="Nam Development"/>
    <s v="Nam Development"/>
    <x v="1"/>
    <x v="4"/>
    <n v="61"/>
    <n v="2.2999999999999998"/>
    <n v="2.2999999999999998"/>
    <x v="82"/>
    <x v="5"/>
    <x v="1"/>
    <s v="D1"/>
  </r>
  <r>
    <s v="2025-GUS-D1"/>
    <d v="2025-10-21T00:00:00"/>
    <s v="Day 1"/>
    <s v="N0693"/>
    <s v="Jacob"/>
    <s v="Wasserfall"/>
    <s v="Nam Development"/>
    <s v="Nam Development"/>
    <x v="1"/>
    <x v="4"/>
    <n v="49"/>
    <n v="1.2"/>
    <n v="1.2"/>
    <x v="82"/>
    <x v="5"/>
    <x v="1"/>
    <s v="D1"/>
  </r>
  <r>
    <s v="2025-GUS-D1"/>
    <d v="2025-10-21T00:00:00"/>
    <s v="Day 1"/>
    <s v="N0693"/>
    <s v="Jacob"/>
    <s v="Wasserfall"/>
    <s v="Nam Development"/>
    <s v="Nam Development"/>
    <x v="1"/>
    <x v="4"/>
    <n v="59"/>
    <n v="2.1"/>
    <n v="2.1"/>
    <x v="82"/>
    <x v="5"/>
    <x v="1"/>
    <s v="D1"/>
  </r>
  <r>
    <s v="2025-GUS-D1"/>
    <d v="2025-10-21T00:00:00"/>
    <s v="Day 1"/>
    <s v="N0295"/>
    <s v="Bradd"/>
    <s v="Biller"/>
    <s v="Nam Development"/>
    <s v="Nam Development"/>
    <x v="1"/>
    <x v="4"/>
    <n v="50"/>
    <n v="1.3"/>
    <n v="1.3"/>
    <x v="83"/>
    <x v="5"/>
    <x v="1"/>
    <s v="D1"/>
  </r>
  <r>
    <s v="2025-GUS-D1"/>
    <d v="2025-10-21T00:00:00"/>
    <s v="Day 1"/>
    <s v="N0882"/>
    <s v="Alexander Albert"/>
    <s v="Jansen"/>
    <s v="Nam Development"/>
    <s v="Nam Development"/>
    <x v="1"/>
    <x v="4"/>
    <n v="63"/>
    <n v="2.6"/>
    <n v="2.6"/>
    <x v="84"/>
    <x v="5"/>
    <x v="1"/>
    <s v="D1"/>
  </r>
  <r>
    <s v="2025-GUS-D1"/>
    <d v="2025-10-21T00:00:00"/>
    <s v="Day 1"/>
    <s v="N0851"/>
    <s v="Ricku"/>
    <s v="Mans"/>
    <s v="Nam Development"/>
    <s v="Nam Development"/>
    <x v="1"/>
    <x v="4"/>
    <n v="80"/>
    <n v="5.4"/>
    <n v="5.4"/>
    <x v="85"/>
    <x v="5"/>
    <x v="1"/>
    <s v="D1"/>
  </r>
  <r>
    <s v="2025-GUS-D1"/>
    <d v="2025-10-21T00:00:00"/>
    <s v="Day 1"/>
    <s v="N0851"/>
    <s v="Ricku"/>
    <s v="Mans"/>
    <s v="Nam Development"/>
    <s v="Nam Development"/>
    <x v="1"/>
    <x v="4"/>
    <n v="51"/>
    <n v="1.4"/>
    <n v="1.4"/>
    <x v="85"/>
    <x v="5"/>
    <x v="1"/>
    <s v="D1"/>
  </r>
  <r>
    <s v="2025-GUS-D1"/>
    <d v="2025-10-21T00:00:00"/>
    <s v="Day 1"/>
    <s v="N0851"/>
    <s v="Ricku"/>
    <s v="Mans"/>
    <s v="Nam Development"/>
    <s v="Nam Development"/>
    <x v="0"/>
    <x v="0"/>
    <n v="85"/>
    <n v="2.5"/>
    <n v="2.5"/>
    <x v="85"/>
    <x v="5"/>
    <x v="0"/>
    <s v="D1"/>
  </r>
  <r>
    <s v="2025-GUS-D1"/>
    <d v="2025-10-21T00:00:00"/>
    <s v="Day 1"/>
    <s v="N0340"/>
    <s v="Izak"/>
    <s v="Van Der Merwe"/>
    <s v="Nam Development"/>
    <s v="Nam Development"/>
    <x v="0"/>
    <x v="0"/>
    <n v="96"/>
    <n v="3.8"/>
    <n v="3.8"/>
    <x v="86"/>
    <x v="5"/>
    <x v="0"/>
    <s v="D1"/>
  </r>
  <r>
    <s v="2025-GUS-D1"/>
    <d v="2025-10-21T00:00:00"/>
    <s v="Day 1"/>
    <s v="N0340"/>
    <s v="Izak"/>
    <s v="Van Der Merwe"/>
    <s v="Nam Development"/>
    <s v="Nam Development"/>
    <x v="1"/>
    <x v="4"/>
    <n v="50"/>
    <n v="1.3"/>
    <n v="1.3"/>
    <x v="86"/>
    <x v="5"/>
    <x v="1"/>
    <s v="D1"/>
  </r>
  <r>
    <s v="2025-GUS-D1"/>
    <d v="2025-10-21T00:00:00"/>
    <s v="Day 1"/>
    <s v="N0340"/>
    <s v="Izak"/>
    <s v="Van Der Merwe"/>
    <s v="Nam Development"/>
    <s v="Nam Development"/>
    <x v="1"/>
    <x v="4"/>
    <n v="73"/>
    <n v="4.0999999999999996"/>
    <n v="4.0999999999999996"/>
    <x v="86"/>
    <x v="5"/>
    <x v="1"/>
    <s v="D1"/>
  </r>
  <r>
    <s v="2025-GUS-D1"/>
    <d v="2025-10-21T00:00:00"/>
    <s v="Day 1"/>
    <s v="N0340"/>
    <s v="Izak"/>
    <s v="Van Der Merwe"/>
    <s v="Nam Development"/>
    <s v="Nam Development"/>
    <x v="1"/>
    <x v="4"/>
    <n v="66"/>
    <n v="3"/>
    <n v="3"/>
    <x v="86"/>
    <x v="5"/>
    <x v="1"/>
    <s v="D1"/>
  </r>
  <r>
    <s v="2025-GUS-D1"/>
    <d v="2025-10-21T00:00:00"/>
    <s v="Day 1"/>
    <s v="N0340"/>
    <s v="Izak"/>
    <s v="Van Der Merwe"/>
    <s v="Nam Development"/>
    <s v="Nam Development"/>
    <x v="1"/>
    <x v="4"/>
    <n v="60"/>
    <n v="2.2000000000000002"/>
    <n v="2.2000000000000002"/>
    <x v="86"/>
    <x v="5"/>
    <x v="1"/>
    <s v="D1"/>
  </r>
  <r>
    <s v="2025-GUS-D1"/>
    <d v="2025-10-21T00:00:00"/>
    <s v="Day 1"/>
    <s v="N0340"/>
    <s v="Izak"/>
    <s v="Van Der Merwe"/>
    <s v="Nam Development"/>
    <s v="Nam Development"/>
    <x v="1"/>
    <x v="4"/>
    <n v="57"/>
    <n v="1.9"/>
    <n v="1.9"/>
    <x v="86"/>
    <x v="5"/>
    <x v="1"/>
    <s v="D1"/>
  </r>
  <r>
    <s v="2025-GUS-D1"/>
    <d v="2025-10-21T00:00:00"/>
    <s v="Day 1"/>
    <s v="N0704"/>
    <s v="Kay"/>
    <s v="Bachran"/>
    <s v="Nam Development"/>
    <s v="Nam Development"/>
    <x v="0"/>
    <x v="0"/>
    <n v="154"/>
    <n v="19.100000000000001"/>
    <n v="19.100000000000001"/>
    <x v="87"/>
    <x v="5"/>
    <x v="0"/>
    <s v="D1"/>
  </r>
  <r>
    <s v="2025-GUS-D1"/>
    <d v="2025-10-21T00:00:00"/>
    <s v="Day 1"/>
    <s v="N0704"/>
    <s v="Kay"/>
    <s v="Bachran"/>
    <s v="Nam Development"/>
    <s v="Nam Development"/>
    <x v="1"/>
    <x v="4"/>
    <n v="46"/>
    <n v="1"/>
    <n v="1"/>
    <x v="87"/>
    <x v="5"/>
    <x v="1"/>
    <s v="D1"/>
  </r>
  <r>
    <s v="2025-GUS-D1"/>
    <d v="2025-10-21T00:00:00"/>
    <s v="Day 1"/>
    <s v="N0704"/>
    <s v="Kay"/>
    <s v="Bachran"/>
    <s v="Nam Development"/>
    <s v="Nam Development"/>
    <x v="1"/>
    <x v="4"/>
    <n v="53"/>
    <n v="1.5"/>
    <n v="1.5"/>
    <x v="87"/>
    <x v="5"/>
    <x v="1"/>
    <s v="D1"/>
  </r>
  <r>
    <s v="2025-GUS-D1"/>
    <d v="2025-10-21T00:00:00"/>
    <s v="Day 1"/>
    <s v="N0381"/>
    <s v="Luke"/>
    <s v="Jansen"/>
    <s v="Nam Development"/>
    <s v="Nam Development"/>
    <x v="1"/>
    <x v="4"/>
    <n v="48"/>
    <n v="1.1000000000000001"/>
    <n v="1.1000000000000001"/>
    <x v="88"/>
    <x v="5"/>
    <x v="1"/>
    <s v="D1"/>
  </r>
  <r>
    <s v="2025-GUS-D1"/>
    <d v="2025-10-21T00:00:00"/>
    <s v="Day 1"/>
    <s v="N0381"/>
    <s v="Luke"/>
    <s v="Jansen"/>
    <s v="Nam Development"/>
    <s v="Nam Development"/>
    <x v="2"/>
    <x v="4"/>
    <n v="33"/>
    <n v="1.1000000000000001"/>
    <n v="1.1000000000000001"/>
    <x v="88"/>
    <x v="5"/>
    <x v="1"/>
    <s v="D1"/>
  </r>
  <r>
    <s v="2025-GUS-D1"/>
    <d v="2025-10-21T00:00:00"/>
    <s v="Day 1"/>
    <s v="N0135"/>
    <s v="Christel"/>
    <s v="Visser"/>
    <s v="Nam Ladies"/>
    <s v="Nam Ladies"/>
    <x v="0"/>
    <x v="0"/>
    <n v="98"/>
    <n v="4"/>
    <n v="4"/>
    <x v="89"/>
    <x v="6"/>
    <x v="0"/>
    <s v="D1"/>
  </r>
  <r>
    <s v="2025-GUS-D1"/>
    <d v="2025-10-21T00:00:00"/>
    <s v="Day 1"/>
    <s v="N0135"/>
    <s v="Christel"/>
    <s v="Visser"/>
    <s v="Nam Ladies"/>
    <s v="Nam Ladies"/>
    <x v="0"/>
    <x v="3"/>
    <n v="124"/>
    <n v="24.3"/>
    <n v="24.3"/>
    <x v="89"/>
    <x v="6"/>
    <x v="0"/>
    <s v="D1"/>
  </r>
  <r>
    <s v="2025-GUS-D1"/>
    <d v="2025-10-21T00:00:00"/>
    <s v="Day 1"/>
    <s v="N0245"/>
    <s v="Sonita"/>
    <s v="Arangies"/>
    <s v="Nam Ladies"/>
    <s v="Nam Ladies"/>
    <x v="1"/>
    <x v="4"/>
    <n v="57"/>
    <n v="1.9"/>
    <n v="1.9"/>
    <x v="90"/>
    <x v="6"/>
    <x v="1"/>
    <s v="D1"/>
  </r>
  <r>
    <s v="2025-GUS-D1"/>
    <d v="2025-10-21T00:00:00"/>
    <s v="Day 1"/>
    <s v="N0167"/>
    <s v="Mekayla"/>
    <s v="Nell"/>
    <s v="Nam Ladies"/>
    <s v="Nam Ladies"/>
    <x v="1"/>
    <x v="4"/>
    <n v="72"/>
    <n v="3.9"/>
    <n v="3.9"/>
    <x v="91"/>
    <x v="6"/>
    <x v="1"/>
    <s v="D1"/>
  </r>
  <r>
    <s v="2025-GUS-D1"/>
    <d v="2025-10-21T00:00:00"/>
    <s v="Day 1"/>
    <s v="N0167"/>
    <s v="Mekayla"/>
    <s v="Nell"/>
    <s v="Nam Ladies"/>
    <s v="Nam Ladies"/>
    <x v="2"/>
    <x v="4"/>
    <n v="33"/>
    <n v="1.1000000000000001"/>
    <n v="1.1000000000000001"/>
    <x v="91"/>
    <x v="6"/>
    <x v="1"/>
    <s v="D1"/>
  </r>
  <r>
    <s v="2025-GUS-D1"/>
    <d v="2025-10-21T00:00:00"/>
    <s v="Day 1"/>
    <s v="N0167"/>
    <s v="Mekayla"/>
    <s v="Nell"/>
    <s v="Nam Ladies"/>
    <s v="Nam Ladies"/>
    <x v="0"/>
    <x v="5"/>
    <n v="76"/>
    <n v="1.6"/>
    <n v="1.6"/>
    <x v="91"/>
    <x v="6"/>
    <x v="0"/>
    <s v="D1"/>
  </r>
  <r>
    <s v="2025-GUS-D1"/>
    <d v="2025-10-21T00:00:00"/>
    <s v="Day 1"/>
    <s v="N0084"/>
    <s v="Sarah-Ann"/>
    <s v="Mills"/>
    <s v="Nam Ladies"/>
    <s v="Nam Ladies"/>
    <x v="2"/>
    <x v="4"/>
    <n v="33"/>
    <n v="1.1000000000000001"/>
    <n v="1.1000000000000001"/>
    <x v="92"/>
    <x v="6"/>
    <x v="1"/>
    <s v="D1"/>
  </r>
  <r>
    <s v="2025-GUS-D1"/>
    <d v="2025-10-21T00:00:00"/>
    <s v="Day 1"/>
    <s v="N0770"/>
    <s v="Hannelie"/>
    <s v="Du Plessis"/>
    <s v="Nam Ladies"/>
    <s v="Nam Ladies"/>
    <x v="0"/>
    <x v="4"/>
    <m/>
    <s v=""/>
    <s v=""/>
    <x v="93"/>
    <x v="6"/>
    <x v="2"/>
    <s v="D1"/>
  </r>
  <r>
    <s v="2025-GUS-D1"/>
    <d v="2025-10-21T00:00:00"/>
    <s v="Day 1"/>
    <s v="N0688"/>
    <s v="Domenique"/>
    <s v="Stehle"/>
    <s v="Nam Ladies"/>
    <s v="Nam Ladies"/>
    <x v="0"/>
    <x v="4"/>
    <m/>
    <s v=""/>
    <s v=""/>
    <x v="94"/>
    <x v="6"/>
    <x v="2"/>
    <s v="D1"/>
  </r>
  <r>
    <s v="2025-GUS-D1"/>
    <d v="2025-10-21T00:00:00"/>
    <s v="Day 1"/>
    <s v="N0667"/>
    <s v="Nadine"/>
    <s v="Downing"/>
    <s v="Nam Ladies"/>
    <s v="Nam Ladies"/>
    <x v="0"/>
    <x v="4"/>
    <m/>
    <s v=""/>
    <s v=""/>
    <x v="95"/>
    <x v="6"/>
    <x v="2"/>
    <s v="D1"/>
  </r>
  <r>
    <s v="2025-GUS-D1"/>
    <d v="2025-10-21T00:00:00"/>
    <s v="Day 1"/>
    <s v="SA10511"/>
    <s v="Robin"/>
    <s v="Cochius"/>
    <s v="SA Masters"/>
    <s v="SA Masters"/>
    <x v="0"/>
    <x v="4"/>
    <m/>
    <s v=""/>
    <s v=""/>
    <x v="96"/>
    <x v="2"/>
    <x v="2"/>
    <s v="D1"/>
  </r>
  <r>
    <s v="2025-GUS-D1"/>
    <d v="2025-10-21T00:00:00"/>
    <s v="Day 1"/>
    <s v="N0335"/>
    <s v="Danie"/>
    <s v="Pieters"/>
    <s v="Nam Grand Masters"/>
    <s v="Nam Grand Masters"/>
    <x v="0"/>
    <x v="4"/>
    <m/>
    <s v=""/>
    <s v=""/>
    <x v="97"/>
    <x v="3"/>
    <x v="2"/>
    <s v="D1"/>
  </r>
  <r>
    <s v="2025-GUS-D2"/>
    <d v="2025-10-22T00:00:00"/>
    <s v="Day 2"/>
    <s v="SA2679"/>
    <s v="Stephan"/>
    <s v="Ferreira"/>
    <s v="SA President A"/>
    <s v="SA President A"/>
    <x v="1"/>
    <x v="4"/>
    <n v="42"/>
    <n v="0.8"/>
    <n v="0.8"/>
    <x v="3"/>
    <x v="0"/>
    <x v="1"/>
    <s v="D2"/>
  </r>
  <r>
    <s v="2025-GUS-D2"/>
    <d v="2025-10-22T00:00:00"/>
    <s v="Day 2"/>
    <s v="SA2679"/>
    <s v="Stephan"/>
    <s v="Ferreira"/>
    <s v="SA President A"/>
    <s v="SA President A"/>
    <x v="1"/>
    <x v="4"/>
    <n v="42"/>
    <n v="0.8"/>
    <n v="0.8"/>
    <x v="3"/>
    <x v="0"/>
    <x v="1"/>
    <s v="D2"/>
  </r>
  <r>
    <s v="2025-GUS-D2"/>
    <d v="2025-10-22T00:00:00"/>
    <s v="Day 2"/>
    <s v="SA2679"/>
    <s v="Stephan"/>
    <s v="Ferreira"/>
    <s v="SA President A"/>
    <s v="SA President A"/>
    <x v="1"/>
    <x v="4"/>
    <n v="46"/>
    <n v="1"/>
    <n v="1"/>
    <x v="3"/>
    <x v="0"/>
    <x v="1"/>
    <s v="D2"/>
  </r>
  <r>
    <s v="2025-GUS-D2"/>
    <d v="2025-10-22T00:00:00"/>
    <s v="Day 2"/>
    <s v="SA2679"/>
    <s v="Stephan"/>
    <s v="Ferreira"/>
    <s v="SA President A"/>
    <s v="SA President A"/>
    <x v="1"/>
    <x v="4"/>
    <n v="52"/>
    <n v="1.4"/>
    <n v="1.4"/>
    <x v="3"/>
    <x v="0"/>
    <x v="1"/>
    <s v="D2"/>
  </r>
  <r>
    <s v="2025-GUS-D2"/>
    <d v="2025-10-22T00:00:00"/>
    <s v="Day 2"/>
    <s v="SA2679"/>
    <s v="Stephan"/>
    <s v="Ferreira"/>
    <s v="SA President A"/>
    <s v="SA President A"/>
    <x v="1"/>
    <x v="4"/>
    <n v="50"/>
    <n v="1.3"/>
    <n v="1.3"/>
    <x v="3"/>
    <x v="0"/>
    <x v="1"/>
    <s v="D2"/>
  </r>
  <r>
    <s v="2025-GUS-D2"/>
    <d v="2025-10-22T00:00:00"/>
    <s v="Day 2"/>
    <s v="SA8804"/>
    <s v="Jean"/>
    <s v="Coetzee"/>
    <s v="SA President A"/>
    <s v="SA President A"/>
    <x v="1"/>
    <x v="4"/>
    <n v="50"/>
    <n v="1.3"/>
    <n v="1.3"/>
    <x v="2"/>
    <x v="0"/>
    <x v="1"/>
    <s v="D2"/>
  </r>
  <r>
    <s v="2025-GUS-D2"/>
    <d v="2025-10-22T00:00:00"/>
    <s v="Day 2"/>
    <s v="SA8804"/>
    <s v="Jean"/>
    <s v="Coetzee"/>
    <s v="SA President A"/>
    <s v="SA President A"/>
    <x v="1"/>
    <x v="4"/>
    <n v="54"/>
    <n v="1.6"/>
    <n v="1.6"/>
    <x v="2"/>
    <x v="0"/>
    <x v="1"/>
    <s v="D2"/>
  </r>
  <r>
    <s v="2025-GUS-D2"/>
    <d v="2025-10-22T00:00:00"/>
    <s v="Day 2"/>
    <s v="SA8804"/>
    <s v="Jean"/>
    <s v="Coetzee"/>
    <s v="SA President A"/>
    <s v="SA President A"/>
    <x v="1"/>
    <x v="4"/>
    <n v="45"/>
    <n v="0.9"/>
    <n v="0.9"/>
    <x v="2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54"/>
    <n v="1.6"/>
    <n v="1.6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56"/>
    <n v="1.8"/>
    <n v="1.8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54"/>
    <n v="1.6"/>
    <n v="1.6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48"/>
    <n v="1.1000000000000001"/>
    <n v="1.1000000000000001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40"/>
    <n v="0.7"/>
    <n v="0.7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53"/>
    <n v="1.5"/>
    <n v="1.5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52"/>
    <n v="1.4"/>
    <n v="1.4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50"/>
    <n v="1.3"/>
    <n v="1.3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66"/>
    <n v="3"/>
    <n v="3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61"/>
    <n v="2.2999999999999998"/>
    <n v="2.2999999999999998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49"/>
    <n v="1.2"/>
    <n v="1.2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48"/>
    <n v="1.1000000000000001"/>
    <n v="1.1000000000000001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66"/>
    <n v="3"/>
    <n v="3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46"/>
    <n v="1"/>
    <n v="1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62"/>
    <n v="2.5"/>
    <n v="2.5"/>
    <x v="6"/>
    <x v="0"/>
    <x v="1"/>
    <s v="D2"/>
  </r>
  <r>
    <s v="2025-GUS-D2"/>
    <d v="2025-10-22T00:00:00"/>
    <s v="Day 2"/>
    <s v="SA8725"/>
    <s v="Pieter"/>
    <s v="Muller"/>
    <s v="SA President A"/>
    <s v="SA President A"/>
    <x v="1"/>
    <x v="4"/>
    <n v="41"/>
    <n v="0.7"/>
    <n v="0.7"/>
    <x v="6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56"/>
    <n v="1.8"/>
    <n v="1.8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4"/>
    <n v="0.9"/>
    <n v="0.9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52"/>
    <n v="1.4"/>
    <n v="1.4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9"/>
    <n v="1.2"/>
    <n v="1.2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9"/>
    <n v="1.2"/>
    <n v="1.2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53"/>
    <n v="1.5"/>
    <n v="1.5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7"/>
    <n v="1.1000000000000001"/>
    <n v="1.1000000000000001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4"/>
    <n v="0.9"/>
    <n v="0.9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4"/>
    <n v="0.9"/>
    <n v="0.9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8"/>
    <n v="1.1000000000000001"/>
    <n v="1.1000000000000001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4"/>
    <n v="0.9"/>
    <n v="0.9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9"/>
    <n v="1.2"/>
    <n v="1.2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57"/>
    <n v="1.9"/>
    <n v="1.9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51"/>
    <n v="1.4"/>
    <n v="1.4"/>
    <x v="4"/>
    <x v="0"/>
    <x v="1"/>
    <s v="D2"/>
  </r>
  <r>
    <s v="2025-GUS-D2"/>
    <d v="2025-10-22T00:00:00"/>
    <s v="Day 2"/>
    <s v="SA9222"/>
    <s v="Shrinaav"/>
    <s v="Sahadev"/>
    <s v="SA President A"/>
    <s v="SA President A"/>
    <x v="1"/>
    <x v="4"/>
    <n v="46"/>
    <n v="1"/>
    <n v="1"/>
    <x v="4"/>
    <x v="0"/>
    <x v="1"/>
    <s v="D2"/>
  </r>
  <r>
    <s v="2025-GUS-D2"/>
    <d v="2025-10-22T00:00:00"/>
    <s v="Day 2"/>
    <s v="SA0863"/>
    <s v="JB"/>
    <s v="Theron"/>
    <s v="SA President A"/>
    <s v="SA President A"/>
    <x v="0"/>
    <x v="0"/>
    <n v="147"/>
    <n v="16.2"/>
    <n v="16.2"/>
    <x v="0"/>
    <x v="0"/>
    <x v="0"/>
    <s v="D2"/>
  </r>
  <r>
    <s v="2025-GUS-D2"/>
    <d v="2025-10-22T00:00:00"/>
    <s v="Day 2"/>
    <s v="SA8249"/>
    <s v="Ettien"/>
    <s v="Burger"/>
    <s v="SA President A"/>
    <s v="SA President A"/>
    <x v="0"/>
    <x v="0"/>
    <n v="112"/>
    <n v="6.4"/>
    <n v="6.4"/>
    <x v="5"/>
    <x v="0"/>
    <x v="0"/>
    <s v="D2"/>
  </r>
  <r>
    <s v="2025-GUS-D2"/>
    <d v="2025-10-22T00:00:00"/>
    <s v="Day 2"/>
    <s v="SA4197"/>
    <s v="Ruan"/>
    <s v="Westraad"/>
    <s v="SA President A"/>
    <s v="SA President A"/>
    <x v="0"/>
    <x v="7"/>
    <n v="156"/>
    <n v="49.6"/>
    <n v="49.6"/>
    <x v="1"/>
    <x v="0"/>
    <x v="0"/>
    <s v="D2"/>
  </r>
  <r>
    <s v="2025-GUS-D2"/>
    <d v="2025-10-22T00:00:00"/>
    <s v="Day 2"/>
    <s v="SA9865"/>
    <s v="Shane"/>
    <s v="Rajbully"/>
    <s v="SA President B"/>
    <s v="SA President B"/>
    <x v="1"/>
    <x v="4"/>
    <n v="69"/>
    <n v="3.4"/>
    <n v="3.4"/>
    <x v="8"/>
    <x v="1"/>
    <x v="1"/>
    <s v="D2"/>
  </r>
  <r>
    <s v="2025-GUS-D2"/>
    <d v="2025-10-22T00:00:00"/>
    <s v="Day 2"/>
    <s v="SA9865"/>
    <s v="Shane"/>
    <s v="Rajbully"/>
    <s v="SA President B"/>
    <s v="SA President B"/>
    <x v="1"/>
    <x v="4"/>
    <n v="56"/>
    <n v="1.8"/>
    <n v="1.8"/>
    <x v="8"/>
    <x v="1"/>
    <x v="1"/>
    <s v="D2"/>
  </r>
  <r>
    <s v="2025-GUS-D2"/>
    <d v="2025-10-22T00:00:00"/>
    <s v="Day 2"/>
    <s v="SA9865"/>
    <s v="Shane"/>
    <s v="Rajbully"/>
    <s v="SA President B"/>
    <s v="SA President B"/>
    <x v="1"/>
    <x v="4"/>
    <n v="53"/>
    <n v="1.5"/>
    <n v="1.5"/>
    <x v="8"/>
    <x v="1"/>
    <x v="1"/>
    <s v="D2"/>
  </r>
  <r>
    <s v="2025-GUS-D2"/>
    <d v="2025-10-22T00:00:00"/>
    <s v="Day 2"/>
    <s v="SA9865"/>
    <s v="Shane"/>
    <s v="Rajbully"/>
    <s v="SA President B"/>
    <s v="SA President B"/>
    <x v="1"/>
    <x v="4"/>
    <n v="51"/>
    <n v="1.4"/>
    <n v="1.4"/>
    <x v="8"/>
    <x v="1"/>
    <x v="1"/>
    <s v="D2"/>
  </r>
  <r>
    <s v="2025-GUS-D2"/>
    <d v="2025-10-22T00:00:00"/>
    <s v="Day 2"/>
    <s v="SA9865"/>
    <s v="Shane"/>
    <s v="Rajbully"/>
    <s v="SA President B"/>
    <s v="SA President B"/>
    <x v="1"/>
    <x v="4"/>
    <n v="46"/>
    <n v="1"/>
    <n v="1"/>
    <x v="8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7"/>
    <n v="1.1000000000000001"/>
    <n v="1.1000000000000001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6"/>
    <n v="1"/>
    <n v="1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8"/>
    <n v="1.1000000000000001"/>
    <n v="1.1000000000000001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7"/>
    <n v="1.1000000000000001"/>
    <n v="1.1000000000000001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8"/>
    <n v="1.1000000000000001"/>
    <n v="1.1000000000000001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3"/>
    <n v="0.8"/>
    <n v="0.8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7"/>
    <n v="1.1000000000000001"/>
    <n v="1.1000000000000001"/>
    <x v="11"/>
    <x v="1"/>
    <x v="1"/>
    <s v="D2"/>
  </r>
  <r>
    <s v="2025-GUS-D2"/>
    <d v="2025-10-22T00:00:00"/>
    <s v="Day 2"/>
    <s v="SA10056"/>
    <s v="Philip"/>
    <s v="De Lange"/>
    <s v="SA President B"/>
    <s v="SA President B"/>
    <x v="1"/>
    <x v="4"/>
    <n v="48"/>
    <n v="1.1000000000000001"/>
    <n v="1.1000000000000001"/>
    <x v="11"/>
    <x v="1"/>
    <x v="1"/>
    <s v="D2"/>
  </r>
  <r>
    <s v="2025-GUS-D2"/>
    <d v="2025-10-22T00:00:00"/>
    <s v="Day 2"/>
    <s v="SA10088"/>
    <s v="Sheldon"/>
    <s v="Rawstron"/>
    <s v="SA President B"/>
    <s v="SA President B"/>
    <x v="1"/>
    <x v="4"/>
    <n v="42"/>
    <n v="0.8"/>
    <n v="0.8"/>
    <x v="12"/>
    <x v="1"/>
    <x v="1"/>
    <s v="D2"/>
  </r>
  <r>
    <s v="2025-GUS-D2"/>
    <d v="2025-10-22T00:00:00"/>
    <s v="Day 2"/>
    <s v="SA10088"/>
    <s v="Sheldon"/>
    <s v="Rawstron"/>
    <s v="SA President B"/>
    <s v="SA President B"/>
    <x v="1"/>
    <x v="4"/>
    <n v="46"/>
    <n v="1"/>
    <n v="1"/>
    <x v="12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51"/>
    <n v="1.4"/>
    <n v="1.4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3"/>
    <n v="0.8"/>
    <n v="0.8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8"/>
    <n v="1.1000000000000001"/>
    <n v="1.1000000000000001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9"/>
    <n v="1.2"/>
    <n v="1.2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6"/>
    <n v="1"/>
    <n v="1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6"/>
    <n v="1"/>
    <n v="1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54"/>
    <n v="1.6"/>
    <n v="1.6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1"/>
    <n v="0.7"/>
    <n v="0.7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54"/>
    <n v="1.6"/>
    <n v="1.6"/>
    <x v="10"/>
    <x v="1"/>
    <x v="1"/>
    <s v="D2"/>
  </r>
  <r>
    <s v="2025-GUS-D2"/>
    <d v="2025-10-22T00:00:00"/>
    <s v="Day 2"/>
    <s v="SA9923"/>
    <s v="Chris"/>
    <s v="Barnard"/>
    <s v="SA President B"/>
    <s v="SA President B"/>
    <x v="1"/>
    <x v="4"/>
    <n v="42"/>
    <n v="0.8"/>
    <n v="0.8"/>
    <x v="10"/>
    <x v="1"/>
    <x v="1"/>
    <s v="D2"/>
  </r>
  <r>
    <s v="2025-GUS-D2"/>
    <d v="2025-10-22T00:00:00"/>
    <s v="Day 2"/>
    <s v="SA9972"/>
    <s v="Benito"/>
    <s v="Crause"/>
    <s v="SA President B"/>
    <s v="SA President B"/>
    <x v="1"/>
    <x v="4"/>
    <n v="49"/>
    <n v="1.2"/>
    <n v="1.2"/>
    <x v="13"/>
    <x v="1"/>
    <x v="1"/>
    <s v="D2"/>
  </r>
  <r>
    <s v="2025-GUS-D2"/>
    <d v="2025-10-22T00:00:00"/>
    <s v="Day 2"/>
    <s v="SA9972"/>
    <s v="Benito"/>
    <s v="Crause"/>
    <s v="SA President B"/>
    <s v="SA President B"/>
    <x v="1"/>
    <x v="4"/>
    <n v="57"/>
    <n v="1.9"/>
    <n v="1.9"/>
    <x v="13"/>
    <x v="1"/>
    <x v="1"/>
    <s v="D2"/>
  </r>
  <r>
    <s v="2025-GUS-D2"/>
    <d v="2025-10-22T00:00:00"/>
    <s v="Day 2"/>
    <s v="SA9972"/>
    <s v="Benito"/>
    <s v="Crause"/>
    <s v="SA President B"/>
    <s v="SA President B"/>
    <x v="1"/>
    <x v="4"/>
    <n v="46"/>
    <n v="1"/>
    <n v="1"/>
    <x v="13"/>
    <x v="1"/>
    <x v="1"/>
    <s v="D2"/>
  </r>
  <r>
    <s v="2025-GUS-D2"/>
    <d v="2025-10-22T00:00:00"/>
    <s v="Day 2"/>
    <s v="SA9972"/>
    <s v="Benito"/>
    <s v="Crause"/>
    <s v="SA President B"/>
    <s v="SA President B"/>
    <x v="1"/>
    <x v="4"/>
    <n v="42"/>
    <n v="0.8"/>
    <n v="0.8"/>
    <x v="13"/>
    <x v="1"/>
    <x v="1"/>
    <s v="D2"/>
  </r>
  <r>
    <s v="2025-GUS-D2"/>
    <d v="2025-10-22T00:00:00"/>
    <s v="Day 2"/>
    <s v="SA9972"/>
    <s v="Benito"/>
    <s v="Crause"/>
    <s v="SA President B"/>
    <s v="SA President B"/>
    <x v="1"/>
    <x v="4"/>
    <n v="49"/>
    <n v="1.2"/>
    <n v="1.2"/>
    <x v="13"/>
    <x v="1"/>
    <x v="1"/>
    <s v="D2"/>
  </r>
  <r>
    <s v="2025-GUS-D2"/>
    <d v="2025-10-22T00:00:00"/>
    <s v="Day 2"/>
    <s v="SA9972"/>
    <s v="Benito"/>
    <s v="Crause"/>
    <s v="SA President B"/>
    <s v="SA President B"/>
    <x v="1"/>
    <x v="4"/>
    <n v="52"/>
    <n v="1.4"/>
    <n v="1.4"/>
    <x v="13"/>
    <x v="1"/>
    <x v="1"/>
    <s v="D2"/>
  </r>
  <r>
    <s v="2025-GUS-D2"/>
    <d v="2025-10-22T00:00:00"/>
    <s v="Day 2"/>
    <s v="SA5757"/>
    <s v="Luke"/>
    <s v="Roos"/>
    <s v="SA President B"/>
    <s v="SA President B"/>
    <x v="0"/>
    <x v="0"/>
    <n v="120"/>
    <n v="8.1"/>
    <n v="8.1"/>
    <x v="9"/>
    <x v="1"/>
    <x v="0"/>
    <s v="D2"/>
  </r>
  <r>
    <s v="2025-GUS-D2"/>
    <d v="2025-10-22T00:00:00"/>
    <s v="Day 2"/>
    <s v="SA5757"/>
    <s v="Luke"/>
    <s v="Roos"/>
    <s v="SA President B"/>
    <s v="SA President B"/>
    <x v="0"/>
    <x v="0"/>
    <n v="104"/>
    <n v="5"/>
    <n v="5"/>
    <x v="9"/>
    <x v="1"/>
    <x v="0"/>
    <s v="D2"/>
  </r>
  <r>
    <s v="2025-GUS-D2"/>
    <d v="2025-10-22T00:00:00"/>
    <s v="Day 2"/>
    <s v="SA6738"/>
    <s v="Wallie"/>
    <s v="Stroebel"/>
    <s v="SA President B"/>
    <s v="SA President B"/>
    <x v="0"/>
    <x v="4"/>
    <m/>
    <s v=""/>
    <s v=""/>
    <x v="7"/>
    <x v="1"/>
    <x v="2"/>
    <s v="D2"/>
  </r>
  <r>
    <s v="2025-GUS-D2"/>
    <d v="2025-10-22T00:00:00"/>
    <s v="Day 2"/>
    <s v="SA5343"/>
    <s v="Mariette"/>
    <s v="Du Plessis"/>
    <s v="SA Ladies"/>
    <s v="SA Ladies"/>
    <x v="1"/>
    <x v="4"/>
    <n v="42"/>
    <n v="0.8"/>
    <n v="0.8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1"/>
    <n v="1.4"/>
    <n v="1.4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4"/>
    <n v="1.6"/>
    <n v="1.6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61"/>
    <n v="2.2999999999999998"/>
    <n v="2.2999999999999998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8"/>
    <n v="2"/>
    <n v="2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1"/>
    <n v="1.4"/>
    <n v="1.4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6"/>
    <n v="1.8"/>
    <n v="1.8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6"/>
    <n v="1.8"/>
    <n v="1.8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9"/>
    <n v="2.1"/>
    <n v="2.1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44"/>
    <n v="0.9"/>
    <n v="0.9"/>
    <x v="43"/>
    <x v="6"/>
    <x v="1"/>
    <s v="D2"/>
  </r>
  <r>
    <s v="2025-GUS-D2"/>
    <d v="2025-10-22T00:00:00"/>
    <s v="Day 2"/>
    <s v="SA5343"/>
    <s v="Mariette"/>
    <s v="Du Plessis"/>
    <s v="SA Ladies"/>
    <s v="SA Ladies"/>
    <x v="1"/>
    <x v="4"/>
    <n v="51"/>
    <n v="1.4"/>
    <n v="1.4"/>
    <x v="43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45"/>
    <n v="0.9"/>
    <n v="0.9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48"/>
    <n v="1.1000000000000001"/>
    <n v="1.1000000000000001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44"/>
    <n v="0.9"/>
    <n v="0.9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51"/>
    <n v="1.4"/>
    <n v="1.4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53"/>
    <n v="1.5"/>
    <n v="1.5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45"/>
    <n v="0.9"/>
    <n v="0.9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46"/>
    <n v="1"/>
    <n v="1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50"/>
    <n v="1.3"/>
    <n v="1.3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56"/>
    <n v="1.8"/>
    <n v="1.8"/>
    <x v="41"/>
    <x v="6"/>
    <x v="1"/>
    <s v="D2"/>
  </r>
  <r>
    <s v="2025-GUS-D2"/>
    <d v="2025-10-22T00:00:00"/>
    <s v="Day 2"/>
    <s v="SA11013"/>
    <s v="Sume"/>
    <s v="Mostert"/>
    <s v="SA Ladies"/>
    <s v="SA Ladies"/>
    <x v="1"/>
    <x v="4"/>
    <n v="40"/>
    <n v="0.7"/>
    <n v="0.7"/>
    <x v="41"/>
    <x v="6"/>
    <x v="1"/>
    <s v="D2"/>
  </r>
  <r>
    <s v="2025-GUS-D2"/>
    <d v="2025-10-22T00:00:00"/>
    <s v="Day 2"/>
    <s v="SA10066"/>
    <s v="Angelique"/>
    <s v="Van Dyk"/>
    <s v="SA Ladies"/>
    <s v="SA Ladies"/>
    <x v="1"/>
    <x v="4"/>
    <n v="58"/>
    <n v="2"/>
    <n v="2"/>
    <x v="44"/>
    <x v="6"/>
    <x v="1"/>
    <s v="D2"/>
  </r>
  <r>
    <s v="2025-GUS-D2"/>
    <d v="2025-10-22T00:00:00"/>
    <s v="Day 2"/>
    <s v="SA10066"/>
    <s v="Angelique"/>
    <s v="Van Dyk"/>
    <s v="SA Ladies"/>
    <s v="SA Ladies"/>
    <x v="1"/>
    <x v="4"/>
    <n v="60"/>
    <n v="2.2000000000000002"/>
    <n v="2.2000000000000002"/>
    <x v="44"/>
    <x v="6"/>
    <x v="1"/>
    <s v="D2"/>
  </r>
  <r>
    <s v="2025-GUS-D2"/>
    <d v="2025-10-22T00:00:00"/>
    <s v="Day 2"/>
    <s v="SA10066"/>
    <s v="Angelique"/>
    <s v="Van Dyk"/>
    <s v="SA Ladies"/>
    <s v="SA Ladies"/>
    <x v="1"/>
    <x v="4"/>
    <n v="55"/>
    <n v="1.7"/>
    <n v="1.7"/>
    <x v="44"/>
    <x v="6"/>
    <x v="1"/>
    <s v="D2"/>
  </r>
  <r>
    <s v="2025-GUS-D2"/>
    <d v="2025-10-22T00:00:00"/>
    <s v="Day 2"/>
    <s v="SA10066"/>
    <s v="Angelique"/>
    <s v="Van Dyk"/>
    <s v="SA Ladies"/>
    <s v="SA Ladies"/>
    <x v="1"/>
    <x v="4"/>
    <n v="48"/>
    <n v="1.1000000000000001"/>
    <n v="1.1000000000000001"/>
    <x v="44"/>
    <x v="6"/>
    <x v="1"/>
    <s v="D2"/>
  </r>
  <r>
    <s v="2025-GUS-D2"/>
    <d v="2025-10-22T00:00:00"/>
    <s v="Day 2"/>
    <s v="SA10066"/>
    <s v="Angelique"/>
    <s v="Van Dyk"/>
    <s v="SA Ladies"/>
    <s v="SA Ladies"/>
    <x v="1"/>
    <x v="4"/>
    <n v="51"/>
    <n v="1.4"/>
    <n v="1.4"/>
    <x v="44"/>
    <x v="6"/>
    <x v="1"/>
    <s v="D2"/>
  </r>
  <r>
    <s v="2025-GUS-D2"/>
    <d v="2025-10-22T00:00:00"/>
    <s v="Day 2"/>
    <s v="SA10066"/>
    <s v="Angelique"/>
    <s v="Van Dyk"/>
    <s v="SA Ladies"/>
    <s v="SA Ladies"/>
    <x v="1"/>
    <x v="4"/>
    <n v="51"/>
    <n v="1.4"/>
    <n v="1.4"/>
    <x v="44"/>
    <x v="6"/>
    <x v="1"/>
    <s v="D2"/>
  </r>
  <r>
    <s v="2025-GUS-D2"/>
    <d v="2025-10-22T00:00:00"/>
    <s v="Day 2"/>
    <s v="SA6820"/>
    <s v="Helen"/>
    <s v="Potgieter"/>
    <s v="SA Ladies"/>
    <s v="SA Ladies"/>
    <x v="1"/>
    <x v="4"/>
    <n v="46"/>
    <n v="1"/>
    <n v="1"/>
    <x v="42"/>
    <x v="6"/>
    <x v="1"/>
    <s v="D2"/>
  </r>
  <r>
    <s v="2025-GUS-D2"/>
    <d v="2025-10-22T00:00:00"/>
    <s v="Day 2"/>
    <s v="SA6820"/>
    <s v="Helen"/>
    <s v="Potgieter"/>
    <s v="SA Ladies"/>
    <s v="SA Ladies"/>
    <x v="1"/>
    <x v="4"/>
    <n v="54"/>
    <n v="1.6"/>
    <n v="1.6"/>
    <x v="42"/>
    <x v="6"/>
    <x v="1"/>
    <s v="D2"/>
  </r>
  <r>
    <s v="2025-GUS-D2"/>
    <d v="2025-10-22T00:00:00"/>
    <s v="Day 2"/>
    <s v="SA6820"/>
    <s v="Helen"/>
    <s v="Potgieter"/>
    <s v="SA Ladies"/>
    <s v="SA Ladies"/>
    <x v="1"/>
    <x v="4"/>
    <n v="63"/>
    <n v="2.6"/>
    <n v="2.6"/>
    <x v="42"/>
    <x v="6"/>
    <x v="1"/>
    <s v="D2"/>
  </r>
  <r>
    <s v="2025-GUS-D2"/>
    <d v="2025-10-22T00:00:00"/>
    <s v="Day 2"/>
    <s v="SA6820"/>
    <s v="Helen"/>
    <s v="Potgieter"/>
    <s v="SA Ladies"/>
    <s v="SA Ladies"/>
    <x v="1"/>
    <x v="4"/>
    <n v="48"/>
    <n v="1.1000000000000001"/>
    <n v="1.1000000000000001"/>
    <x v="42"/>
    <x v="6"/>
    <x v="1"/>
    <s v="D2"/>
  </r>
  <r>
    <s v="2025-GUS-D2"/>
    <d v="2025-10-22T00:00:00"/>
    <s v="Day 2"/>
    <s v="SA6820"/>
    <s v="Helen"/>
    <s v="Potgieter"/>
    <s v="SA Ladies"/>
    <s v="SA Ladies"/>
    <x v="1"/>
    <x v="4"/>
    <n v="54"/>
    <n v="1.6"/>
    <n v="1.6"/>
    <x v="42"/>
    <x v="6"/>
    <x v="1"/>
    <s v="D2"/>
  </r>
  <r>
    <s v="2025-GUS-D2"/>
    <d v="2025-10-22T00:00:00"/>
    <s v="Day 2"/>
    <s v="SA6820"/>
    <s v="Helen"/>
    <s v="Potgieter"/>
    <s v="SA Ladies"/>
    <s v="SA Ladies"/>
    <x v="1"/>
    <x v="4"/>
    <n v="44"/>
    <n v="0.9"/>
    <n v="0.9"/>
    <x v="42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48"/>
    <n v="1.1000000000000001"/>
    <n v="1.1000000000000001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50"/>
    <n v="1.3"/>
    <n v="1.3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46"/>
    <n v="1"/>
    <n v="1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54"/>
    <n v="1.6"/>
    <n v="1.6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45"/>
    <n v="0.9"/>
    <n v="0.9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57"/>
    <n v="1.9"/>
    <n v="1.9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47"/>
    <n v="1.1000000000000001"/>
    <n v="1.1000000000000001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46"/>
    <n v="1"/>
    <n v="1"/>
    <x v="46"/>
    <x v="6"/>
    <x v="1"/>
    <s v="D2"/>
  </r>
  <r>
    <s v="2025-GUS-D2"/>
    <d v="2025-10-22T00:00:00"/>
    <s v="Day 2"/>
    <s v="SA9963"/>
    <s v="Yolanda"/>
    <s v="Vermeulen"/>
    <s v="SA Ladies"/>
    <s v="SA Ladies"/>
    <x v="1"/>
    <x v="4"/>
    <n v="54"/>
    <n v="1.6"/>
    <n v="1.6"/>
    <x v="46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61"/>
    <n v="2.2999999999999998"/>
    <n v="2.2999999999999998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2"/>
    <n v="1.4"/>
    <n v="1.4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62"/>
    <n v="2.5"/>
    <n v="2.5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48"/>
    <n v="1.1000000000000001"/>
    <n v="1.1000000000000001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7"/>
    <n v="1.9"/>
    <n v="1.9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2"/>
    <n v="1.4"/>
    <n v="1.4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4"/>
    <n v="1.6"/>
    <n v="1.6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7"/>
    <n v="1.9"/>
    <n v="1.9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7"/>
    <n v="1.9"/>
    <n v="1.9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6"/>
    <n v="1.8"/>
    <n v="1.8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44"/>
    <n v="0.9"/>
    <n v="0.9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4"/>
    <n v="1.6"/>
    <n v="1.6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0"/>
    <n v="1.3"/>
    <n v="1.3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46"/>
    <n v="1"/>
    <n v="1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43"/>
    <n v="0.8"/>
    <n v="0.8"/>
    <x v="47"/>
    <x v="6"/>
    <x v="1"/>
    <s v="D2"/>
  </r>
  <r>
    <s v="2025-GUS-D2"/>
    <d v="2025-10-22T00:00:00"/>
    <s v="Day 2"/>
    <s v="SA6868"/>
    <s v="Mariette"/>
    <s v="Westraad"/>
    <s v="SA Ladies"/>
    <s v="SA Ladies"/>
    <x v="1"/>
    <x v="4"/>
    <n v="55"/>
    <n v="1.7"/>
    <n v="1.7"/>
    <x v="47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53"/>
    <n v="1.5"/>
    <n v="1.5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49"/>
    <n v="1.2"/>
    <n v="1.2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50"/>
    <n v="1.3"/>
    <n v="1.3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47"/>
    <n v="1.1000000000000001"/>
    <n v="1.1000000000000001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53"/>
    <n v="1.5"/>
    <n v="1.5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44"/>
    <n v="0.9"/>
    <n v="0.9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47"/>
    <n v="1.1000000000000001"/>
    <n v="1.1000000000000001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52"/>
    <n v="1.4"/>
    <n v="1.4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55"/>
    <n v="1.7"/>
    <n v="1.7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45"/>
    <n v="0.9"/>
    <n v="0.9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58"/>
    <n v="2"/>
    <n v="2"/>
    <x v="45"/>
    <x v="6"/>
    <x v="1"/>
    <s v="D2"/>
  </r>
  <r>
    <s v="2025-GUS-D2"/>
    <d v="2025-10-22T00:00:00"/>
    <s v="Day 2"/>
    <s v="SA11280"/>
    <s v="Saffiya"/>
    <s v="Ahmod"/>
    <s v="SA Ladies"/>
    <s v="SA Ladies"/>
    <x v="1"/>
    <x v="4"/>
    <n v="65"/>
    <n v="2.8"/>
    <n v="2.8"/>
    <x v="45"/>
    <x v="6"/>
    <x v="1"/>
    <s v="D2"/>
  </r>
  <r>
    <s v="2025-GUS-D2"/>
    <d v="2025-10-22T00:00:00"/>
    <s v="Day 2"/>
    <s v="SA11280"/>
    <s v="Saffiya"/>
    <s v="Ahmod"/>
    <s v="SA Ladies"/>
    <s v="SA Ladies"/>
    <x v="0"/>
    <x v="0"/>
    <n v="148"/>
    <n v="16.600000000000001"/>
    <n v="16.600000000000001"/>
    <x v="45"/>
    <x v="6"/>
    <x v="0"/>
    <s v="D2"/>
  </r>
  <r>
    <s v="2025-GUS-D2"/>
    <d v="2025-10-22T00:00:00"/>
    <s v="Day 2"/>
    <s v="SA11280"/>
    <s v="Saffiya"/>
    <s v="Ahmod"/>
    <s v="SA Ladies"/>
    <s v="SA Ladies"/>
    <x v="0"/>
    <x v="0"/>
    <n v="111"/>
    <n v="6.2"/>
    <n v="6.2"/>
    <x v="45"/>
    <x v="6"/>
    <x v="0"/>
    <s v="D2"/>
  </r>
  <r>
    <s v="2025-GUS-D2"/>
    <d v="2025-10-22T00:00:00"/>
    <s v="Day 2"/>
    <s v="SA159"/>
    <s v="Ettienne"/>
    <s v="Kapp"/>
    <s v="SA Masters"/>
    <s v="SA Masters"/>
    <x v="1"/>
    <x v="4"/>
    <n v="47"/>
    <n v="1.1000000000000001"/>
    <n v="1.1000000000000001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60"/>
    <n v="2.2000000000000002"/>
    <n v="2.2000000000000002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52"/>
    <n v="1.4"/>
    <n v="1.4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43"/>
    <n v="0.8"/>
    <n v="0.8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48"/>
    <n v="1.1000000000000001"/>
    <n v="1.1000000000000001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51"/>
    <n v="1.4"/>
    <n v="1.4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43"/>
    <n v="0.8"/>
    <n v="0.8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43"/>
    <n v="0.8"/>
    <n v="0.8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59"/>
    <n v="2.1"/>
    <n v="2.1"/>
    <x v="17"/>
    <x v="2"/>
    <x v="1"/>
    <s v="D2"/>
  </r>
  <r>
    <s v="2025-GUS-D2"/>
    <d v="2025-10-22T00:00:00"/>
    <s v="Day 2"/>
    <s v="SA159"/>
    <s v="Ettienne"/>
    <s v="Kapp"/>
    <s v="SA Masters"/>
    <s v="SA Masters"/>
    <x v="1"/>
    <x v="4"/>
    <n v="55"/>
    <n v="1.7"/>
    <n v="1.7"/>
    <x v="17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46"/>
    <n v="1"/>
    <n v="1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49"/>
    <n v="1.2"/>
    <n v="1.2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9"/>
    <n v="2.1"/>
    <n v="2.1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47"/>
    <n v="1.1000000000000001"/>
    <n v="1.1000000000000001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0"/>
    <n v="1.3"/>
    <n v="1.3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46"/>
    <n v="1"/>
    <n v="1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3"/>
    <n v="1.5"/>
    <n v="1.5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2"/>
    <n v="1.4"/>
    <n v="1.4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6"/>
    <n v="1.8"/>
    <n v="1.8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48"/>
    <n v="1.1000000000000001"/>
    <n v="1.1000000000000001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1"/>
    <n v="1.4"/>
    <n v="1.4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1"/>
    <n v="1.4"/>
    <n v="1.4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0"/>
    <n v="1.3"/>
    <n v="1.3"/>
    <x v="15"/>
    <x v="2"/>
    <x v="1"/>
    <s v="D2"/>
  </r>
  <r>
    <s v="2025-GUS-D2"/>
    <d v="2025-10-22T00:00:00"/>
    <s v="Day 2"/>
    <s v="SA10017"/>
    <s v="Greg"/>
    <s v="Coetzer"/>
    <s v="SA Masters"/>
    <s v="SA Masters"/>
    <x v="1"/>
    <x v="4"/>
    <n v="55"/>
    <n v="1.7"/>
    <n v="1.7"/>
    <x v="15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6"/>
    <n v="1"/>
    <n v="1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6"/>
    <n v="1"/>
    <n v="1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7"/>
    <n v="1.1000000000000001"/>
    <n v="1.1000000000000001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51"/>
    <n v="1.4"/>
    <n v="1.4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7"/>
    <n v="1.1000000000000001"/>
    <n v="1.1000000000000001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6"/>
    <n v="1"/>
    <n v="1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5"/>
    <n v="0.9"/>
    <n v="0.9"/>
    <x v="18"/>
    <x v="2"/>
    <x v="1"/>
    <s v="D2"/>
  </r>
  <r>
    <s v="2025-GUS-D2"/>
    <d v="2025-10-22T00:00:00"/>
    <s v="Day 2"/>
    <s v="SA10911"/>
    <s v="Freek"/>
    <s v="Stander"/>
    <s v="SA Masters"/>
    <s v="SA Masters"/>
    <x v="1"/>
    <x v="4"/>
    <n v="40"/>
    <n v="0.7"/>
    <n v="0.7"/>
    <x v="18"/>
    <x v="2"/>
    <x v="1"/>
    <s v="D2"/>
  </r>
  <r>
    <s v="2025-GUS-D2"/>
    <d v="2025-10-22T00:00:00"/>
    <s v="Day 2"/>
    <s v="SA5644"/>
    <s v="Jacques"/>
    <s v="Snyman"/>
    <s v="SA Masters"/>
    <s v="SA Masters"/>
    <x v="1"/>
    <x v="4"/>
    <n v="56"/>
    <n v="1.8"/>
    <n v="1.8"/>
    <x v="16"/>
    <x v="2"/>
    <x v="1"/>
    <s v="D2"/>
  </r>
  <r>
    <s v="2025-GUS-D2"/>
    <d v="2025-10-22T00:00:00"/>
    <s v="Day 2"/>
    <s v="SA5644"/>
    <s v="Jacques"/>
    <s v="Snyman"/>
    <s v="SA Masters"/>
    <s v="SA Masters"/>
    <x v="1"/>
    <x v="4"/>
    <n v="46"/>
    <n v="1"/>
    <n v="1"/>
    <x v="16"/>
    <x v="2"/>
    <x v="1"/>
    <s v="D2"/>
  </r>
  <r>
    <s v="2025-GUS-D2"/>
    <d v="2025-10-22T00:00:00"/>
    <s v="Day 2"/>
    <s v="SA5644"/>
    <s v="Jacques"/>
    <s v="Snyman"/>
    <s v="SA Masters"/>
    <s v="SA Masters"/>
    <x v="1"/>
    <x v="4"/>
    <n v="41"/>
    <n v="0.7"/>
    <n v="0.7"/>
    <x v="16"/>
    <x v="2"/>
    <x v="1"/>
    <s v="D2"/>
  </r>
  <r>
    <s v="2025-GUS-D2"/>
    <d v="2025-10-22T00:00:00"/>
    <s v="Day 2"/>
    <s v="SA3510"/>
    <s v="Mervin"/>
    <s v="Pillay"/>
    <s v="SA Masters"/>
    <s v="SA Masters"/>
    <x v="0"/>
    <x v="0"/>
    <n v="153"/>
    <n v="18.600000000000001"/>
    <n v="18.600000000000001"/>
    <x v="14"/>
    <x v="2"/>
    <x v="0"/>
    <s v="D2"/>
  </r>
  <r>
    <s v="2025-GUS-D2"/>
    <d v="2025-10-22T00:00:00"/>
    <s v="Day 2"/>
    <s v="SA3510"/>
    <s v="Mervin"/>
    <s v="Pillay"/>
    <s v="SA Masters"/>
    <s v="SA Masters"/>
    <x v="1"/>
    <x v="4"/>
    <n v="44"/>
    <n v="0.9"/>
    <n v="0.9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50"/>
    <n v="1.3"/>
    <n v="1.3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53"/>
    <n v="1.5"/>
    <n v="1.5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47"/>
    <n v="1.1000000000000001"/>
    <n v="1.1000000000000001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51"/>
    <n v="1.4"/>
    <n v="1.4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50"/>
    <n v="1.3"/>
    <n v="1.3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45"/>
    <n v="0.9"/>
    <n v="0.9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48"/>
    <n v="1.1000000000000001"/>
    <n v="1.1000000000000001"/>
    <x v="14"/>
    <x v="2"/>
    <x v="1"/>
    <s v="D2"/>
  </r>
  <r>
    <s v="2025-GUS-D2"/>
    <d v="2025-10-22T00:00:00"/>
    <s v="Day 2"/>
    <s v="SA3510"/>
    <s v="Mervin"/>
    <s v="Pillay"/>
    <s v="SA Masters"/>
    <s v="SA Masters"/>
    <x v="1"/>
    <x v="4"/>
    <n v="49"/>
    <n v="1.2"/>
    <n v="1.2"/>
    <x v="14"/>
    <x v="2"/>
    <x v="1"/>
    <s v="D2"/>
  </r>
  <r>
    <s v="2025-GUS-D2"/>
    <d v="2025-10-22T00:00:00"/>
    <s v="Day 2"/>
    <s v="SA9488"/>
    <s v="Guy"/>
    <s v="Nicholson"/>
    <s v="SA Masters"/>
    <s v="SA Masters"/>
    <x v="0"/>
    <x v="0"/>
    <n v="158"/>
    <n v="20.8"/>
    <n v="20.8"/>
    <x v="19"/>
    <x v="2"/>
    <x v="0"/>
    <s v="D2"/>
  </r>
  <r>
    <s v="2025-GUS-D2"/>
    <d v="2025-10-22T00:00:00"/>
    <s v="Day 2"/>
    <s v="SA9488"/>
    <s v="Guy"/>
    <s v="Nicholson"/>
    <s v="SA Masters"/>
    <s v="SA Masters"/>
    <x v="1"/>
    <x v="4"/>
    <n v="41"/>
    <n v="0.7"/>
    <n v="0.7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46"/>
    <n v="1"/>
    <n v="1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48"/>
    <n v="1.1000000000000001"/>
    <n v="1.1000000000000001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50"/>
    <n v="1.3"/>
    <n v="1.3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51"/>
    <n v="1.4"/>
    <n v="1.4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43"/>
    <n v="0.8"/>
    <n v="0.8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59"/>
    <n v="2.1"/>
    <n v="2.1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51"/>
    <n v="1.4"/>
    <n v="1.4"/>
    <x v="19"/>
    <x v="2"/>
    <x v="1"/>
    <s v="D2"/>
  </r>
  <r>
    <s v="2025-GUS-D2"/>
    <d v="2025-10-22T00:00:00"/>
    <s v="Day 2"/>
    <s v="SA9488"/>
    <s v="Guy"/>
    <s v="Nicholson"/>
    <s v="SA Masters"/>
    <s v="SA Masters"/>
    <x v="1"/>
    <x v="4"/>
    <n v="45"/>
    <n v="0.9"/>
    <n v="0.9"/>
    <x v="19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45"/>
    <n v="0.9"/>
    <n v="0.9"/>
    <x v="96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52"/>
    <n v="1.4"/>
    <n v="1.4"/>
    <x v="96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54"/>
    <n v="1.6"/>
    <n v="1.6"/>
    <x v="96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45"/>
    <n v="0.9"/>
    <n v="0.9"/>
    <x v="96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59"/>
    <n v="2.1"/>
    <n v="2.1"/>
    <x v="96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48"/>
    <n v="1.1000000000000001"/>
    <n v="1.1000000000000001"/>
    <x v="96"/>
    <x v="2"/>
    <x v="1"/>
    <s v="D2"/>
  </r>
  <r>
    <s v="2025-GUS-D2"/>
    <d v="2025-10-22T00:00:00"/>
    <s v="Day 2"/>
    <s v="SA10511"/>
    <s v="Robin"/>
    <s v="Cochius"/>
    <s v="SA Masters"/>
    <s v="SA Masters"/>
    <x v="1"/>
    <x v="4"/>
    <n v="64"/>
    <n v="2.7"/>
    <n v="2.7"/>
    <x v="96"/>
    <x v="2"/>
    <x v="1"/>
    <s v="D2"/>
  </r>
  <r>
    <s v="2025-GUS-D2"/>
    <d v="2025-10-22T00:00:00"/>
    <s v="Day 2"/>
    <s v="SA10511"/>
    <s v="Robin"/>
    <s v="Cochius"/>
    <s v="SA Masters"/>
    <s v="SA Masters"/>
    <x v="0"/>
    <x v="0"/>
    <n v="139"/>
    <n v="13.4"/>
    <n v="13.4"/>
    <x v="96"/>
    <x v="2"/>
    <x v="0"/>
    <s v="D2"/>
  </r>
  <r>
    <s v="2025-GUS-D2"/>
    <d v="2025-10-22T00:00:00"/>
    <s v="Day 2"/>
    <s v="SA10511"/>
    <s v="Robin"/>
    <s v="Cochius"/>
    <s v="SA Masters"/>
    <s v="SA Masters"/>
    <x v="0"/>
    <x v="0"/>
    <n v="101"/>
    <n v="4.5"/>
    <n v="4.5"/>
    <x v="96"/>
    <x v="2"/>
    <x v="0"/>
    <s v="D2"/>
  </r>
  <r>
    <s v="2025-GUS-D2"/>
    <d v="2025-10-22T00:00:00"/>
    <s v="Day 2"/>
    <s v="SA4454"/>
    <s v="Mike"/>
    <s v="Smeda"/>
    <s v="SA Grand Masters"/>
    <s v="SA Grand Masters"/>
    <x v="1"/>
    <x v="4"/>
    <n v="47"/>
    <n v="1.1000000000000001"/>
    <n v="1.1000000000000001"/>
    <x v="26"/>
    <x v="3"/>
    <x v="1"/>
    <s v="D2"/>
  </r>
  <r>
    <s v="2025-GUS-D2"/>
    <d v="2025-10-22T00:00:00"/>
    <s v="Day 2"/>
    <s v="SA4454"/>
    <s v="Mike"/>
    <s v="Smeda"/>
    <s v="SA Grand Masters"/>
    <s v="SA Grand Masters"/>
    <x v="1"/>
    <x v="4"/>
    <n v="49"/>
    <n v="1.2"/>
    <n v="1.2"/>
    <x v="26"/>
    <x v="3"/>
    <x v="1"/>
    <s v="D2"/>
  </r>
  <r>
    <s v="2025-GUS-D2"/>
    <d v="2025-10-22T00:00:00"/>
    <s v="Day 2"/>
    <s v="SA4454"/>
    <s v="Mike"/>
    <s v="Smeda"/>
    <s v="SA Grand Masters"/>
    <s v="SA Grand Masters"/>
    <x v="1"/>
    <x v="4"/>
    <n v="52"/>
    <n v="1.4"/>
    <n v="1.4"/>
    <x v="26"/>
    <x v="3"/>
    <x v="1"/>
    <s v="D2"/>
  </r>
  <r>
    <s v="2025-GUS-D2"/>
    <d v="2025-10-22T00:00:00"/>
    <s v="Day 2"/>
    <s v="SA4454"/>
    <s v="Mike"/>
    <s v="Smeda"/>
    <s v="SA Grand Masters"/>
    <s v="SA Grand Masters"/>
    <x v="1"/>
    <x v="4"/>
    <n v="43"/>
    <n v="0.8"/>
    <n v="0.8"/>
    <x v="26"/>
    <x v="3"/>
    <x v="1"/>
    <s v="D2"/>
  </r>
  <r>
    <s v="2025-GUS-D2"/>
    <d v="2025-10-22T00:00:00"/>
    <s v="Day 2"/>
    <s v="SA4454"/>
    <s v="Mike"/>
    <s v="Smeda"/>
    <s v="SA Grand Masters"/>
    <s v="SA Grand Masters"/>
    <x v="1"/>
    <x v="4"/>
    <n v="42"/>
    <n v="0.8"/>
    <n v="0.8"/>
    <x v="26"/>
    <x v="3"/>
    <x v="1"/>
    <s v="D2"/>
  </r>
  <r>
    <s v="2025-GUS-D2"/>
    <d v="2025-10-22T00:00:00"/>
    <s v="Day 2"/>
    <s v="SA4454"/>
    <s v="Mike"/>
    <s v="Smeda"/>
    <s v="SA Grand Masters"/>
    <s v="SA Grand Masters"/>
    <x v="1"/>
    <x v="4"/>
    <n v="52"/>
    <n v="1.4"/>
    <n v="1.4"/>
    <x v="26"/>
    <x v="3"/>
    <x v="1"/>
    <s v="D2"/>
  </r>
  <r>
    <s v="2025-GUS-D2"/>
    <d v="2025-10-22T00:00:00"/>
    <s v="Day 2"/>
    <s v="SA4454"/>
    <s v="Mike"/>
    <s v="Smeda"/>
    <s v="SA Grand Masters"/>
    <s v="SA Grand Masters"/>
    <x v="1"/>
    <x v="4"/>
    <n v="45"/>
    <n v="0.9"/>
    <n v="0.9"/>
    <x v="26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53"/>
    <n v="1.5"/>
    <n v="1.5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54"/>
    <n v="1.6"/>
    <n v="1.6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48"/>
    <n v="1.1000000000000001"/>
    <n v="1.1000000000000001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50"/>
    <n v="1.3"/>
    <n v="1.3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73"/>
    <n v="4.0999999999999996"/>
    <n v="4.0999999999999996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55"/>
    <n v="1.7"/>
    <n v="1.7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41"/>
    <n v="0.7"/>
    <n v="0.7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45"/>
    <n v="0.9"/>
    <n v="0.9"/>
    <x v="23"/>
    <x v="3"/>
    <x v="1"/>
    <s v="D2"/>
  </r>
  <r>
    <s v="2025-GUS-D2"/>
    <d v="2025-10-22T00:00:00"/>
    <s v="Day 2"/>
    <s v="SA4932"/>
    <s v="Peter"/>
    <s v="Van Vollenstee"/>
    <s v="SA Grand Masters"/>
    <s v="SA Grand Masters"/>
    <x v="1"/>
    <x v="4"/>
    <n v="45"/>
    <n v="0.9"/>
    <n v="0.9"/>
    <x v="23"/>
    <x v="3"/>
    <x v="1"/>
    <s v="D2"/>
  </r>
  <r>
    <s v="2025-GUS-D2"/>
    <d v="2025-10-22T00:00:00"/>
    <s v="Day 2"/>
    <s v="SA2057"/>
    <s v="Colin"/>
    <s v="Davidowitz"/>
    <s v="SA Grand Masters"/>
    <s v="SA Grand Masters"/>
    <x v="1"/>
    <x v="4"/>
    <n v="49"/>
    <n v="1.2"/>
    <n v="1.2"/>
    <x v="24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50"/>
    <n v="1.3"/>
    <n v="1.3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50"/>
    <n v="1.3"/>
    <n v="1.3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53"/>
    <n v="1.5"/>
    <n v="1.5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55"/>
    <n v="1.7"/>
    <n v="1.7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46"/>
    <n v="1"/>
    <n v="1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45"/>
    <n v="0.9"/>
    <n v="0.9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45"/>
    <n v="0.9"/>
    <n v="0.9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51"/>
    <n v="1.4"/>
    <n v="1.4"/>
    <x v="21"/>
    <x v="3"/>
    <x v="1"/>
    <s v="D2"/>
  </r>
  <r>
    <s v="2025-GUS-D2"/>
    <d v="2025-10-22T00:00:00"/>
    <s v="Day 2"/>
    <s v="SA4534"/>
    <s v="Mike"/>
    <s v="Bailey"/>
    <s v="SA Grand Masters"/>
    <s v="SA Grand Masters"/>
    <x v="1"/>
    <x v="4"/>
    <n v="42"/>
    <n v="0.8"/>
    <n v="0.8"/>
    <x v="21"/>
    <x v="3"/>
    <x v="1"/>
    <s v="D2"/>
  </r>
  <r>
    <s v="2025-GUS-D2"/>
    <d v="2025-10-22T00:00:00"/>
    <s v="Day 2"/>
    <s v="SA5724"/>
    <s v="Brian"/>
    <s v="McFarlane"/>
    <s v="SA Grand Masters"/>
    <s v="SA Grand Masters"/>
    <x v="0"/>
    <x v="0"/>
    <n v="152"/>
    <n v="18.2"/>
    <n v="18.2"/>
    <x v="25"/>
    <x v="3"/>
    <x v="0"/>
    <s v="D2"/>
  </r>
  <r>
    <s v="2025-GUS-D2"/>
    <d v="2025-10-22T00:00:00"/>
    <s v="Day 2"/>
    <s v="SA5724"/>
    <s v="Brian"/>
    <s v="McFarlane"/>
    <s v="SA Grand Masters"/>
    <s v="SA Grand Masters"/>
    <x v="1"/>
    <x v="4"/>
    <n v="50"/>
    <n v="1.3"/>
    <n v="1.3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53"/>
    <n v="1.5"/>
    <n v="1.5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47"/>
    <n v="1.1000000000000001"/>
    <n v="1.1000000000000001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49"/>
    <n v="1.2"/>
    <n v="1.2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50"/>
    <n v="1.3"/>
    <n v="1.3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41"/>
    <n v="0.7"/>
    <n v="0.7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49"/>
    <n v="1.2"/>
    <n v="1.2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56"/>
    <n v="1.8"/>
    <n v="1.8"/>
    <x v="25"/>
    <x v="3"/>
    <x v="1"/>
    <s v="D2"/>
  </r>
  <r>
    <s v="2025-GUS-D2"/>
    <d v="2025-10-22T00:00:00"/>
    <s v="Day 2"/>
    <s v="SA5724"/>
    <s v="Brian"/>
    <s v="McFarlane"/>
    <s v="SA Grand Masters"/>
    <s v="SA Grand Masters"/>
    <x v="1"/>
    <x v="4"/>
    <n v="44"/>
    <n v="0.9"/>
    <n v="0.9"/>
    <x v="25"/>
    <x v="3"/>
    <x v="1"/>
    <s v="D2"/>
  </r>
  <r>
    <s v="2025-GUS-D2"/>
    <d v="2025-10-22T00:00:00"/>
    <s v="Day 2"/>
    <s v="SA4949"/>
    <s v="Kallie"/>
    <s v="Erasmus"/>
    <s v="SA Grand Masters"/>
    <s v="SA Grand Masters"/>
    <x v="0"/>
    <x v="0"/>
    <n v="169"/>
    <n v="26.2"/>
    <n v="26.2"/>
    <x v="20"/>
    <x v="3"/>
    <x v="0"/>
    <s v="D2"/>
  </r>
  <r>
    <s v="2025-GUS-D2"/>
    <d v="2025-10-22T00:00:00"/>
    <s v="Day 2"/>
    <s v="SA4949"/>
    <s v="Kallie"/>
    <s v="Erasmus"/>
    <s v="SA Grand Masters"/>
    <s v="SA Grand Masters"/>
    <x v="0"/>
    <x v="0"/>
    <n v="98"/>
    <n v="4"/>
    <n v="4"/>
    <x v="20"/>
    <x v="3"/>
    <x v="0"/>
    <s v="D2"/>
  </r>
  <r>
    <s v="2025-GUS-D2"/>
    <d v="2025-10-22T00:00:00"/>
    <s v="Day 2"/>
    <s v="SA4949"/>
    <s v="Kallie"/>
    <s v="Erasmus"/>
    <s v="SA Grand Masters"/>
    <s v="SA Grand Masters"/>
    <x v="1"/>
    <x v="4"/>
    <n v="56"/>
    <n v="1.8"/>
    <n v="1.8"/>
    <x v="20"/>
    <x v="3"/>
    <x v="1"/>
    <s v="D2"/>
  </r>
  <r>
    <s v="2025-GUS-D2"/>
    <d v="2025-10-22T00:00:00"/>
    <s v="Day 2"/>
    <s v="SA4949"/>
    <s v="Kallie"/>
    <s v="Erasmus"/>
    <s v="SA Grand Masters"/>
    <s v="SA Grand Masters"/>
    <x v="1"/>
    <x v="4"/>
    <n v="59"/>
    <n v="2.1"/>
    <n v="2.1"/>
    <x v="20"/>
    <x v="3"/>
    <x v="1"/>
    <s v="D2"/>
  </r>
  <r>
    <s v="2025-GUS-D2"/>
    <d v="2025-10-22T00:00:00"/>
    <s v="Day 2"/>
    <s v="SA4949"/>
    <s v="Kallie"/>
    <s v="Erasmus"/>
    <s v="SA Grand Masters"/>
    <s v="SA Grand Masters"/>
    <x v="1"/>
    <x v="4"/>
    <n v="45"/>
    <n v="0.9"/>
    <n v="0.9"/>
    <x v="20"/>
    <x v="3"/>
    <x v="1"/>
    <s v="D2"/>
  </r>
  <r>
    <s v="2025-GUS-D2"/>
    <d v="2025-10-22T00:00:00"/>
    <s v="Day 2"/>
    <s v="SA2427"/>
    <s v="Kobus"/>
    <s v="Rossouw"/>
    <s v="SA Grand Masters"/>
    <s v="SA Grand Masters"/>
    <x v="0"/>
    <x v="0"/>
    <n v="151"/>
    <n v="17.8"/>
    <n v="17.8"/>
    <x v="22"/>
    <x v="3"/>
    <x v="0"/>
    <s v="D2"/>
  </r>
  <r>
    <s v="2025-GUS-D2"/>
    <d v="2025-10-22T00:00:00"/>
    <s v="Day 2"/>
    <s v="SA2427"/>
    <s v="Kobus"/>
    <s v="Rossouw"/>
    <s v="SA Grand Masters"/>
    <s v="SA Grand Masters"/>
    <x v="1"/>
    <x v="4"/>
    <n v="58"/>
    <n v="2"/>
    <n v="2"/>
    <x v="22"/>
    <x v="3"/>
    <x v="1"/>
    <s v="D2"/>
  </r>
  <r>
    <s v="2025-GUS-D2"/>
    <d v="2025-10-22T00:00:00"/>
    <s v="Day 2"/>
    <s v="SA2427"/>
    <s v="Kobus"/>
    <s v="Rossouw"/>
    <s v="SA Grand Masters"/>
    <s v="SA Grand Masters"/>
    <x v="1"/>
    <x v="4"/>
    <n v="47"/>
    <n v="1.1000000000000001"/>
    <n v="1.1000000000000001"/>
    <x v="22"/>
    <x v="3"/>
    <x v="1"/>
    <s v="D2"/>
  </r>
  <r>
    <s v="2025-GUS-D2"/>
    <d v="2025-10-22T00:00:00"/>
    <s v="Day 2"/>
    <s v="SA2427"/>
    <s v="Kobus"/>
    <s v="Rossouw"/>
    <s v="SA Grand Masters"/>
    <s v="SA Grand Masters"/>
    <x v="1"/>
    <x v="4"/>
    <n v="44"/>
    <n v="0.9"/>
    <n v="0.9"/>
    <x v="22"/>
    <x v="3"/>
    <x v="1"/>
    <s v="D2"/>
  </r>
  <r>
    <s v="2025-GUS-D2"/>
    <d v="2025-10-22T00:00:00"/>
    <s v="Day 2"/>
    <s v="SA10143"/>
    <s v="Kian"/>
    <s v="Timmer"/>
    <s v="SA Inland"/>
    <s v="SA Inland"/>
    <x v="1"/>
    <x v="4"/>
    <n v="42"/>
    <n v="0.8"/>
    <n v="0.8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8"/>
    <n v="1.1000000000000001"/>
    <n v="1.1000000000000001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2"/>
    <n v="0.8"/>
    <n v="0.8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8"/>
    <n v="1.1000000000000001"/>
    <n v="1.1000000000000001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56"/>
    <n v="1.8"/>
    <n v="1.8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5"/>
    <n v="0.9"/>
    <n v="0.9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8"/>
    <n v="1.1000000000000001"/>
    <n v="1.1000000000000001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8"/>
    <n v="1.1000000000000001"/>
    <n v="1.1000000000000001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54"/>
    <n v="1.6"/>
    <n v="1.6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52"/>
    <n v="1.4"/>
    <n v="1.4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9"/>
    <n v="1.2"/>
    <n v="1.2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54"/>
    <n v="1.6"/>
    <n v="1.6"/>
    <x v="28"/>
    <x v="4"/>
    <x v="1"/>
    <s v="D2"/>
  </r>
  <r>
    <s v="2025-GUS-D2"/>
    <d v="2025-10-22T00:00:00"/>
    <s v="Day 2"/>
    <s v="SA10143"/>
    <s v="Kian"/>
    <s v="Timmer"/>
    <s v="SA Inland"/>
    <s v="SA Inland"/>
    <x v="1"/>
    <x v="4"/>
    <n v="48"/>
    <n v="1.1000000000000001"/>
    <n v="1.1000000000000001"/>
    <x v="28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1"/>
    <n v="1.4"/>
    <n v="1.4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0"/>
    <n v="1.3"/>
    <n v="1.3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7"/>
    <n v="1.1000000000000001"/>
    <n v="1.1000000000000001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5"/>
    <n v="1.7"/>
    <n v="1.7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5"/>
    <n v="0.9"/>
    <n v="0.9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9"/>
    <n v="1.2"/>
    <n v="1.2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2"/>
    <n v="0.8"/>
    <n v="0.8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5"/>
    <n v="0.9"/>
    <n v="0.9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61"/>
    <n v="2.2999999999999998"/>
    <n v="2.2999999999999998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1"/>
    <n v="1.4"/>
    <n v="1.4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5"/>
    <n v="0.9"/>
    <n v="0.9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4"/>
    <n v="0.9"/>
    <n v="0.9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4"/>
    <n v="1.6"/>
    <n v="1.6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2"/>
    <n v="1.4"/>
    <n v="1.4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9"/>
    <n v="1.2"/>
    <n v="1.2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3"/>
    <n v="0.8"/>
    <n v="0.8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9"/>
    <n v="1.2"/>
    <n v="1.2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3"/>
    <n v="0.8"/>
    <n v="0.8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3"/>
    <n v="1.5"/>
    <n v="1.5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52"/>
    <n v="1.4"/>
    <n v="1.4"/>
    <x v="31"/>
    <x v="4"/>
    <x v="1"/>
    <s v="D2"/>
  </r>
  <r>
    <s v="2025-GUS-D2"/>
    <d v="2025-10-22T00:00:00"/>
    <s v="Day 2"/>
    <s v="SA728"/>
    <s v="Wimpie"/>
    <s v="Barnard"/>
    <s v="SA Inland"/>
    <s v="SA Inland"/>
    <x v="1"/>
    <x v="4"/>
    <n v="47"/>
    <n v="1.1000000000000001"/>
    <n v="1.1000000000000001"/>
    <x v="31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0"/>
    <n v="1.3"/>
    <n v="1.3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9"/>
    <n v="2.1"/>
    <n v="2.1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1"/>
    <n v="1.4"/>
    <n v="1.4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8"/>
    <n v="1.1000000000000001"/>
    <n v="1.1000000000000001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3"/>
    <n v="0.8"/>
    <n v="0.8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0"/>
    <n v="1.3"/>
    <n v="1.3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7"/>
    <n v="1.9"/>
    <n v="1.9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8"/>
    <n v="1.1000000000000001"/>
    <n v="1.1000000000000001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7"/>
    <n v="1.1000000000000001"/>
    <n v="1.1000000000000001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5"/>
    <n v="0.9"/>
    <n v="0.9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6"/>
    <n v="1"/>
    <n v="1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3"/>
    <n v="1.5"/>
    <n v="1.5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1"/>
    <n v="0.7"/>
    <n v="0.7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3"/>
    <n v="1.5"/>
    <n v="1.5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50"/>
    <n v="1.3"/>
    <n v="1.3"/>
    <x v="29"/>
    <x v="4"/>
    <x v="1"/>
    <s v="D2"/>
  </r>
  <r>
    <s v="2025-GUS-D2"/>
    <d v="2025-10-22T00:00:00"/>
    <s v="Day 2"/>
    <s v="SA8871"/>
    <s v="Ruan"/>
    <s v="Nel"/>
    <s v="SA Inland"/>
    <s v="SA Inland"/>
    <x v="1"/>
    <x v="4"/>
    <n v="40"/>
    <n v="0.7"/>
    <n v="0.7"/>
    <x v="29"/>
    <x v="4"/>
    <x v="1"/>
    <s v="D2"/>
  </r>
  <r>
    <s v="2025-GUS-D2"/>
    <d v="2025-10-22T00:00:00"/>
    <s v="Day 2"/>
    <s v="SA9676"/>
    <s v="Lester"/>
    <s v="Alexander"/>
    <s v="SA Inland"/>
    <s v="SA Inland"/>
    <x v="0"/>
    <x v="0"/>
    <n v="93"/>
    <n v="3.4"/>
    <n v="3.4"/>
    <x v="33"/>
    <x v="4"/>
    <x v="0"/>
    <s v="D2"/>
  </r>
  <r>
    <s v="2025-GUS-D2"/>
    <d v="2025-10-22T00:00:00"/>
    <s v="Day 2"/>
    <s v="SA9676"/>
    <s v="Lester"/>
    <s v="Alexander"/>
    <s v="SA Inland"/>
    <s v="SA Inland"/>
    <x v="1"/>
    <x v="4"/>
    <n v="50"/>
    <n v="1.3"/>
    <n v="1.3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49"/>
    <n v="1.2"/>
    <n v="1.2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42"/>
    <n v="0.8"/>
    <n v="0.8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45"/>
    <n v="0.9"/>
    <n v="0.9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46"/>
    <n v="1"/>
    <n v="1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47"/>
    <n v="1.1000000000000001"/>
    <n v="1.1000000000000001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49"/>
    <n v="1.2"/>
    <n v="1.2"/>
    <x v="33"/>
    <x v="4"/>
    <x v="1"/>
    <s v="D2"/>
  </r>
  <r>
    <s v="2025-GUS-D2"/>
    <d v="2025-10-22T00:00:00"/>
    <s v="Day 2"/>
    <s v="SA9676"/>
    <s v="Lester"/>
    <s v="Alexander"/>
    <s v="SA Inland"/>
    <s v="SA Inland"/>
    <x v="1"/>
    <x v="4"/>
    <n v="50"/>
    <n v="1.3"/>
    <n v="1.3"/>
    <x v="33"/>
    <x v="4"/>
    <x v="1"/>
    <s v="D2"/>
  </r>
  <r>
    <s v="2025-GUS-D2"/>
    <d v="2025-10-22T00:00:00"/>
    <s v="Day 2"/>
    <s v="SA9165"/>
    <s v="Wihan"/>
    <s v="De Jager"/>
    <s v="SA Inland"/>
    <s v="SA Inland"/>
    <x v="0"/>
    <x v="0"/>
    <n v="80"/>
    <n v="2"/>
    <n v="2"/>
    <x v="30"/>
    <x v="4"/>
    <x v="0"/>
    <s v="D2"/>
  </r>
  <r>
    <s v="2025-GUS-D2"/>
    <d v="2025-10-22T00:00:00"/>
    <s v="Day 2"/>
    <s v="SA9165"/>
    <s v="Wihan"/>
    <s v="De Jager"/>
    <s v="SA Inland"/>
    <s v="SA Inland"/>
    <x v="1"/>
    <x v="4"/>
    <n v="51"/>
    <n v="1.4"/>
    <n v="1.4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3"/>
    <n v="0.8"/>
    <n v="0.8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7"/>
    <n v="1.1000000000000001"/>
    <n v="1.1000000000000001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51"/>
    <n v="1.4"/>
    <n v="1.4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59"/>
    <n v="2.1"/>
    <n v="2.1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6"/>
    <n v="1"/>
    <n v="1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3"/>
    <n v="0.8"/>
    <n v="0.8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8"/>
    <n v="1.1000000000000001"/>
    <n v="1.1000000000000001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5"/>
    <n v="0.9"/>
    <n v="0.9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57"/>
    <n v="1.9"/>
    <n v="1.9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1"/>
    <n v="0.7"/>
    <n v="0.7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59"/>
    <n v="2.1"/>
    <n v="2.1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4"/>
    <n v="0.9"/>
    <n v="0.9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7"/>
    <n v="1.1000000000000001"/>
    <n v="1.1000000000000001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5"/>
    <n v="0.9"/>
    <n v="0.9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4"/>
    <n v="0.9"/>
    <n v="0.9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3"/>
    <n v="0.8"/>
    <n v="0.8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4"/>
    <n v="0.9"/>
    <n v="0.9"/>
    <x v="30"/>
    <x v="4"/>
    <x v="1"/>
    <s v="D2"/>
  </r>
  <r>
    <s v="2025-GUS-D2"/>
    <d v="2025-10-22T00:00:00"/>
    <s v="Day 2"/>
    <s v="SA9165"/>
    <s v="Wihan"/>
    <s v="De Jager"/>
    <s v="SA Inland"/>
    <s v="SA Inland"/>
    <x v="1"/>
    <x v="4"/>
    <n v="47"/>
    <n v="1.1000000000000001"/>
    <n v="1.1000000000000001"/>
    <x v="30"/>
    <x v="4"/>
    <x v="1"/>
    <s v="D2"/>
  </r>
  <r>
    <s v="2025-GUS-D2"/>
    <d v="2025-10-22T00:00:00"/>
    <s v="Day 2"/>
    <s v="SA9168"/>
    <s v="Christopher"/>
    <s v="Rothman"/>
    <s v="SA Inland"/>
    <s v="SA Inland"/>
    <x v="0"/>
    <x v="0"/>
    <n v="149"/>
    <n v="17"/>
    <n v="17"/>
    <x v="32"/>
    <x v="4"/>
    <x v="0"/>
    <s v="D2"/>
  </r>
  <r>
    <s v="2025-GUS-D2"/>
    <d v="2025-10-22T00:00:00"/>
    <s v="Day 2"/>
    <s v="SA9168"/>
    <s v="Christopher"/>
    <s v="Rothman"/>
    <s v="SA Inland"/>
    <s v="SA Inland"/>
    <x v="0"/>
    <x v="0"/>
    <n v="82"/>
    <n v="2.2000000000000002"/>
    <n v="2.2000000000000002"/>
    <x v="32"/>
    <x v="4"/>
    <x v="0"/>
    <s v="D2"/>
  </r>
  <r>
    <s v="2025-GUS-D2"/>
    <d v="2025-10-22T00:00:00"/>
    <s v="Day 2"/>
    <s v="SA9139"/>
    <s v="Louis-Han"/>
    <s v="Nel"/>
    <s v="SA Inland"/>
    <s v="SA Inland"/>
    <x v="0"/>
    <x v="4"/>
    <m/>
    <s v=""/>
    <s v=""/>
    <x v="27"/>
    <x v="4"/>
    <x v="2"/>
    <s v="D2"/>
  </r>
  <r>
    <s v="2025-GUS-D2"/>
    <d v="2025-10-22T00:00:00"/>
    <s v="Day 2"/>
    <s v="SA4368"/>
    <s v="Morne"/>
    <s v="Visser"/>
    <s v="SA Development"/>
    <s v="SA Development"/>
    <x v="1"/>
    <x v="4"/>
    <n v="46"/>
    <n v="1"/>
    <n v="1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6"/>
    <n v="1.8"/>
    <n v="1.8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1"/>
    <n v="1.4"/>
    <n v="1.4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6"/>
    <n v="1.8"/>
    <n v="1.8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3"/>
    <n v="1.5"/>
    <n v="1.5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66"/>
    <n v="3"/>
    <n v="3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4"/>
    <n v="1.6"/>
    <n v="1.6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61"/>
    <n v="2.2999999999999998"/>
    <n v="2.2999999999999998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3"/>
    <n v="1.5"/>
    <n v="1.5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56"/>
    <n v="1.8"/>
    <n v="1.8"/>
    <x v="36"/>
    <x v="5"/>
    <x v="1"/>
    <s v="D2"/>
  </r>
  <r>
    <s v="2025-GUS-D2"/>
    <d v="2025-10-22T00:00:00"/>
    <s v="Day 2"/>
    <s v="SA4368"/>
    <s v="Morne"/>
    <s v="Visser"/>
    <s v="SA Development"/>
    <s v="SA Development"/>
    <x v="1"/>
    <x v="4"/>
    <n v="49"/>
    <n v="1.2"/>
    <n v="1.2"/>
    <x v="36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48"/>
    <n v="1.1000000000000001"/>
    <n v="1.1000000000000001"/>
    <x v="35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47"/>
    <n v="1.1000000000000001"/>
    <n v="1.1000000000000001"/>
    <x v="35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54"/>
    <n v="1.6"/>
    <n v="1.6"/>
    <x v="35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46"/>
    <n v="1"/>
    <n v="1"/>
    <x v="35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49"/>
    <n v="1.2"/>
    <n v="1.2"/>
    <x v="35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50"/>
    <n v="1.3"/>
    <n v="1.3"/>
    <x v="35"/>
    <x v="5"/>
    <x v="1"/>
    <s v="D2"/>
  </r>
  <r>
    <s v="2025-GUS-D2"/>
    <d v="2025-10-22T00:00:00"/>
    <s v="Day 2"/>
    <s v="SA1219"/>
    <s v="Franco"/>
    <s v="Lamberti"/>
    <s v="SA Development"/>
    <s v="SA Development"/>
    <x v="1"/>
    <x v="4"/>
    <n v="56"/>
    <n v="1.8"/>
    <n v="1.8"/>
    <x v="35"/>
    <x v="5"/>
    <x v="1"/>
    <s v="D2"/>
  </r>
  <r>
    <s v="2025-GUS-D2"/>
    <d v="2025-10-22T00:00:00"/>
    <s v="Day 2"/>
    <s v="S10897"/>
    <s v="George"/>
    <s v="Boshoff"/>
    <s v="SA Development"/>
    <s v="SA Development"/>
    <x v="1"/>
    <x v="4"/>
    <n v="45"/>
    <n v="0.9"/>
    <n v="0.9"/>
    <x v="40"/>
    <x v="5"/>
    <x v="1"/>
    <s v="D2"/>
  </r>
  <r>
    <s v="2025-GUS-D2"/>
    <d v="2025-10-22T00:00:00"/>
    <s v="Day 2"/>
    <s v="S10897"/>
    <s v="George"/>
    <s v="Boshoff"/>
    <s v="SA Development"/>
    <s v="SA Development"/>
    <x v="1"/>
    <x v="4"/>
    <n v="57"/>
    <n v="1.9"/>
    <n v="1.9"/>
    <x v="40"/>
    <x v="5"/>
    <x v="1"/>
    <s v="D2"/>
  </r>
  <r>
    <s v="2025-GUS-D2"/>
    <d v="2025-10-22T00:00:00"/>
    <s v="Day 2"/>
    <s v="S10897"/>
    <s v="George"/>
    <s v="Boshoff"/>
    <s v="SA Development"/>
    <s v="SA Development"/>
    <x v="1"/>
    <x v="4"/>
    <n v="48"/>
    <n v="1.1000000000000001"/>
    <n v="1.1000000000000001"/>
    <x v="40"/>
    <x v="5"/>
    <x v="1"/>
    <s v="D2"/>
  </r>
  <r>
    <s v="2025-GUS-D2"/>
    <d v="2025-10-22T00:00:00"/>
    <s v="Day 2"/>
    <s v="S10897"/>
    <s v="George"/>
    <s v="Boshoff"/>
    <s v="SA Development"/>
    <s v="SA Development"/>
    <x v="1"/>
    <x v="4"/>
    <n v="50"/>
    <n v="1.3"/>
    <n v="1.3"/>
    <x v="40"/>
    <x v="5"/>
    <x v="1"/>
    <s v="D2"/>
  </r>
  <r>
    <s v="2025-GUS-D2"/>
    <d v="2025-10-22T00:00:00"/>
    <s v="Day 2"/>
    <s v="S10897"/>
    <s v="George"/>
    <s v="Boshoff"/>
    <s v="SA Development"/>
    <s v="SA Development"/>
    <x v="1"/>
    <x v="4"/>
    <n v="47"/>
    <n v="1.1000000000000001"/>
    <n v="1.1000000000000001"/>
    <x v="40"/>
    <x v="5"/>
    <x v="1"/>
    <s v="D2"/>
  </r>
  <r>
    <s v="2025-GUS-D2"/>
    <d v="2025-10-22T00:00:00"/>
    <s v="Day 2"/>
    <s v="S10897"/>
    <s v="George"/>
    <s v="Boshoff"/>
    <s v="SA Development"/>
    <s v="SA Development"/>
    <x v="1"/>
    <x v="4"/>
    <n v="64"/>
    <n v="2.7"/>
    <n v="2.7"/>
    <x v="40"/>
    <x v="5"/>
    <x v="1"/>
    <s v="D2"/>
  </r>
  <r>
    <s v="2025-GUS-D2"/>
    <d v="2025-10-22T00:00:00"/>
    <s v="Day 2"/>
    <s v="SA11848"/>
    <s v="JP"/>
    <s v="Mouton"/>
    <s v="SA Development"/>
    <s v="SA Development"/>
    <x v="1"/>
    <x v="4"/>
    <n v="44"/>
    <n v="0.9"/>
    <n v="0.9"/>
    <x v="38"/>
    <x v="5"/>
    <x v="1"/>
    <s v="D2"/>
  </r>
  <r>
    <s v="2025-GUS-D2"/>
    <d v="2025-10-22T00:00:00"/>
    <s v="Day 2"/>
    <s v="SA11848"/>
    <s v="JP"/>
    <s v="Mouton"/>
    <s v="SA Development"/>
    <s v="SA Development"/>
    <x v="1"/>
    <x v="4"/>
    <n v="50"/>
    <n v="1.3"/>
    <n v="1.3"/>
    <x v="38"/>
    <x v="5"/>
    <x v="1"/>
    <s v="D2"/>
  </r>
  <r>
    <s v="2025-GUS-D2"/>
    <d v="2025-10-22T00:00:00"/>
    <s v="Day 2"/>
    <s v="SA11848"/>
    <s v="JP"/>
    <s v="Mouton"/>
    <s v="SA Development"/>
    <s v="SA Development"/>
    <x v="1"/>
    <x v="4"/>
    <n v="56"/>
    <n v="1.8"/>
    <n v="1.8"/>
    <x v="38"/>
    <x v="5"/>
    <x v="1"/>
    <s v="D2"/>
  </r>
  <r>
    <s v="2025-GUS-D2"/>
    <d v="2025-10-22T00:00:00"/>
    <s v="Day 2"/>
    <s v="SA11848"/>
    <s v="JP"/>
    <s v="Mouton"/>
    <s v="SA Development"/>
    <s v="SA Development"/>
    <x v="1"/>
    <x v="4"/>
    <n v="47"/>
    <n v="1.1000000000000001"/>
    <n v="1.1000000000000001"/>
    <x v="38"/>
    <x v="5"/>
    <x v="1"/>
    <s v="D2"/>
  </r>
  <r>
    <s v="2025-GUS-D2"/>
    <d v="2025-10-22T00:00:00"/>
    <s v="Day 2"/>
    <s v="SA11848"/>
    <s v="JP"/>
    <s v="Mouton"/>
    <s v="SA Development"/>
    <s v="SA Development"/>
    <x v="1"/>
    <x v="4"/>
    <n v="49"/>
    <n v="1.2"/>
    <n v="1.2"/>
    <x v="38"/>
    <x v="5"/>
    <x v="1"/>
    <s v="D2"/>
  </r>
  <r>
    <s v="2025-GUS-D2"/>
    <d v="2025-10-22T00:00:00"/>
    <s v="Day 2"/>
    <s v="SA5274"/>
    <s v="Slade"/>
    <s v="Walker"/>
    <s v="SA Development"/>
    <s v="SA Development"/>
    <x v="1"/>
    <x v="4"/>
    <n v="54"/>
    <n v="1.6"/>
    <n v="1.6"/>
    <x v="34"/>
    <x v="5"/>
    <x v="1"/>
    <s v="D2"/>
  </r>
  <r>
    <s v="2025-GUS-D2"/>
    <d v="2025-10-22T00:00:00"/>
    <s v="Day 2"/>
    <s v="SA5274"/>
    <s v="Slade"/>
    <s v="Walker"/>
    <s v="SA Development"/>
    <s v="SA Development"/>
    <x v="1"/>
    <x v="4"/>
    <n v="49"/>
    <n v="1.2"/>
    <n v="1.2"/>
    <x v="34"/>
    <x v="5"/>
    <x v="1"/>
    <s v="D2"/>
  </r>
  <r>
    <s v="2025-GUS-D2"/>
    <d v="2025-10-22T00:00:00"/>
    <s v="Day 2"/>
    <s v="SA5274"/>
    <s v="Slade"/>
    <s v="Walker"/>
    <s v="SA Development"/>
    <s v="SA Development"/>
    <x v="1"/>
    <x v="4"/>
    <n v="50"/>
    <n v="1.3"/>
    <n v="1.3"/>
    <x v="34"/>
    <x v="5"/>
    <x v="1"/>
    <s v="D2"/>
  </r>
  <r>
    <s v="2025-GUS-D2"/>
    <d v="2025-10-22T00:00:00"/>
    <s v="Day 2"/>
    <s v="SA5274"/>
    <s v="Slade"/>
    <s v="Walker"/>
    <s v="SA Development"/>
    <s v="SA Development"/>
    <x v="1"/>
    <x v="4"/>
    <n v="53"/>
    <n v="1.5"/>
    <n v="1.5"/>
    <x v="34"/>
    <x v="5"/>
    <x v="1"/>
    <s v="D2"/>
  </r>
  <r>
    <s v="2025-GUS-D2"/>
    <d v="2025-10-22T00:00:00"/>
    <s v="Day 2"/>
    <s v="SA5274"/>
    <s v="Slade"/>
    <s v="Walker"/>
    <s v="SA Development"/>
    <s v="SA Development"/>
    <x v="1"/>
    <x v="4"/>
    <n v="53"/>
    <n v="1.5"/>
    <n v="1.5"/>
    <x v="34"/>
    <x v="5"/>
    <x v="1"/>
    <s v="D2"/>
  </r>
  <r>
    <s v="2025-GUS-D2"/>
    <d v="2025-10-22T00:00:00"/>
    <s v="Day 2"/>
    <s v="SA5274"/>
    <s v="Slade"/>
    <s v="Walker"/>
    <s v="SA Development"/>
    <s v="SA Development"/>
    <x v="1"/>
    <x v="4"/>
    <n v="47"/>
    <n v="1.1000000000000001"/>
    <n v="1.1000000000000001"/>
    <x v="34"/>
    <x v="5"/>
    <x v="1"/>
    <s v="D2"/>
  </r>
  <r>
    <s v="2025-GUS-D2"/>
    <d v="2025-10-22T00:00:00"/>
    <s v="Day 2"/>
    <s v="SA10091"/>
    <s v="Gareth"/>
    <s v="Webster"/>
    <s v="SA Development"/>
    <s v="SA Development"/>
    <x v="1"/>
    <x v="4"/>
    <n v="54"/>
    <n v="1.6"/>
    <n v="1.6"/>
    <x v="39"/>
    <x v="5"/>
    <x v="1"/>
    <s v="D2"/>
  </r>
  <r>
    <s v="2025-GUS-D2"/>
    <d v="2025-10-22T00:00:00"/>
    <s v="Day 2"/>
    <s v="SA10091"/>
    <s v="Gareth"/>
    <s v="Webster"/>
    <s v="SA Development"/>
    <s v="SA Development"/>
    <x v="0"/>
    <x v="0"/>
    <n v="154"/>
    <n v="19.100000000000001"/>
    <n v="19.100000000000001"/>
    <x v="39"/>
    <x v="5"/>
    <x v="0"/>
    <s v="D2"/>
  </r>
  <r>
    <s v="2025-GUS-D2"/>
    <d v="2025-10-22T00:00:00"/>
    <s v="Day 2"/>
    <s v="SA10091"/>
    <s v="Gareth"/>
    <s v="Webster"/>
    <s v="SA Development"/>
    <s v="SA Development"/>
    <x v="1"/>
    <x v="4"/>
    <n v="50"/>
    <n v="1.3"/>
    <n v="1.3"/>
    <x v="39"/>
    <x v="5"/>
    <x v="1"/>
    <s v="D2"/>
  </r>
  <r>
    <s v="2025-GUS-D2"/>
    <d v="2025-10-22T00:00:00"/>
    <s v="Day 2"/>
    <s v="SA10091"/>
    <s v="Gareth"/>
    <s v="Webster"/>
    <s v="SA Development"/>
    <s v="SA Development"/>
    <x v="1"/>
    <x v="4"/>
    <n v="47"/>
    <n v="1.1000000000000001"/>
    <n v="1.1000000000000001"/>
    <x v="39"/>
    <x v="5"/>
    <x v="1"/>
    <s v="D2"/>
  </r>
  <r>
    <s v="2025-GUS-D2"/>
    <d v="2025-10-22T00:00:00"/>
    <s v="Day 2"/>
    <s v="SA10091"/>
    <s v="Gareth"/>
    <s v="Webster"/>
    <s v="SA Development"/>
    <s v="SA Development"/>
    <x v="1"/>
    <x v="4"/>
    <n v="50"/>
    <n v="1.3"/>
    <n v="1.3"/>
    <x v="39"/>
    <x v="5"/>
    <x v="1"/>
    <s v="D2"/>
  </r>
  <r>
    <s v="2025-GUS-D2"/>
    <d v="2025-10-22T00:00:00"/>
    <s v="Day 2"/>
    <s v="SA9642"/>
    <s v="Craig"/>
    <s v="Doyle"/>
    <s v="SA Development"/>
    <s v="SA Development"/>
    <x v="1"/>
    <x v="4"/>
    <n v="56"/>
    <n v="1.8"/>
    <n v="1.8"/>
    <x v="37"/>
    <x v="5"/>
    <x v="1"/>
    <s v="D2"/>
  </r>
  <r>
    <s v="2025-GUS-D2"/>
    <d v="2025-10-22T00:00:00"/>
    <s v="Day 2"/>
    <s v="SA9642"/>
    <s v="Craig"/>
    <s v="Doyle"/>
    <s v="SA Development"/>
    <s v="SA Development"/>
    <x v="1"/>
    <x v="4"/>
    <n v="52"/>
    <n v="1.4"/>
    <n v="1.4"/>
    <x v="37"/>
    <x v="5"/>
    <x v="1"/>
    <s v="D2"/>
  </r>
  <r>
    <s v="2025-GUS-D2"/>
    <d v="2025-10-22T00:00:00"/>
    <s v="Day 2"/>
    <s v="SA9642"/>
    <s v="Craig"/>
    <s v="Doyle"/>
    <s v="SA Development"/>
    <s v="SA Development"/>
    <x v="1"/>
    <x v="4"/>
    <n v="51"/>
    <n v="1.4"/>
    <n v="1.4"/>
    <x v="37"/>
    <x v="5"/>
    <x v="1"/>
    <s v="D2"/>
  </r>
  <r>
    <s v="2025-GUS-D2"/>
    <d v="2025-10-22T00:00:00"/>
    <s v="Day 2"/>
    <s v="SA9642"/>
    <s v="Craig"/>
    <s v="Doyle"/>
    <s v="SA Development"/>
    <s v="SA Development"/>
    <x v="1"/>
    <x v="4"/>
    <n v="57"/>
    <n v="1.9"/>
    <n v="1.9"/>
    <x v="37"/>
    <x v="5"/>
    <x v="1"/>
    <s v="D2"/>
  </r>
  <r>
    <s v="2025-GUS-D2"/>
    <d v="2025-10-22T00:00:00"/>
    <s v="Day 2"/>
    <s v="SA9642"/>
    <s v="Craig"/>
    <s v="Doyle"/>
    <s v="SA Development"/>
    <s v="SA Development"/>
    <x v="1"/>
    <x v="4"/>
    <n v="47"/>
    <n v="1.1000000000000001"/>
    <n v="1.1000000000000001"/>
    <x v="37"/>
    <x v="5"/>
    <x v="1"/>
    <s v="D2"/>
  </r>
  <r>
    <s v="2025-GUS-D2"/>
    <d v="2025-10-22T00:00:00"/>
    <s v="Day 2"/>
    <s v="SA9642"/>
    <s v="Craig"/>
    <s v="Doyle"/>
    <s v="SA Development"/>
    <s v="SA Development"/>
    <x v="1"/>
    <x v="4"/>
    <n v="46"/>
    <n v="1"/>
    <n v="1"/>
    <x v="37"/>
    <x v="5"/>
    <x v="1"/>
    <s v="D2"/>
  </r>
  <r>
    <s v="2025-GUS-D2"/>
    <d v="2025-10-22T00:00:00"/>
    <s v="Day 2"/>
    <s v="SA9642"/>
    <s v="Craig"/>
    <s v="Doyle"/>
    <s v="SA Development"/>
    <s v="SA Development"/>
    <x v="0"/>
    <x v="0"/>
    <n v="142"/>
    <n v="14.4"/>
    <n v="14.4"/>
    <x v="37"/>
    <x v="5"/>
    <x v="0"/>
    <s v="D2"/>
  </r>
  <r>
    <s v="2025-GUS-D2"/>
    <d v="2025-10-22T00:00:00"/>
    <s v="Day 2"/>
    <s v="N0855"/>
    <s v="Wentzel"/>
    <s v="Smal"/>
    <s v="Nam President A"/>
    <s v="Nam President A"/>
    <x v="1"/>
    <x v="4"/>
    <n v="57"/>
    <n v="1.9"/>
    <n v="1.9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47"/>
    <n v="1.1000000000000001"/>
    <n v="1.1000000000000001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63"/>
    <n v="2.6"/>
    <n v="2.6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53"/>
    <n v="1.5"/>
    <n v="1.5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60"/>
    <n v="2.2000000000000002"/>
    <n v="2.2000000000000002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50"/>
    <n v="1.3"/>
    <n v="1.3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51"/>
    <n v="1.4"/>
    <n v="1.4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47"/>
    <n v="1.1000000000000001"/>
    <n v="1.1000000000000001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43"/>
    <n v="0.8"/>
    <n v="0.8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43"/>
    <n v="0.8"/>
    <n v="0.8"/>
    <x v="48"/>
    <x v="0"/>
    <x v="1"/>
    <s v="D2"/>
  </r>
  <r>
    <s v="2025-GUS-D2"/>
    <d v="2025-10-22T00:00:00"/>
    <s v="Day 2"/>
    <s v="N0855"/>
    <s v="Wentzel"/>
    <s v="Smal"/>
    <s v="Nam President A"/>
    <s v="Nam President A"/>
    <x v="1"/>
    <x v="4"/>
    <n v="50"/>
    <n v="1.3"/>
    <n v="1.3"/>
    <x v="48"/>
    <x v="0"/>
    <x v="1"/>
    <s v="D2"/>
  </r>
  <r>
    <s v="2025-GUS-D2"/>
    <d v="2025-10-22T00:00:00"/>
    <s v="Day 2"/>
    <s v="N0025"/>
    <s v="Heini"/>
    <s v="Zahrt"/>
    <s v="Nam President A"/>
    <s v="Nam President A"/>
    <x v="1"/>
    <x v="4"/>
    <n v="54"/>
    <n v="1.6"/>
    <n v="1.6"/>
    <x v="50"/>
    <x v="0"/>
    <x v="1"/>
    <s v="D2"/>
  </r>
  <r>
    <s v="2025-GUS-D2"/>
    <d v="2025-10-22T00:00:00"/>
    <s v="Day 2"/>
    <s v="N0580"/>
    <s v="Martin"/>
    <s v="Cordier"/>
    <s v="Nam President A"/>
    <s v="Nam President A"/>
    <x v="1"/>
    <x v="4"/>
    <n v="48"/>
    <n v="1.1000000000000001"/>
    <n v="1.1000000000000001"/>
    <x v="54"/>
    <x v="0"/>
    <x v="1"/>
    <s v="D2"/>
  </r>
  <r>
    <s v="2025-GUS-D2"/>
    <d v="2025-10-22T00:00:00"/>
    <s v="Day 2"/>
    <s v="N0580"/>
    <s v="Martin"/>
    <s v="Cordier"/>
    <s v="Nam President A"/>
    <s v="Nam President A"/>
    <x v="1"/>
    <x v="4"/>
    <n v="41"/>
    <n v="0.7"/>
    <n v="0.7"/>
    <x v="54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47"/>
    <n v="1.1000000000000001"/>
    <n v="1.1000000000000001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0"/>
    <x v="2"/>
    <n v="102"/>
    <n v="4"/>
    <n v="4"/>
    <x v="49"/>
    <x v="0"/>
    <x v="0"/>
    <s v="D2"/>
  </r>
  <r>
    <s v="2025-GUS-D2"/>
    <d v="2025-10-22T00:00:00"/>
    <s v="Day 2"/>
    <s v="N0396"/>
    <s v="Raymond"/>
    <s v="Duvenhage"/>
    <s v="Nam President A"/>
    <s v="Nam President A"/>
    <x v="1"/>
    <x v="4"/>
    <n v="41"/>
    <n v="0.7"/>
    <n v="0.7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58"/>
    <n v="2"/>
    <n v="2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62"/>
    <n v="2.5"/>
    <n v="2.5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62"/>
    <n v="2.5"/>
    <n v="2.5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51"/>
    <n v="1.4"/>
    <n v="1.4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47"/>
    <n v="1.1000000000000001"/>
    <n v="1.1000000000000001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41"/>
    <n v="0.7"/>
    <n v="0.7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55"/>
    <n v="1.7"/>
    <n v="1.7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71"/>
    <n v="3.7"/>
    <n v="3.7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52"/>
    <n v="1.4"/>
    <n v="1.4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65"/>
    <n v="2.8"/>
    <n v="2.8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53"/>
    <n v="1.5"/>
    <n v="1.5"/>
    <x v="49"/>
    <x v="0"/>
    <x v="1"/>
    <s v="D2"/>
  </r>
  <r>
    <s v="2025-GUS-D2"/>
    <d v="2025-10-22T00:00:00"/>
    <s v="Day 2"/>
    <s v="N0396"/>
    <s v="Raymond"/>
    <s v="Duvenhage"/>
    <s v="Nam President A"/>
    <s v="Nam President A"/>
    <x v="1"/>
    <x v="4"/>
    <n v="46"/>
    <n v="1"/>
    <n v="1"/>
    <x v="49"/>
    <x v="0"/>
    <x v="1"/>
    <s v="D2"/>
  </r>
  <r>
    <s v="2025-GUS-D2"/>
    <d v="2025-10-22T00:00:00"/>
    <s v="Day 2"/>
    <s v="N0045"/>
    <s v="Chrisjan"/>
    <s v="Potgieter"/>
    <s v="Nam President A"/>
    <s v="Nam President A"/>
    <x v="0"/>
    <x v="0"/>
    <n v="145"/>
    <n v="15.5"/>
    <n v="15.5"/>
    <x v="52"/>
    <x v="0"/>
    <x v="0"/>
    <s v="D2"/>
  </r>
  <r>
    <s v="2025-GUS-D2"/>
    <d v="2025-10-22T00:00:00"/>
    <s v="Day 2"/>
    <s v="N0045"/>
    <s v="Chrisjan"/>
    <s v="Potgieter"/>
    <s v="Nam President A"/>
    <s v="Nam President A"/>
    <x v="1"/>
    <x v="4"/>
    <n v="46"/>
    <n v="1"/>
    <n v="1"/>
    <x v="52"/>
    <x v="0"/>
    <x v="1"/>
    <s v="D2"/>
  </r>
  <r>
    <s v="2025-GUS-D2"/>
    <d v="2025-10-22T00:00:00"/>
    <s v="Day 2"/>
    <s v="N0045"/>
    <s v="Chrisjan"/>
    <s v="Potgieter"/>
    <s v="Nam President A"/>
    <s v="Nam President A"/>
    <x v="1"/>
    <x v="4"/>
    <n v="44"/>
    <n v="0.9"/>
    <n v="0.9"/>
    <x v="52"/>
    <x v="0"/>
    <x v="1"/>
    <s v="D2"/>
  </r>
  <r>
    <s v="2025-GUS-D2"/>
    <d v="2025-10-22T00:00:00"/>
    <s v="Day 2"/>
    <s v="N0045"/>
    <s v="Chrisjan"/>
    <s v="Potgieter"/>
    <s v="Nam President A"/>
    <s v="Nam President A"/>
    <x v="1"/>
    <x v="4"/>
    <n v="42"/>
    <n v="0.8"/>
    <n v="0.8"/>
    <x v="52"/>
    <x v="0"/>
    <x v="1"/>
    <s v="D2"/>
  </r>
  <r>
    <s v="2025-GUS-D2"/>
    <d v="2025-10-22T00:00:00"/>
    <s v="Day 2"/>
    <s v="N0045"/>
    <s v="Chrisjan"/>
    <s v="Potgieter"/>
    <s v="Nam President A"/>
    <s v="Nam President A"/>
    <x v="1"/>
    <x v="4"/>
    <n v="48"/>
    <n v="1.1000000000000001"/>
    <n v="1.1000000000000001"/>
    <x v="52"/>
    <x v="0"/>
    <x v="1"/>
    <s v="D2"/>
  </r>
  <r>
    <s v="2025-GUS-D2"/>
    <d v="2025-10-22T00:00:00"/>
    <s v="Day 2"/>
    <s v="N0045"/>
    <s v="Chrisjan"/>
    <s v="Potgieter"/>
    <s v="Nam President A"/>
    <s v="Nam President A"/>
    <x v="1"/>
    <x v="4"/>
    <n v="40"/>
    <n v="0.7"/>
    <n v="0.7"/>
    <x v="52"/>
    <x v="0"/>
    <x v="1"/>
    <s v="D2"/>
  </r>
  <r>
    <s v="2025-GUS-D2"/>
    <d v="2025-10-22T00:00:00"/>
    <s v="Day 2"/>
    <s v="N0002"/>
    <s v="Marco"/>
    <s v="Klein"/>
    <s v="Nam President A"/>
    <s v="Nam President A"/>
    <x v="0"/>
    <x v="0"/>
    <n v="105"/>
    <n v="5.0999999999999996"/>
    <n v="5.0999999999999996"/>
    <x v="51"/>
    <x v="0"/>
    <x v="0"/>
    <s v="D2"/>
  </r>
  <r>
    <s v="2025-GUS-D2"/>
    <d v="2025-10-22T00:00:00"/>
    <s v="Day 2"/>
    <s v="N0002"/>
    <s v="Marco"/>
    <s v="Klein"/>
    <s v="Nam President A"/>
    <s v="Nam President A"/>
    <x v="1"/>
    <x v="4"/>
    <n v="42"/>
    <n v="0.8"/>
    <n v="0.8"/>
    <x v="51"/>
    <x v="0"/>
    <x v="1"/>
    <s v="D2"/>
  </r>
  <r>
    <s v="2025-GUS-D2"/>
    <d v="2025-10-22T00:00:00"/>
    <s v="Day 2"/>
    <s v="N0002"/>
    <s v="Marco"/>
    <s v="Klein"/>
    <s v="Nam President A"/>
    <s v="Nam President A"/>
    <x v="1"/>
    <x v="4"/>
    <n v="50"/>
    <n v="1.3"/>
    <n v="1.3"/>
    <x v="51"/>
    <x v="0"/>
    <x v="1"/>
    <s v="D2"/>
  </r>
  <r>
    <s v="2025-GUS-D2"/>
    <d v="2025-10-22T00:00:00"/>
    <s v="Day 2"/>
    <s v="N0002"/>
    <s v="Marco"/>
    <s v="Klein"/>
    <s v="Nam President A"/>
    <s v="Nam President A"/>
    <x v="0"/>
    <x v="0"/>
    <n v="105"/>
    <n v="5.0999999999999996"/>
    <n v="5.0999999999999996"/>
    <x v="51"/>
    <x v="0"/>
    <x v="0"/>
    <s v="D2"/>
  </r>
  <r>
    <s v="2025-GUS-D2"/>
    <d v="2025-10-22T00:00:00"/>
    <s v="Day 2"/>
    <s v="N0002"/>
    <s v="Marco"/>
    <s v="Klein"/>
    <s v="Nam President A"/>
    <s v="Nam President A"/>
    <x v="0"/>
    <x v="0"/>
    <n v="145"/>
    <n v="15.5"/>
    <n v="15.5"/>
    <x v="51"/>
    <x v="0"/>
    <x v="0"/>
    <s v="D2"/>
  </r>
  <r>
    <s v="2025-GUS-D2"/>
    <d v="2025-10-22T00:00:00"/>
    <s v="Day 2"/>
    <s v="N0119"/>
    <s v="Joe "/>
    <s v="Herman"/>
    <s v="Nam President A"/>
    <s v="Nam President A"/>
    <x v="0"/>
    <x v="0"/>
    <n v="114"/>
    <n v="6.8"/>
    <n v="6.8"/>
    <x v="53"/>
    <x v="0"/>
    <x v="0"/>
    <s v="D2"/>
  </r>
  <r>
    <s v="2025-GUS-D2"/>
    <d v="2025-10-22T00:00:00"/>
    <s v="Day 2"/>
    <s v="N0793"/>
    <s v="Juanne-Louis"/>
    <s v="Grobler"/>
    <s v="Nam President B"/>
    <s v="Nam President B"/>
    <x v="1"/>
    <x v="4"/>
    <n v="60"/>
    <n v="2.2000000000000002"/>
    <n v="2.2000000000000002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52"/>
    <n v="1.4"/>
    <n v="1.4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1"/>
    <n v="0.7"/>
    <n v="0.7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6"/>
    <n v="1"/>
    <n v="1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53"/>
    <n v="1.5"/>
    <n v="1.5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9"/>
    <n v="1.2"/>
    <n v="1.2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52"/>
    <n v="1.4"/>
    <n v="1.4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3"/>
    <n v="0.8"/>
    <n v="0.8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8"/>
    <n v="1.1000000000000001"/>
    <n v="1.1000000000000001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3"/>
    <n v="0.8"/>
    <n v="0.8"/>
    <x v="60"/>
    <x v="1"/>
    <x v="1"/>
    <s v="D2"/>
  </r>
  <r>
    <s v="2025-GUS-D2"/>
    <d v="2025-10-22T00:00:00"/>
    <s v="Day 2"/>
    <s v="N0793"/>
    <s v="Juanne-Louis"/>
    <s v="Grobler"/>
    <s v="Nam President B"/>
    <s v="Nam President B"/>
    <x v="1"/>
    <x v="4"/>
    <n v="46"/>
    <n v="1"/>
    <n v="1"/>
    <x v="60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45"/>
    <n v="0.9"/>
    <n v="0.9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60"/>
    <n v="2.2000000000000002"/>
    <n v="2.2000000000000002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53"/>
    <n v="1.5"/>
    <n v="1.5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48"/>
    <n v="1.1000000000000001"/>
    <n v="1.1000000000000001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52"/>
    <n v="1.4"/>
    <n v="1.4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56"/>
    <n v="1.8"/>
    <n v="1.8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44"/>
    <n v="0.9"/>
    <n v="0.9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44"/>
    <n v="0.9"/>
    <n v="0.9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47"/>
    <n v="1.1000000000000001"/>
    <n v="1.1000000000000001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46"/>
    <n v="1"/>
    <n v="1"/>
    <x v="58"/>
    <x v="1"/>
    <x v="1"/>
    <s v="D2"/>
  </r>
  <r>
    <s v="2025-GUS-D2"/>
    <d v="2025-10-22T00:00:00"/>
    <s v="Day 2"/>
    <s v="N0546"/>
    <s v="Tian"/>
    <s v="Mostert"/>
    <s v="Nam President B"/>
    <s v="Nam President B"/>
    <x v="1"/>
    <x v="4"/>
    <n v="50"/>
    <n v="1.3"/>
    <n v="1.3"/>
    <x v="58"/>
    <x v="1"/>
    <x v="1"/>
    <s v="D2"/>
  </r>
  <r>
    <s v="2025-GUS-D2"/>
    <d v="2025-10-22T00:00:00"/>
    <s v="Day 2"/>
    <s v="N0050"/>
    <s v="Sean"/>
    <s v="Van Den Heuvel"/>
    <s v="Nam President B"/>
    <s v="Nam President B"/>
    <x v="1"/>
    <x v="4"/>
    <n v="44"/>
    <n v="0.9"/>
    <n v="0.9"/>
    <x v="56"/>
    <x v="1"/>
    <x v="1"/>
    <s v="D2"/>
  </r>
  <r>
    <s v="2025-GUS-D2"/>
    <d v="2025-10-22T00:00:00"/>
    <s v="Day 2"/>
    <s v="N0050"/>
    <s v="Sean"/>
    <s v="Van Den Heuvel"/>
    <s v="Nam President B"/>
    <s v="Nam President B"/>
    <x v="1"/>
    <x v="4"/>
    <n v="51"/>
    <n v="1.4"/>
    <n v="1.4"/>
    <x v="56"/>
    <x v="1"/>
    <x v="1"/>
    <s v="D2"/>
  </r>
  <r>
    <s v="2025-GUS-D2"/>
    <d v="2025-10-22T00:00:00"/>
    <s v="Day 2"/>
    <s v="N0050"/>
    <s v="Sean"/>
    <s v="Van Den Heuvel"/>
    <s v="Nam President B"/>
    <s v="Nam President B"/>
    <x v="1"/>
    <x v="4"/>
    <n v="53"/>
    <n v="1.5"/>
    <n v="1.5"/>
    <x v="56"/>
    <x v="1"/>
    <x v="1"/>
    <s v="D2"/>
  </r>
  <r>
    <s v="2025-GUS-D2"/>
    <d v="2025-10-22T00:00:00"/>
    <s v="Day 2"/>
    <s v="N0050"/>
    <s v="Sean"/>
    <s v="Van Den Heuvel"/>
    <s v="Nam President B"/>
    <s v="Nam President B"/>
    <x v="0"/>
    <x v="6"/>
    <n v="156"/>
    <n v="51.7"/>
    <n v="51.7"/>
    <x v="56"/>
    <x v="1"/>
    <x v="0"/>
    <s v="D2"/>
  </r>
  <r>
    <s v="2025-GUS-D2"/>
    <d v="2025-10-22T00:00:00"/>
    <s v="Day 2"/>
    <s v="N0332"/>
    <s v="Emile "/>
    <s v="Van Heerden"/>
    <s v="Nam President B"/>
    <s v="Nam President B"/>
    <x v="0"/>
    <x v="0"/>
    <n v="120"/>
    <n v="8.1"/>
    <n v="8.1"/>
    <x v="55"/>
    <x v="1"/>
    <x v="0"/>
    <s v="D2"/>
  </r>
  <r>
    <s v="2025-GUS-D2"/>
    <d v="2025-10-22T00:00:00"/>
    <s v="Day 2"/>
    <s v="N0332"/>
    <s v="Emile "/>
    <s v="Van Heerden"/>
    <s v="Nam President B"/>
    <s v="Nam President B"/>
    <x v="0"/>
    <x v="0"/>
    <n v="100"/>
    <n v="4.3"/>
    <n v="4.3"/>
    <x v="55"/>
    <x v="1"/>
    <x v="0"/>
    <s v="D2"/>
  </r>
  <r>
    <s v="2025-GUS-D2"/>
    <d v="2025-10-22T00:00:00"/>
    <s v="Day 2"/>
    <s v="N0332"/>
    <s v="Emile "/>
    <s v="Van Heerden"/>
    <s v="Nam President B"/>
    <s v="Nam President B"/>
    <x v="1"/>
    <x v="4"/>
    <n v="60"/>
    <n v="2.2000000000000002"/>
    <n v="2.2000000000000002"/>
    <x v="55"/>
    <x v="1"/>
    <x v="1"/>
    <s v="D2"/>
  </r>
  <r>
    <s v="2025-GUS-D2"/>
    <d v="2025-10-22T00:00:00"/>
    <s v="Day 2"/>
    <s v="N0332"/>
    <s v="Emile "/>
    <s v="Van Heerden"/>
    <s v="Nam President B"/>
    <s v="Nam President B"/>
    <x v="1"/>
    <x v="4"/>
    <n v="51"/>
    <n v="1.4"/>
    <n v="1.4"/>
    <x v="55"/>
    <x v="1"/>
    <x v="1"/>
    <s v="D2"/>
  </r>
  <r>
    <s v="2025-GUS-D2"/>
    <d v="2025-10-22T00:00:00"/>
    <s v="Day 2"/>
    <s v="N0332"/>
    <s v="Emile "/>
    <s v="Van Heerden"/>
    <s v="Nam President B"/>
    <s v="Nam President B"/>
    <x v="1"/>
    <x v="4"/>
    <n v="45"/>
    <n v="0.9"/>
    <n v="0.9"/>
    <x v="55"/>
    <x v="1"/>
    <x v="1"/>
    <s v="D2"/>
  </r>
  <r>
    <s v="2025-GUS-D2"/>
    <d v="2025-10-22T00:00:00"/>
    <s v="Day 2"/>
    <s v="N0332"/>
    <s v="Emile "/>
    <s v="Van Heerden"/>
    <s v="Nam President B"/>
    <s v="Nam President B"/>
    <x v="1"/>
    <x v="4"/>
    <n v="53"/>
    <n v="1.5"/>
    <n v="1.5"/>
    <x v="55"/>
    <x v="1"/>
    <x v="1"/>
    <s v="D2"/>
  </r>
  <r>
    <s v="2025-GUS-D2"/>
    <d v="2025-10-22T00:00:00"/>
    <s v="Day 2"/>
    <s v="N0332"/>
    <s v="Emile "/>
    <s v="Van Heerden"/>
    <s v="Nam President B"/>
    <s v="Nam President B"/>
    <x v="1"/>
    <x v="4"/>
    <n v="45"/>
    <n v="0.9"/>
    <n v="0.9"/>
    <x v="55"/>
    <x v="1"/>
    <x v="1"/>
    <s v="D2"/>
  </r>
  <r>
    <s v="2025-GUS-D2"/>
    <d v="2025-10-22T00:00:00"/>
    <s v="Day 2"/>
    <s v="N0611"/>
    <s v="Jean"/>
    <s v="Visser"/>
    <s v="Nam President B"/>
    <s v="Nam President B"/>
    <x v="0"/>
    <x v="0"/>
    <n v="104"/>
    <n v="5"/>
    <n v="5"/>
    <x v="57"/>
    <x v="1"/>
    <x v="0"/>
    <s v="D2"/>
  </r>
  <r>
    <s v="2025-GUS-D2"/>
    <d v="2025-10-22T00:00:00"/>
    <s v="Day 2"/>
    <s v="N0611"/>
    <s v="Jean"/>
    <s v="Visser"/>
    <s v="Nam President B"/>
    <s v="Nam President B"/>
    <x v="0"/>
    <x v="0"/>
    <n v="97"/>
    <n v="3.9"/>
    <n v="3.9"/>
    <x v="57"/>
    <x v="1"/>
    <x v="0"/>
    <s v="D2"/>
  </r>
  <r>
    <s v="2025-GUS-D2"/>
    <d v="2025-10-22T00:00:00"/>
    <s v="Day 2"/>
    <s v="N0611"/>
    <s v="Jean"/>
    <s v="Visser"/>
    <s v="Nam President B"/>
    <s v="Nam President B"/>
    <x v="1"/>
    <x v="4"/>
    <n v="47"/>
    <n v="1.1000000000000001"/>
    <n v="1.1000000000000001"/>
    <x v="57"/>
    <x v="1"/>
    <x v="1"/>
    <s v="D2"/>
  </r>
  <r>
    <s v="2025-GUS-D2"/>
    <d v="2025-10-22T00:00:00"/>
    <s v="Day 2"/>
    <s v="N0283"/>
    <s v="Kevin"/>
    <s v="Page"/>
    <s v="Nam President B"/>
    <s v="Nam President B"/>
    <x v="0"/>
    <x v="0"/>
    <n v="111"/>
    <n v="6.2"/>
    <n v="6.2"/>
    <x v="61"/>
    <x v="1"/>
    <x v="0"/>
    <s v="D2"/>
  </r>
  <r>
    <s v="2025-GUS-D2"/>
    <d v="2025-10-22T00:00:00"/>
    <s v="Day 2"/>
    <s v="N0257"/>
    <s v="Lu-Andre"/>
    <s v="Duvenhage"/>
    <s v="Nam President B"/>
    <s v="Nam President B"/>
    <x v="0"/>
    <x v="0"/>
    <n v="110"/>
    <n v="6"/>
    <n v="6"/>
    <x v="59"/>
    <x v="1"/>
    <x v="0"/>
    <s v="D2"/>
  </r>
  <r>
    <s v="2025-GUS-D2"/>
    <d v="2025-10-22T00:00:00"/>
    <s v="Day 2"/>
    <s v="N0257"/>
    <s v="Lu-Andre"/>
    <s v="Duvenhage"/>
    <s v="Nam President B"/>
    <s v="Nam President B"/>
    <x v="0"/>
    <x v="0"/>
    <n v="94"/>
    <n v="3.5"/>
    <n v="3.5"/>
    <x v="59"/>
    <x v="1"/>
    <x v="0"/>
    <s v="D2"/>
  </r>
  <r>
    <s v="2025-GUS-D2"/>
    <d v="2025-10-22T00:00:00"/>
    <s v="Day 2"/>
    <s v="N0084"/>
    <s v="Sarah-Ann"/>
    <s v="Mills"/>
    <s v="Nam Ladies"/>
    <s v="Nam Ladies"/>
    <x v="1"/>
    <x v="4"/>
    <n v="50"/>
    <n v="1.3"/>
    <n v="1.3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50"/>
    <n v="1.3"/>
    <n v="1.3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52"/>
    <n v="1.4"/>
    <n v="1.4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49"/>
    <n v="1.2"/>
    <n v="1.2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47"/>
    <n v="1.1000000000000001"/>
    <n v="1.1000000000000001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44"/>
    <n v="0.9"/>
    <n v="0.9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51"/>
    <n v="1.4"/>
    <n v="1.4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60"/>
    <n v="2.2000000000000002"/>
    <n v="2.2000000000000002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52"/>
    <n v="1.4"/>
    <n v="1.4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53"/>
    <n v="1.5"/>
    <n v="1.5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46"/>
    <n v="1"/>
    <n v="1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56"/>
    <n v="1.8"/>
    <n v="1.8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44"/>
    <n v="0.9"/>
    <n v="0.9"/>
    <x v="92"/>
    <x v="6"/>
    <x v="1"/>
    <s v="D2"/>
  </r>
  <r>
    <s v="2025-GUS-D2"/>
    <d v="2025-10-22T00:00:00"/>
    <s v="Day 2"/>
    <s v="N0084"/>
    <s v="Sarah-Ann"/>
    <s v="Mills"/>
    <s v="Nam Ladies"/>
    <s v="Nam Ladies"/>
    <x v="1"/>
    <x v="4"/>
    <n v="43"/>
    <n v="0.8"/>
    <n v="0.8"/>
    <x v="92"/>
    <x v="6"/>
    <x v="1"/>
    <s v="D2"/>
  </r>
  <r>
    <s v="2025-GUS-D2"/>
    <d v="2025-10-22T00:00:00"/>
    <s v="Day 2"/>
    <s v="N0167"/>
    <s v="Mekayla"/>
    <s v="Nell"/>
    <s v="Nam Ladies"/>
    <s v="Nam Ladies"/>
    <x v="1"/>
    <x v="4"/>
    <n v="51"/>
    <n v="1.4"/>
    <n v="1.4"/>
    <x v="91"/>
    <x v="6"/>
    <x v="1"/>
    <s v="D2"/>
  </r>
  <r>
    <s v="2025-GUS-D2"/>
    <d v="2025-10-22T00:00:00"/>
    <s v="Day 2"/>
    <s v="N0167"/>
    <s v="Mekayla"/>
    <s v="Nell"/>
    <s v="Nam Ladies"/>
    <s v="Nam Ladies"/>
    <x v="1"/>
    <x v="4"/>
    <n v="48"/>
    <n v="1.1000000000000001"/>
    <n v="1.1000000000000001"/>
    <x v="91"/>
    <x v="6"/>
    <x v="1"/>
    <s v="D2"/>
  </r>
  <r>
    <s v="2025-GUS-D2"/>
    <d v="2025-10-22T00:00:00"/>
    <s v="Day 2"/>
    <s v="N0167"/>
    <s v="Mekayla"/>
    <s v="Nell"/>
    <s v="Nam Ladies"/>
    <s v="Nam Ladies"/>
    <x v="1"/>
    <x v="4"/>
    <n v="44"/>
    <n v="0.9"/>
    <n v="0.9"/>
    <x v="91"/>
    <x v="6"/>
    <x v="1"/>
    <s v="D2"/>
  </r>
  <r>
    <s v="2025-GUS-D2"/>
    <d v="2025-10-22T00:00:00"/>
    <s v="Day 2"/>
    <s v="N0167"/>
    <s v="Mekayla"/>
    <s v="Nell"/>
    <s v="Nam Ladies"/>
    <s v="Nam Ladies"/>
    <x v="1"/>
    <x v="4"/>
    <n v="55"/>
    <n v="1.7"/>
    <n v="1.7"/>
    <x v="91"/>
    <x v="6"/>
    <x v="1"/>
    <s v="D2"/>
  </r>
  <r>
    <s v="2025-GUS-D2"/>
    <d v="2025-10-22T00:00:00"/>
    <s v="Day 2"/>
    <s v="N0770"/>
    <s v="Hannelie"/>
    <s v="Du Plessis"/>
    <s v="Nam Ladies"/>
    <s v="Nam Ladies"/>
    <x v="1"/>
    <x v="4"/>
    <n v="47"/>
    <n v="1.1000000000000001"/>
    <n v="1.1000000000000001"/>
    <x v="93"/>
    <x v="6"/>
    <x v="1"/>
    <s v="D2"/>
  </r>
  <r>
    <s v="2025-GUS-D2"/>
    <d v="2025-10-22T00:00:00"/>
    <s v="Day 2"/>
    <s v="N0770"/>
    <s v="Hannelie"/>
    <s v="Du Plessis"/>
    <s v="Nam Ladies"/>
    <s v="Nam Ladies"/>
    <x v="1"/>
    <x v="4"/>
    <n v="51"/>
    <n v="1.4"/>
    <n v="1.4"/>
    <x v="93"/>
    <x v="6"/>
    <x v="1"/>
    <s v="D2"/>
  </r>
  <r>
    <s v="2025-GUS-D2"/>
    <d v="2025-10-22T00:00:00"/>
    <s v="Day 2"/>
    <s v="N0667"/>
    <s v="Nadine"/>
    <s v="Downing"/>
    <s v="Nam Ladies"/>
    <s v="Nam Ladies"/>
    <x v="1"/>
    <x v="4"/>
    <n v="48"/>
    <n v="1.1000000000000001"/>
    <n v="1.1000000000000001"/>
    <x v="95"/>
    <x v="6"/>
    <x v="1"/>
    <s v="D2"/>
  </r>
  <r>
    <s v="2025-GUS-D2"/>
    <d v="2025-10-22T00:00:00"/>
    <s v="Day 2"/>
    <s v="N0667"/>
    <s v="Nadine"/>
    <s v="Downing"/>
    <s v="Nam Ladies"/>
    <s v="Nam Ladies"/>
    <x v="1"/>
    <x v="4"/>
    <n v="55"/>
    <n v="1.7"/>
    <n v="1.7"/>
    <x v="95"/>
    <x v="6"/>
    <x v="1"/>
    <s v="D2"/>
  </r>
  <r>
    <s v="2025-GUS-D2"/>
    <d v="2025-10-22T00:00:00"/>
    <s v="Day 2"/>
    <s v="N0667"/>
    <s v="Nadine"/>
    <s v="Downing"/>
    <s v="Nam Ladies"/>
    <s v="Nam Ladies"/>
    <x v="1"/>
    <x v="4"/>
    <n v="74"/>
    <n v="4.2"/>
    <n v="4.2"/>
    <x v="95"/>
    <x v="6"/>
    <x v="1"/>
    <s v="D2"/>
  </r>
  <r>
    <s v="2025-GUS-D2"/>
    <d v="2025-10-22T00:00:00"/>
    <s v="Day 2"/>
    <s v="N0667"/>
    <s v="Nadine"/>
    <s v="Downing"/>
    <s v="Nam Ladies"/>
    <s v="Nam Ladies"/>
    <x v="1"/>
    <x v="4"/>
    <n v="48"/>
    <n v="1.1000000000000001"/>
    <n v="1.1000000000000001"/>
    <x v="95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9"/>
    <n v="2.1"/>
    <n v="2.1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46"/>
    <n v="1"/>
    <n v="1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1"/>
    <n v="1.4"/>
    <n v="1.4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47"/>
    <n v="1.1000000000000001"/>
    <n v="1.1000000000000001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6"/>
    <n v="1.8"/>
    <n v="1.8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0"/>
    <n v="1.3"/>
    <n v="1.3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5"/>
    <n v="1.7"/>
    <n v="1.7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4"/>
    <n v="1.6"/>
    <n v="1.6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3"/>
    <n v="1.5"/>
    <n v="1.5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48"/>
    <n v="1.1000000000000001"/>
    <n v="1.1000000000000001"/>
    <x v="94"/>
    <x v="6"/>
    <x v="1"/>
    <s v="D2"/>
  </r>
  <r>
    <s v="2025-GUS-D2"/>
    <d v="2025-10-22T00:00:00"/>
    <s v="Day 2"/>
    <s v="N0688"/>
    <s v="Domenique"/>
    <s v="Stehle"/>
    <s v="Nam Ladies"/>
    <s v="Nam Ladies"/>
    <x v="1"/>
    <x v="4"/>
    <n v="52"/>
    <n v="1.4"/>
    <n v="1.4"/>
    <x v="94"/>
    <x v="6"/>
    <x v="1"/>
    <s v="D2"/>
  </r>
  <r>
    <s v="2025-GUS-D2"/>
    <d v="2025-10-22T00:00:00"/>
    <s v="Day 2"/>
    <s v="N0135"/>
    <s v="Christel"/>
    <s v="Visser"/>
    <s v="Nam Ladies"/>
    <s v="Nam Ladies"/>
    <x v="1"/>
    <x v="4"/>
    <n v="48"/>
    <n v="1.1000000000000001"/>
    <n v="1.1000000000000001"/>
    <x v="89"/>
    <x v="6"/>
    <x v="1"/>
    <s v="D2"/>
  </r>
  <r>
    <s v="2025-GUS-D2"/>
    <d v="2025-10-22T00:00:00"/>
    <s v="Day 2"/>
    <s v="N0135"/>
    <s v="Christel"/>
    <s v="Visser"/>
    <s v="Nam Ladies"/>
    <s v="Nam Ladies"/>
    <x v="1"/>
    <x v="4"/>
    <n v="58"/>
    <n v="2"/>
    <n v="2"/>
    <x v="89"/>
    <x v="6"/>
    <x v="1"/>
    <s v="D2"/>
  </r>
  <r>
    <s v="2025-GUS-D2"/>
    <d v="2025-10-22T00:00:00"/>
    <s v="Day 2"/>
    <s v="N0135"/>
    <s v="Christel"/>
    <s v="Visser"/>
    <s v="Nam Ladies"/>
    <s v="Nam Ladies"/>
    <x v="1"/>
    <x v="4"/>
    <n v="69"/>
    <n v="3.4"/>
    <n v="3.4"/>
    <x v="89"/>
    <x v="6"/>
    <x v="1"/>
    <s v="D2"/>
  </r>
  <r>
    <s v="2025-GUS-D2"/>
    <d v="2025-10-22T00:00:00"/>
    <s v="Day 2"/>
    <s v="N0135"/>
    <s v="Christel"/>
    <s v="Visser"/>
    <s v="Nam Ladies"/>
    <s v="Nam Ladies"/>
    <x v="1"/>
    <x v="4"/>
    <n v="51"/>
    <n v="1.4"/>
    <n v="1.4"/>
    <x v="89"/>
    <x v="6"/>
    <x v="1"/>
    <s v="D2"/>
  </r>
  <r>
    <s v="2025-GUS-D2"/>
    <d v="2025-10-22T00:00:00"/>
    <s v="Day 2"/>
    <s v="N0135"/>
    <s v="Christel"/>
    <s v="Visser"/>
    <s v="Nam Ladies"/>
    <s v="Nam Ladies"/>
    <x v="1"/>
    <x v="4"/>
    <n v="44"/>
    <n v="0.9"/>
    <n v="0.9"/>
    <x v="89"/>
    <x v="6"/>
    <x v="1"/>
    <s v="D2"/>
  </r>
  <r>
    <s v="2025-GUS-D2"/>
    <d v="2025-10-22T00:00:00"/>
    <s v="Day 2"/>
    <s v="N0135"/>
    <s v="Christel"/>
    <s v="Visser"/>
    <s v="Nam Ladies"/>
    <s v="Nam Ladies"/>
    <x v="1"/>
    <x v="4"/>
    <n v="58"/>
    <n v="2"/>
    <n v="2"/>
    <x v="89"/>
    <x v="6"/>
    <x v="1"/>
    <s v="D2"/>
  </r>
  <r>
    <s v="2025-GUS-D2"/>
    <d v="2025-10-22T00:00:00"/>
    <s v="Day 2"/>
    <s v="N0135"/>
    <s v="Christel"/>
    <s v="Visser"/>
    <s v="Nam Ladies"/>
    <s v="Nam Ladies"/>
    <x v="0"/>
    <x v="0"/>
    <n v="112"/>
    <n v="6.4"/>
    <n v="6.4"/>
    <x v="89"/>
    <x v="6"/>
    <x v="0"/>
    <s v="D2"/>
  </r>
  <r>
    <s v="2025-GUS-D2"/>
    <d v="2025-10-22T00:00:00"/>
    <s v="Day 2"/>
    <s v="N0245"/>
    <s v="Sonita"/>
    <s v="Arangies"/>
    <s v="Nam Ladies"/>
    <s v="Nam Ladies"/>
    <x v="0"/>
    <x v="4"/>
    <m/>
    <s v=""/>
    <s v=""/>
    <x v="90"/>
    <x v="6"/>
    <x v="2"/>
    <s v="D2"/>
  </r>
  <r>
    <s v="2025-GUS-D2"/>
    <d v="2025-10-22T00:00:00"/>
    <s v="Day 2"/>
    <s v="N0672"/>
    <s v="Frank"/>
    <s v="Borruso"/>
    <s v="Nam Masters"/>
    <s v="Nam Masters"/>
    <x v="1"/>
    <x v="4"/>
    <n v="48"/>
    <n v="1.1000000000000001"/>
    <n v="1.1000000000000001"/>
    <x v="62"/>
    <x v="2"/>
    <x v="1"/>
    <s v="D2"/>
  </r>
  <r>
    <s v="2025-GUS-D2"/>
    <d v="2025-10-22T00:00:00"/>
    <s v="Day 2"/>
    <s v="N0672"/>
    <s v="Frank"/>
    <s v="Borruso"/>
    <s v="Nam Masters"/>
    <s v="Nam Masters"/>
    <x v="1"/>
    <x v="4"/>
    <n v="54"/>
    <n v="1.6"/>
    <n v="1.6"/>
    <x v="62"/>
    <x v="2"/>
    <x v="1"/>
    <s v="D2"/>
  </r>
  <r>
    <s v="2025-GUS-D2"/>
    <d v="2025-10-22T00:00:00"/>
    <s v="Day 2"/>
    <s v="N0672"/>
    <s v="Frank"/>
    <s v="Borruso"/>
    <s v="Nam Masters"/>
    <s v="Nam Masters"/>
    <x v="1"/>
    <x v="4"/>
    <n v="56"/>
    <n v="1.8"/>
    <n v="1.8"/>
    <x v="62"/>
    <x v="2"/>
    <x v="1"/>
    <s v="D2"/>
  </r>
  <r>
    <s v="2025-GUS-D2"/>
    <d v="2025-10-22T00:00:00"/>
    <s v="Day 2"/>
    <s v="N0672"/>
    <s v="Frank"/>
    <s v="Borruso"/>
    <s v="Nam Masters"/>
    <s v="Nam Masters"/>
    <x v="1"/>
    <x v="4"/>
    <n v="47"/>
    <n v="1.1000000000000001"/>
    <n v="1.1000000000000001"/>
    <x v="62"/>
    <x v="2"/>
    <x v="1"/>
    <s v="D2"/>
  </r>
  <r>
    <s v="2025-GUS-D2"/>
    <d v="2025-10-22T00:00:00"/>
    <s v="Day 2"/>
    <s v="N0672"/>
    <s v="Frank"/>
    <s v="Borruso"/>
    <s v="Nam Masters"/>
    <s v="Nam Masters"/>
    <x v="1"/>
    <x v="4"/>
    <n v="56"/>
    <n v="1.8"/>
    <n v="1.8"/>
    <x v="62"/>
    <x v="2"/>
    <x v="1"/>
    <s v="D2"/>
  </r>
  <r>
    <s v="2025-GUS-D2"/>
    <d v="2025-10-22T00:00:00"/>
    <s v="Day 2"/>
    <s v="N0672"/>
    <s v="Frank"/>
    <s v="Borruso"/>
    <s v="Nam Masters"/>
    <s v="Nam Masters"/>
    <x v="1"/>
    <x v="4"/>
    <n v="40"/>
    <n v="0.7"/>
    <n v="0.7"/>
    <x v="62"/>
    <x v="2"/>
    <x v="1"/>
    <s v="D2"/>
  </r>
  <r>
    <s v="2025-GUS-D2"/>
    <d v="2025-10-22T00:00:00"/>
    <s v="Day 2"/>
    <s v="N0672"/>
    <s v="Frank"/>
    <s v="Borruso"/>
    <s v="Nam Masters"/>
    <s v="Nam Masters"/>
    <x v="1"/>
    <x v="4"/>
    <n v="56"/>
    <n v="1.8"/>
    <n v="1.8"/>
    <x v="62"/>
    <x v="2"/>
    <x v="1"/>
    <s v="D2"/>
  </r>
  <r>
    <s v="2025-GUS-D2"/>
    <d v="2025-10-22T00:00:00"/>
    <s v="Day 2"/>
    <s v="N0643"/>
    <s v="Frikkie"/>
    <s v="Ferreira"/>
    <s v="Nam Masters"/>
    <s v="Nam Masters"/>
    <x v="1"/>
    <x v="4"/>
    <n v="53"/>
    <n v="1.5"/>
    <n v="1.5"/>
    <x v="63"/>
    <x v="2"/>
    <x v="1"/>
    <s v="D2"/>
  </r>
  <r>
    <s v="2025-GUS-D2"/>
    <d v="2025-10-22T00:00:00"/>
    <s v="Day 2"/>
    <s v="N0643"/>
    <s v="Frikkie"/>
    <s v="Ferreira"/>
    <s v="Nam Masters"/>
    <s v="Nam Masters"/>
    <x v="1"/>
    <x v="4"/>
    <n v="54"/>
    <n v="1.6"/>
    <n v="1.6"/>
    <x v="63"/>
    <x v="2"/>
    <x v="1"/>
    <s v="D2"/>
  </r>
  <r>
    <s v="2025-GUS-D2"/>
    <d v="2025-10-22T00:00:00"/>
    <s v="Day 2"/>
    <s v="N0643"/>
    <s v="Frikkie"/>
    <s v="Ferreira"/>
    <s v="Nam Masters"/>
    <s v="Nam Masters"/>
    <x v="1"/>
    <x v="4"/>
    <n v="43"/>
    <n v="0.8"/>
    <n v="0.8"/>
    <x v="63"/>
    <x v="2"/>
    <x v="1"/>
    <s v="D2"/>
  </r>
  <r>
    <s v="2025-GUS-D2"/>
    <d v="2025-10-22T00:00:00"/>
    <s v="Day 2"/>
    <s v="N0095"/>
    <s v="Simen"/>
    <s v="Andersen"/>
    <s v="Nam Masters"/>
    <s v="Nam Masters"/>
    <x v="1"/>
    <x v="4"/>
    <n v="43"/>
    <n v="0.8"/>
    <n v="0.8"/>
    <x v="64"/>
    <x v="2"/>
    <x v="1"/>
    <s v="D2"/>
  </r>
  <r>
    <s v="2025-GUS-D2"/>
    <d v="2025-10-22T00:00:00"/>
    <s v="Day 2"/>
    <s v="N0095"/>
    <s v="Simen"/>
    <s v="Andersen"/>
    <s v="Nam Masters"/>
    <s v="Nam Masters"/>
    <x v="1"/>
    <x v="4"/>
    <n v="46"/>
    <n v="1"/>
    <n v="1"/>
    <x v="64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45"/>
    <n v="0.9"/>
    <n v="0.9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55"/>
    <n v="1.7"/>
    <n v="1.7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48"/>
    <n v="1.1000000000000001"/>
    <n v="1.1000000000000001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53"/>
    <n v="1.5"/>
    <n v="1.5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43"/>
    <n v="0.8"/>
    <n v="0.8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52"/>
    <n v="1.4"/>
    <n v="1.4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55"/>
    <n v="1.7"/>
    <n v="1.7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55"/>
    <n v="1.7"/>
    <n v="1.7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49"/>
    <n v="1.2"/>
    <n v="1.2"/>
    <x v="66"/>
    <x v="2"/>
    <x v="1"/>
    <s v="D2"/>
  </r>
  <r>
    <s v="2025-GUS-D2"/>
    <d v="2025-10-22T00:00:00"/>
    <s v="Day 2"/>
    <s v="N0026"/>
    <s v="Johan"/>
    <s v="Agenbag"/>
    <s v="Nam Masters"/>
    <s v="Nam Masters"/>
    <x v="1"/>
    <x v="4"/>
    <n v="49"/>
    <n v="1.2"/>
    <n v="1.2"/>
    <x v="66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2"/>
    <n v="0.8"/>
    <n v="0.8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50"/>
    <n v="1.3"/>
    <n v="1.3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5"/>
    <n v="0.9"/>
    <n v="0.9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54"/>
    <n v="1.6"/>
    <n v="1.6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55"/>
    <n v="1.7"/>
    <n v="1.7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52"/>
    <n v="1.4"/>
    <n v="1.4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56"/>
    <n v="1.8"/>
    <n v="1.8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2"/>
    <n v="0.8"/>
    <n v="0.8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4"/>
    <n v="0.9"/>
    <n v="0.9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52"/>
    <n v="1.4"/>
    <n v="1.4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3"/>
    <n v="0.8"/>
    <n v="0.8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7"/>
    <n v="1.1000000000000001"/>
    <n v="1.1000000000000001"/>
    <x v="68"/>
    <x v="2"/>
    <x v="1"/>
    <s v="D2"/>
  </r>
  <r>
    <s v="2025-GUS-D2"/>
    <d v="2025-10-22T00:00:00"/>
    <s v="Day 2"/>
    <s v="N0107"/>
    <s v="Lance"/>
    <s v="Mills"/>
    <s v="Nam Masters"/>
    <s v="Nam Masters"/>
    <x v="1"/>
    <x v="4"/>
    <n v="46"/>
    <n v="1"/>
    <n v="1"/>
    <x v="68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8"/>
    <n v="1.1000000000000001"/>
    <n v="1.1000000000000001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57"/>
    <n v="1.9"/>
    <n v="1.9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51"/>
    <n v="1.4"/>
    <n v="1.4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0"/>
    <n v="0.7"/>
    <n v="0.7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6"/>
    <n v="1"/>
    <n v="1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8"/>
    <n v="1.1000000000000001"/>
    <n v="1.1000000000000001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6"/>
    <n v="1"/>
    <n v="1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8"/>
    <n v="1.1000000000000001"/>
    <n v="1.1000000000000001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51"/>
    <n v="1.4"/>
    <n v="1.4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7"/>
    <n v="1.1000000000000001"/>
    <n v="1.1000000000000001"/>
    <x v="67"/>
    <x v="2"/>
    <x v="1"/>
    <s v="D2"/>
  </r>
  <r>
    <s v="2025-GUS-D2"/>
    <d v="2025-10-22T00:00:00"/>
    <s v="Day 2"/>
    <s v="N0287"/>
    <s v="Jorg"/>
    <s v="Walder"/>
    <s v="Nam Masters"/>
    <s v="Nam Masters"/>
    <x v="1"/>
    <x v="4"/>
    <n v="49"/>
    <n v="1.2"/>
    <n v="1.2"/>
    <x v="67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7"/>
    <n v="1.9"/>
    <n v="1.9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0"/>
    <n v="0.7"/>
    <n v="0.7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6"/>
    <n v="1"/>
    <n v="1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7"/>
    <n v="1.1000000000000001"/>
    <n v="1.1000000000000001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1"/>
    <n v="1.4"/>
    <n v="1.4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2"/>
    <n v="1.4"/>
    <n v="1.4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2"/>
    <n v="1.4"/>
    <n v="1.4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0"/>
    <n v="1.3"/>
    <n v="1.3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1"/>
    <n v="1.4"/>
    <n v="1.4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8"/>
    <n v="1.1000000000000001"/>
    <n v="1.1000000000000001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4"/>
    <n v="0.9"/>
    <n v="0.9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6"/>
    <n v="1"/>
    <n v="1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50"/>
    <n v="1.3"/>
    <n v="1.3"/>
    <x v="65"/>
    <x v="2"/>
    <x v="1"/>
    <s v="D2"/>
  </r>
  <r>
    <s v="2025-GUS-D2"/>
    <d v="2025-10-22T00:00:00"/>
    <s v="Day 2"/>
    <s v="N0020"/>
    <s v="Morne"/>
    <s v="Horn"/>
    <s v="Nam Masters"/>
    <s v="Nam Masters"/>
    <x v="1"/>
    <x v="4"/>
    <n v="41"/>
    <n v="0.7"/>
    <n v="0.7"/>
    <x v="65"/>
    <x v="2"/>
    <x v="1"/>
    <s v="D2"/>
  </r>
  <r>
    <s v="2025-GUS-D2"/>
    <d v="2025-10-22T00:00:00"/>
    <s v="Day 2"/>
    <s v="N0403"/>
    <s v="Jan Tommy"/>
    <s v="Thomson"/>
    <s v="Nam Grand Masters"/>
    <s v="Nam Grand Masters"/>
    <x v="1"/>
    <x v="4"/>
    <n v="51"/>
    <n v="1.4"/>
    <n v="1.4"/>
    <x v="73"/>
    <x v="3"/>
    <x v="1"/>
    <s v="D2"/>
  </r>
  <r>
    <s v="2025-GUS-D2"/>
    <d v="2025-10-22T00:00:00"/>
    <s v="Day 2"/>
    <s v="N0403"/>
    <s v="Jan Tommy"/>
    <s v="Thomson"/>
    <s v="Nam Grand Masters"/>
    <s v="Nam Grand Masters"/>
    <x v="1"/>
    <x v="4"/>
    <n v="61"/>
    <n v="2.2999999999999998"/>
    <n v="2.2999999999999998"/>
    <x v="73"/>
    <x v="3"/>
    <x v="1"/>
    <s v="D2"/>
  </r>
  <r>
    <s v="2025-GUS-D2"/>
    <d v="2025-10-22T00:00:00"/>
    <s v="Day 2"/>
    <s v="N0403"/>
    <s v="Jan Tommy"/>
    <s v="Thomson"/>
    <s v="Nam Grand Masters"/>
    <s v="Nam Grand Masters"/>
    <x v="1"/>
    <x v="4"/>
    <n v="44"/>
    <n v="0.9"/>
    <n v="0.9"/>
    <x v="73"/>
    <x v="3"/>
    <x v="1"/>
    <s v="D2"/>
  </r>
  <r>
    <s v="2025-GUS-D2"/>
    <d v="2025-10-22T00:00:00"/>
    <s v="Day 2"/>
    <s v="N0403"/>
    <s v="Jan Tommy"/>
    <s v="Thomson"/>
    <s v="Nam Grand Masters"/>
    <s v="Nam Grand Masters"/>
    <x v="1"/>
    <x v="4"/>
    <n v="52"/>
    <n v="1.4"/>
    <n v="1.4"/>
    <x v="73"/>
    <x v="3"/>
    <x v="1"/>
    <s v="D2"/>
  </r>
  <r>
    <s v="2025-GUS-D2"/>
    <d v="2025-10-22T00:00:00"/>
    <s v="Day 2"/>
    <s v="N0403"/>
    <s v="Jan Tommy"/>
    <s v="Thomson"/>
    <s v="Nam Grand Masters"/>
    <s v="Nam Grand Masters"/>
    <x v="1"/>
    <x v="4"/>
    <n v="58"/>
    <n v="2"/>
    <n v="2"/>
    <x v="73"/>
    <x v="3"/>
    <x v="1"/>
    <s v="D2"/>
  </r>
  <r>
    <s v="2025-GUS-D2"/>
    <d v="2025-10-22T00:00:00"/>
    <s v="Day 2"/>
    <s v="N0403"/>
    <s v="Jan Tommy"/>
    <s v="Thomson"/>
    <s v="Nam Grand Masters"/>
    <s v="Nam Grand Masters"/>
    <x v="1"/>
    <x v="4"/>
    <n v="43"/>
    <n v="0.8"/>
    <n v="0.8"/>
    <x v="73"/>
    <x v="3"/>
    <x v="1"/>
    <s v="D2"/>
  </r>
  <r>
    <s v="2025-GUS-D2"/>
    <d v="2025-10-22T00:00:00"/>
    <s v="Day 2"/>
    <s v="N0833"/>
    <s v="Andy"/>
    <s v="Welzig"/>
    <s v="Nam Grand Masters"/>
    <s v="Nam Grand Masters"/>
    <x v="1"/>
    <x v="4"/>
    <n v="46"/>
    <n v="1"/>
    <n v="1"/>
    <x v="71"/>
    <x v="3"/>
    <x v="1"/>
    <s v="D2"/>
  </r>
  <r>
    <s v="2025-GUS-D2"/>
    <d v="2025-10-22T00:00:00"/>
    <s v="Day 2"/>
    <s v="N0833"/>
    <s v="Andy"/>
    <s v="Welzig"/>
    <s v="Nam Grand Masters"/>
    <s v="Nam Grand Masters"/>
    <x v="1"/>
    <x v="4"/>
    <n v="54"/>
    <n v="1.6"/>
    <n v="1.6"/>
    <x v="71"/>
    <x v="3"/>
    <x v="1"/>
    <s v="D2"/>
  </r>
  <r>
    <s v="2025-GUS-D2"/>
    <d v="2025-10-22T00:00:00"/>
    <s v="Day 2"/>
    <s v="N0833"/>
    <s v="Andy"/>
    <s v="Welzig"/>
    <s v="Nam Grand Masters"/>
    <s v="Nam Grand Masters"/>
    <x v="1"/>
    <x v="4"/>
    <n v="57"/>
    <n v="1.9"/>
    <n v="1.9"/>
    <x v="71"/>
    <x v="3"/>
    <x v="1"/>
    <s v="D2"/>
  </r>
  <r>
    <s v="2025-GUS-D2"/>
    <d v="2025-10-22T00:00:00"/>
    <s v="Day 2"/>
    <s v="N0833"/>
    <s v="Andy"/>
    <s v="Welzig"/>
    <s v="Nam Grand Masters"/>
    <s v="Nam Grand Masters"/>
    <x v="1"/>
    <x v="4"/>
    <n v="60"/>
    <n v="2.2000000000000002"/>
    <n v="2.2000000000000002"/>
    <x v="71"/>
    <x v="3"/>
    <x v="1"/>
    <s v="D2"/>
  </r>
  <r>
    <s v="2025-GUS-D2"/>
    <d v="2025-10-22T00:00:00"/>
    <s v="Day 2"/>
    <s v="N0833"/>
    <s v="Andy"/>
    <s v="Welzig"/>
    <s v="Nam Grand Masters"/>
    <s v="Nam Grand Masters"/>
    <x v="1"/>
    <x v="4"/>
    <n v="53"/>
    <n v="1.5"/>
    <n v="1.5"/>
    <x v="71"/>
    <x v="3"/>
    <x v="1"/>
    <s v="D2"/>
  </r>
  <r>
    <s v="2025-GUS-D2"/>
    <d v="2025-10-22T00:00:00"/>
    <s v="Day 2"/>
    <s v="N0192"/>
    <s v="Jan"/>
    <s v="Heath"/>
    <s v="Nam Grand Masters"/>
    <s v="Nam Grand Masters"/>
    <x v="1"/>
    <x v="4"/>
    <n v="58"/>
    <n v="2"/>
    <n v="2"/>
    <x v="74"/>
    <x v="3"/>
    <x v="1"/>
    <s v="D2"/>
  </r>
  <r>
    <s v="2025-GUS-D2"/>
    <d v="2025-10-22T00:00:00"/>
    <s v="Day 2"/>
    <s v="N0192"/>
    <s v="Jan"/>
    <s v="Heath"/>
    <s v="Nam Grand Masters"/>
    <s v="Nam Grand Masters"/>
    <x v="1"/>
    <x v="4"/>
    <n v="45"/>
    <n v="0.9"/>
    <n v="0.9"/>
    <x v="74"/>
    <x v="3"/>
    <x v="1"/>
    <s v="D2"/>
  </r>
  <r>
    <s v="2025-GUS-D2"/>
    <d v="2025-10-22T00:00:00"/>
    <s v="Day 2"/>
    <s v="N0192"/>
    <s v="Jan"/>
    <s v="Heath"/>
    <s v="Nam Grand Masters"/>
    <s v="Nam Grand Masters"/>
    <x v="1"/>
    <x v="4"/>
    <n v="52"/>
    <n v="1.4"/>
    <n v="1.4"/>
    <x v="74"/>
    <x v="3"/>
    <x v="1"/>
    <s v="D2"/>
  </r>
  <r>
    <s v="2025-GUS-D2"/>
    <d v="2025-10-22T00:00:00"/>
    <s v="Day 2"/>
    <s v="N0051"/>
    <s v="Bernard"/>
    <s v="Pretorius"/>
    <s v="Nam Grand Masters"/>
    <s v="Nam Grand Masters"/>
    <x v="1"/>
    <x v="4"/>
    <n v="50"/>
    <n v="1.3"/>
    <n v="1.3"/>
    <x v="69"/>
    <x v="3"/>
    <x v="1"/>
    <s v="D2"/>
  </r>
  <r>
    <s v="2025-GUS-D2"/>
    <d v="2025-10-22T00:00:00"/>
    <s v="Day 2"/>
    <s v="N0051"/>
    <s v="Bernard"/>
    <s v="Pretorius"/>
    <s v="Nam Grand Masters"/>
    <s v="Nam Grand Masters"/>
    <x v="1"/>
    <x v="4"/>
    <n v="59"/>
    <n v="2.1"/>
    <n v="2.1"/>
    <x v="69"/>
    <x v="3"/>
    <x v="1"/>
    <s v="D2"/>
  </r>
  <r>
    <s v="2025-GUS-D2"/>
    <d v="2025-10-22T00:00:00"/>
    <s v="Day 2"/>
    <s v="N0051"/>
    <s v="Bernard"/>
    <s v="Pretorius"/>
    <s v="Nam Grand Masters"/>
    <s v="Nam Grand Masters"/>
    <x v="1"/>
    <x v="4"/>
    <n v="46"/>
    <n v="1"/>
    <n v="1"/>
    <x v="69"/>
    <x v="3"/>
    <x v="1"/>
    <s v="D2"/>
  </r>
  <r>
    <s v="2025-GUS-D2"/>
    <d v="2025-10-22T00:00:00"/>
    <s v="Day 2"/>
    <s v="N0051"/>
    <s v="Bernard"/>
    <s v="Pretorius"/>
    <s v="Nam Grand Masters"/>
    <s v="Nam Grand Masters"/>
    <x v="1"/>
    <x v="4"/>
    <n v="42"/>
    <n v="0.8"/>
    <n v="0.8"/>
    <x v="69"/>
    <x v="3"/>
    <x v="1"/>
    <s v="D2"/>
  </r>
  <r>
    <s v="2025-GUS-D2"/>
    <d v="2025-10-22T00:00:00"/>
    <s v="Day 2"/>
    <s v="N0162"/>
    <s v="Coennie"/>
    <s v="Steyn"/>
    <s v="Nam Grand Masters"/>
    <s v="Nam Grand Masters"/>
    <x v="1"/>
    <x v="4"/>
    <n v="72"/>
    <n v="3.9"/>
    <n v="3.9"/>
    <x v="72"/>
    <x v="3"/>
    <x v="1"/>
    <s v="D2"/>
  </r>
  <r>
    <s v="2025-GUS-D2"/>
    <d v="2025-10-22T00:00:00"/>
    <s v="Day 2"/>
    <s v="N0162"/>
    <s v="Coennie"/>
    <s v="Steyn"/>
    <s v="Nam Grand Masters"/>
    <s v="Nam Grand Masters"/>
    <x v="1"/>
    <x v="4"/>
    <n v="55"/>
    <n v="1.7"/>
    <n v="1.7"/>
    <x v="72"/>
    <x v="3"/>
    <x v="1"/>
    <s v="D2"/>
  </r>
  <r>
    <s v="2025-GUS-D2"/>
    <d v="2025-10-22T00:00:00"/>
    <s v="Day 2"/>
    <s v="N0162"/>
    <s v="Coennie"/>
    <s v="Steyn"/>
    <s v="Nam Grand Masters"/>
    <s v="Nam Grand Masters"/>
    <x v="1"/>
    <x v="4"/>
    <n v="56"/>
    <n v="1.8"/>
    <n v="1.8"/>
    <x v="72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41"/>
    <n v="0.7"/>
    <n v="0.7"/>
    <x v="70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48"/>
    <n v="1.1000000000000001"/>
    <n v="1.1000000000000001"/>
    <x v="70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47"/>
    <n v="1.1000000000000001"/>
    <n v="1.1000000000000001"/>
    <x v="70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46"/>
    <n v="1"/>
    <n v="1"/>
    <x v="70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44"/>
    <n v="0.9"/>
    <n v="0.9"/>
    <x v="70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55"/>
    <n v="1.7"/>
    <n v="1.7"/>
    <x v="70"/>
    <x v="3"/>
    <x v="1"/>
    <s v="D2"/>
  </r>
  <r>
    <s v="2025-GUS-D2"/>
    <d v="2025-10-22T00:00:00"/>
    <s v="Day 2"/>
    <s v="N0246"/>
    <s v="Phillip Eric"/>
    <s v="Mans"/>
    <s v="Nam Grand Masters"/>
    <s v="Nam Grand Masters"/>
    <x v="1"/>
    <x v="4"/>
    <n v="51"/>
    <n v="1.4"/>
    <n v="1.4"/>
    <x v="70"/>
    <x v="3"/>
    <x v="1"/>
    <s v="D2"/>
  </r>
  <r>
    <s v="2025-GUS-D2"/>
    <d v="2025-10-22T00:00:00"/>
    <s v="Day 2"/>
    <s v="N0335"/>
    <s v="Danie"/>
    <s v="Pieters"/>
    <s v="Nam Grand Masters"/>
    <s v="Nam Grand Masters"/>
    <x v="0"/>
    <x v="2"/>
    <n v="64"/>
    <n v="0"/>
    <n v="0"/>
    <x v="97"/>
    <x v="3"/>
    <x v="0"/>
    <s v="D2"/>
  </r>
  <r>
    <s v="2025-GUS-D2"/>
    <d v="2025-10-22T00:00:00"/>
    <s v="Day 2"/>
    <s v="N0335"/>
    <s v="Danie"/>
    <s v="Pieters"/>
    <s v="Nam Grand Masters"/>
    <s v="Nam Grand Masters"/>
    <x v="1"/>
    <x v="4"/>
    <n v="50"/>
    <n v="1.3"/>
    <n v="1.3"/>
    <x v="97"/>
    <x v="3"/>
    <x v="1"/>
    <s v="D2"/>
  </r>
  <r>
    <s v="2025-GUS-D2"/>
    <d v="2025-10-22T00:00:00"/>
    <s v="Day 2"/>
    <s v="N0335"/>
    <s v="Danie"/>
    <s v="Pieters"/>
    <s v="Nam Grand Masters"/>
    <s v="Nam Grand Masters"/>
    <x v="1"/>
    <x v="4"/>
    <n v="49"/>
    <n v="1.2"/>
    <n v="1.2"/>
    <x v="97"/>
    <x v="3"/>
    <x v="1"/>
    <s v="D2"/>
  </r>
  <r>
    <s v="2025-GUS-D2"/>
    <d v="2025-10-22T00:00:00"/>
    <s v="Day 2"/>
    <s v="N0335"/>
    <s v="Danie"/>
    <s v="Pieters"/>
    <s v="Nam Grand Masters"/>
    <s v="Nam Grand Masters"/>
    <x v="1"/>
    <x v="4"/>
    <n v="46"/>
    <n v="1"/>
    <n v="1"/>
    <x v="97"/>
    <x v="3"/>
    <x v="1"/>
    <s v="D2"/>
  </r>
  <r>
    <s v="2025-GUS-D2"/>
    <d v="2025-10-22T00:00:00"/>
    <s v="Day 2"/>
    <s v="N0335"/>
    <s v="Danie"/>
    <s v="Pieters"/>
    <s v="Nam Grand Masters"/>
    <s v="Nam Grand Masters"/>
    <x v="1"/>
    <x v="4"/>
    <n v="54"/>
    <n v="1.6"/>
    <n v="1.6"/>
    <x v="97"/>
    <x v="3"/>
    <x v="1"/>
    <s v="D2"/>
  </r>
  <r>
    <s v="2025-GUS-D2"/>
    <d v="2025-10-22T00:00:00"/>
    <s v="Day 2"/>
    <s v="N0335"/>
    <s v="Danie"/>
    <s v="Pieters"/>
    <s v="Nam Grand Masters"/>
    <s v="Nam Grand Masters"/>
    <x v="1"/>
    <x v="4"/>
    <n v="47"/>
    <n v="1.1000000000000001"/>
    <n v="1.1000000000000001"/>
    <x v="97"/>
    <x v="3"/>
    <x v="1"/>
    <s v="D2"/>
  </r>
  <r>
    <s v="2025-GUS-D2"/>
    <d v="2025-10-22T00:00:00"/>
    <s v="Day 2"/>
    <s v="N0011"/>
    <s v="Johan Mossie"/>
    <s v="Mostert"/>
    <s v="Nam Veterans"/>
    <s v="Nam Veterans"/>
    <x v="1"/>
    <x v="4"/>
    <n v="46"/>
    <n v="1"/>
    <n v="1"/>
    <x v="79"/>
    <x v="4"/>
    <x v="1"/>
    <s v="D2"/>
  </r>
  <r>
    <s v="2025-GUS-D2"/>
    <d v="2025-10-22T00:00:00"/>
    <s v="Day 2"/>
    <s v="N0011"/>
    <s v="Johan Mossie"/>
    <s v="Mostert"/>
    <s v="Nam Veterans"/>
    <s v="Nam Veterans"/>
    <x v="1"/>
    <x v="4"/>
    <n v="49"/>
    <n v="1.2"/>
    <n v="1.2"/>
    <x v="79"/>
    <x v="4"/>
    <x v="1"/>
    <s v="D2"/>
  </r>
  <r>
    <s v="2025-GUS-D2"/>
    <d v="2025-10-22T00:00:00"/>
    <s v="Day 2"/>
    <s v="N0011"/>
    <s v="Johan Mossie"/>
    <s v="Mostert"/>
    <s v="Nam Veterans"/>
    <s v="Nam Veterans"/>
    <x v="1"/>
    <x v="4"/>
    <n v="53"/>
    <n v="1.5"/>
    <n v="1.5"/>
    <x v="79"/>
    <x v="4"/>
    <x v="1"/>
    <s v="D2"/>
  </r>
  <r>
    <s v="2025-GUS-D2"/>
    <d v="2025-10-22T00:00:00"/>
    <s v="Day 2"/>
    <s v="N0011"/>
    <s v="Johan Mossie"/>
    <s v="Mostert"/>
    <s v="Nam Veterans"/>
    <s v="Nam Veterans"/>
    <x v="1"/>
    <x v="4"/>
    <n v="45"/>
    <n v="0.9"/>
    <n v="0.9"/>
    <x v="79"/>
    <x v="4"/>
    <x v="1"/>
    <s v="D2"/>
  </r>
  <r>
    <s v="2025-GUS-D2"/>
    <d v="2025-10-22T00:00:00"/>
    <s v="Day 2"/>
    <s v="N0407"/>
    <s v="Renier"/>
    <s v="Van Zyl"/>
    <s v="Nam Veterans"/>
    <s v="Nam Veterans"/>
    <x v="1"/>
    <x v="4"/>
    <n v="46"/>
    <n v="1"/>
    <n v="1"/>
    <x v="76"/>
    <x v="4"/>
    <x v="1"/>
    <s v="D2"/>
  </r>
  <r>
    <s v="2025-GUS-D2"/>
    <d v="2025-10-22T00:00:00"/>
    <s v="Day 2"/>
    <s v="N0407"/>
    <s v="Renier"/>
    <s v="Van Zyl"/>
    <s v="Nam Veterans"/>
    <s v="Nam Veterans"/>
    <x v="1"/>
    <x v="4"/>
    <n v="46"/>
    <n v="1"/>
    <n v="1"/>
    <x v="76"/>
    <x v="4"/>
    <x v="1"/>
    <s v="D2"/>
  </r>
  <r>
    <s v="2025-GUS-D2"/>
    <d v="2025-10-22T00:00:00"/>
    <s v="Day 2"/>
    <s v="N0407"/>
    <s v="Renier"/>
    <s v="Van Zyl"/>
    <s v="Nam Veterans"/>
    <s v="Nam Veterans"/>
    <x v="1"/>
    <x v="4"/>
    <n v="42"/>
    <n v="0.8"/>
    <n v="0.8"/>
    <x v="76"/>
    <x v="4"/>
    <x v="1"/>
    <s v="D2"/>
  </r>
  <r>
    <s v="2025-GUS-D2"/>
    <d v="2025-10-22T00:00:00"/>
    <s v="Day 2"/>
    <s v="N0407"/>
    <s v="Renier"/>
    <s v="Van Zyl"/>
    <s v="Nam Veterans"/>
    <s v="Nam Veterans"/>
    <x v="1"/>
    <x v="4"/>
    <n v="78"/>
    <n v="5"/>
    <n v="5"/>
    <x v="76"/>
    <x v="4"/>
    <x v="1"/>
    <s v="D2"/>
  </r>
  <r>
    <s v="2025-GUS-D2"/>
    <d v="2025-10-22T00:00:00"/>
    <s v="Day 2"/>
    <s v="N0300"/>
    <s v="Danie"/>
    <s v="Smith"/>
    <s v="Nam Veterans"/>
    <s v="Nam Veterans"/>
    <x v="0"/>
    <x v="0"/>
    <n v="98"/>
    <n v="4"/>
    <n v="4"/>
    <x v="80"/>
    <x v="4"/>
    <x v="0"/>
    <s v="D2"/>
  </r>
  <r>
    <s v="2025-GUS-D2"/>
    <d v="2025-10-22T00:00:00"/>
    <s v="Day 2"/>
    <s v="N0300"/>
    <s v="Danie"/>
    <s v="Smith"/>
    <s v="Nam Veterans"/>
    <s v="Nam Veterans"/>
    <x v="1"/>
    <x v="4"/>
    <n v="53"/>
    <n v="1.5"/>
    <n v="1.5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69"/>
    <n v="3.4"/>
    <n v="3.4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61"/>
    <n v="2.2999999999999998"/>
    <n v="2.2999999999999998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44"/>
    <n v="0.9"/>
    <n v="0.9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65"/>
    <n v="2.8"/>
    <n v="2.8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46"/>
    <n v="1"/>
    <n v="1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46"/>
    <n v="1"/>
    <n v="1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57"/>
    <n v="1.9"/>
    <n v="1.9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56"/>
    <n v="1.8"/>
    <n v="1.8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58"/>
    <n v="2"/>
    <n v="2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43"/>
    <n v="0.8"/>
    <n v="0.8"/>
    <x v="80"/>
    <x v="4"/>
    <x v="1"/>
    <s v="D2"/>
  </r>
  <r>
    <s v="2025-GUS-D2"/>
    <d v="2025-10-22T00:00:00"/>
    <s v="Day 2"/>
    <s v="N0300"/>
    <s v="Danie"/>
    <s v="Smith"/>
    <s v="Nam Veterans"/>
    <s v="Nam Veterans"/>
    <x v="1"/>
    <x v="4"/>
    <n v="55"/>
    <n v="1.7"/>
    <n v="1.7"/>
    <x v="80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51"/>
    <n v="1.4"/>
    <n v="1.4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55"/>
    <n v="1.7"/>
    <n v="1.7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52"/>
    <n v="1.4"/>
    <n v="1.4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57"/>
    <n v="1.9"/>
    <n v="1.9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53"/>
    <n v="1.5"/>
    <n v="1.5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45"/>
    <n v="0.9"/>
    <n v="0.9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63"/>
    <n v="2.6"/>
    <n v="2.6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1"/>
    <x v="4"/>
    <n v="42"/>
    <n v="0.8"/>
    <n v="0.8"/>
    <x v="77"/>
    <x v="4"/>
    <x v="1"/>
    <s v="D2"/>
  </r>
  <r>
    <s v="2025-GUS-D2"/>
    <d v="2025-10-22T00:00:00"/>
    <s v="Day 2"/>
    <s v="N0117"/>
    <s v="Andrew"/>
    <s v="Van Schalkwyk"/>
    <s v="Nam Veterans"/>
    <s v="Nam Veterans"/>
    <x v="0"/>
    <x v="0"/>
    <n v="90"/>
    <n v="3"/>
    <n v="3"/>
    <x v="77"/>
    <x v="4"/>
    <x v="0"/>
    <s v="D2"/>
  </r>
  <r>
    <s v="2025-GUS-D2"/>
    <d v="2025-10-22T00:00:00"/>
    <s v="Day 2"/>
    <s v="N0779"/>
    <s v="Wallace"/>
    <s v="Shepperson"/>
    <s v="Nam Veterans"/>
    <s v="Nam Veterans"/>
    <x v="0"/>
    <x v="0"/>
    <n v="83"/>
    <n v="2.2999999999999998"/>
    <n v="2.2999999999999998"/>
    <x v="78"/>
    <x v="4"/>
    <x v="0"/>
    <s v="D2"/>
  </r>
  <r>
    <s v="2025-GUS-D2"/>
    <d v="2025-10-22T00:00:00"/>
    <s v="Day 2"/>
    <s v="N0779"/>
    <s v="Wallace"/>
    <s v="Shepperson"/>
    <s v="Nam Veterans"/>
    <s v="Nam Veterans"/>
    <x v="1"/>
    <x v="4"/>
    <n v="55"/>
    <n v="1.7"/>
    <n v="1.7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48"/>
    <n v="1.1000000000000001"/>
    <n v="1.1000000000000001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46"/>
    <n v="1"/>
    <n v="1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48"/>
    <n v="1.1000000000000001"/>
    <n v="1.1000000000000001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53"/>
    <n v="1.5"/>
    <n v="1.5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47"/>
    <n v="1.1000000000000001"/>
    <n v="1.1000000000000001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58"/>
    <n v="2"/>
    <n v="2"/>
    <x v="78"/>
    <x v="4"/>
    <x v="1"/>
    <s v="D2"/>
  </r>
  <r>
    <s v="2025-GUS-D2"/>
    <d v="2025-10-22T00:00:00"/>
    <s v="Day 2"/>
    <s v="N0779"/>
    <s v="Wallace"/>
    <s v="Shepperson"/>
    <s v="Nam Veterans"/>
    <s v="Nam Veterans"/>
    <x v="1"/>
    <x v="4"/>
    <n v="43"/>
    <n v="0.8"/>
    <n v="0.8"/>
    <x v="78"/>
    <x v="4"/>
    <x v="1"/>
    <s v="D2"/>
  </r>
  <r>
    <s v="2025-GUS-D2"/>
    <d v="2025-10-22T00:00:00"/>
    <s v="Day 2"/>
    <s v="N0014"/>
    <s v="Willem"/>
    <s v="Steyn"/>
    <s v="Nam Veterans"/>
    <s v="Nam Veterans"/>
    <x v="0"/>
    <x v="0"/>
    <n v="139"/>
    <n v="13.4"/>
    <n v="13.4"/>
    <x v="75"/>
    <x v="4"/>
    <x v="0"/>
    <s v="D2"/>
  </r>
  <r>
    <s v="2025-GUS-D2"/>
    <d v="2025-10-22T00:00:00"/>
    <s v="Day 2"/>
    <s v="N0014"/>
    <s v="Willem"/>
    <s v="Steyn"/>
    <s v="Nam Veterans"/>
    <s v="Nam Veterans"/>
    <x v="0"/>
    <x v="0"/>
    <n v="124"/>
    <n v="9.1"/>
    <n v="9.1"/>
    <x v="75"/>
    <x v="4"/>
    <x v="0"/>
    <s v="D2"/>
  </r>
  <r>
    <s v="2025-GUS-D2"/>
    <d v="2025-10-22T00:00:00"/>
    <s v="Day 2"/>
    <s v="N0014"/>
    <s v="Willem"/>
    <s v="Steyn"/>
    <s v="Nam Veterans"/>
    <s v="Nam Veterans"/>
    <x v="0"/>
    <x v="5"/>
    <n v="70"/>
    <n v="1.2"/>
    <n v="1.2"/>
    <x v="75"/>
    <x v="4"/>
    <x v="0"/>
    <s v="D2"/>
  </r>
  <r>
    <s v="2025-GUS-D2"/>
    <d v="2025-10-22T00:00:00"/>
    <s v="Day 2"/>
    <s v="N0014"/>
    <s v="Willem"/>
    <s v="Steyn"/>
    <s v="Nam Veterans"/>
    <s v="Nam Veterans"/>
    <x v="1"/>
    <x v="4"/>
    <n v="55"/>
    <n v="1.7"/>
    <n v="1.7"/>
    <x v="75"/>
    <x v="4"/>
    <x v="1"/>
    <s v="D2"/>
  </r>
  <r>
    <s v="2025-GUS-D2"/>
    <d v="2025-10-22T00:00:00"/>
    <s v="Day 2"/>
    <s v="N0014"/>
    <s v="Willem"/>
    <s v="Steyn"/>
    <s v="Nam Veterans"/>
    <s v="Nam Veterans"/>
    <x v="1"/>
    <x v="4"/>
    <n v="49"/>
    <n v="1.2"/>
    <n v="1.2"/>
    <x v="75"/>
    <x v="4"/>
    <x v="1"/>
    <s v="D2"/>
  </r>
  <r>
    <s v="2025-GUS-D2"/>
    <d v="2025-10-22T00:00:00"/>
    <s v="Day 2"/>
    <s v="N0014"/>
    <s v="Willem"/>
    <s v="Steyn"/>
    <s v="Nam Veterans"/>
    <s v="Nam Veterans"/>
    <x v="1"/>
    <x v="4"/>
    <n v="55"/>
    <n v="1.7"/>
    <n v="1.7"/>
    <x v="75"/>
    <x v="4"/>
    <x v="1"/>
    <s v="D2"/>
  </r>
  <r>
    <s v="2025-GUS-D2"/>
    <d v="2025-10-22T00:00:00"/>
    <s v="Day 2"/>
    <s v="N0485"/>
    <s v="Johan"/>
    <s v="Herbst"/>
    <s v="Nam Veterans"/>
    <s v="Nam Veterans"/>
    <x v="0"/>
    <x v="0"/>
    <n v="102"/>
    <n v="4.5999999999999996"/>
    <n v="4.5999999999999996"/>
    <x v="81"/>
    <x v="4"/>
    <x v="0"/>
    <s v="D2"/>
  </r>
  <r>
    <s v="2025-GUS-D2"/>
    <d v="2025-10-22T00:00:00"/>
    <s v="Day 2"/>
    <s v="N0485"/>
    <s v="Johan"/>
    <s v="Herbst"/>
    <s v="Nam Veterans"/>
    <s v="Nam Veterans"/>
    <x v="0"/>
    <x v="0"/>
    <n v="144"/>
    <n v="15.1"/>
    <n v="15.1"/>
    <x v="81"/>
    <x v="4"/>
    <x v="0"/>
    <s v="D2"/>
  </r>
  <r>
    <s v="2025-GUS-D2"/>
    <d v="2025-10-22T00:00:00"/>
    <s v="Day 2"/>
    <s v="N0485"/>
    <s v="Johan"/>
    <s v="Herbst"/>
    <s v="Nam Veterans"/>
    <s v="Nam Veterans"/>
    <x v="1"/>
    <x v="4"/>
    <n v="48"/>
    <n v="1.1000000000000001"/>
    <n v="1.1000000000000001"/>
    <x v="81"/>
    <x v="4"/>
    <x v="1"/>
    <s v="D2"/>
  </r>
  <r>
    <s v="2025-GUS-D2"/>
    <d v="2025-10-22T00:00:00"/>
    <s v="Day 2"/>
    <s v="N0485"/>
    <s v="Johan"/>
    <s v="Herbst"/>
    <s v="Nam Veterans"/>
    <s v="Nam Veterans"/>
    <x v="1"/>
    <x v="4"/>
    <n v="42"/>
    <n v="0.8"/>
    <n v="0.8"/>
    <x v="81"/>
    <x v="4"/>
    <x v="1"/>
    <s v="D2"/>
  </r>
  <r>
    <s v="2025-GUS-D2"/>
    <d v="2025-10-22T00:00:00"/>
    <s v="Day 2"/>
    <s v="N0381"/>
    <s v="Luke"/>
    <s v="Jansen"/>
    <s v="Nam Development"/>
    <s v="Nam Development"/>
    <x v="1"/>
    <x v="4"/>
    <n v="53"/>
    <n v="1.5"/>
    <n v="1.5"/>
    <x v="88"/>
    <x v="5"/>
    <x v="1"/>
    <s v="D2"/>
  </r>
  <r>
    <s v="2025-GUS-D2"/>
    <d v="2025-10-22T00:00:00"/>
    <s v="Day 2"/>
    <s v="N0381"/>
    <s v="Luke"/>
    <s v="Jansen"/>
    <s v="Nam Development"/>
    <s v="Nam Development"/>
    <x v="1"/>
    <x v="4"/>
    <n v="56"/>
    <n v="1.8"/>
    <n v="1.8"/>
    <x v="88"/>
    <x v="5"/>
    <x v="1"/>
    <s v="D2"/>
  </r>
  <r>
    <s v="2025-GUS-D2"/>
    <d v="2025-10-22T00:00:00"/>
    <s v="Day 2"/>
    <s v="N0381"/>
    <s v="Luke"/>
    <s v="Jansen"/>
    <s v="Nam Development"/>
    <s v="Nam Development"/>
    <x v="1"/>
    <x v="4"/>
    <n v="58"/>
    <n v="2"/>
    <n v="2"/>
    <x v="88"/>
    <x v="5"/>
    <x v="1"/>
    <s v="D2"/>
  </r>
  <r>
    <s v="2025-GUS-D2"/>
    <d v="2025-10-22T00:00:00"/>
    <s v="Day 2"/>
    <s v="N0381"/>
    <s v="Luke"/>
    <s v="Jansen"/>
    <s v="Nam Development"/>
    <s v="Nam Development"/>
    <x v="1"/>
    <x v="4"/>
    <n v="50"/>
    <n v="1.3"/>
    <n v="1.3"/>
    <x v="88"/>
    <x v="5"/>
    <x v="1"/>
    <s v="D2"/>
  </r>
  <r>
    <s v="2025-GUS-D2"/>
    <d v="2025-10-22T00:00:00"/>
    <s v="Day 2"/>
    <s v="N0381"/>
    <s v="Luke"/>
    <s v="Jansen"/>
    <s v="Nam Development"/>
    <s v="Nam Development"/>
    <x v="1"/>
    <x v="4"/>
    <n v="54"/>
    <n v="1.6"/>
    <n v="1.6"/>
    <x v="88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54"/>
    <n v="1.6"/>
    <n v="1.6"/>
    <x v="85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44"/>
    <n v="0.9"/>
    <n v="0.9"/>
    <x v="85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55"/>
    <n v="1.7"/>
    <n v="1.7"/>
    <x v="85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56"/>
    <n v="1.8"/>
    <n v="1.8"/>
    <x v="85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52"/>
    <n v="1.4"/>
    <n v="1.4"/>
    <x v="85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41"/>
    <n v="0.7"/>
    <n v="0.7"/>
    <x v="85"/>
    <x v="5"/>
    <x v="1"/>
    <s v="D2"/>
  </r>
  <r>
    <s v="2025-GUS-D2"/>
    <d v="2025-10-22T00:00:00"/>
    <s v="Day 2"/>
    <s v="N0851"/>
    <s v="Ricku"/>
    <s v="Mans"/>
    <s v="Nam Development"/>
    <s v="Nam Development"/>
    <x v="1"/>
    <x v="4"/>
    <n v="44"/>
    <n v="0.9"/>
    <n v="0.9"/>
    <x v="85"/>
    <x v="5"/>
    <x v="1"/>
    <s v="D2"/>
  </r>
  <r>
    <s v="2025-GUS-D2"/>
    <d v="2025-10-22T00:00:00"/>
    <s v="Day 2"/>
    <s v="N0295"/>
    <s v="Bradd"/>
    <s v="Biller"/>
    <s v="Nam Development"/>
    <s v="Nam Development"/>
    <x v="1"/>
    <x v="4"/>
    <n v="55"/>
    <n v="1.7"/>
    <n v="1.7"/>
    <x v="83"/>
    <x v="5"/>
    <x v="1"/>
    <s v="D2"/>
  </r>
  <r>
    <s v="2025-GUS-D2"/>
    <d v="2025-10-22T00:00:00"/>
    <s v="Day 2"/>
    <s v="N0295"/>
    <s v="Bradd"/>
    <s v="Biller"/>
    <s v="Nam Development"/>
    <s v="Nam Development"/>
    <x v="1"/>
    <x v="4"/>
    <n v="47"/>
    <n v="1.1000000000000001"/>
    <n v="1.1000000000000001"/>
    <x v="83"/>
    <x v="5"/>
    <x v="1"/>
    <s v="D2"/>
  </r>
  <r>
    <s v="2025-GUS-D2"/>
    <d v="2025-10-22T00:00:00"/>
    <s v="Day 2"/>
    <s v="N0295"/>
    <s v="Bradd"/>
    <s v="Biller"/>
    <s v="Nam Development"/>
    <s v="Nam Development"/>
    <x v="1"/>
    <x v="4"/>
    <n v="61"/>
    <n v="2.2999999999999998"/>
    <n v="2.2999999999999998"/>
    <x v="83"/>
    <x v="5"/>
    <x v="1"/>
    <s v="D2"/>
  </r>
  <r>
    <s v="2025-GUS-D2"/>
    <d v="2025-10-22T00:00:00"/>
    <s v="Day 2"/>
    <s v="N0295"/>
    <s v="Bradd"/>
    <s v="Biller"/>
    <s v="Nam Development"/>
    <s v="Nam Development"/>
    <x v="1"/>
    <x v="4"/>
    <n v="50"/>
    <n v="1.3"/>
    <n v="1.3"/>
    <x v="83"/>
    <x v="5"/>
    <x v="1"/>
    <s v="D2"/>
  </r>
  <r>
    <s v="2025-GUS-D2"/>
    <d v="2025-10-22T00:00:00"/>
    <s v="Day 2"/>
    <s v="N0295"/>
    <s v="Bradd"/>
    <s v="Biller"/>
    <s v="Nam Development"/>
    <s v="Nam Development"/>
    <x v="1"/>
    <x v="4"/>
    <n v="48"/>
    <n v="1.1000000000000001"/>
    <n v="1.1000000000000001"/>
    <x v="83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63"/>
    <n v="2.6"/>
    <n v="2.6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47"/>
    <n v="1.1000000000000001"/>
    <n v="1.1000000000000001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52"/>
    <n v="1.4"/>
    <n v="1.4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46"/>
    <n v="1"/>
    <n v="1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67"/>
    <n v="3.1"/>
    <n v="3.1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58"/>
    <n v="2"/>
    <n v="2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58"/>
    <n v="2"/>
    <n v="2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54"/>
    <n v="1.6"/>
    <n v="1.6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58"/>
    <n v="2"/>
    <n v="2"/>
    <x v="87"/>
    <x v="5"/>
    <x v="1"/>
    <s v="D2"/>
  </r>
  <r>
    <s v="2025-GUS-D2"/>
    <d v="2025-10-22T00:00:00"/>
    <s v="Day 2"/>
    <s v="N0704"/>
    <s v="Kay"/>
    <s v="Bachran"/>
    <s v="Nam Development"/>
    <s v="Nam Development"/>
    <x v="1"/>
    <x v="4"/>
    <n v="53"/>
    <n v="1.5"/>
    <n v="1.5"/>
    <x v="87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46"/>
    <n v="1"/>
    <n v="1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2"/>
    <n v="1.4"/>
    <n v="1.4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4"/>
    <n v="1.6"/>
    <n v="1.6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4"/>
    <n v="1.6"/>
    <n v="1.6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5"/>
    <n v="1.7"/>
    <n v="1.7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4"/>
    <n v="1.6"/>
    <n v="1.6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48"/>
    <n v="1.1000000000000001"/>
    <n v="1.1000000000000001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62"/>
    <n v="2.5"/>
    <n v="2.5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8"/>
    <n v="2"/>
    <n v="2"/>
    <x v="82"/>
    <x v="5"/>
    <x v="1"/>
    <s v="D2"/>
  </r>
  <r>
    <s v="2025-GUS-D2"/>
    <d v="2025-10-22T00:00:00"/>
    <s v="Day 2"/>
    <s v="N0693"/>
    <s v="Jacob"/>
    <s v="Wasserfall"/>
    <s v="Nam Development"/>
    <s v="Nam Development"/>
    <x v="1"/>
    <x v="4"/>
    <n v="59"/>
    <n v="2.1"/>
    <n v="2.1"/>
    <x v="82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8"/>
    <n v="2"/>
    <n v="2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6"/>
    <n v="1.8"/>
    <n v="1.8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4"/>
    <n v="1.6"/>
    <n v="1.6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3"/>
    <n v="0.8"/>
    <n v="0.8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4"/>
    <n v="1.6"/>
    <n v="1.6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0"/>
    <n v="1.3"/>
    <n v="1.3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5"/>
    <n v="0.9"/>
    <n v="0.9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9"/>
    <n v="1.2"/>
    <n v="1.2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9"/>
    <n v="1.2"/>
    <n v="1.2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6"/>
    <n v="1.8"/>
    <n v="1.8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55"/>
    <n v="1.7"/>
    <n v="1.7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9"/>
    <n v="1.2"/>
    <n v="1.2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5"/>
    <n v="0.9"/>
    <n v="0.9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1"/>
    <x v="4"/>
    <n v="46"/>
    <n v="1"/>
    <n v="1"/>
    <x v="84"/>
    <x v="5"/>
    <x v="1"/>
    <s v="D2"/>
  </r>
  <r>
    <s v="2025-GUS-D2"/>
    <d v="2025-10-22T00:00:00"/>
    <s v="Day 2"/>
    <s v="N0882"/>
    <s v="Alexander Albert"/>
    <s v="Jansen"/>
    <s v="Nam Development"/>
    <s v="Nam Development"/>
    <x v="0"/>
    <x v="0"/>
    <n v="110"/>
    <n v="6"/>
    <n v="6"/>
    <x v="84"/>
    <x v="5"/>
    <x v="0"/>
    <s v="D2"/>
  </r>
  <r>
    <s v="2025-GUS-D2"/>
    <d v="2025-10-22T00:00:00"/>
    <s v="Day 2"/>
    <s v="N0340"/>
    <s v="Izak"/>
    <s v="Van Der Merwe"/>
    <s v="Nam Development"/>
    <s v="Nam Development"/>
    <x v="1"/>
    <x v="4"/>
    <n v="44"/>
    <n v="0.9"/>
    <n v="0.9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63"/>
    <n v="2.6"/>
    <n v="2.6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44"/>
    <n v="0.9"/>
    <n v="0.9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51"/>
    <n v="1.4"/>
    <n v="1.4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48"/>
    <n v="1.1000000000000001"/>
    <n v="1.1000000000000001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53"/>
    <n v="1.5"/>
    <n v="1.5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50"/>
    <n v="1.3"/>
    <n v="1.3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40"/>
    <n v="0.7"/>
    <n v="0.7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1"/>
    <x v="4"/>
    <n v="46"/>
    <n v="1"/>
    <n v="1"/>
    <x v="86"/>
    <x v="5"/>
    <x v="1"/>
    <s v="D2"/>
  </r>
  <r>
    <s v="2025-GUS-D2"/>
    <d v="2025-10-22T00:00:00"/>
    <s v="Day 2"/>
    <s v="N0340"/>
    <s v="Izak"/>
    <s v="Van Der Merwe"/>
    <s v="Nam Development"/>
    <s v="Nam Development"/>
    <x v="0"/>
    <x v="2"/>
    <n v="152"/>
    <n v="16"/>
    <n v="16"/>
    <x v="86"/>
    <x v="5"/>
    <x v="0"/>
    <s v="D2"/>
  </r>
  <r>
    <s v="2025-GUS-D2"/>
    <d v="2025-10-22T00:00:00"/>
    <s v="Day 2"/>
    <s v="N0340"/>
    <s v="Izak"/>
    <s v="Van Der Merwe"/>
    <s v="Nam Development"/>
    <s v="Nam Development"/>
    <x v="0"/>
    <x v="0"/>
    <n v="126"/>
    <n v="9.6"/>
    <n v="9.6"/>
    <x v="86"/>
    <x v="5"/>
    <x v="0"/>
    <s v="D2"/>
  </r>
  <r>
    <s v="2025-GUS-D2"/>
    <d v="2025-10-22T00:00:00"/>
    <s v="Day 2"/>
    <s v="N0340"/>
    <s v="Izak"/>
    <s v="Van Der Merwe"/>
    <s v="Nam Development"/>
    <s v="Nam Development"/>
    <x v="0"/>
    <x v="0"/>
    <n v="76"/>
    <n v="1.7"/>
    <n v="1.7"/>
    <x v="86"/>
    <x v="5"/>
    <x v="0"/>
    <s v="D2"/>
  </r>
  <r>
    <s v="2025-GUS-D3"/>
    <d v="2025-10-23T00:00:00"/>
    <s v="Day 3"/>
    <s v="SA8249"/>
    <s v="Ettien"/>
    <s v="Burger"/>
    <s v="SA President A"/>
    <s v="SA President A"/>
    <x v="0"/>
    <x v="3"/>
    <n v="116"/>
    <n v="19.5"/>
    <n v="19.5"/>
    <x v="5"/>
    <x v="0"/>
    <x v="0"/>
    <s v="D3"/>
  </r>
  <r>
    <s v="2025-GUS-D3"/>
    <d v="2025-10-23T00:00:00"/>
    <s v="Day 3"/>
    <s v="SA8249"/>
    <s v="Ettien"/>
    <s v="Burger"/>
    <s v="SA President A"/>
    <s v="SA President A"/>
    <x v="0"/>
    <x v="0"/>
    <n v="121"/>
    <n v="8.3000000000000007"/>
    <n v="8.3000000000000007"/>
    <x v="5"/>
    <x v="0"/>
    <x v="0"/>
    <s v="D3"/>
  </r>
  <r>
    <s v="2025-GUS-D3"/>
    <d v="2025-10-23T00:00:00"/>
    <s v="Day 3"/>
    <s v="SA8725"/>
    <s v="Pieter"/>
    <s v="Muller"/>
    <s v="SA President A"/>
    <s v="SA President A"/>
    <x v="1"/>
    <x v="4"/>
    <n v="42"/>
    <n v="0.8"/>
    <n v="0.8"/>
    <x v="6"/>
    <x v="0"/>
    <x v="1"/>
    <s v="D3"/>
  </r>
  <r>
    <s v="2025-GUS-D3"/>
    <d v="2025-10-23T00:00:00"/>
    <s v="Day 3"/>
    <s v="SA8725"/>
    <s v="Pieter"/>
    <s v="Muller"/>
    <s v="SA President A"/>
    <s v="SA President A"/>
    <x v="0"/>
    <x v="0"/>
    <n v="76"/>
    <n v="1.7"/>
    <n v="1.7"/>
    <x v="6"/>
    <x v="0"/>
    <x v="0"/>
    <s v="D3"/>
  </r>
  <r>
    <s v="2025-GUS-D3"/>
    <d v="2025-10-23T00:00:00"/>
    <s v="Day 3"/>
    <s v="SA8725"/>
    <s v="Pieter"/>
    <s v="Muller"/>
    <s v="SA President A"/>
    <s v="SA President A"/>
    <x v="0"/>
    <x v="0"/>
    <n v="96"/>
    <n v="3.8"/>
    <n v="3.8"/>
    <x v="6"/>
    <x v="0"/>
    <x v="0"/>
    <s v="D3"/>
  </r>
  <r>
    <s v="2025-GUS-D3"/>
    <d v="2025-10-23T00:00:00"/>
    <s v="Day 3"/>
    <s v="SA4197"/>
    <s v="Ruan"/>
    <s v="Westraad"/>
    <s v="SA President A"/>
    <s v="SA President A"/>
    <x v="0"/>
    <x v="0"/>
    <n v="156"/>
    <n v="19.899999999999999"/>
    <n v="19.899999999999999"/>
    <x v="1"/>
    <x v="0"/>
    <x v="0"/>
    <s v="D3"/>
  </r>
  <r>
    <s v="2025-GUS-D3"/>
    <d v="2025-10-23T00:00:00"/>
    <s v="Day 3"/>
    <s v="SA0863"/>
    <s v="JB"/>
    <s v="Theron"/>
    <s v="SA President A"/>
    <s v="SA President A"/>
    <x v="0"/>
    <x v="0"/>
    <n v="116"/>
    <n v="7.2"/>
    <n v="7.2"/>
    <x v="0"/>
    <x v="0"/>
    <x v="0"/>
    <s v="D3"/>
  </r>
  <r>
    <s v="2025-GUS-D3"/>
    <d v="2025-10-23T00:00:00"/>
    <s v="Day 3"/>
    <s v="SA0863"/>
    <s v="JB"/>
    <s v="Theron"/>
    <s v="SA President A"/>
    <s v="SA President A"/>
    <x v="0"/>
    <x v="0"/>
    <n v="90"/>
    <n v="3"/>
    <n v="3"/>
    <x v="0"/>
    <x v="0"/>
    <x v="0"/>
    <s v="D3"/>
  </r>
  <r>
    <s v="2025-GUS-D3"/>
    <d v="2025-10-23T00:00:00"/>
    <s v="Day 3"/>
    <s v="SA0863"/>
    <s v="JB"/>
    <s v="Theron"/>
    <s v="SA President A"/>
    <s v="SA President A"/>
    <x v="0"/>
    <x v="0"/>
    <n v="159"/>
    <n v="21.3"/>
    <n v="21.3"/>
    <x v="0"/>
    <x v="0"/>
    <x v="0"/>
    <s v="D3"/>
  </r>
  <r>
    <s v="2025-GUS-D3"/>
    <d v="2025-10-23T00:00:00"/>
    <s v="Day 3"/>
    <s v="SA2679"/>
    <s v="Stephan"/>
    <s v="Ferreira"/>
    <s v="SA President A"/>
    <s v="SA President A"/>
    <x v="0"/>
    <x v="4"/>
    <m/>
    <s v=""/>
    <s v=""/>
    <x v="3"/>
    <x v="0"/>
    <x v="2"/>
    <s v="D3"/>
  </r>
  <r>
    <s v="2025-GUS-D3"/>
    <d v="2025-10-23T00:00:00"/>
    <s v="Day 3"/>
    <s v="SA8804"/>
    <s v="Jean"/>
    <s v="Coetzee"/>
    <s v="SA President A"/>
    <s v="SA President A"/>
    <x v="0"/>
    <x v="4"/>
    <m/>
    <s v=""/>
    <s v=""/>
    <x v="2"/>
    <x v="0"/>
    <x v="2"/>
    <s v="D3"/>
  </r>
  <r>
    <s v="2025-GUS-D3"/>
    <d v="2025-10-23T00:00:00"/>
    <s v="Day 3"/>
    <s v="SA9222"/>
    <s v="Shrinaav"/>
    <s v="Sahadev"/>
    <s v="SA President A"/>
    <s v="SA President A"/>
    <x v="0"/>
    <x v="4"/>
    <m/>
    <s v=""/>
    <s v=""/>
    <x v="4"/>
    <x v="0"/>
    <x v="2"/>
    <s v="D3"/>
  </r>
  <r>
    <s v="2025-GUS-D3"/>
    <d v="2025-10-23T00:00:00"/>
    <s v="Day 3"/>
    <s v="SA9923"/>
    <s v="Chris"/>
    <s v="Barnard"/>
    <s v="SA President B"/>
    <s v="SA President B"/>
    <x v="0"/>
    <x v="8"/>
    <n v="34"/>
    <n v="1.2"/>
    <n v="1.2"/>
    <x v="10"/>
    <x v="1"/>
    <x v="0"/>
    <s v="D3"/>
  </r>
  <r>
    <s v="2025-GUS-D3"/>
    <d v="2025-10-23T00:00:00"/>
    <s v="Day 3"/>
    <s v="SA10056"/>
    <s v="Philip"/>
    <s v="De Lange"/>
    <s v="SA President B"/>
    <s v="SA President B"/>
    <x v="0"/>
    <x v="0"/>
    <n v="145"/>
    <n v="15.5"/>
    <n v="15.5"/>
    <x v="11"/>
    <x v="1"/>
    <x v="0"/>
    <s v="D3"/>
  </r>
  <r>
    <s v="2025-GUS-D3"/>
    <d v="2025-10-23T00:00:00"/>
    <s v="Day 3"/>
    <s v="SA10056"/>
    <s v="Philip"/>
    <s v="De Lange"/>
    <s v="SA President B"/>
    <s v="SA President B"/>
    <x v="1"/>
    <x v="4"/>
    <n v="61"/>
    <n v="2.2999999999999998"/>
    <n v="2.2999999999999998"/>
    <x v="11"/>
    <x v="1"/>
    <x v="1"/>
    <s v="D3"/>
  </r>
  <r>
    <s v="2025-GUS-D3"/>
    <d v="2025-10-23T00:00:00"/>
    <s v="Day 3"/>
    <s v="SA5757"/>
    <s v="Luke"/>
    <s v="Roos"/>
    <s v="SA President B"/>
    <s v="SA President B"/>
    <x v="0"/>
    <x v="0"/>
    <n v="140"/>
    <n v="13.7"/>
    <n v="13.7"/>
    <x v="9"/>
    <x v="1"/>
    <x v="0"/>
    <s v="D3"/>
  </r>
  <r>
    <s v="2025-GUS-D3"/>
    <d v="2025-10-23T00:00:00"/>
    <s v="Day 3"/>
    <s v="SA5757"/>
    <s v="Luke"/>
    <s v="Roos"/>
    <s v="SA President B"/>
    <s v="SA President B"/>
    <x v="0"/>
    <x v="0"/>
    <n v="141"/>
    <n v="14.1"/>
    <n v="14.1"/>
    <x v="9"/>
    <x v="1"/>
    <x v="0"/>
    <s v="D3"/>
  </r>
  <r>
    <s v="2025-GUS-D3"/>
    <d v="2025-10-23T00:00:00"/>
    <s v="Day 3"/>
    <s v="SA10088"/>
    <s v="Sheldon"/>
    <s v="Rawstron"/>
    <s v="SA President B"/>
    <s v="SA President B"/>
    <x v="0"/>
    <x v="0"/>
    <n v="167"/>
    <n v="25.2"/>
    <n v="25.2"/>
    <x v="12"/>
    <x v="1"/>
    <x v="0"/>
    <s v="D3"/>
  </r>
  <r>
    <s v="2025-GUS-D3"/>
    <d v="2025-10-23T00:00:00"/>
    <s v="Day 3"/>
    <s v="SA10088"/>
    <s v="Sheldon"/>
    <s v="Rawstron"/>
    <s v="SA President B"/>
    <s v="SA President B"/>
    <x v="0"/>
    <x v="0"/>
    <n v="122"/>
    <n v="8.6"/>
    <n v="8.6"/>
    <x v="12"/>
    <x v="1"/>
    <x v="0"/>
    <s v="D3"/>
  </r>
  <r>
    <s v="2025-GUS-D3"/>
    <d v="2025-10-23T00:00:00"/>
    <s v="Day 3"/>
    <s v="SA10088"/>
    <s v="Sheldon"/>
    <s v="Rawstron"/>
    <s v="SA President B"/>
    <s v="SA President B"/>
    <x v="0"/>
    <x v="0"/>
    <n v="135"/>
    <n v="12.1"/>
    <n v="12.1"/>
    <x v="12"/>
    <x v="1"/>
    <x v="0"/>
    <s v="D3"/>
  </r>
  <r>
    <s v="2025-GUS-D3"/>
    <d v="2025-10-23T00:00:00"/>
    <s v="Day 3"/>
    <s v="SA10088"/>
    <s v="Sheldon"/>
    <s v="Rawstron"/>
    <s v="SA President B"/>
    <s v="SA President B"/>
    <x v="0"/>
    <x v="0"/>
    <n v="142"/>
    <n v="14.4"/>
    <n v="14.4"/>
    <x v="12"/>
    <x v="1"/>
    <x v="0"/>
    <s v="D3"/>
  </r>
  <r>
    <s v="2025-GUS-D3"/>
    <d v="2025-10-23T00:00:00"/>
    <s v="Day 3"/>
    <s v="SA10088"/>
    <s v="Sheldon"/>
    <s v="Rawstron"/>
    <s v="SA President B"/>
    <s v="SA President B"/>
    <x v="0"/>
    <x v="0"/>
    <n v="117"/>
    <n v="7.4"/>
    <n v="7.4"/>
    <x v="12"/>
    <x v="1"/>
    <x v="0"/>
    <s v="D3"/>
  </r>
  <r>
    <s v="2025-GUS-D3"/>
    <d v="2025-10-23T00:00:00"/>
    <s v="Day 3"/>
    <s v="SA10088"/>
    <s v="Sheldon"/>
    <s v="Rawstron"/>
    <s v="SA President B"/>
    <s v="SA President B"/>
    <x v="0"/>
    <x v="0"/>
    <n v="93"/>
    <n v="3.4"/>
    <n v="3.4"/>
    <x v="12"/>
    <x v="1"/>
    <x v="0"/>
    <s v="D3"/>
  </r>
  <r>
    <s v="2025-GUS-D3"/>
    <d v="2025-10-23T00:00:00"/>
    <s v="Day 3"/>
    <s v="SA6738"/>
    <s v="Wallie"/>
    <s v="Stroebel"/>
    <s v="SA President B"/>
    <s v="SA President B"/>
    <x v="0"/>
    <x v="4"/>
    <m/>
    <s v=""/>
    <s v=""/>
    <x v="7"/>
    <x v="1"/>
    <x v="2"/>
    <s v="D3"/>
  </r>
  <r>
    <s v="2025-GUS-D3"/>
    <d v="2025-10-23T00:00:00"/>
    <s v="Day 3"/>
    <s v="SA9865"/>
    <s v="Shane"/>
    <s v="Rajbully"/>
    <s v="SA President B"/>
    <s v="SA President B"/>
    <x v="0"/>
    <x v="4"/>
    <m/>
    <s v=""/>
    <s v=""/>
    <x v="8"/>
    <x v="1"/>
    <x v="2"/>
    <s v="D3"/>
  </r>
  <r>
    <s v="2025-GUS-D3"/>
    <d v="2025-10-23T00:00:00"/>
    <s v="Day 3"/>
    <s v="SA9972"/>
    <s v="Benito"/>
    <s v="Crause"/>
    <s v="SA President B"/>
    <s v="SA President B"/>
    <x v="0"/>
    <x v="4"/>
    <m/>
    <s v=""/>
    <s v=""/>
    <x v="13"/>
    <x v="1"/>
    <x v="2"/>
    <s v="D3"/>
  </r>
  <r>
    <s v="2025-GUS-D3"/>
    <d v="2025-10-23T00:00:00"/>
    <s v="Day 3"/>
    <s v="SA11280"/>
    <s v="Saffiya"/>
    <s v="Ahmod"/>
    <s v="SA Ladies"/>
    <s v="SA Ladies"/>
    <x v="1"/>
    <x v="4"/>
    <n v="54"/>
    <n v="1.6"/>
    <n v="1.6"/>
    <x v="45"/>
    <x v="6"/>
    <x v="1"/>
    <s v="D3"/>
  </r>
  <r>
    <s v="2025-GUS-D3"/>
    <d v="2025-10-23T00:00:00"/>
    <s v="Day 3"/>
    <s v="SA5343"/>
    <s v="Mariette"/>
    <s v="Du Plessis"/>
    <s v="SA Ladies"/>
    <s v="SA Ladies"/>
    <x v="0"/>
    <x v="0"/>
    <n v="155"/>
    <n v="19.5"/>
    <n v="19.5"/>
    <x v="43"/>
    <x v="6"/>
    <x v="0"/>
    <s v="D3"/>
  </r>
  <r>
    <s v="2025-GUS-D3"/>
    <d v="2025-10-23T00:00:00"/>
    <s v="Day 3"/>
    <s v="SA11013"/>
    <s v="Sume"/>
    <s v="Mostert"/>
    <s v="SA Ladies"/>
    <s v="SA Ladies"/>
    <x v="0"/>
    <x v="3"/>
    <n v="124"/>
    <n v="24.3"/>
    <n v="24.3"/>
    <x v="41"/>
    <x v="6"/>
    <x v="0"/>
    <s v="D3"/>
  </r>
  <r>
    <s v="2025-GUS-D3"/>
    <d v="2025-10-23T00:00:00"/>
    <s v="Day 3"/>
    <s v="SA11013"/>
    <s v="Sume"/>
    <s v="Mostert"/>
    <s v="SA Ladies"/>
    <s v="SA Ladies"/>
    <x v="0"/>
    <x v="3"/>
    <n v="115"/>
    <n v="19"/>
    <n v="19"/>
    <x v="41"/>
    <x v="6"/>
    <x v="0"/>
    <s v="D3"/>
  </r>
  <r>
    <s v="2025-GUS-D3"/>
    <d v="2025-10-23T00:00:00"/>
    <s v="Day 3"/>
    <s v="SA10066"/>
    <s v="Angelique"/>
    <s v="Van Dyk"/>
    <s v="SA Ladies"/>
    <s v="SA Ladies"/>
    <x v="0"/>
    <x v="4"/>
    <m/>
    <s v=""/>
    <s v=""/>
    <x v="44"/>
    <x v="6"/>
    <x v="2"/>
    <s v="D3"/>
  </r>
  <r>
    <s v="2025-GUS-D3"/>
    <d v="2025-10-23T00:00:00"/>
    <s v="Day 3"/>
    <s v="SA6820"/>
    <s v="Helen"/>
    <s v="Potgieter"/>
    <s v="SA Ladies"/>
    <s v="SA Ladies"/>
    <x v="0"/>
    <x v="4"/>
    <m/>
    <s v=""/>
    <s v=""/>
    <x v="42"/>
    <x v="6"/>
    <x v="2"/>
    <s v="D3"/>
  </r>
  <r>
    <s v="2025-GUS-D3"/>
    <d v="2025-10-23T00:00:00"/>
    <s v="Day 3"/>
    <s v="SA6868"/>
    <s v="Mariette"/>
    <s v="Westraad"/>
    <s v="SA Ladies"/>
    <s v="SA Ladies"/>
    <x v="0"/>
    <x v="4"/>
    <m/>
    <s v=""/>
    <s v=""/>
    <x v="47"/>
    <x v="6"/>
    <x v="2"/>
    <s v="D3"/>
  </r>
  <r>
    <s v="2025-GUS-D3"/>
    <d v="2025-10-23T00:00:00"/>
    <s v="Day 3"/>
    <s v="SA9963"/>
    <s v="Yolanda"/>
    <s v="Vermeulen"/>
    <s v="SA Ladies"/>
    <s v="SA Ladies"/>
    <x v="0"/>
    <x v="4"/>
    <m/>
    <s v=""/>
    <s v=""/>
    <x v="46"/>
    <x v="6"/>
    <x v="2"/>
    <s v="D3"/>
  </r>
  <r>
    <s v="2025-GUS-D3"/>
    <d v="2025-10-23T00:00:00"/>
    <s v="Day 3"/>
    <s v="SA10017"/>
    <s v="Greg"/>
    <s v="Coetzer"/>
    <s v="SA Masters"/>
    <s v="SA Masters"/>
    <x v="0"/>
    <x v="2"/>
    <n v="131"/>
    <n v="9.5"/>
    <n v="9.5"/>
    <x v="15"/>
    <x v="2"/>
    <x v="0"/>
    <s v="D3"/>
  </r>
  <r>
    <s v="2025-GUS-D3"/>
    <d v="2025-10-23T00:00:00"/>
    <s v="Day 3"/>
    <s v="SA5644"/>
    <s v="Jacques"/>
    <s v="Snyman"/>
    <s v="SA Masters"/>
    <s v="SA Masters"/>
    <x v="0"/>
    <x v="0"/>
    <n v="146"/>
    <n v="15.9"/>
    <n v="15.9"/>
    <x v="16"/>
    <x v="2"/>
    <x v="0"/>
    <s v="D3"/>
  </r>
  <r>
    <s v="2025-GUS-D3"/>
    <d v="2025-10-23T00:00:00"/>
    <s v="Day 3"/>
    <s v="SA9488"/>
    <s v="Guy"/>
    <s v="Nicholson"/>
    <s v="SA Masters"/>
    <s v="SA Masters"/>
    <x v="0"/>
    <x v="0"/>
    <n v="126"/>
    <n v="9.6"/>
    <n v="9.6"/>
    <x v="19"/>
    <x v="2"/>
    <x v="0"/>
    <s v="D3"/>
  </r>
  <r>
    <s v="2025-GUS-D3"/>
    <d v="2025-10-23T00:00:00"/>
    <s v="Day 3"/>
    <s v="SA9488"/>
    <s v="Guy"/>
    <s v="Nicholson"/>
    <s v="SA Masters"/>
    <s v="SA Masters"/>
    <x v="0"/>
    <x v="3"/>
    <n v="114"/>
    <n v="18.399999999999999"/>
    <n v="18.399999999999999"/>
    <x v="19"/>
    <x v="2"/>
    <x v="0"/>
    <s v="D3"/>
  </r>
  <r>
    <s v="2025-GUS-D3"/>
    <d v="2025-10-23T00:00:00"/>
    <s v="Day 3"/>
    <s v="SA9488"/>
    <s v="Guy"/>
    <s v="Nicholson"/>
    <s v="SA Masters"/>
    <s v="SA Masters"/>
    <x v="0"/>
    <x v="2"/>
    <n v="117"/>
    <n v="6.4"/>
    <n v="6.4"/>
    <x v="19"/>
    <x v="2"/>
    <x v="0"/>
    <s v="D3"/>
  </r>
  <r>
    <s v="2025-GUS-D3"/>
    <d v="2025-10-23T00:00:00"/>
    <s v="Day 3"/>
    <s v="SA9488"/>
    <s v="Guy"/>
    <s v="Nicholson"/>
    <s v="SA Masters"/>
    <s v="SA Masters"/>
    <x v="0"/>
    <x v="3"/>
    <n v="101"/>
    <n v="12.4"/>
    <n v="12.4"/>
    <x v="19"/>
    <x v="2"/>
    <x v="0"/>
    <s v="D3"/>
  </r>
  <r>
    <s v="2025-GUS-D3"/>
    <d v="2025-10-23T00:00:00"/>
    <s v="Day 3"/>
    <s v="SA10911"/>
    <s v="Freek"/>
    <s v="Stander"/>
    <s v="SA Masters"/>
    <s v="SA Masters"/>
    <x v="0"/>
    <x v="0"/>
    <n v="148"/>
    <n v="16.600000000000001"/>
    <n v="16.600000000000001"/>
    <x v="18"/>
    <x v="2"/>
    <x v="0"/>
    <s v="D3"/>
  </r>
  <r>
    <s v="2025-GUS-D3"/>
    <d v="2025-10-23T00:00:00"/>
    <s v="Day 3"/>
    <s v="SA10911"/>
    <s v="Freek"/>
    <s v="Stander"/>
    <s v="SA Masters"/>
    <s v="SA Masters"/>
    <x v="0"/>
    <x v="3"/>
    <n v="120"/>
    <n v="21.8"/>
    <n v="21.8"/>
    <x v="18"/>
    <x v="2"/>
    <x v="0"/>
    <s v="D3"/>
  </r>
  <r>
    <s v="2025-GUS-D3"/>
    <d v="2025-10-23T00:00:00"/>
    <s v="Day 3"/>
    <s v="SA10911"/>
    <s v="Freek"/>
    <s v="Stander"/>
    <s v="SA Masters"/>
    <s v="SA Masters"/>
    <x v="0"/>
    <x v="0"/>
    <n v="129"/>
    <n v="10.4"/>
    <n v="10.4"/>
    <x v="18"/>
    <x v="2"/>
    <x v="0"/>
    <s v="D3"/>
  </r>
  <r>
    <s v="2025-GUS-D3"/>
    <d v="2025-10-23T00:00:00"/>
    <s v="Day 3"/>
    <s v="SA10911"/>
    <s v="Freek"/>
    <s v="Stander"/>
    <s v="SA Masters"/>
    <s v="SA Masters"/>
    <x v="0"/>
    <x v="0"/>
    <n v="144"/>
    <n v="15.1"/>
    <n v="15.1"/>
    <x v="18"/>
    <x v="2"/>
    <x v="0"/>
    <s v="D3"/>
  </r>
  <r>
    <s v="2025-GUS-D3"/>
    <d v="2025-10-23T00:00:00"/>
    <s v="Day 3"/>
    <s v="SA10511"/>
    <s v="Robin"/>
    <s v="Cochius"/>
    <s v="SA Masters"/>
    <s v="SA Masters"/>
    <x v="0"/>
    <x v="0"/>
    <n v="145"/>
    <n v="15.5"/>
    <n v="15.5"/>
    <x v="96"/>
    <x v="2"/>
    <x v="0"/>
    <s v="D3"/>
  </r>
  <r>
    <s v="2025-GUS-D3"/>
    <d v="2025-10-23T00:00:00"/>
    <s v="Day 3"/>
    <s v="SA10511"/>
    <s v="Robin"/>
    <s v="Cochius"/>
    <s v="SA Masters"/>
    <s v="SA Masters"/>
    <x v="0"/>
    <x v="0"/>
    <n v="170"/>
    <n v="26.7"/>
    <n v="26.7"/>
    <x v="96"/>
    <x v="2"/>
    <x v="0"/>
    <s v="D3"/>
  </r>
  <r>
    <s v="2025-GUS-D3"/>
    <d v="2025-10-23T00:00:00"/>
    <s v="Day 3"/>
    <s v="SA10511"/>
    <s v="Robin"/>
    <s v="Cochius"/>
    <s v="SA Masters"/>
    <s v="SA Masters"/>
    <x v="0"/>
    <x v="0"/>
    <n v="130"/>
    <n v="10.7"/>
    <n v="10.7"/>
    <x v="96"/>
    <x v="2"/>
    <x v="0"/>
    <s v="D3"/>
  </r>
  <r>
    <s v="2025-GUS-D3"/>
    <d v="2025-10-23T00:00:00"/>
    <s v="Day 3"/>
    <s v="SA10511"/>
    <s v="Robin"/>
    <s v="Cochius"/>
    <s v="SA Masters"/>
    <s v="SA Masters"/>
    <x v="0"/>
    <x v="0"/>
    <n v="131"/>
    <n v="10.9"/>
    <n v="10.9"/>
    <x v="96"/>
    <x v="2"/>
    <x v="0"/>
    <s v="D3"/>
  </r>
  <r>
    <s v="2025-GUS-D3"/>
    <d v="2025-10-23T00:00:00"/>
    <s v="Day 3"/>
    <s v="SA3510"/>
    <s v="Mervin"/>
    <s v="Pillay"/>
    <s v="SA Masters"/>
    <s v="SA Masters"/>
    <x v="0"/>
    <x v="4"/>
    <m/>
    <s v=""/>
    <s v=""/>
    <x v="14"/>
    <x v="2"/>
    <x v="2"/>
    <s v="D3"/>
  </r>
  <r>
    <s v="2025-GUS-D3"/>
    <d v="2025-10-23T00:00:00"/>
    <s v="Day 3"/>
    <s v="SA159"/>
    <s v="Ettienne"/>
    <s v="Kapp"/>
    <s v="SA Masters"/>
    <s v="SA Masters"/>
    <x v="0"/>
    <x v="4"/>
    <m/>
    <s v=""/>
    <s v=""/>
    <x v="17"/>
    <x v="2"/>
    <x v="2"/>
    <s v="D3"/>
  </r>
  <r>
    <s v="2025-GUS-D3"/>
    <d v="2025-10-23T00:00:00"/>
    <s v="Day 3"/>
    <s v="SA4454"/>
    <s v="Mike"/>
    <s v="Smeda"/>
    <s v="SA Grand Masters"/>
    <s v="SA Grand Masters"/>
    <x v="1"/>
    <x v="4"/>
    <n v="61"/>
    <n v="2.2999999999999998"/>
    <n v="2.2999999999999998"/>
    <x v="26"/>
    <x v="3"/>
    <x v="1"/>
    <s v="D3"/>
  </r>
  <r>
    <s v="2025-GUS-D3"/>
    <d v="2025-10-23T00:00:00"/>
    <s v="Day 3"/>
    <s v="SA4932"/>
    <s v="Peter"/>
    <s v="Van Vollenstee"/>
    <s v="SA Grand Masters"/>
    <s v="SA Grand Masters"/>
    <x v="1"/>
    <x v="4"/>
    <n v="59"/>
    <n v="2.1"/>
    <n v="2.1"/>
    <x v="23"/>
    <x v="3"/>
    <x v="1"/>
    <s v="D3"/>
  </r>
  <r>
    <s v="2025-GUS-D3"/>
    <d v="2025-10-23T00:00:00"/>
    <s v="Day 3"/>
    <s v="SA4932"/>
    <s v="Peter"/>
    <s v="Van Vollenstee"/>
    <s v="SA Grand Masters"/>
    <s v="SA Grand Masters"/>
    <x v="1"/>
    <x v="4"/>
    <n v="64"/>
    <n v="2.7"/>
    <n v="2.7"/>
    <x v="23"/>
    <x v="3"/>
    <x v="1"/>
    <s v="D3"/>
  </r>
  <r>
    <s v="2025-GUS-D3"/>
    <d v="2025-10-23T00:00:00"/>
    <s v="Day 3"/>
    <s v="SA5724"/>
    <s v="Brian"/>
    <s v="McFarlane"/>
    <s v="SA Grand Masters"/>
    <s v="SA Grand Masters"/>
    <x v="0"/>
    <x v="0"/>
    <n v="137"/>
    <n v="12.8"/>
    <n v="12.8"/>
    <x v="25"/>
    <x v="3"/>
    <x v="0"/>
    <s v="D3"/>
  </r>
  <r>
    <s v="2025-GUS-D3"/>
    <d v="2025-10-23T00:00:00"/>
    <s v="Day 3"/>
    <s v="SA5724"/>
    <s v="Brian"/>
    <s v="McFarlane"/>
    <s v="SA Grand Masters"/>
    <s v="SA Grand Masters"/>
    <x v="0"/>
    <x v="0"/>
    <n v="133"/>
    <n v="11.5"/>
    <n v="11.5"/>
    <x v="25"/>
    <x v="3"/>
    <x v="0"/>
    <s v="D3"/>
  </r>
  <r>
    <s v="2025-GUS-D3"/>
    <d v="2025-10-23T00:00:00"/>
    <s v="Day 3"/>
    <s v="SA5724"/>
    <s v="Brian"/>
    <s v="McFarlane"/>
    <s v="SA Grand Masters"/>
    <s v="SA Grand Masters"/>
    <x v="0"/>
    <x v="0"/>
    <n v="95"/>
    <n v="3.6"/>
    <n v="3.6"/>
    <x v="25"/>
    <x v="3"/>
    <x v="0"/>
    <s v="D3"/>
  </r>
  <r>
    <s v="2025-GUS-D3"/>
    <d v="2025-10-23T00:00:00"/>
    <s v="Day 3"/>
    <s v="SA5724"/>
    <s v="Brian"/>
    <s v="McFarlane"/>
    <s v="SA Grand Masters"/>
    <s v="SA Grand Masters"/>
    <x v="1"/>
    <x v="4"/>
    <n v="64"/>
    <n v="2.7"/>
    <n v="2.7"/>
    <x v="25"/>
    <x v="3"/>
    <x v="1"/>
    <s v="D3"/>
  </r>
  <r>
    <s v="2025-GUS-D3"/>
    <d v="2025-10-23T00:00:00"/>
    <s v="Day 3"/>
    <s v="SA5724"/>
    <s v="Brian"/>
    <s v="McFarlane"/>
    <s v="SA Grand Masters"/>
    <s v="SA Grand Masters"/>
    <x v="1"/>
    <x v="4"/>
    <n v="72"/>
    <n v="3.9"/>
    <n v="3.9"/>
    <x v="25"/>
    <x v="3"/>
    <x v="1"/>
    <s v="D3"/>
  </r>
  <r>
    <s v="2025-GUS-D3"/>
    <d v="2025-10-23T00:00:00"/>
    <s v="Day 3"/>
    <s v="SA2427"/>
    <s v="Kobus"/>
    <s v="Rossouw"/>
    <s v="SA Grand Masters"/>
    <s v="SA Grand Masters"/>
    <x v="0"/>
    <x v="0"/>
    <n v="146"/>
    <n v="15.9"/>
    <n v="15.9"/>
    <x v="22"/>
    <x v="3"/>
    <x v="0"/>
    <s v="D3"/>
  </r>
  <r>
    <s v="2025-GUS-D3"/>
    <d v="2025-10-23T00:00:00"/>
    <s v="Day 3"/>
    <s v="SA4534"/>
    <s v="Mike"/>
    <s v="Bailey"/>
    <s v="SA Grand Masters"/>
    <s v="SA Grand Masters"/>
    <x v="0"/>
    <x v="0"/>
    <n v="142"/>
    <n v="14.4"/>
    <n v="14.4"/>
    <x v="21"/>
    <x v="3"/>
    <x v="0"/>
    <s v="D3"/>
  </r>
  <r>
    <s v="2025-GUS-D3"/>
    <d v="2025-10-23T00:00:00"/>
    <s v="Day 3"/>
    <s v="SA4534"/>
    <s v="Mike"/>
    <s v="Bailey"/>
    <s v="SA Grand Masters"/>
    <s v="SA Grand Masters"/>
    <x v="0"/>
    <x v="0"/>
    <n v="152"/>
    <n v="18.2"/>
    <n v="18.2"/>
    <x v="21"/>
    <x v="3"/>
    <x v="0"/>
    <s v="D3"/>
  </r>
  <r>
    <s v="2025-GUS-D3"/>
    <d v="2025-10-23T00:00:00"/>
    <s v="Day 3"/>
    <s v="SA4534"/>
    <s v="Mike"/>
    <s v="Bailey"/>
    <s v="SA Grand Masters"/>
    <s v="SA Grand Masters"/>
    <x v="0"/>
    <x v="0"/>
    <n v="157"/>
    <n v="20.399999999999999"/>
    <n v="20.399999999999999"/>
    <x v="21"/>
    <x v="3"/>
    <x v="0"/>
    <s v="D3"/>
  </r>
  <r>
    <s v="2025-GUS-D3"/>
    <d v="2025-10-23T00:00:00"/>
    <s v="Day 3"/>
    <s v="SA4534"/>
    <s v="Mike"/>
    <s v="Bailey"/>
    <s v="SA Grand Masters"/>
    <s v="SA Grand Masters"/>
    <x v="0"/>
    <x v="0"/>
    <n v="162"/>
    <n v="22.7"/>
    <n v="22.7"/>
    <x v="21"/>
    <x v="3"/>
    <x v="0"/>
    <s v="D3"/>
  </r>
  <r>
    <s v="2025-GUS-D3"/>
    <d v="2025-10-23T00:00:00"/>
    <s v="Day 3"/>
    <s v="SA4534"/>
    <s v="Mike"/>
    <s v="Bailey"/>
    <s v="SA Grand Masters"/>
    <s v="SA Grand Masters"/>
    <x v="0"/>
    <x v="0"/>
    <n v="124"/>
    <n v="9.1"/>
    <n v="9.1"/>
    <x v="21"/>
    <x v="3"/>
    <x v="0"/>
    <s v="D3"/>
  </r>
  <r>
    <s v="2025-GUS-D3"/>
    <d v="2025-10-23T00:00:00"/>
    <s v="Day 3"/>
    <s v="SA4534"/>
    <s v="Mike"/>
    <s v="Bailey"/>
    <s v="SA Grand Masters"/>
    <s v="SA Grand Masters"/>
    <x v="0"/>
    <x v="2"/>
    <n v="96"/>
    <n v="3.2"/>
    <n v="3.2"/>
    <x v="21"/>
    <x v="3"/>
    <x v="0"/>
    <s v="D3"/>
  </r>
  <r>
    <s v="2025-GUS-D3"/>
    <d v="2025-10-23T00:00:00"/>
    <s v="Day 3"/>
    <s v="SA4949"/>
    <s v="Kallie"/>
    <s v="Erasmus"/>
    <s v="SA Grand Masters"/>
    <s v="SA Grand Masters"/>
    <x v="0"/>
    <x v="0"/>
    <n v="153"/>
    <n v="18.600000000000001"/>
    <n v="18.600000000000001"/>
    <x v="20"/>
    <x v="3"/>
    <x v="0"/>
    <s v="D3"/>
  </r>
  <r>
    <s v="2025-GUS-D3"/>
    <d v="2025-10-23T00:00:00"/>
    <s v="Day 3"/>
    <s v="SA2057"/>
    <s v="Colin"/>
    <s v="Davidowitz"/>
    <s v="SA Grand Masters"/>
    <s v="SA Grand Masters"/>
    <x v="0"/>
    <x v="4"/>
    <m/>
    <s v=""/>
    <s v=""/>
    <x v="24"/>
    <x v="3"/>
    <x v="2"/>
    <s v="D3"/>
  </r>
  <r>
    <s v="2025-GUS-D3"/>
    <d v="2025-10-23T00:00:00"/>
    <s v="Day 3"/>
    <s v="SA5274"/>
    <s v="Slade"/>
    <s v="Walker"/>
    <s v="SA Development"/>
    <s v="SA Development"/>
    <x v="0"/>
    <x v="6"/>
    <n v="142"/>
    <n v="38.5"/>
    <n v="38.5"/>
    <x v="34"/>
    <x v="5"/>
    <x v="0"/>
    <s v="D3"/>
  </r>
  <r>
    <s v="2025-GUS-D3"/>
    <d v="2025-10-23T00:00:00"/>
    <s v="Day 3"/>
    <s v="SA1219"/>
    <s v="Franco"/>
    <s v="Lamberti"/>
    <s v="SA Development"/>
    <s v="SA Development"/>
    <x v="0"/>
    <x v="6"/>
    <n v="149"/>
    <n v="44.7"/>
    <n v="44.7"/>
    <x v="35"/>
    <x v="5"/>
    <x v="0"/>
    <s v="D3"/>
  </r>
  <r>
    <s v="2025-GUS-D3"/>
    <d v="2025-10-23T00:00:00"/>
    <s v="Day 3"/>
    <s v="SA11848"/>
    <s v="JP"/>
    <s v="Mouton"/>
    <s v="SA Development"/>
    <s v="SA Development"/>
    <x v="0"/>
    <x v="0"/>
    <n v="159"/>
    <n v="21.3"/>
    <n v="21.3"/>
    <x v="38"/>
    <x v="5"/>
    <x v="0"/>
    <s v="D3"/>
  </r>
  <r>
    <s v="2025-GUS-D3"/>
    <d v="2025-10-23T00:00:00"/>
    <s v="Day 3"/>
    <s v="SA9642"/>
    <s v="Craig"/>
    <s v="Doyle"/>
    <s v="SA Development"/>
    <s v="SA Development"/>
    <x v="0"/>
    <x v="0"/>
    <n v="136"/>
    <n v="12.4"/>
    <n v="12.4"/>
    <x v="37"/>
    <x v="5"/>
    <x v="0"/>
    <s v="D3"/>
  </r>
  <r>
    <s v="2025-GUS-D3"/>
    <d v="2025-10-23T00:00:00"/>
    <s v="Day 3"/>
    <s v="SA9642"/>
    <s v="Craig"/>
    <s v="Doyle"/>
    <s v="SA Development"/>
    <s v="SA Development"/>
    <x v="1"/>
    <x v="4"/>
    <n v="97"/>
    <n v="9.6"/>
    <n v="9.6"/>
    <x v="37"/>
    <x v="5"/>
    <x v="1"/>
    <s v="D3"/>
  </r>
  <r>
    <s v="2025-GUS-D3"/>
    <d v="2025-10-23T00:00:00"/>
    <s v="Day 3"/>
    <s v="S10897"/>
    <s v="George"/>
    <s v="Boshoff"/>
    <s v="SA Development"/>
    <s v="SA Development"/>
    <x v="0"/>
    <x v="0"/>
    <n v="95"/>
    <n v="3.6"/>
    <n v="3.6"/>
    <x v="40"/>
    <x v="5"/>
    <x v="0"/>
    <s v="D3"/>
  </r>
  <r>
    <s v="2025-GUS-D3"/>
    <d v="2025-10-23T00:00:00"/>
    <s v="Day 3"/>
    <s v="S10897"/>
    <s v="George"/>
    <s v="Boshoff"/>
    <s v="SA Development"/>
    <s v="SA Development"/>
    <x v="0"/>
    <x v="0"/>
    <n v="137"/>
    <n v="12.8"/>
    <n v="12.8"/>
    <x v="40"/>
    <x v="5"/>
    <x v="0"/>
    <s v="D3"/>
  </r>
  <r>
    <s v="2025-GUS-D3"/>
    <d v="2025-10-23T00:00:00"/>
    <s v="Day 3"/>
    <s v="SA4368"/>
    <s v="Morne"/>
    <s v="Visser"/>
    <s v="SA Development"/>
    <s v="SA Development"/>
    <x v="0"/>
    <x v="0"/>
    <n v="141"/>
    <n v="14.1"/>
    <n v="14.1"/>
    <x v="36"/>
    <x v="5"/>
    <x v="0"/>
    <s v="D3"/>
  </r>
  <r>
    <s v="2025-GUS-D3"/>
    <d v="2025-10-23T00:00:00"/>
    <s v="Day 3"/>
    <s v="SA4368"/>
    <s v="Morne"/>
    <s v="Visser"/>
    <s v="SA Development"/>
    <s v="SA Development"/>
    <x v="0"/>
    <x v="0"/>
    <n v="126"/>
    <n v="9.6"/>
    <n v="9.6"/>
    <x v="36"/>
    <x v="5"/>
    <x v="0"/>
    <s v="D3"/>
  </r>
  <r>
    <s v="2025-GUS-D3"/>
    <d v="2025-10-23T00:00:00"/>
    <s v="Day 3"/>
    <s v="SA4368"/>
    <s v="Morne"/>
    <s v="Visser"/>
    <s v="SA Development"/>
    <s v="SA Development"/>
    <x v="1"/>
    <x v="4"/>
    <n v="50"/>
    <n v="1.3"/>
    <n v="1.3"/>
    <x v="36"/>
    <x v="5"/>
    <x v="1"/>
    <s v="D3"/>
  </r>
  <r>
    <s v="2025-GUS-D3"/>
    <d v="2025-10-23T00:00:00"/>
    <s v="Day 3"/>
    <s v="SA10091"/>
    <s v="Gareth"/>
    <s v="Webster"/>
    <s v="SA Development"/>
    <s v="SA Development"/>
    <x v="0"/>
    <x v="4"/>
    <m/>
    <s v=""/>
    <s v=""/>
    <x v="39"/>
    <x v="5"/>
    <x v="2"/>
    <s v="D3"/>
  </r>
  <r>
    <s v="2025-GUS-D3"/>
    <d v="2025-10-23T00:00:00"/>
    <s v="Day 3"/>
    <s v="SA728"/>
    <s v="Wimpie"/>
    <s v="Barnard"/>
    <s v="SA Inland"/>
    <s v="SA Inland"/>
    <x v="1"/>
    <x v="4"/>
    <n v="52"/>
    <n v="1.4"/>
    <n v="1.4"/>
    <x v="31"/>
    <x v="4"/>
    <x v="1"/>
    <s v="D3"/>
  </r>
  <r>
    <s v="2025-GUS-D3"/>
    <d v="2025-10-23T00:00:00"/>
    <s v="Day 3"/>
    <s v="SA9676"/>
    <s v="Lester"/>
    <s v="Alexander"/>
    <s v="SA Inland"/>
    <s v="SA Inland"/>
    <x v="1"/>
    <x v="4"/>
    <n v="52"/>
    <n v="1.4"/>
    <n v="1.4"/>
    <x v="33"/>
    <x v="4"/>
    <x v="1"/>
    <s v="D3"/>
  </r>
  <r>
    <s v="2025-GUS-D3"/>
    <d v="2025-10-23T00:00:00"/>
    <s v="Day 3"/>
    <s v="SA9676"/>
    <s v="Lester"/>
    <s v="Alexander"/>
    <s v="SA Inland"/>
    <s v="SA Inland"/>
    <x v="1"/>
    <x v="4"/>
    <n v="44"/>
    <n v="0.9"/>
    <n v="0.9"/>
    <x v="33"/>
    <x v="4"/>
    <x v="1"/>
    <s v="D3"/>
  </r>
  <r>
    <s v="2025-GUS-D3"/>
    <d v="2025-10-23T00:00:00"/>
    <s v="Day 3"/>
    <s v="SA9168"/>
    <s v="Christopher"/>
    <s v="Rothman"/>
    <s v="SA Inland"/>
    <s v="SA Inland"/>
    <x v="0"/>
    <x v="0"/>
    <n v="123"/>
    <n v="8.8000000000000007"/>
    <n v="8.8000000000000007"/>
    <x v="32"/>
    <x v="4"/>
    <x v="0"/>
    <s v="D3"/>
  </r>
  <r>
    <s v="2025-GUS-D3"/>
    <d v="2025-10-23T00:00:00"/>
    <s v="Day 3"/>
    <s v="SA8871"/>
    <s v="Ruan"/>
    <s v="Nel"/>
    <s v="SA Inland"/>
    <s v="SA Inland"/>
    <x v="0"/>
    <x v="0"/>
    <n v="154"/>
    <n v="19.100000000000001"/>
    <n v="19.100000000000001"/>
    <x v="29"/>
    <x v="4"/>
    <x v="0"/>
    <s v="D3"/>
  </r>
  <r>
    <s v="2025-GUS-D3"/>
    <d v="2025-10-23T00:00:00"/>
    <s v="Day 3"/>
    <s v="SA9165"/>
    <s v="Wihan"/>
    <s v="De Jager"/>
    <s v="SA Inland"/>
    <s v="SA Inland"/>
    <x v="0"/>
    <x v="0"/>
    <n v="121"/>
    <n v="8.3000000000000007"/>
    <n v="8.3000000000000007"/>
    <x v="30"/>
    <x v="4"/>
    <x v="0"/>
    <s v="D3"/>
  </r>
  <r>
    <s v="2025-GUS-D3"/>
    <d v="2025-10-23T00:00:00"/>
    <s v="Day 3"/>
    <s v="SA9165"/>
    <s v="Wihan"/>
    <s v="De Jager"/>
    <s v="SA Inland"/>
    <s v="SA Inland"/>
    <x v="0"/>
    <x v="6"/>
    <n v="146"/>
    <n v="42"/>
    <n v="42"/>
    <x v="30"/>
    <x v="4"/>
    <x v="0"/>
    <s v="D3"/>
  </r>
  <r>
    <s v="2025-GUS-D3"/>
    <d v="2025-10-23T00:00:00"/>
    <s v="Day 3"/>
    <s v="SA9165"/>
    <s v="Wihan"/>
    <s v="De Jager"/>
    <s v="SA Inland"/>
    <s v="SA Inland"/>
    <x v="0"/>
    <x v="6"/>
    <n v="188"/>
    <n v="92.8"/>
    <n v="92.8"/>
    <x v="30"/>
    <x v="4"/>
    <x v="0"/>
    <s v="D3"/>
  </r>
  <r>
    <s v="2025-GUS-D3"/>
    <d v="2025-10-23T00:00:00"/>
    <s v="Day 3"/>
    <s v="SA10143"/>
    <s v="Kian"/>
    <s v="Timmer"/>
    <s v="SA Inland"/>
    <s v="SA Inland"/>
    <x v="0"/>
    <x v="4"/>
    <m/>
    <s v=""/>
    <s v=""/>
    <x v="28"/>
    <x v="4"/>
    <x v="2"/>
    <s v="D3"/>
  </r>
  <r>
    <s v="2025-GUS-D3"/>
    <d v="2025-10-23T00:00:00"/>
    <s v="Day 3"/>
    <s v="SA9139"/>
    <s v="Louis-Han"/>
    <s v="Nel"/>
    <s v="SA Inland"/>
    <s v="SA Inland"/>
    <x v="0"/>
    <x v="4"/>
    <m/>
    <s v=""/>
    <s v=""/>
    <x v="27"/>
    <x v="4"/>
    <x v="2"/>
    <s v="D3"/>
  </r>
  <r>
    <s v="2025-GUS-D3"/>
    <d v="2025-10-23T00:00:00"/>
    <s v="Day 3"/>
    <s v="N0855"/>
    <s v="Wentzel"/>
    <s v="Smal"/>
    <s v="Nam President A"/>
    <s v="Nam President A"/>
    <x v="0"/>
    <x v="0"/>
    <n v="160"/>
    <n v="21.7"/>
    <n v="21.7"/>
    <x v="48"/>
    <x v="0"/>
    <x v="0"/>
    <s v="D3"/>
  </r>
  <r>
    <s v="2025-GUS-D3"/>
    <d v="2025-10-23T00:00:00"/>
    <s v="Day 3"/>
    <s v="N0396"/>
    <s v="Raymond"/>
    <s v="Duvenhage"/>
    <s v="Nam President A"/>
    <s v="Nam President A"/>
    <x v="0"/>
    <x v="0"/>
    <n v="109"/>
    <n v="5.8"/>
    <n v="5.8"/>
    <x v="49"/>
    <x v="0"/>
    <x v="0"/>
    <s v="D3"/>
  </r>
  <r>
    <s v="2025-GUS-D3"/>
    <d v="2025-10-23T00:00:00"/>
    <s v="Day 3"/>
    <s v="N0580"/>
    <s v="Martin"/>
    <s v="Cordier"/>
    <s v="Nam President A"/>
    <s v="Nam President A"/>
    <x v="0"/>
    <x v="0"/>
    <n v="158"/>
    <n v="20.8"/>
    <n v="20.8"/>
    <x v="54"/>
    <x v="0"/>
    <x v="0"/>
    <s v="D3"/>
  </r>
  <r>
    <s v="2025-GUS-D3"/>
    <d v="2025-10-23T00:00:00"/>
    <s v="Day 3"/>
    <s v="N0002"/>
    <s v="Marco"/>
    <s v="Klein"/>
    <s v="Nam President A"/>
    <s v="Nam President A"/>
    <x v="0"/>
    <x v="0"/>
    <n v="147"/>
    <n v="16.2"/>
    <n v="16.2"/>
    <x v="51"/>
    <x v="0"/>
    <x v="0"/>
    <s v="D3"/>
  </r>
  <r>
    <s v="2025-GUS-D3"/>
    <d v="2025-10-23T00:00:00"/>
    <s v="Day 3"/>
    <s v="N0002"/>
    <s v="Marco"/>
    <s v="Klein"/>
    <s v="Nam President A"/>
    <s v="Nam President A"/>
    <x v="0"/>
    <x v="0"/>
    <n v="154"/>
    <n v="19.100000000000001"/>
    <n v="19.100000000000001"/>
    <x v="51"/>
    <x v="0"/>
    <x v="0"/>
    <s v="D3"/>
  </r>
  <r>
    <s v="2025-GUS-D3"/>
    <d v="2025-10-23T00:00:00"/>
    <s v="Day 3"/>
    <s v="N0002"/>
    <s v="Marco"/>
    <s v="Klein"/>
    <s v="Nam President A"/>
    <s v="Nam President A"/>
    <x v="0"/>
    <x v="0"/>
    <n v="104"/>
    <n v="5"/>
    <n v="5"/>
    <x v="51"/>
    <x v="0"/>
    <x v="0"/>
    <s v="D3"/>
  </r>
  <r>
    <s v="2025-GUS-D3"/>
    <d v="2025-10-23T00:00:00"/>
    <s v="Day 3"/>
    <s v="N0119"/>
    <s v="Joe "/>
    <s v="Herman"/>
    <s v="Nam President A"/>
    <s v="Nam President A"/>
    <x v="0"/>
    <x v="0"/>
    <n v="124"/>
    <n v="9.1"/>
    <n v="9.1"/>
    <x v="53"/>
    <x v="0"/>
    <x v="0"/>
    <s v="D3"/>
  </r>
  <r>
    <s v="2025-GUS-D3"/>
    <d v="2025-10-23T00:00:00"/>
    <s v="Day 3"/>
    <s v="N0045"/>
    <s v="Chrisjan"/>
    <s v="Potgieter"/>
    <s v="Nam President A"/>
    <s v="Nam President A"/>
    <x v="0"/>
    <x v="4"/>
    <m/>
    <s v=""/>
    <s v=""/>
    <x v="52"/>
    <x v="0"/>
    <x v="2"/>
    <s v="D3"/>
  </r>
  <r>
    <s v="2025-GUS-D3"/>
    <d v="2025-10-23T00:00:00"/>
    <s v="Day 3"/>
    <s v="N0025"/>
    <s v="Heini"/>
    <s v="Zahrt"/>
    <s v="Nam President A"/>
    <s v="Nam President A"/>
    <x v="0"/>
    <x v="4"/>
    <m/>
    <s v=""/>
    <s v=""/>
    <x v="50"/>
    <x v="0"/>
    <x v="2"/>
    <s v="D3"/>
  </r>
  <r>
    <s v="2025-GUS-D3"/>
    <d v="2025-10-23T00:00:00"/>
    <s v="Day 3"/>
    <s v="N0332"/>
    <s v="Emile "/>
    <s v="Van Heerden"/>
    <s v="Nam President B"/>
    <s v="Nam President B"/>
    <x v="0"/>
    <x v="0"/>
    <n v="76"/>
    <n v="1.7"/>
    <n v="1.7"/>
    <x v="55"/>
    <x v="1"/>
    <x v="0"/>
    <s v="D3"/>
  </r>
  <r>
    <s v="2025-GUS-D3"/>
    <d v="2025-10-23T00:00:00"/>
    <s v="Day 3"/>
    <s v="N0283"/>
    <s v="Kevin"/>
    <s v="Page"/>
    <s v="Nam President B"/>
    <s v="Nam President B"/>
    <x v="0"/>
    <x v="4"/>
    <m/>
    <s v=""/>
    <s v=""/>
    <x v="61"/>
    <x v="1"/>
    <x v="2"/>
    <s v="D3"/>
  </r>
  <r>
    <s v="2025-GUS-D3"/>
    <d v="2025-10-23T00:00:00"/>
    <s v="Day 3"/>
    <s v="N0793"/>
    <s v="Juanne-Louis"/>
    <s v="Grobler"/>
    <s v="Nam President B"/>
    <s v="Nam President B"/>
    <x v="0"/>
    <x v="4"/>
    <m/>
    <s v=""/>
    <s v=""/>
    <x v="60"/>
    <x v="1"/>
    <x v="2"/>
    <s v="D3"/>
  </r>
  <r>
    <s v="2025-GUS-D3"/>
    <d v="2025-10-23T00:00:00"/>
    <s v="Day 3"/>
    <s v="N0050"/>
    <s v="Sean"/>
    <s v="Van Den Heuvel"/>
    <s v="Nam President B"/>
    <s v="Nam President B"/>
    <x v="0"/>
    <x v="4"/>
    <m/>
    <s v=""/>
    <s v=""/>
    <x v="56"/>
    <x v="1"/>
    <x v="2"/>
    <s v="D3"/>
  </r>
  <r>
    <s v="2025-GUS-D3"/>
    <d v="2025-10-23T00:00:00"/>
    <s v="Day 3"/>
    <s v="N0611"/>
    <s v="Jean"/>
    <s v="Visser"/>
    <s v="Nam President B"/>
    <s v="Nam President B"/>
    <x v="0"/>
    <x v="4"/>
    <m/>
    <s v=""/>
    <s v=""/>
    <x v="57"/>
    <x v="1"/>
    <x v="2"/>
    <s v="D3"/>
  </r>
  <r>
    <s v="2025-GUS-D3"/>
    <d v="2025-10-23T00:00:00"/>
    <s v="Day 3"/>
    <s v="N0257"/>
    <s v="Lu-Andre"/>
    <s v="Duvenhage"/>
    <s v="Nam President B"/>
    <s v="Nam President B"/>
    <x v="0"/>
    <x v="4"/>
    <m/>
    <s v=""/>
    <s v=""/>
    <x v="59"/>
    <x v="1"/>
    <x v="2"/>
    <s v="D3"/>
  </r>
  <r>
    <s v="2025-GUS-D3"/>
    <d v="2025-10-23T00:00:00"/>
    <s v="Day 3"/>
    <s v="N0546"/>
    <s v="Tian"/>
    <s v="Mostert"/>
    <s v="Nam President B"/>
    <s v="Nam President B"/>
    <x v="0"/>
    <x v="4"/>
    <m/>
    <s v=""/>
    <s v=""/>
    <x v="58"/>
    <x v="1"/>
    <x v="2"/>
    <s v="D3"/>
  </r>
  <r>
    <s v="2025-GUS-D3"/>
    <d v="2025-10-23T00:00:00"/>
    <s v="Day 3"/>
    <s v="N0245"/>
    <s v="Sonita"/>
    <s v="Arangies"/>
    <s v="Nam Ladies"/>
    <s v="Nam Ladies"/>
    <x v="1"/>
    <x v="4"/>
    <n v="108"/>
    <n v="13.3"/>
    <n v="13.3"/>
    <x v="90"/>
    <x v="6"/>
    <x v="1"/>
    <s v="D3"/>
  </r>
  <r>
    <s v="2025-GUS-D3"/>
    <d v="2025-10-23T00:00:00"/>
    <s v="Day 3"/>
    <s v="N0084"/>
    <s v="Sarah-Ann"/>
    <s v="Mills"/>
    <s v="Nam Ladies"/>
    <s v="Nam Ladies"/>
    <x v="0"/>
    <x v="2"/>
    <n v="134"/>
    <n v="10.3"/>
    <n v="10.3"/>
    <x v="92"/>
    <x v="6"/>
    <x v="0"/>
    <s v="D3"/>
  </r>
  <r>
    <s v="2025-GUS-D3"/>
    <d v="2025-10-23T00:00:00"/>
    <s v="Day 3"/>
    <s v="N0667"/>
    <s v="Nadine"/>
    <s v="Downing"/>
    <s v="Nam Ladies"/>
    <s v="Nam Ladies"/>
    <x v="0"/>
    <x v="0"/>
    <n v="152"/>
    <n v="18.2"/>
    <n v="18.2"/>
    <x v="95"/>
    <x v="6"/>
    <x v="0"/>
    <s v="D3"/>
  </r>
  <r>
    <s v="2025-GUS-D3"/>
    <d v="2025-10-23T00:00:00"/>
    <s v="Day 3"/>
    <s v="N0135"/>
    <s v="Christel"/>
    <s v="Visser"/>
    <s v="Nam Ladies"/>
    <s v="Nam Ladies"/>
    <x v="0"/>
    <x v="3"/>
    <n v="126"/>
    <n v="25.6"/>
    <n v="25.6"/>
    <x v="89"/>
    <x v="6"/>
    <x v="0"/>
    <s v="D3"/>
  </r>
  <r>
    <s v="2025-GUS-D3"/>
    <d v="2025-10-23T00:00:00"/>
    <s v="Day 3"/>
    <s v="N0167"/>
    <s v="Mekayla"/>
    <s v="Nell"/>
    <s v="Nam Ladies"/>
    <s v="Nam Ladies"/>
    <x v="0"/>
    <x v="4"/>
    <m/>
    <s v=""/>
    <s v=""/>
    <x v="91"/>
    <x v="6"/>
    <x v="2"/>
    <s v="D3"/>
  </r>
  <r>
    <s v="2025-GUS-D3"/>
    <d v="2025-10-23T00:00:00"/>
    <s v="Day 3"/>
    <s v="N0688"/>
    <s v="Domenique"/>
    <s v="Stehle"/>
    <s v="Nam Ladies"/>
    <s v="Nam Ladies"/>
    <x v="0"/>
    <x v="4"/>
    <m/>
    <s v=""/>
    <s v=""/>
    <x v="94"/>
    <x v="6"/>
    <x v="2"/>
    <s v="D3"/>
  </r>
  <r>
    <s v="2025-GUS-D3"/>
    <d v="2025-10-23T00:00:00"/>
    <s v="Day 3"/>
    <s v="N0770"/>
    <s v="Hannelie"/>
    <s v="Du Plessis"/>
    <s v="Nam Ladies"/>
    <s v="Nam Ladies"/>
    <x v="0"/>
    <x v="4"/>
    <m/>
    <s v=""/>
    <s v=""/>
    <x v="93"/>
    <x v="6"/>
    <x v="2"/>
    <s v="D3"/>
  </r>
  <r>
    <s v="2025-GUS-D3"/>
    <d v="2025-10-23T00:00:00"/>
    <s v="Day 3"/>
    <s v="N0287"/>
    <s v="Jorg"/>
    <s v="Walder"/>
    <s v="Nam Masters"/>
    <s v="Nam Masters"/>
    <x v="1"/>
    <x v="4"/>
    <n v="48"/>
    <n v="1.1000000000000001"/>
    <n v="1.1000000000000001"/>
    <x v="67"/>
    <x v="2"/>
    <x v="1"/>
    <s v="D3"/>
  </r>
  <r>
    <s v="2025-GUS-D3"/>
    <d v="2025-10-23T00:00:00"/>
    <s v="Day 3"/>
    <s v="N0643"/>
    <s v="Frikkie"/>
    <s v="Ferreira"/>
    <s v="Nam Masters"/>
    <s v="Nam Masters"/>
    <x v="0"/>
    <x v="2"/>
    <n v="116"/>
    <n v="6.2"/>
    <n v="6.2"/>
    <x v="63"/>
    <x v="2"/>
    <x v="0"/>
    <s v="D3"/>
  </r>
  <r>
    <s v="2025-GUS-D3"/>
    <d v="2025-10-23T00:00:00"/>
    <s v="Day 3"/>
    <s v="N0095"/>
    <s v="Simen"/>
    <s v="Andersen"/>
    <s v="Nam Masters"/>
    <s v="Nam Masters"/>
    <x v="0"/>
    <x v="0"/>
    <n v="78"/>
    <n v="1.9"/>
    <n v="1.9"/>
    <x v="64"/>
    <x v="2"/>
    <x v="0"/>
    <s v="D3"/>
  </r>
  <r>
    <s v="2025-GUS-D3"/>
    <d v="2025-10-23T00:00:00"/>
    <s v="Day 3"/>
    <s v="N0672"/>
    <s v="Frank"/>
    <s v="Borruso"/>
    <s v="Nam Masters"/>
    <s v="Nam Masters"/>
    <x v="0"/>
    <x v="0"/>
    <n v="158"/>
    <n v="20.8"/>
    <n v="20.8"/>
    <x v="62"/>
    <x v="2"/>
    <x v="0"/>
    <s v="D3"/>
  </r>
  <r>
    <s v="2025-GUS-D3"/>
    <d v="2025-10-23T00:00:00"/>
    <s v="Day 3"/>
    <s v="N0672"/>
    <s v="Frank"/>
    <s v="Borruso"/>
    <s v="Nam Masters"/>
    <s v="Nam Masters"/>
    <x v="1"/>
    <x v="4"/>
    <n v="56"/>
    <n v="1.8"/>
    <n v="1.8"/>
    <x v="62"/>
    <x v="2"/>
    <x v="1"/>
    <s v="D3"/>
  </r>
  <r>
    <s v="2025-GUS-D3"/>
    <d v="2025-10-23T00:00:00"/>
    <s v="Day 3"/>
    <s v="N0672"/>
    <s v="Frank"/>
    <s v="Borruso"/>
    <s v="Nam Masters"/>
    <s v="Nam Masters"/>
    <x v="0"/>
    <x v="3"/>
    <n v="122"/>
    <n v="23"/>
    <n v="23"/>
    <x v="62"/>
    <x v="2"/>
    <x v="0"/>
    <s v="D3"/>
  </r>
  <r>
    <s v="2025-GUS-D3"/>
    <d v="2025-10-23T00:00:00"/>
    <s v="Day 3"/>
    <s v="N0020"/>
    <s v="Morne"/>
    <s v="Horn"/>
    <s v="Nam Masters"/>
    <s v="Nam Masters"/>
    <x v="0"/>
    <x v="3"/>
    <n v="116"/>
    <n v="19.5"/>
    <n v="19.5"/>
    <x v="65"/>
    <x v="2"/>
    <x v="0"/>
    <s v="D3"/>
  </r>
  <r>
    <s v="2025-GUS-D3"/>
    <d v="2025-10-23T00:00:00"/>
    <s v="Day 3"/>
    <s v="N0107"/>
    <s v="Lance"/>
    <s v="Mills"/>
    <s v="Nam Masters"/>
    <s v="Nam Masters"/>
    <x v="0"/>
    <x v="3"/>
    <n v="118"/>
    <n v="20.6"/>
    <n v="20.6"/>
    <x v="68"/>
    <x v="2"/>
    <x v="0"/>
    <s v="D3"/>
  </r>
  <r>
    <s v="2025-GUS-D3"/>
    <d v="2025-10-23T00:00:00"/>
    <s v="Day 3"/>
    <s v="N0107"/>
    <s v="Lance"/>
    <s v="Mills"/>
    <s v="Nam Masters"/>
    <s v="Nam Masters"/>
    <x v="0"/>
    <x v="3"/>
    <n v="95"/>
    <n v="10.1"/>
    <n v="10.1"/>
    <x v="68"/>
    <x v="2"/>
    <x v="0"/>
    <s v="D3"/>
  </r>
  <r>
    <s v="2025-GUS-D3"/>
    <d v="2025-10-23T00:00:00"/>
    <s v="Day 3"/>
    <s v="N0026"/>
    <s v="Johan"/>
    <s v="Agenbag"/>
    <s v="Nam Masters"/>
    <s v="Nam Masters"/>
    <x v="0"/>
    <x v="4"/>
    <m/>
    <s v=""/>
    <s v=""/>
    <x v="66"/>
    <x v="2"/>
    <x v="2"/>
    <s v="D3"/>
  </r>
  <r>
    <s v="2025-GUS-D3"/>
    <d v="2025-10-23T00:00:00"/>
    <s v="Day 3"/>
    <s v="N0192"/>
    <s v="Jan"/>
    <s v="Heath"/>
    <s v="Nam Grand Masters"/>
    <s v="Nam Grand Masters"/>
    <x v="1"/>
    <x v="4"/>
    <n v="55"/>
    <n v="1.7"/>
    <n v="1.7"/>
    <x v="74"/>
    <x v="3"/>
    <x v="1"/>
    <s v="D3"/>
  </r>
  <r>
    <s v="2025-GUS-D3"/>
    <d v="2025-10-23T00:00:00"/>
    <s v="Day 3"/>
    <s v="N0192"/>
    <s v="Jan"/>
    <s v="Heath"/>
    <s v="Nam Grand Masters"/>
    <s v="Nam Grand Masters"/>
    <x v="0"/>
    <x v="0"/>
    <n v="70"/>
    <n v="1.3"/>
    <n v="1.3"/>
    <x v="74"/>
    <x v="3"/>
    <x v="0"/>
    <s v="D3"/>
  </r>
  <r>
    <s v="2025-GUS-D3"/>
    <d v="2025-10-23T00:00:00"/>
    <s v="Day 3"/>
    <s v="N0833"/>
    <s v="Andy"/>
    <s v="Welzig"/>
    <s v="Nam Grand Masters"/>
    <s v="Nam Grand Masters"/>
    <x v="0"/>
    <x v="2"/>
    <n v="145"/>
    <n v="13.6"/>
    <n v="13.6"/>
    <x v="71"/>
    <x v="3"/>
    <x v="0"/>
    <s v="D3"/>
  </r>
  <r>
    <s v="2025-GUS-D3"/>
    <d v="2025-10-23T00:00:00"/>
    <s v="Day 3"/>
    <s v="N0833"/>
    <s v="Andy"/>
    <s v="Welzig"/>
    <s v="Nam Grand Masters"/>
    <s v="Nam Grand Masters"/>
    <x v="0"/>
    <x v="0"/>
    <n v="158"/>
    <n v="20.8"/>
    <n v="20.8"/>
    <x v="71"/>
    <x v="3"/>
    <x v="0"/>
    <s v="D3"/>
  </r>
  <r>
    <s v="2025-GUS-D3"/>
    <d v="2025-10-23T00:00:00"/>
    <s v="Day 3"/>
    <s v="N0246"/>
    <s v="Phillip Eric"/>
    <s v="Mans"/>
    <s v="Nam Grand Masters"/>
    <s v="Nam Grand Masters"/>
    <x v="0"/>
    <x v="0"/>
    <n v="159"/>
    <n v="21.3"/>
    <n v="21.3"/>
    <x v="70"/>
    <x v="3"/>
    <x v="0"/>
    <s v="D3"/>
  </r>
  <r>
    <s v="2025-GUS-D3"/>
    <d v="2025-10-23T00:00:00"/>
    <s v="Day 3"/>
    <s v="N0162"/>
    <s v="Coennie"/>
    <s v="Steyn"/>
    <s v="Nam Grand Masters"/>
    <s v="Nam Grand Masters"/>
    <x v="0"/>
    <x v="4"/>
    <m/>
    <s v=""/>
    <s v=""/>
    <x v="72"/>
    <x v="3"/>
    <x v="2"/>
    <s v="D3"/>
  </r>
  <r>
    <s v="2025-GUS-D3"/>
    <d v="2025-10-23T00:00:00"/>
    <s v="Day 3"/>
    <s v="N0051"/>
    <s v="Bernard"/>
    <s v="Pretorius"/>
    <s v="Nam Grand Masters"/>
    <s v="Nam Grand Masters"/>
    <x v="0"/>
    <x v="4"/>
    <m/>
    <s v=""/>
    <s v=""/>
    <x v="69"/>
    <x v="3"/>
    <x v="2"/>
    <s v="D3"/>
  </r>
  <r>
    <s v="2025-GUS-D3"/>
    <d v="2025-10-23T00:00:00"/>
    <s v="Day 3"/>
    <s v="N0335"/>
    <s v="Danie"/>
    <s v="Pieters"/>
    <s v="Nam Grand Masters"/>
    <s v="Nam Grand Masters"/>
    <x v="0"/>
    <x v="4"/>
    <m/>
    <s v=""/>
    <s v=""/>
    <x v="97"/>
    <x v="3"/>
    <x v="2"/>
    <s v="D3"/>
  </r>
  <r>
    <s v="2025-GUS-D3"/>
    <d v="2025-10-23T00:00:00"/>
    <s v="Day 3"/>
    <s v="N0403"/>
    <s v="Jan Tommy"/>
    <s v="Thomson"/>
    <s v="Nam Grand Masters"/>
    <s v="Nam Grand Masters"/>
    <x v="0"/>
    <x v="4"/>
    <m/>
    <s v=""/>
    <s v=""/>
    <x v="73"/>
    <x v="3"/>
    <x v="2"/>
    <s v="D3"/>
  </r>
  <r>
    <s v="2025-GUS-D3"/>
    <d v="2025-10-23T00:00:00"/>
    <s v="Day 3"/>
    <s v="N0014"/>
    <s v="Willem"/>
    <s v="Steyn"/>
    <s v="Nam Veterans"/>
    <s v="Nam Veterans"/>
    <x v="1"/>
    <x v="4"/>
    <n v="40"/>
    <n v="0.7"/>
    <n v="0.7"/>
    <x v="75"/>
    <x v="4"/>
    <x v="1"/>
    <s v="D3"/>
  </r>
  <r>
    <s v="2025-GUS-D3"/>
    <d v="2025-10-23T00:00:00"/>
    <s v="Day 3"/>
    <s v="N0011"/>
    <s v="Johan Mossie"/>
    <s v="Mostert"/>
    <s v="Nam Veterans"/>
    <s v="Nam Veterans"/>
    <x v="1"/>
    <x v="4"/>
    <n v="48"/>
    <n v="1.1000000000000001"/>
    <n v="1.1000000000000001"/>
    <x v="79"/>
    <x v="4"/>
    <x v="1"/>
    <s v="D3"/>
  </r>
  <r>
    <s v="2025-GUS-D3"/>
    <d v="2025-10-23T00:00:00"/>
    <s v="Day 3"/>
    <s v="N0011"/>
    <s v="Johan Mossie"/>
    <s v="Mostert"/>
    <s v="Nam Veterans"/>
    <s v="Nam Veterans"/>
    <x v="1"/>
    <x v="4"/>
    <n v="48"/>
    <n v="1.1000000000000001"/>
    <n v="1.1000000000000001"/>
    <x v="79"/>
    <x v="4"/>
    <x v="1"/>
    <s v="D3"/>
  </r>
  <r>
    <s v="2025-GUS-D3"/>
    <d v="2025-10-23T00:00:00"/>
    <s v="Day 3"/>
    <s v="N0011"/>
    <s v="Johan Mossie"/>
    <s v="Mostert"/>
    <s v="Nam Veterans"/>
    <s v="Nam Veterans"/>
    <x v="0"/>
    <x v="2"/>
    <n v="91"/>
    <n v="2.7"/>
    <n v="2.7"/>
    <x v="79"/>
    <x v="4"/>
    <x v="0"/>
    <s v="D3"/>
  </r>
  <r>
    <s v="2025-GUS-D3"/>
    <d v="2025-10-23T00:00:00"/>
    <s v="Day 3"/>
    <s v="N0117"/>
    <s v="Andrew"/>
    <s v="Van Schalkwyk"/>
    <s v="Nam Veterans"/>
    <s v="Nam Veterans"/>
    <x v="0"/>
    <x v="0"/>
    <n v="156"/>
    <n v="19.899999999999999"/>
    <n v="19.899999999999999"/>
    <x v="77"/>
    <x v="4"/>
    <x v="0"/>
    <s v="D3"/>
  </r>
  <r>
    <s v="2025-GUS-D3"/>
    <d v="2025-10-23T00:00:00"/>
    <s v="Day 3"/>
    <s v="N0117"/>
    <s v="Andrew"/>
    <s v="Van Schalkwyk"/>
    <s v="Nam Veterans"/>
    <s v="Nam Veterans"/>
    <x v="0"/>
    <x v="1"/>
    <n v="95"/>
    <n v="15.9"/>
    <n v="15.9"/>
    <x v="77"/>
    <x v="4"/>
    <x v="0"/>
    <s v="D3"/>
  </r>
  <r>
    <s v="2025-GUS-D3"/>
    <d v="2025-10-23T00:00:00"/>
    <s v="Day 3"/>
    <s v="N0117"/>
    <s v="Andrew"/>
    <s v="Van Schalkwyk"/>
    <s v="Nam Veterans"/>
    <s v="Nam Veterans"/>
    <x v="1"/>
    <x v="4"/>
    <n v="61"/>
    <n v="2.2999999999999998"/>
    <n v="2.2999999999999998"/>
    <x v="77"/>
    <x v="4"/>
    <x v="1"/>
    <s v="D3"/>
  </r>
  <r>
    <s v="2025-GUS-D3"/>
    <d v="2025-10-23T00:00:00"/>
    <s v="Day 3"/>
    <s v="N0117"/>
    <s v="Andrew"/>
    <s v="Van Schalkwyk"/>
    <s v="Nam Veterans"/>
    <s v="Nam Veterans"/>
    <x v="1"/>
    <x v="4"/>
    <n v="71"/>
    <n v="3.7"/>
    <n v="3.7"/>
    <x v="77"/>
    <x v="4"/>
    <x v="1"/>
    <s v="D3"/>
  </r>
  <r>
    <s v="2025-GUS-D3"/>
    <d v="2025-10-23T00:00:00"/>
    <s v="Day 3"/>
    <s v="N0117"/>
    <s v="Andrew"/>
    <s v="Van Schalkwyk"/>
    <s v="Nam Veterans"/>
    <s v="Nam Veterans"/>
    <x v="0"/>
    <x v="0"/>
    <n v="95"/>
    <n v="3.6"/>
    <n v="3.6"/>
    <x v="77"/>
    <x v="4"/>
    <x v="0"/>
    <s v="D3"/>
  </r>
  <r>
    <s v="2025-GUS-D3"/>
    <d v="2025-10-23T00:00:00"/>
    <s v="Day 3"/>
    <s v="N0117"/>
    <s v="Andrew"/>
    <s v="Van Schalkwyk"/>
    <s v="Nam Veterans"/>
    <s v="Nam Veterans"/>
    <x v="0"/>
    <x v="0"/>
    <n v="80"/>
    <n v="2"/>
    <n v="2"/>
    <x v="77"/>
    <x v="4"/>
    <x v="0"/>
    <s v="D3"/>
  </r>
  <r>
    <s v="2025-GUS-D3"/>
    <d v="2025-10-23T00:00:00"/>
    <s v="Day 3"/>
    <s v="N0117"/>
    <s v="Andrew"/>
    <s v="Van Schalkwyk"/>
    <s v="Nam Veterans"/>
    <s v="Nam Veterans"/>
    <x v="1"/>
    <x v="4"/>
    <n v="57"/>
    <n v="1.9"/>
    <n v="1.9"/>
    <x v="77"/>
    <x v="4"/>
    <x v="1"/>
    <s v="D3"/>
  </r>
  <r>
    <s v="2025-GUS-D3"/>
    <d v="2025-10-23T00:00:00"/>
    <s v="Day 3"/>
    <s v="N0779"/>
    <s v="Wallace"/>
    <s v="Shepperson"/>
    <s v="Nam Veterans"/>
    <s v="Nam Veterans"/>
    <x v="0"/>
    <x v="0"/>
    <n v="103"/>
    <n v="4.8"/>
    <n v="4.8"/>
    <x v="78"/>
    <x v="4"/>
    <x v="0"/>
    <s v="D3"/>
  </r>
  <r>
    <s v="2025-GUS-D3"/>
    <d v="2025-10-23T00:00:00"/>
    <s v="Day 3"/>
    <s v="N0407"/>
    <s v="Renier"/>
    <s v="Van Zyl"/>
    <s v="Nam Veterans"/>
    <s v="Nam Veterans"/>
    <x v="0"/>
    <x v="0"/>
    <n v="143"/>
    <n v="14.8"/>
    <n v="14.8"/>
    <x v="76"/>
    <x v="4"/>
    <x v="0"/>
    <s v="D3"/>
  </r>
  <r>
    <s v="2025-GUS-D3"/>
    <d v="2025-10-23T00:00:00"/>
    <s v="Day 3"/>
    <s v="N0485"/>
    <s v="Johan"/>
    <s v="Herbst"/>
    <s v="Nam Veterans"/>
    <s v="Nam Veterans"/>
    <x v="0"/>
    <x v="4"/>
    <m/>
    <s v=""/>
    <s v=""/>
    <x v="81"/>
    <x v="4"/>
    <x v="2"/>
    <s v="D3"/>
  </r>
  <r>
    <s v="2025-GUS-D3"/>
    <d v="2025-10-23T00:00:00"/>
    <s v="Day 3"/>
    <s v="N0300"/>
    <s v="Danie"/>
    <s v="Smith"/>
    <s v="Nam Veterans"/>
    <s v="Nam Veterans"/>
    <x v="0"/>
    <x v="4"/>
    <m/>
    <s v=""/>
    <s v=""/>
    <x v="80"/>
    <x v="4"/>
    <x v="2"/>
    <s v="D3"/>
  </r>
  <r>
    <s v="2025-GUS-D3"/>
    <d v="2025-10-23T00:00:00"/>
    <s v="Day 3"/>
    <s v="N0851"/>
    <s v="Ricku"/>
    <s v="Mans"/>
    <s v="Nam Development"/>
    <s v="Nam Development"/>
    <x v="0"/>
    <x v="2"/>
    <n v="133"/>
    <n v="10"/>
    <n v="10"/>
    <x v="85"/>
    <x v="5"/>
    <x v="0"/>
    <s v="D3"/>
  </r>
  <r>
    <s v="2025-GUS-D3"/>
    <d v="2025-10-23T00:00:00"/>
    <s v="Day 3"/>
    <s v="N0851"/>
    <s v="Ricku"/>
    <s v="Mans"/>
    <s v="Nam Development"/>
    <s v="Nam Development"/>
    <x v="0"/>
    <x v="2"/>
    <n v="72"/>
    <n v="1.2"/>
    <n v="1.2"/>
    <x v="85"/>
    <x v="5"/>
    <x v="0"/>
    <s v="D3"/>
  </r>
  <r>
    <s v="2025-GUS-D3"/>
    <d v="2025-10-23T00:00:00"/>
    <s v="Day 3"/>
    <s v="N0882"/>
    <s v="Alexander Albert"/>
    <s v="Jansen"/>
    <s v="Nam Development"/>
    <s v="Nam Development"/>
    <x v="0"/>
    <x v="0"/>
    <n v="84"/>
    <n v="2.4"/>
    <n v="2.4"/>
    <x v="84"/>
    <x v="5"/>
    <x v="0"/>
    <s v="D3"/>
  </r>
  <r>
    <s v="2025-GUS-D3"/>
    <d v="2025-10-23T00:00:00"/>
    <s v="Day 3"/>
    <s v="N0882"/>
    <s v="Alexander Albert"/>
    <s v="Jansen"/>
    <s v="Nam Development"/>
    <s v="Nam Development"/>
    <x v="1"/>
    <x v="4"/>
    <n v="76"/>
    <n v="4.5999999999999996"/>
    <n v="4.5999999999999996"/>
    <x v="84"/>
    <x v="5"/>
    <x v="1"/>
    <s v="D3"/>
  </r>
  <r>
    <s v="2025-GUS-D3"/>
    <d v="2025-10-23T00:00:00"/>
    <s v="Day 3"/>
    <s v="N0295"/>
    <s v="Bradd"/>
    <s v="Biller"/>
    <s v="Nam Development"/>
    <s v="Nam Development"/>
    <x v="0"/>
    <x v="0"/>
    <n v="145"/>
    <n v="15.5"/>
    <n v="15.5"/>
    <x v="83"/>
    <x v="5"/>
    <x v="0"/>
    <s v="D3"/>
  </r>
  <r>
    <s v="2025-GUS-D3"/>
    <d v="2025-10-23T00:00:00"/>
    <s v="Day 3"/>
    <s v="N0693"/>
    <s v="Jacob"/>
    <s v="Wasserfall"/>
    <s v="Nam Development"/>
    <s v="Nam Development"/>
    <x v="0"/>
    <x v="4"/>
    <m/>
    <s v=""/>
    <s v=""/>
    <x v="82"/>
    <x v="5"/>
    <x v="2"/>
    <s v="D3"/>
  </r>
  <r>
    <s v="2025-GUS-D3"/>
    <d v="2025-10-23T00:00:00"/>
    <s v="Day 3"/>
    <s v="N0704"/>
    <s v="Kay"/>
    <s v="Bachran"/>
    <s v="Nam Development"/>
    <s v="Nam Development"/>
    <x v="0"/>
    <x v="4"/>
    <m/>
    <s v=""/>
    <s v=""/>
    <x v="87"/>
    <x v="5"/>
    <x v="2"/>
    <s v="D3"/>
  </r>
  <r>
    <s v="2025-GUS-D3"/>
    <d v="2025-10-23T00:00:00"/>
    <s v="Day 3"/>
    <s v="N0381"/>
    <s v="Luke"/>
    <s v="Jansen"/>
    <s v="Nam Development"/>
    <s v="Nam Development"/>
    <x v="0"/>
    <x v="4"/>
    <m/>
    <s v=""/>
    <s v=""/>
    <x v="88"/>
    <x v="5"/>
    <x v="2"/>
    <s v="D3"/>
  </r>
  <r>
    <s v="2025-GUS-D3"/>
    <d v="2025-10-23T00:00:00"/>
    <s v="Day 3"/>
    <s v="N0340"/>
    <s v="Izak"/>
    <s v="Van Der Merwe"/>
    <s v="Nam Development"/>
    <s v="Nam Development"/>
    <x v="0"/>
    <x v="4"/>
    <m/>
    <s v=""/>
    <s v=""/>
    <x v="86"/>
    <x v="5"/>
    <x v="2"/>
    <s v="D3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2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  <r>
    <s v=""/>
    <s v=""/>
    <s v=""/>
    <m/>
    <s v=""/>
    <s v=""/>
    <s v=""/>
    <s v=""/>
    <x v="0"/>
    <x v="4"/>
    <m/>
    <s v=""/>
    <s v=""/>
    <x v="98"/>
    <x v="7"/>
    <x v="3"/>
    <s v="D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103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x="14"/>
        <item x="13"/>
        <item x="6"/>
        <item x="2"/>
        <item x="9"/>
        <item x="5"/>
        <item x="12"/>
        <item x="8"/>
        <item x="1"/>
        <item x="4"/>
        <item x="11"/>
        <item x="0"/>
        <item x="7"/>
        <item m="1" x="15"/>
        <item x="3"/>
        <item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8">
    <i>
      <x v="583"/>
      <x v="35"/>
      <x v="119"/>
      <x v="49"/>
    </i>
    <i>
      <x v="503"/>
      <x v="51"/>
      <x v="303"/>
      <x v="35"/>
    </i>
    <i>
      <x v="177"/>
      <x v="94"/>
      <x v="157"/>
      <x v="52"/>
    </i>
    <i>
      <x v="578"/>
      <x v="31"/>
      <x v="356"/>
      <x v="48"/>
    </i>
    <i>
      <x v="569"/>
      <x v="19"/>
      <x v="372"/>
      <x v="43"/>
    </i>
    <i>
      <x v="250"/>
      <x v="57"/>
      <x v="98"/>
      <x v="52"/>
    </i>
    <i>
      <x v="572"/>
      <x v="24"/>
      <x v="312"/>
      <x v="51"/>
    </i>
    <i>
      <x v="280"/>
      <x v="85"/>
      <x v="196"/>
      <x v="44"/>
    </i>
    <i>
      <x v="576"/>
      <x v="28"/>
      <x v="36"/>
      <x v="48"/>
    </i>
    <i>
      <x v="433"/>
      <x v="63"/>
      <x v="210"/>
      <x v="50"/>
    </i>
    <i>
      <x v="587"/>
      <x v="38"/>
      <x v="2"/>
      <x v="41"/>
    </i>
    <i>
      <x v="570"/>
      <x v="20"/>
      <x v="351"/>
      <x v="43"/>
    </i>
    <i>
      <x v="206"/>
      <x v="78"/>
      <x v="48"/>
      <x v="52"/>
    </i>
    <i>
      <x v="597"/>
      <x v="48"/>
      <x v="364"/>
      <x v="43"/>
    </i>
    <i>
      <x v="567"/>
      <x v="8"/>
      <x v="348"/>
      <x v="43"/>
    </i>
    <i>
      <x v="590"/>
      <x v="41"/>
      <x v="360"/>
      <x v="45"/>
    </i>
    <i>
      <x v="428"/>
      <x v="65"/>
      <x v="97"/>
      <x v="32"/>
    </i>
    <i>
      <x v="497"/>
      <x v="55"/>
      <x v="200"/>
      <x v="35"/>
    </i>
    <i>
      <x v="536"/>
      <x v="22"/>
      <x v="330"/>
      <x v="51"/>
    </i>
    <i>
      <x v="598"/>
      <x v="49"/>
      <x v="60"/>
      <x v="43"/>
    </i>
    <i>
      <x v="575"/>
      <x v="27"/>
      <x v="354"/>
      <x v="51"/>
    </i>
    <i>
      <x v="589"/>
      <x v="40"/>
      <x v="359"/>
      <x v="45"/>
    </i>
    <i>
      <x v="604"/>
      <x v="56"/>
      <x v="371"/>
      <x v="35"/>
    </i>
    <i>
      <x v="24"/>
      <x v="11"/>
      <x v="144"/>
      <x v="47"/>
    </i>
    <i>
      <x v="534"/>
      <x v="23"/>
      <x v="159"/>
      <x v="51"/>
    </i>
    <i>
      <x v="12"/>
      <x v="44"/>
      <x v="33"/>
      <x v="44"/>
    </i>
    <i>
      <x v="137"/>
      <x v="83"/>
      <x v="90"/>
      <x v="44"/>
    </i>
    <i>
      <x v="593"/>
      <x v="44"/>
      <x v="97"/>
      <x v="45"/>
    </i>
    <i>
      <x v="94"/>
      <x v="80"/>
      <x v="56"/>
      <x v="50"/>
    </i>
    <i>
      <x v="574"/>
      <x v="26"/>
      <x v="90"/>
      <x v="51"/>
    </i>
    <i>
      <x v="429"/>
      <x v="77"/>
      <x v="38"/>
      <x v="46"/>
    </i>
    <i>
      <x v="573"/>
      <x v="25"/>
      <x v="9"/>
      <x v="51"/>
    </i>
    <i>
      <x v="601"/>
      <x v="53"/>
      <x v="206"/>
      <x v="35"/>
    </i>
    <i>
      <x v="599"/>
      <x v="50"/>
      <x v="319"/>
      <x v="43"/>
    </i>
    <i>
      <x v="180"/>
      <x v="92"/>
      <x v="4"/>
      <x v="55"/>
    </i>
    <i>
      <x v="8"/>
      <x v="10"/>
      <x v="137"/>
      <x v="50"/>
    </i>
    <i>
      <x v="540"/>
      <x v="12"/>
      <x v="333"/>
      <x v="48"/>
    </i>
    <i>
      <x v="592"/>
      <x v="43"/>
      <x v="361"/>
      <x v="45"/>
    </i>
    <i>
      <x v="326"/>
      <x v="62"/>
      <x v="169"/>
      <x v="44"/>
    </i>
    <i>
      <x v="371"/>
      <x v="70"/>
      <x v="183"/>
      <x v="55"/>
    </i>
    <i>
      <x v="581"/>
      <x v="24"/>
      <x v="145"/>
      <x v="49"/>
    </i>
    <i>
      <x v="582"/>
      <x v="34"/>
      <x v="249"/>
      <x v="49"/>
    </i>
    <i>
      <x v="579"/>
      <x v="32"/>
      <x v="249"/>
      <x v="48"/>
    </i>
    <i>
      <x v="577"/>
      <x v="29"/>
      <x v="355"/>
      <x v="48"/>
    </i>
    <i>
      <x v="588"/>
      <x v="39"/>
      <x v="314"/>
      <x v="41"/>
    </i>
    <i>
      <x v="584"/>
      <x v="36"/>
      <x v="358"/>
      <x v="49"/>
    </i>
    <i>
      <x v="212"/>
      <x v="6"/>
      <x v="15"/>
      <x v="44"/>
    </i>
    <i>
      <x v="89"/>
      <x v="76"/>
      <x v="96"/>
      <x v="47"/>
    </i>
    <i>
      <x v="23"/>
      <x v="7"/>
      <x v="28"/>
      <x v="52"/>
    </i>
    <i>
      <x v="148"/>
      <x v="88"/>
      <x v="5"/>
      <x v="46"/>
    </i>
    <i>
      <x v="336"/>
      <x v="15"/>
      <x v="97"/>
      <x v="47"/>
    </i>
    <i>
      <x v="586"/>
      <x v="9"/>
      <x v="11"/>
      <x v="41"/>
    </i>
    <i>
      <x v="350"/>
      <x v="95"/>
      <x v="192"/>
      <x v="46"/>
    </i>
    <i>
      <x v="591"/>
      <x v="42"/>
      <x v="194"/>
      <x v="45"/>
    </i>
    <i>
      <x v="49"/>
      <x v="64"/>
      <x v="212"/>
      <x v="52"/>
    </i>
    <i>
      <x v="358"/>
      <x v="60"/>
      <x v="169"/>
      <x v="32"/>
    </i>
    <i>
      <x v="175"/>
      <x v="93"/>
      <x v="183"/>
      <x v="46"/>
    </i>
    <i>
      <x v="85"/>
      <x v="75"/>
      <x v="85"/>
      <x v="50"/>
    </i>
    <i>
      <x v="550"/>
      <x v="14"/>
      <x v="353"/>
      <x v="49"/>
    </i>
    <i>
      <x v="208"/>
      <x v="59"/>
      <x v="161"/>
      <x v="55"/>
    </i>
    <i>
      <x v="233"/>
      <x v="90"/>
      <x v="43"/>
      <x v="50"/>
    </i>
    <i>
      <x v="551"/>
      <x v="15"/>
      <x v="69"/>
      <x v="51"/>
    </i>
    <i>
      <x v="125"/>
      <x v="84"/>
      <x v="13"/>
      <x v="32"/>
    </i>
    <i>
      <x v="290"/>
      <x v="21"/>
      <x v="29"/>
      <x v="52"/>
    </i>
    <i>
      <x v="594"/>
      <x v="45"/>
      <x v="362"/>
      <x v="45"/>
    </i>
    <i>
      <x v="515"/>
      <x v="9"/>
      <x v="312"/>
      <x v="41"/>
    </i>
    <i>
      <x v="595"/>
      <x v="46"/>
      <x v="363"/>
      <x v="45"/>
    </i>
    <i>
      <x v="392"/>
      <x v="74"/>
      <x v="232"/>
      <x v="46"/>
    </i>
    <i>
      <x v="357"/>
      <x v="6"/>
      <x v="201"/>
      <x v="50"/>
    </i>
    <i>
      <x v="544"/>
      <x v="30"/>
      <x v="336"/>
      <x v="48"/>
    </i>
    <i>
      <x v="113"/>
      <x v="82"/>
      <x v="83"/>
      <x v="52"/>
    </i>
    <i>
      <x v="381"/>
      <x v="87"/>
      <x v="252"/>
      <x v="46"/>
    </i>
    <i>
      <x v="154"/>
      <x v="91"/>
      <x v="27"/>
      <x v="47"/>
    </i>
    <i>
      <x v="608"/>
      <x v="52"/>
      <x v="370"/>
      <x v="35"/>
    </i>
    <i>
      <x v="218"/>
      <x v="81"/>
      <x v="2"/>
      <x v="47"/>
    </i>
    <i>
      <x v="596"/>
      <x v="47"/>
      <x v="349"/>
      <x v="43"/>
    </i>
    <i>
      <x v="547"/>
      <x v="13"/>
      <x v="145"/>
      <x v="49"/>
    </i>
    <i>
      <x v="607"/>
      <x v="86"/>
      <x v="369"/>
      <x v="32"/>
    </i>
    <i>
      <x v="427"/>
      <x v="69"/>
      <x v="124"/>
      <x v="32"/>
    </i>
    <i>
      <x v="585"/>
      <x v="37"/>
      <x v="174"/>
      <x v="49"/>
    </i>
    <i>
      <x v="312"/>
      <x v="73"/>
      <x v="106"/>
      <x v="44"/>
    </i>
    <i>
      <x v="6"/>
      <x v="58"/>
      <x v="2"/>
      <x v="50"/>
    </i>
    <i>
      <x v="43"/>
      <x v="61"/>
      <x v="20"/>
      <x v="44"/>
    </i>
    <i>
      <x v="80"/>
      <x v="71"/>
      <x v="48"/>
      <x v="47"/>
    </i>
    <i>
      <x v="605"/>
      <x v="67"/>
      <x v="166"/>
      <x v="32"/>
    </i>
    <i>
      <x v="552"/>
      <x v="16"/>
      <x v="341"/>
      <x v="41"/>
    </i>
    <i>
      <x v="555"/>
      <x v="18"/>
      <x v="182"/>
      <x v="41"/>
    </i>
    <i>
      <x v="369"/>
      <x v="28"/>
      <x v="192"/>
      <x v="46"/>
    </i>
    <i>
      <x v="603"/>
      <x v="51"/>
      <x v="367"/>
      <x v="35"/>
    </i>
    <i>
      <x v="386"/>
      <x v="79"/>
      <x v="227"/>
      <x v="55"/>
    </i>
    <i>
      <x v="554"/>
      <x v="17"/>
      <x v="28"/>
      <x v="41"/>
    </i>
    <i>
      <x v="580"/>
      <x v="33"/>
      <x v="357"/>
      <x v="48"/>
    </i>
    <i>
      <x v="62"/>
      <x v="66"/>
      <x v="137"/>
      <x v="55"/>
    </i>
    <i>
      <x v="234"/>
      <x v="68"/>
      <x v="39"/>
      <x v="55"/>
    </i>
    <i>
      <x v="223"/>
      <x v="72"/>
      <x v="62"/>
      <x v="47"/>
    </i>
    <i>
      <x v="606"/>
      <x v="75"/>
      <x v="272"/>
      <x v="55"/>
    </i>
    <i>
      <x v="426"/>
      <x v="89"/>
      <x v="11"/>
      <x v="32"/>
    </i>
    <i>
      <x v="602"/>
      <x v="54"/>
      <x v="366"/>
      <x v="3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8"/>
    <dataField name="Total Points" fld="12" baseField="7" baseItem="13" numFmtId="168"/>
  </dataFields>
  <formats count="62">
    <format dxfId="4281">
      <pivotArea field="3" type="button" dataOnly="0" labelOnly="1" outline="0" axis="axisRow" fieldPosition="0"/>
    </format>
    <format dxfId="4280">
      <pivotArea field="4" type="button" dataOnly="0" labelOnly="1" outline="0" axis="axisRow" fieldPosition="1"/>
    </format>
    <format dxfId="4279">
      <pivotArea field="5" type="button" dataOnly="0" labelOnly="1" outline="0" axis="axisRow" fieldPosition="2"/>
    </format>
    <format dxfId="4278">
      <pivotArea field="6" type="button" dataOnly="0" labelOnly="1" outline="0" axis="axisPage" fieldPosition="1"/>
    </format>
    <format dxfId="4277">
      <pivotArea field="7" type="button" dataOnly="0" labelOnly="1" outline="0" axis="axisRow" fieldPosition="3"/>
    </format>
    <format dxfId="427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75">
      <pivotArea field="3" type="button" dataOnly="0" labelOnly="1" outline="0" axis="axisRow" fieldPosition="0"/>
    </format>
    <format dxfId="4274">
      <pivotArea field="4" type="button" dataOnly="0" labelOnly="1" outline="0" axis="axisRow" fieldPosition="1"/>
    </format>
    <format dxfId="4273">
      <pivotArea field="5" type="button" dataOnly="0" labelOnly="1" outline="0" axis="axisRow" fieldPosition="2"/>
    </format>
    <format dxfId="4272">
      <pivotArea field="6" type="button" dataOnly="0" labelOnly="1" outline="0" axis="axisPage" fieldPosition="1"/>
    </format>
    <format dxfId="4271">
      <pivotArea field="7" type="button" dataOnly="0" labelOnly="1" outline="0" axis="axisRow" fieldPosition="3"/>
    </format>
    <format dxfId="427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69">
      <pivotArea field="3" type="button" dataOnly="0" labelOnly="1" outline="0" axis="axisRow" fieldPosition="0"/>
    </format>
    <format dxfId="4268">
      <pivotArea field="4" type="button" dataOnly="0" labelOnly="1" outline="0" axis="axisRow" fieldPosition="1"/>
    </format>
    <format dxfId="4267">
      <pivotArea field="5" type="button" dataOnly="0" labelOnly="1" outline="0" axis="axisRow" fieldPosition="2"/>
    </format>
    <format dxfId="4266">
      <pivotArea field="6" type="button" dataOnly="0" labelOnly="1" outline="0" axis="axisPage" fieldPosition="1"/>
    </format>
    <format dxfId="4265">
      <pivotArea field="7" type="button" dataOnly="0" labelOnly="1" outline="0" axis="axisRow" fieldPosition="3"/>
    </format>
    <format dxfId="426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63">
      <pivotArea field="3" type="button" dataOnly="0" labelOnly="1" outline="0" axis="axisRow" fieldPosition="0"/>
    </format>
    <format dxfId="4262">
      <pivotArea field="4" type="button" dataOnly="0" labelOnly="1" outline="0" axis="axisRow" fieldPosition="1"/>
    </format>
    <format dxfId="4261">
      <pivotArea field="5" type="button" dataOnly="0" labelOnly="1" outline="0" axis="axisRow" fieldPosition="2"/>
    </format>
    <format dxfId="4260">
      <pivotArea field="6" type="button" dataOnly="0" labelOnly="1" outline="0" axis="axisPage" fieldPosition="1"/>
    </format>
    <format dxfId="4259">
      <pivotArea field="7" type="button" dataOnly="0" labelOnly="1" outline="0" axis="axisRow" fieldPosition="3"/>
    </format>
    <format dxfId="425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57">
      <pivotArea field="3" type="button" dataOnly="0" labelOnly="1" outline="0" axis="axisRow" fieldPosition="0"/>
    </format>
    <format dxfId="4256">
      <pivotArea field="4" type="button" dataOnly="0" labelOnly="1" outline="0" axis="axisRow" fieldPosition="1"/>
    </format>
    <format dxfId="4255">
      <pivotArea field="5" type="button" dataOnly="0" labelOnly="1" outline="0" axis="axisRow" fieldPosition="2"/>
    </format>
    <format dxfId="4254">
      <pivotArea field="6" type="button" dataOnly="0" labelOnly="1" outline="0" axis="axisPage" fieldPosition="1"/>
    </format>
    <format dxfId="4253">
      <pivotArea field="7" type="button" dataOnly="0" labelOnly="1" outline="0" axis="axisRow" fieldPosition="3"/>
    </format>
    <format dxfId="425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51">
      <pivotArea field="6" type="button" dataOnly="0" labelOnly="1" outline="0" axis="axisPage" fieldPosition="1"/>
    </format>
    <format dxfId="42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47">
      <pivotArea type="all" dataOnly="0" outline="0" fieldPosition="0"/>
    </format>
    <format dxfId="4246">
      <pivotArea field="3" type="button" dataOnly="0" labelOnly="1" outline="0" axis="axisRow" fieldPosition="0"/>
    </format>
    <format dxfId="4245">
      <pivotArea field="4" type="button" dataOnly="0" labelOnly="1" outline="0" axis="axisRow" fieldPosition="1"/>
    </format>
    <format dxfId="4244">
      <pivotArea field="5" type="button" dataOnly="0" labelOnly="1" outline="0" axis="axisRow" fieldPosition="2"/>
    </format>
    <format dxfId="4243">
      <pivotArea field="7" type="button" dataOnly="0" labelOnly="1" outline="0" axis="axisRow" fieldPosition="3"/>
    </format>
    <format dxfId="42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41">
      <pivotArea field="3" type="button" dataOnly="0" labelOnly="1" outline="0" axis="axisRow" fieldPosition="0"/>
    </format>
    <format dxfId="4240">
      <pivotArea field="4" type="button" dataOnly="0" labelOnly="1" outline="0" axis="axisRow" fieldPosition="1"/>
    </format>
    <format dxfId="4239">
      <pivotArea field="5" type="button" dataOnly="0" labelOnly="1" outline="0" axis="axisRow" fieldPosition="2"/>
    </format>
    <format dxfId="4238">
      <pivotArea field="7" type="button" dataOnly="0" labelOnly="1" outline="0" axis="axisRow" fieldPosition="3"/>
    </format>
    <format dxfId="42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36">
      <pivotArea type="all" dataOnly="0" outline="0" fieldPosition="0"/>
    </format>
    <format dxfId="4235">
      <pivotArea outline="0" collapsedLevelsAreSubtotals="1" fieldPosition="0"/>
    </format>
    <format dxfId="4234">
      <pivotArea field="3" type="button" dataOnly="0" labelOnly="1" outline="0" axis="axisRow" fieldPosition="0"/>
    </format>
    <format dxfId="4233">
      <pivotArea field="4" type="button" dataOnly="0" labelOnly="1" outline="0" axis="axisRow" fieldPosition="1"/>
    </format>
    <format dxfId="4232">
      <pivotArea field="5" type="button" dataOnly="0" labelOnly="1" outline="0" axis="axisRow" fieldPosition="2"/>
    </format>
    <format dxfId="4231">
      <pivotArea field="7" type="button" dataOnly="0" labelOnly="1" outline="0" axis="axisRow" fieldPosition="3"/>
    </format>
    <format dxfId="4230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4229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4228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4227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4226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4225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42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223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422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4221">
      <pivotArea outline="0" fieldPosition="0">
        <references count="1">
          <reference field="4294967294" count="1" selected="0">
            <x v="3"/>
          </reference>
        </references>
      </pivotArea>
    </format>
    <format dxfId="422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37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0" firstHeaderRow="1" firstDataRow="1" firstDataCol="4" rowPageCount="1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measureFilter="1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compact="0" outline="0" showAll="0" defaultSubtotal="0"/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axis="axisRow" compact="0" outline="0" showAll="0" sortType="ascending" defaultSubtotal="0">
      <items count="6">
        <item x="2"/>
        <item m="1" x="4"/>
        <item x="1"/>
        <item m="1" x="5"/>
        <item m="1" x="3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2">
    <i>
      <x/>
      <x v="58"/>
      <x v="2"/>
      <x v="50"/>
    </i>
    <i>
      <x v="2"/>
      <x v="69"/>
      <x v="124"/>
      <x v="32"/>
    </i>
  </rowItems>
  <colItems count="1">
    <i/>
  </colItems>
  <pageFields count="1">
    <pageField fld="0" hier="-1"/>
  </pageFields>
  <dataFields count="1">
    <dataField name="Heavest" fld="11" subtotal="max" baseField="0" baseItem="0" numFmtId="168"/>
  </dataFields>
  <formats count="18">
    <format dxfId="3894">
      <pivotArea field="-2" type="button" dataOnly="0" labelOnly="1" outline="0" axis="axisValues" fieldPosition="0"/>
    </format>
    <format dxfId="3893">
      <pivotArea type="topRight" dataOnly="0" labelOnly="1" outline="0" fieldPosition="0"/>
    </format>
    <format dxfId="389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89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890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3889">
      <pivotArea field="8" type="button" dataOnly="0" labelOnly="1" outline="0" axis="axisRow" fieldPosition="0"/>
    </format>
    <format dxfId="3888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38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85">
      <pivotArea type="all" dataOnly="0" outline="0" fieldPosition="0"/>
    </format>
    <format dxfId="3884">
      <pivotArea outline="0" collapsedLevelsAreSubtotals="1" fieldPosition="0"/>
    </format>
    <format dxfId="3883">
      <pivotArea dataOnly="0" labelOnly="1" outline="0" fieldPosition="0">
        <references count="1">
          <reference field="8" count="0"/>
        </references>
      </pivotArea>
    </format>
    <format dxfId="3882">
      <pivotArea outline="0" collapsedLevelsAreSubtotals="1" fieldPosition="0"/>
    </format>
    <format dxfId="3881">
      <pivotArea dataOnly="0" labelOnly="1" outline="0" fieldPosition="0">
        <references count="1">
          <reference field="8" count="0"/>
        </references>
      </pivotArea>
    </format>
    <format dxfId="3880">
      <pivotArea type="all" dataOnly="0" outline="0" fieldPosition="0"/>
    </format>
    <format dxfId="3879">
      <pivotArea outline="0" collapsedLevelsAreSubtotals="1" fieldPosition="0"/>
    </format>
    <format dxfId="3878">
      <pivotArea type="all" dataOnly="0" outline="0" fieldPosition="0"/>
    </format>
    <format dxfId="3877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37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0" firstHeaderRow="1" firstDataRow="2" firstDataCol="2" rowPageCount="1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m="1" x="4"/>
        <item x="1"/>
        <item x="0"/>
        <item x="2"/>
        <item m="1" x="3"/>
        <item m="1" x="5"/>
      </items>
    </pivotField>
    <pivotField axis="axisRow" compact="0" outline="0" showAll="0" defaultSubtotal="0">
      <items count="14">
        <item x="5"/>
        <item x="4"/>
        <item x="2"/>
        <item x="0"/>
        <item m="1" x="10"/>
        <item x="8"/>
        <item m="1" x="11"/>
        <item m="1" x="12"/>
        <item x="1"/>
        <item x="3"/>
        <item m="1" x="9"/>
        <item x="7"/>
        <item x="6"/>
        <item m="1"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2">
    <i>
      <x/>
      <x v="2"/>
    </i>
    <i>
      <x v="1"/>
      <x v="1"/>
    </i>
    <i r="1">
      <x v="2"/>
    </i>
    <i r="1">
      <x v="3"/>
    </i>
    <i>
      <x v="2"/>
      <x v="2"/>
    </i>
    <i>
      <x v="3"/>
      <x v="2"/>
    </i>
    <i>
      <x v="5"/>
      <x v="2"/>
    </i>
    <i>
      <x v="8"/>
      <x v="2"/>
    </i>
    <i>
      <x v="9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8"/>
    <dataField name="Average Weight" fld="11" subtotal="average" baseField="0" baseItem="0" numFmtId="168"/>
    <dataField name="Heaviest Weight" fld="11" subtotal="max" baseField="0" baseItem="0" numFmtId="166"/>
  </dataFields>
  <formats count="29">
    <format dxfId="387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875">
      <pivotArea field="9" type="button" dataOnly="0" labelOnly="1" outline="0" axis="axisRow" fieldPosition="0"/>
    </format>
    <format dxfId="3874">
      <pivotArea field="8" type="button" dataOnly="0" labelOnly="1" outline="0" axis="axisRow" fieldPosition="1"/>
    </format>
    <format dxfId="38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72">
      <pivotArea field="9" type="button" dataOnly="0" labelOnly="1" outline="0" axis="axisRow" fieldPosition="0"/>
    </format>
    <format dxfId="3871">
      <pivotArea field="8" type="button" dataOnly="0" labelOnly="1" outline="0" axis="axisRow" fieldPosition="1"/>
    </format>
    <format dxfId="38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69">
      <pivotArea type="all" dataOnly="0" outline="0" fieldPosition="0"/>
    </format>
    <format dxfId="3868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867">
      <pivotArea outline="0" collapsedLevelsAreSubtotals="1" fieldPosition="0"/>
    </format>
    <format dxfId="3866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865">
      <pivotArea dataOnly="0" labelOnly="1" grandRow="1" outline="0" fieldPosition="0"/>
    </format>
    <format dxfId="3864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3863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386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8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60">
      <pivotArea type="all" dataOnly="0" outline="0" fieldPosition="0"/>
    </format>
    <format dxfId="3859">
      <pivotArea outline="0" collapsedLevelsAreSubtotals="1" fieldPosition="0"/>
    </format>
    <format dxfId="3858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857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3856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3855">
      <pivotArea grandRow="1" outline="0" collapsedLevelsAreSubtotals="1" fieldPosition="0"/>
    </format>
    <format dxfId="3854">
      <pivotArea dataOnly="0" labelOnly="1" grandRow="1" outline="0" fieldPosition="0"/>
    </format>
    <format dxfId="3853">
      <pivotArea type="origin" dataOnly="0" labelOnly="1" outline="0" fieldPosition="0"/>
    </format>
    <format dxfId="3852">
      <pivotArea field="-2" type="button" dataOnly="0" labelOnly="1" outline="0" axis="axisCol" fieldPosition="0"/>
    </format>
    <format dxfId="3851">
      <pivotArea type="topRight" dataOnly="0" labelOnly="1" outline="0" fieldPosition="0"/>
    </format>
    <format dxfId="3850">
      <pivotArea field="9" type="button" dataOnly="0" labelOnly="1" outline="0" axis="axisRow" fieldPosition="0"/>
    </format>
    <format dxfId="3849">
      <pivotArea field="8" type="button" dataOnly="0" labelOnly="1" outline="0" axis="axisRow" fieldPosition="1"/>
    </format>
    <format dxfId="38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25E905-A02A-4B4A-A3C7-0264938D93FA}" name="PivotTable18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199:H207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62"/>
    </i>
    <i>
      <x v="203"/>
    </i>
    <i>
      <x v="205"/>
    </i>
    <i>
      <x v="98"/>
    </i>
    <i>
      <x v="67"/>
    </i>
    <i>
      <x v="215"/>
    </i>
    <i>
      <x v="213"/>
    </i>
    <i t="grand">
      <x/>
    </i>
  </rowItems>
  <colItems count="1">
    <i/>
  </colItems>
  <pageFields count="2">
    <pageField fld="16" item="0" hier="-1"/>
    <pageField fld="7" item="1" hier="-1"/>
  </pageFields>
  <dataFields count="1">
    <dataField name="Sum of Points" fld="12" baseField="13" baseItem="2" numFmtId="168"/>
  </dataFields>
  <formats count="7">
    <format dxfId="3560">
      <pivotArea outline="0" collapsedLevelsAreSubtotals="1" fieldPosition="0"/>
    </format>
    <format dxfId="3559">
      <pivotArea type="all" dataOnly="0" outline="0" fieldPosition="0"/>
    </format>
    <format dxfId="3558">
      <pivotArea outline="0" collapsedLevelsAreSubtotals="1" fieldPosition="0"/>
    </format>
    <format dxfId="3557">
      <pivotArea field="13" type="button" dataOnly="0" labelOnly="1" outline="0" axis="axisRow" fieldPosition="0"/>
    </format>
    <format dxfId="3556">
      <pivotArea dataOnly="0" labelOnly="1" fieldPosition="0">
        <references count="1">
          <reference field="13" count="7">
            <x v="9"/>
            <x v="39"/>
            <x v="49"/>
            <x v="56"/>
            <x v="62"/>
            <x v="66"/>
            <x v="67"/>
          </reference>
        </references>
      </pivotArea>
    </format>
    <format dxfId="3555">
      <pivotArea dataOnly="0" labelOnly="1" grandRow="1" outline="0" fieldPosition="0"/>
    </format>
    <format dxfId="35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681FE5-D9AF-4407-B529-F9B05945F5F4}" name="PivotTable36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989:B997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04"/>
    </i>
    <i>
      <x v="198"/>
    </i>
    <i>
      <x v="90"/>
    </i>
    <i>
      <x v="13"/>
    </i>
    <i>
      <x v="87"/>
    </i>
    <i>
      <x v="106"/>
    </i>
    <i>
      <x v="61"/>
    </i>
    <i t="grand">
      <x/>
    </i>
  </rowItems>
  <colItems count="1">
    <i/>
  </colItems>
  <pageFields count="1">
    <pageField fld="7" item="23" hier="-1"/>
  </pageFields>
  <dataFields count="1">
    <dataField name="Sum of Points" fld="12" baseField="13" baseItem="2" numFmtId="168"/>
  </dataFields>
  <formats count="7">
    <format dxfId="3567">
      <pivotArea outline="0" collapsedLevelsAreSubtotals="1" fieldPosition="0"/>
    </format>
    <format dxfId="3566">
      <pivotArea type="all" dataOnly="0" outline="0" fieldPosition="0"/>
    </format>
    <format dxfId="3565">
      <pivotArea outline="0" collapsedLevelsAreSubtotals="1" fieldPosition="0"/>
    </format>
    <format dxfId="3564">
      <pivotArea field="13" type="button" dataOnly="0" labelOnly="1" outline="0" axis="axisRow" fieldPosition="0"/>
    </format>
    <format dxfId="3563">
      <pivotArea dataOnly="0" labelOnly="1" fieldPosition="0">
        <references count="1">
          <reference field="13" count="7">
            <x v="1"/>
            <x v="4"/>
            <x v="24"/>
            <x v="33"/>
            <x v="41"/>
            <x v="55"/>
            <x v="65"/>
          </reference>
        </references>
      </pivotArea>
    </format>
    <format dxfId="3562">
      <pivotArea dataOnly="0" labelOnly="1" grandRow="1" outline="0" fieldPosition="0"/>
    </format>
    <format dxfId="356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48B50C-21A8-4B67-A1FC-DA2255A922C4}" name="PivotTable29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663:H6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58"/>
    </i>
    <i>
      <x v="191"/>
    </i>
    <i>
      <x v="190"/>
    </i>
    <i>
      <x v="161"/>
    </i>
    <i>
      <x v="220"/>
    </i>
    <i>
      <x v="159"/>
    </i>
    <i>
      <x v="189"/>
    </i>
    <i t="grand">
      <x/>
    </i>
  </rowItems>
  <colItems count="1">
    <i/>
  </colItems>
  <pageFields count="2">
    <pageField fld="16" hier="-1"/>
    <pageField fld="7" item="14" hier="-1"/>
  </pageFields>
  <dataFields count="1">
    <dataField name="Sum of Points" fld="12" baseField="13" baseItem="2" numFmtId="168"/>
  </dataFields>
  <formats count="7">
    <format dxfId="3574">
      <pivotArea outline="0" collapsedLevelsAreSubtotals="1" fieldPosition="0"/>
    </format>
    <format dxfId="3573">
      <pivotArea type="all" dataOnly="0" outline="0" fieldPosition="0"/>
    </format>
    <format dxfId="3572">
      <pivotArea outline="0" collapsedLevelsAreSubtotals="1" fieldPosition="0"/>
    </format>
    <format dxfId="3571">
      <pivotArea field="13" type="button" dataOnly="0" labelOnly="1" outline="0" axis="axisRow" fieldPosition="0"/>
    </format>
    <format dxfId="3570">
      <pivotArea dataOnly="0" labelOnly="1" fieldPosition="0">
        <references count="1">
          <reference field="13" count="7">
            <x v="16"/>
            <x v="17"/>
            <x v="19"/>
            <x v="26"/>
            <x v="69"/>
            <x v="75"/>
            <x v="79"/>
          </reference>
        </references>
      </pivotArea>
    </format>
    <format dxfId="3569">
      <pivotArea dataOnly="0" labelOnly="1" grandRow="1" outline="0" fieldPosition="0"/>
    </format>
    <format dxfId="356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8F27BA-327E-464E-99B8-EB8648F22152}" name="PivotTable19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97:B305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83"/>
    </i>
    <i>
      <x v="182"/>
    </i>
    <i>
      <x v="186"/>
    </i>
    <i>
      <x v="184"/>
    </i>
    <i>
      <x v="185"/>
    </i>
    <i>
      <x v="188"/>
    </i>
    <i>
      <x v="187"/>
    </i>
    <i t="grand">
      <x/>
    </i>
  </rowItems>
  <colItems count="1">
    <i/>
  </colItems>
  <pageFields count="2">
    <pageField fld="16" item="0" hier="-1"/>
    <pageField fld="7" item="16" hier="-1"/>
  </pageFields>
  <dataFields count="1">
    <dataField name="Sum of Points" fld="12" baseField="13" baseItem="2" numFmtId="168"/>
  </dataFields>
  <formats count="7">
    <format dxfId="3581">
      <pivotArea outline="0" collapsedLevelsAreSubtotals="1" fieldPosition="0"/>
    </format>
    <format dxfId="3580">
      <pivotArea type="all" dataOnly="0" outline="0" fieldPosition="0"/>
    </format>
    <format dxfId="3579">
      <pivotArea outline="0" collapsedLevelsAreSubtotals="1" fieldPosition="0"/>
    </format>
    <format dxfId="3578">
      <pivotArea field="13" type="button" dataOnly="0" labelOnly="1" outline="0" axis="axisRow" fieldPosition="0"/>
    </format>
    <format dxfId="3577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576">
      <pivotArea dataOnly="0" labelOnly="1" grandRow="1" outline="0" fieldPosition="0"/>
    </format>
    <format dxfId="35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B14218-2115-438C-BD17-460C158345A4}" name="PivotTable37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989:E997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9">
        <item h="1" x="14"/>
        <item h="1" x="13"/>
        <item m="1" x="27"/>
        <item m="1" x="22"/>
        <item m="1" x="19"/>
        <item m="1" x="25"/>
        <item m="1" x="21"/>
        <item h="1" x="6"/>
        <item m="1" x="26"/>
        <item m="1" x="23"/>
        <item m="1" x="18"/>
        <item m="1" x="24"/>
        <item m="1" x="20"/>
        <item h="1" x="15"/>
        <item h="1" x="2"/>
        <item h="1" x="9"/>
        <item h="1" x="5"/>
        <item h="1" x="12"/>
        <item x="8"/>
        <item h="1" x="1"/>
        <item h="1" x="4"/>
        <item h="1" x="11"/>
        <item h="1" x="0"/>
        <item h="1" x="7"/>
        <item h="1" m="1" x="16"/>
        <item h="1" m="1" x="17"/>
        <item h="1" x="3"/>
        <item h="1"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21"/>
    </i>
    <i>
      <x v="99"/>
    </i>
    <i>
      <x v="212"/>
    </i>
    <i>
      <x v="110"/>
    </i>
    <i>
      <x v="122"/>
    </i>
    <i>
      <x v="88"/>
    </i>
    <i>
      <x v="52"/>
    </i>
    <i t="grand">
      <x/>
    </i>
  </rowItems>
  <colItems count="1">
    <i/>
  </colItems>
  <pageFields count="1">
    <pageField fld="7" hier="-1"/>
  </pageFields>
  <dataFields count="1">
    <dataField name="Sum of Points" fld="12" baseField="13" baseItem="2" numFmtId="168"/>
  </dataFields>
  <formats count="7">
    <format dxfId="3588">
      <pivotArea outline="0" collapsedLevelsAreSubtotals="1" fieldPosition="0"/>
    </format>
    <format dxfId="3587">
      <pivotArea type="all" dataOnly="0" outline="0" fieldPosition="0"/>
    </format>
    <format dxfId="3586">
      <pivotArea outline="0" collapsedLevelsAreSubtotals="1" fieldPosition="0"/>
    </format>
    <format dxfId="3585">
      <pivotArea field="13" type="button" dataOnly="0" labelOnly="1" outline="0" axis="axisRow" fieldPosition="0"/>
    </format>
    <format dxfId="3584">
      <pivotArea dataOnly="0" labelOnly="1" fieldPosition="0">
        <references count="1">
          <reference field="13" count="7">
            <x v="8"/>
            <x v="13"/>
            <x v="34"/>
            <x v="42"/>
            <x v="43"/>
            <x v="61"/>
            <x v="80"/>
          </reference>
        </references>
      </pivotArea>
    </format>
    <format dxfId="3583">
      <pivotArea dataOnly="0" labelOnly="1" grandRow="1" outline="0" fieldPosition="0"/>
    </format>
    <format dxfId="358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42F2EE-E7DD-4108-98BA-CEEA4A8590EF}" name="PivotTable40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085:E1093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71"/>
    </i>
    <i>
      <x v="169"/>
    </i>
    <i>
      <x v="131"/>
    </i>
    <i>
      <x v="172"/>
    </i>
    <i>
      <x v="170"/>
    </i>
    <i>
      <x v="135"/>
    </i>
    <i>
      <x v="173"/>
    </i>
    <i t="grand">
      <x/>
    </i>
  </rowItems>
  <colItems count="1">
    <i/>
  </colItems>
  <pageFields count="1">
    <pageField fld="7" item="19" hier="-1"/>
  </pageFields>
  <dataFields count="1">
    <dataField name="Sum of Points" fld="12" baseField="13" baseItem="2" numFmtId="168"/>
  </dataFields>
  <formats count="7">
    <format dxfId="3595">
      <pivotArea outline="0" collapsedLevelsAreSubtotals="1" fieldPosition="0"/>
    </format>
    <format dxfId="3594">
      <pivotArea type="all" dataOnly="0" outline="0" fieldPosition="0"/>
    </format>
    <format dxfId="3593">
      <pivotArea outline="0" collapsedLevelsAreSubtotals="1" fieldPosition="0"/>
    </format>
    <format dxfId="3592">
      <pivotArea field="13" type="button" dataOnly="0" labelOnly="1" outline="0" axis="axisRow" fieldPosition="0"/>
    </format>
    <format dxfId="3591">
      <pivotArea dataOnly="0" labelOnly="1" fieldPosition="0">
        <references count="1">
          <reference field="13" count="7">
            <x v="23"/>
            <x v="32"/>
            <x v="38"/>
            <x v="57"/>
            <x v="64"/>
            <x v="72"/>
            <x v="82"/>
          </reference>
        </references>
      </pivotArea>
    </format>
    <format dxfId="3590">
      <pivotArea dataOnly="0" labelOnly="1" grandRow="1" outline="0" fieldPosition="0"/>
    </format>
    <format dxfId="358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0855E3-4132-4E67-AFF1-26CA8077B970}" name="PivotTable20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297:E305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77"/>
    </i>
    <i>
      <x v="138"/>
    </i>
    <i>
      <x v="176"/>
    </i>
    <i>
      <x v="84"/>
    </i>
    <i>
      <x v="175"/>
    </i>
    <i>
      <x v="178"/>
    </i>
    <i>
      <x v="174"/>
    </i>
    <i t="grand">
      <x/>
    </i>
  </rowItems>
  <colItems count="1">
    <i/>
  </colItems>
  <pageFields count="2">
    <pageField fld="16" item="0" hier="-1"/>
    <pageField fld="7" item="20" hier="-1"/>
  </pageFields>
  <dataFields count="1">
    <dataField name="Sum of Points" fld="12" baseField="13" baseItem="2" numFmtId="168"/>
  </dataFields>
  <formats count="7">
    <format dxfId="3602">
      <pivotArea outline="0" collapsedLevelsAreSubtotals="1" fieldPosition="0"/>
    </format>
    <format dxfId="3601">
      <pivotArea type="all" dataOnly="0" outline="0" fieldPosition="0"/>
    </format>
    <format dxfId="3600">
      <pivotArea outline="0" collapsedLevelsAreSubtotals="1" fieldPosition="0"/>
    </format>
    <format dxfId="3599">
      <pivotArea field="13" type="button" dataOnly="0" labelOnly="1" outline="0" axis="axisRow" fieldPosition="0"/>
    </format>
    <format dxfId="3598">
      <pivotArea dataOnly="0" labelOnly="1" fieldPosition="0">
        <references count="1">
          <reference field="13" count="7">
            <x v="15"/>
            <x v="18"/>
            <x v="45"/>
            <x v="58"/>
            <x v="70"/>
            <x v="73"/>
            <x v="81"/>
          </reference>
        </references>
      </pivotArea>
    </format>
    <format dxfId="3597">
      <pivotArea dataOnly="0" labelOnly="1" grandRow="1" outline="0" fieldPosition="0"/>
    </format>
    <format dxfId="359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B90C16-BCE2-491F-829C-206ACF3B5300}" name="PivotTable28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663:E6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69"/>
    </i>
    <i>
      <x v="131"/>
    </i>
    <i>
      <x v="172"/>
    </i>
    <i>
      <x v="171"/>
    </i>
    <i>
      <x v="170"/>
    </i>
    <i>
      <x v="135"/>
    </i>
    <i>
      <x v="173"/>
    </i>
    <i t="grand">
      <x/>
    </i>
  </rowItems>
  <colItems count="1">
    <i/>
  </colItems>
  <pageFields count="2">
    <pageField fld="16" hier="-1"/>
    <pageField fld="7" item="19" hier="-1"/>
  </pageFields>
  <dataFields count="1">
    <dataField name="Sum of Points" fld="12" baseField="13" baseItem="2" numFmtId="168"/>
  </dataFields>
  <formats count="7">
    <format dxfId="3609">
      <pivotArea outline="0" collapsedLevelsAreSubtotals="1" fieldPosition="0"/>
    </format>
    <format dxfId="3608">
      <pivotArea type="all" dataOnly="0" outline="0" fieldPosition="0"/>
    </format>
    <format dxfId="3607">
      <pivotArea outline="0" collapsedLevelsAreSubtotals="1" fieldPosition="0"/>
    </format>
    <format dxfId="3606">
      <pivotArea field="13" type="button" dataOnly="0" labelOnly="1" outline="0" axis="axisRow" fieldPosition="0"/>
    </format>
    <format dxfId="3605">
      <pivotArea dataOnly="0" labelOnly="1" fieldPosition="0">
        <references count="1">
          <reference field="13" count="7">
            <x v="23"/>
            <x v="32"/>
            <x v="38"/>
            <x v="57"/>
            <x v="64"/>
            <x v="72"/>
            <x v="82"/>
          </reference>
        </references>
      </pivotArea>
    </format>
    <format dxfId="3604">
      <pivotArea dataOnly="0" labelOnly="1" grandRow="1" outline="0" fieldPosition="0"/>
    </format>
    <format dxfId="360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h="1" x="14"/>
        <item h="1" x="13"/>
        <item h="1" x="6"/>
        <item h="1" x="2"/>
        <item h="1" x="9"/>
        <item h="1" x="5"/>
        <item h="1" x="12"/>
        <item h="1" x="8"/>
        <item h="1" x="1"/>
        <item h="1" x="4"/>
        <item h="1" x="11"/>
        <item x="0"/>
        <item x="7"/>
        <item h="1" m="1" x="15"/>
        <item h="1" x="3"/>
        <item h="1"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177"/>
      <x v="94"/>
      <x v="157"/>
      <x v="52"/>
    </i>
    <i>
      <x v="250"/>
      <x v="57"/>
      <x v="98"/>
      <x v="52"/>
    </i>
    <i>
      <x v="572"/>
      <x v="24"/>
      <x v="312"/>
      <x v="51"/>
    </i>
    <i>
      <x v="206"/>
      <x v="78"/>
      <x v="48"/>
      <x v="52"/>
    </i>
    <i>
      <x v="536"/>
      <x v="22"/>
      <x v="330"/>
      <x v="51"/>
    </i>
    <i>
      <x v="575"/>
      <x v="27"/>
      <x v="354"/>
      <x v="51"/>
    </i>
    <i>
      <x v="534"/>
      <x v="23"/>
      <x v="159"/>
      <x v="51"/>
    </i>
    <i>
      <x v="574"/>
      <x v="26"/>
      <x v="90"/>
      <x v="51"/>
    </i>
    <i>
      <x v="573"/>
      <x v="25"/>
      <x v="9"/>
      <x v="51"/>
    </i>
    <i>
      <x v="23"/>
      <x v="7"/>
      <x v="28"/>
      <x v="52"/>
    </i>
    <i>
      <x v="49"/>
      <x v="64"/>
      <x v="212"/>
      <x v="52"/>
    </i>
    <i>
      <x v="551"/>
      <x v="15"/>
      <x v="69"/>
      <x v="51"/>
    </i>
    <i>
      <x v="290"/>
      <x v="21"/>
      <x v="29"/>
      <x v="52"/>
    </i>
    <i>
      <x v="113"/>
      <x v="82"/>
      <x v="83"/>
      <x v="5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48">
    <format dxfId="4219">
      <pivotArea field="3" type="button" dataOnly="0" labelOnly="1" outline="0" axis="axisRow" fieldPosition="0"/>
    </format>
    <format dxfId="4218">
      <pivotArea field="4" type="button" dataOnly="0" labelOnly="1" outline="0" axis="axisRow" fieldPosition="1"/>
    </format>
    <format dxfId="4217">
      <pivotArea field="5" type="button" dataOnly="0" labelOnly="1" outline="0" axis="axisRow" fieldPosition="2"/>
    </format>
    <format dxfId="4216">
      <pivotArea field="6" type="button" dataOnly="0" labelOnly="1" outline="0" axis="axisPage" fieldPosition="1"/>
    </format>
    <format dxfId="4215">
      <pivotArea field="7" type="button" dataOnly="0" labelOnly="1" outline="0" axis="axisRow" fieldPosition="3"/>
    </format>
    <format dxfId="421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13">
      <pivotArea field="3" type="button" dataOnly="0" labelOnly="1" outline="0" axis="axisRow" fieldPosition="0"/>
    </format>
    <format dxfId="4212">
      <pivotArea field="4" type="button" dataOnly="0" labelOnly="1" outline="0" axis="axisRow" fieldPosition="1"/>
    </format>
    <format dxfId="4211">
      <pivotArea field="5" type="button" dataOnly="0" labelOnly="1" outline="0" axis="axisRow" fieldPosition="2"/>
    </format>
    <format dxfId="4210">
      <pivotArea field="6" type="button" dataOnly="0" labelOnly="1" outline="0" axis="axisPage" fieldPosition="1"/>
    </format>
    <format dxfId="4209">
      <pivotArea field="7" type="button" dataOnly="0" labelOnly="1" outline="0" axis="axisRow" fieldPosition="3"/>
    </format>
    <format dxfId="420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07">
      <pivotArea field="3" type="button" dataOnly="0" labelOnly="1" outline="0" axis="axisRow" fieldPosition="0"/>
    </format>
    <format dxfId="4206">
      <pivotArea field="4" type="button" dataOnly="0" labelOnly="1" outline="0" axis="axisRow" fieldPosition="1"/>
    </format>
    <format dxfId="4205">
      <pivotArea field="5" type="button" dataOnly="0" labelOnly="1" outline="0" axis="axisRow" fieldPosition="2"/>
    </format>
    <format dxfId="4204">
      <pivotArea field="6" type="button" dataOnly="0" labelOnly="1" outline="0" axis="axisPage" fieldPosition="1"/>
    </format>
    <format dxfId="4203">
      <pivotArea field="7" type="button" dataOnly="0" labelOnly="1" outline="0" axis="axisRow" fieldPosition="3"/>
    </format>
    <format dxfId="420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201">
      <pivotArea field="3" type="button" dataOnly="0" labelOnly="1" outline="0" axis="axisRow" fieldPosition="0"/>
    </format>
    <format dxfId="4200">
      <pivotArea field="4" type="button" dataOnly="0" labelOnly="1" outline="0" axis="axisRow" fieldPosition="1"/>
    </format>
    <format dxfId="4199">
      <pivotArea field="5" type="button" dataOnly="0" labelOnly="1" outline="0" axis="axisRow" fieldPosition="2"/>
    </format>
    <format dxfId="4198">
      <pivotArea field="6" type="button" dataOnly="0" labelOnly="1" outline="0" axis="axisPage" fieldPosition="1"/>
    </format>
    <format dxfId="4197">
      <pivotArea field="7" type="button" dataOnly="0" labelOnly="1" outline="0" axis="axisRow" fieldPosition="3"/>
    </format>
    <format dxfId="419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95">
      <pivotArea field="3" type="button" dataOnly="0" labelOnly="1" outline="0" axis="axisRow" fieldPosition="0"/>
    </format>
    <format dxfId="4194">
      <pivotArea field="4" type="button" dataOnly="0" labelOnly="1" outline="0" axis="axisRow" fieldPosition="1"/>
    </format>
    <format dxfId="4193">
      <pivotArea field="5" type="button" dataOnly="0" labelOnly="1" outline="0" axis="axisRow" fieldPosition="2"/>
    </format>
    <format dxfId="4192">
      <pivotArea field="6" type="button" dataOnly="0" labelOnly="1" outline="0" axis="axisPage" fieldPosition="1"/>
    </format>
    <format dxfId="4191">
      <pivotArea field="7" type="button" dataOnly="0" labelOnly="1" outline="0" axis="axisRow" fieldPosition="3"/>
    </format>
    <format dxfId="419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89">
      <pivotArea field="6" type="button" dataOnly="0" labelOnly="1" outline="0" axis="axisPage" fieldPosition="1"/>
    </format>
    <format dxfId="41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85">
      <pivotArea type="all" dataOnly="0" outline="0" fieldPosition="0"/>
    </format>
    <format dxfId="4184">
      <pivotArea field="3" type="button" dataOnly="0" labelOnly="1" outline="0" axis="axisRow" fieldPosition="0"/>
    </format>
    <format dxfId="4183">
      <pivotArea field="4" type="button" dataOnly="0" labelOnly="1" outline="0" axis="axisRow" fieldPosition="1"/>
    </format>
    <format dxfId="4182">
      <pivotArea field="5" type="button" dataOnly="0" labelOnly="1" outline="0" axis="axisRow" fieldPosition="2"/>
    </format>
    <format dxfId="4181">
      <pivotArea field="7" type="button" dataOnly="0" labelOnly="1" outline="0" axis="axisRow" fieldPosition="3"/>
    </format>
    <format dxfId="41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79">
      <pivotArea type="all" dataOnly="0" outline="0" fieldPosition="0"/>
    </format>
    <format dxfId="4178">
      <pivotArea field="3" type="button" dataOnly="0" labelOnly="1" outline="0" axis="axisRow" fieldPosition="0"/>
    </format>
    <format dxfId="4177">
      <pivotArea field="4" type="button" dataOnly="0" labelOnly="1" outline="0" axis="axisRow" fieldPosition="1"/>
    </format>
    <format dxfId="4176">
      <pivotArea field="5" type="button" dataOnly="0" labelOnly="1" outline="0" axis="axisRow" fieldPosition="2"/>
    </format>
    <format dxfId="4175">
      <pivotArea field="7" type="button" dataOnly="0" labelOnly="1" outline="0" axis="axisRow" fieldPosition="3"/>
    </format>
    <format dxfId="41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73">
      <pivotArea dataOnly="0" labelOnly="1" outline="0" fieldPosition="0">
        <references count="1">
          <reference field="0" count="0"/>
        </references>
      </pivotArea>
    </format>
    <format dxfId="4172">
      <pivotArea dataOnly="0" labelOnly="1" outline="0" fieldPosition="0">
        <references count="1">
          <reference field="0" count="0"/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F02323-EC4C-4B5D-964A-4869A1DAEF53}" name="PivotTable46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280:E1288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76"/>
    </i>
    <i>
      <x v="175"/>
    </i>
    <i>
      <x v="84"/>
    </i>
    <i>
      <x v="177"/>
    </i>
    <i>
      <x v="174"/>
    </i>
    <i>
      <x v="138"/>
    </i>
    <i>
      <x v="178"/>
    </i>
    <i t="grand">
      <x/>
    </i>
  </rowItems>
  <colItems count="1">
    <i/>
  </colItems>
  <pageFields count="1">
    <pageField fld="7" item="20" hier="-1"/>
  </pageFields>
  <dataFields count="1">
    <dataField name="Sum of Points" fld="12" baseField="13" baseItem="2" numFmtId="168"/>
  </dataFields>
  <formats count="7">
    <format dxfId="3616">
      <pivotArea outline="0" collapsedLevelsAreSubtotals="1" fieldPosition="0"/>
    </format>
    <format dxfId="3615">
      <pivotArea type="all" dataOnly="0" outline="0" fieldPosition="0"/>
    </format>
    <format dxfId="3614">
      <pivotArea outline="0" collapsedLevelsAreSubtotals="1" fieldPosition="0"/>
    </format>
    <format dxfId="3613">
      <pivotArea field="13" type="button" dataOnly="0" labelOnly="1" outline="0" axis="axisRow" fieldPosition="0"/>
    </format>
    <format dxfId="3612">
      <pivotArea dataOnly="0" labelOnly="1" fieldPosition="0">
        <references count="1">
          <reference field="13" count="7">
            <x v="15"/>
            <x v="18"/>
            <x v="45"/>
            <x v="58"/>
            <x v="70"/>
            <x v="73"/>
            <x v="81"/>
          </reference>
        </references>
      </pivotArea>
    </format>
    <format dxfId="3611">
      <pivotArea dataOnly="0" labelOnly="1" grandRow="1" outline="0" fieldPosition="0"/>
    </format>
    <format dxfId="36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A23CEA-3F20-4988-95F2-9197D19A9FD0}" name="PivotTable17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99:E207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14"/>
    </i>
    <i>
      <x v="102"/>
    </i>
    <i>
      <x v="201"/>
    </i>
    <i>
      <x v="216"/>
    </i>
    <i>
      <x v="199"/>
    </i>
    <i>
      <x v="108"/>
    </i>
    <i>
      <x v="117"/>
    </i>
    <i t="grand">
      <x/>
    </i>
  </rowItems>
  <colItems count="1">
    <i/>
  </colItems>
  <pageFields count="2">
    <pageField fld="16" item="0" hier="-1"/>
    <pageField fld="7" item="21" hier="-1"/>
  </pageFields>
  <dataFields count="1">
    <dataField name="Sum of Points" fld="12" baseField="13" baseItem="2" numFmtId="168"/>
  </dataFields>
  <formats count="7">
    <format dxfId="3623">
      <pivotArea outline="0" collapsedLevelsAreSubtotals="1" fieldPosition="0"/>
    </format>
    <format dxfId="3622">
      <pivotArea type="all" dataOnly="0" outline="0" fieldPosition="0"/>
    </format>
    <format dxfId="3621">
      <pivotArea outline="0" collapsedLevelsAreSubtotals="1" fieldPosition="0"/>
    </format>
    <format dxfId="3620">
      <pivotArea field="13" type="button" dataOnly="0" labelOnly="1" outline="0" axis="axisRow" fieldPosition="0"/>
    </format>
    <format dxfId="3619">
      <pivotArea dataOnly="0" labelOnly="1" fieldPosition="0">
        <references count="1">
          <reference field="13" count="7">
            <x v="14"/>
            <x v="30"/>
            <x v="40"/>
            <x v="60"/>
            <x v="68"/>
            <x v="74"/>
            <x v="76"/>
          </reference>
        </references>
      </pivotArea>
    </format>
    <format dxfId="3618">
      <pivotArea dataOnly="0" labelOnly="1" grandRow="1" outline="0" fieldPosition="0"/>
    </format>
    <format dxfId="36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F7291C-215D-4195-A5D7-587FCF325E45}" name="PivotTable27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663:B6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65"/>
    </i>
    <i>
      <x v="168"/>
    </i>
    <i>
      <x v="167"/>
    </i>
    <i>
      <x v="125"/>
    </i>
    <i>
      <x v="127"/>
    </i>
    <i>
      <x v="166"/>
    </i>
    <i>
      <x v="142"/>
    </i>
    <i t="grand">
      <x/>
    </i>
  </rowItems>
  <colItems count="1">
    <i/>
  </colItems>
  <pageFields count="2">
    <pageField fld="16" hier="-1"/>
    <pageField fld="7" item="22" hier="-1"/>
  </pageFields>
  <dataFields count="1">
    <dataField name="Sum of Points" fld="12" baseField="13" baseItem="2" numFmtId="168"/>
  </dataFields>
  <formats count="7">
    <format dxfId="3630">
      <pivotArea outline="0" collapsedLevelsAreSubtotals="1" fieldPosition="0"/>
    </format>
    <format dxfId="3629">
      <pivotArea type="all" dataOnly="0" outline="0" fieldPosition="0"/>
    </format>
    <format dxfId="3628">
      <pivotArea outline="0" collapsedLevelsAreSubtotals="1" fieldPosition="0"/>
    </format>
    <format dxfId="3627">
      <pivotArea field="13" type="button" dataOnly="0" labelOnly="1" outline="0" axis="axisRow" fieldPosition="0"/>
    </format>
    <format dxfId="3626">
      <pivotArea dataOnly="0" labelOnly="1" fieldPosition="0">
        <references count="1">
          <reference field="13" count="7">
            <x v="12"/>
            <x v="27"/>
            <x v="28"/>
            <x v="51"/>
            <x v="63"/>
            <x v="71"/>
            <x v="77"/>
          </reference>
        </references>
      </pivotArea>
    </format>
    <format dxfId="3625">
      <pivotArea dataOnly="0" labelOnly="1" grandRow="1" outline="0" fieldPosition="0"/>
    </format>
    <format dxfId="36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990E7D-8B4A-4234-ABE4-0386C6255AC0}" name="PivotTable39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085:B1093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65"/>
    </i>
    <i>
      <x v="127"/>
    </i>
    <i>
      <x v="168"/>
    </i>
    <i>
      <x v="125"/>
    </i>
    <i>
      <x v="167"/>
    </i>
    <i>
      <x v="166"/>
    </i>
    <i>
      <x v="142"/>
    </i>
    <i t="grand">
      <x/>
    </i>
  </rowItems>
  <colItems count="1">
    <i/>
  </colItems>
  <pageFields count="1">
    <pageField fld="7" item="22" hier="-1"/>
  </pageFields>
  <dataFields count="1">
    <dataField name="Sum of Points" fld="12" baseField="13" baseItem="2" numFmtId="168"/>
  </dataFields>
  <formats count="7">
    <format dxfId="3637">
      <pivotArea outline="0" collapsedLevelsAreSubtotals="1" fieldPosition="0"/>
    </format>
    <format dxfId="3636">
      <pivotArea type="all" dataOnly="0" outline="0" fieldPosition="0"/>
    </format>
    <format dxfId="3635">
      <pivotArea outline="0" collapsedLevelsAreSubtotals="1" fieldPosition="0"/>
    </format>
    <format dxfId="3634">
      <pivotArea field="13" type="button" dataOnly="0" labelOnly="1" outline="0" axis="axisRow" fieldPosition="0"/>
    </format>
    <format dxfId="3633">
      <pivotArea dataOnly="0" labelOnly="1" fieldPosition="0">
        <references count="1">
          <reference field="13" count="7">
            <x v="12"/>
            <x v="27"/>
            <x v="28"/>
            <x v="51"/>
            <x v="63"/>
            <x v="71"/>
            <x v="77"/>
          </reference>
        </references>
      </pivotArea>
    </format>
    <format dxfId="3632">
      <pivotArea dataOnly="0" labelOnly="1" grandRow="1" outline="0" fieldPosition="0"/>
    </format>
    <format dxfId="36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BE0BC0-DFB9-43DF-90EA-E803285E9D43}" name="PivotTable4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180:B1188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209"/>
    </i>
    <i>
      <x v="214"/>
    </i>
    <i>
      <x v="3"/>
    </i>
    <i>
      <x v="93"/>
    </i>
    <i>
      <x v="207"/>
    </i>
    <i>
      <x v="119"/>
    </i>
    <i>
      <x v="210"/>
    </i>
    <i t="grand">
      <x/>
    </i>
  </rowItems>
  <colItems count="1">
    <i/>
  </colItems>
  <pageFields count="1">
    <pageField fld="7" item="17" hier="-1"/>
  </pageFields>
  <dataFields count="1">
    <dataField name="Sum of Points" fld="12" baseField="13" baseItem="2" numFmtId="168"/>
  </dataFields>
  <formats count="7">
    <format dxfId="3644">
      <pivotArea outline="0" collapsedLevelsAreSubtotals="1" fieldPosition="0"/>
    </format>
    <format dxfId="3643">
      <pivotArea type="all" dataOnly="0" outline="0" fieldPosition="0"/>
    </format>
    <format dxfId="3642">
      <pivotArea outline="0" collapsedLevelsAreSubtotals="1" fieldPosition="0"/>
    </format>
    <format dxfId="3641">
      <pivotArea field="13" type="button" dataOnly="0" labelOnly="1" outline="0" axis="axisRow" fieldPosition="0"/>
    </format>
    <format dxfId="3640">
      <pivotArea dataOnly="0" labelOnly="1" fieldPosition="0">
        <references count="1">
          <reference field="13" count="7">
            <x v="7"/>
            <x v="11"/>
            <x v="20"/>
            <x v="21"/>
            <x v="35"/>
            <x v="36"/>
            <x v="44"/>
          </reference>
        </references>
      </pivotArea>
    </format>
    <format dxfId="3639">
      <pivotArea dataOnly="0" labelOnly="1" grandRow="1" outline="0" fieldPosition="0"/>
    </format>
    <format dxfId="36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4896C3-A29E-4BA1-9F51-94FAE4990B3D}" name="PivotTable47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1280:H1288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80"/>
    </i>
    <i>
      <x v="181"/>
    </i>
    <i>
      <x v="179"/>
    </i>
    <i>
      <x v="59"/>
    </i>
    <i>
      <x v="143"/>
    </i>
    <i>
      <x v="146"/>
    </i>
    <i>
      <x v="145"/>
    </i>
    <i t="grand">
      <x/>
    </i>
  </rowItems>
  <colItems count="1">
    <i/>
  </colItems>
  <pageFields count="1">
    <pageField fld="7" item="7" hier="-1"/>
  </pageFields>
  <dataFields count="1">
    <dataField name="Sum of Points" fld="12" baseField="13" baseItem="2" numFmtId="168"/>
  </dataFields>
  <formats count="7">
    <format dxfId="3651">
      <pivotArea outline="0" collapsedLevelsAreSubtotals="1" fieldPosition="0"/>
    </format>
    <format dxfId="3650">
      <pivotArea type="all" dataOnly="0" outline="0" fieldPosition="0"/>
    </format>
    <format dxfId="3649">
      <pivotArea outline="0" collapsedLevelsAreSubtotals="1" fieldPosition="0"/>
    </format>
    <format dxfId="3648">
      <pivotArea field="13" type="button" dataOnly="0" labelOnly="1" outline="0" axis="axisRow" fieldPosition="0"/>
    </format>
    <format dxfId="3647">
      <pivotArea dataOnly="0" labelOnly="1" fieldPosition="0">
        <references count="1">
          <reference field="13" count="7">
            <x v="5"/>
            <x v="6"/>
            <x v="10"/>
            <x v="29"/>
            <x v="47"/>
            <x v="54"/>
            <x v="59"/>
          </reference>
        </references>
      </pivotArea>
    </format>
    <format dxfId="3646">
      <pivotArea dataOnly="0" labelOnly="1" grandRow="1" outline="0" fieldPosition="0"/>
    </format>
    <format dxfId="364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2D411C-CADA-4868-A6AC-7A69F57E3D79}" name="PivotTable6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352:E1360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63"/>
    </i>
    <i>
      <x v="196"/>
    </i>
    <i>
      <x v="219"/>
    </i>
    <i>
      <x v="193"/>
    </i>
    <i>
      <x v="218"/>
    </i>
    <i>
      <x v="195"/>
    </i>
    <i>
      <x v="194"/>
    </i>
    <i t="grand">
      <x/>
    </i>
  </rowItems>
  <colItems count="1">
    <i/>
  </colItems>
  <pageFields count="1">
    <pageField fld="7" item="26" hier="-1"/>
  </pageFields>
  <dataFields count="1">
    <dataField name="Sum of Points" fld="12" baseField="13" baseItem="2" numFmtId="168"/>
  </dataFields>
  <formats count="7">
    <format dxfId="3658">
      <pivotArea outline="0" collapsedLevelsAreSubtotals="1" fieldPosition="0"/>
    </format>
    <format dxfId="3657">
      <pivotArea type="all" dataOnly="0" outline="0" fieldPosition="0"/>
    </format>
    <format dxfId="3656">
      <pivotArea outline="0" collapsedLevelsAreSubtotals="1" fieldPosition="0"/>
    </format>
    <format dxfId="3655">
      <pivotArea field="13" type="button" dataOnly="0" labelOnly="1" outline="0" axis="axisRow" fieldPosition="0"/>
    </format>
    <format dxfId="3654">
      <pivotArea dataOnly="0" labelOnly="1" fieldPosition="0">
        <references count="1">
          <reference field="13" count="7">
            <x v="15"/>
            <x v="18"/>
            <x v="45"/>
            <x v="58"/>
            <x v="70"/>
            <x v="73"/>
            <x v="81"/>
          </reference>
        </references>
      </pivotArea>
    </format>
    <format dxfId="3653">
      <pivotArea dataOnly="0" labelOnly="1" grandRow="1" outline="0" fieldPosition="0"/>
    </format>
    <format dxfId="365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9C9E7A-F7A0-44AD-8C89-C87334026530}" name="PivotTable44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1180:H1188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62"/>
    </i>
    <i>
      <x v="98"/>
    </i>
    <i>
      <x v="67"/>
    </i>
    <i>
      <x v="213"/>
    </i>
    <i>
      <x v="205"/>
    </i>
    <i>
      <x v="203"/>
    </i>
    <i>
      <x v="215"/>
    </i>
    <i t="grand">
      <x/>
    </i>
  </rowItems>
  <colItems count="1">
    <i/>
  </colItems>
  <pageFields count="1">
    <pageField fld="7" item="1" hier="-1"/>
  </pageFields>
  <dataFields count="1">
    <dataField name="Sum of Points" fld="12" baseField="13" baseItem="2" numFmtId="168"/>
  </dataFields>
  <formats count="7">
    <format dxfId="3665">
      <pivotArea outline="0" collapsedLevelsAreSubtotals="1" fieldPosition="0"/>
    </format>
    <format dxfId="3664">
      <pivotArea type="all" dataOnly="0" outline="0" fieldPosition="0"/>
    </format>
    <format dxfId="3663">
      <pivotArea outline="0" collapsedLevelsAreSubtotals="1" fieldPosition="0"/>
    </format>
    <format dxfId="3662">
      <pivotArea field="13" type="button" dataOnly="0" labelOnly="1" outline="0" axis="axisRow" fieldPosition="0"/>
    </format>
    <format dxfId="3661">
      <pivotArea dataOnly="0" labelOnly="1" fieldPosition="0">
        <references count="1">
          <reference field="13" count="7">
            <x v="9"/>
            <x v="39"/>
            <x v="49"/>
            <x v="56"/>
            <x v="62"/>
            <x v="66"/>
            <x v="67"/>
          </reference>
        </references>
      </pivotArea>
    </format>
    <format dxfId="3660">
      <pivotArea dataOnly="0" labelOnly="1" grandRow="1" outline="0" fieldPosition="0"/>
    </format>
    <format dxfId="365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D305C4-F8CC-4E00-B4F3-BFF8278CCD82}" name="PivotTable26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563:H5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11"/>
    </i>
    <i>
      <x v="65"/>
    </i>
    <i>
      <x v="89"/>
    </i>
    <i>
      <x v="109"/>
    </i>
    <i>
      <x v="86"/>
    </i>
    <i>
      <x v="101"/>
    </i>
    <i>
      <x v="91"/>
    </i>
    <i t="grand">
      <x/>
    </i>
  </rowItems>
  <colItems count="1">
    <i/>
  </colItems>
  <pageFields count="2">
    <pageField fld="16" hier="-1"/>
    <pageField fld="7" item="15" hier="-1"/>
  </pageFields>
  <dataFields count="1">
    <dataField name="Sum of Points" fld="12" baseField="13" baseItem="2" numFmtId="168"/>
  </dataFields>
  <formats count="7">
    <format dxfId="3672">
      <pivotArea outline="0" collapsedLevelsAreSubtotals="1" fieldPosition="0"/>
    </format>
    <format dxfId="3671">
      <pivotArea type="all" dataOnly="0" outline="0" fieldPosition="0"/>
    </format>
    <format dxfId="3670">
      <pivotArea outline="0" collapsedLevelsAreSubtotals="1" fieldPosition="0"/>
    </format>
    <format dxfId="3669">
      <pivotArea field="13" type="button" dataOnly="0" labelOnly="1" outline="0" axis="axisRow" fieldPosition="0"/>
    </format>
    <format dxfId="3668">
      <pivotArea dataOnly="0" labelOnly="1" fieldPosition="0">
        <references count="1">
          <reference field="13" count="7">
            <x v="3"/>
            <x v="22"/>
            <x v="25"/>
            <x v="31"/>
            <x v="37"/>
            <x v="52"/>
            <x v="78"/>
          </reference>
        </references>
      </pivotArea>
    </format>
    <format dxfId="3667">
      <pivotArea dataOnly="0" labelOnly="1" grandRow="1" outline="0" fieldPosition="0"/>
    </format>
    <format dxfId="366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75A1BB-2A20-4FC0-98A4-13413AD971CD}" name="PivotTable34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863:E8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77"/>
    </i>
    <i>
      <x v="84"/>
    </i>
    <i>
      <x v="176"/>
    </i>
    <i>
      <x v="175"/>
    </i>
    <i>
      <x v="174"/>
    </i>
    <i>
      <x v="138"/>
    </i>
    <i>
      <x v="178"/>
    </i>
    <i t="grand">
      <x/>
    </i>
  </rowItems>
  <colItems count="1">
    <i/>
  </colItems>
  <pageFields count="2">
    <pageField fld="16" hier="-1"/>
    <pageField fld="7" item="20" hier="-1"/>
  </pageFields>
  <dataFields count="1">
    <dataField name="Sum of Points" fld="12" baseField="13" baseItem="2" numFmtId="168"/>
  </dataFields>
  <formats count="7">
    <format dxfId="3679">
      <pivotArea outline="0" collapsedLevelsAreSubtotals="1" fieldPosition="0"/>
    </format>
    <format dxfId="3678">
      <pivotArea type="all" dataOnly="0" outline="0" fieldPosition="0"/>
    </format>
    <format dxfId="3677">
      <pivotArea outline="0" collapsedLevelsAreSubtotals="1" fieldPosition="0"/>
    </format>
    <format dxfId="3676">
      <pivotArea field="13" type="button" dataOnly="0" labelOnly="1" outline="0" axis="axisRow" fieldPosition="0"/>
    </format>
    <format dxfId="3675">
      <pivotArea dataOnly="0" labelOnly="1" fieldPosition="0">
        <references count="1">
          <reference field="13" count="7">
            <x v="15"/>
            <x v="18"/>
            <x v="45"/>
            <x v="58"/>
            <x v="70"/>
            <x v="73"/>
            <x v="81"/>
          </reference>
        </references>
      </pivotArea>
    </format>
    <format dxfId="3674">
      <pivotArea dataOnly="0" labelOnly="1" grandRow="1" outline="0" fieldPosition="0"/>
    </format>
    <format dxfId="367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h="1" x="14"/>
        <item h="1" x="13"/>
        <item h="1" x="6"/>
        <item h="1" x="2"/>
        <item h="1" x="9"/>
        <item h="1" x="5"/>
        <item h="1" x="12"/>
        <item x="8"/>
        <item x="1"/>
        <item h="1" x="4"/>
        <item h="1" x="11"/>
        <item h="1" x="0"/>
        <item h="1" x="7"/>
        <item h="1" m="1" x="15"/>
        <item h="1" x="3"/>
        <item h="1"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578"/>
      <x v="31"/>
      <x v="356"/>
      <x v="48"/>
    </i>
    <i>
      <x v="576"/>
      <x v="28"/>
      <x v="36"/>
      <x v="48"/>
    </i>
    <i>
      <x v="24"/>
      <x v="11"/>
      <x v="144"/>
      <x v="47"/>
    </i>
    <i>
      <x v="540"/>
      <x v="12"/>
      <x v="333"/>
      <x v="48"/>
    </i>
    <i>
      <x v="579"/>
      <x v="32"/>
      <x v="249"/>
      <x v="48"/>
    </i>
    <i>
      <x v="577"/>
      <x v="29"/>
      <x v="355"/>
      <x v="48"/>
    </i>
    <i>
      <x v="89"/>
      <x v="76"/>
      <x v="96"/>
      <x v="47"/>
    </i>
    <i>
      <x v="336"/>
      <x v="15"/>
      <x v="97"/>
      <x v="47"/>
    </i>
    <i>
      <x v="544"/>
      <x v="30"/>
      <x v="336"/>
      <x v="48"/>
    </i>
    <i>
      <x v="154"/>
      <x v="91"/>
      <x v="27"/>
      <x v="47"/>
    </i>
    <i>
      <x v="218"/>
      <x v="81"/>
      <x v="2"/>
      <x v="47"/>
    </i>
    <i>
      <x v="80"/>
      <x v="71"/>
      <x v="48"/>
      <x v="47"/>
    </i>
    <i>
      <x v="580"/>
      <x v="33"/>
      <x v="357"/>
      <x v="48"/>
    </i>
    <i>
      <x v="223"/>
      <x v="72"/>
      <x v="62"/>
      <x v="47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34">
    <format dxfId="4171">
      <pivotArea field="3" type="button" dataOnly="0" labelOnly="1" outline="0" axis="axisRow" fieldPosition="0"/>
    </format>
    <format dxfId="4170">
      <pivotArea field="4" type="button" dataOnly="0" labelOnly="1" outline="0" axis="axisRow" fieldPosition="1"/>
    </format>
    <format dxfId="4169">
      <pivotArea field="5" type="button" dataOnly="0" labelOnly="1" outline="0" axis="axisRow" fieldPosition="2"/>
    </format>
    <format dxfId="4168">
      <pivotArea field="6" type="button" dataOnly="0" labelOnly="1" outline="0" axis="axisPage" fieldPosition="1"/>
    </format>
    <format dxfId="4167">
      <pivotArea field="7" type="button" dataOnly="0" labelOnly="1" outline="0" axis="axisRow" fieldPosition="3"/>
    </format>
    <format dxfId="416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65">
      <pivotArea field="3" type="button" dataOnly="0" labelOnly="1" outline="0" axis="axisRow" fieldPosition="0"/>
    </format>
    <format dxfId="4164">
      <pivotArea field="4" type="button" dataOnly="0" labelOnly="1" outline="0" axis="axisRow" fieldPosition="1"/>
    </format>
    <format dxfId="4163">
      <pivotArea field="5" type="button" dataOnly="0" labelOnly="1" outline="0" axis="axisRow" fieldPosition="2"/>
    </format>
    <format dxfId="4162">
      <pivotArea field="6" type="button" dataOnly="0" labelOnly="1" outline="0" axis="axisPage" fieldPosition="1"/>
    </format>
    <format dxfId="4161">
      <pivotArea field="7" type="button" dataOnly="0" labelOnly="1" outline="0" axis="axisRow" fieldPosition="3"/>
    </format>
    <format dxfId="416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59">
      <pivotArea field="3" type="button" dataOnly="0" labelOnly="1" outline="0" axis="axisRow" fieldPosition="0"/>
    </format>
    <format dxfId="4158">
      <pivotArea field="4" type="button" dataOnly="0" labelOnly="1" outline="0" axis="axisRow" fieldPosition="1"/>
    </format>
    <format dxfId="4157">
      <pivotArea field="5" type="button" dataOnly="0" labelOnly="1" outline="0" axis="axisRow" fieldPosition="2"/>
    </format>
    <format dxfId="4156">
      <pivotArea field="6" type="button" dataOnly="0" labelOnly="1" outline="0" axis="axisPage" fieldPosition="1"/>
    </format>
    <format dxfId="4155">
      <pivotArea field="7" type="button" dataOnly="0" labelOnly="1" outline="0" axis="axisRow" fieldPosition="3"/>
    </format>
    <format dxfId="415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53">
      <pivotArea field="3" type="button" dataOnly="0" labelOnly="1" outline="0" axis="axisRow" fieldPosition="0"/>
    </format>
    <format dxfId="4152">
      <pivotArea field="4" type="button" dataOnly="0" labelOnly="1" outline="0" axis="axisRow" fieldPosition="1"/>
    </format>
    <format dxfId="4151">
      <pivotArea field="5" type="button" dataOnly="0" labelOnly="1" outline="0" axis="axisRow" fieldPosition="2"/>
    </format>
    <format dxfId="4150">
      <pivotArea field="6" type="button" dataOnly="0" labelOnly="1" outline="0" axis="axisPage" fieldPosition="1"/>
    </format>
    <format dxfId="4149">
      <pivotArea field="7" type="button" dataOnly="0" labelOnly="1" outline="0" axis="axisRow" fieldPosition="3"/>
    </format>
    <format dxfId="414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47">
      <pivotArea field="3" type="button" dataOnly="0" labelOnly="1" outline="0" axis="axisRow" fieldPosition="0"/>
    </format>
    <format dxfId="4146">
      <pivotArea field="4" type="button" dataOnly="0" labelOnly="1" outline="0" axis="axisRow" fieldPosition="1"/>
    </format>
    <format dxfId="4145">
      <pivotArea field="5" type="button" dataOnly="0" labelOnly="1" outline="0" axis="axisRow" fieldPosition="2"/>
    </format>
    <format dxfId="4144">
      <pivotArea field="6" type="button" dataOnly="0" labelOnly="1" outline="0" axis="axisPage" fieldPosition="1"/>
    </format>
    <format dxfId="4143">
      <pivotArea field="7" type="button" dataOnly="0" labelOnly="1" outline="0" axis="axisRow" fieldPosition="3"/>
    </format>
    <format dxfId="414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41">
      <pivotArea field="6" type="button" dataOnly="0" labelOnly="1" outline="0" axis="axisPage" fieldPosition="1"/>
    </format>
    <format dxfId="41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3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CB0ED-70D2-45EB-B587-DBEA9D5808E4}" name="PivotTable41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1085:H1093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220"/>
    </i>
    <i>
      <x v="161"/>
    </i>
    <i>
      <x v="189"/>
    </i>
    <i>
      <x v="158"/>
    </i>
    <i>
      <x v="190"/>
    </i>
    <i>
      <x v="191"/>
    </i>
    <i>
      <x v="159"/>
    </i>
    <i t="grand">
      <x/>
    </i>
  </rowItems>
  <colItems count="1">
    <i/>
  </colItems>
  <pageFields count="1">
    <pageField fld="7" item="14" hier="-1"/>
  </pageFields>
  <dataFields count="1">
    <dataField name="Sum of Points" fld="12" baseField="13" baseItem="2" numFmtId="168"/>
  </dataFields>
  <formats count="7">
    <format dxfId="3686">
      <pivotArea outline="0" collapsedLevelsAreSubtotals="1" fieldPosition="0"/>
    </format>
    <format dxfId="3685">
      <pivotArea type="all" dataOnly="0" outline="0" fieldPosition="0"/>
    </format>
    <format dxfId="3684">
      <pivotArea outline="0" collapsedLevelsAreSubtotals="1" fieldPosition="0"/>
    </format>
    <format dxfId="3683">
      <pivotArea field="13" type="button" dataOnly="0" labelOnly="1" outline="0" axis="axisRow" fieldPosition="0"/>
    </format>
    <format dxfId="3682">
      <pivotArea dataOnly="0" labelOnly="1" fieldPosition="0">
        <references count="1">
          <reference field="13" count="7">
            <x v="16"/>
            <x v="17"/>
            <x v="19"/>
            <x v="26"/>
            <x v="69"/>
            <x v="75"/>
            <x v="79"/>
          </reference>
        </references>
      </pivotArea>
    </format>
    <format dxfId="3681">
      <pivotArea dataOnly="0" labelOnly="1" grandRow="1" outline="0" fieldPosition="0"/>
    </format>
    <format dxfId="368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DE6A29-9BF0-4C18-A5A2-2A5211F9FDE9}" name="PivotTable2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563:B5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04"/>
    </i>
    <i>
      <x v="90"/>
    </i>
    <i>
      <x v="198"/>
    </i>
    <i>
      <x v="13"/>
    </i>
    <i>
      <x v="106"/>
    </i>
    <i>
      <x v="87"/>
    </i>
    <i>
      <x v="61"/>
    </i>
    <i t="grand">
      <x/>
    </i>
  </rowItems>
  <colItems count="1">
    <i/>
  </colItems>
  <pageFields count="2">
    <pageField fld="16" hier="-1"/>
    <pageField fld="7" item="23" hier="-1"/>
  </pageFields>
  <dataFields count="1">
    <dataField name="Sum of Points" fld="12" baseField="13" baseItem="2" numFmtId="168"/>
  </dataFields>
  <formats count="7">
    <format dxfId="3693">
      <pivotArea outline="0" collapsedLevelsAreSubtotals="1" fieldPosition="0"/>
    </format>
    <format dxfId="3692">
      <pivotArea type="all" dataOnly="0" outline="0" fieldPosition="0"/>
    </format>
    <format dxfId="3691">
      <pivotArea outline="0" collapsedLevelsAreSubtotals="1" fieldPosition="0"/>
    </format>
    <format dxfId="3690">
      <pivotArea field="13" type="button" dataOnly="0" labelOnly="1" outline="0" axis="axisRow" fieldPosition="0"/>
    </format>
    <format dxfId="3689">
      <pivotArea dataOnly="0" labelOnly="1" fieldPosition="0">
        <references count="1">
          <reference field="13" count="7">
            <x v="1"/>
            <x v="4"/>
            <x v="24"/>
            <x v="33"/>
            <x v="41"/>
            <x v="55"/>
            <x v="65"/>
          </reference>
        </references>
      </pivotArea>
    </format>
    <format dxfId="3688">
      <pivotArea dataOnly="0" labelOnly="1" grandRow="1" outline="0" fieldPosition="0"/>
    </format>
    <format dxfId="36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556877-B5CC-422D-B201-F7B1F6478103}" name="PivotTable16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99:B207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214"/>
    </i>
    <i>
      <x v="209"/>
    </i>
    <i>
      <x v="93"/>
    </i>
    <i>
      <x v="119"/>
    </i>
    <i>
      <x v="3"/>
    </i>
    <i>
      <x v="210"/>
    </i>
    <i>
      <x v="207"/>
    </i>
    <i t="grand">
      <x/>
    </i>
  </rowItems>
  <colItems count="1">
    <i/>
  </colItems>
  <pageFields count="2">
    <pageField fld="16" item="0" hier="-1"/>
    <pageField fld="7" item="17" hier="-1"/>
  </pageFields>
  <dataFields count="1">
    <dataField name="Sum of Points" fld="12" baseField="13" baseItem="2" numFmtId="168"/>
  </dataFields>
  <formats count="7">
    <format dxfId="3700">
      <pivotArea outline="0" collapsedLevelsAreSubtotals="1" fieldPosition="0"/>
    </format>
    <format dxfId="3699">
      <pivotArea type="all" dataOnly="0" outline="0" fieldPosition="0"/>
    </format>
    <format dxfId="3698">
      <pivotArea outline="0" collapsedLevelsAreSubtotals="1" fieldPosition="0"/>
    </format>
    <format dxfId="3697">
      <pivotArea field="13" type="button" dataOnly="0" labelOnly="1" outline="0" axis="axisRow" fieldPosition="0"/>
    </format>
    <format dxfId="3696">
      <pivotArea dataOnly="0" labelOnly="1" fieldPosition="0">
        <references count="1">
          <reference field="13" count="7">
            <x v="7"/>
            <x v="11"/>
            <x v="20"/>
            <x v="21"/>
            <x v="35"/>
            <x v="36"/>
            <x v="44"/>
          </reference>
        </references>
      </pivotArea>
    </format>
    <format dxfId="3695">
      <pivotArea dataOnly="0" labelOnly="1" grandRow="1" outline="0" fieldPosition="0"/>
    </format>
    <format dxfId="369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0F303C-B191-4EA2-8CB1-B0B55C21AA05}" name="PivotTable3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863:B8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86"/>
    </i>
    <i>
      <x v="183"/>
    </i>
    <i>
      <x v="185"/>
    </i>
    <i>
      <x v="182"/>
    </i>
    <i>
      <x v="188"/>
    </i>
    <i>
      <x v="184"/>
    </i>
    <i>
      <x v="187"/>
    </i>
    <i t="grand">
      <x/>
    </i>
  </rowItems>
  <colItems count="1">
    <i/>
  </colItems>
  <pageFields count="2">
    <pageField fld="16" hier="-1"/>
    <pageField fld="7" item="16" hier="-1"/>
  </pageFields>
  <dataFields count="1">
    <dataField name="Sum of Points" fld="12" baseField="13" baseItem="2" numFmtId="168"/>
  </dataFields>
  <formats count="7">
    <format dxfId="3707">
      <pivotArea outline="0" collapsedLevelsAreSubtotals="1" fieldPosition="0"/>
    </format>
    <format dxfId="3706">
      <pivotArea type="all" dataOnly="0" outline="0" fieldPosition="0"/>
    </format>
    <format dxfId="3705">
      <pivotArea outline="0" collapsedLevelsAreSubtotals="1" fieldPosition="0"/>
    </format>
    <format dxfId="3704">
      <pivotArea field="13" type="button" dataOnly="0" labelOnly="1" outline="0" axis="axisRow" fieldPosition="0"/>
    </format>
    <format dxfId="3703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702">
      <pivotArea dataOnly="0" labelOnly="1" grandRow="1" outline="0" fieldPosition="0"/>
    </format>
    <format dxfId="370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8C2056-AECA-4828-BEAD-D5422F490393}" name="PivotTable1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01:B109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67"/>
    </i>
    <i>
      <x v="168"/>
    </i>
    <i>
      <x v="125"/>
    </i>
    <i>
      <x v="142"/>
    </i>
    <i>
      <x v="127"/>
    </i>
    <i>
      <x v="166"/>
    </i>
    <i>
      <x v="165"/>
    </i>
    <i t="grand">
      <x/>
    </i>
  </rowItems>
  <colItems count="1">
    <i/>
  </colItems>
  <pageFields count="2">
    <pageField fld="16" item="0" hier="-1"/>
    <pageField fld="7" item="22" hier="-1"/>
  </pageFields>
  <dataFields count="1">
    <dataField name="Sum of Points" fld="12" baseField="13" baseItem="2" numFmtId="168"/>
  </dataFields>
  <formats count="7">
    <format dxfId="3714">
      <pivotArea outline="0" collapsedLevelsAreSubtotals="1" fieldPosition="0"/>
    </format>
    <format dxfId="3713">
      <pivotArea type="all" dataOnly="0" outline="0" fieldPosition="0"/>
    </format>
    <format dxfId="3712">
      <pivotArea outline="0" collapsedLevelsAreSubtotals="1" fieldPosition="0"/>
    </format>
    <format dxfId="3711">
      <pivotArea field="13" type="button" dataOnly="0" labelOnly="1" outline="0" axis="axisRow" fieldPosition="0"/>
    </format>
    <format dxfId="3710">
      <pivotArea dataOnly="0" labelOnly="1" fieldPosition="0">
        <references count="1">
          <reference field="13" count="7">
            <x v="12"/>
            <x v="27"/>
            <x v="28"/>
            <x v="51"/>
            <x v="63"/>
            <x v="71"/>
            <x v="77"/>
          </reference>
        </references>
      </pivotArea>
    </format>
    <format dxfId="3709">
      <pivotArea dataOnly="0" labelOnly="1" grandRow="1" outline="0" fieldPosition="0"/>
    </format>
    <format dxfId="370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F8CBE9-B4ED-4A46-B272-04F455362011}" name="PivotTable31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763:E7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02"/>
    </i>
    <i>
      <x v="114"/>
    </i>
    <i>
      <x v="201"/>
    </i>
    <i>
      <x v="108"/>
    </i>
    <i>
      <x v="117"/>
    </i>
    <i>
      <x v="216"/>
    </i>
    <i>
      <x v="199"/>
    </i>
    <i t="grand">
      <x/>
    </i>
  </rowItems>
  <colItems count="1">
    <i/>
  </colItems>
  <pageFields count="2">
    <pageField fld="16" hier="-1"/>
    <pageField fld="7" item="21" hier="-1"/>
  </pageFields>
  <dataFields count="1">
    <dataField name="Sum of Points" fld="12" baseField="13" baseItem="2" numFmtId="168"/>
  </dataFields>
  <formats count="7">
    <format dxfId="3721">
      <pivotArea outline="0" collapsedLevelsAreSubtotals="1" fieldPosition="0"/>
    </format>
    <format dxfId="3720">
      <pivotArea type="all" dataOnly="0" outline="0" fieldPosition="0"/>
    </format>
    <format dxfId="3719">
      <pivotArea outline="0" collapsedLevelsAreSubtotals="1" fieldPosition="0"/>
    </format>
    <format dxfId="3718">
      <pivotArea field="13" type="button" dataOnly="0" labelOnly="1" outline="0" axis="axisRow" fieldPosition="0"/>
    </format>
    <format dxfId="3717">
      <pivotArea dataOnly="0" labelOnly="1" fieldPosition="0">
        <references count="1">
          <reference field="13" count="7">
            <x v="14"/>
            <x v="30"/>
            <x v="40"/>
            <x v="60"/>
            <x v="68"/>
            <x v="74"/>
            <x v="76"/>
          </reference>
        </references>
      </pivotArea>
    </format>
    <format dxfId="3716">
      <pivotArea dataOnly="0" labelOnly="1" grandRow="1" outline="0" fieldPosition="0"/>
    </format>
    <format dxfId="371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84F698-48DF-4D93-84A1-99B7C19A30D1}" name="PivotTable3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763:H7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62"/>
    </i>
    <i>
      <x v="98"/>
    </i>
    <i>
      <x v="213"/>
    </i>
    <i>
      <x v="203"/>
    </i>
    <i>
      <x v="67"/>
    </i>
    <i>
      <x v="215"/>
    </i>
    <i>
      <x v="205"/>
    </i>
    <i t="grand">
      <x/>
    </i>
  </rowItems>
  <colItems count="1">
    <i/>
  </colItems>
  <pageFields count="2">
    <pageField fld="16" hier="-1"/>
    <pageField fld="7" item="1" hier="-1"/>
  </pageFields>
  <dataFields count="1">
    <dataField name="Sum of Points" fld="12" baseField="13" baseItem="2" numFmtId="168"/>
  </dataFields>
  <formats count="7">
    <format dxfId="3728">
      <pivotArea outline="0" collapsedLevelsAreSubtotals="1" fieldPosition="0"/>
    </format>
    <format dxfId="3727">
      <pivotArea type="all" dataOnly="0" outline="0" fieldPosition="0"/>
    </format>
    <format dxfId="3726">
      <pivotArea outline="0" collapsedLevelsAreSubtotals="1" fieldPosition="0"/>
    </format>
    <format dxfId="3725">
      <pivotArea field="13" type="button" dataOnly="0" labelOnly="1" outline="0" axis="axisRow" fieldPosition="0"/>
    </format>
    <format dxfId="3724">
      <pivotArea dataOnly="0" labelOnly="1" fieldPosition="0">
        <references count="1">
          <reference field="13" count="7">
            <x v="9"/>
            <x v="39"/>
            <x v="49"/>
            <x v="56"/>
            <x v="62"/>
            <x v="66"/>
            <x v="67"/>
          </reference>
        </references>
      </pivotArea>
    </format>
    <format dxfId="3723">
      <pivotArea dataOnly="0" labelOnly="1" grandRow="1" outline="0" fieldPosition="0"/>
    </format>
    <format dxfId="37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715424-9114-4C23-9A0E-19AAC96C53D6}" name="PivotTable21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297:H305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80"/>
    </i>
    <i>
      <x v="146"/>
    </i>
    <i>
      <x v="143"/>
    </i>
    <i>
      <x v="145"/>
    </i>
    <i>
      <x v="181"/>
    </i>
    <i>
      <x v="59"/>
    </i>
    <i>
      <x v="179"/>
    </i>
    <i t="grand">
      <x/>
    </i>
  </rowItems>
  <colItems count="1">
    <i/>
  </colItems>
  <pageFields count="2">
    <pageField fld="16" item="0" hier="-1"/>
    <pageField fld="7" item="7" hier="-1"/>
  </pageFields>
  <dataFields count="1">
    <dataField name="Sum of Points" fld="12" baseField="13" baseItem="2" numFmtId="168"/>
  </dataFields>
  <formats count="7">
    <format dxfId="3735">
      <pivotArea outline="0" collapsedLevelsAreSubtotals="1" fieldPosition="0"/>
    </format>
    <format dxfId="3734">
      <pivotArea type="all" dataOnly="0" outline="0" fieldPosition="0"/>
    </format>
    <format dxfId="3733">
      <pivotArea outline="0" collapsedLevelsAreSubtotals="1" fieldPosition="0"/>
    </format>
    <format dxfId="3732">
      <pivotArea field="13" type="button" dataOnly="0" labelOnly="1" outline="0" axis="axisRow" fieldPosition="0"/>
    </format>
    <format dxfId="3731">
      <pivotArea dataOnly="0" labelOnly="1" fieldPosition="0">
        <references count="1">
          <reference field="13" count="7">
            <x v="5"/>
            <x v="6"/>
            <x v="10"/>
            <x v="29"/>
            <x v="47"/>
            <x v="54"/>
            <x v="59"/>
          </reference>
        </references>
      </pivotArea>
    </format>
    <format dxfId="3730">
      <pivotArea dataOnly="0" labelOnly="1" grandRow="1" outline="0" fieldPosition="0"/>
    </format>
    <format dxfId="37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6EC86F-DC47-4AAC-8F26-5FE7A2715995}" name="PivotTable1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5:H13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9">
        <item h="1" x="14"/>
        <item h="1" x="13"/>
        <item m="1" x="27"/>
        <item m="1" x="22"/>
        <item m="1" x="19"/>
        <item m="1" x="25"/>
        <item m="1" x="21"/>
        <item h="1" x="6"/>
        <item m="1" x="26"/>
        <item m="1" x="23"/>
        <item m="1" x="18"/>
        <item m="1" x="24"/>
        <item m="1" x="20"/>
        <item h="1" x="15"/>
        <item h="1" x="2"/>
        <item x="9"/>
        <item h="1" x="5"/>
        <item h="1" x="12"/>
        <item h="1" x="8"/>
        <item h="1" x="1"/>
        <item h="1" x="4"/>
        <item h="1" x="11"/>
        <item h="1" x="0"/>
        <item h="1" x="7"/>
        <item h="1" m="1" x="16"/>
        <item h="1" m="1" x="17"/>
        <item h="1" x="3"/>
        <item h="1"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11"/>
    </i>
    <i>
      <x v="109"/>
    </i>
    <i>
      <x v="89"/>
    </i>
    <i>
      <x v="65"/>
    </i>
    <i>
      <x v="91"/>
    </i>
    <i>
      <x v="101"/>
    </i>
    <i>
      <x v="86"/>
    </i>
    <i t="grand">
      <x/>
    </i>
  </rowItems>
  <colItems count="1">
    <i/>
  </colItems>
  <pageFields count="2">
    <pageField fld="16" item="0" hier="-1"/>
    <pageField fld="7" hier="-1"/>
  </pageFields>
  <dataFields count="1">
    <dataField name="Sum of Points" fld="12" baseField="13" baseItem="2" numFmtId="168"/>
  </dataFields>
  <formats count="7">
    <format dxfId="3742">
      <pivotArea outline="0" collapsedLevelsAreSubtotals="1" fieldPosition="0"/>
    </format>
    <format dxfId="3741">
      <pivotArea type="all" dataOnly="0" outline="0" fieldPosition="0"/>
    </format>
    <format dxfId="3740">
      <pivotArea outline="0" collapsedLevelsAreSubtotals="1" fieldPosition="0"/>
    </format>
    <format dxfId="3739">
      <pivotArea field="13" type="button" dataOnly="0" labelOnly="1" outline="0" axis="axisRow" fieldPosition="0"/>
    </format>
    <format dxfId="3738">
      <pivotArea dataOnly="0" labelOnly="1" fieldPosition="0">
        <references count="1">
          <reference field="13" count="7">
            <x v="3"/>
            <x v="22"/>
            <x v="25"/>
            <x v="31"/>
            <x v="37"/>
            <x v="52"/>
            <x v="78"/>
          </reference>
        </references>
      </pivotArea>
    </format>
    <format dxfId="3737">
      <pivotArea dataOnly="0" labelOnly="1" grandRow="1" outline="0" fieldPosition="0"/>
    </format>
    <format dxfId="37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FB1F24-5DE3-45C6-833A-A8146952E3B5}" name="PivotTable3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863:H8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81"/>
    </i>
    <i>
      <x v="180"/>
    </i>
    <i>
      <x v="59"/>
    </i>
    <i>
      <x v="179"/>
    </i>
    <i>
      <x v="143"/>
    </i>
    <i>
      <x v="146"/>
    </i>
    <i>
      <x v="145"/>
    </i>
    <i t="grand">
      <x/>
    </i>
  </rowItems>
  <colItems count="1">
    <i/>
  </colItems>
  <pageFields count="2">
    <pageField fld="16" hier="-1"/>
    <pageField fld="7" item="7" hier="-1"/>
  </pageFields>
  <dataFields count="1">
    <dataField name="Sum of Points" fld="12" baseField="13" baseItem="2" numFmtId="168"/>
  </dataFields>
  <formats count="7">
    <format dxfId="3749">
      <pivotArea outline="0" collapsedLevelsAreSubtotals="1" fieldPosition="0"/>
    </format>
    <format dxfId="3748">
      <pivotArea type="all" dataOnly="0" outline="0" fieldPosition="0"/>
    </format>
    <format dxfId="3747">
      <pivotArea outline="0" collapsedLevelsAreSubtotals="1" fieldPosition="0"/>
    </format>
    <format dxfId="3746">
      <pivotArea field="13" type="button" dataOnly="0" labelOnly="1" outline="0" axis="axisRow" fieldPosition="0"/>
    </format>
    <format dxfId="3745">
      <pivotArea dataOnly="0" labelOnly="1" fieldPosition="0">
        <references count="1">
          <reference field="13" count="7">
            <x v="5"/>
            <x v="6"/>
            <x v="10"/>
            <x v="29"/>
            <x v="47"/>
            <x v="54"/>
            <x v="59"/>
          </reference>
        </references>
      </pivotArea>
    </format>
    <format dxfId="3744">
      <pivotArea dataOnly="0" labelOnly="1" grandRow="1" outline="0" fieldPosition="0"/>
    </format>
    <format dxfId="37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h="1" x="14"/>
        <item x="13"/>
        <item x="6"/>
        <item h="1" x="2"/>
        <item h="1" x="9"/>
        <item h="1" x="5"/>
        <item h="1" x="12"/>
        <item h="1" x="8"/>
        <item h="1" x="1"/>
        <item h="1" x="4"/>
        <item h="1" x="11"/>
        <item h="1" x="0"/>
        <item h="1" x="7"/>
        <item h="1" m="1" x="15"/>
        <item h="1" x="3"/>
        <item h="1"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587"/>
      <x v="38"/>
      <x v="2"/>
      <x v="41"/>
    </i>
    <i>
      <x v="428"/>
      <x v="65"/>
      <x v="97"/>
      <x v="32"/>
    </i>
    <i>
      <x v="588"/>
      <x v="39"/>
      <x v="314"/>
      <x v="41"/>
    </i>
    <i>
      <x v="586"/>
      <x v="9"/>
      <x v="11"/>
      <x v="41"/>
    </i>
    <i>
      <x v="358"/>
      <x v="60"/>
      <x v="169"/>
      <x v="32"/>
    </i>
    <i>
      <x v="125"/>
      <x v="84"/>
      <x v="13"/>
      <x v="32"/>
    </i>
    <i>
      <x v="515"/>
      <x v="9"/>
      <x v="312"/>
      <x v="41"/>
    </i>
    <i>
      <x v="607"/>
      <x v="86"/>
      <x v="369"/>
      <x v="32"/>
    </i>
    <i>
      <x v="427"/>
      <x v="69"/>
      <x v="124"/>
      <x v="32"/>
    </i>
    <i>
      <x v="605"/>
      <x v="67"/>
      <x v="166"/>
      <x v="32"/>
    </i>
    <i>
      <x v="552"/>
      <x v="16"/>
      <x v="341"/>
      <x v="41"/>
    </i>
    <i>
      <x v="555"/>
      <x v="18"/>
      <x v="182"/>
      <x v="41"/>
    </i>
    <i>
      <x v="554"/>
      <x v="17"/>
      <x v="28"/>
      <x v="41"/>
    </i>
    <i>
      <x v="426"/>
      <x v="89"/>
      <x v="11"/>
      <x v="3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46">
    <format dxfId="4137">
      <pivotArea field="3" type="button" dataOnly="0" labelOnly="1" outline="0" axis="axisRow" fieldPosition="0"/>
    </format>
    <format dxfId="4136">
      <pivotArea field="4" type="button" dataOnly="0" labelOnly="1" outline="0" axis="axisRow" fieldPosition="1"/>
    </format>
    <format dxfId="4135">
      <pivotArea field="5" type="button" dataOnly="0" labelOnly="1" outline="0" axis="axisRow" fieldPosition="2"/>
    </format>
    <format dxfId="4134">
      <pivotArea field="6" type="button" dataOnly="0" labelOnly="1" outline="0" axis="axisPage" fieldPosition="1"/>
    </format>
    <format dxfId="4133">
      <pivotArea field="7" type="button" dataOnly="0" labelOnly="1" outline="0" axis="axisRow" fieldPosition="3"/>
    </format>
    <format dxfId="413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31">
      <pivotArea field="3" type="button" dataOnly="0" labelOnly="1" outline="0" axis="axisRow" fieldPosition="0"/>
    </format>
    <format dxfId="4130">
      <pivotArea field="4" type="button" dataOnly="0" labelOnly="1" outline="0" axis="axisRow" fieldPosition="1"/>
    </format>
    <format dxfId="4129">
      <pivotArea field="5" type="button" dataOnly="0" labelOnly="1" outline="0" axis="axisRow" fieldPosition="2"/>
    </format>
    <format dxfId="4128">
      <pivotArea field="6" type="button" dataOnly="0" labelOnly="1" outline="0" axis="axisPage" fieldPosition="1"/>
    </format>
    <format dxfId="4127">
      <pivotArea field="7" type="button" dataOnly="0" labelOnly="1" outline="0" axis="axisRow" fieldPosition="3"/>
    </format>
    <format dxfId="412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25">
      <pivotArea field="3" type="button" dataOnly="0" labelOnly="1" outline="0" axis="axisRow" fieldPosition="0"/>
    </format>
    <format dxfId="4124">
      <pivotArea field="4" type="button" dataOnly="0" labelOnly="1" outline="0" axis="axisRow" fieldPosition="1"/>
    </format>
    <format dxfId="4123">
      <pivotArea field="5" type="button" dataOnly="0" labelOnly="1" outline="0" axis="axisRow" fieldPosition="2"/>
    </format>
    <format dxfId="4122">
      <pivotArea field="6" type="button" dataOnly="0" labelOnly="1" outline="0" axis="axisPage" fieldPosition="1"/>
    </format>
    <format dxfId="4121">
      <pivotArea field="7" type="button" dataOnly="0" labelOnly="1" outline="0" axis="axisRow" fieldPosition="3"/>
    </format>
    <format dxfId="412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19">
      <pivotArea field="3" type="button" dataOnly="0" labelOnly="1" outline="0" axis="axisRow" fieldPosition="0"/>
    </format>
    <format dxfId="4118">
      <pivotArea field="4" type="button" dataOnly="0" labelOnly="1" outline="0" axis="axisRow" fieldPosition="1"/>
    </format>
    <format dxfId="4117">
      <pivotArea field="5" type="button" dataOnly="0" labelOnly="1" outline="0" axis="axisRow" fieldPosition="2"/>
    </format>
    <format dxfId="4116">
      <pivotArea field="6" type="button" dataOnly="0" labelOnly="1" outline="0" axis="axisPage" fieldPosition="1"/>
    </format>
    <format dxfId="4115">
      <pivotArea field="7" type="button" dataOnly="0" labelOnly="1" outline="0" axis="axisRow" fieldPosition="3"/>
    </format>
    <format dxfId="411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13">
      <pivotArea field="3" type="button" dataOnly="0" labelOnly="1" outline="0" axis="axisRow" fieldPosition="0"/>
    </format>
    <format dxfId="4112">
      <pivotArea field="4" type="button" dataOnly="0" labelOnly="1" outline="0" axis="axisRow" fieldPosition="1"/>
    </format>
    <format dxfId="4111">
      <pivotArea field="5" type="button" dataOnly="0" labelOnly="1" outline="0" axis="axisRow" fieldPosition="2"/>
    </format>
    <format dxfId="4110">
      <pivotArea field="6" type="button" dataOnly="0" labelOnly="1" outline="0" axis="axisPage" fieldPosition="1"/>
    </format>
    <format dxfId="4109">
      <pivotArea field="7" type="button" dataOnly="0" labelOnly="1" outline="0" axis="axisRow" fieldPosition="3"/>
    </format>
    <format dxfId="410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107">
      <pivotArea field="6" type="button" dataOnly="0" labelOnly="1" outline="0" axis="axisPage" fieldPosition="1"/>
    </format>
    <format dxfId="4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03">
      <pivotArea type="all" dataOnly="0" outline="0" fieldPosition="0"/>
    </format>
    <format dxfId="4102">
      <pivotArea field="3" type="button" dataOnly="0" labelOnly="1" outline="0" axis="axisRow" fieldPosition="0"/>
    </format>
    <format dxfId="4101">
      <pivotArea field="4" type="button" dataOnly="0" labelOnly="1" outline="0" axis="axisRow" fieldPosition="1"/>
    </format>
    <format dxfId="4100">
      <pivotArea field="5" type="button" dataOnly="0" labelOnly="1" outline="0" axis="axisRow" fieldPosition="2"/>
    </format>
    <format dxfId="4099">
      <pivotArea field="7" type="button" dataOnly="0" labelOnly="1" outline="0" axis="axisRow" fieldPosition="3"/>
    </format>
    <format dxfId="409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97">
      <pivotArea type="all" dataOnly="0" outline="0" fieldPosition="0"/>
    </format>
    <format dxfId="4096">
      <pivotArea field="3" type="button" dataOnly="0" labelOnly="1" outline="0" axis="axisRow" fieldPosition="0"/>
    </format>
    <format dxfId="4095">
      <pivotArea field="4" type="button" dataOnly="0" labelOnly="1" outline="0" axis="axisRow" fieldPosition="1"/>
    </format>
    <format dxfId="4094">
      <pivotArea field="5" type="button" dataOnly="0" labelOnly="1" outline="0" axis="axisRow" fieldPosition="2"/>
    </format>
    <format dxfId="4093">
      <pivotArea field="7" type="button" dataOnly="0" labelOnly="1" outline="0" axis="axisRow" fieldPosition="3"/>
    </format>
    <format dxfId="409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F53D92-AEBB-4826-9C22-DE6716130A14}" name="PivotTable4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280:B1288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83"/>
    </i>
    <i>
      <x v="182"/>
    </i>
    <i>
      <x v="186"/>
    </i>
    <i>
      <x v="185"/>
    </i>
    <i>
      <x v="184"/>
    </i>
    <i>
      <x v="187"/>
    </i>
    <i>
      <x v="188"/>
    </i>
    <i t="grand">
      <x/>
    </i>
  </rowItems>
  <colItems count="1">
    <i/>
  </colItems>
  <pageFields count="1">
    <pageField fld="7" item="16" hier="-1"/>
  </pageFields>
  <dataFields count="1">
    <dataField name="Sum of Points" fld="12" baseField="13" baseItem="2" numFmtId="168"/>
  </dataFields>
  <formats count="7">
    <format dxfId="3756">
      <pivotArea outline="0" collapsedLevelsAreSubtotals="1" fieldPosition="0"/>
    </format>
    <format dxfId="3755">
      <pivotArea type="all" dataOnly="0" outline="0" fieldPosition="0"/>
    </format>
    <format dxfId="3754">
      <pivotArea outline="0" collapsedLevelsAreSubtotals="1" fieldPosition="0"/>
    </format>
    <format dxfId="3753">
      <pivotArea field="13" type="button" dataOnly="0" labelOnly="1" outline="0" axis="axisRow" fieldPosition="0"/>
    </format>
    <format dxfId="3752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751">
      <pivotArea dataOnly="0" labelOnly="1" grandRow="1" outline="0" fieldPosition="0"/>
    </format>
    <format dxfId="375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FC5E1A-1401-4DA0-9BEE-5B3BD36606F4}" name="PivotTable14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01:E109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69"/>
    </i>
    <i>
      <x v="131"/>
    </i>
    <i>
      <x v="171"/>
    </i>
    <i>
      <x v="172"/>
    </i>
    <i>
      <x v="135"/>
    </i>
    <i>
      <x v="170"/>
    </i>
    <i>
      <x v="173"/>
    </i>
    <i t="grand">
      <x/>
    </i>
  </rowItems>
  <colItems count="1">
    <i/>
  </colItems>
  <pageFields count="2">
    <pageField fld="16" item="0" hier="-1"/>
    <pageField fld="7" item="19" hier="-1"/>
  </pageFields>
  <dataFields count="1">
    <dataField name="Sum of Points" fld="12" baseField="13" baseItem="2" numFmtId="168"/>
  </dataFields>
  <formats count="7">
    <format dxfId="3763">
      <pivotArea outline="0" collapsedLevelsAreSubtotals="1" fieldPosition="0"/>
    </format>
    <format dxfId="3762">
      <pivotArea type="all" dataOnly="0" outline="0" fieldPosition="0"/>
    </format>
    <format dxfId="3761">
      <pivotArea outline="0" collapsedLevelsAreSubtotals="1" fieldPosition="0"/>
    </format>
    <format dxfId="3760">
      <pivotArea field="13" type="button" dataOnly="0" labelOnly="1" outline="0" axis="axisRow" fieldPosition="0"/>
    </format>
    <format dxfId="3759">
      <pivotArea dataOnly="0" labelOnly="1" fieldPosition="0">
        <references count="1">
          <reference field="13" count="7">
            <x v="23"/>
            <x v="32"/>
            <x v="38"/>
            <x v="57"/>
            <x v="64"/>
            <x v="72"/>
            <x v="82"/>
          </reference>
        </references>
      </pivotArea>
    </format>
    <format dxfId="3758">
      <pivotArea dataOnly="0" labelOnly="1" grandRow="1" outline="0" fieldPosition="0"/>
    </format>
    <format dxfId="375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E96AC9-8E69-4403-B679-8E7BA0530E9A}" name="PivotTable7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352:B1360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217"/>
    </i>
    <i>
      <x v="206"/>
    </i>
    <i>
      <x v="200"/>
    </i>
    <i>
      <x v="211"/>
    </i>
    <i>
      <x v="202"/>
    </i>
    <i>
      <x v="204"/>
    </i>
    <i>
      <x v="208"/>
    </i>
    <i t="grand">
      <x/>
    </i>
  </rowItems>
  <colItems count="1">
    <i/>
  </colItems>
  <pageFields count="1">
    <pageField fld="7" item="27" hier="-1"/>
  </pageFields>
  <dataFields count="1">
    <dataField name="Sum of Points" fld="12" baseField="13" baseItem="2" numFmtId="168"/>
  </dataFields>
  <formats count="7">
    <format dxfId="3770">
      <pivotArea outline="0" collapsedLevelsAreSubtotals="1" fieldPosition="0"/>
    </format>
    <format dxfId="3769">
      <pivotArea type="all" dataOnly="0" outline="0" fieldPosition="0"/>
    </format>
    <format dxfId="3768">
      <pivotArea outline="0" collapsedLevelsAreSubtotals="1" fieldPosition="0"/>
    </format>
    <format dxfId="3767">
      <pivotArea field="13" type="button" dataOnly="0" labelOnly="1" outline="0" axis="axisRow" fieldPosition="0"/>
    </format>
    <format dxfId="3766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765">
      <pivotArea dataOnly="0" labelOnly="1" grandRow="1" outline="0" fieldPosition="0"/>
    </format>
    <format dxfId="376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4877AE-3BB3-41EB-9F95-23F94FC82836}" name="PivotTable4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1180:E1188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201"/>
    </i>
    <i>
      <x v="114"/>
    </i>
    <i>
      <x v="102"/>
    </i>
    <i>
      <x v="108"/>
    </i>
    <i>
      <x v="216"/>
    </i>
    <i>
      <x v="117"/>
    </i>
    <i>
      <x v="199"/>
    </i>
    <i t="grand">
      <x/>
    </i>
  </rowItems>
  <colItems count="1">
    <i/>
  </colItems>
  <pageFields count="1">
    <pageField fld="7" item="21" hier="-1"/>
  </pageFields>
  <dataFields count="1">
    <dataField name="Sum of Points" fld="12" baseField="13" baseItem="2" numFmtId="168"/>
  </dataFields>
  <formats count="7">
    <format dxfId="3777">
      <pivotArea outline="0" collapsedLevelsAreSubtotals="1" fieldPosition="0"/>
    </format>
    <format dxfId="3776">
      <pivotArea type="all" dataOnly="0" outline="0" fieldPosition="0"/>
    </format>
    <format dxfId="3775">
      <pivotArea outline="0" collapsedLevelsAreSubtotals="1" fieldPosition="0"/>
    </format>
    <format dxfId="3774">
      <pivotArea field="13" type="button" dataOnly="0" labelOnly="1" outline="0" axis="axisRow" fieldPosition="0"/>
    </format>
    <format dxfId="3773">
      <pivotArea dataOnly="0" labelOnly="1" fieldPosition="0">
        <references count="1">
          <reference field="13" count="7">
            <x v="14"/>
            <x v="30"/>
            <x v="40"/>
            <x v="60"/>
            <x v="68"/>
            <x v="74"/>
            <x v="76"/>
          </reference>
        </references>
      </pivotArea>
    </format>
    <format dxfId="3772">
      <pivotArea dataOnly="0" labelOnly="1" grandRow="1" outline="0" fieldPosition="0"/>
    </format>
    <format dxfId="377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12226-4ED9-4B42-81F5-ADD1C6A6AE8F}" name="PivotTable11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5:E13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9">
        <item h="1" x="14"/>
        <item h="1" x="13"/>
        <item m="1" x="27"/>
        <item m="1" x="22"/>
        <item m="1" x="19"/>
        <item m="1" x="25"/>
        <item m="1" x="21"/>
        <item h="1" x="6"/>
        <item m="1" x="26"/>
        <item m="1" x="23"/>
        <item m="1" x="18"/>
        <item m="1" x="24"/>
        <item m="1" x="20"/>
        <item h="1" x="15"/>
        <item h="1" x="2"/>
        <item h="1" x="9"/>
        <item h="1" x="5"/>
        <item h="1" x="12"/>
        <item x="8"/>
        <item h="1" x="1"/>
        <item h="1" x="4"/>
        <item h="1" x="11"/>
        <item h="1" x="0"/>
        <item h="1" x="7"/>
        <item h="1" m="1" x="16"/>
        <item h="1" m="1" x="17"/>
        <item h="1" x="3"/>
        <item h="1"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212"/>
    </i>
    <i>
      <x v="99"/>
    </i>
    <i>
      <x v="110"/>
    </i>
    <i>
      <x v="121"/>
    </i>
    <i>
      <x v="122"/>
    </i>
    <i>
      <x v="88"/>
    </i>
    <i>
      <x v="52"/>
    </i>
    <i t="grand">
      <x/>
    </i>
  </rowItems>
  <colItems count="1">
    <i/>
  </colItems>
  <pageFields count="2">
    <pageField fld="16" item="0" hier="-1"/>
    <pageField fld="7" hier="-1"/>
  </pageFields>
  <dataFields count="1">
    <dataField name="Sum of Points" fld="12" baseField="13" baseItem="2" numFmtId="168"/>
  </dataFields>
  <formats count="7">
    <format dxfId="3784">
      <pivotArea outline="0" collapsedLevelsAreSubtotals="1" fieldPosition="0"/>
    </format>
    <format dxfId="3783">
      <pivotArea type="all" dataOnly="0" outline="0" fieldPosition="0"/>
    </format>
    <format dxfId="3782">
      <pivotArea outline="0" collapsedLevelsAreSubtotals="1" fieldPosition="0"/>
    </format>
    <format dxfId="3781">
      <pivotArea field="13" type="button" dataOnly="0" labelOnly="1" outline="0" axis="axisRow" fieldPosition="0"/>
    </format>
    <format dxfId="3780">
      <pivotArea dataOnly="0" labelOnly="1" fieldPosition="0">
        <references count="1">
          <reference field="13" count="7">
            <x v="8"/>
            <x v="13"/>
            <x v="34"/>
            <x v="42"/>
            <x v="43"/>
            <x v="61"/>
            <x v="80"/>
          </reference>
        </references>
      </pivotArea>
    </format>
    <format dxfId="3779">
      <pivotArea dataOnly="0" labelOnly="1" grandRow="1" outline="0" fieldPosition="0"/>
    </format>
    <format dxfId="377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F2F498-10F4-435F-82E5-738183F4BC7F}" name="PivotTable38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989:H997" firstHeaderRow="1" firstDataRow="1" firstDataCol="1" rowPageCount="1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multipleItemSelectionAllowed="1" showAll="0"/>
  </pivotFields>
  <rowFields count="1">
    <field x="13"/>
  </rowFields>
  <rowItems count="8">
    <i>
      <x v="109"/>
    </i>
    <i>
      <x v="65"/>
    </i>
    <i>
      <x v="111"/>
    </i>
    <i>
      <x v="86"/>
    </i>
    <i>
      <x v="89"/>
    </i>
    <i>
      <x v="101"/>
    </i>
    <i>
      <x v="91"/>
    </i>
    <i t="grand">
      <x/>
    </i>
  </rowItems>
  <colItems count="1">
    <i/>
  </colItems>
  <pageFields count="1">
    <pageField fld="7" item="15" hier="-1"/>
  </pageFields>
  <dataFields count="1">
    <dataField name="Sum of Points" fld="12" baseField="13" baseItem="2" numFmtId="168"/>
  </dataFields>
  <formats count="7">
    <format dxfId="3791">
      <pivotArea outline="0" collapsedLevelsAreSubtotals="1" fieldPosition="0"/>
    </format>
    <format dxfId="3790">
      <pivotArea type="all" dataOnly="0" outline="0" fieldPosition="0"/>
    </format>
    <format dxfId="3789">
      <pivotArea outline="0" collapsedLevelsAreSubtotals="1" fieldPosition="0"/>
    </format>
    <format dxfId="3788">
      <pivotArea field="13" type="button" dataOnly="0" labelOnly="1" outline="0" axis="axisRow" fieldPosition="0"/>
    </format>
    <format dxfId="3787">
      <pivotArea dataOnly="0" labelOnly="1" fieldPosition="0">
        <references count="1">
          <reference field="13" count="7">
            <x v="3"/>
            <x v="22"/>
            <x v="25"/>
            <x v="31"/>
            <x v="37"/>
            <x v="52"/>
            <x v="78"/>
          </reference>
        </references>
      </pivotArea>
    </format>
    <format dxfId="3786">
      <pivotArea dataOnly="0" labelOnly="1" grandRow="1" outline="0" fieldPosition="0"/>
    </format>
    <format dxfId="378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587704-E2FE-45BB-9CD6-4BDDF561A99A}" name="PivotTable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407:E415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63"/>
    </i>
    <i>
      <x v="193"/>
    </i>
    <i>
      <x v="196"/>
    </i>
    <i>
      <x v="218"/>
    </i>
    <i>
      <x v="219"/>
    </i>
    <i>
      <x v="194"/>
    </i>
    <i>
      <x v="195"/>
    </i>
    <i t="grand">
      <x/>
    </i>
  </rowItems>
  <colItems count="1">
    <i/>
  </colItems>
  <pageFields count="2">
    <pageField fld="16" item="0" hier="-1"/>
    <pageField fld="7" item="26" hier="-1"/>
  </pageFields>
  <dataFields count="1">
    <dataField name="Sum of Points" fld="12" baseField="13" baseItem="2" numFmtId="168"/>
  </dataFields>
  <formats count="7">
    <format dxfId="3798">
      <pivotArea outline="0" collapsedLevelsAreSubtotals="1" fieldPosition="0"/>
    </format>
    <format dxfId="3797">
      <pivotArea type="all" dataOnly="0" outline="0" fieldPosition="0"/>
    </format>
    <format dxfId="3796">
      <pivotArea outline="0" collapsedLevelsAreSubtotals="1" fieldPosition="0"/>
    </format>
    <format dxfId="3795">
      <pivotArea field="13" type="button" dataOnly="0" labelOnly="1" outline="0" axis="axisRow" fieldPosition="0"/>
    </format>
    <format dxfId="3794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793">
      <pivotArea dataOnly="0" labelOnly="1" grandRow="1" outline="0" fieldPosition="0"/>
    </format>
    <format dxfId="37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148510-7F8F-442C-8173-D9E0CB8EFAE7}" name="PivotTable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913:E92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96"/>
    </i>
    <i>
      <x v="63"/>
    </i>
    <i>
      <x v="193"/>
    </i>
    <i>
      <x v="219"/>
    </i>
    <i>
      <x v="218"/>
    </i>
    <i>
      <x v="195"/>
    </i>
    <i>
      <x v="194"/>
    </i>
    <i t="grand">
      <x/>
    </i>
  </rowItems>
  <colItems count="1">
    <i/>
  </colItems>
  <pageFields count="2">
    <pageField fld="16" hier="-1"/>
    <pageField fld="7" item="26" hier="-1"/>
  </pageFields>
  <dataFields count="1">
    <dataField name="Sum of Points" fld="12" baseField="13" baseItem="2" numFmtId="168"/>
  </dataFields>
  <formats count="7">
    <format dxfId="3805">
      <pivotArea outline="0" collapsedLevelsAreSubtotals="1" fieldPosition="0"/>
    </format>
    <format dxfId="3804">
      <pivotArea type="all" dataOnly="0" outline="0" fieldPosition="0"/>
    </format>
    <format dxfId="3803">
      <pivotArea outline="0" collapsedLevelsAreSubtotals="1" fieldPosition="0"/>
    </format>
    <format dxfId="3802">
      <pivotArea field="13" type="button" dataOnly="0" labelOnly="1" outline="0" axis="axisRow" fieldPosition="0"/>
    </format>
    <format dxfId="3801">
      <pivotArea dataOnly="0" labelOnly="1" fieldPosition="0">
        <references count="1">
          <reference field="13" count="7">
            <x v="15"/>
            <x v="18"/>
            <x v="45"/>
            <x v="58"/>
            <x v="70"/>
            <x v="73"/>
            <x v="81"/>
          </reference>
        </references>
      </pivotArea>
    </format>
    <format dxfId="3800">
      <pivotArea dataOnly="0" labelOnly="1" grandRow="1" outline="0" fieldPosition="0"/>
    </format>
    <format dxfId="379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4A82DB-ED05-4AA2-B281-74B24AC88C46}" name="PivotTable2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563:E5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121"/>
    </i>
    <i>
      <x v="212"/>
    </i>
    <i>
      <x v="99"/>
    </i>
    <i>
      <x v="110"/>
    </i>
    <i>
      <x v="122"/>
    </i>
    <i>
      <x v="88"/>
    </i>
    <i>
      <x v="52"/>
    </i>
    <i t="grand">
      <x/>
    </i>
  </rowItems>
  <colItems count="1">
    <i/>
  </colItems>
  <pageFields count="2">
    <pageField fld="16" hier="-1"/>
    <pageField fld="7" item="18" hier="-1"/>
  </pageFields>
  <dataFields count="1">
    <dataField name="Sum of Points" fld="12" baseField="13" baseItem="2" numFmtId="168"/>
  </dataFields>
  <formats count="7">
    <format dxfId="3812">
      <pivotArea outline="0" collapsedLevelsAreSubtotals="1" fieldPosition="0"/>
    </format>
    <format dxfId="3811">
      <pivotArea type="all" dataOnly="0" outline="0" fieldPosition="0"/>
    </format>
    <format dxfId="3810">
      <pivotArea outline="0" collapsedLevelsAreSubtotals="1" fieldPosition="0"/>
    </format>
    <format dxfId="3809">
      <pivotArea field="13" type="button" dataOnly="0" labelOnly="1" outline="0" axis="axisRow" fieldPosition="0"/>
    </format>
    <format dxfId="3808">
      <pivotArea dataOnly="0" labelOnly="1" fieldPosition="0">
        <references count="1">
          <reference field="13" count="7">
            <x v="8"/>
            <x v="13"/>
            <x v="34"/>
            <x v="42"/>
            <x v="43"/>
            <x v="61"/>
            <x v="80"/>
          </reference>
        </references>
      </pivotArea>
    </format>
    <format dxfId="3807">
      <pivotArea dataOnly="0" labelOnly="1" grandRow="1" outline="0" fieldPosition="0"/>
    </format>
    <format dxfId="380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44E8CE-9835-447C-BF3C-F706DBB9DE26}" name="PivotTable4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5:B13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9">
        <item h="1" x="14"/>
        <item h="1" x="13"/>
        <item m="1" x="27"/>
        <item m="1" x="22"/>
        <item m="1" x="19"/>
        <item m="1" x="25"/>
        <item m="1" x="21"/>
        <item h="1" x="6"/>
        <item m="1" x="26"/>
        <item m="1" x="23"/>
        <item m="1" x="18"/>
        <item m="1" x="24"/>
        <item m="1" x="20"/>
        <item h="1" x="15"/>
        <item h="1" x="2"/>
        <item h="1" x="9"/>
        <item h="1" x="5"/>
        <item h="1" x="12"/>
        <item h="1" x="8"/>
        <item h="1" x="1"/>
        <item h="1" x="4"/>
        <item h="1" x="11"/>
        <item h="1" x="0"/>
        <item x="7"/>
        <item h="1" m="1" x="16"/>
        <item h="1" m="1" x="17"/>
        <item h="1" x="3"/>
        <item h="1"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04"/>
    </i>
    <i>
      <x v="90"/>
    </i>
    <i>
      <x v="106"/>
    </i>
    <i>
      <x v="198"/>
    </i>
    <i>
      <x v="13"/>
    </i>
    <i>
      <x v="87"/>
    </i>
    <i>
      <x v="61"/>
    </i>
    <i t="grand">
      <x/>
    </i>
  </rowItems>
  <colItems count="1">
    <i/>
  </colItems>
  <pageFields count="2">
    <pageField fld="16" item="0" hier="-1"/>
    <pageField fld="7" hier="-1"/>
  </pageFields>
  <dataFields count="1">
    <dataField name="Sum of Points" fld="12" baseField="13" baseItem="2" numFmtId="168"/>
  </dataFields>
  <formats count="7">
    <format dxfId="3819">
      <pivotArea outline="0" collapsedLevelsAreSubtotals="1" fieldPosition="0"/>
    </format>
    <format dxfId="3818">
      <pivotArea type="all" dataOnly="0" outline="0" fieldPosition="0"/>
    </format>
    <format dxfId="3817">
      <pivotArea outline="0" collapsedLevelsAreSubtotals="1" fieldPosition="0"/>
    </format>
    <format dxfId="3816">
      <pivotArea field="13" type="button" dataOnly="0" labelOnly="1" outline="0" axis="axisRow" fieldPosition="0"/>
    </format>
    <format dxfId="3815">
      <pivotArea dataOnly="0" labelOnly="1" fieldPosition="0">
        <references count="1">
          <reference field="13" count="7">
            <x v="1"/>
            <x v="4"/>
            <x v="24"/>
            <x v="33"/>
            <x v="41"/>
            <x v="55"/>
            <x v="65"/>
          </reference>
        </references>
      </pivotArea>
    </format>
    <format dxfId="3814">
      <pivotArea dataOnly="0" labelOnly="1" grandRow="1" outline="0" fieldPosition="0"/>
    </format>
    <format dxfId="38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8"/>
        <item m="1" x="9"/>
        <item m="1" x="10"/>
        <item m="1" x="6"/>
        <item h="1" m="1" x="5"/>
        <item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h="1" x="14"/>
        <item h="1" x="13"/>
        <item h="1" x="6"/>
        <item x="2"/>
        <item x="9"/>
        <item h="1" x="5"/>
        <item h="1" x="12"/>
        <item h="1" x="8"/>
        <item h="1" x="1"/>
        <item h="1" x="4"/>
        <item h="1" x="11"/>
        <item h="1" x="0"/>
        <item h="1" x="7"/>
        <item h="1" m="1" x="15"/>
        <item h="1" x="3"/>
        <item h="1"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569"/>
      <x v="19"/>
      <x v="372"/>
      <x v="43"/>
    </i>
    <i>
      <x v="280"/>
      <x v="85"/>
      <x v="196"/>
      <x v="44"/>
    </i>
    <i>
      <x v="570"/>
      <x v="20"/>
      <x v="351"/>
      <x v="43"/>
    </i>
    <i>
      <x v="597"/>
      <x v="48"/>
      <x v="364"/>
      <x v="43"/>
    </i>
    <i>
      <x v="567"/>
      <x v="8"/>
      <x v="348"/>
      <x v="43"/>
    </i>
    <i>
      <x v="598"/>
      <x v="49"/>
      <x v="60"/>
      <x v="43"/>
    </i>
    <i>
      <x v="12"/>
      <x v="44"/>
      <x v="33"/>
      <x v="44"/>
    </i>
    <i>
      <x v="137"/>
      <x v="83"/>
      <x v="90"/>
      <x v="44"/>
    </i>
    <i>
      <x v="599"/>
      <x v="50"/>
      <x v="319"/>
      <x v="43"/>
    </i>
    <i>
      <x v="326"/>
      <x v="62"/>
      <x v="169"/>
      <x v="44"/>
    </i>
    <i>
      <x v="212"/>
      <x v="6"/>
      <x v="15"/>
      <x v="44"/>
    </i>
    <i>
      <x v="596"/>
      <x v="47"/>
      <x v="349"/>
      <x v="43"/>
    </i>
    <i>
      <x v="312"/>
      <x v="73"/>
      <x v="106"/>
      <x v="44"/>
    </i>
    <i>
      <x v="43"/>
      <x v="61"/>
      <x v="20"/>
      <x v="4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46">
    <format dxfId="4091">
      <pivotArea field="3" type="button" dataOnly="0" labelOnly="1" outline="0" axis="axisRow" fieldPosition="0"/>
    </format>
    <format dxfId="4090">
      <pivotArea field="4" type="button" dataOnly="0" labelOnly="1" outline="0" axis="axisRow" fieldPosition="1"/>
    </format>
    <format dxfId="4089">
      <pivotArea field="5" type="button" dataOnly="0" labelOnly="1" outline="0" axis="axisRow" fieldPosition="2"/>
    </format>
    <format dxfId="4088">
      <pivotArea field="6" type="button" dataOnly="0" labelOnly="1" outline="0" axis="axisPage" fieldPosition="1"/>
    </format>
    <format dxfId="4087">
      <pivotArea field="7" type="button" dataOnly="0" labelOnly="1" outline="0" axis="axisRow" fieldPosition="3"/>
    </format>
    <format dxfId="408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85">
      <pivotArea field="3" type="button" dataOnly="0" labelOnly="1" outline="0" axis="axisRow" fieldPosition="0"/>
    </format>
    <format dxfId="4084">
      <pivotArea field="4" type="button" dataOnly="0" labelOnly="1" outline="0" axis="axisRow" fieldPosition="1"/>
    </format>
    <format dxfId="4083">
      <pivotArea field="5" type="button" dataOnly="0" labelOnly="1" outline="0" axis="axisRow" fieldPosition="2"/>
    </format>
    <format dxfId="4082">
      <pivotArea field="6" type="button" dataOnly="0" labelOnly="1" outline="0" axis="axisPage" fieldPosition="1"/>
    </format>
    <format dxfId="4081">
      <pivotArea field="7" type="button" dataOnly="0" labelOnly="1" outline="0" axis="axisRow" fieldPosition="3"/>
    </format>
    <format dxfId="408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79">
      <pivotArea field="3" type="button" dataOnly="0" labelOnly="1" outline="0" axis="axisRow" fieldPosition="0"/>
    </format>
    <format dxfId="4078">
      <pivotArea field="4" type="button" dataOnly="0" labelOnly="1" outline="0" axis="axisRow" fieldPosition="1"/>
    </format>
    <format dxfId="4077">
      <pivotArea field="5" type="button" dataOnly="0" labelOnly="1" outline="0" axis="axisRow" fieldPosition="2"/>
    </format>
    <format dxfId="4076">
      <pivotArea field="6" type="button" dataOnly="0" labelOnly="1" outline="0" axis="axisPage" fieldPosition="1"/>
    </format>
    <format dxfId="4075">
      <pivotArea field="7" type="button" dataOnly="0" labelOnly="1" outline="0" axis="axisRow" fieldPosition="3"/>
    </format>
    <format dxfId="407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73">
      <pivotArea field="3" type="button" dataOnly="0" labelOnly="1" outline="0" axis="axisRow" fieldPosition="0"/>
    </format>
    <format dxfId="4072">
      <pivotArea field="4" type="button" dataOnly="0" labelOnly="1" outline="0" axis="axisRow" fieldPosition="1"/>
    </format>
    <format dxfId="4071">
      <pivotArea field="5" type="button" dataOnly="0" labelOnly="1" outline="0" axis="axisRow" fieldPosition="2"/>
    </format>
    <format dxfId="4070">
      <pivotArea field="6" type="button" dataOnly="0" labelOnly="1" outline="0" axis="axisPage" fieldPosition="1"/>
    </format>
    <format dxfId="4069">
      <pivotArea field="7" type="button" dataOnly="0" labelOnly="1" outline="0" axis="axisRow" fieldPosition="3"/>
    </format>
    <format dxfId="406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67">
      <pivotArea field="3" type="button" dataOnly="0" labelOnly="1" outline="0" axis="axisRow" fieldPosition="0"/>
    </format>
    <format dxfId="4066">
      <pivotArea field="4" type="button" dataOnly="0" labelOnly="1" outline="0" axis="axisRow" fieldPosition="1"/>
    </format>
    <format dxfId="4065">
      <pivotArea field="5" type="button" dataOnly="0" labelOnly="1" outline="0" axis="axisRow" fieldPosition="2"/>
    </format>
    <format dxfId="4064">
      <pivotArea field="6" type="button" dataOnly="0" labelOnly="1" outline="0" axis="axisPage" fieldPosition="1"/>
    </format>
    <format dxfId="4063">
      <pivotArea field="7" type="button" dataOnly="0" labelOnly="1" outline="0" axis="axisRow" fieldPosition="3"/>
    </format>
    <format dxfId="406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61">
      <pivotArea field="6" type="button" dataOnly="0" labelOnly="1" outline="0" axis="axisPage" fieldPosition="1"/>
    </format>
    <format dxfId="40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57">
      <pivotArea type="all" dataOnly="0" outline="0" fieldPosition="0"/>
    </format>
    <format dxfId="4056">
      <pivotArea field="3" type="button" dataOnly="0" labelOnly="1" outline="0" axis="axisRow" fieldPosition="0"/>
    </format>
    <format dxfId="4055">
      <pivotArea field="4" type="button" dataOnly="0" labelOnly="1" outline="0" axis="axisRow" fieldPosition="1"/>
    </format>
    <format dxfId="4054">
      <pivotArea field="5" type="button" dataOnly="0" labelOnly="1" outline="0" axis="axisRow" fieldPosition="2"/>
    </format>
    <format dxfId="4053">
      <pivotArea field="7" type="button" dataOnly="0" labelOnly="1" outline="0" axis="axisRow" fieldPosition="3"/>
    </format>
    <format dxfId="40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51">
      <pivotArea type="all" dataOnly="0" outline="0" fieldPosition="0"/>
    </format>
    <format dxfId="4050">
      <pivotArea field="3" type="button" dataOnly="0" labelOnly="1" outline="0" axis="axisRow" fieldPosition="0"/>
    </format>
    <format dxfId="4049">
      <pivotArea field="4" type="button" dataOnly="0" labelOnly="1" outline="0" axis="axisRow" fieldPosition="1"/>
    </format>
    <format dxfId="4048">
      <pivotArea field="5" type="button" dataOnly="0" labelOnly="1" outline="0" axis="axisRow" fieldPosition="2"/>
    </format>
    <format dxfId="4047">
      <pivotArea field="7" type="button" dataOnly="0" labelOnly="1" outline="0" axis="axisRow" fieldPosition="3"/>
    </format>
    <format dxfId="404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69A173-D23B-42E5-889C-9619025ADDBF}" name="PivotTable1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07:B415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200"/>
    </i>
    <i>
      <x v="206"/>
    </i>
    <i>
      <x v="217"/>
    </i>
    <i>
      <x v="204"/>
    </i>
    <i>
      <x v="211"/>
    </i>
    <i>
      <x v="202"/>
    </i>
    <i>
      <x v="208"/>
    </i>
    <i t="grand">
      <x/>
    </i>
  </rowItems>
  <colItems count="1">
    <i/>
  </colItems>
  <pageFields count="2">
    <pageField fld="16" item="0" hier="-1"/>
    <pageField fld="7" item="27" hier="-1"/>
  </pageFields>
  <dataFields count="1">
    <dataField name="Sum of Points" fld="12" baseField="13" baseItem="2" numFmtId="168"/>
  </dataFields>
  <formats count="7">
    <format dxfId="3826">
      <pivotArea outline="0" collapsedLevelsAreSubtotals="1" fieldPosition="0"/>
    </format>
    <format dxfId="3825">
      <pivotArea type="all" dataOnly="0" outline="0" fieldPosition="0"/>
    </format>
    <format dxfId="3824">
      <pivotArea outline="0" collapsedLevelsAreSubtotals="1" fieldPosition="0"/>
    </format>
    <format dxfId="3823">
      <pivotArea field="13" type="button" dataOnly="0" labelOnly="1" outline="0" axis="axisRow" fieldPosition="0"/>
    </format>
    <format dxfId="3822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821">
      <pivotArea dataOnly="0" labelOnly="1" grandRow="1" outline="0" fieldPosition="0"/>
    </format>
    <format dxfId="38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066869-8030-48CD-BAA7-018C6EA04CF4}" name="PivotTable30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63:B77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209"/>
    </i>
    <i>
      <x v="214"/>
    </i>
    <i>
      <x v="3"/>
    </i>
    <i>
      <x v="119"/>
    </i>
    <i>
      <x v="93"/>
    </i>
    <i>
      <x v="210"/>
    </i>
    <i>
      <x v="207"/>
    </i>
    <i t="grand">
      <x/>
    </i>
  </rowItems>
  <colItems count="1">
    <i/>
  </colItems>
  <pageFields count="2">
    <pageField fld="16" hier="-1"/>
    <pageField fld="7" item="17" hier="-1"/>
  </pageFields>
  <dataFields count="1">
    <dataField name="Sum of Points" fld="12" baseField="13" baseItem="2" numFmtId="168"/>
  </dataFields>
  <formats count="7">
    <format dxfId="3833">
      <pivotArea outline="0" collapsedLevelsAreSubtotals="1" fieldPosition="0"/>
    </format>
    <format dxfId="3832">
      <pivotArea type="all" dataOnly="0" outline="0" fieldPosition="0"/>
    </format>
    <format dxfId="3831">
      <pivotArea outline="0" collapsedLevelsAreSubtotals="1" fieldPosition="0"/>
    </format>
    <format dxfId="3830">
      <pivotArea field="13" type="button" dataOnly="0" labelOnly="1" outline="0" axis="axisRow" fieldPosition="0"/>
    </format>
    <format dxfId="3829">
      <pivotArea dataOnly="0" labelOnly="1" fieldPosition="0">
        <references count="1">
          <reference field="13" count="7">
            <x v="7"/>
            <x v="11"/>
            <x v="20"/>
            <x v="21"/>
            <x v="35"/>
            <x v="36"/>
            <x v="44"/>
          </reference>
        </references>
      </pivotArea>
    </format>
    <format dxfId="3828">
      <pivotArea dataOnly="0" labelOnly="1" grandRow="1" outline="0" fieldPosition="0"/>
    </format>
    <format dxfId="382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102315-1BC6-4C3B-8E9E-AFA417145DFE}" name="PivotTable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913:B921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multipleItemSelectionAllowed="1" showAll="0">
      <items count="5">
        <item x="0"/>
        <item x="1"/>
        <item h="1" x="3"/>
        <item h="1" x="2"/>
        <item t="default"/>
      </items>
    </pivotField>
  </pivotFields>
  <rowFields count="1">
    <field x="13"/>
  </rowFields>
  <rowItems count="8">
    <i>
      <x v="200"/>
    </i>
    <i>
      <x v="206"/>
    </i>
    <i>
      <x v="217"/>
    </i>
    <i>
      <x v="211"/>
    </i>
    <i>
      <x v="202"/>
    </i>
    <i>
      <x v="208"/>
    </i>
    <i>
      <x v="204"/>
    </i>
    <i t="grand">
      <x/>
    </i>
  </rowItems>
  <colItems count="1">
    <i/>
  </colItems>
  <pageFields count="2">
    <pageField fld="16" hier="-1"/>
    <pageField fld="7" item="27" hier="-1"/>
  </pageFields>
  <dataFields count="1">
    <dataField name="Sum of Points" fld="12" baseField="13" baseItem="2" numFmtId="168"/>
  </dataFields>
  <formats count="7">
    <format dxfId="3840">
      <pivotArea outline="0" collapsedLevelsAreSubtotals="1" fieldPosition="0"/>
    </format>
    <format dxfId="3839">
      <pivotArea type="all" dataOnly="0" outline="0" fieldPosition="0"/>
    </format>
    <format dxfId="3838">
      <pivotArea outline="0" collapsedLevelsAreSubtotals="1" fieldPosition="0"/>
    </format>
    <format dxfId="3837">
      <pivotArea field="13" type="button" dataOnly="0" labelOnly="1" outline="0" axis="axisRow" fieldPosition="0"/>
    </format>
    <format dxfId="3836">
      <pivotArea dataOnly="0" labelOnly="1" fieldPosition="0">
        <references count="1">
          <reference field="13" count="7">
            <x v="2"/>
            <x v="46"/>
            <x v="48"/>
            <x v="50"/>
            <x v="53"/>
            <x v="83"/>
            <x v="84"/>
          </reference>
        </references>
      </pivotArea>
    </format>
    <format dxfId="3835">
      <pivotArea dataOnly="0" labelOnly="1" grandRow="1" outline="0" fieldPosition="0"/>
    </format>
    <format dxfId="38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917B0-2B87-41D4-B5BC-3B9A364BABD7}" name="PivotTable1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101:H109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14"/>
        <item x="13"/>
        <item m="1" x="27"/>
        <item m="1" x="22"/>
        <item m="1" x="19"/>
        <item m="1" x="25"/>
        <item m="1" x="21"/>
        <item x="6"/>
        <item m="1" x="26"/>
        <item m="1" x="23"/>
        <item m="1" x="18"/>
        <item m="1" x="24"/>
        <item m="1" x="20"/>
        <item x="15"/>
        <item x="2"/>
        <item x="9"/>
        <item x="5"/>
        <item x="12"/>
        <item x="8"/>
        <item x="1"/>
        <item x="4"/>
        <item x="11"/>
        <item x="0"/>
        <item x="7"/>
        <item m="1" x="16"/>
        <item m="1" x="17"/>
        <item x="3"/>
        <item x="10"/>
        <item t="default"/>
      </items>
    </pivotField>
    <pivotField showAll="0"/>
    <pivotField showAll="0"/>
    <pivotField showAll="0"/>
    <pivotField showAll="0"/>
    <pivotField dataField="1" showAll="0"/>
    <pivotField axis="axisRow" showAll="0" sortType="descending">
      <items count="222">
        <item x="98"/>
        <item m="1" x="173"/>
        <item m="1" x="197"/>
        <item x="84"/>
        <item m="1" x="175"/>
        <item m="1" x="214"/>
        <item m="1" x="211"/>
        <item m="1" x="207"/>
        <item m="1" x="159"/>
        <item m="1" x="220"/>
        <item m="1" x="213"/>
        <item m="1" x="209"/>
        <item m="1" x="180"/>
        <item x="52"/>
        <item m="1" x="192"/>
        <item m="1" x="183"/>
        <item m="1" x="165"/>
        <item m="1" x="162"/>
        <item m="1" x="189"/>
        <item m="1" x="167"/>
        <item m="1" x="208"/>
        <item m="1" x="205"/>
        <item m="1" x="169"/>
        <item m="1" x="156"/>
        <item m="1" x="174"/>
        <item m="1" x="170"/>
        <item m="1" x="163"/>
        <item m="1" x="178"/>
        <item m="1" x="181"/>
        <item m="1" x="212"/>
        <item m="1" x="196"/>
        <item m="1" x="103"/>
        <item m="1" x="152"/>
        <item m="1" x="177"/>
        <item m="1" x="157"/>
        <item m="1" x="206"/>
        <item m="1" x="203"/>
        <item m="1" x="171"/>
        <item m="1" x="153"/>
        <item m="1" x="218"/>
        <item m="1" x="193"/>
        <item m="1" x="172"/>
        <item m="1" x="158"/>
        <item m="1" x="105"/>
        <item m="1" x="204"/>
        <item m="1" x="186"/>
        <item m="1" x="202"/>
        <item m="1" x="210"/>
        <item m="1" x="200"/>
        <item m="1" x="119"/>
        <item m="1" x="198"/>
        <item m="1" x="143"/>
        <item x="61"/>
        <item m="1" x="199"/>
        <item m="1" x="215"/>
        <item m="1" x="176"/>
        <item m="1" x="219"/>
        <item m="1" x="154"/>
        <item m="1" x="185"/>
        <item x="47"/>
        <item m="1" x="195"/>
        <item x="54"/>
        <item m="1" x="216"/>
        <item x="21"/>
        <item m="1" x="150"/>
        <item x="65"/>
        <item m="1" x="217"/>
        <item x="95"/>
        <item m="1" x="194"/>
        <item m="1" x="166"/>
        <item m="1" x="188"/>
        <item m="1" x="182"/>
        <item m="1" x="151"/>
        <item m="1" x="187"/>
        <item m="1" x="191"/>
        <item m="1" x="161"/>
        <item m="1" x="190"/>
        <item m="1" x="179"/>
        <item m="1" x="168"/>
        <item m="1" x="164"/>
        <item m="1" x="160"/>
        <item m="1" x="184"/>
        <item m="1" x="155"/>
        <item m="1" x="201"/>
        <item x="31"/>
        <item x="99"/>
        <item x="68"/>
        <item x="53"/>
        <item x="59"/>
        <item x="66"/>
        <item x="49"/>
        <item x="64"/>
        <item m="1" x="104"/>
        <item x="85"/>
        <item m="1" x="109"/>
        <item m="1" x="106"/>
        <item m="1" x="115"/>
        <item m="1" x="112"/>
        <item x="92"/>
        <item x="55"/>
        <item m="1" x="117"/>
        <item x="67"/>
        <item x="75"/>
        <item m="1" x="114"/>
        <item x="48"/>
        <item m="1" x="107"/>
        <item x="50"/>
        <item m="1" x="108"/>
        <item x="80"/>
        <item x="62"/>
        <item x="60"/>
        <item x="63"/>
        <item m="1" x="116"/>
        <item m="1" x="118"/>
        <item x="76"/>
        <item m="1" x="110"/>
        <item m="1" x="147"/>
        <item x="81"/>
        <item m="1" x="113"/>
        <item x="82"/>
        <item m="1" x="111"/>
        <item x="56"/>
        <item x="58"/>
        <item m="1" x="124"/>
        <item m="1" x="122"/>
        <item x="6"/>
        <item m="1" x="148"/>
        <item x="0"/>
        <item m="1" x="120"/>
        <item m="1" x="123"/>
        <item m="1" x="128"/>
        <item x="8"/>
        <item m="1" x="129"/>
        <item m="1" x="125"/>
        <item m="1" x="126"/>
        <item x="7"/>
        <item m="1" x="127"/>
        <item m="1" x="140"/>
        <item x="27"/>
        <item m="1" x="141"/>
        <item m="1" x="139"/>
        <item m="1" x="142"/>
        <item x="2"/>
        <item x="46"/>
        <item m="1" x="145"/>
        <item x="42"/>
        <item x="44"/>
        <item m="1" x="146"/>
        <item m="1" x="149"/>
        <item m="1" x="136"/>
        <item m="1" x="138"/>
        <item m="1" x="132"/>
        <item m="1" x="137"/>
        <item m="1" x="134"/>
        <item m="1" x="135"/>
        <item m="1" x="133"/>
        <item m="1" x="131"/>
        <item m="1" x="130"/>
        <item x="15"/>
        <item x="17"/>
        <item m="1" x="100"/>
        <item x="19"/>
        <item x="89"/>
        <item m="1" x="121"/>
        <item m="1" x="144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1"/>
        <item x="22"/>
        <item x="24"/>
        <item x="26"/>
        <item x="20"/>
        <item m="1" x="102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</pivotFields>
  <rowFields count="1">
    <field x="13"/>
  </rowFields>
  <rowItems count="8">
    <i>
      <x v="190"/>
    </i>
    <i>
      <x v="158"/>
    </i>
    <i>
      <x v="191"/>
    </i>
    <i>
      <x v="159"/>
    </i>
    <i>
      <x v="220"/>
    </i>
    <i>
      <x v="161"/>
    </i>
    <i>
      <x v="189"/>
    </i>
    <i t="grand">
      <x/>
    </i>
  </rowItems>
  <colItems count="1">
    <i/>
  </colItems>
  <pageFields count="2">
    <pageField fld="16" item="0" hier="-1"/>
    <pageField fld="7" item="14" hier="-1"/>
  </pageFields>
  <dataFields count="1">
    <dataField name="Sum of Points" fld="12" baseField="13" baseItem="2" numFmtId="168"/>
  </dataFields>
  <formats count="7">
    <format dxfId="3847">
      <pivotArea outline="0" collapsedLevelsAreSubtotals="1" fieldPosition="0"/>
    </format>
    <format dxfId="3846">
      <pivotArea type="all" dataOnly="0" outline="0" fieldPosition="0"/>
    </format>
    <format dxfId="3845">
      <pivotArea outline="0" collapsedLevelsAreSubtotals="1" fieldPosition="0"/>
    </format>
    <format dxfId="3844">
      <pivotArea field="13" type="button" dataOnly="0" labelOnly="1" outline="0" axis="axisRow" fieldPosition="0"/>
    </format>
    <format dxfId="3843">
      <pivotArea dataOnly="0" labelOnly="1" fieldPosition="0">
        <references count="1">
          <reference field="13" count="7">
            <x v="16"/>
            <x v="17"/>
            <x v="19"/>
            <x v="26"/>
            <x v="69"/>
            <x v="75"/>
            <x v="79"/>
          </reference>
        </references>
      </pivotArea>
    </format>
    <format dxfId="3842">
      <pivotArea dataOnly="0" labelOnly="1" grandRow="1" outline="0" fieldPosition="0"/>
    </format>
    <format dxfId="384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84C8C2-A43C-4D6F-802B-A2D279308B74}" name="PivotTable10" cacheId="5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E87:F102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137"/>
    </i>
    <i>
      <x v="199"/>
    </i>
    <i>
      <x v="149"/>
    </i>
    <i>
      <x v="197"/>
    </i>
    <i>
      <x v="126"/>
    </i>
    <i>
      <x v="198"/>
    </i>
    <i>
      <x v="200"/>
    </i>
    <i>
      <x v="158"/>
    </i>
    <i>
      <x v="196"/>
    </i>
    <i>
      <x v="148"/>
    </i>
    <i>
      <x v="239"/>
    </i>
    <i>
      <x v="115"/>
    </i>
    <i>
      <x v="6"/>
    </i>
    <i>
      <x v="162"/>
    </i>
    <i t="grand">
      <x/>
    </i>
  </rowItems>
  <colItems count="1">
    <i/>
  </colItems>
  <pageFields count="1">
    <pageField fld="14" item="9" hier="-1"/>
  </pageFields>
  <dataFields count="1">
    <dataField name="Nr of Fish" fld="11" subtotal="count" baseField="0" baseItem="0" numFmtId="170"/>
  </dataFields>
  <formats count="36">
    <format dxfId="2703">
      <pivotArea field="13" type="button" dataOnly="0" labelOnly="1" outline="0" axis="axisRow" fieldPosition="0"/>
    </format>
    <format dxfId="2702">
      <pivotArea dataOnly="0" labelOnly="1" outline="0" axis="axisValues" fieldPosition="0"/>
    </format>
    <format dxfId="2701">
      <pivotArea field="13" type="button" dataOnly="0" labelOnly="1" outline="0" axis="axisRow" fieldPosition="0"/>
    </format>
    <format dxfId="2700">
      <pivotArea dataOnly="0" labelOnly="1" outline="0" axis="axisValues" fieldPosition="0"/>
    </format>
    <format dxfId="2699">
      <pivotArea field="13" type="button" dataOnly="0" labelOnly="1" outline="0" axis="axisRow" fieldPosition="0"/>
    </format>
    <format dxfId="2698">
      <pivotArea dataOnly="0" labelOnly="1" outline="0" axis="axisValues" fieldPosition="0"/>
    </format>
    <format dxfId="2697">
      <pivotArea collapsedLevelsAreSubtotals="1" fieldPosition="0">
        <references count="1">
          <reference field="13" count="1">
            <x v="108"/>
          </reference>
        </references>
      </pivotArea>
    </format>
    <format dxfId="2696">
      <pivotArea dataOnly="0" labelOnly="1" fieldPosition="0">
        <references count="1">
          <reference field="13" count="1">
            <x v="108"/>
          </reference>
        </references>
      </pivotArea>
    </format>
    <format dxfId="2695">
      <pivotArea outline="0" collapsedLevelsAreSubtotals="1" fieldPosition="0"/>
    </format>
    <format dxfId="2694">
      <pivotArea dataOnly="0" labelOnly="1" outline="0" fieldPosition="0">
        <references count="1">
          <reference field="14" count="1">
            <x v="4"/>
          </reference>
        </references>
      </pivotArea>
    </format>
    <format dxfId="2693">
      <pivotArea dataOnly="0" labelOnly="1" outline="0" axis="axisValues" fieldPosition="0"/>
    </format>
    <format dxfId="2692">
      <pivotArea collapsedLevelsAreSubtotals="1" fieldPosition="0">
        <references count="1">
          <reference field="13" count="1">
            <x v="108"/>
          </reference>
        </references>
      </pivotArea>
    </format>
    <format dxfId="2691">
      <pivotArea type="all" dataOnly="0" outline="0" fieldPosition="0"/>
    </format>
    <format dxfId="2690">
      <pivotArea outline="0" collapsedLevelsAreSubtotals="1" fieldPosition="0"/>
    </format>
    <format dxfId="2689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2688">
      <pivotArea dataOnly="0" labelOnly="1" grandRow="1" outline="0" fieldPosition="0"/>
    </format>
    <format dxfId="2687">
      <pivotArea type="all" dataOnly="0" outline="0" fieldPosition="0"/>
    </format>
    <format dxfId="2686">
      <pivotArea outline="0" collapsedLevelsAreSubtotals="1" fieldPosition="0"/>
    </format>
    <format dxfId="2685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2684">
      <pivotArea dataOnly="0" labelOnly="1" grandRow="1" outline="0" fieldPosition="0"/>
    </format>
    <format dxfId="2683">
      <pivotArea outline="0" collapsedLevelsAreSubtotals="1" fieldPosition="0"/>
    </format>
    <format dxfId="2682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2681">
      <pivotArea dataOnly="0" labelOnly="1" grandRow="1" outline="0" fieldPosition="0"/>
    </format>
    <format dxfId="2680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2679">
      <pivotArea dataOnly="0" labelOnly="1" grandRow="1" outline="0" fieldPosition="0"/>
    </format>
    <format dxfId="2678">
      <pivotArea type="all" dataOnly="0" outline="0" fieldPosition="0"/>
    </format>
    <format dxfId="2677">
      <pivotArea outline="0" collapsedLevelsAreSubtotals="1" fieldPosition="0"/>
    </format>
    <format dxfId="2676">
      <pivotArea field="13" type="button" dataOnly="0" labelOnly="1" outline="0" axis="axisRow" fieldPosition="0"/>
    </format>
    <format dxfId="2675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2674">
      <pivotArea dataOnly="0" labelOnly="1" grandRow="1" outline="0" fieldPosition="0"/>
    </format>
    <format dxfId="2673">
      <pivotArea dataOnly="0" labelOnly="1" outline="0" axis="axisValues" fieldPosition="0"/>
    </format>
    <format dxfId="2672">
      <pivotArea outline="0" collapsedLevelsAreSubtotals="1" fieldPosition="0"/>
    </format>
    <format dxfId="2671">
      <pivotArea dataOnly="0" labelOnly="1" grandRow="1" outline="0" fieldPosition="0"/>
    </format>
    <format dxfId="2670">
      <pivotArea outline="0" collapsedLevelsAreSubtotals="1" fieldPosition="0"/>
    </format>
    <format dxfId="2669">
      <pivotArea collapsedLevelsAreSubtotals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2668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550B2E-1B49-48B3-8B09-1831AED1EEA5}" name="PivotTable8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A108:B123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236"/>
    </i>
    <i>
      <x v="213"/>
    </i>
    <i>
      <x v="72"/>
    </i>
    <i>
      <x v="210"/>
    </i>
    <i>
      <x v="241"/>
    </i>
    <i>
      <x v="146"/>
    </i>
    <i>
      <x v="120"/>
    </i>
    <i>
      <x v="212"/>
    </i>
    <i>
      <x v="214"/>
    </i>
    <i>
      <x v="237"/>
    </i>
    <i>
      <x v="209"/>
    </i>
    <i>
      <x v="215"/>
    </i>
    <i>
      <x v="211"/>
    </i>
    <i>
      <x v="234"/>
    </i>
    <i t="grand">
      <x/>
    </i>
  </rowItems>
  <colItems count="1">
    <i/>
  </colItems>
  <pageFields count="1">
    <pageField fld="14" item="8" hier="-1"/>
  </pageFields>
  <dataFields count="1">
    <dataField name="Nr of Fish" fld="11" subtotal="count" baseField="0" baseItem="0" numFmtId="170"/>
  </dataFields>
  <formats count="33">
    <format dxfId="2736">
      <pivotArea field="13" type="button" dataOnly="0" labelOnly="1" outline="0" axis="axisRow" fieldPosition="0"/>
    </format>
    <format dxfId="2735">
      <pivotArea dataOnly="0" labelOnly="1" outline="0" axis="axisValues" fieldPosition="0"/>
    </format>
    <format dxfId="2734">
      <pivotArea field="13" type="button" dataOnly="0" labelOnly="1" outline="0" axis="axisRow" fieldPosition="0"/>
    </format>
    <format dxfId="2733">
      <pivotArea dataOnly="0" labelOnly="1" outline="0" axis="axisValues" fieldPosition="0"/>
    </format>
    <format dxfId="2732">
      <pivotArea dataOnly="0" fieldPosition="0">
        <references count="2">
          <reference field="13" count="1">
            <x v="78"/>
          </reference>
          <reference field="14" count="1" selected="0">
            <x v="2"/>
          </reference>
        </references>
      </pivotArea>
    </format>
    <format dxfId="2731">
      <pivotArea outline="0" collapsedLevelsAreSubtotals="1" fieldPosition="0"/>
    </format>
    <format dxfId="2730">
      <pivotArea dataOnly="0" labelOnly="1" outline="0" fieldPosition="0">
        <references count="1">
          <reference field="14" count="1">
            <x v="2"/>
          </reference>
        </references>
      </pivotArea>
    </format>
    <format dxfId="2729">
      <pivotArea dataOnly="0" labelOnly="1" outline="0" axis="axisValues" fieldPosition="0"/>
    </format>
    <format dxfId="2728">
      <pivotArea collapsedLevelsAreSubtotals="1" fieldPosition="0">
        <references count="1">
          <reference field="13" count="1">
            <x v="48"/>
          </reference>
        </references>
      </pivotArea>
    </format>
    <format dxfId="2727">
      <pivotArea type="all" dataOnly="0" outline="0" fieldPosition="0"/>
    </format>
    <format dxfId="2726">
      <pivotArea outline="0" collapsedLevelsAreSubtotals="1" fieldPosition="0"/>
    </format>
    <format dxfId="2725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724">
      <pivotArea dataOnly="0" labelOnly="1" grandRow="1" outline="0" fieldPosition="0"/>
    </format>
    <format dxfId="2723">
      <pivotArea type="all" dataOnly="0" outline="0" fieldPosition="0"/>
    </format>
    <format dxfId="2722">
      <pivotArea outline="0" collapsedLevelsAreSubtotals="1" fieldPosition="0"/>
    </format>
    <format dxfId="2721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720">
      <pivotArea dataOnly="0" labelOnly="1" grandRow="1" outline="0" fieldPosition="0"/>
    </format>
    <format dxfId="2719">
      <pivotArea outline="0" collapsedLevelsAreSubtotals="1" fieldPosition="0"/>
    </format>
    <format dxfId="2718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717">
      <pivotArea dataOnly="0" labelOnly="1" grandRow="1" outline="0" fieldPosition="0"/>
    </format>
    <format dxfId="2716">
      <pivotArea type="all" dataOnly="0" outline="0" fieldPosition="0"/>
    </format>
    <format dxfId="2715">
      <pivotArea outline="0" collapsedLevelsAreSubtotals="1" fieldPosition="0"/>
    </format>
    <format dxfId="2714">
      <pivotArea field="13" type="button" dataOnly="0" labelOnly="1" outline="0" axis="axisRow" fieldPosition="0"/>
    </format>
    <format dxfId="2713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712">
      <pivotArea dataOnly="0" labelOnly="1" grandRow="1" outline="0" fieldPosition="0"/>
    </format>
    <format dxfId="2711">
      <pivotArea dataOnly="0" labelOnly="1" outline="0" axis="axisValues" fieldPosition="0"/>
    </format>
    <format dxfId="2710">
      <pivotArea outline="0" collapsedLevelsAreSubtotals="1" fieldPosition="0"/>
    </format>
    <format dxfId="2709">
      <pivotArea dataOnly="0" labelOnly="1" grandRow="1" outline="0" fieldPosition="0"/>
    </format>
    <format dxfId="2708">
      <pivotArea outline="0" collapsedLevelsAreSubtotals="1" fieldPosition="0"/>
    </format>
    <format dxfId="2707">
      <pivotArea dataOnly="0" labelOnly="1" grandRow="1" outline="0" fieldPosition="0"/>
    </format>
    <format dxfId="2706">
      <pivotArea outline="0" collapsedLevelsAreSubtotals="1" fieldPosition="0"/>
    </format>
    <format dxfId="2705">
      <pivotArea collapsedLevelsAreSubtotals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704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D93922-4042-4539-9F20-C51BD7E6679C}" name="PivotTable7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I44:K59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207"/>
    </i>
    <i>
      <x v="189"/>
    </i>
    <i>
      <x v="208"/>
    </i>
    <i>
      <x v="206"/>
    </i>
    <i>
      <x v="125"/>
    </i>
    <i>
      <x v="64"/>
    </i>
    <i>
      <x v="93"/>
    </i>
    <i>
      <x v="240"/>
    </i>
    <i>
      <x v="232"/>
    </i>
    <i>
      <x v="230"/>
    </i>
    <i>
      <x v="170"/>
    </i>
    <i>
      <x v="173"/>
    </i>
    <i>
      <x v="172"/>
    </i>
    <i>
      <x v="242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1" hier="-1"/>
  </pageFields>
  <dataFields count="2">
    <dataField name="Nr of fish" fld="11" subtotal="count" baseField="0" baseItem="0" numFmtId="170"/>
    <dataField name="Sum of kg" fld="11" baseField="13" baseItem="0" numFmtId="168"/>
  </dataFields>
  <formats count="59">
    <format dxfId="2795">
      <pivotArea dataOnly="0" fieldPosition="0">
        <references count="2">
          <reference field="13" count="3">
            <x v="2"/>
            <x v="8"/>
            <x v="19"/>
          </reference>
          <reference field="14" count="1" selected="0">
            <x v="1"/>
          </reference>
        </references>
      </pivotArea>
    </format>
    <format dxfId="2794">
      <pivotArea field="13" type="button" dataOnly="0" labelOnly="1" outline="0" axis="axisRow" fieldPosition="0"/>
    </format>
    <format dxfId="2793">
      <pivotArea dataOnly="0" labelOnly="1" outline="0" axis="axisValues" fieldPosition="0"/>
    </format>
    <format dxfId="2792">
      <pivotArea outline="0" collapsedLevelsAreSubtotals="1" fieldPosition="0"/>
    </format>
    <format dxfId="2791">
      <pivotArea type="all" dataOnly="0" outline="0" fieldPosition="0"/>
    </format>
    <format dxfId="2790">
      <pivotArea field="13" type="button" dataOnly="0" labelOnly="1" outline="0" axis="axisRow" fieldPosition="0"/>
    </format>
    <format dxfId="2789">
      <pivotArea dataOnly="0" labelOnly="1" fieldPosition="0">
        <references count="1">
          <reference field="13" count="5">
            <x v="2"/>
            <x v="8"/>
            <x v="13"/>
            <x v="19"/>
            <x v="24"/>
          </reference>
        </references>
      </pivotArea>
    </format>
    <format dxfId="2788">
      <pivotArea dataOnly="0" labelOnly="1" outline="0" axis="axisValues" fieldPosition="0"/>
    </format>
    <format dxfId="2787">
      <pivotArea collapsedLevelsAreSubtotals="1" fieldPosition="0">
        <references count="1">
          <reference field="13" count="10">
            <x v="2"/>
            <x v="8"/>
            <x v="13"/>
            <x v="19"/>
            <x v="24"/>
            <x v="31"/>
            <x v="32"/>
            <x v="33"/>
            <x v="34"/>
            <x v="35"/>
          </reference>
        </references>
      </pivotArea>
    </format>
    <format dxfId="2786">
      <pivotArea dataOnly="0" labelOnly="1" fieldPosition="0">
        <references count="1">
          <reference field="13" count="10">
            <x v="2"/>
            <x v="8"/>
            <x v="13"/>
            <x v="19"/>
            <x v="24"/>
            <x v="31"/>
            <x v="32"/>
            <x v="33"/>
            <x v="34"/>
            <x v="35"/>
          </reference>
        </references>
      </pivotArea>
    </format>
    <format dxfId="2785">
      <pivotArea collapsedLevelsAreSubtotals="1" fieldPosition="0">
        <references count="1">
          <reference field="13" count="3">
            <x v="2"/>
            <x v="8"/>
            <x v="34"/>
          </reference>
        </references>
      </pivotArea>
    </format>
    <format dxfId="2784">
      <pivotArea dataOnly="0" labelOnly="1" fieldPosition="0">
        <references count="1">
          <reference field="13" count="3">
            <x v="2"/>
            <x v="8"/>
            <x v="34"/>
          </reference>
        </references>
      </pivotArea>
    </format>
    <format dxfId="2783">
      <pivotArea dataOnly="0" labelOnly="1" fieldPosition="0">
        <references count="1">
          <reference field="13" count="10">
            <x v="2"/>
            <x v="8"/>
            <x v="13"/>
            <x v="19"/>
            <x v="24"/>
            <x v="31"/>
            <x v="32"/>
            <x v="33"/>
            <x v="34"/>
            <x v="35"/>
          </reference>
        </references>
      </pivotArea>
    </format>
    <format dxfId="2782">
      <pivotArea outline="0" collapsedLevelsAreSubtotals="1" fieldPosition="0"/>
    </format>
    <format dxfId="2781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80">
      <pivotArea dataOnly="0" labelOnly="1" grandRow="1" outline="0" fieldPosition="0"/>
    </format>
    <format dxfId="2779">
      <pivotArea collapsedLevelsAreSubtotals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78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77">
      <pivotArea field="13" type="button" dataOnly="0" labelOnly="1" outline="0" axis="axisRow" fieldPosition="0"/>
    </format>
    <format dxfId="2776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75">
      <pivotArea dataOnly="0" labelOnly="1" grandRow="1" outline="0" fieldPosition="0"/>
    </format>
    <format dxfId="2774">
      <pivotArea outline="0" collapsedLevelsAreSubtotals="1" fieldPosition="0"/>
    </format>
    <format dxfId="2773">
      <pivotArea dataOnly="0" labelOnly="1" outline="0" axis="axisValues" fieldPosition="0"/>
    </format>
    <format dxfId="2772">
      <pivotArea type="all" dataOnly="0" outline="0" fieldPosition="0"/>
    </format>
    <format dxfId="2771">
      <pivotArea outline="0" collapsedLevelsAreSubtotals="1" fieldPosition="0"/>
    </format>
    <format dxfId="2770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69">
      <pivotArea dataOnly="0" labelOnly="1" grandRow="1" outline="0" fieldPosition="0"/>
    </format>
    <format dxfId="2768">
      <pivotArea type="all" dataOnly="0" outline="0" fieldPosition="0"/>
    </format>
    <format dxfId="2767">
      <pivotArea outline="0" collapsedLevelsAreSubtotals="1" fieldPosition="0"/>
    </format>
    <format dxfId="2766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65">
      <pivotArea dataOnly="0" labelOnly="1" grandRow="1" outline="0" fieldPosition="0"/>
    </format>
    <format dxfId="2764">
      <pivotArea outline="0" collapsedLevelsAreSubtotals="1" fieldPosition="0"/>
    </format>
    <format dxfId="2763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62">
      <pivotArea dataOnly="0" labelOnly="1" grandRow="1" outline="0" fieldPosition="0"/>
    </format>
    <format dxfId="2761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60">
      <pivotArea dataOnly="0" labelOnly="1" grandRow="1" outline="0" fieldPosition="0"/>
    </format>
    <format dxfId="2759">
      <pivotArea type="all" dataOnly="0" outline="0" fieldPosition="0"/>
    </format>
    <format dxfId="2758">
      <pivotArea outline="0" collapsedLevelsAreSubtotals="1" fieldPosition="0"/>
    </format>
    <format dxfId="2757">
      <pivotArea field="13" type="button" dataOnly="0" labelOnly="1" outline="0" axis="axisRow" fieldPosition="0"/>
    </format>
    <format dxfId="2756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55">
      <pivotArea dataOnly="0" labelOnly="1" grandRow="1" outline="0" fieldPosition="0"/>
    </format>
    <format dxfId="2754">
      <pivotArea dataOnly="0" labelOnly="1" outline="0" axis="axisValues" fieldPosition="0"/>
    </format>
    <format dxfId="2753">
      <pivotArea field="13" type="button" dataOnly="0" labelOnly="1" outline="0" axis="axisRow" fieldPosition="0"/>
    </format>
    <format dxfId="27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51">
      <pivotArea outline="0" collapsedLevelsAreSubtotals="1" fieldPosition="0"/>
    </format>
    <format dxfId="2750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49">
      <pivotArea dataOnly="0" labelOnly="1" grandRow="1" outline="0" fieldPosition="0"/>
    </format>
    <format dxfId="2748">
      <pivotArea collapsedLevelsAreSubtotals="1" fieldPosition="0">
        <references count="1">
          <reference field="13" count="3">
            <x v="61"/>
            <x v="91"/>
            <x v="92"/>
          </reference>
        </references>
      </pivotArea>
    </format>
    <format dxfId="2747">
      <pivotArea dataOnly="0" labelOnly="1" fieldPosition="0">
        <references count="1">
          <reference field="13" count="3">
            <x v="61"/>
            <x v="91"/>
            <x v="92"/>
          </reference>
        </references>
      </pivotArea>
    </format>
    <format dxfId="27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44">
      <pivotArea collapsedLevelsAreSubtotals="1" fieldPosition="0">
        <references count="2">
          <reference field="4294967294" count="1" selected="0">
            <x v="0"/>
          </reference>
          <reference field="13" count="3">
            <x v="61"/>
            <x v="91"/>
            <x v="92"/>
          </reference>
        </references>
      </pivotArea>
    </format>
    <format dxfId="2743">
      <pivotArea dataOnly="0" labelOnly="1" outline="0" fieldPosition="0">
        <references count="1">
          <reference field="14" count="1">
            <x v="1"/>
          </reference>
        </references>
      </pivotArea>
    </format>
    <format dxfId="27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41">
      <pivotArea collapsedLevelsAreSubtotals="1" fieldPosition="0">
        <references count="2">
          <reference field="4294967294" count="1" selected="0">
            <x v="0"/>
          </reference>
          <reference field="13" count="3">
            <x v="61"/>
            <x v="91"/>
            <x v="92"/>
          </reference>
        </references>
      </pivotArea>
    </format>
    <format dxfId="27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3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738">
      <pivotArea collapsedLevelsAreSubtotals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2737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B08268-509C-48A2-80EC-E8C4EAEEA06B}" name="PivotTable32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155:F178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6">
        <item x="2"/>
        <item x="1"/>
        <item x="0"/>
        <item m="1" x="3"/>
        <item m="1"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23">
    <i>
      <x v="131"/>
    </i>
    <i r="1">
      <x v="1"/>
    </i>
    <i>
      <x v="170"/>
    </i>
    <i r="1">
      <x v="1"/>
    </i>
    <i>
      <x v="122"/>
    </i>
    <i r="1">
      <x v="1"/>
    </i>
    <i>
      <x v="99"/>
    </i>
    <i r="1">
      <x v="1"/>
    </i>
    <i>
      <x v="110"/>
    </i>
    <i r="1">
      <x v="1"/>
    </i>
    <i>
      <x v="88"/>
    </i>
    <i r="1">
      <x v="1"/>
    </i>
    <i>
      <x v="173"/>
    </i>
    <i r="1">
      <x v="1"/>
    </i>
    <i>
      <x v="172"/>
    </i>
    <i r="1">
      <x v="1"/>
    </i>
    <i>
      <x v="121"/>
    </i>
    <i r="1">
      <x v="1"/>
    </i>
    <i>
      <x v="212"/>
    </i>
    <i r="1">
      <x v="1"/>
    </i>
    <i>
      <x v="171"/>
    </i>
    <i r="1">
      <x v="1"/>
    </i>
    <i t="grand">
      <x/>
    </i>
  </rowItems>
  <colItems count="1">
    <i/>
  </colItems>
  <pageFields count="2">
    <pageField fld="15" item="1" hier="-1"/>
    <pageField fld="14" item="9" hier="-1"/>
  </pageFields>
  <dataFields count="1">
    <dataField name="Max of kg" fld="11" subtotal="max" baseField="13" baseItem="0"/>
  </dataFields>
  <formats count="7">
    <format dxfId="2802">
      <pivotArea type="all" dataOnly="0" outline="0" fieldPosition="0"/>
    </format>
    <format dxfId="2801">
      <pivotArea outline="0" collapsedLevelsAreSubtotals="1" fieldPosition="0"/>
    </format>
    <format dxfId="2800">
      <pivotArea field="13" type="button" dataOnly="0" labelOnly="1" outline="0" axis="axisRow" fieldPosition="0"/>
    </format>
    <format dxfId="2799">
      <pivotArea dataOnly="0" labelOnly="1" fieldPosition="0">
        <references count="1">
          <reference field="13" count="1">
            <x v="34"/>
          </reference>
        </references>
      </pivotArea>
    </format>
    <format dxfId="2798">
      <pivotArea dataOnly="0" labelOnly="1" grandRow="1" outline="0" fieldPosition="0"/>
    </format>
    <format dxfId="2797">
      <pivotArea dataOnly="0" labelOnly="1" fieldPosition="0">
        <references count="2">
          <reference field="8" count="1">
            <x v="1"/>
          </reference>
          <reference field="13" count="1" selected="0">
            <x v="34"/>
          </reference>
        </references>
      </pivotArea>
    </format>
    <format dxfId="279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86BB77-7F54-40E1-BA5C-83AE03755D6D}" name="PivotTable17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Y230:Z253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23">
    <i>
      <x v="196"/>
    </i>
    <i r="1">
      <x/>
    </i>
    <i>
      <x v="63"/>
    </i>
    <i r="1">
      <x/>
    </i>
    <i r="1">
      <x v="5"/>
    </i>
    <i r="1">
      <x v="4"/>
    </i>
    <i>
      <x v="200"/>
    </i>
    <i r="1">
      <x/>
    </i>
    <i>
      <x v="206"/>
    </i>
    <i r="1">
      <x/>
    </i>
    <i>
      <x v="217"/>
    </i>
    <i r="1">
      <x/>
    </i>
    <i r="1">
      <x v="4"/>
    </i>
    <i>
      <x v="219"/>
    </i>
    <i r="1">
      <x/>
    </i>
    <i>
      <x v="193"/>
    </i>
    <i r="1">
      <x/>
    </i>
    <i r="1">
      <x v="7"/>
    </i>
    <i>
      <x v="204"/>
    </i>
    <i r="1">
      <x/>
    </i>
    <i>
      <x v="208"/>
    </i>
    <i r="1">
      <x v="4"/>
    </i>
    <i t="grand">
      <x/>
    </i>
  </rowItems>
  <colItems count="1">
    <i/>
  </colItems>
  <pageFields count="2">
    <pageField fld="15" item="2" hier="-1"/>
    <pageField fld="14" item="12" hier="-1"/>
  </pageFields>
  <dataFields count="1">
    <dataField name="Max of kg" fld="11" subtotal="max" baseField="13" baseItem="0"/>
  </dataFields>
  <formats count="20">
    <format dxfId="2822">
      <pivotArea type="all" dataOnly="0" outline="0" fieldPosition="0"/>
    </format>
    <format dxfId="2821">
      <pivotArea outline="0" collapsedLevelsAreSubtotals="1" fieldPosition="0"/>
    </format>
    <format dxfId="2820">
      <pivotArea field="13" type="button" dataOnly="0" labelOnly="1" outline="0" axis="axisRow" fieldPosition="0"/>
    </format>
    <format dxfId="2819">
      <pivotArea dataOnly="0" labelOnly="1" fieldPosition="0">
        <references count="1">
          <reference field="13" count="14">
            <x v="5"/>
            <x v="6"/>
            <x v="9"/>
            <x v="10"/>
            <x v="30"/>
            <x v="39"/>
            <x v="47"/>
            <x v="49"/>
            <x v="54"/>
            <x v="56"/>
            <x v="59"/>
            <x v="62"/>
            <x v="66"/>
            <x v="67"/>
          </reference>
        </references>
      </pivotArea>
    </format>
    <format dxfId="2818">
      <pivotArea dataOnly="0" labelOnly="1" grandRow="1" outline="0" fieldPosition="0"/>
    </format>
    <format dxfId="2817">
      <pivotArea dataOnly="0" labelOnly="1" fieldPosition="0">
        <references count="2">
          <reference field="9" count="1">
            <x v="0"/>
          </reference>
          <reference field="13" count="1" selected="0">
            <x v="54"/>
          </reference>
        </references>
      </pivotArea>
    </format>
    <format dxfId="2816">
      <pivotArea dataOnly="0" labelOnly="1" fieldPosition="0">
        <references count="2">
          <reference field="9" count="1">
            <x v="0"/>
          </reference>
          <reference field="13" count="1" selected="0">
            <x v="47"/>
          </reference>
        </references>
      </pivotArea>
    </format>
    <format dxfId="2815">
      <pivotArea dataOnly="0" labelOnly="1" fieldPosition="0">
        <references count="2">
          <reference field="9" count="1">
            <x v="0"/>
          </reference>
          <reference field="13" count="1" selected="0">
            <x v="49"/>
          </reference>
        </references>
      </pivotArea>
    </format>
    <format dxfId="2814">
      <pivotArea dataOnly="0" labelOnly="1" fieldPosition="0">
        <references count="2">
          <reference field="9" count="1">
            <x v="0"/>
          </reference>
          <reference field="13" count="1" selected="0">
            <x v="59"/>
          </reference>
        </references>
      </pivotArea>
    </format>
    <format dxfId="2813">
      <pivotArea dataOnly="0" labelOnly="1" fieldPosition="0">
        <references count="2">
          <reference field="9" count="1">
            <x v="0"/>
          </reference>
          <reference field="13" count="1" selected="0">
            <x v="67"/>
          </reference>
        </references>
      </pivotArea>
    </format>
    <format dxfId="2812">
      <pivotArea dataOnly="0" labelOnly="1" fieldPosition="0">
        <references count="2">
          <reference field="9" count="1">
            <x v="0"/>
          </reference>
          <reference field="13" count="1" selected="0">
            <x v="9"/>
          </reference>
        </references>
      </pivotArea>
    </format>
    <format dxfId="2811">
      <pivotArea dataOnly="0" labelOnly="1" fieldPosition="0">
        <references count="2">
          <reference field="9" count="1">
            <x v="0"/>
          </reference>
          <reference field="13" count="1" selected="0">
            <x v="5"/>
          </reference>
        </references>
      </pivotArea>
    </format>
    <format dxfId="2810">
      <pivotArea dataOnly="0" labelOnly="1" fieldPosition="0">
        <references count="2">
          <reference field="9" count="1">
            <x v="0"/>
          </reference>
          <reference field="13" count="1" selected="0">
            <x v="10"/>
          </reference>
        </references>
      </pivotArea>
    </format>
    <format dxfId="2809">
      <pivotArea dataOnly="0" labelOnly="1" fieldPosition="0">
        <references count="2">
          <reference field="9" count="1">
            <x v="0"/>
          </reference>
          <reference field="13" count="1" selected="0">
            <x v="56"/>
          </reference>
        </references>
      </pivotArea>
    </format>
    <format dxfId="2808">
      <pivotArea dataOnly="0" labelOnly="1" fieldPosition="0">
        <references count="2">
          <reference field="9" count="1">
            <x v="0"/>
          </reference>
          <reference field="13" count="1" selected="0">
            <x v="6"/>
          </reference>
        </references>
      </pivotArea>
    </format>
    <format dxfId="2807">
      <pivotArea dataOnly="0" labelOnly="1" fieldPosition="0">
        <references count="2">
          <reference field="9" count="1">
            <x v="0"/>
          </reference>
          <reference field="13" count="1" selected="0">
            <x v="30"/>
          </reference>
        </references>
      </pivotArea>
    </format>
    <format dxfId="2806">
      <pivotArea dataOnly="0" labelOnly="1" fieldPosition="0">
        <references count="2">
          <reference field="9" count="1">
            <x v="0"/>
          </reference>
          <reference field="13" count="1" selected="0">
            <x v="39"/>
          </reference>
        </references>
      </pivotArea>
    </format>
    <format dxfId="2805">
      <pivotArea dataOnly="0" labelOnly="1" fieldPosition="0">
        <references count="2">
          <reference field="9" count="1">
            <x v="0"/>
          </reference>
          <reference field="13" count="1" selected="0">
            <x v="66"/>
          </reference>
        </references>
      </pivotArea>
    </format>
    <format dxfId="2804">
      <pivotArea dataOnly="0" labelOnly="1" fieldPosition="0">
        <references count="2">
          <reference field="9" count="1">
            <x v="0"/>
          </reference>
          <reference field="13" count="1" selected="0">
            <x v="62"/>
          </reference>
        </references>
      </pivotArea>
    </format>
    <format dxfId="280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F20E08-01CE-4D00-809D-C0C91E13C9B5}" name="PivotTable34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R155:S182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0"/>
        <item m="1" x="3"/>
        <item m="1" x="4"/>
        <item t="default"/>
      </items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27">
    <i>
      <x v="114"/>
    </i>
    <i r="1">
      <x v="1"/>
    </i>
    <i>
      <x v="201"/>
    </i>
    <i r="1">
      <x v="1"/>
    </i>
    <i>
      <x v="108"/>
    </i>
    <i r="1">
      <x v="1"/>
    </i>
    <i>
      <x v="84"/>
    </i>
    <i r="1">
      <x/>
    </i>
    <i r="1">
      <x v="1"/>
    </i>
    <i>
      <x v="176"/>
    </i>
    <i r="1">
      <x v="1"/>
    </i>
    <i>
      <x v="175"/>
    </i>
    <i r="1">
      <x v="1"/>
    </i>
    <i>
      <x v="216"/>
    </i>
    <i r="1">
      <x v="1"/>
    </i>
    <i>
      <x v="199"/>
    </i>
    <i r="1">
      <x/>
    </i>
    <i r="1">
      <x v="1"/>
    </i>
    <i>
      <x v="177"/>
    </i>
    <i r="1">
      <x v="1"/>
    </i>
    <i>
      <x v="102"/>
    </i>
    <i r="1">
      <x v="1"/>
    </i>
    <i>
      <x v="178"/>
    </i>
    <i r="1">
      <x v="1"/>
    </i>
    <i>
      <x v="117"/>
    </i>
    <i r="1">
      <x v="1"/>
    </i>
    <i t="grand">
      <x/>
    </i>
  </rowItems>
  <colItems count="1">
    <i/>
  </colItems>
  <pageFields count="2">
    <pageField fld="15" item="1" hier="-1"/>
    <pageField fld="14" item="10" hier="-1"/>
  </pageFields>
  <dataFields count="1">
    <dataField name="Max of kg" fld="11" subtotal="max" baseField="13" baseItem="0"/>
  </dataFields>
  <formats count="9">
    <format dxfId="2831">
      <pivotArea type="all" dataOnly="0" outline="0" fieldPosition="0"/>
    </format>
    <format dxfId="2830">
      <pivotArea outline="0" collapsedLevelsAreSubtotals="1" fieldPosition="0"/>
    </format>
    <format dxfId="2829">
      <pivotArea field="13" type="button" dataOnly="0" labelOnly="1" outline="0" axis="axisRow" fieldPosition="0"/>
    </format>
    <format dxfId="2828">
      <pivotArea dataOnly="0" labelOnly="1" fieldPosition="0">
        <references count="1">
          <reference field="13" count="3">
            <x v="15"/>
            <x v="40"/>
            <x v="68"/>
          </reference>
        </references>
      </pivotArea>
    </format>
    <format dxfId="2827">
      <pivotArea dataOnly="0" labelOnly="1" grandRow="1" outline="0" fieldPosition="0"/>
    </format>
    <format dxfId="2826">
      <pivotArea dataOnly="0" labelOnly="1" fieldPosition="0">
        <references count="2">
          <reference field="8" count="1">
            <x v="1"/>
          </reference>
          <reference field="13" count="1" selected="0">
            <x v="15"/>
          </reference>
        </references>
      </pivotArea>
    </format>
    <format dxfId="2825">
      <pivotArea dataOnly="0" labelOnly="1" fieldPosition="0">
        <references count="2">
          <reference field="8" count="1">
            <x v="1"/>
          </reference>
          <reference field="13" count="1" selected="0">
            <x v="40"/>
          </reference>
        </references>
      </pivotArea>
    </format>
    <format dxfId="2824">
      <pivotArea dataOnly="0" labelOnly="1" fieldPosition="0">
        <references count="2">
          <reference field="8" count="1">
            <x v="1"/>
          </reference>
          <reference field="13" count="1" selected="0">
            <x v="68"/>
          </reference>
        </references>
      </pivotArea>
    </format>
    <format dxfId="28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8713B6-93CD-42C8-87DB-BCE93049A0A4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x="14"/>
        <item h="1" x="13"/>
        <item h="1" x="6"/>
        <item h="1" x="2"/>
        <item h="1" x="9"/>
        <item h="1" x="5"/>
        <item h="1" x="12"/>
        <item h="1" x="8"/>
        <item h="1" x="1"/>
        <item h="1" x="4"/>
        <item h="1" x="11"/>
        <item h="1" x="0"/>
        <item h="1" x="7"/>
        <item h="1" m="1" x="15"/>
        <item x="3"/>
        <item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503"/>
      <x v="51"/>
      <x v="303"/>
      <x v="35"/>
    </i>
    <i>
      <x v="497"/>
      <x v="55"/>
      <x v="200"/>
      <x v="35"/>
    </i>
    <i>
      <x v="604"/>
      <x v="56"/>
      <x v="371"/>
      <x v="35"/>
    </i>
    <i>
      <x v="601"/>
      <x v="53"/>
      <x v="206"/>
      <x v="35"/>
    </i>
    <i>
      <x v="180"/>
      <x v="92"/>
      <x v="4"/>
      <x v="55"/>
    </i>
    <i>
      <x v="371"/>
      <x v="70"/>
      <x v="183"/>
      <x v="55"/>
    </i>
    <i>
      <x v="208"/>
      <x v="59"/>
      <x v="161"/>
      <x v="55"/>
    </i>
    <i>
      <x v="608"/>
      <x v="52"/>
      <x v="370"/>
      <x v="35"/>
    </i>
    <i>
      <x v="603"/>
      <x v="51"/>
      <x v="367"/>
      <x v="35"/>
    </i>
    <i>
      <x v="386"/>
      <x v="79"/>
      <x v="227"/>
      <x v="55"/>
    </i>
    <i>
      <x v="62"/>
      <x v="66"/>
      <x v="137"/>
      <x v="55"/>
    </i>
    <i>
      <x v="234"/>
      <x v="68"/>
      <x v="39"/>
      <x v="55"/>
    </i>
    <i>
      <x v="606"/>
      <x v="75"/>
      <x v="272"/>
      <x v="55"/>
    </i>
    <i>
      <x v="602"/>
      <x v="54"/>
      <x v="366"/>
      <x v="3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46">
    <format dxfId="4045">
      <pivotArea field="3" type="button" dataOnly="0" labelOnly="1" outline="0" axis="axisRow" fieldPosition="0"/>
    </format>
    <format dxfId="4044">
      <pivotArea field="4" type="button" dataOnly="0" labelOnly="1" outline="0" axis="axisRow" fieldPosition="1"/>
    </format>
    <format dxfId="4043">
      <pivotArea field="5" type="button" dataOnly="0" labelOnly="1" outline="0" axis="axisRow" fieldPosition="2"/>
    </format>
    <format dxfId="4042">
      <pivotArea field="6" type="button" dataOnly="0" labelOnly="1" outline="0" axis="axisPage" fieldPosition="1"/>
    </format>
    <format dxfId="4041">
      <pivotArea field="7" type="button" dataOnly="0" labelOnly="1" outline="0" axis="axisRow" fieldPosition="3"/>
    </format>
    <format dxfId="404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39">
      <pivotArea field="3" type="button" dataOnly="0" labelOnly="1" outline="0" axis="axisRow" fieldPosition="0"/>
    </format>
    <format dxfId="4038">
      <pivotArea field="4" type="button" dataOnly="0" labelOnly="1" outline="0" axis="axisRow" fieldPosition="1"/>
    </format>
    <format dxfId="4037">
      <pivotArea field="5" type="button" dataOnly="0" labelOnly="1" outline="0" axis="axisRow" fieldPosition="2"/>
    </format>
    <format dxfId="4036">
      <pivotArea field="6" type="button" dataOnly="0" labelOnly="1" outline="0" axis="axisPage" fieldPosition="1"/>
    </format>
    <format dxfId="4035">
      <pivotArea field="7" type="button" dataOnly="0" labelOnly="1" outline="0" axis="axisRow" fieldPosition="3"/>
    </format>
    <format dxfId="403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33">
      <pivotArea field="3" type="button" dataOnly="0" labelOnly="1" outline="0" axis="axisRow" fieldPosition="0"/>
    </format>
    <format dxfId="4032">
      <pivotArea field="4" type="button" dataOnly="0" labelOnly="1" outline="0" axis="axisRow" fieldPosition="1"/>
    </format>
    <format dxfId="4031">
      <pivotArea field="5" type="button" dataOnly="0" labelOnly="1" outline="0" axis="axisRow" fieldPosition="2"/>
    </format>
    <format dxfId="4030">
      <pivotArea field="6" type="button" dataOnly="0" labelOnly="1" outline="0" axis="axisPage" fieldPosition="1"/>
    </format>
    <format dxfId="4029">
      <pivotArea field="7" type="button" dataOnly="0" labelOnly="1" outline="0" axis="axisRow" fieldPosition="3"/>
    </format>
    <format dxfId="402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27">
      <pivotArea field="3" type="button" dataOnly="0" labelOnly="1" outline="0" axis="axisRow" fieldPosition="0"/>
    </format>
    <format dxfId="4026">
      <pivotArea field="4" type="button" dataOnly="0" labelOnly="1" outline="0" axis="axisRow" fieldPosition="1"/>
    </format>
    <format dxfId="4025">
      <pivotArea field="5" type="button" dataOnly="0" labelOnly="1" outline="0" axis="axisRow" fieldPosition="2"/>
    </format>
    <format dxfId="4024">
      <pivotArea field="6" type="button" dataOnly="0" labelOnly="1" outline="0" axis="axisPage" fieldPosition="1"/>
    </format>
    <format dxfId="4023">
      <pivotArea field="7" type="button" dataOnly="0" labelOnly="1" outline="0" axis="axisRow" fieldPosition="3"/>
    </format>
    <format dxfId="402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21">
      <pivotArea field="3" type="button" dataOnly="0" labelOnly="1" outline="0" axis="axisRow" fieldPosition="0"/>
    </format>
    <format dxfId="4020">
      <pivotArea field="4" type="button" dataOnly="0" labelOnly="1" outline="0" axis="axisRow" fieldPosition="1"/>
    </format>
    <format dxfId="4019">
      <pivotArea field="5" type="button" dataOnly="0" labelOnly="1" outline="0" axis="axisRow" fieldPosition="2"/>
    </format>
    <format dxfId="4018">
      <pivotArea field="6" type="button" dataOnly="0" labelOnly="1" outline="0" axis="axisPage" fieldPosition="1"/>
    </format>
    <format dxfId="4017">
      <pivotArea field="7" type="button" dataOnly="0" labelOnly="1" outline="0" axis="axisRow" fieldPosition="3"/>
    </format>
    <format dxfId="401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015">
      <pivotArea field="6" type="button" dataOnly="0" labelOnly="1" outline="0" axis="axisPage" fieldPosition="1"/>
    </format>
    <format dxfId="40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11">
      <pivotArea type="all" dataOnly="0" outline="0" fieldPosition="0"/>
    </format>
    <format dxfId="4010">
      <pivotArea field="3" type="button" dataOnly="0" labelOnly="1" outline="0" axis="axisRow" fieldPosition="0"/>
    </format>
    <format dxfId="4009">
      <pivotArea field="4" type="button" dataOnly="0" labelOnly="1" outline="0" axis="axisRow" fieldPosition="1"/>
    </format>
    <format dxfId="4008">
      <pivotArea field="5" type="button" dataOnly="0" labelOnly="1" outline="0" axis="axisRow" fieldPosition="2"/>
    </format>
    <format dxfId="4007">
      <pivotArea field="7" type="button" dataOnly="0" labelOnly="1" outline="0" axis="axisRow" fieldPosition="3"/>
    </format>
    <format dxfId="400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05">
      <pivotArea type="all" dataOnly="0" outline="0" fieldPosition="0"/>
    </format>
    <format dxfId="4004">
      <pivotArea field="3" type="button" dataOnly="0" labelOnly="1" outline="0" axis="axisRow" fieldPosition="0"/>
    </format>
    <format dxfId="4003">
      <pivotArea field="4" type="button" dataOnly="0" labelOnly="1" outline="0" axis="axisRow" fieldPosition="1"/>
    </format>
    <format dxfId="4002">
      <pivotArea field="5" type="button" dataOnly="0" labelOnly="1" outline="0" axis="axisRow" fieldPosition="2"/>
    </format>
    <format dxfId="4001">
      <pivotArea field="7" type="button" dataOnly="0" labelOnly="1" outline="0" axis="axisRow" fieldPosition="3"/>
    </format>
    <format dxfId="400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D2A0AD-940A-4AA2-834A-3FBC68830EDA}" name="PivotTable46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V230:W246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16">
    <i>
      <x v="162"/>
    </i>
    <i r="1">
      <x v="7"/>
    </i>
    <i r="1">
      <x/>
    </i>
    <i>
      <x v="180"/>
    </i>
    <i r="1">
      <x v="7"/>
    </i>
    <i>
      <x v="179"/>
    </i>
    <i r="1">
      <x/>
    </i>
    <i>
      <x v="67"/>
    </i>
    <i r="1">
      <x/>
    </i>
    <i>
      <x v="181"/>
    </i>
    <i r="1">
      <x/>
    </i>
    <i>
      <x v="98"/>
    </i>
    <i r="1">
      <x v="4"/>
    </i>
    <i>
      <x v="203"/>
    </i>
    <i r="1">
      <x v="2"/>
    </i>
    <i t="grand">
      <x/>
    </i>
  </rowItems>
  <colItems count="1">
    <i/>
  </colItems>
  <pageFields count="2">
    <pageField fld="15" item="2" hier="-1"/>
    <pageField fld="14" item="1" hier="-1"/>
  </pageFields>
  <dataFields count="1">
    <dataField name="Max of kg" fld="11" subtotal="max" baseField="13" baseItem="0"/>
  </dataFields>
  <formats count="20">
    <format dxfId="2851">
      <pivotArea type="all" dataOnly="0" outline="0" fieldPosition="0"/>
    </format>
    <format dxfId="2850">
      <pivotArea outline="0" collapsedLevelsAreSubtotals="1" fieldPosition="0"/>
    </format>
    <format dxfId="2849">
      <pivotArea field="13" type="button" dataOnly="0" labelOnly="1" outline="0" axis="axisRow" fieldPosition="0"/>
    </format>
    <format dxfId="2848">
      <pivotArea dataOnly="0" labelOnly="1" fieldPosition="0">
        <references count="1">
          <reference field="13" count="14">
            <x v="5"/>
            <x v="6"/>
            <x v="9"/>
            <x v="10"/>
            <x v="30"/>
            <x v="39"/>
            <x v="47"/>
            <x v="49"/>
            <x v="54"/>
            <x v="56"/>
            <x v="59"/>
            <x v="62"/>
            <x v="66"/>
            <x v="67"/>
          </reference>
        </references>
      </pivotArea>
    </format>
    <format dxfId="2847">
      <pivotArea dataOnly="0" labelOnly="1" grandRow="1" outline="0" fieldPosition="0"/>
    </format>
    <format dxfId="2846">
      <pivotArea dataOnly="0" labelOnly="1" fieldPosition="0">
        <references count="2">
          <reference field="9" count="1">
            <x v="0"/>
          </reference>
          <reference field="13" count="1" selected="0">
            <x v="54"/>
          </reference>
        </references>
      </pivotArea>
    </format>
    <format dxfId="2845">
      <pivotArea dataOnly="0" labelOnly="1" fieldPosition="0">
        <references count="2">
          <reference field="9" count="1">
            <x v="0"/>
          </reference>
          <reference field="13" count="1" selected="0">
            <x v="47"/>
          </reference>
        </references>
      </pivotArea>
    </format>
    <format dxfId="2844">
      <pivotArea dataOnly="0" labelOnly="1" fieldPosition="0">
        <references count="2">
          <reference field="9" count="1">
            <x v="0"/>
          </reference>
          <reference field="13" count="1" selected="0">
            <x v="49"/>
          </reference>
        </references>
      </pivotArea>
    </format>
    <format dxfId="2843">
      <pivotArea dataOnly="0" labelOnly="1" fieldPosition="0">
        <references count="2">
          <reference field="9" count="1">
            <x v="0"/>
          </reference>
          <reference field="13" count="1" selected="0">
            <x v="59"/>
          </reference>
        </references>
      </pivotArea>
    </format>
    <format dxfId="2842">
      <pivotArea dataOnly="0" labelOnly="1" fieldPosition="0">
        <references count="2">
          <reference field="9" count="1">
            <x v="0"/>
          </reference>
          <reference field="13" count="1" selected="0">
            <x v="67"/>
          </reference>
        </references>
      </pivotArea>
    </format>
    <format dxfId="2841">
      <pivotArea dataOnly="0" labelOnly="1" fieldPosition="0">
        <references count="2">
          <reference field="9" count="1">
            <x v="0"/>
          </reference>
          <reference field="13" count="1" selected="0">
            <x v="9"/>
          </reference>
        </references>
      </pivotArea>
    </format>
    <format dxfId="2840">
      <pivotArea dataOnly="0" labelOnly="1" fieldPosition="0">
        <references count="2">
          <reference field="9" count="1">
            <x v="0"/>
          </reference>
          <reference field="13" count="1" selected="0">
            <x v="5"/>
          </reference>
        </references>
      </pivotArea>
    </format>
    <format dxfId="2839">
      <pivotArea dataOnly="0" labelOnly="1" fieldPosition="0">
        <references count="2">
          <reference field="9" count="1">
            <x v="0"/>
          </reference>
          <reference field="13" count="1" selected="0">
            <x v="10"/>
          </reference>
        </references>
      </pivotArea>
    </format>
    <format dxfId="2838">
      <pivotArea dataOnly="0" labelOnly="1" fieldPosition="0">
        <references count="2">
          <reference field="9" count="1">
            <x v="0"/>
          </reference>
          <reference field="13" count="1" selected="0">
            <x v="56"/>
          </reference>
        </references>
      </pivotArea>
    </format>
    <format dxfId="2837">
      <pivotArea dataOnly="0" labelOnly="1" fieldPosition="0">
        <references count="2">
          <reference field="9" count="1">
            <x v="0"/>
          </reference>
          <reference field="13" count="1" selected="0">
            <x v="6"/>
          </reference>
        </references>
      </pivotArea>
    </format>
    <format dxfId="2836">
      <pivotArea dataOnly="0" labelOnly="1" fieldPosition="0">
        <references count="2">
          <reference field="9" count="1">
            <x v="0"/>
          </reference>
          <reference field="13" count="1" selected="0">
            <x v="30"/>
          </reference>
        </references>
      </pivotArea>
    </format>
    <format dxfId="2835">
      <pivotArea dataOnly="0" labelOnly="1" fieldPosition="0">
        <references count="2">
          <reference field="9" count="1">
            <x v="0"/>
          </reference>
          <reference field="13" count="1" selected="0">
            <x v="39"/>
          </reference>
        </references>
      </pivotArea>
    </format>
    <format dxfId="2834">
      <pivotArea dataOnly="0" labelOnly="1" fieldPosition="0">
        <references count="2">
          <reference field="9" count="1">
            <x v="0"/>
          </reference>
          <reference field="13" count="1" selected="0">
            <x v="66"/>
          </reference>
        </references>
      </pivotArea>
    </format>
    <format dxfId="2833">
      <pivotArea dataOnly="0" labelOnly="1" fieldPosition="0">
        <references count="2">
          <reference field="9" count="1">
            <x v="0"/>
          </reference>
          <reference field="13" count="1" selected="0">
            <x v="62"/>
          </reference>
        </references>
      </pivotArea>
    </format>
    <format dxfId="28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182D35-A326-424D-83DE-F35D3B275F8B}" name="PivotTable15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A130:B145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81"/>
    </i>
    <i>
      <x v="246"/>
    </i>
    <i>
      <x v="245"/>
    </i>
    <i>
      <x v="233"/>
    </i>
    <i>
      <x v="222"/>
    </i>
    <i>
      <x v="235"/>
    </i>
    <i>
      <x v="244"/>
    </i>
    <i>
      <x v="238"/>
    </i>
    <i>
      <x v="223"/>
    </i>
    <i>
      <x v="227"/>
    </i>
    <i>
      <x v="220"/>
    </i>
    <i>
      <x v="231"/>
    </i>
    <i>
      <x v="229"/>
    </i>
    <i>
      <x v="221"/>
    </i>
    <i t="grand">
      <x/>
    </i>
  </rowItems>
  <colItems count="1">
    <i/>
  </colItems>
  <pageFields count="1">
    <pageField fld="14" item="12" hier="-1"/>
  </pageFields>
  <dataFields count="1">
    <dataField name="Nr of Fish" fld="11" subtotal="count" baseField="0" baseItem="0" numFmtId="170"/>
  </dataFields>
  <formats count="35">
    <format dxfId="2886">
      <pivotArea field="13" type="button" dataOnly="0" labelOnly="1" outline="0" axis="axisRow" fieldPosition="0"/>
    </format>
    <format dxfId="2885">
      <pivotArea dataOnly="0" labelOnly="1" outline="0" axis="axisValues" fieldPosition="0"/>
    </format>
    <format dxfId="2884">
      <pivotArea field="13" type="button" dataOnly="0" labelOnly="1" outline="0" axis="axisRow" fieldPosition="0"/>
    </format>
    <format dxfId="2883">
      <pivotArea dataOnly="0" labelOnly="1" outline="0" axis="axisValues" fieldPosition="0"/>
    </format>
    <format dxfId="2882">
      <pivotArea dataOnly="0" fieldPosition="0">
        <references count="2">
          <reference field="13" count="1">
            <x v="78"/>
          </reference>
          <reference field="14" count="1" selected="0">
            <x v="2"/>
          </reference>
        </references>
      </pivotArea>
    </format>
    <format dxfId="2881">
      <pivotArea outline="0" collapsedLevelsAreSubtotals="1" fieldPosition="0"/>
    </format>
    <format dxfId="2880">
      <pivotArea dataOnly="0" labelOnly="1" outline="0" fieldPosition="0">
        <references count="1">
          <reference field="14" count="1">
            <x v="2"/>
          </reference>
        </references>
      </pivotArea>
    </format>
    <format dxfId="2879">
      <pivotArea dataOnly="0" labelOnly="1" outline="0" axis="axisValues" fieldPosition="0"/>
    </format>
    <format dxfId="2878">
      <pivotArea collapsedLevelsAreSubtotals="1" fieldPosition="0">
        <references count="1">
          <reference field="13" count="1">
            <x v="48"/>
          </reference>
        </references>
      </pivotArea>
    </format>
    <format dxfId="2877">
      <pivotArea type="all" dataOnly="0" outline="0" fieldPosition="0"/>
    </format>
    <format dxfId="2876">
      <pivotArea outline="0" collapsedLevelsAreSubtotals="1" fieldPosition="0"/>
    </format>
    <format dxfId="2875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874">
      <pivotArea dataOnly="0" labelOnly="1" grandRow="1" outline="0" fieldPosition="0"/>
    </format>
    <format dxfId="2873">
      <pivotArea type="all" dataOnly="0" outline="0" fieldPosition="0"/>
    </format>
    <format dxfId="2872">
      <pivotArea outline="0" collapsedLevelsAreSubtotals="1" fieldPosition="0"/>
    </format>
    <format dxfId="2871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870">
      <pivotArea dataOnly="0" labelOnly="1" grandRow="1" outline="0" fieldPosition="0"/>
    </format>
    <format dxfId="2869">
      <pivotArea outline="0" collapsedLevelsAreSubtotals="1" fieldPosition="0"/>
    </format>
    <format dxfId="2868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867">
      <pivotArea dataOnly="0" labelOnly="1" grandRow="1" outline="0" fieldPosition="0"/>
    </format>
    <format dxfId="2866">
      <pivotArea type="all" dataOnly="0" outline="0" fieldPosition="0"/>
    </format>
    <format dxfId="2865">
      <pivotArea outline="0" collapsedLevelsAreSubtotals="1" fieldPosition="0"/>
    </format>
    <format dxfId="2864">
      <pivotArea field="13" type="button" dataOnly="0" labelOnly="1" outline="0" axis="axisRow" fieldPosition="0"/>
    </format>
    <format dxfId="2863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862">
      <pivotArea dataOnly="0" labelOnly="1" grandRow="1" outline="0" fieldPosition="0"/>
    </format>
    <format dxfId="2861">
      <pivotArea dataOnly="0" labelOnly="1" outline="0" axis="axisValues" fieldPosition="0"/>
    </format>
    <format dxfId="2860">
      <pivotArea outline="0" collapsedLevelsAreSubtotals="1" fieldPosition="0"/>
    </format>
    <format dxfId="2859">
      <pivotArea dataOnly="0" labelOnly="1" grandRow="1" outline="0" fieldPosition="0"/>
    </format>
    <format dxfId="2858">
      <pivotArea outline="0" collapsedLevelsAreSubtotals="1" fieldPosition="0"/>
    </format>
    <format dxfId="2857">
      <pivotArea dataOnly="0" labelOnly="1" grandRow="1" outline="0" fieldPosition="0"/>
    </format>
    <format dxfId="2856">
      <pivotArea outline="0" collapsedLevelsAreSubtotals="1" fieldPosition="0"/>
    </format>
    <format dxfId="2855">
      <pivotArea collapsedLevelsAreSubtotals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854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2853">
      <pivotArea field="13" type="button" dataOnly="0" labelOnly="1" outline="0" axis="axisRow" fieldPosition="0"/>
    </format>
    <format dxfId="285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0F617F-6393-4903-9D2D-86219A27A7AA}" name="PivotTable16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Y155:Z184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0"/>
        <item m="1" x="3"/>
        <item m="1" x="4"/>
        <item t="default"/>
      </items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29">
    <i>
      <x v="218"/>
    </i>
    <i r="1">
      <x v="1"/>
    </i>
    <i>
      <x v="219"/>
    </i>
    <i r="1">
      <x v="1"/>
    </i>
    <i>
      <x v="202"/>
    </i>
    <i r="1">
      <x v="1"/>
    </i>
    <i>
      <x v="211"/>
    </i>
    <i r="1">
      <x v="1"/>
    </i>
    <i>
      <x v="195"/>
    </i>
    <i r="1">
      <x v="1"/>
    </i>
    <i>
      <x v="217"/>
    </i>
    <i r="1">
      <x v="1"/>
    </i>
    <i>
      <x v="196"/>
    </i>
    <i r="1">
      <x v="1"/>
    </i>
    <i>
      <x v="200"/>
    </i>
    <i r="1">
      <x v="1"/>
    </i>
    <i>
      <x v="204"/>
    </i>
    <i r="1">
      <x v="1"/>
    </i>
    <i>
      <x v="193"/>
    </i>
    <i r="1">
      <x v="1"/>
    </i>
    <i>
      <x v="63"/>
    </i>
    <i r="1">
      <x v="1"/>
    </i>
    <i>
      <x v="206"/>
    </i>
    <i r="1">
      <x v="1"/>
    </i>
    <i>
      <x v="208"/>
    </i>
    <i r="1">
      <x v="1"/>
    </i>
    <i>
      <x v="194"/>
    </i>
    <i r="1">
      <x v="1"/>
    </i>
    <i t="grand">
      <x/>
    </i>
  </rowItems>
  <colItems count="1">
    <i/>
  </colItems>
  <pageFields count="2">
    <pageField fld="15" item="1" hier="-1"/>
    <pageField fld="14" item="12" hier="-1"/>
  </pageFields>
  <dataFields count="1">
    <dataField name="Max of kg" fld="11" subtotal="max" baseField="13" baseItem="0"/>
  </dataFields>
  <formats count="9">
    <format dxfId="2895">
      <pivotArea type="all" dataOnly="0" outline="0" fieldPosition="0"/>
    </format>
    <format dxfId="2894">
      <pivotArea outline="0" collapsedLevelsAreSubtotals="1" fieldPosition="0"/>
    </format>
    <format dxfId="2893">
      <pivotArea field="13" type="button" dataOnly="0" labelOnly="1" outline="0" axis="axisRow" fieldPosition="0"/>
    </format>
    <format dxfId="2892">
      <pivotArea dataOnly="0" labelOnly="1" fieldPosition="0">
        <references count="1">
          <reference field="13" count="3">
            <x v="15"/>
            <x v="40"/>
            <x v="68"/>
          </reference>
        </references>
      </pivotArea>
    </format>
    <format dxfId="2891">
      <pivotArea dataOnly="0" labelOnly="1" grandRow="1" outline="0" fieldPosition="0"/>
    </format>
    <format dxfId="2890">
      <pivotArea dataOnly="0" labelOnly="1" fieldPosition="0">
        <references count="2">
          <reference field="8" count="1">
            <x v="1"/>
          </reference>
          <reference field="13" count="1" selected="0">
            <x v="15"/>
          </reference>
        </references>
      </pivotArea>
    </format>
    <format dxfId="2889">
      <pivotArea dataOnly="0" labelOnly="1" fieldPosition="0">
        <references count="2">
          <reference field="8" count="1">
            <x v="1"/>
          </reference>
          <reference field="13" count="1" selected="0">
            <x v="40"/>
          </reference>
        </references>
      </pivotArea>
    </format>
    <format dxfId="2888">
      <pivotArea dataOnly="0" labelOnly="1" fieldPosition="0">
        <references count="2">
          <reference field="8" count="1">
            <x v="1"/>
          </reference>
          <reference field="13" count="1" selected="0">
            <x v="68"/>
          </reference>
        </references>
      </pivotArea>
    </format>
    <format dxfId="28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7601B4-FA98-4ABF-AFB0-2A5C51970B06}" name="PivotTable12" cacheId="5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E108:F123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74"/>
    </i>
    <i>
      <x v="203"/>
    </i>
    <i>
      <x v="228"/>
    </i>
    <i>
      <x v="202"/>
    </i>
    <i>
      <x v="204"/>
    </i>
    <i>
      <x v="135"/>
    </i>
    <i>
      <x v="205"/>
    </i>
    <i>
      <x v="243"/>
    </i>
    <i>
      <x v="226"/>
    </i>
    <i>
      <x v="129"/>
    </i>
    <i>
      <x v="141"/>
    </i>
    <i>
      <x v="144"/>
    </i>
    <i>
      <x v="201"/>
    </i>
    <i>
      <x v="165"/>
    </i>
    <i t="grand">
      <x/>
    </i>
  </rowItems>
  <colItems count="1">
    <i/>
  </colItems>
  <pageFields count="1">
    <pageField fld="14" item="10" hier="-1"/>
  </pageFields>
  <dataFields count="1">
    <dataField name="Nr of Fish" fld="11" subtotal="count" baseField="0" baseItem="0" numFmtId="170"/>
  </dataFields>
  <formats count="29">
    <format dxfId="2924">
      <pivotArea field="13" type="button" dataOnly="0" labelOnly="1" outline="0" axis="axisRow" fieldPosition="0"/>
    </format>
    <format dxfId="2923">
      <pivotArea dataOnly="0" labelOnly="1" outline="0" axis="axisValues" fieldPosition="0"/>
    </format>
    <format dxfId="2922">
      <pivotArea field="13" type="button" dataOnly="0" labelOnly="1" outline="0" axis="axisRow" fieldPosition="0"/>
    </format>
    <format dxfId="2921">
      <pivotArea dataOnly="0" labelOnly="1" outline="0" axis="axisValues" fieldPosition="0"/>
    </format>
    <format dxfId="2920">
      <pivotArea field="13" type="button" dataOnly="0" labelOnly="1" outline="0" axis="axisRow" fieldPosition="0"/>
    </format>
    <format dxfId="2919">
      <pivotArea dataOnly="0" labelOnly="1" fieldPosition="0">
        <references count="1">
          <reference field="13" count="1">
            <x v="89"/>
          </reference>
        </references>
      </pivotArea>
    </format>
    <format dxfId="2918">
      <pivotArea dataOnly="0" labelOnly="1" outline="0" axis="axisValues" fieldPosition="0"/>
    </format>
    <format dxfId="2917">
      <pivotArea type="all" dataOnly="0" outline="0" fieldPosition="0"/>
    </format>
    <format dxfId="2916">
      <pivotArea outline="0" collapsedLevelsAreSubtotals="1" fieldPosition="0"/>
    </format>
    <format dxfId="2915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2914">
      <pivotArea dataOnly="0" labelOnly="1" grandRow="1" outline="0" fieldPosition="0"/>
    </format>
    <format dxfId="2913">
      <pivotArea type="all" dataOnly="0" outline="0" fieldPosition="0"/>
    </format>
    <format dxfId="2912">
      <pivotArea outline="0" collapsedLevelsAreSubtotals="1" fieldPosition="0"/>
    </format>
    <format dxfId="2911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2910">
      <pivotArea dataOnly="0" labelOnly="1" grandRow="1" outline="0" fieldPosition="0"/>
    </format>
    <format dxfId="2909">
      <pivotArea outline="0" collapsedLevelsAreSubtotals="1" fieldPosition="0"/>
    </format>
    <format dxfId="2908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2907">
      <pivotArea dataOnly="0" labelOnly="1" grandRow="1" outline="0" fieldPosition="0"/>
    </format>
    <format dxfId="2906">
      <pivotArea type="all" dataOnly="0" outline="0" fieldPosition="0"/>
    </format>
    <format dxfId="2905">
      <pivotArea outline="0" collapsedLevelsAreSubtotals="1" fieldPosition="0"/>
    </format>
    <format dxfId="2904">
      <pivotArea field="13" type="button" dataOnly="0" labelOnly="1" outline="0" axis="axisRow" fieldPosition="0"/>
    </format>
    <format dxfId="2903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2902">
      <pivotArea dataOnly="0" labelOnly="1" grandRow="1" outline="0" fieldPosition="0"/>
    </format>
    <format dxfId="2901">
      <pivotArea dataOnly="0" labelOnly="1" outline="0" axis="axisValues" fieldPosition="0"/>
    </format>
    <format dxfId="2900">
      <pivotArea outline="0" collapsedLevelsAreSubtotals="1" fieldPosition="0"/>
    </format>
    <format dxfId="2899">
      <pivotArea dataOnly="0" labelOnly="1" grandRow="1" outline="0" fieldPosition="0"/>
    </format>
    <format dxfId="2898">
      <pivotArea outline="0" collapsedLevelsAreSubtotals="1" fieldPosition="0"/>
    </format>
    <format dxfId="2897">
      <pivotArea collapsedLevelsAreSubtotals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2896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FBAAB-57FC-4856-B565-B47DDA14E7AF}" name="PivotTable25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M155:N185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0"/>
        <item m="1" x="3"/>
        <item m="1" x="4"/>
        <item t="default"/>
      </items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30">
    <i>
      <x v="185"/>
    </i>
    <i r="1">
      <x v="1"/>
    </i>
    <i>
      <x v="93"/>
    </i>
    <i r="1">
      <x v="1"/>
    </i>
    <i>
      <x v="3"/>
    </i>
    <i r="1">
      <x v="1"/>
    </i>
    <i>
      <x v="209"/>
    </i>
    <i r="1">
      <x v="1"/>
    </i>
    <i>
      <x v="214"/>
    </i>
    <i r="1">
      <x v="1"/>
    </i>
    <i>
      <x v="186"/>
    </i>
    <i r="1">
      <x v="1"/>
    </i>
    <i>
      <x v="184"/>
    </i>
    <i r="1">
      <x v="1"/>
    </i>
    <i>
      <x v="187"/>
    </i>
    <i r="1">
      <x v="1"/>
    </i>
    <i>
      <x v="119"/>
    </i>
    <i r="1">
      <x v="1"/>
    </i>
    <i>
      <x v="183"/>
    </i>
    <i r="1">
      <x v="1"/>
    </i>
    <i>
      <x v="207"/>
    </i>
    <i r="1">
      <x v="1"/>
    </i>
    <i>
      <x v="210"/>
    </i>
    <i r="1">
      <x/>
    </i>
    <i r="1">
      <x v="1"/>
    </i>
    <i>
      <x v="182"/>
    </i>
    <i r="1">
      <x v="1"/>
    </i>
    <i>
      <x v="188"/>
    </i>
    <i r="1">
      <x v="1"/>
    </i>
    <i t="grand">
      <x/>
    </i>
  </rowItems>
  <colItems count="1">
    <i/>
  </colItems>
  <pageFields count="2">
    <pageField fld="15" item="1" hier="-1"/>
    <pageField fld="14" item="8" hier="-1"/>
  </pageFields>
  <dataFields count="1">
    <dataField name="Max of kg" fld="11" subtotal="max" baseField="13" baseItem="0"/>
  </dataFields>
  <formats count="8">
    <format dxfId="2932">
      <pivotArea type="all" dataOnly="0" outline="0" fieldPosition="0"/>
    </format>
    <format dxfId="2931">
      <pivotArea outline="0" collapsedLevelsAreSubtotals="1" fieldPosition="0"/>
    </format>
    <format dxfId="2930">
      <pivotArea field="13" type="button" dataOnly="0" labelOnly="1" outline="0" axis="axisRow" fieldPosition="0"/>
    </format>
    <format dxfId="2929">
      <pivotArea dataOnly="0" labelOnly="1" fieldPosition="0">
        <references count="1">
          <reference field="13" count="2">
            <x v="21"/>
            <x v="50"/>
          </reference>
        </references>
      </pivotArea>
    </format>
    <format dxfId="2928">
      <pivotArea dataOnly="0" labelOnly="1" grandRow="1" outline="0" fieldPosition="0"/>
    </format>
    <format dxfId="2927">
      <pivotArea dataOnly="0" labelOnly="1" fieldPosition="0">
        <references count="2">
          <reference field="8" count="1">
            <x v="1"/>
          </reference>
          <reference field="13" count="1" selected="0">
            <x v="50"/>
          </reference>
        </references>
      </pivotArea>
    </format>
    <format dxfId="2926">
      <pivotArea dataOnly="0" labelOnly="1" fieldPosition="0">
        <references count="2">
          <reference field="8" count="1">
            <x v="1"/>
          </reference>
          <reference field="13" count="1" selected="0">
            <x v="21"/>
          </reference>
        </references>
      </pivotArea>
    </format>
    <format dxfId="29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32003E-CEF1-4A20-8770-977DAB1D55DB}" name="PivotTable42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30:B272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42">
    <i>
      <x v="104"/>
    </i>
    <i r="1">
      <x v="6"/>
    </i>
    <i r="1">
      <x/>
    </i>
    <i>
      <x v="165"/>
    </i>
    <i r="1">
      <x v="3"/>
    </i>
    <i r="1">
      <x/>
    </i>
    <i r="1">
      <x v="5"/>
    </i>
    <i>
      <x v="168"/>
    </i>
    <i r="1">
      <x v="7"/>
    </i>
    <i r="1">
      <x/>
    </i>
    <i>
      <x v="90"/>
    </i>
    <i r="1">
      <x/>
    </i>
    <i r="1">
      <x v="4"/>
    </i>
    <i>
      <x v="167"/>
    </i>
    <i r="1">
      <x/>
    </i>
    <i r="1">
      <x v="7"/>
    </i>
    <i r="1">
      <x v="4"/>
    </i>
    <i>
      <x v="127"/>
    </i>
    <i r="1">
      <x/>
    </i>
    <i>
      <x v="61"/>
    </i>
    <i r="1">
      <x/>
    </i>
    <i>
      <x v="166"/>
    </i>
    <i r="1">
      <x v="7"/>
    </i>
    <i r="1">
      <x/>
    </i>
    <i>
      <x v="198"/>
    </i>
    <i r="1">
      <x/>
    </i>
    <i>
      <x v="13"/>
    </i>
    <i r="1">
      <x/>
    </i>
    <i r="1">
      <x v="4"/>
    </i>
    <i>
      <x v="106"/>
    </i>
    <i r="1">
      <x/>
    </i>
    <i>
      <x v="87"/>
    </i>
    <i r="1">
      <x v="7"/>
    </i>
    <i r="1">
      <x/>
    </i>
    <i>
      <x v="142"/>
    </i>
    <i r="1">
      <x/>
    </i>
    <i r="1">
      <x v="5"/>
    </i>
    <i>
      <x v="125"/>
    </i>
    <i r="1">
      <x v="5"/>
    </i>
    <i r="1">
      <x v="4"/>
    </i>
    <i r="1">
      <x/>
    </i>
    <i t="grand">
      <x/>
    </i>
  </rowItems>
  <colItems count="1">
    <i/>
  </colItems>
  <pageFields count="2">
    <pageField fld="15" item="2" hier="-1"/>
    <pageField fld="14" item="11" hier="-1"/>
  </pageFields>
  <dataFields count="1">
    <dataField name="Max of kg" fld="11" subtotal="max" baseField="13" baseItem="0"/>
  </dataFields>
  <formats count="18">
    <format dxfId="2950">
      <pivotArea type="all" dataOnly="0" outline="0" fieldPosition="0"/>
    </format>
    <format dxfId="2949">
      <pivotArea outline="0" collapsedLevelsAreSubtotals="1" fieldPosition="0"/>
    </format>
    <format dxfId="2948">
      <pivotArea field="13" type="button" dataOnly="0" labelOnly="1" outline="0" axis="axisRow" fieldPosition="0"/>
    </format>
    <format dxfId="2947">
      <pivotArea dataOnly="0" labelOnly="1" fieldPosition="0">
        <references count="1">
          <reference field="13" count="12">
            <x v="1"/>
            <x v="12"/>
            <x v="25"/>
            <x v="28"/>
            <x v="29"/>
            <x v="41"/>
            <x v="51"/>
            <x v="55"/>
            <x v="63"/>
            <x v="65"/>
            <x v="71"/>
            <x v="77"/>
          </reference>
        </references>
      </pivotArea>
    </format>
    <format dxfId="2946">
      <pivotArea dataOnly="0" labelOnly="1" grandRow="1" outline="0" fieldPosition="0"/>
    </format>
    <format dxfId="2945">
      <pivotArea dataOnly="0" labelOnly="1" fieldPosition="0">
        <references count="2">
          <reference field="9" count="1">
            <x v="0"/>
          </reference>
          <reference field="13" count="1" selected="0">
            <x v="63"/>
          </reference>
        </references>
      </pivotArea>
    </format>
    <format dxfId="2944">
      <pivotArea dataOnly="0" labelOnly="1" fieldPosition="0">
        <references count="2">
          <reference field="9" count="1">
            <x v="0"/>
          </reference>
          <reference field="13" count="1" selected="0">
            <x v="1"/>
          </reference>
        </references>
      </pivotArea>
    </format>
    <format dxfId="2943">
      <pivotArea dataOnly="0" labelOnly="1" fieldPosition="0">
        <references count="2">
          <reference field="9" count="1">
            <x v="0"/>
          </reference>
          <reference field="13" count="1" selected="0">
            <x v="51"/>
          </reference>
        </references>
      </pivotArea>
    </format>
    <format dxfId="2942">
      <pivotArea dataOnly="0" labelOnly="1" fieldPosition="0">
        <references count="2">
          <reference field="9" count="1">
            <x v="0"/>
          </reference>
          <reference field="13" count="1" selected="0">
            <x v="77"/>
          </reference>
        </references>
      </pivotArea>
    </format>
    <format dxfId="2941">
      <pivotArea dataOnly="0" labelOnly="1" fieldPosition="0">
        <references count="2">
          <reference field="9" count="1">
            <x v="0"/>
          </reference>
          <reference field="13" count="1" selected="0">
            <x v="28"/>
          </reference>
        </references>
      </pivotArea>
    </format>
    <format dxfId="2940">
      <pivotArea dataOnly="0" labelOnly="1" fieldPosition="0">
        <references count="2">
          <reference field="9" count="1">
            <x v="0"/>
          </reference>
          <reference field="13" count="1" selected="0">
            <x v="29"/>
          </reference>
        </references>
      </pivotArea>
    </format>
    <format dxfId="2939">
      <pivotArea dataOnly="0" labelOnly="1" fieldPosition="0">
        <references count="2">
          <reference field="9" count="1">
            <x v="0"/>
          </reference>
          <reference field="13" count="1" selected="0">
            <x v="12"/>
          </reference>
        </references>
      </pivotArea>
    </format>
    <format dxfId="2938">
      <pivotArea dataOnly="0" labelOnly="1" fieldPosition="0">
        <references count="2">
          <reference field="9" count="1">
            <x v="0"/>
          </reference>
          <reference field="13" count="1" selected="0">
            <x v="71"/>
          </reference>
        </references>
      </pivotArea>
    </format>
    <format dxfId="2937">
      <pivotArea dataOnly="0" labelOnly="1" fieldPosition="0">
        <references count="2">
          <reference field="9" count="1">
            <x v="0"/>
          </reference>
          <reference field="13" count="1" selected="0">
            <x v="65"/>
          </reference>
        </references>
      </pivotArea>
    </format>
    <format dxfId="2936">
      <pivotArea dataOnly="0" labelOnly="1" fieldPosition="0">
        <references count="2">
          <reference field="9" count="1">
            <x v="0"/>
          </reference>
          <reference field="13" count="1" selected="0">
            <x v="41"/>
          </reference>
        </references>
      </pivotArea>
    </format>
    <format dxfId="2935">
      <pivotArea dataOnly="0" labelOnly="1" fieldPosition="0">
        <references count="2">
          <reference field="9" count="1">
            <x v="0"/>
          </reference>
          <reference field="13" count="1" selected="0">
            <x v="55"/>
          </reference>
        </references>
      </pivotArea>
    </format>
    <format dxfId="2934">
      <pivotArea dataOnly="0" labelOnly="1" fieldPosition="0">
        <references count="2">
          <reference field="9" count="1">
            <x v="0"/>
          </reference>
          <reference field="13" count="1" selected="0">
            <x v="25"/>
          </reference>
        </references>
      </pivotArea>
    </format>
    <format dxfId="29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7652A4-860E-4A58-A2CA-8F434D38ADF3}" name="PivotTable2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A24:C39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131"/>
    </i>
    <i>
      <x v="225"/>
    </i>
    <i>
      <x v="192"/>
    </i>
    <i>
      <x v="117"/>
    </i>
    <i>
      <x v="154"/>
    </i>
    <i>
      <x v="195"/>
    </i>
    <i>
      <x v="152"/>
    </i>
    <i>
      <x v="194"/>
    </i>
    <i>
      <x v="193"/>
    </i>
    <i>
      <x v="46"/>
    </i>
    <i>
      <x v="114"/>
    </i>
    <i>
      <x v="169"/>
    </i>
    <i>
      <x v="133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11" hier="-1"/>
  </pageFields>
  <dataFields count="2">
    <dataField name="Nr of Fish" fld="11" subtotal="count" baseField="0" baseItem="0" numFmtId="170"/>
    <dataField name="Total KG" fld="11" baseField="13" baseItem="0" numFmtId="168"/>
  </dataFields>
  <formats count="59">
    <format dxfId="3009">
      <pivotArea dataOnly="0" labelOnly="1" fieldPosition="0">
        <references count="1">
          <reference field="13" count="3">
            <x v="1"/>
            <x v="14"/>
            <x v="30"/>
          </reference>
        </references>
      </pivotArea>
    </format>
    <format dxfId="3008">
      <pivotArea field="13" type="button" dataOnly="0" labelOnly="1" outline="0" axis="axisRow" fieldPosition="0"/>
    </format>
    <format dxfId="3007">
      <pivotArea dataOnly="0" labelOnly="1" outline="0" axis="axisValues" fieldPosition="0"/>
    </format>
    <format dxfId="3006">
      <pivotArea type="all" dataOnly="0" outline="0" fieldPosition="0"/>
    </format>
    <format dxfId="3005">
      <pivotArea outline="0" collapsedLevelsAreSubtotals="1" fieldPosition="0"/>
    </format>
    <format dxfId="3004">
      <pivotArea field="13" type="button" dataOnly="0" labelOnly="1" outline="0" axis="axisRow" fieldPosition="0"/>
    </format>
    <format dxfId="3003">
      <pivotArea dataOnly="0" labelOnly="1" fieldPosition="0">
        <references count="1">
          <reference field="13" count="5">
            <x v="1"/>
            <x v="10"/>
            <x v="14"/>
            <x v="25"/>
            <x v="30"/>
          </reference>
        </references>
      </pivotArea>
    </format>
    <format dxfId="3002">
      <pivotArea dataOnly="0" labelOnly="1" grandRow="1" outline="0" fieldPosition="0"/>
    </format>
    <format dxfId="3001">
      <pivotArea dataOnly="0" labelOnly="1" outline="0" axis="axisValues" fieldPosition="0"/>
    </format>
    <format dxfId="3000">
      <pivotArea outline="0" collapsedLevelsAreSubtotals="1" fieldPosition="0"/>
    </format>
    <format dxfId="2999">
      <pivotArea collapsedLevelsAreSubtotals="1" fieldPosition="0">
        <references count="1">
          <reference field="13" count="5">
            <x v="1"/>
            <x v="10"/>
            <x v="14"/>
            <x v="25"/>
            <x v="30"/>
          </reference>
        </references>
      </pivotArea>
    </format>
    <format dxfId="2998">
      <pivotArea dataOnly="0" labelOnly="1" fieldPosition="0">
        <references count="1">
          <reference field="13" count="5">
            <x v="1"/>
            <x v="10"/>
            <x v="14"/>
            <x v="25"/>
            <x v="30"/>
          </reference>
        </references>
      </pivotArea>
    </format>
    <format dxfId="2997">
      <pivotArea dataOnly="0" fieldPosition="0">
        <references count="2">
          <reference field="13" count="3">
            <x v="1"/>
            <x v="14"/>
            <x v="30"/>
          </reference>
          <reference field="14" count="1" selected="0">
            <x v="3"/>
          </reference>
        </references>
      </pivotArea>
    </format>
    <format dxfId="2996">
      <pivotArea collapsedLevelsAreSubtotals="1" fieldPosition="0">
        <references count="1">
          <reference field="13" count="3">
            <x v="1"/>
            <x v="30"/>
            <x v="36"/>
          </reference>
        </references>
      </pivotArea>
    </format>
    <format dxfId="2995">
      <pivotArea dataOnly="0" labelOnly="1" fieldPosition="0">
        <references count="1">
          <reference field="13" count="3">
            <x v="1"/>
            <x v="30"/>
            <x v="36"/>
          </reference>
        </references>
      </pivotArea>
    </format>
    <format dxfId="2994">
      <pivotArea outline="0" collapsedLevelsAreSubtotals="1" fieldPosition="0"/>
    </format>
    <format dxfId="2993">
      <pivotArea dataOnly="0" labelOnly="1" fieldPosition="0">
        <references count="1">
          <reference field="13" count="5">
            <x v="1"/>
            <x v="10"/>
            <x v="14"/>
            <x v="25"/>
            <x v="30"/>
          </reference>
        </references>
      </pivotArea>
    </format>
    <format dxfId="2992">
      <pivotArea dataOnly="0" labelOnly="1" grandRow="1" outline="0" fieldPosition="0"/>
    </format>
    <format dxfId="2991">
      <pivotArea outline="0" collapsedLevelsAreSubtotals="1" fieldPosition="0"/>
    </format>
    <format dxfId="2990">
      <pivotArea outline="0" collapsedLevelsAreSubtotals="1" fieldPosition="0"/>
    </format>
    <format dxfId="2989">
      <pivotArea dataOnly="0" labelOnly="1" grandRow="1" outline="0" fieldPosition="0"/>
    </format>
    <format dxfId="2988">
      <pivotArea collapsedLevelsAreSubtotals="1" fieldPosition="0">
        <references count="1">
          <reference field="13" count="14">
            <x v="1"/>
            <x v="30"/>
            <x v="39"/>
            <x v="45"/>
            <x v="57"/>
            <x v="58"/>
            <x v="59"/>
            <x v="62"/>
            <x v="79"/>
            <x v="80"/>
            <x v="81"/>
            <x v="82"/>
            <x v="83"/>
            <x v="84"/>
          </reference>
        </references>
      </pivotArea>
    </format>
    <format dxfId="2987">
      <pivotArea dataOnly="0" labelOnly="1" fieldPosition="0">
        <references count="1">
          <reference field="13" count="14">
            <x v="1"/>
            <x v="30"/>
            <x v="39"/>
            <x v="45"/>
            <x v="57"/>
            <x v="58"/>
            <x v="59"/>
            <x v="62"/>
            <x v="79"/>
            <x v="80"/>
            <x v="81"/>
            <x v="82"/>
            <x v="83"/>
            <x v="84"/>
          </reference>
        </references>
      </pivotArea>
    </format>
    <format dxfId="2986">
      <pivotArea grandRow="1" outline="0" collapsedLevelsAreSubtotals="1" fieldPosition="0"/>
    </format>
    <format dxfId="2985">
      <pivotArea dataOnly="0" labelOnly="1" grandRow="1" outline="0" fieldPosition="0"/>
    </format>
    <format dxfId="2984">
      <pivotArea outline="0" collapsedLevelsAreSubtotals="1" fieldPosition="0"/>
    </format>
    <format dxfId="2983">
      <pivotArea dataOnly="0" labelOnly="1" outline="0" fieldPosition="0">
        <references count="1">
          <reference field="14" count="1">
            <x v="3"/>
          </reference>
        </references>
      </pivotArea>
    </format>
    <format dxfId="2982">
      <pivotArea dataOnly="0" labelOnly="1" outline="0" axis="axisValues" fieldPosition="0"/>
    </format>
    <format dxfId="2981">
      <pivotArea type="all" dataOnly="0" outline="0" fieldPosition="0"/>
    </format>
    <format dxfId="2980">
      <pivotArea outline="0" collapsedLevelsAreSubtotals="1" fieldPosition="0"/>
    </format>
    <format dxfId="2979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2978">
      <pivotArea dataOnly="0" labelOnly="1" grandRow="1" outline="0" fieldPosition="0"/>
    </format>
    <format dxfId="2977">
      <pivotArea type="all" dataOnly="0" outline="0" fieldPosition="0"/>
    </format>
    <format dxfId="2976">
      <pivotArea outline="0" collapsedLevelsAreSubtotals="1" fieldPosition="0"/>
    </format>
    <format dxfId="2975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2974">
      <pivotArea dataOnly="0" labelOnly="1" grandRow="1" outline="0" fieldPosition="0"/>
    </format>
    <format dxfId="2973">
      <pivotArea outline="0" collapsedLevelsAreSubtotals="1" fieldPosition="0"/>
    </format>
    <format dxfId="2972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2971">
      <pivotArea dataOnly="0" labelOnly="1" grandRow="1" outline="0" fieldPosition="0"/>
    </format>
    <format dxfId="2970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2969">
      <pivotArea dataOnly="0" labelOnly="1" grandRow="1" outline="0" fieldPosition="0"/>
    </format>
    <format dxfId="2968">
      <pivotArea type="all" dataOnly="0" outline="0" fieldPosition="0"/>
    </format>
    <format dxfId="2967">
      <pivotArea outline="0" collapsedLevelsAreSubtotals="1" fieldPosition="0"/>
    </format>
    <format dxfId="2966">
      <pivotArea field="13" type="button" dataOnly="0" labelOnly="1" outline="0" axis="axisRow" fieldPosition="0"/>
    </format>
    <format dxfId="2965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2964">
      <pivotArea dataOnly="0" labelOnly="1" grandRow="1" outline="0" fieldPosition="0"/>
    </format>
    <format dxfId="2963">
      <pivotArea dataOnly="0" labelOnly="1" outline="0" axis="axisValues" fieldPosition="0"/>
    </format>
    <format dxfId="2962">
      <pivotArea field="13" type="button" dataOnly="0" labelOnly="1" outline="0" axis="axisRow" fieldPosition="0"/>
    </format>
    <format dxfId="29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60">
      <pivotArea outline="0" collapsedLevelsAreSubtotals="1" fieldPosition="0"/>
    </format>
    <format dxfId="2959">
      <pivotArea dataOnly="0" labelOnly="1" grandRow="1" outline="0" fieldPosition="0"/>
    </format>
    <format dxfId="2958">
      <pivotArea collapsedLevelsAreSubtotals="1" fieldPosition="0">
        <references count="1">
          <reference field="13" count="3">
            <x v="1"/>
            <x v="81"/>
            <x v="82"/>
          </reference>
        </references>
      </pivotArea>
    </format>
    <format dxfId="295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5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54">
      <pivotArea collapsedLevelsAreSubtotals="1" fieldPosition="0">
        <references count="2">
          <reference field="4294967294" count="1" selected="0">
            <x v="0"/>
          </reference>
          <reference field="13" count="3">
            <x v="1"/>
            <x v="81"/>
            <x v="82"/>
          </reference>
        </references>
      </pivotArea>
    </format>
    <format dxfId="29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52">
      <pivotArea collapsedLevelsAreSubtotals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2951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50548B-3B88-452F-8044-77E9F5E9621B}" name="PivotTable43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30:F264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34">
    <i>
      <x v="121"/>
    </i>
    <i r="1">
      <x v="6"/>
    </i>
    <i r="1">
      <x/>
    </i>
    <i>
      <x v="212"/>
    </i>
    <i r="1">
      <x/>
    </i>
    <i>
      <x v="172"/>
    </i>
    <i r="1">
      <x v="7"/>
    </i>
    <i r="1">
      <x v="4"/>
    </i>
    <i r="1">
      <x v="9"/>
    </i>
    <i>
      <x v="171"/>
    </i>
    <i r="1">
      <x/>
    </i>
    <i r="1">
      <x v="7"/>
    </i>
    <i r="1">
      <x v="5"/>
    </i>
    <i>
      <x v="135"/>
    </i>
    <i r="1">
      <x/>
    </i>
    <i>
      <x v="131"/>
    </i>
    <i r="1">
      <x/>
    </i>
    <i>
      <x v="169"/>
    </i>
    <i r="1">
      <x/>
    </i>
    <i r="1">
      <x v="5"/>
    </i>
    <i>
      <x v="170"/>
    </i>
    <i r="1">
      <x v="7"/>
    </i>
    <i r="1">
      <x/>
    </i>
    <i>
      <x v="99"/>
    </i>
    <i r="1">
      <x/>
    </i>
    <i>
      <x v="110"/>
    </i>
    <i r="1">
      <x v="5"/>
    </i>
    <i>
      <x v="52"/>
    </i>
    <i r="1">
      <x/>
    </i>
    <i>
      <x v="88"/>
    </i>
    <i r="1">
      <x/>
    </i>
    <i>
      <x v="122"/>
    </i>
    <i r="1">
      <x v="2"/>
    </i>
    <i t="grand">
      <x/>
    </i>
  </rowItems>
  <colItems count="1">
    <i/>
  </colItems>
  <pageFields count="2">
    <pageField fld="15" item="2" hier="-1"/>
    <pageField fld="14" item="9" hier="-1"/>
  </pageFields>
  <dataFields count="1">
    <dataField name="Max of kg" fld="11" subtotal="max" baseField="13" baseItem="0"/>
  </dataFields>
  <formats count="20">
    <format dxfId="3029">
      <pivotArea type="all" dataOnly="0" outline="0" fieldPosition="0"/>
    </format>
    <format dxfId="3028">
      <pivotArea outline="0" collapsedLevelsAreSubtotals="1" fieldPosition="0"/>
    </format>
    <format dxfId="3027">
      <pivotArea field="13" type="button" dataOnly="0" labelOnly="1" outline="0" axis="axisRow" fieldPosition="0"/>
    </format>
    <format dxfId="3026">
      <pivotArea dataOnly="0" labelOnly="1" fieldPosition="0">
        <references count="1">
          <reference field="13" count="14">
            <x v="8"/>
            <x v="13"/>
            <x v="24"/>
            <x v="32"/>
            <x v="34"/>
            <x v="38"/>
            <x v="42"/>
            <x v="43"/>
            <x v="57"/>
            <x v="61"/>
            <x v="64"/>
            <x v="72"/>
            <x v="80"/>
            <x v="82"/>
          </reference>
        </references>
      </pivotArea>
    </format>
    <format dxfId="3025">
      <pivotArea dataOnly="0" labelOnly="1" grandRow="1" outline="0" fieldPosition="0"/>
    </format>
    <format dxfId="3024">
      <pivotArea dataOnly="0" labelOnly="1" fieldPosition="0">
        <references count="2">
          <reference field="9" count="1">
            <x v="0"/>
          </reference>
          <reference field="13" count="1" selected="0">
            <x v="32"/>
          </reference>
        </references>
      </pivotArea>
    </format>
    <format dxfId="3023">
      <pivotArea dataOnly="0" labelOnly="1" fieldPosition="0">
        <references count="2">
          <reference field="9" count="1">
            <x v="0"/>
          </reference>
          <reference field="13" count="1" selected="0">
            <x v="57"/>
          </reference>
        </references>
      </pivotArea>
    </format>
    <format dxfId="3022">
      <pivotArea dataOnly="0" labelOnly="1" fieldPosition="0">
        <references count="2">
          <reference field="9" count="1">
            <x v="0"/>
          </reference>
          <reference field="13" count="1" selected="0">
            <x v="24"/>
          </reference>
        </references>
      </pivotArea>
    </format>
    <format dxfId="3021">
      <pivotArea dataOnly="0" labelOnly="1" fieldPosition="0">
        <references count="2">
          <reference field="9" count="1">
            <x v="0"/>
          </reference>
          <reference field="13" count="1" selected="0">
            <x v="64"/>
          </reference>
        </references>
      </pivotArea>
    </format>
    <format dxfId="3020">
      <pivotArea dataOnly="0" labelOnly="1" fieldPosition="0">
        <references count="2">
          <reference field="9" count="1">
            <x v="0"/>
          </reference>
          <reference field="13" count="1" selected="0">
            <x v="8"/>
          </reference>
        </references>
      </pivotArea>
    </format>
    <format dxfId="3019">
      <pivotArea dataOnly="0" labelOnly="1" fieldPosition="0">
        <references count="2">
          <reference field="9" count="1">
            <x v="0"/>
          </reference>
          <reference field="13" count="1" selected="0">
            <x v="34"/>
          </reference>
        </references>
      </pivotArea>
    </format>
    <format dxfId="3018">
      <pivotArea dataOnly="0" labelOnly="1" fieldPosition="0">
        <references count="2">
          <reference field="9" count="1">
            <x v="0"/>
          </reference>
          <reference field="13" count="1" selected="0">
            <x v="42"/>
          </reference>
        </references>
      </pivotArea>
    </format>
    <format dxfId="3017">
      <pivotArea dataOnly="0" labelOnly="1" fieldPosition="0">
        <references count="2">
          <reference field="9" count="1">
            <x v="0"/>
          </reference>
          <reference field="13" count="1" selected="0">
            <x v="80"/>
          </reference>
        </references>
      </pivotArea>
    </format>
    <format dxfId="3016">
      <pivotArea dataOnly="0" labelOnly="1" fieldPosition="0">
        <references count="2">
          <reference field="9" count="1">
            <x v="0"/>
          </reference>
          <reference field="13" count="1" selected="0">
            <x v="61"/>
          </reference>
        </references>
      </pivotArea>
    </format>
    <format dxfId="3015">
      <pivotArea dataOnly="0" labelOnly="1" fieldPosition="0">
        <references count="2">
          <reference field="9" count="1">
            <x v="0"/>
          </reference>
          <reference field="13" count="1" selected="0">
            <x v="13"/>
          </reference>
        </references>
      </pivotArea>
    </format>
    <format dxfId="3014">
      <pivotArea dataOnly="0" labelOnly="1" fieldPosition="0">
        <references count="2">
          <reference field="9" count="1">
            <x v="0"/>
          </reference>
          <reference field="13" count="1" selected="0">
            <x v="72"/>
          </reference>
        </references>
      </pivotArea>
    </format>
    <format dxfId="3013">
      <pivotArea dataOnly="0" labelOnly="1" fieldPosition="0">
        <references count="2">
          <reference field="9" count="1">
            <x v="0"/>
          </reference>
          <reference field="13" count="1" selected="0">
            <x v="38"/>
          </reference>
        </references>
      </pivotArea>
    </format>
    <format dxfId="3012">
      <pivotArea dataOnly="0" labelOnly="1" fieldPosition="0">
        <references count="2">
          <reference field="9" count="1">
            <x v="0"/>
          </reference>
          <reference field="13" count="1" selected="0">
            <x v="82"/>
          </reference>
        </references>
      </pivotArea>
    </format>
    <format dxfId="3011">
      <pivotArea dataOnly="0" labelOnly="1" fieldPosition="0">
        <references count="2">
          <reference field="9" count="1">
            <x v="0"/>
          </reference>
          <reference field="13" count="1" selected="0">
            <x v="43"/>
          </reference>
        </references>
      </pivotArea>
    </format>
    <format dxfId="30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BF3E1F-B675-4980-98E7-A83EA743E07A}" name="PivotTable11" cacheId="5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I87:J102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185"/>
    </i>
    <i>
      <x v="113"/>
    </i>
    <i>
      <x v="110"/>
    </i>
    <i>
      <x v="188"/>
    </i>
    <i>
      <x v="247"/>
    </i>
    <i>
      <x v="216"/>
    </i>
    <i>
      <x v="128"/>
    </i>
    <i>
      <x v="116"/>
    </i>
    <i>
      <x v="136"/>
    </i>
    <i>
      <x v="218"/>
    </i>
    <i>
      <x v="186"/>
    </i>
    <i>
      <x v="217"/>
    </i>
    <i>
      <x v="138"/>
    </i>
    <i>
      <x v="118"/>
    </i>
    <i t="grand">
      <x/>
    </i>
  </rowItems>
  <colItems count="1">
    <i/>
  </colItems>
  <pageFields count="1">
    <pageField fld="14" item="7" hier="-1"/>
  </pageFields>
  <dataFields count="1">
    <dataField name="Nr of Fish" fld="11" subtotal="count" baseField="0" baseItem="0" numFmtId="170"/>
  </dataFields>
  <formats count="39">
    <format dxfId="3068">
      <pivotArea field="13" type="button" dataOnly="0" labelOnly="1" outline="0" axis="axisRow" fieldPosition="0"/>
    </format>
    <format dxfId="3067">
      <pivotArea dataOnly="0" labelOnly="1" outline="0" axis="axisValues" fieldPosition="0"/>
    </format>
    <format dxfId="3066">
      <pivotArea field="13" type="button" dataOnly="0" labelOnly="1" outline="0" axis="axisRow" fieldPosition="0"/>
    </format>
    <format dxfId="3065">
      <pivotArea dataOnly="0" labelOnly="1" outline="0" axis="axisValues" fieldPosition="0"/>
    </format>
    <format dxfId="3064">
      <pivotArea field="13" type="button" dataOnly="0" labelOnly="1" outline="0" axis="axisRow" fieldPosition="0"/>
    </format>
    <format dxfId="3063">
      <pivotArea dataOnly="0" labelOnly="1" outline="0" axis="axisValues" fieldPosition="0"/>
    </format>
    <format dxfId="3062">
      <pivotArea collapsedLevelsAreSubtotals="1" fieldPosition="0">
        <references count="1">
          <reference field="13" count="1">
            <x v="100"/>
          </reference>
        </references>
      </pivotArea>
    </format>
    <format dxfId="3061">
      <pivotArea outline="0" collapsedLevelsAreSubtotals="1" fieldPosition="0"/>
    </format>
    <format dxfId="3060">
      <pivotArea dataOnly="0" labelOnly="1" outline="0" fieldPosition="0">
        <references count="1">
          <reference field="14" count="1">
            <x v="6"/>
          </reference>
        </references>
      </pivotArea>
    </format>
    <format dxfId="3059">
      <pivotArea dataOnly="0" labelOnly="1" outline="0" axis="axisValues" fieldPosition="0"/>
    </format>
    <format dxfId="3058">
      <pivotArea collapsedLevelsAreSubtotals="1" fieldPosition="0">
        <references count="1">
          <reference field="13" count="1">
            <x v="72"/>
          </reference>
        </references>
      </pivotArea>
    </format>
    <format dxfId="3057">
      <pivotArea type="all" dataOnly="0" outline="0" fieldPosition="0"/>
    </format>
    <format dxfId="3056">
      <pivotArea outline="0" collapsedLevelsAreSubtotals="1" fieldPosition="0"/>
    </format>
    <format dxfId="3055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54">
      <pivotArea dataOnly="0" labelOnly="1" grandRow="1" outline="0" fieldPosition="0"/>
    </format>
    <format dxfId="3053">
      <pivotArea type="all" dataOnly="0" outline="0" fieldPosition="0"/>
    </format>
    <format dxfId="3052">
      <pivotArea outline="0" collapsedLevelsAreSubtotals="1" fieldPosition="0"/>
    </format>
    <format dxfId="3051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50">
      <pivotArea dataOnly="0" labelOnly="1" grandRow="1" outline="0" fieldPosition="0"/>
    </format>
    <format dxfId="3049">
      <pivotArea outline="0" collapsedLevelsAreSubtotals="1" fieldPosition="0"/>
    </format>
    <format dxfId="3048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47">
      <pivotArea dataOnly="0" labelOnly="1" grandRow="1" outline="0" fieldPosition="0"/>
    </format>
    <format dxfId="3046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45">
      <pivotArea dataOnly="0" labelOnly="1" grandRow="1" outline="0" fieldPosition="0"/>
    </format>
    <format dxfId="3044">
      <pivotArea type="all" dataOnly="0" outline="0" fieldPosition="0"/>
    </format>
    <format dxfId="3043">
      <pivotArea outline="0" collapsedLevelsAreSubtotals="1" fieldPosition="0"/>
    </format>
    <format dxfId="3042">
      <pivotArea field="13" type="button" dataOnly="0" labelOnly="1" outline="0" axis="axisRow" fieldPosition="0"/>
    </format>
    <format dxfId="3041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40">
      <pivotArea dataOnly="0" labelOnly="1" grandRow="1" outline="0" fieldPosition="0"/>
    </format>
    <format dxfId="3039">
      <pivotArea dataOnly="0" labelOnly="1" outline="0" axis="axisValues" fieldPosition="0"/>
    </format>
    <format dxfId="3038">
      <pivotArea outline="0" collapsedLevelsAreSubtotals="1" fieldPosition="0"/>
    </format>
    <format dxfId="3037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36">
      <pivotArea dataOnly="0" labelOnly="1" grandRow="1" outline="0" fieldPosition="0"/>
    </format>
    <format dxfId="3035">
      <pivotArea outline="0" collapsedLevelsAreSubtotals="1" fieldPosition="0"/>
    </format>
    <format dxfId="3034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033">
      <pivotArea dataOnly="0" labelOnly="1" grandRow="1" outline="0" fieldPosition="0"/>
    </format>
    <format dxfId="3032">
      <pivotArea outline="0" collapsedLevelsAreSubtotals="1" fieldPosition="0"/>
    </format>
    <format dxfId="3031">
      <pivotArea collapsedLevelsAreSubtotals="1" fieldPosition="0">
        <references count="1">
          <reference field="13" count="14">
            <x v="6"/>
            <x v="28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  <x v="112"/>
          </reference>
        </references>
      </pivotArea>
    </format>
    <format dxfId="3030">
      <pivotArea dataOnly="0" labelOnly="1" fieldPosition="0">
        <references count="1">
          <reference field="13" count="14">
            <x v="6"/>
            <x v="28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  <x v="1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9ACE36-D285-4E69-827A-5F98EC86E4DC}" name="PivotTable45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R230:S264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34">
    <i>
      <x v="176"/>
    </i>
    <i r="1">
      <x v="6"/>
    </i>
    <i r="1">
      <x/>
    </i>
    <i>
      <x v="177"/>
    </i>
    <i r="1">
      <x/>
    </i>
    <i>
      <x v="201"/>
    </i>
    <i r="1">
      <x/>
    </i>
    <i r="1">
      <x v="5"/>
    </i>
    <i>
      <x v="175"/>
    </i>
    <i r="1">
      <x/>
    </i>
    <i>
      <x v="174"/>
    </i>
    <i r="1">
      <x/>
    </i>
    <i>
      <x v="138"/>
    </i>
    <i r="1">
      <x/>
    </i>
    <i>
      <x v="114"/>
    </i>
    <i r="1">
      <x/>
    </i>
    <i r="1">
      <x v="5"/>
    </i>
    <i>
      <x v="117"/>
    </i>
    <i r="1">
      <x/>
    </i>
    <i>
      <x v="102"/>
    </i>
    <i r="1">
      <x/>
    </i>
    <i r="1">
      <x v="2"/>
    </i>
    <i>
      <x v="216"/>
    </i>
    <i r="1">
      <x v="5"/>
    </i>
    <i r="1">
      <x/>
    </i>
    <i>
      <x v="84"/>
    </i>
    <i r="1">
      <x/>
    </i>
    <i>
      <x v="108"/>
    </i>
    <i r="1">
      <x/>
    </i>
    <i>
      <x v="178"/>
    </i>
    <i r="1">
      <x/>
    </i>
    <i>
      <x v="199"/>
    </i>
    <i r="1">
      <x v="4"/>
    </i>
    <i t="grand">
      <x/>
    </i>
  </rowItems>
  <colItems count="1">
    <i/>
  </colItems>
  <pageFields count="2">
    <pageField fld="15" item="2" hier="-1"/>
    <pageField fld="14" item="10" hier="-1"/>
  </pageFields>
  <dataFields count="1">
    <dataField name="Max of kg" fld="11" subtotal="max" baseField="13" baseItem="0"/>
  </dataFields>
  <formats count="17">
    <format dxfId="3085">
      <pivotArea type="all" dataOnly="0" outline="0" fieldPosition="0"/>
    </format>
    <format dxfId="3084">
      <pivotArea outline="0" collapsedLevelsAreSubtotals="1" fieldPosition="0"/>
    </format>
    <format dxfId="3083">
      <pivotArea field="13" type="button" dataOnly="0" labelOnly="1" outline="0" axis="axisRow" fieldPosition="0"/>
    </format>
    <format dxfId="3082">
      <pivotArea dataOnly="0" labelOnly="1" fieldPosition="0">
        <references count="1">
          <reference field="13" count="11">
            <x v="14"/>
            <x v="19"/>
            <x v="31"/>
            <x v="45"/>
            <x v="58"/>
            <x v="60"/>
            <x v="70"/>
            <x v="73"/>
            <x v="74"/>
            <x v="76"/>
            <x v="81"/>
          </reference>
        </references>
      </pivotArea>
    </format>
    <format dxfId="3081">
      <pivotArea dataOnly="0" labelOnly="1" grandRow="1" outline="0" fieldPosition="0"/>
    </format>
    <format dxfId="3080">
      <pivotArea dataOnly="0" labelOnly="1" fieldPosition="0">
        <references count="2">
          <reference field="9" count="1">
            <x v="0"/>
          </reference>
          <reference field="13" count="1" selected="0">
            <x v="60"/>
          </reference>
        </references>
      </pivotArea>
    </format>
    <format dxfId="3079">
      <pivotArea dataOnly="0" labelOnly="1" fieldPosition="0">
        <references count="2">
          <reference field="9" count="1">
            <x v="0"/>
          </reference>
          <reference field="13" count="1" selected="0">
            <x v="70"/>
          </reference>
        </references>
      </pivotArea>
    </format>
    <format dxfId="3078">
      <pivotArea dataOnly="0" labelOnly="1" fieldPosition="0">
        <references count="2">
          <reference field="9" count="1">
            <x v="0"/>
          </reference>
          <reference field="13" count="1" selected="0">
            <x v="58"/>
          </reference>
        </references>
      </pivotArea>
    </format>
    <format dxfId="3077">
      <pivotArea dataOnly="0" labelOnly="1" fieldPosition="0">
        <references count="2">
          <reference field="9" count="1">
            <x v="0"/>
          </reference>
          <reference field="13" count="1" selected="0">
            <x v="19"/>
          </reference>
        </references>
      </pivotArea>
    </format>
    <format dxfId="3076">
      <pivotArea dataOnly="0" labelOnly="1" fieldPosition="0">
        <references count="2">
          <reference field="9" count="1">
            <x v="0"/>
          </reference>
          <reference field="13" count="1" selected="0">
            <x v="31"/>
          </reference>
        </references>
      </pivotArea>
    </format>
    <format dxfId="3075">
      <pivotArea dataOnly="0" labelOnly="1" fieldPosition="0">
        <references count="2">
          <reference field="9" count="1">
            <x v="0"/>
          </reference>
          <reference field="13" count="1" selected="0">
            <x v="74"/>
          </reference>
        </references>
      </pivotArea>
    </format>
    <format dxfId="3074">
      <pivotArea dataOnly="0" labelOnly="1" fieldPosition="0">
        <references count="2">
          <reference field="9" count="1">
            <x v="0"/>
          </reference>
          <reference field="13" count="1" selected="0">
            <x v="81"/>
          </reference>
        </references>
      </pivotArea>
    </format>
    <format dxfId="3073">
      <pivotArea dataOnly="0" labelOnly="1" fieldPosition="0">
        <references count="2">
          <reference field="9" count="1">
            <x v="0"/>
          </reference>
          <reference field="13" count="1" selected="0">
            <x v="73"/>
          </reference>
        </references>
      </pivotArea>
    </format>
    <format dxfId="3072">
      <pivotArea dataOnly="0" labelOnly="1" fieldPosition="0">
        <references count="2">
          <reference field="9" count="1">
            <x v="0"/>
          </reference>
          <reference field="13" count="1" selected="0">
            <x v="14"/>
          </reference>
        </references>
      </pivotArea>
    </format>
    <format dxfId="3071">
      <pivotArea dataOnly="0" labelOnly="1" fieldPosition="0">
        <references count="2">
          <reference field="9" count="1">
            <x v="0"/>
          </reference>
          <reference field="13" count="1" selected="0">
            <x v="76"/>
          </reference>
        </references>
      </pivotArea>
    </format>
    <format dxfId="3070">
      <pivotArea dataOnly="0" labelOnly="1" fieldPosition="0">
        <references count="2">
          <reference field="9" count="1">
            <x v="0"/>
          </reference>
          <reference field="13" count="1" selected="0">
            <x v="45"/>
          </reference>
        </references>
      </pivotArea>
    </format>
    <format dxfId="306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h="1" x="14"/>
        <item h="1" x="13"/>
        <item h="1" x="6"/>
        <item h="1" x="2"/>
        <item h="1" x="9"/>
        <item x="5"/>
        <item x="12"/>
        <item h="1" x="8"/>
        <item h="1" x="1"/>
        <item h="1" x="4"/>
        <item h="1" x="11"/>
        <item h="1" x="0"/>
        <item h="1" x="7"/>
        <item h="1" m="1" x="15"/>
        <item h="1" x="3"/>
        <item h="1"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590"/>
      <x v="41"/>
      <x v="360"/>
      <x v="45"/>
    </i>
    <i>
      <x v="589"/>
      <x v="40"/>
      <x v="359"/>
      <x v="45"/>
    </i>
    <i>
      <x v="593"/>
      <x v="44"/>
      <x v="97"/>
      <x v="45"/>
    </i>
    <i>
      <x v="429"/>
      <x v="77"/>
      <x v="38"/>
      <x v="46"/>
    </i>
    <i>
      <x v="592"/>
      <x v="43"/>
      <x v="361"/>
      <x v="45"/>
    </i>
    <i>
      <x v="148"/>
      <x v="88"/>
      <x v="5"/>
      <x v="46"/>
    </i>
    <i>
      <x v="350"/>
      <x v="95"/>
      <x v="192"/>
      <x v="46"/>
    </i>
    <i>
      <x v="591"/>
      <x v="42"/>
      <x v="194"/>
      <x v="45"/>
    </i>
    <i>
      <x v="175"/>
      <x v="93"/>
      <x v="183"/>
      <x v="46"/>
    </i>
    <i>
      <x v="594"/>
      <x v="45"/>
      <x v="362"/>
      <x v="45"/>
    </i>
    <i>
      <x v="595"/>
      <x v="46"/>
      <x v="363"/>
      <x v="45"/>
    </i>
    <i>
      <x v="392"/>
      <x v="74"/>
      <x v="232"/>
      <x v="46"/>
    </i>
    <i>
      <x v="381"/>
      <x v="87"/>
      <x v="252"/>
      <x v="46"/>
    </i>
    <i>
      <x v="369"/>
      <x v="28"/>
      <x v="192"/>
      <x v="4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46">
    <format dxfId="3999">
      <pivotArea field="3" type="button" dataOnly="0" labelOnly="1" outline="0" axis="axisRow" fieldPosition="0"/>
    </format>
    <format dxfId="3998">
      <pivotArea field="4" type="button" dataOnly="0" labelOnly="1" outline="0" axis="axisRow" fieldPosition="1"/>
    </format>
    <format dxfId="3997">
      <pivotArea field="5" type="button" dataOnly="0" labelOnly="1" outline="0" axis="axisRow" fieldPosition="2"/>
    </format>
    <format dxfId="3996">
      <pivotArea field="6" type="button" dataOnly="0" labelOnly="1" outline="0" axis="axisPage" fieldPosition="1"/>
    </format>
    <format dxfId="3995">
      <pivotArea field="7" type="button" dataOnly="0" labelOnly="1" outline="0" axis="axisRow" fieldPosition="3"/>
    </format>
    <format dxfId="399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93">
      <pivotArea field="3" type="button" dataOnly="0" labelOnly="1" outline="0" axis="axisRow" fieldPosition="0"/>
    </format>
    <format dxfId="3992">
      <pivotArea field="4" type="button" dataOnly="0" labelOnly="1" outline="0" axis="axisRow" fieldPosition="1"/>
    </format>
    <format dxfId="3991">
      <pivotArea field="5" type="button" dataOnly="0" labelOnly="1" outline="0" axis="axisRow" fieldPosition="2"/>
    </format>
    <format dxfId="3990">
      <pivotArea field="6" type="button" dataOnly="0" labelOnly="1" outline="0" axis="axisPage" fieldPosition="1"/>
    </format>
    <format dxfId="3989">
      <pivotArea field="7" type="button" dataOnly="0" labelOnly="1" outline="0" axis="axisRow" fieldPosition="3"/>
    </format>
    <format dxfId="398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87">
      <pivotArea field="3" type="button" dataOnly="0" labelOnly="1" outline="0" axis="axisRow" fieldPosition="0"/>
    </format>
    <format dxfId="3986">
      <pivotArea field="4" type="button" dataOnly="0" labelOnly="1" outline="0" axis="axisRow" fieldPosition="1"/>
    </format>
    <format dxfId="3985">
      <pivotArea field="5" type="button" dataOnly="0" labelOnly="1" outline="0" axis="axisRow" fieldPosition="2"/>
    </format>
    <format dxfId="3984">
      <pivotArea field="6" type="button" dataOnly="0" labelOnly="1" outline="0" axis="axisPage" fieldPosition="1"/>
    </format>
    <format dxfId="3983">
      <pivotArea field="7" type="button" dataOnly="0" labelOnly="1" outline="0" axis="axisRow" fieldPosition="3"/>
    </format>
    <format dxfId="398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81">
      <pivotArea field="3" type="button" dataOnly="0" labelOnly="1" outline="0" axis="axisRow" fieldPosition="0"/>
    </format>
    <format dxfId="3980">
      <pivotArea field="4" type="button" dataOnly="0" labelOnly="1" outline="0" axis="axisRow" fieldPosition="1"/>
    </format>
    <format dxfId="3979">
      <pivotArea field="5" type="button" dataOnly="0" labelOnly="1" outline="0" axis="axisRow" fieldPosition="2"/>
    </format>
    <format dxfId="3978">
      <pivotArea field="6" type="button" dataOnly="0" labelOnly="1" outline="0" axis="axisPage" fieldPosition="1"/>
    </format>
    <format dxfId="3977">
      <pivotArea field="7" type="button" dataOnly="0" labelOnly="1" outline="0" axis="axisRow" fieldPosition="3"/>
    </format>
    <format dxfId="397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75">
      <pivotArea field="3" type="button" dataOnly="0" labelOnly="1" outline="0" axis="axisRow" fieldPosition="0"/>
    </format>
    <format dxfId="3974">
      <pivotArea field="4" type="button" dataOnly="0" labelOnly="1" outline="0" axis="axisRow" fieldPosition="1"/>
    </format>
    <format dxfId="3973">
      <pivotArea field="5" type="button" dataOnly="0" labelOnly="1" outline="0" axis="axisRow" fieldPosition="2"/>
    </format>
    <format dxfId="3972">
      <pivotArea field="6" type="button" dataOnly="0" labelOnly="1" outline="0" axis="axisPage" fieldPosition="1"/>
    </format>
    <format dxfId="3971">
      <pivotArea field="7" type="button" dataOnly="0" labelOnly="1" outline="0" axis="axisRow" fieldPosition="3"/>
    </format>
    <format dxfId="397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69">
      <pivotArea field="6" type="button" dataOnly="0" labelOnly="1" outline="0" axis="axisPage" fieldPosition="1"/>
    </format>
    <format dxfId="39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65">
      <pivotArea type="all" dataOnly="0" outline="0" fieldPosition="0"/>
    </format>
    <format dxfId="3964">
      <pivotArea field="3" type="button" dataOnly="0" labelOnly="1" outline="0" axis="axisRow" fieldPosition="0"/>
    </format>
    <format dxfId="3963">
      <pivotArea field="4" type="button" dataOnly="0" labelOnly="1" outline="0" axis="axisRow" fieldPosition="1"/>
    </format>
    <format dxfId="3962">
      <pivotArea field="5" type="button" dataOnly="0" labelOnly="1" outline="0" axis="axisRow" fieldPosition="2"/>
    </format>
    <format dxfId="3961">
      <pivotArea field="7" type="button" dataOnly="0" labelOnly="1" outline="0" axis="axisRow" fieldPosition="3"/>
    </format>
    <format dxfId="39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59">
      <pivotArea type="all" dataOnly="0" outline="0" fieldPosition="0"/>
    </format>
    <format dxfId="3958">
      <pivotArea field="3" type="button" dataOnly="0" labelOnly="1" outline="0" axis="axisRow" fieldPosition="0"/>
    </format>
    <format dxfId="3957">
      <pivotArea field="4" type="button" dataOnly="0" labelOnly="1" outline="0" axis="axisRow" fieldPosition="1"/>
    </format>
    <format dxfId="3956">
      <pivotArea field="5" type="button" dataOnly="0" labelOnly="1" outline="0" axis="axisRow" fieldPosition="2"/>
    </format>
    <format dxfId="3955">
      <pivotArea field="7" type="button" dataOnly="0" labelOnly="1" outline="0" axis="axisRow" fieldPosition="3"/>
    </format>
    <format dxfId="39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6C281C-542E-4D0F-B1AB-F67BB858DA66}" name="PivotTable35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V155:W186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0"/>
        <item m="1" x="3"/>
        <item m="1" x="4"/>
        <item t="default"/>
      </items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31">
    <i>
      <x v="205"/>
    </i>
    <i r="1">
      <x v="1"/>
    </i>
    <i>
      <x v="67"/>
    </i>
    <i r="1">
      <x v="1"/>
    </i>
    <i>
      <x v="203"/>
    </i>
    <i r="1">
      <x/>
    </i>
    <i r="1">
      <x v="1"/>
    </i>
    <i>
      <x v="162"/>
    </i>
    <i r="1">
      <x v="1"/>
    </i>
    <i>
      <x v="181"/>
    </i>
    <i r="1">
      <x v="1"/>
    </i>
    <i>
      <x v="145"/>
    </i>
    <i r="1">
      <x v="1"/>
    </i>
    <i>
      <x v="59"/>
    </i>
    <i r="1">
      <x v="1"/>
    </i>
    <i>
      <x v="179"/>
    </i>
    <i r="1">
      <x v="1"/>
    </i>
    <i>
      <x v="146"/>
    </i>
    <i r="1">
      <x v="1"/>
    </i>
    <i>
      <x v="98"/>
    </i>
    <i r="1">
      <x/>
    </i>
    <i r="1">
      <x v="1"/>
    </i>
    <i>
      <x v="213"/>
    </i>
    <i r="1">
      <x v="1"/>
    </i>
    <i>
      <x v="143"/>
    </i>
    <i r="1">
      <x v="1"/>
    </i>
    <i>
      <x v="180"/>
    </i>
    <i r="1">
      <x v="1"/>
    </i>
    <i>
      <x v="215"/>
    </i>
    <i r="1">
      <x v="1"/>
    </i>
    <i t="grand">
      <x/>
    </i>
  </rowItems>
  <colItems count="1">
    <i/>
  </colItems>
  <pageFields count="2">
    <pageField fld="15" item="1" hier="-1"/>
    <pageField fld="14" item="1" hier="-1"/>
  </pageFields>
  <dataFields count="1">
    <dataField name="Max of kg" fld="11" subtotal="max" baseField="13" baseItem="0"/>
  </dataFields>
  <formats count="7">
    <format dxfId="3092">
      <pivotArea type="all" dataOnly="0" outline="0" fieldPosition="0"/>
    </format>
    <format dxfId="3091">
      <pivotArea outline="0" collapsedLevelsAreSubtotals="1" fieldPosition="0"/>
    </format>
    <format dxfId="3090">
      <pivotArea field="13" type="button" dataOnly="0" labelOnly="1" outline="0" axis="axisRow" fieldPosition="0"/>
    </format>
    <format dxfId="3089">
      <pivotArea dataOnly="0" labelOnly="1" fieldPosition="0">
        <references count="1">
          <reference field="13" count="1">
            <x v="49"/>
          </reference>
        </references>
      </pivotArea>
    </format>
    <format dxfId="3088">
      <pivotArea dataOnly="0" labelOnly="1" grandRow="1" outline="0" fieldPosition="0"/>
    </format>
    <format dxfId="3087">
      <pivotArea dataOnly="0" labelOnly="1" fieldPosition="0">
        <references count="2">
          <reference field="8" count="1">
            <x v="1"/>
          </reference>
          <reference field="13" count="1" selected="0">
            <x v="49"/>
          </reference>
        </references>
      </pivotArea>
    </format>
    <format dxfId="308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C6653-EC8C-4785-99B2-37B31087D9E5}" name="PivotTable31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55:B176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2"/>
        <item x="1"/>
        <item x="0"/>
        <item m="1" x="3"/>
        <item m="1"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21">
    <i>
      <x v="90"/>
    </i>
    <i r="1">
      <x v="1"/>
    </i>
    <i>
      <x v="125"/>
    </i>
    <i r="1">
      <x v="1"/>
    </i>
    <i>
      <x v="104"/>
    </i>
    <i r="1">
      <x v="1"/>
    </i>
    <i>
      <x v="168"/>
    </i>
    <i r="1">
      <x v="1"/>
    </i>
    <i>
      <x v="142"/>
    </i>
    <i r="1">
      <x v="1"/>
    </i>
    <i>
      <x v="106"/>
    </i>
    <i r="1">
      <x v="1"/>
    </i>
    <i>
      <x v="167"/>
    </i>
    <i r="1">
      <x v="1"/>
    </i>
    <i>
      <x v="198"/>
    </i>
    <i r="1">
      <x v="1"/>
    </i>
    <i>
      <x v="13"/>
    </i>
    <i r="1">
      <x v="1"/>
    </i>
    <i>
      <x v="61"/>
    </i>
    <i r="1">
      <x v="1"/>
    </i>
    <i t="grand">
      <x/>
    </i>
  </rowItems>
  <colItems count="1">
    <i/>
  </colItems>
  <pageFields count="2">
    <pageField fld="15" item="1" hier="-1"/>
    <pageField fld="14" item="11" hier="-1"/>
  </pageFields>
  <dataFields count="1">
    <dataField name="Max of kg" fld="11" subtotal="max" baseField="13" baseItem="0"/>
  </dataFields>
  <formats count="9">
    <format dxfId="3101">
      <pivotArea type="all" dataOnly="0" outline="0" fieldPosition="0"/>
    </format>
    <format dxfId="3100">
      <pivotArea outline="0" collapsedLevelsAreSubtotals="1" fieldPosition="0"/>
    </format>
    <format dxfId="3099">
      <pivotArea field="13" type="button" dataOnly="0" labelOnly="1" outline="0" axis="axisRow" fieldPosition="0"/>
    </format>
    <format dxfId="3098">
      <pivotArea dataOnly="0" labelOnly="1" fieldPosition="0">
        <references count="1">
          <reference field="13" count="3">
            <x v="1"/>
            <x v="4"/>
            <x v="33"/>
          </reference>
        </references>
      </pivotArea>
    </format>
    <format dxfId="3097">
      <pivotArea dataOnly="0" labelOnly="1" grandRow="1" outline="0" fieldPosition="0"/>
    </format>
    <format dxfId="3096">
      <pivotArea dataOnly="0" labelOnly="1" fieldPosition="0">
        <references count="2">
          <reference field="8" count="1">
            <x v="1"/>
          </reference>
          <reference field="13" count="1" selected="0">
            <x v="1"/>
          </reference>
        </references>
      </pivotArea>
    </format>
    <format dxfId="3095">
      <pivotArea dataOnly="0" labelOnly="1" fieldPosition="0">
        <references count="2">
          <reference field="8" count="1">
            <x v="1"/>
          </reference>
          <reference field="13" count="1" selected="0">
            <x v="4"/>
          </reference>
        </references>
      </pivotArea>
    </format>
    <format dxfId="3094">
      <pivotArea dataOnly="0" labelOnly="1" fieldPosition="0">
        <references count="2">
          <reference field="8" count="1">
            <x v="0"/>
          </reference>
          <reference field="13" count="1" selected="0">
            <x v="33"/>
          </reference>
        </references>
      </pivotArea>
    </format>
    <format dxfId="309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14DB88-67FD-4D43-91EB-D3ED58CE0AE5}" name="PivotTable36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M230:N260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30">
    <i>
      <x v="183"/>
    </i>
    <i r="1">
      <x v="6"/>
    </i>
    <i r="1">
      <x/>
    </i>
    <i r="1">
      <x v="2"/>
    </i>
    <i>
      <x v="182"/>
    </i>
    <i r="1">
      <x v="6"/>
    </i>
    <i r="1">
      <x/>
    </i>
    <i>
      <x v="184"/>
    </i>
    <i r="1">
      <x/>
    </i>
    <i>
      <x v="214"/>
    </i>
    <i r="1">
      <x/>
    </i>
    <i>
      <x v="188"/>
    </i>
    <i r="1">
      <x/>
    </i>
    <i>
      <x v="209"/>
    </i>
    <i r="1">
      <x v="4"/>
    </i>
    <i r="1">
      <x/>
    </i>
    <i>
      <x v="207"/>
    </i>
    <i r="1">
      <x/>
    </i>
    <i>
      <x v="185"/>
    </i>
    <i r="1">
      <x/>
    </i>
    <i>
      <x v="186"/>
    </i>
    <i r="1">
      <x/>
    </i>
    <i>
      <x v="187"/>
    </i>
    <i r="1">
      <x/>
    </i>
    <i>
      <x v="93"/>
    </i>
    <i r="1">
      <x v="4"/>
    </i>
    <i r="1">
      <x/>
    </i>
    <i>
      <x v="3"/>
    </i>
    <i r="1">
      <x/>
    </i>
    <i t="grand">
      <x/>
    </i>
  </rowItems>
  <colItems count="1">
    <i/>
  </colItems>
  <pageFields count="2">
    <pageField fld="15" item="2" hier="-1"/>
    <pageField fld="14" item="8" hier="-1"/>
  </pageFields>
  <dataFields count="1">
    <dataField name="Max of kg" fld="11" subtotal="max" baseField="13" baseItem="0"/>
  </dataFields>
  <formats count="18">
    <format dxfId="3119">
      <pivotArea type="all" dataOnly="0" outline="0" fieldPosition="0"/>
    </format>
    <format dxfId="3118">
      <pivotArea outline="0" collapsedLevelsAreSubtotals="1" fieldPosition="0"/>
    </format>
    <format dxfId="3117">
      <pivotArea field="13" type="button" dataOnly="0" labelOnly="1" outline="0" axis="axisRow" fieldPosition="0"/>
    </format>
    <format dxfId="3116">
      <pivotArea dataOnly="0" labelOnly="1" fieldPosition="0">
        <references count="1">
          <reference field="13" count="12">
            <x v="2"/>
            <x v="7"/>
            <x v="11"/>
            <x v="22"/>
            <x v="35"/>
            <x v="36"/>
            <x v="44"/>
            <x v="46"/>
            <x v="48"/>
            <x v="53"/>
            <x v="83"/>
            <x v="84"/>
          </reference>
        </references>
      </pivotArea>
    </format>
    <format dxfId="3115">
      <pivotArea dataOnly="0" labelOnly="1" grandRow="1" outline="0" fieldPosition="0"/>
    </format>
    <format dxfId="3114">
      <pivotArea dataOnly="0" labelOnly="1" fieldPosition="0">
        <references count="2">
          <reference field="9" count="1">
            <x v="0"/>
          </reference>
          <reference field="13" count="1" selected="0">
            <x v="2"/>
          </reference>
        </references>
      </pivotArea>
    </format>
    <format dxfId="3113">
      <pivotArea dataOnly="0" labelOnly="1" fieldPosition="0">
        <references count="2">
          <reference field="9" count="1">
            <x v="0"/>
          </reference>
          <reference field="13" count="1" selected="0">
            <x v="46"/>
          </reference>
        </references>
      </pivotArea>
    </format>
    <format dxfId="3112">
      <pivotArea dataOnly="0" labelOnly="1" fieldPosition="0">
        <references count="2">
          <reference field="9" count="1">
            <x v="0"/>
          </reference>
          <reference field="13" count="1" selected="0">
            <x v="83"/>
          </reference>
        </references>
      </pivotArea>
    </format>
    <format dxfId="3111">
      <pivotArea dataOnly="0" labelOnly="1" fieldPosition="0">
        <references count="2">
          <reference field="9" count="1">
            <x v="0"/>
          </reference>
          <reference field="13" count="1" selected="0">
            <x v="35"/>
          </reference>
        </references>
      </pivotArea>
    </format>
    <format dxfId="3110">
      <pivotArea dataOnly="0" labelOnly="1" fieldPosition="0">
        <references count="2">
          <reference field="9" count="1">
            <x v="0"/>
          </reference>
          <reference field="13" count="1" selected="0">
            <x v="11"/>
          </reference>
        </references>
      </pivotArea>
    </format>
    <format dxfId="3109">
      <pivotArea dataOnly="0" labelOnly="1" fieldPosition="0">
        <references count="2">
          <reference field="9" count="1">
            <x v="0"/>
          </reference>
          <reference field="13" count="1" selected="0">
            <x v="7"/>
          </reference>
        </references>
      </pivotArea>
    </format>
    <format dxfId="3108">
      <pivotArea dataOnly="0" labelOnly="1" fieldPosition="0">
        <references count="2">
          <reference field="9" count="1">
            <x v="0"/>
          </reference>
          <reference field="13" count="1" selected="0">
            <x v="84"/>
          </reference>
        </references>
      </pivotArea>
    </format>
    <format dxfId="3107">
      <pivotArea dataOnly="0" labelOnly="1" fieldPosition="0">
        <references count="2">
          <reference field="9" count="1">
            <x v="0"/>
          </reference>
          <reference field="13" count="1" selected="0">
            <x v="48"/>
          </reference>
        </references>
      </pivotArea>
    </format>
    <format dxfId="3106">
      <pivotArea dataOnly="0" labelOnly="1" fieldPosition="0">
        <references count="2">
          <reference field="9" count="1">
            <x v="0"/>
          </reference>
          <reference field="13" count="1" selected="0">
            <x v="44"/>
          </reference>
        </references>
      </pivotArea>
    </format>
    <format dxfId="3105">
      <pivotArea dataOnly="0" labelOnly="1" fieldPosition="0">
        <references count="2">
          <reference field="9" count="1">
            <x v="0"/>
          </reference>
          <reference field="13" count="1" selected="0">
            <x v="36"/>
          </reference>
        </references>
      </pivotArea>
    </format>
    <format dxfId="3104">
      <pivotArea dataOnly="0" labelOnly="1" fieldPosition="0">
        <references count="2">
          <reference field="9" count="1">
            <x v="0"/>
          </reference>
          <reference field="13" count="1" selected="0">
            <x v="22"/>
          </reference>
        </references>
      </pivotArea>
    </format>
    <format dxfId="3103">
      <pivotArea dataOnly="0" labelOnly="1" fieldPosition="0">
        <references count="2">
          <reference field="9" count="1">
            <x v="0"/>
          </reference>
          <reference field="13" count="1" selected="0">
            <x v="53"/>
          </reference>
        </references>
      </pivotArea>
    </format>
    <format dxfId="310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E571A0-6E52-4605-87CE-31B9A36E8E59}" name="PivotTable44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230:J266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0"/>
        <item x="4"/>
        <item x="5"/>
        <item x="7"/>
        <item x="2"/>
        <item x="1"/>
        <item x="6"/>
        <item x="3"/>
        <item m="1" x="10"/>
        <item x="8"/>
        <item m="1" x="11"/>
        <item m="1" x="12"/>
        <item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9"/>
  </rowFields>
  <rowItems count="36">
    <i>
      <x v="190"/>
    </i>
    <i r="1">
      <x v="7"/>
    </i>
    <i r="1">
      <x/>
    </i>
    <i>
      <x v="158"/>
    </i>
    <i r="1">
      <x v="7"/>
    </i>
    <i r="1">
      <x v="4"/>
    </i>
    <i>
      <x v="111"/>
    </i>
    <i r="1">
      <x v="7"/>
    </i>
    <i r="1">
      <x/>
    </i>
    <i r="1">
      <x v="4"/>
    </i>
    <i>
      <x v="220"/>
    </i>
    <i r="1">
      <x/>
    </i>
    <i>
      <x v="89"/>
    </i>
    <i r="1">
      <x v="7"/>
    </i>
    <i r="1">
      <x v="4"/>
    </i>
    <i>
      <x v="65"/>
    </i>
    <i r="1">
      <x v="7"/>
    </i>
    <i>
      <x v="191"/>
    </i>
    <i r="1">
      <x v="7"/>
    </i>
    <i r="1">
      <x/>
    </i>
    <i>
      <x v="109"/>
    </i>
    <i r="1">
      <x v="7"/>
    </i>
    <i r="1">
      <x/>
    </i>
    <i>
      <x v="189"/>
    </i>
    <i r="1">
      <x v="7"/>
    </i>
    <i r="1">
      <x/>
    </i>
    <i>
      <x v="161"/>
    </i>
    <i r="1">
      <x/>
    </i>
    <i r="1">
      <x v="7"/>
    </i>
    <i r="1">
      <x v="4"/>
    </i>
    <i>
      <x v="86"/>
    </i>
    <i r="1">
      <x v="7"/>
    </i>
    <i>
      <x v="91"/>
    </i>
    <i r="1">
      <x v="4"/>
    </i>
    <i r="1">
      <x/>
    </i>
    <i t="grand">
      <x/>
    </i>
  </rowItems>
  <colItems count="1">
    <i/>
  </colItems>
  <pageFields count="2">
    <pageField fld="15" item="2" hier="-1"/>
    <pageField fld="14" item="7" hier="-1"/>
  </pageFields>
  <dataFields count="1">
    <dataField name="Max of kg" fld="11" subtotal="max" baseField="13" baseItem="0"/>
  </dataFields>
  <formats count="19">
    <format dxfId="3138">
      <pivotArea type="all" dataOnly="0" outline="0" fieldPosition="0"/>
    </format>
    <format dxfId="3137">
      <pivotArea outline="0" collapsedLevelsAreSubtotals="1" fieldPosition="0"/>
    </format>
    <format dxfId="3136">
      <pivotArea field="13" type="button" dataOnly="0" labelOnly="1" outline="0" axis="axisRow" fieldPosition="0"/>
    </format>
    <format dxfId="3135">
      <pivotArea dataOnly="0" labelOnly="1" fieldPosition="0">
        <references count="1">
          <reference field="13" count="13">
            <x v="3"/>
            <x v="16"/>
            <x v="17"/>
            <x v="18"/>
            <x v="20"/>
            <x v="23"/>
            <x v="26"/>
            <x v="37"/>
            <x v="52"/>
            <x v="69"/>
            <x v="75"/>
            <x v="78"/>
            <x v="79"/>
          </reference>
        </references>
      </pivotArea>
    </format>
    <format dxfId="3134">
      <pivotArea dataOnly="0" labelOnly="1" grandRow="1" outline="0" fieldPosition="0"/>
    </format>
    <format dxfId="3133">
      <pivotArea dataOnly="0" labelOnly="1" fieldPosition="0">
        <references count="2">
          <reference field="9" count="1">
            <x v="0"/>
          </reference>
          <reference field="13" count="1" selected="0">
            <x v="69"/>
          </reference>
        </references>
      </pivotArea>
    </format>
    <format dxfId="3132">
      <pivotArea dataOnly="0" labelOnly="1" fieldPosition="0">
        <references count="2">
          <reference field="9" count="1">
            <x v="0"/>
          </reference>
          <reference field="13" count="1" selected="0">
            <x v="79"/>
          </reference>
        </references>
      </pivotArea>
    </format>
    <format dxfId="3131">
      <pivotArea dataOnly="0" labelOnly="1" fieldPosition="0">
        <references count="2">
          <reference field="9" count="1">
            <x v="0"/>
          </reference>
          <reference field="13" count="1" selected="0">
            <x v="75"/>
          </reference>
        </references>
      </pivotArea>
    </format>
    <format dxfId="3130">
      <pivotArea dataOnly="0" labelOnly="1" fieldPosition="0">
        <references count="2">
          <reference field="9" count="1">
            <x v="0"/>
          </reference>
          <reference field="13" count="1" selected="0">
            <x v="16"/>
          </reference>
        </references>
      </pivotArea>
    </format>
    <format dxfId="3129">
      <pivotArea dataOnly="0" labelOnly="1" fieldPosition="0">
        <references count="2">
          <reference field="9" count="1">
            <x v="0"/>
          </reference>
          <reference field="13" count="1" selected="0">
            <x v="18"/>
          </reference>
        </references>
      </pivotArea>
    </format>
    <format dxfId="3128">
      <pivotArea dataOnly="0" labelOnly="1" fieldPosition="0">
        <references count="2">
          <reference field="9" count="1">
            <x v="0"/>
          </reference>
          <reference field="13" count="1" selected="0">
            <x v="3"/>
          </reference>
        </references>
      </pivotArea>
    </format>
    <format dxfId="3127">
      <pivotArea dataOnly="0" labelOnly="1" fieldPosition="0">
        <references count="2">
          <reference field="9" count="1">
            <x v="0"/>
          </reference>
          <reference field="13" count="1" selected="0">
            <x v="26"/>
          </reference>
        </references>
      </pivotArea>
    </format>
    <format dxfId="3126">
      <pivotArea dataOnly="0" labelOnly="1" fieldPosition="0">
        <references count="2">
          <reference field="9" count="1">
            <x v="0"/>
          </reference>
          <reference field="13" count="1" selected="0">
            <x v="78"/>
          </reference>
        </references>
      </pivotArea>
    </format>
    <format dxfId="3125">
      <pivotArea dataOnly="0" labelOnly="1" fieldPosition="0">
        <references count="2">
          <reference field="9" count="1">
            <x v="0"/>
          </reference>
          <reference field="13" count="1" selected="0">
            <x v="37"/>
          </reference>
        </references>
      </pivotArea>
    </format>
    <format dxfId="3124">
      <pivotArea dataOnly="0" labelOnly="1" fieldPosition="0">
        <references count="2">
          <reference field="9" count="1">
            <x v="0"/>
          </reference>
          <reference field="13" count="1" selected="0">
            <x v="23"/>
          </reference>
        </references>
      </pivotArea>
    </format>
    <format dxfId="3123">
      <pivotArea dataOnly="0" labelOnly="1" fieldPosition="0">
        <references count="2">
          <reference field="9" count="1">
            <x v="0"/>
          </reference>
          <reference field="13" count="1" selected="0">
            <x v="17"/>
          </reference>
        </references>
      </pivotArea>
    </format>
    <format dxfId="3122">
      <pivotArea dataOnly="0" labelOnly="1" fieldPosition="0">
        <references count="2">
          <reference field="9" count="1">
            <x v="0"/>
          </reference>
          <reference field="13" count="1" selected="0">
            <x v="52"/>
          </reference>
        </references>
      </pivotArea>
    </format>
    <format dxfId="3121">
      <pivotArea dataOnly="0" labelOnly="1" fieldPosition="0">
        <references count="2">
          <reference field="9" count="1">
            <x v="0"/>
          </reference>
          <reference field="13" count="1" selected="0">
            <x v="20"/>
          </reference>
        </references>
      </pivotArea>
    </format>
    <format dxfId="31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78991C-40B0-4F69-AF01-A9D9E95089E2}" name="PivotTable6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E44:G59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203"/>
    </i>
    <i>
      <x v="228"/>
    </i>
    <i>
      <x v="141"/>
    </i>
    <i>
      <x v="129"/>
    </i>
    <i>
      <x v="202"/>
    </i>
    <i>
      <x v="74"/>
    </i>
    <i>
      <x v="204"/>
    </i>
    <i>
      <x v="135"/>
    </i>
    <i>
      <x v="201"/>
    </i>
    <i>
      <x v="243"/>
    </i>
    <i>
      <x v="144"/>
    </i>
    <i>
      <x v="165"/>
    </i>
    <i>
      <x v="205"/>
    </i>
    <i>
      <x v="226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10" hier="-1"/>
  </pageFields>
  <dataFields count="2">
    <dataField name="Nr of Fish" fld="11" subtotal="count" baseField="0" baseItem="0" numFmtId="170"/>
    <dataField name="Total KG" fld="11" baseField="13" baseItem="0" numFmtId="168"/>
  </dataFields>
  <formats count="56">
    <format dxfId="3194">
      <pivotArea dataOnly="0" labelOnly="1" fieldPosition="0">
        <references count="1">
          <reference field="13" count="3">
            <x v="4"/>
            <x v="18"/>
            <x v="29"/>
          </reference>
        </references>
      </pivotArea>
    </format>
    <format dxfId="3193">
      <pivotArea field="13" type="button" dataOnly="0" labelOnly="1" outline="0" axis="axisRow" fieldPosition="0"/>
    </format>
    <format dxfId="3192">
      <pivotArea dataOnly="0" labelOnly="1" outline="0" axis="axisValues" fieldPosition="0"/>
    </format>
    <format dxfId="3191">
      <pivotArea outline="0" collapsedLevelsAreSubtotals="1" fieldPosition="0"/>
    </format>
    <format dxfId="3190">
      <pivotArea type="all" dataOnly="0" outline="0" fieldPosition="0"/>
    </format>
    <format dxfId="3189">
      <pivotArea field="13" type="button" dataOnly="0" labelOnly="1" outline="0" axis="axisRow" fieldPosition="0"/>
    </format>
    <format dxfId="3188">
      <pivotArea dataOnly="0" labelOnly="1" fieldPosition="0">
        <references count="1">
          <reference field="13" count="5">
            <x v="4"/>
            <x v="12"/>
            <x v="18"/>
            <x v="23"/>
            <x v="29"/>
          </reference>
        </references>
      </pivotArea>
    </format>
    <format dxfId="3187">
      <pivotArea dataOnly="0" labelOnly="1" outline="0" axis="axisValues" fieldPosition="0"/>
    </format>
    <format dxfId="3186">
      <pivotArea collapsedLevelsAreSubtotals="1" fieldPosition="0">
        <references count="1">
          <reference field="13" count="5">
            <x v="4"/>
            <x v="12"/>
            <x v="18"/>
            <x v="23"/>
            <x v="29"/>
          </reference>
        </references>
      </pivotArea>
    </format>
    <format dxfId="3185">
      <pivotArea dataOnly="0" labelOnly="1" fieldPosition="0">
        <references count="1">
          <reference field="13" count="5">
            <x v="4"/>
            <x v="12"/>
            <x v="18"/>
            <x v="23"/>
            <x v="29"/>
          </reference>
        </references>
      </pivotArea>
    </format>
    <format dxfId="3184">
      <pivotArea collapsedLevelsAreSubtotals="1" fieldPosition="0">
        <references count="1">
          <reference field="13" count="3">
            <x v="4"/>
            <x v="18"/>
            <x v="29"/>
          </reference>
        </references>
      </pivotArea>
    </format>
    <format dxfId="3183">
      <pivotArea dataOnly="0" labelOnly="1" fieldPosition="0">
        <references count="1">
          <reference field="13" count="3">
            <x v="4"/>
            <x v="18"/>
            <x v="29"/>
          </reference>
        </references>
      </pivotArea>
    </format>
    <format dxfId="3182">
      <pivotArea dataOnly="0" labelOnly="1" fieldPosition="0">
        <references count="1">
          <reference field="13" count="5">
            <x v="4"/>
            <x v="12"/>
            <x v="18"/>
            <x v="23"/>
            <x v="29"/>
          </reference>
        </references>
      </pivotArea>
    </format>
    <format dxfId="3181">
      <pivotArea outline="0" collapsedLevelsAreSubtotals="1" fieldPosition="0"/>
    </format>
    <format dxfId="3180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79">
      <pivotArea dataOnly="0" labelOnly="1" grandRow="1" outline="0" fieldPosition="0"/>
    </format>
    <format dxfId="3178">
      <pivotArea collapsedLevelsAreSubtotals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77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76">
      <pivotArea type="all" dataOnly="0" outline="0" fieldPosition="0"/>
    </format>
    <format dxfId="3175">
      <pivotArea outline="0" collapsedLevelsAreSubtotals="1" fieldPosition="0"/>
    </format>
    <format dxfId="3174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73">
      <pivotArea dataOnly="0" labelOnly="1" grandRow="1" outline="0" fieldPosition="0"/>
    </format>
    <format dxfId="3172">
      <pivotArea type="all" dataOnly="0" outline="0" fieldPosition="0"/>
    </format>
    <format dxfId="3171">
      <pivotArea outline="0" collapsedLevelsAreSubtotals="1" fieldPosition="0"/>
    </format>
    <format dxfId="3170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69">
      <pivotArea dataOnly="0" labelOnly="1" grandRow="1" outline="0" fieldPosition="0"/>
    </format>
    <format dxfId="3168">
      <pivotArea outline="0" collapsedLevelsAreSubtotals="1" fieldPosition="0"/>
    </format>
    <format dxfId="3167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66">
      <pivotArea dataOnly="0" labelOnly="1" grandRow="1" outline="0" fieldPosition="0"/>
    </format>
    <format dxfId="3165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64">
      <pivotArea dataOnly="0" labelOnly="1" grandRow="1" outline="0" fieldPosition="0"/>
    </format>
    <format dxfId="3163">
      <pivotArea type="all" dataOnly="0" outline="0" fieldPosition="0"/>
    </format>
    <format dxfId="3162">
      <pivotArea outline="0" collapsedLevelsAreSubtotals="1" fieldPosition="0"/>
    </format>
    <format dxfId="3161">
      <pivotArea field="13" type="button" dataOnly="0" labelOnly="1" outline="0" axis="axisRow" fieldPosition="0"/>
    </format>
    <format dxfId="3160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59">
      <pivotArea dataOnly="0" labelOnly="1" grandRow="1" outline="0" fieldPosition="0"/>
    </format>
    <format dxfId="3158">
      <pivotArea dataOnly="0" labelOnly="1" outline="0" axis="axisValues" fieldPosition="0"/>
    </format>
    <format dxfId="3157">
      <pivotArea field="13" type="button" dataOnly="0" labelOnly="1" outline="0" axis="axisRow" fieldPosition="0"/>
    </format>
    <format dxfId="31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55">
      <pivotArea outline="0" collapsedLevelsAreSubtotals="1" fieldPosition="0"/>
    </format>
    <format dxfId="3154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53">
      <pivotArea dataOnly="0" labelOnly="1" grandRow="1" outline="0" fieldPosition="0"/>
    </format>
    <format dxfId="3152">
      <pivotArea collapsedLevelsAreSubtotals="1" fieldPosition="0">
        <references count="1">
          <reference field="13" count="3">
            <x v="4"/>
            <x v="29"/>
            <x v="37"/>
          </reference>
        </references>
      </pivotArea>
    </format>
    <format dxfId="3151">
      <pivotArea dataOnly="0" labelOnly="1" fieldPosition="0">
        <references count="1">
          <reference field="13" count="3">
            <x v="4"/>
            <x v="29"/>
            <x v="37"/>
          </reference>
        </references>
      </pivotArea>
    </format>
    <format dxfId="3150">
      <pivotArea collapsedLevelsAreSubtotals="1" fieldPosition="0">
        <references count="1">
          <reference field="13" count="3">
            <x v="29"/>
            <x v="71"/>
            <x v="90"/>
          </reference>
        </references>
      </pivotArea>
    </format>
    <format dxfId="3149">
      <pivotArea dataOnly="0" labelOnly="1" fieldPosition="0">
        <references count="1">
          <reference field="13" count="3">
            <x v="29"/>
            <x v="71"/>
            <x v="90"/>
          </reference>
        </references>
      </pivotArea>
    </format>
    <format dxfId="31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46">
      <pivotArea collapsedLevelsAreSubtotals="1" fieldPosition="0">
        <references count="2">
          <reference field="4294967294" count="1" selected="0">
            <x v="0"/>
          </reference>
          <reference field="13" count="3">
            <x v="29"/>
            <x v="71"/>
            <x v="90"/>
          </reference>
        </references>
      </pivotArea>
    </format>
    <format dxfId="3145">
      <pivotArea dataOnly="0" labelOnly="1" outline="0" fieldPosition="0">
        <references count="1">
          <reference field="14" count="1">
            <x v="5"/>
          </reference>
        </references>
      </pivotArea>
    </format>
    <format dxfId="31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43">
      <pivotArea collapsedLevelsAreSubtotals="1" fieldPosition="0">
        <references count="2">
          <reference field="4294967294" count="1" selected="0">
            <x v="0"/>
          </reference>
          <reference field="13" count="3">
            <x v="29"/>
            <x v="71"/>
            <x v="90"/>
          </reference>
        </references>
      </pivotArea>
    </format>
    <format dxfId="3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140">
      <pivotArea collapsedLevelsAreSubtotals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  <format dxfId="3139">
      <pivotArea dataOnly="0" labelOnly="1" fieldPosition="0">
        <references count="1">
          <reference field="13" count="14">
            <x v="4"/>
            <x v="29"/>
            <x v="37"/>
            <x v="55"/>
            <x v="60"/>
            <x v="66"/>
            <x v="70"/>
            <x v="71"/>
            <x v="85"/>
            <x v="86"/>
            <x v="87"/>
            <x v="88"/>
            <x v="89"/>
            <x v="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F090-10DD-4A25-917B-3F6FF03EDD76}" name="PivotTable3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E24:G39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198"/>
    </i>
    <i>
      <x v="196"/>
    </i>
    <i>
      <x v="148"/>
    </i>
    <i>
      <x v="158"/>
    </i>
    <i>
      <x v="199"/>
    </i>
    <i>
      <x v="197"/>
    </i>
    <i>
      <x v="126"/>
    </i>
    <i>
      <x v="239"/>
    </i>
    <i>
      <x v="162"/>
    </i>
    <i>
      <x v="137"/>
    </i>
    <i>
      <x v="149"/>
    </i>
    <i>
      <x v="115"/>
    </i>
    <i>
      <x v="200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9" hier="-1"/>
  </pageFields>
  <dataFields count="2">
    <dataField name="Nr of Fish" fld="11" subtotal="count" baseField="0" baseItem="0" numFmtId="170"/>
    <dataField name="Total KG" fld="11" baseField="13" baseItem="0" numFmtId="168"/>
  </dataFields>
  <formats count="52">
    <format dxfId="3246">
      <pivotArea type="all" dataOnly="0" outline="0" fieldPosition="0"/>
    </format>
    <format dxfId="3245">
      <pivotArea outline="0" collapsedLevelsAreSubtotals="1" fieldPosition="0"/>
    </format>
    <format dxfId="3244">
      <pivotArea field="13" type="button" dataOnly="0" labelOnly="1" outline="0" axis="axisRow" fieldPosition="0"/>
    </format>
    <format dxfId="3243">
      <pivotArea dataOnly="0" labelOnly="1" fieldPosition="0">
        <references count="1">
          <reference field="13" count="5">
            <x v="7"/>
            <x v="9"/>
            <x v="15"/>
            <x v="20"/>
            <x v="26"/>
          </reference>
        </references>
      </pivotArea>
    </format>
    <format dxfId="3242">
      <pivotArea dataOnly="0" labelOnly="1" outline="0" axis="axisValues" fieldPosition="0"/>
    </format>
    <format dxfId="3241">
      <pivotArea outline="0" collapsedLevelsAreSubtotals="1" fieldPosition="0"/>
    </format>
    <format dxfId="3240">
      <pivotArea collapsedLevelsAreSubtotals="1" fieldPosition="0">
        <references count="1">
          <reference field="13" count="5">
            <x v="7"/>
            <x v="9"/>
            <x v="15"/>
            <x v="20"/>
            <x v="26"/>
          </reference>
        </references>
      </pivotArea>
    </format>
    <format dxfId="3239">
      <pivotArea dataOnly="0" labelOnly="1" fieldPosition="0">
        <references count="1">
          <reference field="13" count="5">
            <x v="7"/>
            <x v="9"/>
            <x v="15"/>
            <x v="20"/>
            <x v="26"/>
          </reference>
        </references>
      </pivotArea>
    </format>
    <format dxfId="3238">
      <pivotArea collapsedLevelsAreSubtotals="1" fieldPosition="0">
        <references count="1">
          <reference field="13" count="3">
            <x v="7"/>
            <x v="9"/>
            <x v="15"/>
          </reference>
        </references>
      </pivotArea>
    </format>
    <format dxfId="3237">
      <pivotArea dataOnly="0" labelOnly="1" fieldPosition="0">
        <references count="1">
          <reference field="13" count="3">
            <x v="7"/>
            <x v="9"/>
            <x v="15"/>
          </reference>
        </references>
      </pivotArea>
    </format>
    <format dxfId="3236">
      <pivotArea dataOnly="0" labelOnly="1" fieldPosition="0">
        <references count="1">
          <reference field="13" count="5">
            <x v="7"/>
            <x v="9"/>
            <x v="15"/>
            <x v="20"/>
            <x v="26"/>
          </reference>
        </references>
      </pivotArea>
    </format>
    <format dxfId="3235">
      <pivotArea outline="0" collapsedLevelsAreSubtotals="1" fieldPosition="0"/>
    </format>
    <format dxfId="3234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33">
      <pivotArea dataOnly="0" labelOnly="1" grandRow="1" outline="0" fieldPosition="0"/>
    </format>
    <format dxfId="3232">
      <pivotArea collapsedLevelsAreSubtotals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31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30">
      <pivotArea field="13" type="button" dataOnly="0" labelOnly="1" outline="0" axis="axisRow" fieldPosition="0"/>
    </format>
    <format dxfId="3229">
      <pivotArea dataOnly="0" labelOnly="1" outline="0" axis="axisValues" fieldPosition="0"/>
    </format>
    <format dxfId="3228">
      <pivotArea outline="0" collapsedLevelsAreSubtotals="1" fieldPosition="0"/>
    </format>
    <format dxfId="3227">
      <pivotArea dataOnly="0" labelOnly="1" outline="0" fieldPosition="0">
        <references count="1">
          <reference field="14" count="1">
            <x v="4"/>
          </reference>
        </references>
      </pivotArea>
    </format>
    <format dxfId="3226">
      <pivotArea dataOnly="0" labelOnly="1" outline="0" axis="axisValues" fieldPosition="0"/>
    </format>
    <format dxfId="3225">
      <pivotArea type="all" dataOnly="0" outline="0" fieldPosition="0"/>
    </format>
    <format dxfId="3224">
      <pivotArea outline="0" collapsedLevelsAreSubtotals="1" fieldPosition="0"/>
    </format>
    <format dxfId="3223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22">
      <pivotArea dataOnly="0" labelOnly="1" grandRow="1" outline="0" fieldPosition="0"/>
    </format>
    <format dxfId="3221">
      <pivotArea type="all" dataOnly="0" outline="0" fieldPosition="0"/>
    </format>
    <format dxfId="3220">
      <pivotArea outline="0" collapsedLevelsAreSubtotals="1" fieldPosition="0"/>
    </format>
    <format dxfId="3219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18">
      <pivotArea dataOnly="0" labelOnly="1" grandRow="1" outline="0" fieldPosition="0"/>
    </format>
    <format dxfId="3217">
      <pivotArea outline="0" collapsedLevelsAreSubtotals="1" fieldPosition="0"/>
    </format>
    <format dxfId="3216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15">
      <pivotArea dataOnly="0" labelOnly="1" grandRow="1" outline="0" fieldPosition="0"/>
    </format>
    <format dxfId="3214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13">
      <pivotArea dataOnly="0" labelOnly="1" grandRow="1" outline="0" fieldPosition="0"/>
    </format>
    <format dxfId="3212">
      <pivotArea type="all" dataOnly="0" outline="0" fieldPosition="0"/>
    </format>
    <format dxfId="3211">
      <pivotArea outline="0" collapsedLevelsAreSubtotals="1" fieldPosition="0"/>
    </format>
    <format dxfId="3210">
      <pivotArea field="13" type="button" dataOnly="0" labelOnly="1" outline="0" axis="axisRow" fieldPosition="0"/>
    </format>
    <format dxfId="3209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208">
      <pivotArea dataOnly="0" labelOnly="1" grandRow="1" outline="0" fieldPosition="0"/>
    </format>
    <format dxfId="3207">
      <pivotArea dataOnly="0" labelOnly="1" outline="0" axis="axisValues" fieldPosition="0"/>
    </format>
    <format dxfId="3206">
      <pivotArea field="13" type="button" dataOnly="0" labelOnly="1" outline="0" axis="axisRow" fieldPosition="0"/>
    </format>
    <format dxfId="32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04">
      <pivotArea outline="0" collapsedLevelsAreSubtotals="1" fieldPosition="0"/>
    </format>
    <format dxfId="3203">
      <pivotArea dataOnly="0" labelOnly="1" grandRow="1" outline="0" fieldPosition="0"/>
    </format>
    <format dxfId="3202">
      <pivotArea collapsedLevelsAreSubtotals="1" fieldPosition="0">
        <references count="1">
          <reference field="13" count="3">
            <x v="7"/>
            <x v="9"/>
            <x v="40"/>
          </reference>
        </references>
      </pivotArea>
    </format>
    <format dxfId="320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9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198">
      <pivotArea collapsedLevelsAreSubtotals="1" fieldPosition="0">
        <references count="2">
          <reference field="4294967294" count="1" selected="0">
            <x v="0"/>
          </reference>
          <reference field="13" count="3">
            <x v="7"/>
            <x v="9"/>
            <x v="40"/>
          </reference>
        </references>
      </pivotArea>
    </format>
    <format dxfId="31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96">
      <pivotArea collapsedLevelsAreSubtotals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  <format dxfId="3195">
      <pivotArea dataOnly="0" labelOnly="1" fieldPosition="0">
        <references count="1">
          <reference field="13" count="14">
            <x v="7"/>
            <x v="9"/>
            <x v="40"/>
            <x v="43"/>
            <x v="46"/>
            <x v="54"/>
            <x v="63"/>
            <x v="67"/>
            <x v="103"/>
            <x v="104"/>
            <x v="105"/>
            <x v="106"/>
            <x v="107"/>
            <x v="1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379175-A1DE-4209-8697-48E87FE10166}" name="PivotTable14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A65:C80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81"/>
    </i>
    <i>
      <x v="223"/>
    </i>
    <i>
      <x v="246"/>
    </i>
    <i>
      <x v="220"/>
    </i>
    <i>
      <x v="244"/>
    </i>
    <i>
      <x v="233"/>
    </i>
    <i>
      <x v="227"/>
    </i>
    <i>
      <x v="245"/>
    </i>
    <i>
      <x v="222"/>
    </i>
    <i>
      <x v="238"/>
    </i>
    <i>
      <x v="229"/>
    </i>
    <i>
      <x v="231"/>
    </i>
    <i>
      <x v="235"/>
    </i>
    <i>
      <x v="221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12" hier="-1"/>
  </pageFields>
  <dataFields count="2">
    <dataField name="Nr of Fish" fld="11" subtotal="count" baseField="0" baseItem="0" numFmtId="170"/>
    <dataField name="Total KG" fld="11" baseField="13" baseItem="0" numFmtId="168"/>
  </dataFields>
  <formats count="88">
    <format dxfId="3334">
      <pivotArea dataOnly="0" fieldPosition="0">
        <references count="2">
          <reference field="13" count="3">
            <x v="3"/>
            <x v="5"/>
            <x v="16"/>
          </reference>
          <reference field="14" count="1" selected="0">
            <x v="2"/>
          </reference>
        </references>
      </pivotArea>
    </format>
    <format dxfId="3333">
      <pivotArea type="all" dataOnly="0" outline="0" fieldPosition="0"/>
    </format>
    <format dxfId="3332">
      <pivotArea field="13" type="button" dataOnly="0" labelOnly="1" outline="0" axis="axisRow" fieldPosition="0"/>
    </format>
    <format dxfId="3331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30">
      <pivotArea dataOnly="0" labelOnly="1" outline="0" axis="axisValues" fieldPosition="0"/>
    </format>
    <format dxfId="3329">
      <pivotArea field="13" type="button" dataOnly="0" labelOnly="1" outline="0" axis="axisRow" fieldPosition="0"/>
    </format>
    <format dxfId="3328">
      <pivotArea dataOnly="0" labelOnly="1" outline="0" axis="axisValues" fieldPosition="0"/>
    </format>
    <format dxfId="3327">
      <pivotArea dataOnly="0" labelOnly="1" fieldPosition="0">
        <references count="1">
          <reference field="13" count="3">
            <x v="3"/>
            <x v="5"/>
            <x v="16"/>
          </reference>
        </references>
      </pivotArea>
    </format>
    <format dxfId="3326">
      <pivotArea dataOnly="0" labelOnly="1" fieldPosition="0">
        <references count="1">
          <reference field="13" count="3">
            <x v="3"/>
            <x v="5"/>
            <x v="16"/>
          </reference>
        </references>
      </pivotArea>
    </format>
    <format dxfId="3325">
      <pivotArea field="13" type="button" dataOnly="0" labelOnly="1" outline="0" axis="axisRow" fieldPosition="0"/>
    </format>
    <format dxfId="3324">
      <pivotArea dataOnly="0" labelOnly="1" outline="0" axis="axisValues" fieldPosition="0"/>
    </format>
    <format dxfId="3323">
      <pivotArea type="all" dataOnly="0" outline="0" fieldPosition="0"/>
    </format>
    <format dxfId="3322">
      <pivotArea outline="0" collapsedLevelsAreSubtotals="1" fieldPosition="0"/>
    </format>
    <format dxfId="3321">
      <pivotArea field="13" type="button" dataOnly="0" labelOnly="1" outline="0" axis="axisRow" fieldPosition="0"/>
    </format>
    <format dxfId="3320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19">
      <pivotArea dataOnly="0" labelOnly="1" grandRow="1" outline="0" fieldPosition="0"/>
    </format>
    <format dxfId="3318">
      <pivotArea dataOnly="0" labelOnly="1" outline="0" axis="axisValues" fieldPosition="0"/>
    </format>
    <format dxfId="3317">
      <pivotArea outline="0" collapsedLevelsAreSubtotals="1" fieldPosition="0"/>
    </format>
    <format dxfId="3316">
      <pivotArea dataOnly="0" fieldPosition="0">
        <references count="2">
          <reference field="13" count="5">
            <x v="3"/>
            <x v="5"/>
            <x v="16"/>
            <x v="21"/>
            <x v="27"/>
          </reference>
          <reference field="14" count="1" selected="0">
            <x v="2"/>
          </reference>
        </references>
      </pivotArea>
    </format>
    <format dxfId="3315">
      <pivotArea collapsedLevelsAreSubtotals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14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13">
      <pivotArea collapsedLevelsAreSubtotals="1" fieldPosition="0">
        <references count="1">
          <reference field="13" count="3">
            <x v="3"/>
            <x v="5"/>
            <x v="16"/>
          </reference>
        </references>
      </pivotArea>
    </format>
    <format dxfId="3312">
      <pivotArea dataOnly="0" labelOnly="1" fieldPosition="0">
        <references count="1">
          <reference field="13" count="3">
            <x v="3"/>
            <x v="5"/>
            <x v="16"/>
          </reference>
        </references>
      </pivotArea>
    </format>
    <format dxfId="3311">
      <pivotArea type="all" dataOnly="0" outline="0" fieldPosition="0"/>
    </format>
    <format dxfId="3310">
      <pivotArea outline="0" collapsedLevelsAreSubtotals="1" fieldPosition="0"/>
    </format>
    <format dxfId="3309">
      <pivotArea field="13" type="button" dataOnly="0" labelOnly="1" outline="0" axis="axisRow" fieldPosition="0"/>
    </format>
    <format dxfId="3308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07">
      <pivotArea dataOnly="0" labelOnly="1" grandRow="1" outline="0" fieldPosition="0"/>
    </format>
    <format dxfId="3306">
      <pivotArea dataOnly="0" labelOnly="1" outline="0" axis="axisValues" fieldPosition="0"/>
    </format>
    <format dxfId="3305">
      <pivotArea outline="0" collapsedLevelsAreSubtotals="1" fieldPosition="0"/>
    </format>
    <format dxfId="3304">
      <pivotArea dataOnly="0" labelOnly="1" fieldPosition="0">
        <references count="1">
          <reference field="13" count="6">
            <x v="3"/>
            <x v="5"/>
            <x v="16"/>
            <x v="21"/>
            <x v="27"/>
            <x v="36"/>
          </reference>
        </references>
      </pivotArea>
    </format>
    <format dxfId="3303">
      <pivotArea dataOnly="0" labelOnly="1" grandRow="1" outline="0" fieldPosition="0"/>
    </format>
    <format dxfId="3302">
      <pivotArea outline="0" collapsedLevelsAreSubtotals="1" fieldPosition="0"/>
    </format>
    <format dxfId="3301">
      <pivotArea dataOnly="0" labelOnly="1" grandRow="1" outline="0" fieldPosition="0"/>
    </format>
    <format dxfId="3300">
      <pivotArea outline="0" collapsedLevelsAreSubtotals="1" fieldPosition="0"/>
    </format>
    <format dxfId="3299">
      <pivotArea dataOnly="0" labelOnly="1" grandRow="1" outline="0" fieldPosition="0"/>
    </format>
    <format dxfId="3298">
      <pivotArea collapsedLevelsAreSubtotals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97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96">
      <pivotArea field="14" dataOnly="0" grandRow="1" axis="axisPage" fieldPosition="0">
        <references count="1">
          <reference field="14" count="1" selected="0">
            <x v="2"/>
          </reference>
        </references>
      </pivotArea>
    </format>
    <format dxfId="3295">
      <pivotArea outline="0" collapsedLevelsAreSubtotals="1" fieldPosition="0"/>
    </format>
    <format dxfId="3294">
      <pivotArea dataOnly="0" labelOnly="1" outline="0" axis="axisValues" fieldPosition="0"/>
    </format>
    <format dxfId="3293">
      <pivotArea type="all" dataOnly="0" outline="0" fieldPosition="0"/>
    </format>
    <format dxfId="3292">
      <pivotArea outline="0" collapsedLevelsAreSubtotals="1" fieldPosition="0"/>
    </format>
    <format dxfId="3291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90">
      <pivotArea dataOnly="0" labelOnly="1" grandRow="1" outline="0" fieldPosition="0"/>
    </format>
    <format dxfId="3289">
      <pivotArea type="all" dataOnly="0" outline="0" fieldPosition="0"/>
    </format>
    <format dxfId="3288">
      <pivotArea outline="0" collapsedLevelsAreSubtotals="1" fieldPosition="0"/>
    </format>
    <format dxfId="3287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86">
      <pivotArea dataOnly="0" labelOnly="1" grandRow="1" outline="0" fieldPosition="0"/>
    </format>
    <format dxfId="3285">
      <pivotArea outline="0" collapsedLevelsAreSubtotals="1" fieldPosition="0"/>
    </format>
    <format dxfId="3284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83">
      <pivotArea dataOnly="0" labelOnly="1" grandRow="1" outline="0" fieldPosition="0"/>
    </format>
    <format dxfId="3282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81">
      <pivotArea dataOnly="0" labelOnly="1" grandRow="1" outline="0" fieldPosition="0"/>
    </format>
    <format dxfId="3280">
      <pivotArea type="all" dataOnly="0" outline="0" fieldPosition="0"/>
    </format>
    <format dxfId="3279">
      <pivotArea outline="0" collapsedLevelsAreSubtotals="1" fieldPosition="0"/>
    </format>
    <format dxfId="3278">
      <pivotArea field="13" type="button" dataOnly="0" labelOnly="1" outline="0" axis="axisRow" fieldPosition="0"/>
    </format>
    <format dxfId="3277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76">
      <pivotArea dataOnly="0" labelOnly="1" grandRow="1" outline="0" fieldPosition="0"/>
    </format>
    <format dxfId="3275">
      <pivotArea dataOnly="0" labelOnly="1" outline="0" axis="axisValues" fieldPosition="0"/>
    </format>
    <format dxfId="3274">
      <pivotArea field="13" type="button" dataOnly="0" labelOnly="1" outline="0" axis="axisRow" fieldPosition="0"/>
    </format>
    <format dxfId="3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72">
      <pivotArea outline="0" collapsedLevelsAreSubtotals="1" fieldPosition="0"/>
    </format>
    <format dxfId="3271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70">
      <pivotArea dataOnly="0" labelOnly="1" grandRow="1" outline="0" fieldPosition="0"/>
    </format>
    <format dxfId="3269">
      <pivotArea type="all" dataOnly="0" outline="0" fieldPosition="0"/>
    </format>
    <format dxfId="3268">
      <pivotArea outline="0" collapsedLevelsAreSubtotals="1" fieldPosition="0"/>
    </format>
    <format dxfId="3267">
      <pivotArea field="13" type="button" dataOnly="0" labelOnly="1" outline="0" axis="axisRow" fieldPosition="0"/>
    </format>
    <format dxfId="3266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65">
      <pivotArea dataOnly="0" labelOnly="1" grandRow="1" outline="0" fieldPosition="0"/>
    </format>
    <format dxfId="32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63">
      <pivotArea outline="0" collapsedLevelsAreSubtotals="1" fieldPosition="0"/>
    </format>
    <format dxfId="3262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61">
      <pivotArea dataOnly="0" labelOnly="1" grandRow="1" outline="0" fieldPosition="0"/>
    </format>
    <format dxfId="3260">
      <pivotArea collapsedLevelsAreSubtotals="1" fieldPosition="0">
        <references count="1">
          <reference field="13" count="3">
            <x v="3"/>
            <x v="41"/>
            <x v="73"/>
          </reference>
        </references>
      </pivotArea>
    </format>
    <format dxfId="3259">
      <pivotArea dataOnly="0" labelOnly="1" fieldPosition="0">
        <references count="1">
          <reference field="13" count="3">
            <x v="3"/>
            <x v="41"/>
            <x v="73"/>
          </reference>
        </references>
      </pivotArea>
    </format>
    <format dxfId="32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5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56">
      <pivotArea collapsedLevelsAreSubtotals="1" fieldPosition="0">
        <references count="2">
          <reference field="4294967294" count="1" selected="0">
            <x v="0"/>
          </reference>
          <reference field="13" count="3">
            <x v="3"/>
            <x v="41"/>
            <x v="73"/>
          </reference>
        </references>
      </pivotArea>
    </format>
    <format dxfId="3255">
      <pivotArea dataOnly="0" labelOnly="1" outline="0" fieldPosition="0">
        <references count="1">
          <reference field="14" count="1">
            <x v="2"/>
          </reference>
        </references>
      </pivotArea>
    </format>
    <format dxfId="32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53">
      <pivotArea collapsedLevelsAreSubtotals="1" fieldPosition="0">
        <references count="2">
          <reference field="4294967294" count="1" selected="0">
            <x v="0"/>
          </reference>
          <reference field="13" count="3">
            <x v="3"/>
            <x v="41"/>
            <x v="73"/>
          </reference>
        </references>
      </pivotArea>
    </format>
    <format dxfId="32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250">
      <pivotArea collapsedLevelsAreSubtotals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49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248">
      <pivotArea field="13" type="button" dataOnly="0" labelOnly="1" outline="0" axis="axisRow" fieldPosition="0"/>
    </format>
    <format dxfId="32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6379C9-21BA-4C2C-81CC-7C79F3C149CC}" name="PivotTable4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A44:C59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210"/>
    </i>
    <i>
      <x v="209"/>
    </i>
    <i>
      <x v="213"/>
    </i>
    <i>
      <x v="236"/>
    </i>
    <i>
      <x v="212"/>
    </i>
    <i>
      <x v="241"/>
    </i>
    <i>
      <x v="72"/>
    </i>
    <i>
      <x v="211"/>
    </i>
    <i>
      <x v="120"/>
    </i>
    <i>
      <x v="214"/>
    </i>
    <i>
      <x v="215"/>
    </i>
    <i>
      <x v="234"/>
    </i>
    <i>
      <x v="146"/>
    </i>
    <i>
      <x v="237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8" hier="-1"/>
  </pageFields>
  <dataFields count="2">
    <dataField name="Nr of Fish" fld="11" subtotal="count" baseField="0" baseItem="0" numFmtId="170"/>
    <dataField name="Total KG" fld="11" baseField="13" baseItem="0" numFmtId="168"/>
  </dataFields>
  <formats count="86">
    <format dxfId="3420">
      <pivotArea dataOnly="0" fieldPosition="0">
        <references count="2">
          <reference field="13" count="3">
            <x v="3"/>
            <x v="5"/>
            <x v="16"/>
          </reference>
          <reference field="14" count="1" selected="0">
            <x v="2"/>
          </reference>
        </references>
      </pivotArea>
    </format>
    <format dxfId="3419">
      <pivotArea type="all" dataOnly="0" outline="0" fieldPosition="0"/>
    </format>
    <format dxfId="3418">
      <pivotArea field="13" type="button" dataOnly="0" labelOnly="1" outline="0" axis="axisRow" fieldPosition="0"/>
    </format>
    <format dxfId="3417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416">
      <pivotArea dataOnly="0" labelOnly="1" outline="0" axis="axisValues" fieldPosition="0"/>
    </format>
    <format dxfId="3415">
      <pivotArea field="13" type="button" dataOnly="0" labelOnly="1" outline="0" axis="axisRow" fieldPosition="0"/>
    </format>
    <format dxfId="3414">
      <pivotArea dataOnly="0" labelOnly="1" outline="0" axis="axisValues" fieldPosition="0"/>
    </format>
    <format dxfId="3413">
      <pivotArea dataOnly="0" labelOnly="1" fieldPosition="0">
        <references count="1">
          <reference field="13" count="3">
            <x v="3"/>
            <x v="5"/>
            <x v="16"/>
          </reference>
        </references>
      </pivotArea>
    </format>
    <format dxfId="3412">
      <pivotArea dataOnly="0" labelOnly="1" fieldPosition="0">
        <references count="1">
          <reference field="13" count="3">
            <x v="3"/>
            <x v="5"/>
            <x v="16"/>
          </reference>
        </references>
      </pivotArea>
    </format>
    <format dxfId="3411">
      <pivotArea field="13" type="button" dataOnly="0" labelOnly="1" outline="0" axis="axisRow" fieldPosition="0"/>
    </format>
    <format dxfId="3410">
      <pivotArea dataOnly="0" labelOnly="1" outline="0" axis="axisValues" fieldPosition="0"/>
    </format>
    <format dxfId="3409">
      <pivotArea type="all" dataOnly="0" outline="0" fieldPosition="0"/>
    </format>
    <format dxfId="3408">
      <pivotArea outline="0" collapsedLevelsAreSubtotals="1" fieldPosition="0"/>
    </format>
    <format dxfId="3407">
      <pivotArea field="13" type="button" dataOnly="0" labelOnly="1" outline="0" axis="axisRow" fieldPosition="0"/>
    </format>
    <format dxfId="3406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405">
      <pivotArea dataOnly="0" labelOnly="1" grandRow="1" outline="0" fieldPosition="0"/>
    </format>
    <format dxfId="3404">
      <pivotArea dataOnly="0" labelOnly="1" outline="0" axis="axisValues" fieldPosition="0"/>
    </format>
    <format dxfId="3403">
      <pivotArea outline="0" collapsedLevelsAreSubtotals="1" fieldPosition="0"/>
    </format>
    <format dxfId="3402">
      <pivotArea dataOnly="0" fieldPosition="0">
        <references count="2">
          <reference field="13" count="5">
            <x v="3"/>
            <x v="5"/>
            <x v="16"/>
            <x v="21"/>
            <x v="27"/>
          </reference>
          <reference field="14" count="1" selected="0">
            <x v="2"/>
          </reference>
        </references>
      </pivotArea>
    </format>
    <format dxfId="3401">
      <pivotArea collapsedLevelsAreSubtotals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400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99">
      <pivotArea collapsedLevelsAreSubtotals="1" fieldPosition="0">
        <references count="1">
          <reference field="13" count="3">
            <x v="3"/>
            <x v="5"/>
            <x v="16"/>
          </reference>
        </references>
      </pivotArea>
    </format>
    <format dxfId="3398">
      <pivotArea dataOnly="0" labelOnly="1" fieldPosition="0">
        <references count="1">
          <reference field="13" count="3">
            <x v="3"/>
            <x v="5"/>
            <x v="16"/>
          </reference>
        </references>
      </pivotArea>
    </format>
    <format dxfId="3397">
      <pivotArea type="all" dataOnly="0" outline="0" fieldPosition="0"/>
    </format>
    <format dxfId="3396">
      <pivotArea outline="0" collapsedLevelsAreSubtotals="1" fieldPosition="0"/>
    </format>
    <format dxfId="3395">
      <pivotArea field="13" type="button" dataOnly="0" labelOnly="1" outline="0" axis="axisRow" fieldPosition="0"/>
    </format>
    <format dxfId="3394">
      <pivotArea dataOnly="0" labelOnly="1" fieldPosition="0">
        <references count="1">
          <reference field="13" count="5">
            <x v="3"/>
            <x v="5"/>
            <x v="16"/>
            <x v="21"/>
            <x v="27"/>
          </reference>
        </references>
      </pivotArea>
    </format>
    <format dxfId="3393">
      <pivotArea dataOnly="0" labelOnly="1" grandRow="1" outline="0" fieldPosition="0"/>
    </format>
    <format dxfId="3392">
      <pivotArea dataOnly="0" labelOnly="1" outline="0" axis="axisValues" fieldPosition="0"/>
    </format>
    <format dxfId="3391">
      <pivotArea outline="0" collapsedLevelsAreSubtotals="1" fieldPosition="0"/>
    </format>
    <format dxfId="3390">
      <pivotArea dataOnly="0" labelOnly="1" fieldPosition="0">
        <references count="1">
          <reference field="13" count="6">
            <x v="3"/>
            <x v="5"/>
            <x v="16"/>
            <x v="21"/>
            <x v="27"/>
            <x v="36"/>
          </reference>
        </references>
      </pivotArea>
    </format>
    <format dxfId="3389">
      <pivotArea dataOnly="0" labelOnly="1" grandRow="1" outline="0" fieldPosition="0"/>
    </format>
    <format dxfId="3388">
      <pivotArea outline="0" collapsedLevelsAreSubtotals="1" fieldPosition="0"/>
    </format>
    <format dxfId="3387">
      <pivotArea dataOnly="0" labelOnly="1" grandRow="1" outline="0" fieldPosition="0"/>
    </format>
    <format dxfId="3386">
      <pivotArea outline="0" collapsedLevelsAreSubtotals="1" fieldPosition="0"/>
    </format>
    <format dxfId="3385">
      <pivotArea dataOnly="0" labelOnly="1" grandRow="1" outline="0" fieldPosition="0"/>
    </format>
    <format dxfId="3384">
      <pivotArea collapsedLevelsAreSubtotals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83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82">
      <pivotArea field="14" dataOnly="0" grandRow="1" axis="axisPage" fieldPosition="0">
        <references count="1">
          <reference field="14" count="1" selected="0">
            <x v="2"/>
          </reference>
        </references>
      </pivotArea>
    </format>
    <format dxfId="3381">
      <pivotArea outline="0" collapsedLevelsAreSubtotals="1" fieldPosition="0"/>
    </format>
    <format dxfId="3380">
      <pivotArea dataOnly="0" labelOnly="1" outline="0" axis="axisValues" fieldPosition="0"/>
    </format>
    <format dxfId="3379">
      <pivotArea type="all" dataOnly="0" outline="0" fieldPosition="0"/>
    </format>
    <format dxfId="3378">
      <pivotArea outline="0" collapsedLevelsAreSubtotals="1" fieldPosition="0"/>
    </format>
    <format dxfId="3377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76">
      <pivotArea dataOnly="0" labelOnly="1" grandRow="1" outline="0" fieldPosition="0"/>
    </format>
    <format dxfId="3375">
      <pivotArea type="all" dataOnly="0" outline="0" fieldPosition="0"/>
    </format>
    <format dxfId="3374">
      <pivotArea outline="0" collapsedLevelsAreSubtotals="1" fieldPosition="0"/>
    </format>
    <format dxfId="3373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72">
      <pivotArea dataOnly="0" labelOnly="1" grandRow="1" outline="0" fieldPosition="0"/>
    </format>
    <format dxfId="3371">
      <pivotArea outline="0" collapsedLevelsAreSubtotals="1" fieldPosition="0"/>
    </format>
    <format dxfId="3370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69">
      <pivotArea dataOnly="0" labelOnly="1" grandRow="1" outline="0" fieldPosition="0"/>
    </format>
    <format dxfId="3368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67">
      <pivotArea dataOnly="0" labelOnly="1" grandRow="1" outline="0" fieldPosition="0"/>
    </format>
    <format dxfId="3366">
      <pivotArea type="all" dataOnly="0" outline="0" fieldPosition="0"/>
    </format>
    <format dxfId="3365">
      <pivotArea outline="0" collapsedLevelsAreSubtotals="1" fieldPosition="0"/>
    </format>
    <format dxfId="3364">
      <pivotArea field="13" type="button" dataOnly="0" labelOnly="1" outline="0" axis="axisRow" fieldPosition="0"/>
    </format>
    <format dxfId="3363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62">
      <pivotArea dataOnly="0" labelOnly="1" grandRow="1" outline="0" fieldPosition="0"/>
    </format>
    <format dxfId="3361">
      <pivotArea dataOnly="0" labelOnly="1" outline="0" axis="axisValues" fieldPosition="0"/>
    </format>
    <format dxfId="3360">
      <pivotArea field="13" type="button" dataOnly="0" labelOnly="1" outline="0" axis="axisRow" fieldPosition="0"/>
    </format>
    <format dxfId="33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58">
      <pivotArea outline="0" collapsedLevelsAreSubtotals="1" fieldPosition="0"/>
    </format>
    <format dxfId="3357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56">
      <pivotArea dataOnly="0" labelOnly="1" grandRow="1" outline="0" fieldPosition="0"/>
    </format>
    <format dxfId="3355">
      <pivotArea type="all" dataOnly="0" outline="0" fieldPosition="0"/>
    </format>
    <format dxfId="3354">
      <pivotArea outline="0" collapsedLevelsAreSubtotals="1" fieldPosition="0"/>
    </format>
    <format dxfId="3353">
      <pivotArea field="13" type="button" dataOnly="0" labelOnly="1" outline="0" axis="axisRow" fieldPosition="0"/>
    </format>
    <format dxfId="3352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51">
      <pivotArea dataOnly="0" labelOnly="1" grandRow="1" outline="0" fieldPosition="0"/>
    </format>
    <format dxfId="33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49">
      <pivotArea outline="0" collapsedLevelsAreSubtotals="1" fieldPosition="0"/>
    </format>
    <format dxfId="3348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47">
      <pivotArea dataOnly="0" labelOnly="1" grandRow="1" outline="0" fieldPosition="0"/>
    </format>
    <format dxfId="3346">
      <pivotArea collapsedLevelsAreSubtotals="1" fieldPosition="0">
        <references count="1">
          <reference field="13" count="3">
            <x v="3"/>
            <x v="41"/>
            <x v="73"/>
          </reference>
        </references>
      </pivotArea>
    </format>
    <format dxfId="3345">
      <pivotArea dataOnly="0" labelOnly="1" fieldPosition="0">
        <references count="1">
          <reference field="13" count="3">
            <x v="3"/>
            <x v="41"/>
            <x v="73"/>
          </reference>
        </references>
      </pivotArea>
    </format>
    <format dxfId="334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42">
      <pivotArea collapsedLevelsAreSubtotals="1" fieldPosition="0">
        <references count="2">
          <reference field="4294967294" count="1" selected="0">
            <x v="0"/>
          </reference>
          <reference field="13" count="3">
            <x v="3"/>
            <x v="41"/>
            <x v="73"/>
          </reference>
        </references>
      </pivotArea>
    </format>
    <format dxfId="3341">
      <pivotArea dataOnly="0" labelOnly="1" outline="0" fieldPosition="0">
        <references count="1">
          <reference field="14" count="1">
            <x v="2"/>
          </reference>
        </references>
      </pivotArea>
    </format>
    <format dxfId="33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39">
      <pivotArea collapsedLevelsAreSubtotals="1" fieldPosition="0">
        <references count="2">
          <reference field="4294967294" count="1" selected="0">
            <x v="0"/>
          </reference>
          <reference field="13" count="3">
            <x v="3"/>
            <x v="41"/>
            <x v="73"/>
          </reference>
        </references>
      </pivotArea>
    </format>
    <format dxfId="33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36">
      <pivotArea collapsedLevelsAreSubtotals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  <format dxfId="3335">
      <pivotArea dataOnly="0" labelOnly="1" fieldPosition="0">
        <references count="1">
          <reference field="13" count="14">
            <x v="3"/>
            <x v="5"/>
            <x v="38"/>
            <x v="41"/>
            <x v="42"/>
            <x v="44"/>
            <x v="47"/>
            <x v="48"/>
            <x v="73"/>
            <x v="74"/>
            <x v="75"/>
            <x v="76"/>
            <x v="77"/>
            <x v="7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17E59D-FD2C-47B6-8442-DADF7FBFC87D}" name="PivotTable33" cacheId="6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155:J184" firstHeaderRow="1" firstDataRow="1" firstDataCol="1" rowPageCount="2" colPageCount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1"/>
        <item x="0"/>
        <item m="1" x="3"/>
        <item m="1" x="4"/>
        <item t="default"/>
      </items>
    </pivotField>
    <pivotField showAll="0"/>
    <pivotField showAll="0"/>
    <pivotField dataField="1" showAll="0"/>
    <pivotField showAll="0"/>
    <pivotField axis="axisRow" showAll="0" sortType="descending">
      <items count="222">
        <item x="98"/>
        <item m="1" x="172"/>
        <item m="1" x="196"/>
        <item x="84"/>
        <item m="1" x="174"/>
        <item m="1" x="213"/>
        <item m="1" x="210"/>
        <item m="1" x="206"/>
        <item m="1" x="158"/>
        <item m="1" x="219"/>
        <item m="1" x="212"/>
        <item m="1" x="208"/>
        <item m="1" x="179"/>
        <item x="52"/>
        <item m="1" x="191"/>
        <item m="1" x="182"/>
        <item m="1" x="164"/>
        <item m="1" x="220"/>
        <item m="1" x="161"/>
        <item m="1" x="188"/>
        <item m="1" x="166"/>
        <item m="1" x="207"/>
        <item m="1" x="204"/>
        <item m="1" x="168"/>
        <item m="1" x="155"/>
        <item m="1" x="173"/>
        <item m="1" x="169"/>
        <item m="1" x="162"/>
        <item m="1" x="177"/>
        <item m="1" x="180"/>
        <item m="1" x="211"/>
        <item m="1" x="195"/>
        <item m="1" x="151"/>
        <item m="1" x="176"/>
        <item m="1" x="156"/>
        <item m="1" x="205"/>
        <item m="1" x="202"/>
        <item m="1" x="170"/>
        <item m="1" x="152"/>
        <item m="1" x="217"/>
        <item m="1" x="192"/>
        <item m="1" x="171"/>
        <item m="1" x="157"/>
        <item m="1" x="104"/>
        <item m="1" x="203"/>
        <item m="1" x="185"/>
        <item m="1" x="201"/>
        <item m="1" x="209"/>
        <item m="1" x="199"/>
        <item m="1" x="118"/>
        <item m="1" x="197"/>
        <item m="1" x="142"/>
        <item x="61"/>
        <item m="1" x="198"/>
        <item m="1" x="214"/>
        <item m="1" x="175"/>
        <item m="1" x="218"/>
        <item m="1" x="153"/>
        <item m="1" x="184"/>
        <item x="47"/>
        <item m="1" x="194"/>
        <item x="54"/>
        <item m="1" x="215"/>
        <item x="21"/>
        <item m="1" x="149"/>
        <item x="65"/>
        <item m="1" x="216"/>
        <item x="95"/>
        <item m="1" x="193"/>
        <item m="1" x="165"/>
        <item m="1" x="187"/>
        <item m="1" x="181"/>
        <item m="1" x="150"/>
        <item m="1" x="186"/>
        <item m="1" x="190"/>
        <item m="1" x="160"/>
        <item m="1" x="189"/>
        <item m="1" x="178"/>
        <item m="1" x="167"/>
        <item m="1" x="163"/>
        <item m="1" x="159"/>
        <item m="1" x="183"/>
        <item m="1" x="154"/>
        <item m="1" x="200"/>
        <item x="31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13"/>
    <field x="8"/>
  </rowFields>
  <rowItems count="29">
    <i>
      <x v="159"/>
    </i>
    <i r="1">
      <x v="1"/>
    </i>
    <i>
      <x v="220"/>
    </i>
    <i r="1">
      <x v="1"/>
    </i>
    <i>
      <x v="161"/>
    </i>
    <i r="1">
      <x v="1"/>
    </i>
    <i>
      <x v="158"/>
    </i>
    <i r="1">
      <x v="1"/>
    </i>
    <i>
      <x v="101"/>
    </i>
    <i r="1">
      <x v="1"/>
    </i>
    <i>
      <x v="65"/>
    </i>
    <i r="1">
      <x v="1"/>
    </i>
    <i>
      <x v="190"/>
    </i>
    <i r="1">
      <x v="1"/>
    </i>
    <i>
      <x v="86"/>
    </i>
    <i r="1">
      <x v="1"/>
    </i>
    <i>
      <x v="109"/>
    </i>
    <i r="1">
      <x v="1"/>
    </i>
    <i>
      <x v="89"/>
    </i>
    <i r="1">
      <x v="1"/>
    </i>
    <i>
      <x v="111"/>
    </i>
    <i r="1">
      <x v="1"/>
    </i>
    <i>
      <x v="191"/>
    </i>
    <i r="1">
      <x v="1"/>
    </i>
    <i>
      <x v="189"/>
    </i>
    <i r="1">
      <x v="1"/>
    </i>
    <i>
      <x v="91"/>
    </i>
    <i r="1">
      <x v="1"/>
    </i>
    <i t="grand">
      <x/>
    </i>
  </rowItems>
  <colItems count="1">
    <i/>
  </colItems>
  <pageFields count="2">
    <pageField fld="15" item="1" hier="-1"/>
    <pageField fld="14" item="7" hier="-1"/>
  </pageFields>
  <dataFields count="1">
    <dataField name="Max of kg" fld="11" subtotal="max" baseField="13" baseItem="0"/>
  </dataFields>
  <formats count="7">
    <format dxfId="3427">
      <pivotArea type="all" dataOnly="0" outline="0" fieldPosition="0"/>
    </format>
    <format dxfId="3426">
      <pivotArea outline="0" collapsedLevelsAreSubtotals="1" fieldPosition="0"/>
    </format>
    <format dxfId="3425">
      <pivotArea field="13" type="button" dataOnly="0" labelOnly="1" outline="0" axis="axisRow" fieldPosition="0"/>
    </format>
    <format dxfId="3424">
      <pivotArea dataOnly="0" labelOnly="1" fieldPosition="0">
        <references count="1">
          <reference field="13" count="1">
            <x v="27"/>
          </reference>
        </references>
      </pivotArea>
    </format>
    <format dxfId="3423">
      <pivotArea dataOnly="0" labelOnly="1" grandRow="1" outline="0" fieldPosition="0"/>
    </format>
    <format dxfId="3422">
      <pivotArea dataOnly="0" labelOnly="1" fieldPosition="0">
        <references count="2">
          <reference field="8" count="1">
            <x v="1"/>
          </reference>
          <reference field="13" count="1" selected="0">
            <x v="27"/>
          </reference>
        </references>
      </pivotArea>
    </format>
    <format dxfId="34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3EA162-EF3D-4053-9C02-B9D428E6980B}" name="PivotTable13" cacheId="5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I108:J123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93"/>
    </i>
    <i>
      <x v="208"/>
    </i>
    <i>
      <x v="125"/>
    </i>
    <i>
      <x v="240"/>
    </i>
    <i>
      <x v="207"/>
    </i>
    <i>
      <x v="206"/>
    </i>
    <i>
      <x v="170"/>
    </i>
    <i>
      <x v="189"/>
    </i>
    <i>
      <x v="173"/>
    </i>
    <i>
      <x v="172"/>
    </i>
    <i>
      <x v="230"/>
    </i>
    <i>
      <x v="64"/>
    </i>
    <i>
      <x v="242"/>
    </i>
    <i>
      <x v="232"/>
    </i>
    <i t="grand">
      <x/>
    </i>
  </rowItems>
  <colItems count="1">
    <i/>
  </colItems>
  <pageFields count="1">
    <pageField fld="14" item="1" hier="-1"/>
  </pageFields>
  <dataFields count="1">
    <dataField name="Nr of Fish" fld="11" subtotal="count" baseField="0" baseItem="0" numFmtId="170"/>
  </dataFields>
  <formats count="35">
    <format dxfId="3462">
      <pivotArea field="13" type="button" dataOnly="0" labelOnly="1" outline="0" axis="axisRow" fieldPosition="0"/>
    </format>
    <format dxfId="3461">
      <pivotArea dataOnly="0" labelOnly="1" outline="0" axis="axisValues" fieldPosition="0"/>
    </format>
    <format dxfId="3460">
      <pivotArea field="13" type="button" dataOnly="0" labelOnly="1" outline="0" axis="axisRow" fieldPosition="0"/>
    </format>
    <format dxfId="3459">
      <pivotArea dataOnly="0" labelOnly="1" outline="0" axis="axisValues" fieldPosition="0"/>
    </format>
    <format dxfId="3458">
      <pivotArea collapsedLevelsAreSubtotals="1" fieldPosition="0">
        <references count="1">
          <reference field="13" count="1">
            <x v="92"/>
          </reference>
        </references>
      </pivotArea>
    </format>
    <format dxfId="3457">
      <pivotArea field="13" type="button" dataOnly="0" labelOnly="1" outline="0" axis="axisRow" fieldPosition="0"/>
    </format>
    <format dxfId="3456">
      <pivotArea dataOnly="0" labelOnly="1" fieldPosition="0">
        <references count="1">
          <reference field="13" count="1">
            <x v="92"/>
          </reference>
        </references>
      </pivotArea>
    </format>
    <format dxfId="3455">
      <pivotArea dataOnly="0" labelOnly="1" outline="0" axis="axisValues" fieldPosition="0"/>
    </format>
    <format dxfId="3454">
      <pivotArea outline="0" collapsedLevelsAreSubtotals="1" fieldPosition="0"/>
    </format>
    <format dxfId="3453">
      <pivotArea dataOnly="0" labelOnly="1" outline="0" fieldPosition="0">
        <references count="1">
          <reference field="14" count="1">
            <x v="1"/>
          </reference>
        </references>
      </pivotArea>
    </format>
    <format dxfId="3452">
      <pivotArea dataOnly="0" labelOnly="1" outline="0" axis="axisValues" fieldPosition="0"/>
    </format>
    <format dxfId="3451">
      <pivotArea collapsedLevelsAreSubtotals="1" fieldPosition="0">
        <references count="1">
          <reference field="13" count="1">
            <x v="65"/>
          </reference>
        </references>
      </pivotArea>
    </format>
    <format dxfId="3450">
      <pivotArea collapsedLevelsAreSubtotals="1" fieldPosition="0">
        <references count="1">
          <reference field="13" count="1">
            <x v="61"/>
          </reference>
        </references>
      </pivotArea>
    </format>
    <format dxfId="3449">
      <pivotArea type="all" dataOnly="0" outline="0" fieldPosition="0"/>
    </format>
    <format dxfId="3448">
      <pivotArea outline="0" collapsedLevelsAreSubtotals="1" fieldPosition="0"/>
    </format>
    <format dxfId="3447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3446">
      <pivotArea dataOnly="0" labelOnly="1" grandRow="1" outline="0" fieldPosition="0"/>
    </format>
    <format dxfId="3445">
      <pivotArea type="all" dataOnly="0" outline="0" fieldPosition="0"/>
    </format>
    <format dxfId="3444">
      <pivotArea outline="0" collapsedLevelsAreSubtotals="1" fieldPosition="0"/>
    </format>
    <format dxfId="3443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3442">
      <pivotArea dataOnly="0" labelOnly="1" grandRow="1" outline="0" fieldPosition="0"/>
    </format>
    <format dxfId="3441">
      <pivotArea outline="0" collapsedLevelsAreSubtotals="1" fieldPosition="0"/>
    </format>
    <format dxfId="3440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3439">
      <pivotArea dataOnly="0" labelOnly="1" grandRow="1" outline="0" fieldPosition="0"/>
    </format>
    <format dxfId="3438">
      <pivotArea type="all" dataOnly="0" outline="0" fieldPosition="0"/>
    </format>
    <format dxfId="3437">
      <pivotArea outline="0" collapsedLevelsAreSubtotals="1" fieldPosition="0"/>
    </format>
    <format dxfId="3436">
      <pivotArea field="13" type="button" dataOnly="0" labelOnly="1" outline="0" axis="axisRow" fieldPosition="0"/>
    </format>
    <format dxfId="3435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3434">
      <pivotArea dataOnly="0" labelOnly="1" grandRow="1" outline="0" fieldPosition="0"/>
    </format>
    <format dxfId="3433">
      <pivotArea dataOnly="0" labelOnly="1" outline="0" axis="axisValues" fieldPosition="0"/>
    </format>
    <format dxfId="3432">
      <pivotArea outline="0" collapsedLevelsAreSubtotals="1" fieldPosition="0"/>
    </format>
    <format dxfId="3431">
      <pivotArea dataOnly="0" labelOnly="1" grandRow="1" outline="0" fieldPosition="0"/>
    </format>
    <format dxfId="3430">
      <pivotArea outline="0" collapsedLevelsAreSubtotals="1" fieldPosition="0"/>
    </format>
    <format dxfId="3429">
      <pivotArea collapsedLevelsAreSubtotals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  <format dxfId="3428">
      <pivotArea dataOnly="0" labelOnly="1" fieldPosition="0">
        <references count="1">
          <reference field="13" count="14">
            <x v="2"/>
            <x v="8"/>
            <x v="49"/>
            <x v="52"/>
            <x v="53"/>
            <x v="61"/>
            <x v="64"/>
            <x v="65"/>
            <x v="91"/>
            <x v="92"/>
            <x v="93"/>
            <x v="94"/>
            <x v="95"/>
            <x v="9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37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9">
        <item m="1" x="201"/>
        <item m="1" x="203"/>
        <item m="1" x="171"/>
        <item m="1" x="286"/>
        <item m="1" x="155"/>
        <item m="1" x="374"/>
        <item x="79"/>
        <item m="1" x="372"/>
        <item x="75"/>
        <item m="1" x="448"/>
        <item m="1" x="495"/>
        <item m="1" x="102"/>
        <item x="65"/>
        <item m="1" x="198"/>
        <item m="1" x="317"/>
        <item m="1" x="169"/>
        <item m="1" x="239"/>
        <item m="1" x="386"/>
        <item m="1" x="427"/>
        <item m="1" x="323"/>
        <item m="1" x="467"/>
        <item m="1" x="449"/>
        <item m="1" x="235"/>
        <item x="52"/>
        <item x="56"/>
        <item m="1" x="410"/>
        <item m="1" x="238"/>
        <item m="1" x="328"/>
        <item m="1" x="447"/>
        <item m="1" x="291"/>
        <item m="1" x="355"/>
        <item m="1" x="407"/>
        <item m="1" x="446"/>
        <item m="1" x="342"/>
        <item m="1" x="338"/>
        <item m="1" x="272"/>
        <item m="1" x="406"/>
        <item m="1" x="258"/>
        <item m="1" x="362"/>
        <item m="1" x="266"/>
        <item m="1" x="321"/>
        <item m="1" x="392"/>
        <item m="1" x="199"/>
        <item x="64"/>
        <item m="1" x="441"/>
        <item m="1" x="305"/>
        <item m="1" x="384"/>
        <item m="1" x="393"/>
        <item m="1" x="233"/>
        <item x="53"/>
        <item m="1" x="236"/>
        <item m="1" x="426"/>
        <item m="1" x="322"/>
        <item m="1" x="265"/>
        <item m="1" x="358"/>
        <item m="1" x="476"/>
        <item m="1" x="408"/>
        <item m="1" x="229"/>
        <item m="1" x="301"/>
        <item m="1" x="213"/>
        <item m="1" x="400"/>
        <item m="1" x="367"/>
        <item x="72"/>
        <item m="1" x="278"/>
        <item m="1" x="346"/>
        <item m="1" x="215"/>
        <item m="1" x="164"/>
        <item m="1" x="113"/>
        <item m="1" x="327"/>
        <item m="1" x="350"/>
        <item m="1" x="424"/>
        <item m="1" x="401"/>
        <item m="1" x="168"/>
        <item m="1" x="351"/>
        <item m="1" x="421"/>
        <item m="1" x="364"/>
        <item m="1" x="222"/>
        <item m="1" x="260"/>
        <item m="1" x="285"/>
        <item m="1" x="398"/>
        <item x="59"/>
        <item m="1" x="153"/>
        <item m="1" x="234"/>
        <item m="1" x="450"/>
        <item m="1" x="480"/>
        <item x="80"/>
        <item m="1" x="166"/>
        <item m="1" x="252"/>
        <item m="1" x="345"/>
        <item x="55"/>
        <item m="1" x="477"/>
        <item m="1" x="474"/>
        <item m="1" x="216"/>
        <item m="1" x="331"/>
        <item x="76"/>
        <item m="1" x="385"/>
        <item m="1" x="107"/>
        <item m="1" x="237"/>
        <item m="1" x="418"/>
        <item m="1" x="416"/>
        <item m="1" x="320"/>
        <item m="1" x="343"/>
        <item m="1" x="353"/>
        <item m="1" x="255"/>
        <item m="1" x="436"/>
        <item m="1" x="336"/>
        <item m="1" x="388"/>
        <item m="1" x="186"/>
        <item m="1" x="475"/>
        <item m="1" x="241"/>
        <item m="1" x="275"/>
        <item m="1" x="330"/>
        <item m="1" x="329"/>
        <item x="54"/>
        <item m="1" x="116"/>
        <item m="1" x="303"/>
        <item m="1" x="217"/>
        <item m="1" x="101"/>
        <item m="1" x="390"/>
        <item x="98"/>
        <item m="1" x="170"/>
        <item m="1" x="506"/>
        <item m="1" x="442"/>
        <item m="1" x="389"/>
        <item m="1" x="243"/>
        <item x="95"/>
        <item m="1" x="270"/>
        <item m="1" x="287"/>
        <item m="1" x="333"/>
        <item m="1" x="299"/>
        <item m="1" x="273"/>
        <item m="1" x="466"/>
        <item m="1" x="210"/>
        <item m="1" x="108"/>
        <item m="1" x="289"/>
        <item m="1" x="379"/>
        <item m="1" x="377"/>
        <item x="63"/>
        <item m="1" x="277"/>
        <item m="1" x="344"/>
        <item m="1" x="103"/>
        <item m="1" x="288"/>
        <item m="1" x="293"/>
        <item m="1" x="290"/>
        <item m="1" x="452"/>
        <item m="1" x="404"/>
        <item m="1" x="268"/>
        <item m="1" x="226"/>
        <item x="87"/>
        <item m="1" x="309"/>
        <item m="1" x="220"/>
        <item m="1" x="465"/>
        <item m="1" x="504"/>
        <item m="1" x="163"/>
        <item x="60"/>
        <item m="1" x="104"/>
        <item m="1" x="435"/>
        <item m="1" x="165"/>
        <item m="1" x="369"/>
        <item m="1" x="430"/>
        <item m="1" x="380"/>
        <item m="1" x="460"/>
        <item m="1" x="114"/>
        <item m="1" x="281"/>
        <item m="1" x="294"/>
        <item m="1" x="224"/>
        <item m="1" x="251"/>
        <item m="1" x="228"/>
        <item m="1" x="405"/>
        <item m="1" x="292"/>
        <item m="1" x="488"/>
        <item m="1" x="341"/>
        <item m="1" x="256"/>
        <item m="1" x="316"/>
        <item m="1" x="190"/>
        <item x="85"/>
        <item m="1" x="496"/>
        <item x="48"/>
        <item m="1" x="230"/>
        <item m="1" x="359"/>
        <item x="71"/>
        <item m="1" x="227"/>
        <item m="1" x="109"/>
        <item m="1" x="244"/>
        <item m="1" x="191"/>
        <item m="1" x="391"/>
        <item m="1" x="348"/>
        <item m="1" x="319"/>
        <item m="1" x="403"/>
        <item m="1" x="221"/>
        <item m="1" x="402"/>
        <item m="1" x="378"/>
        <item m="1" x="271"/>
        <item m="1" x="461"/>
        <item m="1" x="154"/>
        <item m="1" x="437"/>
        <item m="1" x="397"/>
        <item m="1" x="471"/>
        <item m="1" x="472"/>
        <item m="1" x="197"/>
        <item m="1" x="298"/>
        <item m="1" x="296"/>
        <item m="1" x="373"/>
        <item m="1" x="302"/>
        <item m="1" x="304"/>
        <item m="1" x="376"/>
        <item x="49"/>
        <item m="1" x="106"/>
        <item x="69"/>
        <item m="1" x="339"/>
        <item m="1" x="232"/>
        <item m="1" x="507"/>
        <item x="66"/>
        <item m="1" x="415"/>
        <item m="1" x="375"/>
        <item m="1" x="368"/>
        <item m="1" x="306"/>
        <item m="1" x="482"/>
        <item x="58"/>
        <item m="1" x="411"/>
        <item m="1" x="363"/>
        <item m="1" x="354"/>
        <item m="1" x="357"/>
        <item x="61"/>
        <item m="1" x="100"/>
        <item m="1" x="284"/>
        <item m="1" x="422"/>
        <item m="1" x="167"/>
        <item m="1" x="485"/>
        <item m="1" x="200"/>
        <item m="1" x="382"/>
        <item m="1" x="337"/>
        <item m="1" x="511"/>
        <item x="78"/>
        <item x="74"/>
        <item m="1" x="326"/>
        <item m="1" x="324"/>
        <item m="1" x="349"/>
        <item m="1" x="365"/>
        <item m="1" x="250"/>
        <item m="1" x="473"/>
        <item m="1" x="261"/>
        <item m="1" x="249"/>
        <item m="1" x="509"/>
        <item m="1" x="185"/>
        <item m="1" x="444"/>
        <item m="1" x="423"/>
        <item m="1" x="231"/>
        <item m="1" x="481"/>
        <item m="1" x="521"/>
        <item x="51"/>
        <item m="1" x="189"/>
        <item m="1" x="254"/>
        <item m="1" x="262"/>
        <item m="1" x="253"/>
        <item m="1" x="483"/>
        <item m="1" x="105"/>
        <item m="1" x="247"/>
        <item m="1" x="212"/>
        <item m="1" x="259"/>
        <item m="1" x="172"/>
        <item m="1" x="214"/>
        <item m="1" x="335"/>
        <item m="1" x="334"/>
        <item m="1" x="360"/>
        <item m="1" x="361"/>
        <item m="1" x="112"/>
        <item m="1" x="356"/>
        <item m="1" x="434"/>
        <item m="1" x="211"/>
        <item m="1" x="347"/>
        <item m="1" x="352"/>
        <item m="1" x="420"/>
        <item m="1" x="242"/>
        <item m="1" x="283"/>
        <item m="1" x="280"/>
        <item m="1" x="297"/>
        <item m="1" x="300"/>
        <item m="1" x="311"/>
        <item m="1" x="310"/>
        <item x="62"/>
        <item m="1" x="457"/>
        <item m="1" x="295"/>
        <item m="1" x="312"/>
        <item m="1" x="332"/>
        <item m="1" x="425"/>
        <item m="1" x="409"/>
        <item m="1" x="282"/>
        <item m="1" x="308"/>
        <item m="1" x="111"/>
        <item x="50"/>
        <item m="1" x="240"/>
        <item m="1" x="219"/>
        <item m="1" x="223"/>
        <item m="1" x="225"/>
        <item m="1" x="245"/>
        <item m="1" x="246"/>
        <item m="1" x="248"/>
        <item m="1" x="257"/>
        <item m="1" x="263"/>
        <item m="1" x="264"/>
        <item m="1" x="267"/>
        <item m="1" x="269"/>
        <item m="1" x="274"/>
        <item m="1" x="276"/>
        <item m="1" x="279"/>
        <item m="1" x="307"/>
        <item m="1" x="313"/>
        <item m="1" x="314"/>
        <item m="1" x="315"/>
        <item m="1" x="318"/>
        <item m="1" x="325"/>
        <item x="67"/>
        <item m="1" x="340"/>
        <item m="1" x="366"/>
        <item m="1" x="370"/>
        <item m="1" x="371"/>
        <item m="1" x="110"/>
        <item m="1" x="381"/>
        <item m="1" x="383"/>
        <item m="1" x="387"/>
        <item m="1" x="394"/>
        <item m="1" x="395"/>
        <item m="1" x="396"/>
        <item m="1" x="399"/>
        <item m="1" x="412"/>
        <item x="68"/>
        <item m="1" x="413"/>
        <item m="1" x="414"/>
        <item m="1" x="417"/>
        <item m="1" x="419"/>
        <item m="1" x="428"/>
        <item m="1" x="429"/>
        <item m="1" x="431"/>
        <item m="1" x="432"/>
        <item m="1" x="433"/>
        <item x="57"/>
        <item m="1" x="438"/>
        <item m="1" x="439"/>
        <item m="1" x="440"/>
        <item m="1" x="115"/>
        <item m="1" x="443"/>
        <item m="1" x="445"/>
        <item m="1" x="451"/>
        <item m="1" x="453"/>
        <item m="1" x="454"/>
        <item m="1" x="455"/>
        <item m="1" x="456"/>
        <item m="1" x="458"/>
        <item m="1" x="459"/>
        <item x="84"/>
        <item m="1" x="462"/>
        <item m="1" x="463"/>
        <item m="1" x="464"/>
        <item m="1" x="468"/>
        <item m="1" x="469"/>
        <item m="1" x="470"/>
        <item x="81"/>
        <item x="92"/>
        <item m="1" x="478"/>
        <item m="1" x="479"/>
        <item m="1" x="484"/>
        <item m="1" x="486"/>
        <item m="1" x="487"/>
        <item m="1" x="489"/>
        <item m="1" x="490"/>
        <item m="1" x="491"/>
        <item m="1" x="492"/>
        <item m="1" x="493"/>
        <item x="88"/>
        <item m="1" x="494"/>
        <item x="70"/>
        <item m="1" x="497"/>
        <item m="1" x="498"/>
        <item m="1" x="499"/>
        <item m="1" x="500"/>
        <item m="1" x="501"/>
        <item m="1" x="502"/>
        <item m="1" x="503"/>
        <item m="1" x="187"/>
        <item m="1" x="505"/>
        <item x="82"/>
        <item m="1" x="508"/>
        <item m="1" x="510"/>
        <item m="1" x="512"/>
        <item m="1" x="513"/>
        <item x="73"/>
        <item m="1" x="514"/>
        <item m="1" x="515"/>
        <item m="1" x="516"/>
        <item m="1" x="517"/>
        <item m="1" x="518"/>
        <item x="83"/>
        <item m="1" x="519"/>
        <item m="1" x="520"/>
        <item m="1" x="522"/>
        <item m="1" x="523"/>
        <item m="1" x="524"/>
        <item m="1" x="525"/>
        <item m="1" x="527"/>
        <item m="1" x="528"/>
        <item m="1" x="526"/>
        <item m="1" x="529"/>
        <item m="1" x="530"/>
        <item m="1" x="531"/>
        <item m="1" x="532"/>
        <item m="1" x="533"/>
        <item m="1" x="534"/>
        <item m="1" x="535"/>
        <item m="1" x="188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x="93"/>
        <item x="90"/>
        <item x="89"/>
        <item x="86"/>
        <item m="1" x="552"/>
        <item m="1" x="553"/>
        <item m="1" x="554"/>
        <item x="77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196"/>
        <item m="1" x="177"/>
        <item m="1" x="183"/>
        <item m="1" x="161"/>
        <item m="1" x="146"/>
        <item m="1" x="207"/>
        <item m="1" x="202"/>
        <item m="1" x="192"/>
        <item m="1" x="128"/>
        <item x="20"/>
        <item m="1" x="195"/>
        <item m="1" x="194"/>
        <item m="1" x="193"/>
        <item m="1" x="175"/>
        <item m="1" x="176"/>
        <item x="21"/>
        <item m="1" x="173"/>
        <item m="1" x="174"/>
        <item m="1" x="218"/>
        <item m="1" x="179"/>
        <item m="1" x="182"/>
        <item m="1" x="180"/>
        <item m="1" x="181"/>
        <item m="1" x="178"/>
        <item m="1" x="184"/>
        <item m="1" x="209"/>
        <item m="1" x="208"/>
        <item x="47"/>
        <item m="1" x="204"/>
        <item m="1" x="205"/>
        <item m="1" x="206"/>
        <item m="1" x="157"/>
        <item m="1" x="162"/>
        <item m="1" x="158"/>
        <item m="1" x="160"/>
        <item m="1" x="156"/>
        <item m="1" x="159"/>
        <item m="1" x="150"/>
        <item m="1" x="148"/>
        <item m="1" x="147"/>
        <item m="1" x="151"/>
        <item m="1" x="152"/>
        <item m="1" x="149"/>
        <item m="1" x="141"/>
        <item m="1" x="121"/>
        <item m="1" x="119"/>
        <item x="6"/>
        <item m="1" x="145"/>
        <item x="0"/>
        <item m="1" x="117"/>
        <item m="1" x="120"/>
        <item m="1" x="125"/>
        <item x="8"/>
        <item m="1" x="126"/>
        <item m="1" x="122"/>
        <item m="1" x="123"/>
        <item x="7"/>
        <item m="1" x="124"/>
        <item m="1" x="139"/>
        <item x="27"/>
        <item m="1" x="140"/>
        <item m="1" x="138"/>
        <item x="32"/>
        <item x="2"/>
        <item x="46"/>
        <item m="1" x="143"/>
        <item x="42"/>
        <item x="44"/>
        <item m="1" x="144"/>
        <item m="1" x="142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m="1" x="127"/>
        <item x="96"/>
        <item x="19"/>
        <item m="1" x="118"/>
        <item x="1"/>
        <item x="5"/>
        <item x="3"/>
        <item x="4"/>
        <item x="9"/>
        <item x="11"/>
        <item x="12"/>
        <item x="10"/>
        <item x="13"/>
        <item x="29"/>
        <item x="31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7"/>
        <item x="18"/>
        <item x="16"/>
        <item x="14"/>
        <item m="1" x="99"/>
        <item x="22"/>
        <item x="24"/>
        <item x="26"/>
        <item x="25"/>
        <item x="91"/>
        <item x="97"/>
        <item x="94"/>
        <item x="2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axis="axisPage" compact="0" outline="0" multipleItemSelectionAllowed="1" showAll="0" defaultSubtotal="0">
      <items count="16">
        <item h="1" x="14"/>
        <item h="1" x="13"/>
        <item h="1" x="6"/>
        <item h="1" x="2"/>
        <item h="1" x="9"/>
        <item h="1" x="5"/>
        <item h="1" x="12"/>
        <item h="1" x="8"/>
        <item h="1" x="1"/>
        <item x="4"/>
        <item x="11"/>
        <item h="1" x="0"/>
        <item h="1" x="7"/>
        <item h="1" m="1" x="15"/>
        <item h="1" x="3"/>
        <item h="1" x="10"/>
      </items>
    </pivotField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583"/>
      <x v="35"/>
      <x v="119"/>
      <x v="49"/>
    </i>
    <i>
      <x v="433"/>
      <x v="63"/>
      <x v="210"/>
      <x v="50"/>
    </i>
    <i>
      <x v="94"/>
      <x v="80"/>
      <x v="56"/>
      <x v="50"/>
    </i>
    <i>
      <x v="8"/>
      <x v="10"/>
      <x v="137"/>
      <x v="50"/>
    </i>
    <i>
      <x v="581"/>
      <x v="24"/>
      <x v="145"/>
      <x v="49"/>
    </i>
    <i>
      <x v="582"/>
      <x v="34"/>
      <x v="249"/>
      <x v="49"/>
    </i>
    <i>
      <x v="584"/>
      <x v="36"/>
      <x v="358"/>
      <x v="49"/>
    </i>
    <i>
      <x v="85"/>
      <x v="75"/>
      <x v="85"/>
      <x v="50"/>
    </i>
    <i>
      <x v="550"/>
      <x v="14"/>
      <x v="353"/>
      <x v="49"/>
    </i>
    <i>
      <x v="233"/>
      <x v="90"/>
      <x v="43"/>
      <x v="50"/>
    </i>
    <i>
      <x v="357"/>
      <x v="6"/>
      <x v="201"/>
      <x v="50"/>
    </i>
    <i>
      <x v="547"/>
      <x v="13"/>
      <x v="145"/>
      <x v="49"/>
    </i>
    <i>
      <x v="585"/>
      <x v="37"/>
      <x v="174"/>
      <x v="49"/>
    </i>
    <i>
      <x v="6"/>
      <x v="58"/>
      <x v="2"/>
      <x v="5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46">
    <format dxfId="3953">
      <pivotArea field="3" type="button" dataOnly="0" labelOnly="1" outline="0" axis="axisRow" fieldPosition="0"/>
    </format>
    <format dxfId="3952">
      <pivotArea field="4" type="button" dataOnly="0" labelOnly="1" outline="0" axis="axisRow" fieldPosition="1"/>
    </format>
    <format dxfId="3951">
      <pivotArea field="5" type="button" dataOnly="0" labelOnly="1" outline="0" axis="axisRow" fieldPosition="2"/>
    </format>
    <format dxfId="3950">
      <pivotArea field="6" type="button" dataOnly="0" labelOnly="1" outline="0" axis="axisPage" fieldPosition="1"/>
    </format>
    <format dxfId="3949">
      <pivotArea field="7" type="button" dataOnly="0" labelOnly="1" outline="0" axis="axisRow" fieldPosition="3"/>
    </format>
    <format dxfId="394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47">
      <pivotArea field="3" type="button" dataOnly="0" labelOnly="1" outline="0" axis="axisRow" fieldPosition="0"/>
    </format>
    <format dxfId="3946">
      <pivotArea field="4" type="button" dataOnly="0" labelOnly="1" outline="0" axis="axisRow" fieldPosition="1"/>
    </format>
    <format dxfId="3945">
      <pivotArea field="5" type="button" dataOnly="0" labelOnly="1" outline="0" axis="axisRow" fieldPosition="2"/>
    </format>
    <format dxfId="3944">
      <pivotArea field="6" type="button" dataOnly="0" labelOnly="1" outline="0" axis="axisPage" fieldPosition="1"/>
    </format>
    <format dxfId="3943">
      <pivotArea field="7" type="button" dataOnly="0" labelOnly="1" outline="0" axis="axisRow" fieldPosition="3"/>
    </format>
    <format dxfId="394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41">
      <pivotArea field="3" type="button" dataOnly="0" labelOnly="1" outline="0" axis="axisRow" fieldPosition="0"/>
    </format>
    <format dxfId="3940">
      <pivotArea field="4" type="button" dataOnly="0" labelOnly="1" outline="0" axis="axisRow" fieldPosition="1"/>
    </format>
    <format dxfId="3939">
      <pivotArea field="5" type="button" dataOnly="0" labelOnly="1" outline="0" axis="axisRow" fieldPosition="2"/>
    </format>
    <format dxfId="3938">
      <pivotArea field="6" type="button" dataOnly="0" labelOnly="1" outline="0" axis="axisPage" fieldPosition="1"/>
    </format>
    <format dxfId="3937">
      <pivotArea field="7" type="button" dataOnly="0" labelOnly="1" outline="0" axis="axisRow" fieldPosition="3"/>
    </format>
    <format dxfId="393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35">
      <pivotArea field="3" type="button" dataOnly="0" labelOnly="1" outline="0" axis="axisRow" fieldPosition="0"/>
    </format>
    <format dxfId="3934">
      <pivotArea field="4" type="button" dataOnly="0" labelOnly="1" outline="0" axis="axisRow" fieldPosition="1"/>
    </format>
    <format dxfId="3933">
      <pivotArea field="5" type="button" dataOnly="0" labelOnly="1" outline="0" axis="axisRow" fieldPosition="2"/>
    </format>
    <format dxfId="3932">
      <pivotArea field="6" type="button" dataOnly="0" labelOnly="1" outline="0" axis="axisPage" fieldPosition="1"/>
    </format>
    <format dxfId="3931">
      <pivotArea field="7" type="button" dataOnly="0" labelOnly="1" outline="0" axis="axisRow" fieldPosition="3"/>
    </format>
    <format dxfId="393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29">
      <pivotArea field="3" type="button" dataOnly="0" labelOnly="1" outline="0" axis="axisRow" fieldPosition="0"/>
    </format>
    <format dxfId="3928">
      <pivotArea field="4" type="button" dataOnly="0" labelOnly="1" outline="0" axis="axisRow" fieldPosition="1"/>
    </format>
    <format dxfId="3927">
      <pivotArea field="5" type="button" dataOnly="0" labelOnly="1" outline="0" axis="axisRow" fieldPosition="2"/>
    </format>
    <format dxfId="3926">
      <pivotArea field="6" type="button" dataOnly="0" labelOnly="1" outline="0" axis="axisPage" fieldPosition="1"/>
    </format>
    <format dxfId="3925">
      <pivotArea field="7" type="button" dataOnly="0" labelOnly="1" outline="0" axis="axisRow" fieldPosition="3"/>
    </format>
    <format dxfId="392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923">
      <pivotArea field="6" type="button" dataOnly="0" labelOnly="1" outline="0" axis="axisPage" fieldPosition="1"/>
    </format>
    <format dxfId="39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19">
      <pivotArea type="all" dataOnly="0" outline="0" fieldPosition="0"/>
    </format>
    <format dxfId="3918">
      <pivotArea field="3" type="button" dataOnly="0" labelOnly="1" outline="0" axis="axisRow" fieldPosition="0"/>
    </format>
    <format dxfId="3917">
      <pivotArea field="4" type="button" dataOnly="0" labelOnly="1" outline="0" axis="axisRow" fieldPosition="1"/>
    </format>
    <format dxfId="3916">
      <pivotArea field="5" type="button" dataOnly="0" labelOnly="1" outline="0" axis="axisRow" fieldPosition="2"/>
    </format>
    <format dxfId="3915">
      <pivotArea field="7" type="button" dataOnly="0" labelOnly="1" outline="0" axis="axisRow" fieldPosition="3"/>
    </format>
    <format dxfId="391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13">
      <pivotArea type="all" dataOnly="0" outline="0" fieldPosition="0"/>
    </format>
    <format dxfId="3912">
      <pivotArea field="3" type="button" dataOnly="0" labelOnly="1" outline="0" axis="axisRow" fieldPosition="0"/>
    </format>
    <format dxfId="3911">
      <pivotArea field="4" type="button" dataOnly="0" labelOnly="1" outline="0" axis="axisRow" fieldPosition="1"/>
    </format>
    <format dxfId="3910">
      <pivotArea field="5" type="button" dataOnly="0" labelOnly="1" outline="0" axis="axisRow" fieldPosition="2"/>
    </format>
    <format dxfId="3909">
      <pivotArea field="7" type="button" dataOnly="0" labelOnly="1" outline="0" axis="axisRow" fieldPosition="3"/>
    </format>
    <format dxfId="39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D1F6C6-5894-49AC-91CA-FE6E78170D59}" name="PivotTable9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A87:B102" firstHeaderRow="1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 defaultSubtotal="0">
      <items count="248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152"/>
    </i>
    <i>
      <x v="117"/>
    </i>
    <i>
      <x v="195"/>
    </i>
    <i>
      <x v="131"/>
    </i>
    <i>
      <x v="225"/>
    </i>
    <i>
      <x v="194"/>
    </i>
    <i>
      <x v="46"/>
    </i>
    <i>
      <x v="169"/>
    </i>
    <i>
      <x v="154"/>
    </i>
    <i>
      <x v="192"/>
    </i>
    <i>
      <x v="133"/>
    </i>
    <i>
      <x v="193"/>
    </i>
    <i>
      <x v="7"/>
    </i>
    <i>
      <x v="114"/>
    </i>
    <i t="grand">
      <x/>
    </i>
  </rowItems>
  <colItems count="1">
    <i/>
  </colItems>
  <pageFields count="1">
    <pageField fld="14" item="11" hier="-1"/>
  </pageFields>
  <dataFields count="1">
    <dataField name="Nr of Fish" fld="11" subtotal="count" baseField="0" baseItem="0" numFmtId="170"/>
  </dataFields>
  <formats count="37">
    <format dxfId="3499">
      <pivotArea field="13" type="button" dataOnly="0" labelOnly="1" outline="0" axis="axisRow" fieldPosition="0"/>
    </format>
    <format dxfId="3498">
      <pivotArea dataOnly="0" labelOnly="1" outline="0" axis="axisValues" fieldPosition="0"/>
    </format>
    <format dxfId="3497">
      <pivotArea field="13" type="button" dataOnly="0" labelOnly="1" outline="0" axis="axisRow" fieldPosition="0"/>
    </format>
    <format dxfId="3496">
      <pivotArea dataOnly="0" labelOnly="1" outline="0" axis="axisValues" fieldPosition="0"/>
    </format>
    <format dxfId="3495">
      <pivotArea field="13" type="button" dataOnly="0" labelOnly="1" outline="0" axis="axisRow" fieldPosition="0"/>
    </format>
    <format dxfId="3494">
      <pivotArea dataOnly="0" labelOnly="1" outline="0" axis="axisValues" fieldPosition="0"/>
    </format>
    <format dxfId="3493">
      <pivotArea dataOnly="0" fieldPosition="0">
        <references count="2">
          <reference field="13" count="1">
            <x v="84"/>
          </reference>
          <reference field="14" count="1" selected="0">
            <x v="3"/>
          </reference>
        </references>
      </pivotArea>
    </format>
    <format dxfId="3492">
      <pivotArea outline="0" collapsedLevelsAreSubtotals="1" fieldPosition="0"/>
    </format>
    <format dxfId="3491">
      <pivotArea dataOnly="0" labelOnly="1" outline="0" fieldPosition="0">
        <references count="1">
          <reference field="14" count="1">
            <x v="3"/>
          </reference>
        </references>
      </pivotArea>
    </format>
    <format dxfId="3490">
      <pivotArea dataOnly="0" labelOnly="1" outline="0" axis="axisValues" fieldPosition="0"/>
    </format>
    <format dxfId="3489">
      <pivotArea collapsedLevelsAreSubtotals="1" fieldPosition="0">
        <references count="1">
          <reference field="13" count="1">
            <x v="1"/>
          </reference>
        </references>
      </pivotArea>
    </format>
    <format dxfId="3488">
      <pivotArea type="all" dataOnly="0" outline="0" fieldPosition="0"/>
    </format>
    <format dxfId="3487">
      <pivotArea outline="0" collapsedLevelsAreSubtotals="1" fieldPosition="0"/>
    </format>
    <format dxfId="3486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3485">
      <pivotArea dataOnly="0" labelOnly="1" grandRow="1" outline="0" fieldPosition="0"/>
    </format>
    <format dxfId="3484">
      <pivotArea type="all" dataOnly="0" outline="0" fieldPosition="0"/>
    </format>
    <format dxfId="3483">
      <pivotArea outline="0" collapsedLevelsAreSubtotals="1" fieldPosition="0"/>
    </format>
    <format dxfId="3482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3481">
      <pivotArea dataOnly="0" labelOnly="1" grandRow="1" outline="0" fieldPosition="0"/>
    </format>
    <format dxfId="3480">
      <pivotArea outline="0" collapsedLevelsAreSubtotals="1" fieldPosition="0"/>
    </format>
    <format dxfId="3479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3478">
      <pivotArea dataOnly="0" labelOnly="1" grandRow="1" outline="0" fieldPosition="0"/>
    </format>
    <format dxfId="3477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3476">
      <pivotArea dataOnly="0" labelOnly="1" grandRow="1" outline="0" fieldPosition="0"/>
    </format>
    <format dxfId="3475">
      <pivotArea type="all" dataOnly="0" outline="0" fieldPosition="0"/>
    </format>
    <format dxfId="3474">
      <pivotArea outline="0" collapsedLevelsAreSubtotals="1" fieldPosition="0"/>
    </format>
    <format dxfId="3473">
      <pivotArea field="13" type="button" dataOnly="0" labelOnly="1" outline="0" axis="axisRow" fieldPosition="0"/>
    </format>
    <format dxfId="3472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3471">
      <pivotArea dataOnly="0" labelOnly="1" grandRow="1" outline="0" fieldPosition="0"/>
    </format>
    <format dxfId="3470">
      <pivotArea dataOnly="0" labelOnly="1" outline="0" axis="axisValues" fieldPosition="0"/>
    </format>
    <format dxfId="3469">
      <pivotArea outline="0" collapsedLevelsAreSubtotals="1" fieldPosition="0"/>
    </format>
    <format dxfId="3468">
      <pivotArea dataOnly="0" labelOnly="1" grandRow="1" outline="0" fieldPosition="0"/>
    </format>
    <format dxfId="3467">
      <pivotArea outline="0" collapsedLevelsAreSubtotals="1" fieldPosition="0"/>
    </format>
    <format dxfId="3466">
      <pivotArea dataOnly="0" labelOnly="1" grandRow="1" outline="0" fieldPosition="0"/>
    </format>
    <format dxfId="3465">
      <pivotArea outline="0" collapsedLevelsAreSubtotals="1" fieldPosition="0"/>
    </format>
    <format dxfId="3464">
      <pivotArea collapsedLevelsAreSubtotals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  <format dxfId="3463">
      <pivotArea dataOnly="0" labelOnly="1" fieldPosition="0">
        <references count="1">
          <reference field="13" count="14">
            <x v="1"/>
            <x v="30"/>
            <x v="39"/>
            <x v="45"/>
            <x v="58"/>
            <x v="59"/>
            <x v="79"/>
            <x v="80"/>
            <x v="81"/>
            <x v="82"/>
            <x v="83"/>
            <x v="109"/>
            <x v="110"/>
            <x v="1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1DA935-53AD-41DB-A82E-AE963F8B8234}" name="PivotTable5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Name">
  <location ref="I24:K39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 sortType="descending">
      <items count="249">
        <item x="98"/>
        <item m="1" x="172"/>
        <item m="1" x="212"/>
        <item m="1" x="208"/>
        <item m="1" x="192"/>
        <item m="1" x="201"/>
        <item x="61"/>
        <item x="54"/>
        <item m="1" x="215"/>
        <item m="1" x="149"/>
        <item m="1" x="224"/>
        <item m="1" x="233"/>
        <item m="1" x="234"/>
        <item m="1" x="235"/>
        <item m="1" x="236"/>
        <item m="1" x="237"/>
        <item m="1" x="238"/>
        <item m="1" x="239"/>
        <item m="1" x="240"/>
        <item m="1" x="241"/>
        <item m="1" x="225"/>
        <item m="1" x="226"/>
        <item m="1" x="227"/>
        <item m="1" x="228"/>
        <item m="1" x="229"/>
        <item m="1" x="230"/>
        <item m="1" x="231"/>
        <item m="1" x="232"/>
        <item m="1" x="165"/>
        <item m="1" x="187"/>
        <item m="1" x="181"/>
        <item m="1" x="242"/>
        <item m="1" x="243"/>
        <item m="1" x="244"/>
        <item m="1" x="245"/>
        <item m="1" x="246"/>
        <item m="1" x="247"/>
        <item m="1" x="193"/>
        <item m="1" x="206"/>
        <item m="1" x="175"/>
        <item m="1" x="158"/>
        <item m="1" x="205"/>
        <item m="1" x="202"/>
        <item m="1" x="104"/>
        <item m="1" x="203"/>
        <item m="1" x="173"/>
        <item x="52"/>
        <item m="1" x="204"/>
        <item m="1" x="207"/>
        <item m="1" x="218"/>
        <item m="1" x="220"/>
        <item m="1" x="168"/>
        <item m="1" x="219"/>
        <item m="1" x="216"/>
        <item m="1" x="156"/>
        <item m="1" x="191"/>
        <item m="1" x="170"/>
        <item m="1" x="221"/>
        <item m="1" x="174"/>
        <item m="1" x="171"/>
        <item m="1" x="190"/>
        <item m="1" x="118"/>
        <item m="1" x="222"/>
        <item m="1" x="157"/>
        <item x="95"/>
        <item m="1" x="217"/>
        <item m="1" x="189"/>
        <item m="1" x="159"/>
        <item m="1" x="167"/>
        <item m="1" x="169"/>
        <item m="1" x="195"/>
        <item m="1" x="194"/>
        <item x="84"/>
        <item m="1" x="196"/>
        <item x="31"/>
        <item m="1" x="199"/>
        <item m="1" x="200"/>
        <item m="1" x="198"/>
        <item m="1" x="197"/>
        <item m="1" x="179"/>
        <item m="1" x="180"/>
        <item x="21"/>
        <item m="1" x="177"/>
        <item m="1" x="178"/>
        <item m="1" x="223"/>
        <item m="1" x="183"/>
        <item m="1" x="186"/>
        <item m="1" x="184"/>
        <item m="1" x="185"/>
        <item m="1" x="182"/>
        <item m="1" x="188"/>
        <item m="1" x="214"/>
        <item m="1" x="213"/>
        <item x="47"/>
        <item m="1" x="209"/>
        <item m="1" x="210"/>
        <item m="1" x="211"/>
        <item m="1" x="161"/>
        <item m="1" x="166"/>
        <item m="1" x="162"/>
        <item m="1" x="164"/>
        <item m="1" x="160"/>
        <item m="1" x="163"/>
        <item m="1" x="153"/>
        <item m="1" x="151"/>
        <item m="1" x="150"/>
        <item m="1" x="154"/>
        <item m="1" x="155"/>
        <item m="1" x="152"/>
        <item m="1" x="176"/>
        <item x="65"/>
        <item m="1" x="142"/>
        <item m="1" x="102"/>
        <item x="68"/>
        <item x="53"/>
        <item x="59"/>
        <item x="66"/>
        <item x="49"/>
        <item x="64"/>
        <item m="1" x="103"/>
        <item x="85"/>
        <item m="1" x="108"/>
        <item m="1" x="105"/>
        <item m="1" x="114"/>
        <item m="1" x="111"/>
        <item x="92"/>
        <item x="55"/>
        <item m="1" x="116"/>
        <item x="67"/>
        <item x="75"/>
        <item m="1" x="113"/>
        <item x="48"/>
        <item m="1" x="106"/>
        <item x="50"/>
        <item m="1" x="107"/>
        <item x="80"/>
        <item x="62"/>
        <item x="60"/>
        <item x="63"/>
        <item m="1" x="115"/>
        <item m="1" x="117"/>
        <item x="76"/>
        <item m="1" x="109"/>
        <item m="1" x="146"/>
        <item x="81"/>
        <item m="1" x="112"/>
        <item x="82"/>
        <item m="1" x="110"/>
        <item x="56"/>
        <item x="58"/>
        <item m="1" x="123"/>
        <item m="1" x="121"/>
        <item x="6"/>
        <item m="1" x="147"/>
        <item x="0"/>
        <item m="1" x="119"/>
        <item m="1" x="122"/>
        <item m="1" x="127"/>
        <item x="8"/>
        <item m="1" x="128"/>
        <item m="1" x="124"/>
        <item m="1" x="125"/>
        <item x="7"/>
        <item m="1" x="126"/>
        <item m="1" x="139"/>
        <item x="27"/>
        <item m="1" x="140"/>
        <item m="1" x="138"/>
        <item m="1" x="141"/>
        <item x="2"/>
        <item x="46"/>
        <item m="1" x="144"/>
        <item x="42"/>
        <item x="44"/>
        <item m="1" x="145"/>
        <item m="1" x="148"/>
        <item m="1" x="135"/>
        <item m="1" x="137"/>
        <item m="1" x="131"/>
        <item m="1" x="136"/>
        <item m="1" x="133"/>
        <item m="1" x="134"/>
        <item m="1" x="132"/>
        <item m="1" x="130"/>
        <item m="1" x="129"/>
        <item x="15"/>
        <item x="17"/>
        <item m="1" x="99"/>
        <item x="19"/>
        <item x="89"/>
        <item m="1" x="120"/>
        <item m="1" x="143"/>
        <item x="1"/>
        <item x="5"/>
        <item x="3"/>
        <item x="4"/>
        <item x="9"/>
        <item x="11"/>
        <item x="12"/>
        <item x="10"/>
        <item x="13"/>
        <item x="32"/>
        <item x="29"/>
        <item x="30"/>
        <item x="28"/>
        <item x="33"/>
        <item x="43"/>
        <item x="41"/>
        <item x="45"/>
        <item x="34"/>
        <item x="35"/>
        <item x="38"/>
        <item x="37"/>
        <item x="36"/>
        <item x="40"/>
        <item x="39"/>
        <item x="18"/>
        <item x="16"/>
        <item x="14"/>
        <item m="1" x="100"/>
        <item x="22"/>
        <item x="24"/>
        <item x="26"/>
        <item x="20"/>
        <item m="1" x="101"/>
        <item x="51"/>
        <item x="79"/>
        <item x="69"/>
        <item x="77"/>
        <item x="72"/>
        <item x="91"/>
        <item x="74"/>
        <item x="90"/>
        <item x="70"/>
        <item x="83"/>
        <item x="97"/>
        <item x="86"/>
        <item x="88"/>
        <item x="73"/>
        <item x="57"/>
        <item x="94"/>
        <item x="87"/>
        <item x="93"/>
        <item x="78"/>
        <item x="71"/>
        <item x="23"/>
        <item x="25"/>
        <item x="9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Page" showAll="0">
      <items count="14">
        <item x="7"/>
        <item x="6"/>
        <item m="1" x="12"/>
        <item m="1" x="10"/>
        <item m="1" x="8"/>
        <item m="1" x="11"/>
        <item m="1" x="9"/>
        <item x="2"/>
        <item x="5"/>
        <item x="1"/>
        <item x="4"/>
        <item x="0"/>
        <item x="3"/>
        <item t="default"/>
      </items>
    </pivotField>
  </pivotFields>
  <rowFields count="1">
    <field x="13"/>
  </rowFields>
  <rowItems count="15">
    <i>
      <x v="247"/>
    </i>
    <i>
      <x v="136"/>
    </i>
    <i>
      <x v="188"/>
    </i>
    <i>
      <x v="216"/>
    </i>
    <i>
      <x v="185"/>
    </i>
    <i>
      <x v="217"/>
    </i>
    <i>
      <x v="110"/>
    </i>
    <i>
      <x v="138"/>
    </i>
    <i>
      <x v="218"/>
    </i>
    <i>
      <x v="113"/>
    </i>
    <i>
      <x v="116"/>
    </i>
    <i>
      <x v="186"/>
    </i>
    <i>
      <x v="128"/>
    </i>
    <i>
      <x v="118"/>
    </i>
    <i t="grand">
      <x/>
    </i>
  </rowItems>
  <colFields count="1">
    <field x="-2"/>
  </colFields>
  <colItems count="2">
    <i>
      <x/>
    </i>
    <i i="1">
      <x v="1"/>
    </i>
  </colItems>
  <pageFields count="1">
    <pageField fld="14" item="7" hier="-1"/>
  </pageFields>
  <dataFields count="2">
    <dataField name="Nr of Fish" fld="11" subtotal="count" baseField="0" baseItem="0" numFmtId="170"/>
    <dataField name="Total KG" fld="11" baseField="13" baseItem="0" numFmtId="168"/>
  </dataFields>
  <formats count="54">
    <format dxfId="3553">
      <pivotArea dataOnly="0" fieldPosition="0">
        <references count="2">
          <reference field="13" count="3">
            <x v="6"/>
            <x v="17"/>
            <x v="28"/>
          </reference>
          <reference field="14" count="1" selected="0">
            <x v="6"/>
          </reference>
        </references>
      </pivotArea>
    </format>
    <format dxfId="3552">
      <pivotArea dataOnly="0" labelOnly="1" fieldPosition="0">
        <references count="1">
          <reference field="13" count="3">
            <x v="6"/>
            <x v="17"/>
            <x v="28"/>
          </reference>
        </references>
      </pivotArea>
    </format>
    <format dxfId="3551">
      <pivotArea field="13" type="button" dataOnly="0" labelOnly="1" outline="0" axis="axisRow" fieldPosition="0"/>
    </format>
    <format dxfId="3550">
      <pivotArea dataOnly="0" labelOnly="1" outline="0" axis="axisValues" fieldPosition="0"/>
    </format>
    <format dxfId="3549">
      <pivotArea outline="0" collapsedLevelsAreSubtotals="1" fieldPosition="0"/>
    </format>
    <format dxfId="3548">
      <pivotArea type="all" dataOnly="0" outline="0" fieldPosition="0"/>
    </format>
    <format dxfId="3547">
      <pivotArea field="13" type="button" dataOnly="0" labelOnly="1" outline="0" axis="axisRow" fieldPosition="0"/>
    </format>
    <format dxfId="3546">
      <pivotArea dataOnly="0" labelOnly="1" fieldPosition="0">
        <references count="1">
          <reference field="13" count="5">
            <x v="6"/>
            <x v="11"/>
            <x v="17"/>
            <x v="22"/>
            <x v="28"/>
          </reference>
        </references>
      </pivotArea>
    </format>
    <format dxfId="3545">
      <pivotArea dataOnly="0" labelOnly="1" outline="0" axis="axisValues" fieldPosition="0"/>
    </format>
    <format dxfId="3544">
      <pivotArea collapsedLevelsAreSubtotals="1" fieldPosition="0">
        <references count="1">
          <reference field="13" count="5">
            <x v="6"/>
            <x v="11"/>
            <x v="17"/>
            <x v="22"/>
            <x v="28"/>
          </reference>
        </references>
      </pivotArea>
    </format>
    <format dxfId="3543">
      <pivotArea dataOnly="0" labelOnly="1" fieldPosition="0">
        <references count="1">
          <reference field="13" count="5">
            <x v="6"/>
            <x v="11"/>
            <x v="17"/>
            <x v="22"/>
            <x v="28"/>
          </reference>
        </references>
      </pivotArea>
    </format>
    <format dxfId="3542">
      <pivotArea collapsedLevelsAreSubtotals="1" fieldPosition="0">
        <references count="1">
          <reference field="13" count="3">
            <x v="6"/>
            <x v="17"/>
            <x v="28"/>
          </reference>
        </references>
      </pivotArea>
    </format>
    <format dxfId="3541">
      <pivotArea dataOnly="0" labelOnly="1" fieldPosition="0">
        <references count="1">
          <reference field="13" count="3">
            <x v="6"/>
            <x v="17"/>
            <x v="28"/>
          </reference>
        </references>
      </pivotArea>
    </format>
    <format dxfId="3540">
      <pivotArea dataOnly="0" labelOnly="1" fieldPosition="0">
        <references count="1">
          <reference field="13" count="5">
            <x v="6"/>
            <x v="11"/>
            <x v="17"/>
            <x v="22"/>
            <x v="28"/>
          </reference>
        </references>
      </pivotArea>
    </format>
    <format dxfId="3539">
      <pivotArea outline="0" collapsedLevelsAreSubtotals="1" fieldPosition="0"/>
    </format>
    <format dxfId="3538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37">
      <pivotArea dataOnly="0" labelOnly="1" grandRow="1" outline="0" fieldPosition="0"/>
    </format>
    <format dxfId="3536">
      <pivotArea collapsedLevelsAreSubtotals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35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34">
      <pivotArea outline="0" collapsedLevelsAreSubtotals="1" fieldPosition="0"/>
    </format>
    <format dxfId="3533">
      <pivotArea dataOnly="0" labelOnly="1" outline="0" fieldPosition="0">
        <references count="1">
          <reference field="14" count="1">
            <x v="6"/>
          </reference>
        </references>
      </pivotArea>
    </format>
    <format dxfId="3532">
      <pivotArea dataOnly="0" labelOnly="1" outline="0" axis="axisValues" fieldPosition="0"/>
    </format>
    <format dxfId="3531">
      <pivotArea type="all" dataOnly="0" outline="0" fieldPosition="0"/>
    </format>
    <format dxfId="3530">
      <pivotArea outline="0" collapsedLevelsAreSubtotals="1" fieldPosition="0"/>
    </format>
    <format dxfId="3529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28">
      <pivotArea dataOnly="0" labelOnly="1" grandRow="1" outline="0" fieldPosition="0"/>
    </format>
    <format dxfId="3527">
      <pivotArea type="all" dataOnly="0" outline="0" fieldPosition="0"/>
    </format>
    <format dxfId="3526">
      <pivotArea outline="0" collapsedLevelsAreSubtotals="1" fieldPosition="0"/>
    </format>
    <format dxfId="3525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24">
      <pivotArea dataOnly="0" labelOnly="1" grandRow="1" outline="0" fieldPosition="0"/>
    </format>
    <format dxfId="3523">
      <pivotArea outline="0" collapsedLevelsAreSubtotals="1" fieldPosition="0"/>
    </format>
    <format dxfId="3522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21">
      <pivotArea dataOnly="0" labelOnly="1" grandRow="1" outline="0" fieldPosition="0"/>
    </format>
    <format dxfId="3520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19">
      <pivotArea dataOnly="0" labelOnly="1" grandRow="1" outline="0" fieldPosition="0"/>
    </format>
    <format dxfId="3518">
      <pivotArea type="all" dataOnly="0" outline="0" fieldPosition="0"/>
    </format>
    <format dxfId="3517">
      <pivotArea outline="0" collapsedLevelsAreSubtotals="1" fieldPosition="0"/>
    </format>
    <format dxfId="3516">
      <pivotArea field="13" type="button" dataOnly="0" labelOnly="1" outline="0" axis="axisRow" fieldPosition="0"/>
    </format>
    <format dxfId="3515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14">
      <pivotArea dataOnly="0" labelOnly="1" grandRow="1" outline="0" fieldPosition="0"/>
    </format>
    <format dxfId="3513">
      <pivotArea dataOnly="0" labelOnly="1" outline="0" axis="axisValues" fieldPosition="0"/>
    </format>
    <format dxfId="3512">
      <pivotArea field="13" type="button" dataOnly="0" labelOnly="1" outline="0" axis="axisRow" fieldPosition="0"/>
    </format>
    <format dxfId="35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10">
      <pivotArea outline="0" collapsedLevelsAreSubtotals="1" fieldPosition="0"/>
    </format>
    <format dxfId="3509">
      <pivotArea dataOnly="0" labelOnly="1" fieldPosition="0">
        <references count="1">
          <reference field="13" count="14">
            <x v="6"/>
            <x v="28"/>
            <x v="50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</reference>
        </references>
      </pivotArea>
    </format>
    <format dxfId="3508">
      <pivotArea dataOnly="0" labelOnly="1" grandRow="1" outline="0" fieldPosition="0"/>
    </format>
    <format dxfId="3507">
      <pivotArea collapsedLevelsAreSubtotals="1" fieldPosition="0">
        <references count="1">
          <reference field="13" count="3">
            <x v="28"/>
            <x v="72"/>
            <x v="102"/>
          </reference>
        </references>
      </pivotArea>
    </format>
    <format dxfId="35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503">
      <pivotArea collapsedLevelsAreSubtotals="1" fieldPosition="0">
        <references count="2">
          <reference field="4294967294" count="1" selected="0">
            <x v="0"/>
          </reference>
          <reference field="13" count="3">
            <x v="28"/>
            <x v="72"/>
            <x v="102"/>
          </reference>
        </references>
      </pivotArea>
    </format>
    <format dxfId="35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01">
      <pivotArea collapsedLevelsAreSubtotals="1" fieldPosition="0">
        <references count="1">
          <reference field="13" count="14">
            <x v="6"/>
            <x v="28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  <x v="112"/>
          </reference>
        </references>
      </pivotArea>
    </format>
    <format dxfId="3500">
      <pivotArea dataOnly="0" labelOnly="1" fieldPosition="0">
        <references count="1">
          <reference field="13" count="14">
            <x v="6"/>
            <x v="28"/>
            <x v="51"/>
            <x v="56"/>
            <x v="68"/>
            <x v="69"/>
            <x v="72"/>
            <x v="97"/>
            <x v="98"/>
            <x v="99"/>
            <x v="100"/>
            <x v="101"/>
            <x v="102"/>
            <x v="1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37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5" firstHeaderRow="1" firstDataRow="1" firstDataCol="4" rowPageCount="1" colPageCount="1"/>
  <pivotFields count="13">
    <pivotField axis="axisPage" compact="0" outline="0" multipleItemSelectionAllowed="1" showAll="0" defaultSubtotal="0">
      <items count="25">
        <item h="1" x="3"/>
        <item h="1" m="1" x="4"/>
        <item h="1" m="1" x="11"/>
        <item h="1" m="1" x="12"/>
        <item h="1" m="1" x="13"/>
        <item h="1" m="1" x="14"/>
        <item h="1" m="1" x="15"/>
        <item h="1" m="1" x="16"/>
        <item h="1" m="1" x="17"/>
        <item h="1" m="1" x="18"/>
        <item h="1" m="1" x="19"/>
        <item h="1" m="1" x="20"/>
        <item h="1" m="1" x="21"/>
        <item h="1" m="1" x="22"/>
        <item h="1" m="1" x="23"/>
        <item m="1" x="24"/>
        <item m="1" x="8"/>
        <item m="1" x="9"/>
        <item m="1" x="10"/>
        <item m="1" x="6"/>
        <item h="1" m="1" x="5"/>
        <item h="1" m="1" x="7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96">
        <item x="90"/>
        <item m="1" x="91"/>
        <item m="1" x="92"/>
        <item m="1" x="93"/>
        <item m="1" x="94"/>
        <item m="1" x="95"/>
        <item x="61"/>
        <item x="49"/>
        <item x="15"/>
        <item x="41"/>
        <item x="70"/>
        <item x="53"/>
        <item x="8"/>
        <item x="26"/>
        <item x="30"/>
        <item x="2"/>
        <item x="44"/>
        <item x="40"/>
        <item x="42"/>
        <item x="89"/>
        <item x="19"/>
        <item x="47"/>
        <item x="0"/>
        <item x="6"/>
        <item x="1"/>
        <item x="5"/>
        <item x="3"/>
        <item x="4"/>
        <item x="9"/>
        <item x="11"/>
        <item x="7"/>
        <item x="12"/>
        <item x="10"/>
        <item x="13"/>
        <item x="29"/>
        <item x="28"/>
        <item x="27"/>
        <item x="31"/>
        <item x="39"/>
        <item x="43"/>
        <item x="32"/>
        <item x="33"/>
        <item x="36"/>
        <item x="35"/>
        <item x="34"/>
        <item x="38"/>
        <item x="37"/>
        <item x="17"/>
        <item x="18"/>
        <item x="16"/>
        <item x="14"/>
        <item x="21"/>
        <item x="23"/>
        <item x="22"/>
        <item x="24"/>
        <item x="20"/>
        <item x="25"/>
        <item x="48"/>
        <item x="74"/>
        <item x="64"/>
        <item x="85"/>
        <item x="60"/>
        <item x="63"/>
        <item x="72"/>
        <item x="50"/>
        <item x="82"/>
        <item x="67"/>
        <item x="84"/>
        <item x="69"/>
        <item x="83"/>
        <item x="65"/>
        <item x="55"/>
        <item x="57"/>
        <item x="62"/>
        <item x="77"/>
        <item x="75"/>
        <item x="52"/>
        <item x="80"/>
        <item x="46"/>
        <item x="68"/>
        <item x="71"/>
        <item x="54"/>
        <item x="51"/>
        <item x="59"/>
        <item x="88"/>
        <item x="58"/>
        <item x="87"/>
        <item x="76"/>
        <item x="81"/>
        <item x="86"/>
        <item x="73"/>
        <item x="56"/>
        <item x="66"/>
        <item x="79"/>
        <item x="45"/>
        <item x="78"/>
      </items>
    </pivotField>
    <pivotField axis="axisRow" compact="0" outline="0" showAll="0" measureFilter="1" defaultSubtotal="0">
      <items count="373">
        <item m="1" x="194"/>
        <item m="1" x="101"/>
        <item x="39"/>
        <item m="1" x="195"/>
        <item x="63"/>
        <item x="76"/>
        <item m="1" x="90"/>
        <item m="1" x="143"/>
        <item m="1" x="163"/>
        <item x="5"/>
        <item m="1" x="197"/>
        <item x="41"/>
        <item m="1" x="171"/>
        <item x="80"/>
        <item m="1" x="99"/>
        <item x="58"/>
        <item m="1" x="198"/>
        <item m="1" x="91"/>
        <item m="1" x="142"/>
        <item m="1" x="199"/>
        <item x="56"/>
        <item m="1" x="200"/>
        <item m="1" x="134"/>
        <item m="1" x="201"/>
        <item m="1" x="164"/>
        <item m="1" x="202"/>
        <item m="1" x="159"/>
        <item x="53"/>
        <item x="40"/>
        <item x="47"/>
        <item m="1" x="92"/>
        <item m="1" x="174"/>
        <item m="1" x="203"/>
        <item x="57"/>
        <item m="1" x="204"/>
        <item m="1" x="205"/>
        <item x="9"/>
        <item m="1" x="206"/>
        <item x="75"/>
        <item x="66"/>
        <item m="1" x="207"/>
        <item m="1" x="208"/>
        <item m="1" x="95"/>
        <item x="69"/>
        <item m="1" x="93"/>
        <item m="1" x="209"/>
        <item m="1" x="210"/>
        <item m="1" x="102"/>
        <item x="46"/>
        <item m="1" x="211"/>
        <item m="1" x="133"/>
        <item m="1" x="212"/>
        <item m="1" x="213"/>
        <item m="1" x="214"/>
        <item m="1" x="167"/>
        <item m="1" x="215"/>
        <item x="67"/>
        <item m="1" x="216"/>
        <item m="1" x="217"/>
        <item m="1" x="218"/>
        <item x="16"/>
        <item m="1" x="219"/>
        <item x="54"/>
        <item m="1" x="220"/>
        <item m="1" x="221"/>
        <item m="1" x="222"/>
        <item m="1" x="223"/>
        <item m="1" x="157"/>
        <item m="1" x="224"/>
        <item x="2"/>
        <item m="1" x="96"/>
        <item m="1" x="225"/>
        <item m="1" x="115"/>
        <item m="1" x="166"/>
        <item m="1" x="226"/>
        <item m="1" x="94"/>
        <item m="1" x="228"/>
        <item m="1" x="229"/>
        <item m="1" x="230"/>
        <item m="1" x="231"/>
        <item m="1" x="232"/>
        <item m="1" x="141"/>
        <item m="1" x="233"/>
        <item x="50"/>
        <item m="1" x="234"/>
        <item x="70"/>
        <item m="1" x="235"/>
        <item m="1" x="236"/>
        <item m="1" x="237"/>
        <item m="1" x="238"/>
        <item x="3"/>
        <item m="1" x="239"/>
        <item m="1" x="240"/>
        <item m="1" x="241"/>
        <item m="1" x="242"/>
        <item m="1" x="243"/>
        <item x="51"/>
        <item x="34"/>
        <item x="48"/>
        <item m="1" x="244"/>
        <item m="1" x="245"/>
        <item m="1" x="156"/>
        <item m="1" x="246"/>
        <item m="1" x="247"/>
        <item m="1" x="248"/>
        <item m="1" x="249"/>
        <item x="59"/>
        <item m="1" x="250"/>
        <item m="1" x="251"/>
        <item m="1" x="151"/>
        <item m="1" x="252"/>
        <item m="1" x="253"/>
        <item m="1" x="254"/>
        <item m="1" x="255"/>
        <item m="1" x="256"/>
        <item m="1" x="257"/>
        <item m="1" x="258"/>
        <item m="1" x="259"/>
        <item m="1" x="260"/>
        <item x="29"/>
        <item m="1" x="172"/>
        <item m="1" x="261"/>
        <item m="1" x="262"/>
        <item m="1" x="263"/>
        <item x="77"/>
        <item m="1" x="98"/>
        <item m="1" x="264"/>
        <item m="1" x="265"/>
        <item m="1" x="266"/>
        <item m="1" x="111"/>
        <item m="1" x="267"/>
        <item m="1" x="268"/>
        <item m="1" x="269"/>
        <item m="1" x="270"/>
        <item m="1" x="271"/>
        <item m="1" x="144"/>
        <item m="1" x="272"/>
        <item x="64"/>
        <item m="1" x="273"/>
        <item m="1" x="274"/>
        <item m="1" x="89"/>
        <item m="1" x="275"/>
        <item m="1" x="276"/>
        <item m="1" x="277"/>
        <item x="52"/>
        <item x="27"/>
        <item m="1" x="173"/>
        <item m="1" x="278"/>
        <item m="1" x="369"/>
        <item m="1" x="279"/>
        <item m="1" x="280"/>
        <item m="1" x="281"/>
        <item m="1" x="282"/>
        <item m="1" x="114"/>
        <item m="1" x="283"/>
        <item m="1" x="284"/>
        <item m="1" x="158"/>
        <item x="45"/>
        <item m="1" x="97"/>
        <item x="6"/>
        <item m="1" x="285"/>
        <item x="61"/>
        <item m="1" x="286"/>
        <item m="1" x="287"/>
        <item m="1" x="165"/>
        <item m="1" x="288"/>
        <item x="78"/>
        <item m="1" x="289"/>
        <item m="1" x="290"/>
        <item x="60"/>
        <item m="1" x="291"/>
        <item m="1" x="292"/>
        <item m="1" x="293"/>
        <item m="1" x="294"/>
        <item x="31"/>
        <item m="1" x="295"/>
        <item m="1" x="296"/>
        <item m="1" x="297"/>
        <item m="1" x="298"/>
        <item m="1" x="299"/>
        <item m="1" x="100"/>
        <item m="1" x="300"/>
        <item x="42"/>
        <item x="62"/>
        <item m="1" x="301"/>
        <item m="1" x="302"/>
        <item m="1" x="303"/>
        <item m="1" x="304"/>
        <item m="1" x="371"/>
        <item m="1" x="169"/>
        <item m="1" x="305"/>
        <item m="1" x="306"/>
        <item x="74"/>
        <item m="1" x="307"/>
        <item x="36"/>
        <item m="1" x="372"/>
        <item x="55"/>
        <item m="1" x="308"/>
        <item m="1" x="309"/>
        <item m="1" x="310"/>
        <item x="20"/>
        <item x="71"/>
        <item m="1" x="311"/>
        <item m="1" x="312"/>
        <item m="1" x="313"/>
        <item m="1" x="314"/>
        <item x="22"/>
        <item m="1" x="315"/>
        <item m="1" x="113"/>
        <item m="1" x="368"/>
        <item x="68"/>
        <item m="1" x="196"/>
        <item x="49"/>
        <item m="1" x="357"/>
        <item m="1" x="316"/>
        <item m="1" x="317"/>
        <item m="1" x="318"/>
        <item m="1" x="319"/>
        <item m="1" x="320"/>
        <item m="1" x="321"/>
        <item m="1" x="322"/>
        <item m="1" x="323"/>
        <item m="1" x="370"/>
        <item m="1" x="324"/>
        <item m="1" x="325"/>
        <item m="1" x="326"/>
        <item m="1" x="327"/>
        <item x="65"/>
        <item m="1" x="328"/>
        <item m="1" x="329"/>
        <item m="1" x="330"/>
        <item m="1" x="331"/>
        <item x="73"/>
        <item m="1" x="332"/>
        <item m="1" x="333"/>
        <item x="83"/>
        <item m="1" x="87"/>
        <item m="1" x="334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m="1" x="344"/>
        <item m="1" x="345"/>
        <item x="10"/>
        <item m="1" x="227"/>
        <item m="1" x="106"/>
        <item x="72"/>
        <item m="1" x="346"/>
        <item m="1" x="347"/>
        <item m="1" x="348"/>
        <item m="1" x="349"/>
        <item m="1" x="350"/>
        <item m="1" x="351"/>
        <item m="1" x="352"/>
        <item m="1" x="353"/>
        <item m="1" x="354"/>
        <item m="1" x="355"/>
        <item m="1" x="356"/>
        <item m="1" x="358"/>
        <item m="1" x="359"/>
        <item m="1" x="360"/>
        <item m="1" x="361"/>
        <item m="1" x="362"/>
        <item m="1" x="363"/>
        <item m="1" x="364"/>
        <item m="1" x="365"/>
        <item x="82"/>
        <item m="1" x="366"/>
        <item m="1" x="367"/>
        <item m="1" x="162"/>
        <item m="1" x="149"/>
        <item m="1" x="154"/>
        <item m="1" x="139"/>
        <item m="1" x="126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61"/>
        <item m="1" x="160"/>
        <item m="1" x="147"/>
        <item m="1" x="148"/>
        <item x="21"/>
        <item m="1" x="145"/>
        <item m="1" x="146"/>
        <item m="1" x="129"/>
        <item m="1" x="153"/>
        <item m="1" x="152"/>
        <item m="1" x="150"/>
        <item m="1" x="155"/>
        <item m="1" x="170"/>
        <item x="1"/>
        <item m="1" x="168"/>
        <item x="43"/>
        <item m="1" x="135"/>
        <item m="1" x="140"/>
        <item m="1" x="136"/>
        <item m="1" x="138"/>
        <item x="14"/>
        <item m="1" x="137"/>
        <item m="1" x="130"/>
        <item m="1" x="128"/>
        <item m="1" x="127"/>
        <item m="1" x="131"/>
        <item m="1" x="132"/>
        <item m="1" x="88"/>
        <item m="1" x="122"/>
        <item m="1" x="105"/>
        <item m="1" x="103"/>
        <item x="0"/>
        <item m="1" x="104"/>
        <item m="1" x="109"/>
        <item x="8"/>
        <item m="1" x="110"/>
        <item m="1" x="107"/>
        <item x="7"/>
        <item m="1" x="108"/>
        <item m="1" x="120"/>
        <item m="1" x="119"/>
        <item m="1" x="121"/>
        <item x="44"/>
        <item m="1" x="124"/>
        <item m="1" x="125"/>
        <item m="1" x="116"/>
        <item m="1" x="118"/>
        <item m="1" x="117"/>
        <item m="1" x="112"/>
        <item x="15"/>
        <item x="17"/>
        <item m="1" x="84"/>
        <item x="19"/>
        <item m="1" x="123"/>
        <item x="30"/>
        <item x="4"/>
        <item x="11"/>
        <item x="12"/>
        <item x="13"/>
        <item x="28"/>
        <item x="32"/>
        <item x="33"/>
        <item x="35"/>
        <item x="38"/>
        <item x="37"/>
        <item x="18"/>
        <item m="1" x="85"/>
        <item x="24"/>
        <item x="26"/>
        <item m="1" x="86"/>
        <item x="79"/>
        <item x="23"/>
        <item x="25"/>
        <item x="81"/>
      </items>
    </pivotField>
    <pivotField compact="0" outline="0" showAll="0" defaultSubtotal="0"/>
    <pivotField axis="axisRow" compact="0" outline="0" showAll="0" defaultSubtotal="0">
      <items count="56">
        <item m="1" x="38"/>
        <item m="1" x="44"/>
        <item m="1" x="19"/>
        <item m="1" x="17"/>
        <item m="1" x="21"/>
        <item m="1" x="52"/>
        <item m="1" x="22"/>
        <item m="1" x="49"/>
        <item m="1" x="35"/>
        <item m="1" x="37"/>
        <item m="1" x="36"/>
        <item m="1" x="20"/>
        <item m="1" x="51"/>
        <item m="1" x="53"/>
        <item m="1" x="45"/>
        <item m="1" x="50"/>
        <item x="14"/>
        <item m="1" x="15"/>
        <item m="1" x="47"/>
        <item m="1" x="48"/>
        <item m="1" x="46"/>
        <item m="1" x="42"/>
        <item m="1" x="41"/>
        <item m="1" x="40"/>
        <item m="1" x="39"/>
        <item m="1" x="18"/>
        <item m="1" x="43"/>
        <item m="1" x="54"/>
        <item m="1" x="55"/>
        <item m="1" x="28"/>
        <item m="1" x="29"/>
        <item m="1" x="34"/>
        <item x="13"/>
        <item m="1" x="26"/>
        <item m="1" x="32"/>
        <item x="3"/>
        <item m="1" x="33"/>
        <item m="1" x="30"/>
        <item m="1" x="31"/>
        <item m="1" x="27"/>
        <item m="1" x="25"/>
        <item x="6"/>
        <item m="1" x="16"/>
        <item x="2"/>
        <item x="9"/>
        <item x="5"/>
        <item x="12"/>
        <item x="8"/>
        <item x="1"/>
        <item x="4"/>
        <item x="11"/>
        <item x="0"/>
        <item x="7"/>
        <item m="1" x="23"/>
        <item m="1" x="24"/>
        <item x="10"/>
      </items>
    </pivotField>
    <pivotField compact="0" outline="0" showAll="0" defaultSubtotal="0"/>
    <pivotField axis="axisRow" compact="0" outline="0" showAll="0" sortType="ascending" defaultSubtotal="0">
      <items count="14">
        <item m="1" x="11"/>
        <item m="1" x="9"/>
        <item x="5"/>
        <item m="1" x="10"/>
        <item x="8"/>
        <item x="1"/>
        <item x="6"/>
        <item x="7"/>
        <item x="3"/>
        <item x="2"/>
        <item m="1" x="12"/>
        <item x="0"/>
        <item m="1" x="13"/>
        <item h="1" x="4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8">
    <i>
      <x v="2"/>
      <x v="81"/>
      <x v="2"/>
      <x v="47"/>
    </i>
    <i>
      <x v="4"/>
      <x v="32"/>
      <x v="249"/>
      <x v="48"/>
    </i>
    <i>
      <x v="5"/>
      <x v="63"/>
      <x v="210"/>
      <x v="50"/>
    </i>
    <i>
      <x v="6"/>
      <x v="35"/>
      <x v="119"/>
      <x v="49"/>
    </i>
    <i>
      <x v="7"/>
      <x v="24"/>
      <x v="312"/>
      <x v="51"/>
    </i>
    <i>
      <x v="8"/>
      <x v="49"/>
      <x v="60"/>
      <x v="43"/>
    </i>
    <i>
      <x v="9"/>
      <x v="77"/>
      <x v="38"/>
      <x v="46"/>
    </i>
    <i>
      <x v="11"/>
      <x v="15"/>
      <x v="97"/>
      <x v="47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3">
    <format dxfId="390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06">
      <pivotArea type="all" dataOnly="0" outline="0" fieldPosition="0"/>
    </format>
    <format dxfId="3905">
      <pivotArea outline="0" collapsedLevelsAreSubtotals="1" fieldPosition="0"/>
    </format>
    <format dxfId="3904">
      <pivotArea dataOnly="0" labelOnly="1" outline="0" fieldPosition="0">
        <references count="1">
          <reference field="9" count="1">
            <x v="2"/>
          </reference>
        </references>
      </pivotArea>
    </format>
    <format dxfId="3903">
      <pivotArea outline="0" collapsedLevelsAreSubtotals="1" fieldPosition="0"/>
    </format>
    <format dxfId="3902">
      <pivotArea dataOnly="0" labelOnly="1" outline="0" fieldPosition="0">
        <references count="1">
          <reference field="9" count="1">
            <x v="2"/>
          </reference>
        </references>
      </pivotArea>
    </format>
    <format dxfId="3901">
      <pivotArea outline="0" collapsedLevelsAreSubtotals="1" fieldPosition="0"/>
    </format>
    <format dxfId="3900">
      <pivotArea type="all" dataOnly="0" outline="0" fieldPosition="0"/>
    </format>
    <format dxfId="3899">
      <pivotArea type="all" dataOnly="0" outline="0" fieldPosition="0"/>
    </format>
    <format dxfId="3898">
      <pivotArea type="all" dataOnly="0" outline="0" fieldPosition="0"/>
    </format>
    <format dxfId="3897">
      <pivotArea outline="0" collapsedLevelsAreSubtotals="1" fieldPosition="0"/>
    </format>
    <format dxfId="3896">
      <pivotArea dataOnly="0" labelOnly="1" outline="0" axis="axisValues" fieldPosition="0"/>
    </format>
    <format dxfId="3895">
      <pivotArea dataOnly="0" labelOnly="1" outline="0" fieldPosition="0">
        <references count="1">
          <reference field="9" count="1">
            <x v="2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24.xml"/><Relationship Id="rId18" Type="http://schemas.openxmlformats.org/officeDocument/2006/relationships/pivotTable" Target="../pivotTables/pivotTable29.xml"/><Relationship Id="rId26" Type="http://schemas.openxmlformats.org/officeDocument/2006/relationships/pivotTable" Target="../pivotTables/pivotTable37.xml"/><Relationship Id="rId39" Type="http://schemas.openxmlformats.org/officeDocument/2006/relationships/pivotTable" Target="../pivotTables/pivotTable50.xml"/><Relationship Id="rId21" Type="http://schemas.openxmlformats.org/officeDocument/2006/relationships/pivotTable" Target="../pivotTables/pivotTable32.xml"/><Relationship Id="rId34" Type="http://schemas.openxmlformats.org/officeDocument/2006/relationships/pivotTable" Target="../pivotTables/pivotTable45.xml"/><Relationship Id="rId42" Type="http://schemas.openxmlformats.org/officeDocument/2006/relationships/pivotTable" Target="../pivotTables/pivotTable53.xml"/><Relationship Id="rId7" Type="http://schemas.openxmlformats.org/officeDocument/2006/relationships/pivotTable" Target="../pivotTables/pivotTable18.xml"/><Relationship Id="rId2" Type="http://schemas.openxmlformats.org/officeDocument/2006/relationships/pivotTable" Target="../pivotTables/pivotTable13.xml"/><Relationship Id="rId16" Type="http://schemas.openxmlformats.org/officeDocument/2006/relationships/pivotTable" Target="../pivotTables/pivotTable27.xml"/><Relationship Id="rId20" Type="http://schemas.openxmlformats.org/officeDocument/2006/relationships/pivotTable" Target="../pivotTables/pivotTable31.xml"/><Relationship Id="rId29" Type="http://schemas.openxmlformats.org/officeDocument/2006/relationships/pivotTable" Target="../pivotTables/pivotTable40.xml"/><Relationship Id="rId41" Type="http://schemas.openxmlformats.org/officeDocument/2006/relationships/pivotTable" Target="../pivotTables/pivotTable52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11" Type="http://schemas.openxmlformats.org/officeDocument/2006/relationships/pivotTable" Target="../pivotTables/pivotTable22.xml"/><Relationship Id="rId24" Type="http://schemas.openxmlformats.org/officeDocument/2006/relationships/pivotTable" Target="../pivotTables/pivotTable35.xml"/><Relationship Id="rId32" Type="http://schemas.openxmlformats.org/officeDocument/2006/relationships/pivotTable" Target="../pivotTables/pivotTable43.xml"/><Relationship Id="rId37" Type="http://schemas.openxmlformats.org/officeDocument/2006/relationships/pivotTable" Target="../pivotTables/pivotTable48.xml"/><Relationship Id="rId40" Type="http://schemas.openxmlformats.org/officeDocument/2006/relationships/pivotTable" Target="../pivotTables/pivotTable51.xml"/><Relationship Id="rId5" Type="http://schemas.openxmlformats.org/officeDocument/2006/relationships/pivotTable" Target="../pivotTables/pivotTable16.xml"/><Relationship Id="rId15" Type="http://schemas.openxmlformats.org/officeDocument/2006/relationships/pivotTable" Target="../pivotTables/pivotTable26.xml"/><Relationship Id="rId23" Type="http://schemas.openxmlformats.org/officeDocument/2006/relationships/pivotTable" Target="../pivotTables/pivotTable34.xml"/><Relationship Id="rId28" Type="http://schemas.openxmlformats.org/officeDocument/2006/relationships/pivotTable" Target="../pivotTables/pivotTable39.xml"/><Relationship Id="rId36" Type="http://schemas.openxmlformats.org/officeDocument/2006/relationships/pivotTable" Target="../pivotTables/pivotTable47.xml"/><Relationship Id="rId10" Type="http://schemas.openxmlformats.org/officeDocument/2006/relationships/pivotTable" Target="../pivotTables/pivotTable21.xml"/><Relationship Id="rId19" Type="http://schemas.openxmlformats.org/officeDocument/2006/relationships/pivotTable" Target="../pivotTables/pivotTable30.xml"/><Relationship Id="rId31" Type="http://schemas.openxmlformats.org/officeDocument/2006/relationships/pivotTable" Target="../pivotTables/pivotTable42.xml"/><Relationship Id="rId4" Type="http://schemas.openxmlformats.org/officeDocument/2006/relationships/pivotTable" Target="../pivotTables/pivotTable15.xml"/><Relationship Id="rId9" Type="http://schemas.openxmlformats.org/officeDocument/2006/relationships/pivotTable" Target="../pivotTables/pivotTable20.xml"/><Relationship Id="rId14" Type="http://schemas.openxmlformats.org/officeDocument/2006/relationships/pivotTable" Target="../pivotTables/pivotTable25.xml"/><Relationship Id="rId22" Type="http://schemas.openxmlformats.org/officeDocument/2006/relationships/pivotTable" Target="../pivotTables/pivotTable33.xml"/><Relationship Id="rId27" Type="http://schemas.openxmlformats.org/officeDocument/2006/relationships/pivotTable" Target="../pivotTables/pivotTable38.xml"/><Relationship Id="rId30" Type="http://schemas.openxmlformats.org/officeDocument/2006/relationships/pivotTable" Target="../pivotTables/pivotTable41.xml"/><Relationship Id="rId35" Type="http://schemas.openxmlformats.org/officeDocument/2006/relationships/pivotTable" Target="../pivotTables/pivotTable46.xml"/><Relationship Id="rId43" Type="http://schemas.openxmlformats.org/officeDocument/2006/relationships/printerSettings" Target="../printerSettings/printerSettings13.bin"/><Relationship Id="rId8" Type="http://schemas.openxmlformats.org/officeDocument/2006/relationships/pivotTable" Target="../pivotTables/pivotTable19.xml"/><Relationship Id="rId3" Type="http://schemas.openxmlformats.org/officeDocument/2006/relationships/pivotTable" Target="../pivotTables/pivotTable14.xml"/><Relationship Id="rId12" Type="http://schemas.openxmlformats.org/officeDocument/2006/relationships/pivotTable" Target="../pivotTables/pivotTable23.xml"/><Relationship Id="rId17" Type="http://schemas.openxmlformats.org/officeDocument/2006/relationships/pivotTable" Target="../pivotTables/pivotTable28.xml"/><Relationship Id="rId25" Type="http://schemas.openxmlformats.org/officeDocument/2006/relationships/pivotTable" Target="../pivotTables/pivotTable36.xml"/><Relationship Id="rId33" Type="http://schemas.openxmlformats.org/officeDocument/2006/relationships/pivotTable" Target="../pivotTables/pivotTable44.xml"/><Relationship Id="rId38" Type="http://schemas.openxmlformats.org/officeDocument/2006/relationships/pivotTable" Target="../pivotTables/pivotTable49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1.xml"/><Relationship Id="rId13" Type="http://schemas.openxmlformats.org/officeDocument/2006/relationships/pivotTable" Target="../pivotTables/pivotTable66.xml"/><Relationship Id="rId18" Type="http://schemas.openxmlformats.org/officeDocument/2006/relationships/pivotTable" Target="../pivotTables/pivotTable71.xml"/><Relationship Id="rId26" Type="http://schemas.openxmlformats.org/officeDocument/2006/relationships/pivotTable" Target="../pivotTables/pivotTable79.xml"/><Relationship Id="rId3" Type="http://schemas.openxmlformats.org/officeDocument/2006/relationships/pivotTable" Target="../pivotTables/pivotTable56.xml"/><Relationship Id="rId21" Type="http://schemas.openxmlformats.org/officeDocument/2006/relationships/pivotTable" Target="../pivotTables/pivotTable74.xml"/><Relationship Id="rId7" Type="http://schemas.openxmlformats.org/officeDocument/2006/relationships/pivotTable" Target="../pivotTables/pivotTable60.xml"/><Relationship Id="rId12" Type="http://schemas.openxmlformats.org/officeDocument/2006/relationships/pivotTable" Target="../pivotTables/pivotTable65.xml"/><Relationship Id="rId17" Type="http://schemas.openxmlformats.org/officeDocument/2006/relationships/pivotTable" Target="../pivotTables/pivotTable70.xml"/><Relationship Id="rId25" Type="http://schemas.openxmlformats.org/officeDocument/2006/relationships/pivotTable" Target="../pivotTables/pivotTable78.xml"/><Relationship Id="rId2" Type="http://schemas.openxmlformats.org/officeDocument/2006/relationships/pivotTable" Target="../pivotTables/pivotTable55.xml"/><Relationship Id="rId16" Type="http://schemas.openxmlformats.org/officeDocument/2006/relationships/pivotTable" Target="../pivotTables/pivotTable69.xml"/><Relationship Id="rId20" Type="http://schemas.openxmlformats.org/officeDocument/2006/relationships/pivotTable" Target="../pivotTables/pivotTable73.xml"/><Relationship Id="rId29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54.xml"/><Relationship Id="rId6" Type="http://schemas.openxmlformats.org/officeDocument/2006/relationships/pivotTable" Target="../pivotTables/pivotTable59.xml"/><Relationship Id="rId11" Type="http://schemas.openxmlformats.org/officeDocument/2006/relationships/pivotTable" Target="../pivotTables/pivotTable64.xml"/><Relationship Id="rId24" Type="http://schemas.openxmlformats.org/officeDocument/2006/relationships/pivotTable" Target="../pivotTables/pivotTable77.xml"/><Relationship Id="rId5" Type="http://schemas.openxmlformats.org/officeDocument/2006/relationships/pivotTable" Target="../pivotTables/pivotTable58.xml"/><Relationship Id="rId15" Type="http://schemas.openxmlformats.org/officeDocument/2006/relationships/pivotTable" Target="../pivotTables/pivotTable68.xml"/><Relationship Id="rId23" Type="http://schemas.openxmlformats.org/officeDocument/2006/relationships/pivotTable" Target="../pivotTables/pivotTable76.xml"/><Relationship Id="rId28" Type="http://schemas.openxmlformats.org/officeDocument/2006/relationships/pivotTable" Target="../pivotTables/pivotTable81.xml"/><Relationship Id="rId10" Type="http://schemas.openxmlformats.org/officeDocument/2006/relationships/pivotTable" Target="../pivotTables/pivotTable63.xml"/><Relationship Id="rId19" Type="http://schemas.openxmlformats.org/officeDocument/2006/relationships/pivotTable" Target="../pivotTables/pivotTable72.xml"/><Relationship Id="rId4" Type="http://schemas.openxmlformats.org/officeDocument/2006/relationships/pivotTable" Target="../pivotTables/pivotTable57.xml"/><Relationship Id="rId9" Type="http://schemas.openxmlformats.org/officeDocument/2006/relationships/pivotTable" Target="../pivotTables/pivotTable62.xml"/><Relationship Id="rId14" Type="http://schemas.openxmlformats.org/officeDocument/2006/relationships/pivotTable" Target="../pivotTables/pivotTable67.xml"/><Relationship Id="rId22" Type="http://schemas.openxmlformats.org/officeDocument/2006/relationships/pivotTable" Target="../pivotTables/pivotTable75.xml"/><Relationship Id="rId27" Type="http://schemas.openxmlformats.org/officeDocument/2006/relationships/pivotTable" Target="../pivotTables/pivotTable8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workbookViewId="0"/>
  </sheetViews>
  <sheetFormatPr defaultColWidth="9.453125" defaultRowHeight="12.5" x14ac:dyDescent="0.25"/>
  <cols>
    <col min="1" max="1" width="17.453125" style="61" bestFit="1" customWidth="1"/>
    <col min="2" max="2" width="7.453125" style="61" bestFit="1" customWidth="1"/>
    <col min="3" max="3" width="15" style="61" bestFit="1" customWidth="1"/>
    <col min="4" max="4" width="18.453125" style="61" bestFit="1" customWidth="1"/>
    <col min="5" max="5" width="6.54296875" style="108" customWidth="1"/>
    <col min="6" max="6" width="9.453125" style="61" customWidth="1"/>
    <col min="7" max="7" width="15.54296875" style="61" bestFit="1" customWidth="1"/>
    <col min="8" max="8" width="23" style="61" bestFit="1" customWidth="1"/>
    <col min="9" max="9" width="7" style="108" customWidth="1"/>
    <col min="10" max="10" width="12.54296875" style="61" bestFit="1" customWidth="1"/>
    <col min="11" max="11" width="18.54296875" style="61" bestFit="1" customWidth="1"/>
    <col min="12" max="12" width="13" style="61" customWidth="1"/>
    <col min="13" max="13" width="7.453125" style="61" customWidth="1"/>
    <col min="14" max="15" width="9.453125" style="61" customWidth="1"/>
    <col min="16" max="16" width="11.54296875" style="61" customWidth="1"/>
    <col min="17" max="22" width="9.453125" style="61" customWidth="1"/>
    <col min="23" max="25" width="9.54296875" style="61" customWidth="1"/>
    <col min="26" max="26" width="8.453125" style="61" customWidth="1"/>
    <col min="27" max="27" width="9.453125" style="61" customWidth="1"/>
    <col min="28" max="29" width="6.54296875" style="61" customWidth="1"/>
    <col min="30" max="30" width="7.453125" style="61" customWidth="1"/>
    <col min="31" max="31" width="10.54296875" style="89" customWidth="1"/>
    <col min="32" max="16384" width="9.453125" style="61"/>
  </cols>
  <sheetData>
    <row r="1" spans="1:34" s="30" customFormat="1" ht="28.5" customHeight="1" x14ac:dyDescent="0.25">
      <c r="A1" s="94" t="s">
        <v>3</v>
      </c>
      <c r="B1" s="94"/>
      <c r="C1" s="94" t="s">
        <v>4</v>
      </c>
      <c r="D1" s="95" t="s">
        <v>129</v>
      </c>
      <c r="E1" s="106" t="s">
        <v>175</v>
      </c>
      <c r="F1" s="95" t="s">
        <v>130</v>
      </c>
      <c r="G1" s="97" t="s">
        <v>5</v>
      </c>
      <c r="H1" s="96" t="s">
        <v>129</v>
      </c>
      <c r="I1" s="106" t="s">
        <v>175</v>
      </c>
      <c r="J1" s="96" t="s">
        <v>130</v>
      </c>
      <c r="K1" s="98" t="s">
        <v>6</v>
      </c>
      <c r="M1" s="30" t="s">
        <v>169</v>
      </c>
      <c r="Q1" s="60" t="s">
        <v>101</v>
      </c>
    </row>
    <row r="2" spans="1:34" ht="11.5" x14ac:dyDescent="0.25">
      <c r="A2" s="99" t="s">
        <v>42</v>
      </c>
      <c r="B2" s="99" t="s">
        <v>57</v>
      </c>
      <c r="C2" s="102" t="s">
        <v>94</v>
      </c>
      <c r="D2" s="104" t="s">
        <v>160</v>
      </c>
      <c r="E2" s="107">
        <v>25</v>
      </c>
      <c r="F2" s="104" t="s">
        <v>133</v>
      </c>
      <c r="G2" s="104" t="s">
        <v>7</v>
      </c>
      <c r="H2" s="105" t="s">
        <v>132</v>
      </c>
      <c r="I2" s="111">
        <v>40</v>
      </c>
      <c r="J2" s="105" t="s">
        <v>133</v>
      </c>
      <c r="K2" s="105" t="s">
        <v>10</v>
      </c>
      <c r="L2" s="62" t="s">
        <v>100</v>
      </c>
      <c r="M2" s="63" t="s">
        <v>7</v>
      </c>
      <c r="N2" s="63" t="s">
        <v>9</v>
      </c>
      <c r="O2" s="63" t="s">
        <v>19</v>
      </c>
      <c r="P2" s="63" t="s">
        <v>24</v>
      </c>
      <c r="Q2" s="63" t="s">
        <v>11</v>
      </c>
      <c r="R2" s="63" t="s">
        <v>22</v>
      </c>
      <c r="S2" s="63" t="s">
        <v>103</v>
      </c>
      <c r="T2" s="64" t="s">
        <v>136</v>
      </c>
      <c r="U2" s="64" t="s">
        <v>135</v>
      </c>
      <c r="V2" s="64" t="s">
        <v>140</v>
      </c>
      <c r="W2" s="64" t="s">
        <v>141</v>
      </c>
      <c r="X2" s="64" t="s">
        <v>142</v>
      </c>
      <c r="Y2" s="64" t="s">
        <v>168</v>
      </c>
      <c r="Z2" s="64" t="s">
        <v>20</v>
      </c>
      <c r="AA2" s="64" t="s">
        <v>8</v>
      </c>
      <c r="AB2" s="64" t="s">
        <v>120</v>
      </c>
      <c r="AC2" s="64" t="s">
        <v>121</v>
      </c>
      <c r="AD2" s="64" t="s">
        <v>119</v>
      </c>
      <c r="AE2" s="64" t="s">
        <v>122</v>
      </c>
      <c r="AF2" s="64" t="s">
        <v>157</v>
      </c>
      <c r="AG2" s="64" t="s">
        <v>118</v>
      </c>
      <c r="AH2" s="64" t="s">
        <v>10</v>
      </c>
    </row>
    <row r="3" spans="1:34" ht="11.5" x14ac:dyDescent="0.25">
      <c r="A3" s="100" t="s">
        <v>50</v>
      </c>
      <c r="B3" s="100" t="s">
        <v>65</v>
      </c>
      <c r="C3" s="103" t="s">
        <v>104</v>
      </c>
      <c r="D3" s="104"/>
      <c r="E3" s="107"/>
      <c r="F3" s="104"/>
      <c r="G3" s="104" t="s">
        <v>16</v>
      </c>
      <c r="H3" s="105" t="s">
        <v>134</v>
      </c>
      <c r="I3" s="111"/>
      <c r="J3" s="105" t="s">
        <v>133</v>
      </c>
      <c r="K3" s="105" t="s">
        <v>12</v>
      </c>
      <c r="L3" s="65">
        <v>1</v>
      </c>
      <c r="M3" s="66"/>
      <c r="N3" s="66"/>
      <c r="O3" s="66"/>
      <c r="P3" s="66"/>
      <c r="Q3" s="66"/>
      <c r="R3" s="66"/>
      <c r="S3" s="67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</row>
    <row r="4" spans="1:34" ht="11.5" x14ac:dyDescent="0.25">
      <c r="A4" s="100" t="s">
        <v>39</v>
      </c>
      <c r="B4" s="100" t="s">
        <v>54</v>
      </c>
      <c r="C4" s="103" t="s">
        <v>105</v>
      </c>
      <c r="D4" s="104"/>
      <c r="E4" s="107"/>
      <c r="F4" s="104"/>
      <c r="G4" s="104" t="s">
        <v>15</v>
      </c>
      <c r="H4" s="105" t="s">
        <v>128</v>
      </c>
      <c r="I4" s="111">
        <v>50</v>
      </c>
      <c r="J4" s="105" t="s">
        <v>131</v>
      </c>
      <c r="K4" s="105" t="s">
        <v>8</v>
      </c>
      <c r="L4" s="68">
        <v>2</v>
      </c>
      <c r="M4" s="69"/>
      <c r="N4" s="69"/>
      <c r="O4" s="69"/>
      <c r="P4" s="69"/>
      <c r="Q4" s="69"/>
      <c r="R4" s="69"/>
      <c r="S4" s="70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4" ht="11.5" x14ac:dyDescent="0.25">
      <c r="A5" s="100" t="s">
        <v>44</v>
      </c>
      <c r="B5" s="100" t="s">
        <v>59</v>
      </c>
      <c r="C5" s="103" t="s">
        <v>106</v>
      </c>
      <c r="D5" s="104" t="s">
        <v>161</v>
      </c>
      <c r="E5" s="107">
        <v>30</v>
      </c>
      <c r="F5" s="104" t="s">
        <v>131</v>
      </c>
      <c r="G5" s="104" t="s">
        <v>9</v>
      </c>
      <c r="H5" s="105" t="s">
        <v>147</v>
      </c>
      <c r="I5" s="111">
        <v>66</v>
      </c>
      <c r="J5" s="105"/>
      <c r="K5" s="105" t="s">
        <v>118</v>
      </c>
      <c r="L5" s="68">
        <v>3</v>
      </c>
      <c r="M5" s="69"/>
      <c r="N5" s="69"/>
      <c r="O5" s="69"/>
      <c r="P5" s="69"/>
      <c r="Q5" s="69"/>
      <c r="R5" s="69"/>
      <c r="S5" s="70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4" ht="11.5" x14ac:dyDescent="0.25">
      <c r="A6" s="100" t="s">
        <v>40</v>
      </c>
      <c r="B6" s="100" t="s">
        <v>55</v>
      </c>
      <c r="C6" s="103" t="s">
        <v>107</v>
      </c>
      <c r="D6" s="104" t="s">
        <v>162</v>
      </c>
      <c r="E6" s="107">
        <v>36</v>
      </c>
      <c r="F6" s="104" t="s">
        <v>133</v>
      </c>
      <c r="G6" s="104" t="s">
        <v>11</v>
      </c>
      <c r="H6" s="105" t="s">
        <v>145</v>
      </c>
      <c r="I6" s="111"/>
      <c r="J6" s="105" t="s">
        <v>131</v>
      </c>
      <c r="K6" s="105" t="s">
        <v>23</v>
      </c>
      <c r="L6" s="68">
        <v>4</v>
      </c>
      <c r="M6" s="69"/>
      <c r="N6" s="69"/>
      <c r="O6" s="69"/>
      <c r="P6" s="69"/>
      <c r="Q6" s="69"/>
      <c r="R6" s="69"/>
      <c r="S6" s="70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4" ht="11.5" x14ac:dyDescent="0.25">
      <c r="A7" s="100" t="s">
        <v>47</v>
      </c>
      <c r="B7" s="100" t="s">
        <v>62</v>
      </c>
      <c r="C7" s="103" t="s">
        <v>108</v>
      </c>
      <c r="D7" s="104"/>
      <c r="E7" s="107"/>
      <c r="F7" s="104"/>
      <c r="G7" s="104" t="s">
        <v>13</v>
      </c>
      <c r="H7" s="105" t="s">
        <v>146</v>
      </c>
      <c r="I7" s="111"/>
      <c r="J7" s="105" t="s">
        <v>131</v>
      </c>
      <c r="K7" s="105" t="s">
        <v>21</v>
      </c>
      <c r="L7" s="68">
        <v>5</v>
      </c>
      <c r="M7" s="69"/>
      <c r="N7" s="69"/>
      <c r="O7" s="69"/>
      <c r="P7" s="69"/>
      <c r="Q7" s="69"/>
      <c r="R7" s="69"/>
      <c r="S7" s="70"/>
      <c r="T7" s="69"/>
      <c r="U7" s="69"/>
      <c r="V7" s="69"/>
      <c r="W7" s="69"/>
      <c r="X7" s="69"/>
      <c r="Y7" s="71"/>
      <c r="Z7" s="69"/>
      <c r="AA7" s="69"/>
      <c r="AB7" s="69"/>
      <c r="AC7" s="69"/>
      <c r="AD7" s="69"/>
      <c r="AE7" s="69"/>
      <c r="AF7" s="69"/>
      <c r="AG7" s="69"/>
    </row>
    <row r="8" spans="1:34" ht="11.5" x14ac:dyDescent="0.25">
      <c r="A8" s="100" t="s">
        <v>38</v>
      </c>
      <c r="B8" s="100" t="s">
        <v>53</v>
      </c>
      <c r="C8" s="103" t="s">
        <v>109</v>
      </c>
      <c r="D8" s="104"/>
      <c r="E8" s="107"/>
      <c r="F8" s="104"/>
      <c r="G8" s="104" t="s">
        <v>34</v>
      </c>
      <c r="H8" s="105" t="s">
        <v>144</v>
      </c>
      <c r="I8" s="111">
        <v>65</v>
      </c>
      <c r="J8" s="105" t="s">
        <v>131</v>
      </c>
      <c r="K8" s="105" t="s">
        <v>20</v>
      </c>
      <c r="L8" s="68">
        <v>6</v>
      </c>
      <c r="M8" s="69"/>
      <c r="N8" s="69"/>
      <c r="O8" s="69"/>
      <c r="P8" s="69"/>
      <c r="Q8" s="69"/>
      <c r="R8" s="69"/>
      <c r="S8" s="70"/>
      <c r="T8" s="69"/>
      <c r="U8" s="69"/>
      <c r="V8" s="69"/>
      <c r="W8" s="69"/>
      <c r="X8" s="69"/>
      <c r="Y8" s="71"/>
      <c r="Z8" s="69"/>
      <c r="AA8" s="69"/>
      <c r="AB8" s="69"/>
      <c r="AC8" s="69"/>
      <c r="AD8" s="69"/>
      <c r="AE8" s="69"/>
      <c r="AF8" s="69"/>
      <c r="AG8" s="69"/>
    </row>
    <row r="9" spans="1:34" ht="11.5" x14ac:dyDescent="0.25">
      <c r="A9" s="100" t="s">
        <v>49</v>
      </c>
      <c r="B9" s="100" t="s">
        <v>64</v>
      </c>
      <c r="C9" s="103" t="s">
        <v>110</v>
      </c>
      <c r="D9" s="104" t="s">
        <v>165</v>
      </c>
      <c r="E9" s="107">
        <v>40</v>
      </c>
      <c r="F9" s="104" t="s">
        <v>131</v>
      </c>
      <c r="G9" s="104" t="s">
        <v>19</v>
      </c>
      <c r="H9" s="105" t="s">
        <v>123</v>
      </c>
      <c r="I9" s="111">
        <v>30</v>
      </c>
      <c r="J9" s="105" t="s">
        <v>155</v>
      </c>
      <c r="K9" s="105" t="s">
        <v>121</v>
      </c>
      <c r="L9" s="68">
        <v>7</v>
      </c>
      <c r="M9" s="69"/>
      <c r="N9" s="69"/>
      <c r="O9" s="69"/>
      <c r="P9" s="69"/>
      <c r="Q9" s="69"/>
      <c r="R9" s="69"/>
      <c r="S9" s="70"/>
      <c r="T9" s="69"/>
      <c r="U9" s="69"/>
      <c r="V9" s="69"/>
      <c r="W9" s="69"/>
      <c r="X9" s="69"/>
      <c r="Y9" s="71"/>
      <c r="Z9" s="69"/>
      <c r="AA9" s="69"/>
      <c r="AB9" s="69"/>
      <c r="AC9" s="69"/>
      <c r="AD9" s="69"/>
      <c r="AE9" s="69"/>
      <c r="AF9" s="69"/>
      <c r="AG9" s="69"/>
    </row>
    <row r="10" spans="1:34" ht="11.5" x14ac:dyDescent="0.25">
      <c r="A10" s="100" t="s">
        <v>37</v>
      </c>
      <c r="B10" s="100" t="s">
        <v>52</v>
      </c>
      <c r="C10" s="103" t="s">
        <v>111</v>
      </c>
      <c r="D10" s="104"/>
      <c r="E10" s="107"/>
      <c r="F10" s="104"/>
      <c r="G10" s="104" t="s">
        <v>17</v>
      </c>
      <c r="H10" s="105" t="s">
        <v>123</v>
      </c>
      <c r="I10" s="111">
        <v>32</v>
      </c>
      <c r="J10" s="105" t="s">
        <v>155</v>
      </c>
      <c r="K10" s="105" t="s">
        <v>120</v>
      </c>
      <c r="L10" s="68">
        <v>8</v>
      </c>
      <c r="M10" s="69"/>
      <c r="N10" s="69"/>
      <c r="O10" s="69"/>
      <c r="P10" s="69"/>
      <c r="Q10" s="69"/>
      <c r="R10" s="69"/>
      <c r="S10" s="70"/>
      <c r="T10" s="69"/>
      <c r="U10" s="69"/>
      <c r="V10" s="69"/>
      <c r="W10" s="69"/>
      <c r="X10" s="69"/>
      <c r="Y10" s="71"/>
      <c r="Z10" s="69"/>
      <c r="AA10" s="69"/>
      <c r="AB10" s="69"/>
      <c r="AC10" s="69"/>
      <c r="AD10" s="69"/>
      <c r="AE10" s="69"/>
      <c r="AF10" s="69"/>
      <c r="AG10" s="69"/>
    </row>
    <row r="11" spans="1:34" ht="11.5" x14ac:dyDescent="0.25">
      <c r="A11" s="100" t="s">
        <v>45</v>
      </c>
      <c r="B11" s="100" t="s">
        <v>60</v>
      </c>
      <c r="C11" s="72" t="s">
        <v>112</v>
      </c>
      <c r="D11" s="104"/>
      <c r="E11" s="107"/>
      <c r="F11" s="104"/>
      <c r="G11" s="104" t="s">
        <v>18</v>
      </c>
      <c r="H11" s="105" t="s">
        <v>124</v>
      </c>
      <c r="I11" s="111">
        <v>38</v>
      </c>
      <c r="J11" s="105" t="s">
        <v>155</v>
      </c>
      <c r="K11" s="105" t="s">
        <v>119</v>
      </c>
      <c r="L11" s="68">
        <v>9</v>
      </c>
      <c r="M11" s="69"/>
      <c r="N11" s="69"/>
      <c r="O11" s="69"/>
      <c r="P11" s="69"/>
      <c r="Q11" s="69"/>
      <c r="R11" s="69"/>
      <c r="S11" s="70"/>
      <c r="T11" s="69"/>
      <c r="U11" s="69"/>
      <c r="V11" s="69"/>
      <c r="W11" s="69"/>
      <c r="X11" s="69"/>
      <c r="Y11" s="71"/>
      <c r="Z11" s="69"/>
      <c r="AA11" s="69"/>
      <c r="AB11" s="69"/>
      <c r="AC11" s="69"/>
      <c r="AD11" s="69"/>
      <c r="AE11" s="69"/>
      <c r="AF11" s="69"/>
      <c r="AG11" s="69"/>
    </row>
    <row r="12" spans="1:34" ht="11.5" x14ac:dyDescent="0.25">
      <c r="A12" s="100" t="s">
        <v>51</v>
      </c>
      <c r="B12" s="100" t="s">
        <v>66</v>
      </c>
      <c r="C12" s="72" t="s">
        <v>113</v>
      </c>
      <c r="D12" s="104"/>
      <c r="E12" s="107"/>
      <c r="F12" s="104"/>
      <c r="G12" s="104" t="s">
        <v>103</v>
      </c>
      <c r="H12" s="105" t="s">
        <v>125</v>
      </c>
      <c r="I12" s="111">
        <v>48</v>
      </c>
      <c r="J12" s="105" t="s">
        <v>155</v>
      </c>
      <c r="K12" s="105" t="s">
        <v>122</v>
      </c>
      <c r="L12" s="68">
        <v>10</v>
      </c>
      <c r="M12" s="69"/>
      <c r="N12" s="69"/>
      <c r="O12" s="69"/>
      <c r="P12" s="69"/>
      <c r="Q12" s="69"/>
      <c r="R12" s="69"/>
      <c r="S12" s="70"/>
      <c r="T12" s="69"/>
      <c r="U12" s="69"/>
      <c r="V12" s="69"/>
      <c r="W12" s="69"/>
      <c r="X12" s="69"/>
      <c r="Y12" s="71"/>
      <c r="Z12" s="69"/>
      <c r="AA12" s="69"/>
      <c r="AB12" s="69"/>
      <c r="AC12" s="69"/>
      <c r="AD12" s="69"/>
      <c r="AE12" s="69"/>
      <c r="AF12" s="69"/>
      <c r="AG12" s="69"/>
    </row>
    <row r="13" spans="1:34" ht="11.5" x14ac:dyDescent="0.25">
      <c r="A13" s="100" t="s">
        <v>46</v>
      </c>
      <c r="B13" s="100" t="s">
        <v>61</v>
      </c>
      <c r="C13" s="72" t="s">
        <v>114</v>
      </c>
      <c r="D13" s="104" t="s">
        <v>163</v>
      </c>
      <c r="E13" s="107">
        <v>38</v>
      </c>
      <c r="F13" s="104" t="s">
        <v>133</v>
      </c>
      <c r="G13" s="104" t="s">
        <v>22</v>
      </c>
      <c r="H13" s="105" t="s">
        <v>127</v>
      </c>
      <c r="I13" s="111"/>
      <c r="J13" s="105" t="s">
        <v>155</v>
      </c>
      <c r="K13" s="105" t="s">
        <v>126</v>
      </c>
      <c r="L13" s="68">
        <v>11</v>
      </c>
      <c r="M13" s="69"/>
      <c r="N13" s="69"/>
      <c r="O13" s="69"/>
      <c r="P13" s="69"/>
      <c r="Q13" s="69"/>
      <c r="R13" s="69"/>
      <c r="S13" s="70"/>
      <c r="T13" s="69"/>
      <c r="U13" s="69"/>
      <c r="V13" s="69"/>
      <c r="W13" s="69"/>
      <c r="X13" s="69"/>
      <c r="Y13" s="71"/>
      <c r="Z13" s="69"/>
      <c r="AA13" s="69"/>
      <c r="AB13" s="69"/>
      <c r="AC13" s="69"/>
      <c r="AD13" s="69"/>
      <c r="AE13" s="69"/>
      <c r="AF13" s="69"/>
      <c r="AG13" s="69"/>
    </row>
    <row r="14" spans="1:34" ht="11.5" x14ac:dyDescent="0.25">
      <c r="A14" s="100" t="s">
        <v>48</v>
      </c>
      <c r="B14" s="100" t="s">
        <v>63</v>
      </c>
      <c r="C14" s="72" t="s">
        <v>115</v>
      </c>
      <c r="D14" s="104"/>
      <c r="E14" s="107"/>
      <c r="F14" s="104"/>
      <c r="G14" s="104" t="s">
        <v>26</v>
      </c>
      <c r="H14" s="105" t="s">
        <v>137</v>
      </c>
      <c r="I14" s="111">
        <v>44</v>
      </c>
      <c r="J14" s="105" t="s">
        <v>138</v>
      </c>
      <c r="K14" s="105" t="s">
        <v>135</v>
      </c>
      <c r="L14" s="68">
        <v>12</v>
      </c>
      <c r="M14" s="69"/>
      <c r="N14" s="69"/>
      <c r="O14" s="69"/>
      <c r="P14" s="69"/>
      <c r="Q14" s="69"/>
      <c r="R14" s="69"/>
      <c r="S14" s="70"/>
      <c r="T14" s="69"/>
      <c r="U14" s="69"/>
      <c r="V14" s="69"/>
      <c r="W14" s="69"/>
      <c r="X14" s="69"/>
      <c r="Y14" s="71"/>
      <c r="Z14" s="69"/>
      <c r="AA14" s="69"/>
      <c r="AB14" s="69"/>
      <c r="AC14" s="69"/>
      <c r="AD14" s="69"/>
      <c r="AE14" s="69"/>
      <c r="AF14" s="69"/>
      <c r="AG14" s="69"/>
    </row>
    <row r="15" spans="1:34" ht="11.5" x14ac:dyDescent="0.25">
      <c r="A15" s="100" t="s">
        <v>43</v>
      </c>
      <c r="B15" s="100" t="s">
        <v>58</v>
      </c>
      <c r="C15" s="72"/>
      <c r="D15" s="104" t="s">
        <v>164</v>
      </c>
      <c r="E15" s="107">
        <v>40</v>
      </c>
      <c r="F15" s="104" t="s">
        <v>133</v>
      </c>
      <c r="G15" s="104" t="s">
        <v>24</v>
      </c>
      <c r="H15" s="105" t="s">
        <v>137</v>
      </c>
      <c r="I15" s="111">
        <v>44</v>
      </c>
      <c r="J15" s="105" t="s">
        <v>138</v>
      </c>
      <c r="K15" s="105" t="s">
        <v>136</v>
      </c>
      <c r="L15" s="68">
        <v>13</v>
      </c>
      <c r="M15" s="69"/>
      <c r="N15" s="69"/>
      <c r="O15" s="69"/>
      <c r="P15" s="69"/>
      <c r="Q15" s="69"/>
      <c r="R15" s="69"/>
      <c r="S15" s="70"/>
      <c r="T15" s="69"/>
      <c r="U15" s="69"/>
      <c r="V15" s="69"/>
      <c r="W15" s="69"/>
      <c r="X15" s="69"/>
      <c r="Y15" s="71"/>
      <c r="Z15" s="69"/>
      <c r="AA15" s="69"/>
      <c r="AB15" s="69"/>
      <c r="AC15" s="69"/>
      <c r="AD15" s="69"/>
      <c r="AE15" s="69"/>
      <c r="AF15" s="69"/>
      <c r="AG15" s="69"/>
    </row>
    <row r="16" spans="1:34" ht="11.5" x14ac:dyDescent="0.25">
      <c r="A16" s="101" t="s">
        <v>41</v>
      </c>
      <c r="B16" s="101" t="s">
        <v>56</v>
      </c>
      <c r="C16" s="79"/>
      <c r="D16" s="104"/>
      <c r="E16" s="107"/>
      <c r="F16" s="104"/>
      <c r="G16" s="104" t="s">
        <v>25</v>
      </c>
      <c r="H16" s="105" t="s">
        <v>139</v>
      </c>
      <c r="I16" s="111">
        <v>53</v>
      </c>
      <c r="J16" s="105" t="s">
        <v>138</v>
      </c>
      <c r="K16" s="105" t="s">
        <v>140</v>
      </c>
      <c r="L16" s="68">
        <v>14</v>
      </c>
      <c r="M16" s="69"/>
      <c r="N16" s="69"/>
      <c r="O16" s="69"/>
      <c r="P16" s="69"/>
      <c r="Q16" s="69"/>
      <c r="R16" s="69"/>
      <c r="S16" s="70"/>
      <c r="T16" s="69"/>
      <c r="U16" s="69"/>
      <c r="V16" s="69"/>
      <c r="W16" s="69"/>
      <c r="X16" s="69"/>
      <c r="Y16" s="71"/>
      <c r="Z16" s="69"/>
      <c r="AA16" s="69"/>
      <c r="AB16" s="69"/>
      <c r="AC16" s="69"/>
      <c r="AD16" s="69"/>
      <c r="AE16" s="69"/>
      <c r="AF16" s="69"/>
      <c r="AG16" s="69"/>
    </row>
    <row r="17" spans="1:33" ht="11.5" x14ac:dyDescent="0.25">
      <c r="A17" s="72"/>
      <c r="B17" s="73"/>
      <c r="D17" s="104"/>
      <c r="E17" s="107"/>
      <c r="F17" s="104"/>
      <c r="G17" s="104" t="s">
        <v>27</v>
      </c>
      <c r="H17" s="105" t="s">
        <v>143</v>
      </c>
      <c r="I17" s="111">
        <v>68</v>
      </c>
      <c r="J17" s="105" t="s">
        <v>131</v>
      </c>
      <c r="K17" s="105" t="s">
        <v>142</v>
      </c>
      <c r="L17" s="68">
        <v>15</v>
      </c>
      <c r="M17" s="69"/>
      <c r="N17" s="69"/>
      <c r="O17" s="69"/>
      <c r="P17" s="69"/>
      <c r="Q17" s="69"/>
      <c r="R17" s="69"/>
      <c r="S17" s="70"/>
      <c r="T17" s="69"/>
      <c r="U17" s="69"/>
      <c r="V17" s="69"/>
      <c r="W17" s="69"/>
      <c r="X17" s="69"/>
      <c r="Y17" s="71"/>
      <c r="Z17" s="69"/>
      <c r="AA17" s="69"/>
      <c r="AB17" s="69"/>
      <c r="AC17" s="69"/>
      <c r="AD17" s="69"/>
      <c r="AE17" s="69"/>
      <c r="AF17" s="69"/>
      <c r="AG17" s="69"/>
    </row>
    <row r="18" spans="1:33" ht="11.5" x14ac:dyDescent="0.25">
      <c r="A18" s="72"/>
      <c r="B18" s="73"/>
      <c r="D18" s="104"/>
      <c r="E18" s="107"/>
      <c r="F18" s="104"/>
      <c r="G18" s="104" t="s">
        <v>32</v>
      </c>
      <c r="H18" s="105" t="s">
        <v>152</v>
      </c>
      <c r="I18" s="111">
        <v>68</v>
      </c>
      <c r="J18" s="105" t="s">
        <v>131</v>
      </c>
      <c r="K18" s="105" t="s">
        <v>148</v>
      </c>
      <c r="L18" s="68">
        <v>16</v>
      </c>
      <c r="M18" s="69"/>
      <c r="N18" s="69"/>
      <c r="O18" s="69"/>
      <c r="P18" s="69"/>
      <c r="Q18" s="69"/>
      <c r="R18" s="69"/>
      <c r="S18" s="70"/>
      <c r="T18" s="69"/>
      <c r="U18" s="69"/>
      <c r="V18" s="69"/>
      <c r="W18" s="69"/>
      <c r="X18" s="69"/>
      <c r="Y18" s="71"/>
      <c r="Z18" s="69"/>
      <c r="AA18" s="69"/>
      <c r="AB18" s="69"/>
      <c r="AC18" s="69"/>
      <c r="AD18" s="69"/>
      <c r="AE18" s="69"/>
      <c r="AF18" s="69"/>
      <c r="AG18" s="69"/>
    </row>
    <row r="19" spans="1:33" ht="11.5" x14ac:dyDescent="0.25">
      <c r="A19" s="72"/>
      <c r="B19" s="73"/>
      <c r="D19" s="104"/>
      <c r="E19" s="107"/>
      <c r="F19" s="104"/>
      <c r="G19" s="104" t="s">
        <v>30</v>
      </c>
      <c r="H19" s="105" t="s">
        <v>154</v>
      </c>
      <c r="I19" s="111"/>
      <c r="J19" s="105" t="s">
        <v>138</v>
      </c>
      <c r="K19" s="105" t="s">
        <v>150</v>
      </c>
      <c r="L19" s="68">
        <v>17</v>
      </c>
      <c r="M19" s="69"/>
      <c r="N19" s="69"/>
      <c r="O19" s="69"/>
      <c r="P19" s="69"/>
      <c r="Q19" s="69"/>
      <c r="R19" s="69"/>
      <c r="S19" s="70"/>
      <c r="T19" s="69"/>
      <c r="U19" s="69"/>
      <c r="V19" s="69"/>
      <c r="W19" s="69"/>
      <c r="X19" s="69"/>
      <c r="Y19" s="71"/>
      <c r="Z19" s="69"/>
      <c r="AA19" s="69"/>
      <c r="AB19" s="69"/>
      <c r="AC19" s="69"/>
      <c r="AD19" s="69"/>
      <c r="AE19" s="69"/>
      <c r="AF19" s="69"/>
      <c r="AG19" s="69"/>
    </row>
    <row r="20" spans="1:33" ht="11.5" x14ac:dyDescent="0.25">
      <c r="A20" s="72"/>
      <c r="B20" s="73"/>
      <c r="D20" s="104"/>
      <c r="E20" s="107"/>
      <c r="F20" s="104"/>
      <c r="G20" s="104" t="s">
        <v>28</v>
      </c>
      <c r="H20" s="105" t="s">
        <v>151</v>
      </c>
      <c r="I20" s="111">
        <v>36</v>
      </c>
      <c r="J20" s="105" t="s">
        <v>138</v>
      </c>
      <c r="K20" s="105" t="s">
        <v>168</v>
      </c>
      <c r="L20" s="68">
        <v>18</v>
      </c>
      <c r="M20" s="69"/>
      <c r="N20" s="69"/>
      <c r="O20" s="69"/>
      <c r="P20" s="69"/>
      <c r="Q20" s="69"/>
      <c r="R20" s="69"/>
      <c r="S20" s="70"/>
      <c r="T20" s="69"/>
      <c r="U20" s="69"/>
      <c r="V20" s="69"/>
      <c r="W20" s="69"/>
      <c r="X20" s="69"/>
      <c r="Y20" s="71"/>
      <c r="Z20" s="69"/>
      <c r="AA20" s="69"/>
      <c r="AB20" s="69"/>
      <c r="AC20" s="69"/>
      <c r="AD20" s="69"/>
      <c r="AE20" s="69"/>
      <c r="AF20" s="69"/>
      <c r="AG20" s="69"/>
    </row>
    <row r="21" spans="1:33" ht="11.5" x14ac:dyDescent="0.25">
      <c r="A21" s="72"/>
      <c r="B21" s="73"/>
      <c r="D21" s="104"/>
      <c r="E21" s="107"/>
      <c r="F21" s="104"/>
      <c r="G21" s="104" t="s">
        <v>31</v>
      </c>
      <c r="H21" s="105" t="s">
        <v>159</v>
      </c>
      <c r="I21" s="111">
        <v>65</v>
      </c>
      <c r="J21" s="105" t="s">
        <v>131</v>
      </c>
      <c r="K21" s="105" t="s">
        <v>141</v>
      </c>
      <c r="L21" s="68">
        <v>19</v>
      </c>
      <c r="M21" s="69"/>
      <c r="N21" s="69"/>
      <c r="O21" s="69"/>
      <c r="P21" s="69"/>
      <c r="Q21" s="69"/>
      <c r="R21" s="69"/>
      <c r="S21" s="70"/>
      <c r="T21" s="69"/>
      <c r="U21" s="69"/>
      <c r="V21" s="69"/>
      <c r="W21" s="69"/>
      <c r="X21" s="69"/>
      <c r="Y21" s="71"/>
      <c r="Z21" s="69"/>
      <c r="AA21" s="69"/>
      <c r="AB21" s="69"/>
      <c r="AC21" s="69"/>
      <c r="AD21" s="69"/>
      <c r="AE21" s="69"/>
      <c r="AF21" s="69"/>
      <c r="AG21" s="69"/>
    </row>
    <row r="22" spans="1:33" ht="11.5" x14ac:dyDescent="0.25">
      <c r="A22" s="72"/>
      <c r="B22" s="73"/>
      <c r="D22" s="104"/>
      <c r="E22" s="107"/>
      <c r="F22" s="104"/>
      <c r="G22" s="104"/>
      <c r="H22" s="105" t="s">
        <v>153</v>
      </c>
      <c r="I22" s="111"/>
      <c r="J22" s="105" t="s">
        <v>155</v>
      </c>
      <c r="K22" s="105" t="s">
        <v>149</v>
      </c>
      <c r="L22" s="68">
        <v>20</v>
      </c>
      <c r="M22" s="69"/>
      <c r="N22" s="69"/>
      <c r="O22" s="69"/>
      <c r="P22" s="69"/>
      <c r="Q22" s="69"/>
      <c r="R22" s="69"/>
      <c r="S22" s="70"/>
      <c r="T22" s="69"/>
      <c r="U22" s="69"/>
      <c r="V22" s="69"/>
      <c r="W22" s="69"/>
      <c r="X22" s="69"/>
      <c r="Y22" s="71"/>
      <c r="Z22" s="69"/>
      <c r="AA22" s="69"/>
      <c r="AB22" s="69"/>
      <c r="AC22" s="69"/>
      <c r="AD22" s="69"/>
      <c r="AE22" s="69"/>
      <c r="AF22" s="69"/>
      <c r="AG22" s="69"/>
    </row>
    <row r="23" spans="1:33" ht="11.5" x14ac:dyDescent="0.25">
      <c r="A23" s="72"/>
      <c r="B23" s="73"/>
      <c r="D23" s="104"/>
      <c r="E23" s="107"/>
      <c r="F23" s="104"/>
      <c r="G23" s="104"/>
      <c r="H23" s="105" t="s">
        <v>156</v>
      </c>
      <c r="I23" s="111"/>
      <c r="J23" s="105" t="s">
        <v>155</v>
      </c>
      <c r="K23" s="105" t="s">
        <v>29</v>
      </c>
      <c r="L23" s="68">
        <v>21</v>
      </c>
      <c r="M23" s="69"/>
      <c r="N23" s="69"/>
      <c r="O23" s="69"/>
      <c r="P23" s="69"/>
      <c r="Q23" s="69"/>
      <c r="R23" s="69"/>
      <c r="S23" s="70"/>
      <c r="T23" s="69"/>
      <c r="U23" s="69"/>
      <c r="V23" s="69"/>
      <c r="W23" s="69"/>
      <c r="X23" s="69"/>
      <c r="Y23" s="71"/>
      <c r="Z23" s="69"/>
      <c r="AA23" s="69"/>
      <c r="AB23" s="69"/>
      <c r="AC23" s="69"/>
      <c r="AD23" s="69"/>
      <c r="AE23" s="69"/>
      <c r="AF23" s="69"/>
      <c r="AG23" s="69"/>
    </row>
    <row r="24" spans="1:33" ht="11.5" x14ac:dyDescent="0.25">
      <c r="A24" s="72"/>
      <c r="B24" s="73"/>
      <c r="D24" s="104"/>
      <c r="E24" s="107"/>
      <c r="F24" s="104"/>
      <c r="G24" s="104"/>
      <c r="H24" s="105" t="s">
        <v>158</v>
      </c>
      <c r="I24" s="111">
        <v>50</v>
      </c>
      <c r="J24" s="105" t="s">
        <v>155</v>
      </c>
      <c r="K24" s="105" t="s">
        <v>157</v>
      </c>
      <c r="L24" s="74">
        <v>23</v>
      </c>
      <c r="M24" s="69">
        <v>0.3</v>
      </c>
      <c r="N24" s="69"/>
      <c r="O24" s="69"/>
      <c r="P24" s="69"/>
      <c r="Q24" s="69"/>
      <c r="R24" s="69"/>
      <c r="S24" s="70">
        <v>0</v>
      </c>
      <c r="T24" s="69"/>
      <c r="U24" s="69"/>
      <c r="V24" s="69"/>
      <c r="W24" s="69"/>
      <c r="X24" s="69"/>
      <c r="Y24" s="71"/>
      <c r="Z24" s="69"/>
      <c r="AA24" s="69"/>
      <c r="AB24" s="69"/>
      <c r="AC24" s="69"/>
      <c r="AD24" s="69"/>
      <c r="AE24" s="69"/>
      <c r="AF24" s="69"/>
      <c r="AG24" s="69"/>
    </row>
    <row r="25" spans="1:33" ht="11.5" x14ac:dyDescent="0.25">
      <c r="A25" s="72"/>
      <c r="B25" s="73"/>
      <c r="D25" s="104"/>
      <c r="E25" s="107"/>
      <c r="F25" s="104"/>
      <c r="G25" s="104"/>
      <c r="H25" s="105"/>
      <c r="I25" s="111"/>
      <c r="J25" s="105"/>
      <c r="K25" s="105" t="s">
        <v>35</v>
      </c>
      <c r="L25" s="74">
        <v>24</v>
      </c>
      <c r="M25" s="69">
        <v>0.4</v>
      </c>
      <c r="N25" s="69"/>
      <c r="O25" s="69"/>
      <c r="P25" s="69"/>
      <c r="Q25" s="69"/>
      <c r="R25" s="69"/>
      <c r="S25" s="70">
        <v>0</v>
      </c>
      <c r="T25" s="69"/>
      <c r="U25" s="69"/>
      <c r="V25" s="69"/>
      <c r="W25" s="69"/>
      <c r="X25" s="69"/>
      <c r="Y25" s="71"/>
      <c r="Z25" s="69"/>
      <c r="AA25" s="69"/>
      <c r="AB25" s="69"/>
      <c r="AC25" s="69"/>
      <c r="AD25" s="69"/>
      <c r="AE25" s="69"/>
      <c r="AF25" s="69"/>
      <c r="AG25" s="69"/>
    </row>
    <row r="26" spans="1:33" ht="11.5" x14ac:dyDescent="0.25">
      <c r="A26" s="72"/>
      <c r="B26" s="73"/>
      <c r="D26" s="104"/>
      <c r="E26" s="107"/>
      <c r="F26" s="104"/>
      <c r="G26" s="104"/>
      <c r="H26" s="105"/>
      <c r="I26" s="111"/>
      <c r="J26" s="105"/>
      <c r="K26" s="105" t="s">
        <v>33</v>
      </c>
      <c r="L26" s="74">
        <v>25</v>
      </c>
      <c r="M26" s="69">
        <v>0.4</v>
      </c>
      <c r="N26" s="69"/>
      <c r="O26" s="69"/>
      <c r="P26" s="69"/>
      <c r="Q26" s="69"/>
      <c r="R26" s="69"/>
      <c r="S26" s="70">
        <v>0</v>
      </c>
      <c r="T26" s="69"/>
      <c r="U26" s="69"/>
      <c r="V26" s="69"/>
      <c r="W26" s="69"/>
      <c r="X26" s="69"/>
      <c r="Y26" s="71"/>
      <c r="Z26" s="69"/>
      <c r="AA26" s="69"/>
      <c r="AB26" s="69"/>
      <c r="AC26" s="69"/>
      <c r="AD26" s="69"/>
      <c r="AE26" s="69"/>
      <c r="AF26" s="69"/>
      <c r="AG26" s="69"/>
    </row>
    <row r="27" spans="1:33" ht="11.5" x14ac:dyDescent="0.25">
      <c r="A27" s="72"/>
      <c r="B27" s="73"/>
      <c r="D27" s="104"/>
      <c r="E27" s="107"/>
      <c r="F27" s="104"/>
      <c r="G27" s="104"/>
      <c r="H27" s="105"/>
      <c r="I27" s="111"/>
      <c r="J27" s="105"/>
      <c r="K27" s="105" t="s">
        <v>36</v>
      </c>
      <c r="L27" s="74">
        <v>26</v>
      </c>
      <c r="M27" s="69">
        <v>0.5</v>
      </c>
      <c r="N27" s="69"/>
      <c r="O27" s="69"/>
      <c r="P27" s="69"/>
      <c r="Q27" s="69"/>
      <c r="R27" s="69"/>
      <c r="S27" s="70">
        <v>0</v>
      </c>
      <c r="T27" s="69"/>
      <c r="U27" s="69"/>
      <c r="V27" s="69"/>
      <c r="W27" s="69"/>
      <c r="X27" s="69"/>
      <c r="Y27" s="71"/>
      <c r="Z27" s="69"/>
      <c r="AA27" s="69"/>
      <c r="AB27" s="75"/>
      <c r="AC27" s="69"/>
      <c r="AD27" s="69"/>
      <c r="AE27" s="69"/>
      <c r="AF27" s="69"/>
      <c r="AG27" s="69"/>
    </row>
    <row r="28" spans="1:33" ht="11.5" x14ac:dyDescent="0.25">
      <c r="A28" s="72"/>
      <c r="B28" s="73"/>
      <c r="D28" s="104"/>
      <c r="E28" s="107"/>
      <c r="F28" s="104"/>
      <c r="G28" s="104"/>
      <c r="H28" s="105"/>
      <c r="I28" s="111"/>
      <c r="J28" s="105"/>
      <c r="K28" s="105" t="s">
        <v>14</v>
      </c>
      <c r="L28" s="74">
        <v>27</v>
      </c>
      <c r="M28" s="69">
        <v>0.6</v>
      </c>
      <c r="N28" s="69"/>
      <c r="O28" s="69"/>
      <c r="P28" s="69"/>
      <c r="Q28" s="69"/>
      <c r="R28" s="69"/>
      <c r="S28" s="70">
        <v>0</v>
      </c>
      <c r="T28" s="69"/>
      <c r="U28" s="69"/>
      <c r="V28" s="69"/>
      <c r="W28" s="69"/>
      <c r="X28" s="69"/>
      <c r="Y28" s="71"/>
      <c r="Z28" s="69"/>
      <c r="AA28" s="69"/>
      <c r="AB28" s="75"/>
      <c r="AC28" s="69"/>
      <c r="AD28" s="69"/>
      <c r="AE28" s="69"/>
      <c r="AF28" s="69"/>
      <c r="AG28" s="69"/>
    </row>
    <row r="29" spans="1:33" ht="11.5" x14ac:dyDescent="0.25">
      <c r="A29" s="72"/>
      <c r="B29" s="73"/>
      <c r="D29" s="104"/>
      <c r="E29" s="107"/>
      <c r="F29" s="104"/>
      <c r="G29" s="104"/>
      <c r="H29" s="105"/>
      <c r="I29" s="111"/>
      <c r="J29" s="105"/>
      <c r="K29" s="105"/>
      <c r="L29" s="74">
        <v>28</v>
      </c>
      <c r="M29" s="69">
        <v>0.6</v>
      </c>
      <c r="N29" s="69"/>
      <c r="O29" s="69"/>
      <c r="P29" s="69"/>
      <c r="Q29" s="69"/>
      <c r="R29" s="69"/>
      <c r="S29" s="70">
        <v>0</v>
      </c>
      <c r="T29" s="69"/>
      <c r="U29" s="69"/>
      <c r="V29" s="69"/>
      <c r="W29" s="69"/>
      <c r="X29" s="69"/>
      <c r="Y29" s="71"/>
      <c r="Z29" s="69"/>
      <c r="AA29" s="69"/>
      <c r="AB29" s="75"/>
      <c r="AC29" s="75"/>
      <c r="AD29" s="69"/>
      <c r="AE29" s="69"/>
      <c r="AF29" s="69"/>
      <c r="AG29" s="69"/>
    </row>
    <row r="30" spans="1:33" ht="11.5" x14ac:dyDescent="0.25">
      <c r="A30" s="72"/>
      <c r="B30" s="73"/>
      <c r="D30" s="104"/>
      <c r="E30" s="107"/>
      <c r="F30" s="104"/>
      <c r="G30" s="104"/>
      <c r="H30" s="105"/>
      <c r="I30" s="111"/>
      <c r="J30" s="105"/>
      <c r="K30" s="105"/>
      <c r="L30" s="74">
        <v>29</v>
      </c>
      <c r="M30" s="69">
        <v>0.7</v>
      </c>
      <c r="N30" s="69"/>
      <c r="O30" s="69"/>
      <c r="P30" s="69"/>
      <c r="Q30" s="69"/>
      <c r="R30" s="69"/>
      <c r="S30" s="70">
        <v>0</v>
      </c>
      <c r="T30" s="69"/>
      <c r="U30" s="69"/>
      <c r="V30" s="69"/>
      <c r="W30" s="69"/>
      <c r="X30" s="69"/>
      <c r="Y30" s="71"/>
      <c r="Z30" s="69"/>
      <c r="AA30" s="69"/>
      <c r="AB30" s="75"/>
      <c r="AC30" s="75"/>
      <c r="AD30" s="69"/>
      <c r="AE30" s="69"/>
      <c r="AF30" s="69"/>
      <c r="AG30" s="69"/>
    </row>
    <row r="31" spans="1:33" ht="11.5" x14ac:dyDescent="0.25">
      <c r="A31" s="72"/>
      <c r="B31" s="73"/>
      <c r="D31" s="104"/>
      <c r="E31" s="107"/>
      <c r="F31" s="104"/>
      <c r="G31" s="104"/>
      <c r="H31" s="105"/>
      <c r="I31" s="111"/>
      <c r="J31" s="105"/>
      <c r="K31" s="105"/>
      <c r="L31" s="74">
        <v>30</v>
      </c>
      <c r="M31" s="69">
        <v>0.84160148184076311</v>
      </c>
      <c r="N31" s="76">
        <v>0.5</v>
      </c>
      <c r="O31" s="69"/>
      <c r="P31" s="69"/>
      <c r="Q31" s="69"/>
      <c r="R31" s="69"/>
      <c r="S31" s="70">
        <v>0</v>
      </c>
      <c r="T31" s="69"/>
      <c r="U31" s="69"/>
      <c r="V31" s="69"/>
      <c r="W31" s="69"/>
      <c r="X31" s="69"/>
      <c r="Y31" s="71"/>
      <c r="Z31" s="69"/>
      <c r="AA31" s="69"/>
      <c r="AB31" s="75"/>
      <c r="AC31" s="77">
        <v>1.0179249123093477</v>
      </c>
      <c r="AD31" s="69"/>
      <c r="AE31" s="69"/>
      <c r="AF31" s="69"/>
      <c r="AG31" s="69"/>
    </row>
    <row r="32" spans="1:33" ht="11.5" x14ac:dyDescent="0.25">
      <c r="A32" s="72"/>
      <c r="B32" s="73"/>
      <c r="L32" s="78">
        <v>31</v>
      </c>
      <c r="M32" s="69">
        <v>0.92829370295317559</v>
      </c>
      <c r="N32" s="76">
        <v>0.5</v>
      </c>
      <c r="O32" s="69"/>
      <c r="P32" s="69"/>
      <c r="Q32" s="69"/>
      <c r="R32" s="69"/>
      <c r="S32" s="70">
        <v>0</v>
      </c>
      <c r="T32" s="69"/>
      <c r="U32" s="69"/>
      <c r="V32" s="69"/>
      <c r="W32" s="69"/>
      <c r="X32" s="69"/>
      <c r="Y32" s="71"/>
      <c r="Z32" s="69"/>
      <c r="AA32" s="69"/>
      <c r="AB32" s="77"/>
      <c r="AC32" s="77">
        <v>1.1324445622501804</v>
      </c>
      <c r="AD32" s="69"/>
      <c r="AE32" s="69"/>
      <c r="AF32" s="69"/>
      <c r="AG32" s="69"/>
    </row>
    <row r="33" spans="1:34" ht="11.5" x14ac:dyDescent="0.25">
      <c r="A33" s="72"/>
      <c r="B33" s="73"/>
      <c r="L33" s="78">
        <v>32</v>
      </c>
      <c r="M33" s="69">
        <v>1.0207335157615676</v>
      </c>
      <c r="N33" s="76">
        <v>0.6</v>
      </c>
      <c r="O33" s="69"/>
      <c r="P33" s="69">
        <v>0.7</v>
      </c>
      <c r="Q33" s="69"/>
      <c r="R33" s="69"/>
      <c r="S33" s="70">
        <v>0</v>
      </c>
      <c r="T33" s="69"/>
      <c r="U33" s="69"/>
      <c r="V33" s="69"/>
      <c r="W33" s="69"/>
      <c r="X33" s="69"/>
      <c r="Y33" s="71"/>
      <c r="Z33" s="69"/>
      <c r="AA33" s="69"/>
      <c r="AB33" s="77">
        <v>0.9583637611725635</v>
      </c>
      <c r="AC33" s="77">
        <v>1.2555905188210328</v>
      </c>
      <c r="AD33" s="69"/>
      <c r="AE33" s="69"/>
      <c r="AF33" s="69"/>
      <c r="AG33" s="69"/>
    </row>
    <row r="34" spans="1:34" ht="11.5" x14ac:dyDescent="0.25">
      <c r="A34" s="72"/>
      <c r="B34" s="73"/>
      <c r="L34" s="78">
        <v>33</v>
      </c>
      <c r="M34" s="69">
        <v>1.1191044434123771</v>
      </c>
      <c r="N34" s="76">
        <v>0.7</v>
      </c>
      <c r="O34" s="69"/>
      <c r="P34" s="69">
        <v>0.8</v>
      </c>
      <c r="Q34" s="69"/>
      <c r="R34" s="69"/>
      <c r="S34" s="70">
        <v>0</v>
      </c>
      <c r="T34" s="69"/>
      <c r="U34" s="69"/>
      <c r="V34" s="69"/>
      <c r="W34" s="69"/>
      <c r="X34" s="69"/>
      <c r="Y34" s="71"/>
      <c r="Z34" s="69"/>
      <c r="AA34" s="69"/>
      <c r="AB34" s="77">
        <v>1.0570748008181827</v>
      </c>
      <c r="AC34" s="77">
        <v>1.37298560430521</v>
      </c>
      <c r="AD34" s="69"/>
      <c r="AE34" s="69"/>
      <c r="AF34" s="69"/>
      <c r="AG34" s="69"/>
    </row>
    <row r="35" spans="1:34" ht="11.5" x14ac:dyDescent="0.25">
      <c r="A35" s="72"/>
      <c r="B35" s="73"/>
      <c r="L35" s="78">
        <v>34</v>
      </c>
      <c r="M35" s="69">
        <v>1.223589951691203</v>
      </c>
      <c r="N35" s="76">
        <v>0.7</v>
      </c>
      <c r="O35" s="69"/>
      <c r="P35" s="69">
        <v>0.9</v>
      </c>
      <c r="Q35" s="69"/>
      <c r="R35" s="69"/>
      <c r="S35" s="70">
        <v>0</v>
      </c>
      <c r="T35" s="69"/>
      <c r="U35" s="69"/>
      <c r="V35" s="69"/>
      <c r="W35" s="69"/>
      <c r="X35" s="69"/>
      <c r="Y35" s="71"/>
      <c r="Z35" s="69"/>
      <c r="AA35" s="69"/>
      <c r="AB35" s="77">
        <v>1.1557858404638</v>
      </c>
      <c r="AC35" s="77">
        <v>1.4918184075610501</v>
      </c>
      <c r="AD35" s="69"/>
      <c r="AE35" s="69"/>
      <c r="AF35" s="69"/>
      <c r="AG35" s="69"/>
    </row>
    <row r="36" spans="1:34" ht="11.5" x14ac:dyDescent="0.25">
      <c r="A36" s="79"/>
      <c r="B36" s="80"/>
      <c r="L36" s="78">
        <v>35</v>
      </c>
      <c r="M36" s="69">
        <v>1.3343734507791951</v>
      </c>
      <c r="N36" s="76">
        <v>0.78195191700812661</v>
      </c>
      <c r="O36" s="69"/>
      <c r="P36" s="69">
        <v>0.9</v>
      </c>
      <c r="Q36" s="69"/>
      <c r="R36" s="69"/>
      <c r="S36" s="70">
        <v>0</v>
      </c>
      <c r="T36" s="69"/>
      <c r="U36" s="69"/>
      <c r="V36" s="69"/>
      <c r="W36" s="69"/>
      <c r="X36" s="69"/>
      <c r="Y36" s="71"/>
      <c r="Z36" s="69"/>
      <c r="AA36" s="69"/>
      <c r="AB36" s="77">
        <v>1.2544968801094201</v>
      </c>
      <c r="AC36" s="77">
        <v>1.6802960267515925</v>
      </c>
      <c r="AD36" s="69"/>
      <c r="AE36" s="69"/>
      <c r="AF36" s="69"/>
      <c r="AG36" s="69"/>
    </row>
    <row r="37" spans="1:34" ht="11.5" x14ac:dyDescent="0.25">
      <c r="L37" s="78">
        <v>36</v>
      </c>
      <c r="M37" s="69">
        <v>1.4516382969056187</v>
      </c>
      <c r="N37" s="76">
        <v>0.85379096109371277</v>
      </c>
      <c r="O37" s="69"/>
      <c r="P37" s="69">
        <v>1</v>
      </c>
      <c r="Q37" s="76">
        <v>0.67361768653629417</v>
      </c>
      <c r="R37" s="69"/>
      <c r="S37" s="70">
        <v>0</v>
      </c>
      <c r="T37" s="69"/>
      <c r="U37" s="69"/>
      <c r="V37" s="69"/>
      <c r="W37" s="69"/>
      <c r="X37" s="69"/>
      <c r="Y37" s="71">
        <v>1.0020531845150356</v>
      </c>
      <c r="Z37" s="69"/>
      <c r="AA37" s="69"/>
      <c r="AB37" s="77">
        <v>1.35320791975504</v>
      </c>
      <c r="AC37" s="77">
        <v>1.841470550304364</v>
      </c>
      <c r="AD37" s="69"/>
      <c r="AE37" s="69"/>
      <c r="AF37" s="69"/>
      <c r="AG37" s="69"/>
    </row>
    <row r="38" spans="1:34" ht="11.5" x14ac:dyDescent="0.25">
      <c r="L38" s="78">
        <v>37</v>
      </c>
      <c r="M38" s="69">
        <v>1.5755677939053345</v>
      </c>
      <c r="N38" s="76">
        <v>0.92998753892859376</v>
      </c>
      <c r="O38" s="69"/>
      <c r="P38" s="69">
        <v>1.1000000000000001</v>
      </c>
      <c r="Q38" s="76">
        <v>0.72583660243732817</v>
      </c>
      <c r="R38" s="69"/>
      <c r="S38" s="70">
        <v>0</v>
      </c>
      <c r="T38" s="69"/>
      <c r="U38" s="69"/>
      <c r="V38" s="69"/>
      <c r="W38" s="69"/>
      <c r="X38" s="69"/>
      <c r="Y38" s="71">
        <v>1.0678086576979404</v>
      </c>
      <c r="Z38" s="69"/>
      <c r="AA38" s="69"/>
      <c r="AB38" s="77">
        <v>1.4519189594006601</v>
      </c>
      <c r="AC38" s="75">
        <v>2.0136313066530893</v>
      </c>
      <c r="AD38" s="69"/>
      <c r="AE38" s="69"/>
      <c r="AF38" s="69"/>
      <c r="AG38" s="69"/>
    </row>
    <row r="39" spans="1:34" ht="11.5" x14ac:dyDescent="0.25">
      <c r="L39" s="78">
        <v>38</v>
      </c>
      <c r="M39" s="69">
        <v>1.7063451946893589</v>
      </c>
      <c r="N39" s="76">
        <v>1.0106774402874563</v>
      </c>
      <c r="O39" s="69"/>
      <c r="P39" s="69">
        <v>1.2</v>
      </c>
      <c r="Q39" s="76">
        <v>0.78054773475090289</v>
      </c>
      <c r="R39" s="69">
        <v>0.73085121819665233</v>
      </c>
      <c r="S39" s="70">
        <v>0</v>
      </c>
      <c r="T39" s="69"/>
      <c r="U39" s="69"/>
      <c r="V39" s="69"/>
      <c r="W39" s="69"/>
      <c r="X39" s="69"/>
      <c r="Y39" s="71">
        <v>1.13356413088085</v>
      </c>
      <c r="Z39" s="69"/>
      <c r="AA39" s="69"/>
      <c r="AB39" s="77">
        <v>1.6569162395592609</v>
      </c>
      <c r="AC39" s="75">
        <v>2.196013161956913</v>
      </c>
      <c r="AD39" s="69">
        <v>0.96283669591443344</v>
      </c>
      <c r="AE39" s="69"/>
      <c r="AF39" s="69"/>
      <c r="AG39" s="69"/>
    </row>
    <row r="40" spans="1:34" ht="11.5" x14ac:dyDescent="0.25">
      <c r="L40" s="78">
        <v>39</v>
      </c>
      <c r="M40" s="69">
        <v>1.8441537026354167</v>
      </c>
      <c r="N40" s="76">
        <v>1.0959968961571405</v>
      </c>
      <c r="O40" s="69"/>
      <c r="P40" s="69">
        <v>1.3</v>
      </c>
      <c r="Q40" s="76">
        <v>0.83779973962459342</v>
      </c>
      <c r="R40" s="69">
        <v>0.78967185252728678</v>
      </c>
      <c r="S40" s="70">
        <v>0</v>
      </c>
      <c r="T40" s="69"/>
      <c r="U40" s="69"/>
      <c r="V40" s="69"/>
      <c r="W40" s="69"/>
      <c r="X40" s="69"/>
      <c r="Y40" s="71">
        <v>1.1993196040637499</v>
      </c>
      <c r="Z40" s="69"/>
      <c r="AA40" s="69"/>
      <c r="AB40" s="77">
        <v>1.7998651116789368</v>
      </c>
      <c r="AC40" s="75">
        <v>2.3895259969281231</v>
      </c>
      <c r="AD40" s="69">
        <v>1.0424833582472035</v>
      </c>
      <c r="AE40" s="69"/>
      <c r="AF40" s="69"/>
      <c r="AG40" s="69"/>
    </row>
    <row r="41" spans="1:34" ht="11.5" x14ac:dyDescent="0.25">
      <c r="L41" s="78">
        <v>40</v>
      </c>
      <c r="M41" s="69">
        <v>1.9891764729049572</v>
      </c>
      <c r="N41" s="76">
        <v>1.1860825684982979</v>
      </c>
      <c r="O41" s="76">
        <v>0.65065738082095648</v>
      </c>
      <c r="P41" s="69">
        <v>1.4</v>
      </c>
      <c r="Q41" s="76">
        <v>0.89764092226275449</v>
      </c>
      <c r="R41" s="69">
        <v>0.85155591170439615</v>
      </c>
      <c r="S41" s="70">
        <v>0</v>
      </c>
      <c r="T41" s="69"/>
      <c r="U41" s="69"/>
      <c r="V41" s="69"/>
      <c r="W41" s="69"/>
      <c r="X41" s="69"/>
      <c r="Y41" s="71">
        <v>1.2650750772466499</v>
      </c>
      <c r="Z41" s="69"/>
      <c r="AA41" s="69"/>
      <c r="AB41" s="75">
        <v>1.9505771499820659</v>
      </c>
      <c r="AC41" s="75">
        <v>2.5945375066786482</v>
      </c>
      <c r="AD41" s="69">
        <v>1.1273309937662199</v>
      </c>
      <c r="AE41" s="69"/>
      <c r="AF41" s="69"/>
      <c r="AG41" s="69"/>
      <c r="AH41" s="81">
        <v>0.98692060790394864</v>
      </c>
    </row>
    <row r="42" spans="1:34" ht="11.5" x14ac:dyDescent="0.25">
      <c r="L42" s="78">
        <v>41</v>
      </c>
      <c r="M42" s="69">
        <v>2.1415966136922098</v>
      </c>
      <c r="N42" s="76">
        <v>1.2810715405016699</v>
      </c>
      <c r="O42" s="76">
        <v>0.7013792469278527</v>
      </c>
      <c r="P42" s="69">
        <v>1.5</v>
      </c>
      <c r="Q42" s="76">
        <v>0.96011924836471196</v>
      </c>
      <c r="R42" s="69">
        <v>0.91658035661013892</v>
      </c>
      <c r="S42" s="70">
        <v>0</v>
      </c>
      <c r="T42" s="69"/>
      <c r="U42" s="69"/>
      <c r="V42" s="69"/>
      <c r="W42" s="69"/>
      <c r="X42" s="69"/>
      <c r="Y42" s="71">
        <v>1.3308305504295601</v>
      </c>
      <c r="Z42" s="69"/>
      <c r="AA42" s="69"/>
      <c r="AB42" s="75">
        <v>2.1102279331570508</v>
      </c>
      <c r="AC42" s="75">
        <v>2.8114177627218773</v>
      </c>
      <c r="AD42" s="69">
        <v>1.22340127656718</v>
      </c>
      <c r="AE42" s="69"/>
      <c r="AF42" s="69"/>
      <c r="AG42" s="69"/>
      <c r="AH42" s="81">
        <v>1.0649112053471086</v>
      </c>
    </row>
    <row r="43" spans="1:34" ht="11.5" x14ac:dyDescent="0.25">
      <c r="L43" s="78">
        <v>42</v>
      </c>
      <c r="M43" s="69">
        <v>2.3015971874104704</v>
      </c>
      <c r="N43" s="76">
        <v>1.3811013073032938</v>
      </c>
      <c r="O43" s="76">
        <v>0.75468866955363878</v>
      </c>
      <c r="P43" s="69">
        <v>1.6</v>
      </c>
      <c r="Q43" s="76">
        <v>1.0252823549142145</v>
      </c>
      <c r="R43" s="75">
        <v>0.98485919601375049</v>
      </c>
      <c r="S43" s="70">
        <v>0</v>
      </c>
      <c r="T43" s="69"/>
      <c r="U43" s="69"/>
      <c r="V43" s="69"/>
      <c r="W43" s="69"/>
      <c r="X43" s="69"/>
      <c r="Y43" s="71">
        <v>1.3965860236124601</v>
      </c>
      <c r="Z43" s="69"/>
      <c r="AA43" s="69"/>
      <c r="AB43" s="75">
        <v>2.278621753660143</v>
      </c>
      <c r="AC43" s="75">
        <v>3.0405391683287388</v>
      </c>
      <c r="AD43" s="69">
        <v>1.3194715593681501</v>
      </c>
      <c r="AE43" s="69"/>
      <c r="AF43" s="69"/>
      <c r="AG43" s="69"/>
      <c r="AH43" s="81">
        <v>1.1469607761111678</v>
      </c>
    </row>
    <row r="44" spans="1:34" ht="11.5" x14ac:dyDescent="0.25">
      <c r="L44" s="78">
        <v>43</v>
      </c>
      <c r="M44" s="69">
        <v>2.4693612118201735</v>
      </c>
      <c r="N44" s="76">
        <v>1.4863097671263656</v>
      </c>
      <c r="O44" s="76">
        <v>0.81065131579125005</v>
      </c>
      <c r="P44" s="69">
        <v>1.7</v>
      </c>
      <c r="Q44" s="76">
        <v>1.0931775603718614</v>
      </c>
      <c r="R44" s="75">
        <v>1.0563972370993107</v>
      </c>
      <c r="S44" s="70">
        <v>0</v>
      </c>
      <c r="T44" s="69"/>
      <c r="U44" s="69"/>
      <c r="V44" s="69"/>
      <c r="W44" s="69"/>
      <c r="X44" s="69"/>
      <c r="Y44" s="71">
        <v>1.4623414967953801</v>
      </c>
      <c r="Z44" s="69"/>
      <c r="AA44" s="69"/>
      <c r="AB44" s="75">
        <v>2.4560120851251477</v>
      </c>
      <c r="AC44" s="75">
        <v>3.2822764157950286</v>
      </c>
      <c r="AD44" s="69">
        <v>1.4155418421691099</v>
      </c>
      <c r="AE44" s="69"/>
      <c r="AF44" s="69"/>
      <c r="AG44" s="69"/>
      <c r="AH44" s="81">
        <v>1.2331763578620019</v>
      </c>
    </row>
    <row r="45" spans="1:34" ht="11.5" x14ac:dyDescent="0.25">
      <c r="L45" s="78">
        <v>44</v>
      </c>
      <c r="M45" s="69">
        <v>2.645071661103005</v>
      </c>
      <c r="N45" s="76">
        <v>1.5968352128203627</v>
      </c>
      <c r="O45" s="76">
        <v>0.86933291531496948</v>
      </c>
      <c r="P45" s="69">
        <v>1.8</v>
      </c>
      <c r="Q45" s="76">
        <v>1.163851874316888</v>
      </c>
      <c r="R45" s="75">
        <v>1.1313063764820284</v>
      </c>
      <c r="S45" s="70">
        <v>0</v>
      </c>
      <c r="T45" s="82">
        <v>0.96954810005411896</v>
      </c>
      <c r="U45" s="83">
        <v>0.96756273366524093</v>
      </c>
      <c r="V45" s="84"/>
      <c r="W45" s="69"/>
      <c r="X45" s="69"/>
      <c r="Y45" s="71">
        <v>1.5960750382287523</v>
      </c>
      <c r="Z45" s="69"/>
      <c r="AA45" s="69"/>
      <c r="AB45" s="75">
        <v>2.6426535263846413</v>
      </c>
      <c r="AC45" s="75">
        <v>3.5370064454942494</v>
      </c>
      <c r="AD45" s="69">
        <v>1.5078594343980689</v>
      </c>
      <c r="AE45" s="69"/>
      <c r="AF45" s="69"/>
      <c r="AG45" s="69"/>
      <c r="AH45" s="81">
        <v>1.3236651927759671</v>
      </c>
    </row>
    <row r="46" spans="1:34" ht="11.5" x14ac:dyDescent="0.25">
      <c r="L46" s="78">
        <v>45</v>
      </c>
      <c r="M46" s="69">
        <v>2.8289114668857231</v>
      </c>
      <c r="N46" s="76">
        <v>1.7128163237708323</v>
      </c>
      <c r="O46" s="76">
        <v>0.93079925898212745</v>
      </c>
      <c r="P46" s="69">
        <v>1.9</v>
      </c>
      <c r="Q46" s="76">
        <v>1.2373520065801846</v>
      </c>
      <c r="R46" s="75">
        <v>1.2096634262531789</v>
      </c>
      <c r="S46" s="70">
        <v>0</v>
      </c>
      <c r="T46" s="82">
        <v>1.0404588115193016</v>
      </c>
      <c r="U46" s="83">
        <v>1.0376029154315309</v>
      </c>
      <c r="V46" s="84"/>
      <c r="W46" s="69"/>
      <c r="X46" s="69"/>
      <c r="Y46" s="71">
        <v>1.6844898674951601</v>
      </c>
      <c r="Z46" s="69"/>
      <c r="AA46" s="69"/>
      <c r="AB46" s="75">
        <v>2.8388017801161247</v>
      </c>
      <c r="AC46" s="75">
        <v>3.8051084066017697</v>
      </c>
      <c r="AD46" s="69">
        <v>1.6151877889150623</v>
      </c>
      <c r="AE46" s="69"/>
      <c r="AF46" s="69"/>
      <c r="AG46" s="69"/>
      <c r="AH46" s="81">
        <v>1.4185347231594283</v>
      </c>
    </row>
    <row r="47" spans="1:34" ht="11.5" x14ac:dyDescent="0.25">
      <c r="L47" s="78">
        <v>46</v>
      </c>
      <c r="M47" s="69">
        <v>3.0210635192172193</v>
      </c>
      <c r="N47" s="76">
        <v>1.8343921581554752</v>
      </c>
      <c r="O47" s="76">
        <v>0.99511619749711522</v>
      </c>
      <c r="P47" s="69">
        <v>2.1</v>
      </c>
      <c r="Q47" s="76">
        <v>1.3137243759063155</v>
      </c>
      <c r="R47" s="75">
        <v>1.2915451635912789</v>
      </c>
      <c r="S47" s="70">
        <v>0</v>
      </c>
      <c r="T47" s="82">
        <v>1.1148248033192643</v>
      </c>
      <c r="U47" s="83">
        <v>1.1110052251914095</v>
      </c>
      <c r="V47" s="84"/>
      <c r="W47" s="69"/>
      <c r="X47" s="69"/>
      <c r="Y47" s="71">
        <v>1.7842343748033</v>
      </c>
      <c r="Z47" s="69"/>
      <c r="AA47" s="77"/>
      <c r="AB47" s="75">
        <v>3.0447136323708341</v>
      </c>
      <c r="AC47" s="75">
        <v>4.0869636193850765</v>
      </c>
      <c r="AD47" s="69">
        <v>1.7</v>
      </c>
      <c r="AE47" s="69"/>
      <c r="AF47" s="69"/>
      <c r="AG47" s="69"/>
      <c r="AH47" s="81">
        <v>1.5178925872596762</v>
      </c>
    </row>
    <row r="48" spans="1:34" ht="11.5" x14ac:dyDescent="0.25">
      <c r="L48" s="78">
        <v>47</v>
      </c>
      <c r="M48" s="69">
        <v>3.2217106675019358</v>
      </c>
      <c r="N48" s="76">
        <v>1.961702145524401</v>
      </c>
      <c r="O48" s="76">
        <v>1.0623496401336647</v>
      </c>
      <c r="P48" s="69">
        <v>2.2000000000000002</v>
      </c>
      <c r="Q48" s="76">
        <v>1.3930151181787345</v>
      </c>
      <c r="R48" s="75">
        <v>1.3770283315535392</v>
      </c>
      <c r="S48" s="70">
        <v>0</v>
      </c>
      <c r="T48" s="82">
        <v>1.1927338204640574</v>
      </c>
      <c r="U48" s="83">
        <v>1.1878526872965085</v>
      </c>
      <c r="V48" s="84"/>
      <c r="W48" s="69"/>
      <c r="X48" s="69"/>
      <c r="Y48" s="71">
        <v>1.88397888211145</v>
      </c>
      <c r="Z48" s="69"/>
      <c r="AA48" s="77"/>
      <c r="AB48" s="75">
        <v>3.2606469329299514</v>
      </c>
      <c r="AC48" s="75">
        <v>4.3829555389644534</v>
      </c>
      <c r="AD48" s="69">
        <v>1.8</v>
      </c>
      <c r="AE48" s="69"/>
      <c r="AF48" s="69"/>
      <c r="AG48" s="69"/>
      <c r="AH48" s="81">
        <v>1.6218466152548334</v>
      </c>
    </row>
    <row r="49" spans="12:34" ht="11.5" x14ac:dyDescent="0.25">
      <c r="L49" s="78">
        <v>48</v>
      </c>
      <c r="M49" s="69">
        <v>3.4310357213924383</v>
      </c>
      <c r="N49" s="76">
        <v>2.0948860796841262</v>
      </c>
      <c r="O49" s="76">
        <v>1.1325655535116195</v>
      </c>
      <c r="P49" s="69">
        <v>2.4</v>
      </c>
      <c r="Q49" s="76">
        <v>1.4752700942392243</v>
      </c>
      <c r="R49" s="75">
        <v>1.466189639832536</v>
      </c>
      <c r="S49" s="70">
        <v>0</v>
      </c>
      <c r="T49" s="82">
        <v>1.27427387734917</v>
      </c>
      <c r="U49" s="83">
        <v>1.2682285247078364</v>
      </c>
      <c r="V49" s="84"/>
      <c r="W49" s="69"/>
      <c r="X49" s="69"/>
      <c r="Y49" s="71">
        <v>1.9530418406882668</v>
      </c>
      <c r="Z49" s="69"/>
      <c r="AA49" s="77"/>
      <c r="AB49" s="75">
        <v>3.4868605764373153</v>
      </c>
      <c r="AC49" s="75">
        <v>4.693469720455882</v>
      </c>
      <c r="AD49" s="69">
        <v>2</v>
      </c>
      <c r="AE49" s="69">
        <v>0.96047262402246203</v>
      </c>
      <c r="AF49" s="69"/>
      <c r="AG49" s="69"/>
      <c r="AH49" s="81">
        <v>1.730504825411352</v>
      </c>
    </row>
    <row r="50" spans="12:34" ht="11.5" x14ac:dyDescent="0.25">
      <c r="L50" s="78">
        <v>49</v>
      </c>
      <c r="M50" s="69"/>
      <c r="N50" s="76">
        <v>2.2340841118667045</v>
      </c>
      <c r="O50" s="76">
        <v>1.2058299604247467</v>
      </c>
      <c r="P50" s="69">
        <v>2.5</v>
      </c>
      <c r="Q50" s="76">
        <v>1.5605348973297766</v>
      </c>
      <c r="R50" s="75">
        <v>1.5591057654803746</v>
      </c>
      <c r="S50" s="70">
        <v>0</v>
      </c>
      <c r="T50" s="82">
        <v>1.3595332528231456</v>
      </c>
      <c r="U50" s="83">
        <v>1.3522161552289087</v>
      </c>
      <c r="V50" s="84"/>
      <c r="W50" s="69"/>
      <c r="X50" s="69"/>
      <c r="Y50" s="71">
        <v>2.0487271542659391</v>
      </c>
      <c r="Z50" s="69"/>
      <c r="AA50" s="77"/>
      <c r="AB50" s="75">
        <v>3.7236144842621717</v>
      </c>
      <c r="AC50" s="75">
        <v>5.0188937854147593</v>
      </c>
      <c r="AD50" s="69">
        <v>2.1</v>
      </c>
      <c r="AE50" s="69">
        <v>1.0285084370533399</v>
      </c>
      <c r="AF50" s="69"/>
      <c r="AG50" s="69"/>
      <c r="AH50" s="81">
        <v>1.8439754203986314</v>
      </c>
    </row>
    <row r="51" spans="12:34" ht="11.5" x14ac:dyDescent="0.25">
      <c r="L51" s="78">
        <v>50</v>
      </c>
      <c r="M51" s="69"/>
      <c r="N51" s="76">
        <v>2.3794367441668629</v>
      </c>
      <c r="O51" s="76">
        <v>1.2822089387164712</v>
      </c>
      <c r="P51" s="69">
        <v>2.7</v>
      </c>
      <c r="Q51" s="76">
        <v>1.6488548601825748</v>
      </c>
      <c r="R51" s="75">
        <v>1.6558533536023574</v>
      </c>
      <c r="S51" s="70">
        <v>0</v>
      </c>
      <c r="T51" s="82">
        <v>1.448600485446631</v>
      </c>
      <c r="U51" s="83">
        <v>1.4398991878874441</v>
      </c>
      <c r="V51" s="84"/>
      <c r="W51" s="69"/>
      <c r="X51" s="69"/>
      <c r="Y51" s="71">
        <v>2.1470246131137483</v>
      </c>
      <c r="Z51" s="69"/>
      <c r="AA51" s="77">
        <v>0.9962499999622908</v>
      </c>
      <c r="AB51" s="75">
        <v>3.9711695870489296</v>
      </c>
      <c r="AC51" s="75">
        <v>5.3596173895061625</v>
      </c>
      <c r="AD51" s="69">
        <v>2.2000000000000002</v>
      </c>
      <c r="AE51" s="69">
        <v>1.0965442500842153</v>
      </c>
      <c r="AF51" s="69">
        <v>1</v>
      </c>
      <c r="AG51" s="69"/>
      <c r="AH51" s="81">
        <v>1.9623667837513012</v>
      </c>
    </row>
    <row r="52" spans="12:34" ht="11.5" x14ac:dyDescent="0.25">
      <c r="L52" s="78">
        <v>51</v>
      </c>
      <c r="M52" s="69"/>
      <c r="N52" s="76">
        <v>2.531084823231363</v>
      </c>
      <c r="O52" s="76">
        <v>1.3617686202006156</v>
      </c>
      <c r="P52" s="69">
        <v>2.8</v>
      </c>
      <c r="Q52" s="76">
        <v>1.7402750617816245</v>
      </c>
      <c r="R52" s="75">
        <v>1.7565090180220257</v>
      </c>
      <c r="S52" s="70">
        <v>0</v>
      </c>
      <c r="T52" s="82">
        <v>1.541564368931599</v>
      </c>
      <c r="U52" s="83">
        <v>1.5313614194568337</v>
      </c>
      <c r="V52" s="84"/>
      <c r="W52" s="69"/>
      <c r="X52" s="69"/>
      <c r="Y52" s="71">
        <v>2.2435806417814699</v>
      </c>
      <c r="Z52" s="69"/>
      <c r="AA52" s="77">
        <v>1.0572284699599828</v>
      </c>
      <c r="AB52" s="75">
        <v>4.2297878079145406</v>
      </c>
      <c r="AC52" s="75">
        <v>5.7160321913322862</v>
      </c>
      <c r="AD52" s="69">
        <v>2.4</v>
      </c>
      <c r="AE52" s="69">
        <v>1.164580063115092</v>
      </c>
      <c r="AF52" s="69">
        <v>1.1000000000000001</v>
      </c>
      <c r="AG52" s="69"/>
      <c r="AH52" s="81">
        <v>2.0857874764702236</v>
      </c>
    </row>
    <row r="53" spans="12:34" ht="11.5" x14ac:dyDescent="0.25">
      <c r="L53" s="78">
        <v>52</v>
      </c>
      <c r="M53" s="69"/>
      <c r="N53" s="76">
        <v>2.689169534186016</v>
      </c>
      <c r="O53" s="76">
        <v>1.4445751896244685</v>
      </c>
      <c r="P53" s="69">
        <v>3</v>
      </c>
      <c r="Q53" s="76">
        <v>1.8348403338174262</v>
      </c>
      <c r="R53" s="75">
        <v>1.8611493419193903</v>
      </c>
      <c r="S53" s="70">
        <v>0</v>
      </c>
      <c r="T53" s="82">
        <v>1.6385139477504551</v>
      </c>
      <c r="U53" s="83">
        <v>1.6266868311093177</v>
      </c>
      <c r="V53" s="85"/>
      <c r="W53" s="69"/>
      <c r="X53" s="69"/>
      <c r="Y53" s="71">
        <v>2.3405720279942099</v>
      </c>
      <c r="Z53" s="69"/>
      <c r="AA53" s="77">
        <v>1.1206457599575843</v>
      </c>
      <c r="AB53" s="75">
        <v>4.4997320462566774</v>
      </c>
      <c r="AC53" s="75">
        <v>6.0885318223533158</v>
      </c>
      <c r="AD53" s="69">
        <v>2.5</v>
      </c>
      <c r="AE53" s="69">
        <v>1.22660978571669</v>
      </c>
      <c r="AF53" s="69">
        <v>1.1000000000000001</v>
      </c>
      <c r="AG53" s="69"/>
      <c r="AH53" s="81">
        <v>2.2143462337541862</v>
      </c>
    </row>
    <row r="54" spans="12:34" ht="11.5" x14ac:dyDescent="0.25">
      <c r="L54" s="78">
        <v>53</v>
      </c>
      <c r="M54" s="69"/>
      <c r="N54" s="76">
        <v>2.8538323947868873</v>
      </c>
      <c r="O54" s="76">
        <v>1.5306948836717362</v>
      </c>
      <c r="P54" s="69">
        <v>3.1</v>
      </c>
      <c r="Q54" s="76">
        <v>1.9325952668543431</v>
      </c>
      <c r="R54" s="75">
        <v>1.96985087844381</v>
      </c>
      <c r="S54" s="70">
        <v>0</v>
      </c>
      <c r="T54" s="82">
        <v>1.7395385129054934</v>
      </c>
      <c r="U54" s="83">
        <v>1.72595958519338</v>
      </c>
      <c r="V54" s="85">
        <v>1.0148950564277199</v>
      </c>
      <c r="W54" s="69"/>
      <c r="X54" s="69"/>
      <c r="Y54" s="71">
        <v>2.4577579937157839</v>
      </c>
      <c r="Z54" s="69"/>
      <c r="AA54" s="77">
        <v>1.1865496899550885</v>
      </c>
      <c r="AB54" s="75">
        <v>4.7812661621393593</v>
      </c>
      <c r="AC54" s="75">
        <v>6.4775118578426891</v>
      </c>
      <c r="AD54" s="69">
        <v>2.7</v>
      </c>
      <c r="AE54" s="69">
        <v>1.30609105106899</v>
      </c>
      <c r="AF54" s="69">
        <v>1.2</v>
      </c>
      <c r="AG54" s="69"/>
      <c r="AH54" s="81">
        <v>2.3481519618547839</v>
      </c>
    </row>
    <row r="55" spans="12:34" ht="11.5" x14ac:dyDescent="0.25">
      <c r="L55" s="78">
        <v>54</v>
      </c>
      <c r="M55" s="69"/>
      <c r="N55" s="76">
        <v>3.0252152497833507</v>
      </c>
      <c r="O55" s="76">
        <v>1.6201939900031344</v>
      </c>
      <c r="P55" s="69">
        <v>3.3</v>
      </c>
      <c r="Q55" s="76">
        <v>2.0335842162288462</v>
      </c>
      <c r="R55" s="75">
        <v>2.0826901513031286</v>
      </c>
      <c r="S55" s="70">
        <v>0</v>
      </c>
      <c r="T55" s="82">
        <v>1.844727597849841</v>
      </c>
      <c r="U55" s="83">
        <v>1.8292640221284293</v>
      </c>
      <c r="V55" s="85">
        <v>1.1726033638756801</v>
      </c>
      <c r="W55" s="69"/>
      <c r="X55" s="69"/>
      <c r="Y55" s="71">
        <v>2.5666710516975502</v>
      </c>
      <c r="Z55" s="69"/>
      <c r="AA55" s="77">
        <v>1.2549880799524988</v>
      </c>
      <c r="AB55" s="75">
        <v>5.0746549612241649</v>
      </c>
      <c r="AC55" s="75">
        <v>6.8833697888220655</v>
      </c>
      <c r="AD55" s="69">
        <v>2.8</v>
      </c>
      <c r="AE55" s="69">
        <v>1.3855723164212828</v>
      </c>
      <c r="AF55" s="69">
        <v>1.3</v>
      </c>
      <c r="AG55" s="69"/>
      <c r="AH55" s="81">
        <v>2.4873137350475276</v>
      </c>
    </row>
    <row r="56" spans="12:34" ht="11.5" x14ac:dyDescent="0.25">
      <c r="L56" s="78">
        <v>55</v>
      </c>
      <c r="M56" s="69"/>
      <c r="N56" s="76">
        <v>3.2034602654812865</v>
      </c>
      <c r="O56" s="76">
        <v>1.7131388463324435</v>
      </c>
      <c r="P56" s="69">
        <v>3.5</v>
      </c>
      <c r="Q56" s="76">
        <v>2.1378513076950187</v>
      </c>
      <c r="R56" s="75">
        <v>2.1997436553302454</v>
      </c>
      <c r="S56" s="70">
        <v>0</v>
      </c>
      <c r="T56" s="82">
        <v>1.9541709745517371</v>
      </c>
      <c r="U56" s="83">
        <v>1.936684657410406</v>
      </c>
      <c r="V56" s="85">
        <v>1.33031167132363</v>
      </c>
      <c r="W56" s="69"/>
      <c r="X56" s="69"/>
      <c r="Y56" s="71">
        <v>2.67558410967932</v>
      </c>
      <c r="Z56" s="69"/>
      <c r="AA56" s="77">
        <v>1.3260087499498099</v>
      </c>
      <c r="AB56" s="75">
        <v>5.3801641802185669</v>
      </c>
      <c r="AC56" s="75">
        <v>7.3065049949244711</v>
      </c>
      <c r="AD56" s="69">
        <v>3</v>
      </c>
      <c r="AE56" s="69">
        <v>1.4650535817735786</v>
      </c>
      <c r="AF56" s="69">
        <v>1.3</v>
      </c>
      <c r="AG56" s="69"/>
      <c r="AH56" s="81">
        <v>2.6319407927128085</v>
      </c>
    </row>
    <row r="57" spans="12:34" ht="11.5" x14ac:dyDescent="0.25">
      <c r="L57" s="78">
        <v>56</v>
      </c>
      <c r="M57" s="69"/>
      <c r="N57" s="76">
        <v>3.3887099244959722</v>
      </c>
      <c r="O57" s="76">
        <v>1.8095958395361569</v>
      </c>
      <c r="P57" s="69">
        <v>3.7</v>
      </c>
      <c r="Q57" s="76">
        <v>2.2454404428328667</v>
      </c>
      <c r="R57" s="75">
        <v>2.3210878570286431</v>
      </c>
      <c r="S57" s="70">
        <v>0</v>
      </c>
      <c r="T57" s="82">
        <v>2.067958649694503</v>
      </c>
      <c r="U57" s="83">
        <v>2.0483061787223256</v>
      </c>
      <c r="V57" s="85">
        <v>1.48801997877159</v>
      </c>
      <c r="W57" s="69"/>
      <c r="X57" s="69"/>
      <c r="Y57" s="71">
        <v>2.7844971676610801</v>
      </c>
      <c r="Z57" s="69"/>
      <c r="AA57" s="77">
        <v>1.3996595199470241</v>
      </c>
      <c r="AB57" s="75">
        <v>5.6980604728138902</v>
      </c>
      <c r="AC57" s="75">
        <v>7.7473187181390859</v>
      </c>
      <c r="AD57" s="69">
        <v>3.2</v>
      </c>
      <c r="AE57" s="69">
        <v>1.5</v>
      </c>
      <c r="AF57" s="69">
        <v>1.4</v>
      </c>
      <c r="AG57" s="69"/>
      <c r="AH57" s="81">
        <v>2.7821425365207726</v>
      </c>
    </row>
    <row r="58" spans="12:34" ht="11.5" x14ac:dyDescent="0.25">
      <c r="L58" s="78">
        <v>57</v>
      </c>
      <c r="M58" s="69"/>
      <c r="N58" s="76">
        <v>3.581107020684458</v>
      </c>
      <c r="O58" s="76">
        <v>1.9096314047948511</v>
      </c>
      <c r="P58" s="69">
        <v>3.9</v>
      </c>
      <c r="Q58" s="76">
        <v>2.3563953042332906</v>
      </c>
      <c r="R58" s="75">
        <v>2.4467991950977321</v>
      </c>
      <c r="S58" s="70">
        <v>0</v>
      </c>
      <c r="T58" s="82">
        <v>2.1861808610051972</v>
      </c>
      <c r="U58" s="83">
        <v>2.1642134431442326</v>
      </c>
      <c r="V58" s="85">
        <v>1.6457282862195499</v>
      </c>
      <c r="W58" s="69"/>
      <c r="X58" s="69"/>
      <c r="Y58" s="71">
        <v>2.9096408360866985</v>
      </c>
      <c r="Z58" s="69"/>
      <c r="AA58" s="77">
        <v>1.475988209944135</v>
      </c>
      <c r="AB58" s="75">
        <v>6.0286113960881327</v>
      </c>
      <c r="AC58" s="75">
        <v>8.2062140373926002</v>
      </c>
      <c r="AD58" s="69">
        <v>3.3</v>
      </c>
      <c r="AE58" s="69">
        <v>1.6</v>
      </c>
      <c r="AF58" s="69">
        <v>1.5</v>
      </c>
      <c r="AG58" s="69"/>
      <c r="AH58" s="81">
        <v>2.9380285277144935</v>
      </c>
    </row>
    <row r="59" spans="12:34" ht="11.5" x14ac:dyDescent="0.25">
      <c r="L59" s="78">
        <v>58</v>
      </c>
      <c r="M59" s="69"/>
      <c r="N59" s="76">
        <v>3.7807946542483384</v>
      </c>
      <c r="O59" s="76">
        <v>2.013312024764649</v>
      </c>
      <c r="P59" s="69">
        <v>4.0999999999999996</v>
      </c>
      <c r="Q59" s="76">
        <v>2.4707593604729277</v>
      </c>
      <c r="R59" s="75">
        <v>2.5769540809392919</v>
      </c>
      <c r="S59" s="70">
        <v>0</v>
      </c>
      <c r="T59" s="82">
        <v>2.3089280737053062</v>
      </c>
      <c r="U59" s="83">
        <v>2.2844914744574982</v>
      </c>
      <c r="V59" s="85">
        <v>1.8034365936675001</v>
      </c>
      <c r="W59" s="69"/>
      <c r="X59" s="69"/>
      <c r="Y59" s="71">
        <v>3.01855389406846</v>
      </c>
      <c r="Z59" s="69"/>
      <c r="AA59" s="77">
        <v>1.5550426399411412</v>
      </c>
      <c r="AB59" s="75">
        <v>6.3720853973500287</v>
      </c>
      <c r="AC59" s="75">
        <v>8.6835958439267262</v>
      </c>
      <c r="AD59" s="69">
        <v>3.5</v>
      </c>
      <c r="AE59" s="69">
        <v>1.7</v>
      </c>
      <c r="AF59" s="69">
        <v>1.6</v>
      </c>
      <c r="AG59" s="69"/>
      <c r="AH59" s="81">
        <v>3.0997084844864995</v>
      </c>
    </row>
    <row r="60" spans="12:34" ht="11.5" x14ac:dyDescent="0.25">
      <c r="L60" s="78">
        <v>59</v>
      </c>
      <c r="M60" s="69"/>
      <c r="N60" s="76">
        <v>3.9879162269984056</v>
      </c>
      <c r="O60" s="76">
        <v>2.1207042287772051</v>
      </c>
      <c r="P60" s="69">
        <v>4.3</v>
      </c>
      <c r="Q60" s="76">
        <v>2.5885758708908639</v>
      </c>
      <c r="R60" s="75">
        <v>2.7116288991460307</v>
      </c>
      <c r="S60" s="70">
        <v>0</v>
      </c>
      <c r="T60" s="82">
        <v>2.4362909770773946</v>
      </c>
      <c r="U60" s="83">
        <v>2.4092254605385794</v>
      </c>
      <c r="V60" s="85">
        <v>1.96114490111546</v>
      </c>
      <c r="W60" s="69"/>
      <c r="X60" s="69"/>
      <c r="Y60" s="71">
        <v>3.1323361351833801</v>
      </c>
      <c r="Z60" s="69"/>
      <c r="AA60" s="77">
        <v>1.6368706299380464</v>
      </c>
      <c r="AB60" s="75">
        <v>6.7287518014027228</v>
      </c>
      <c r="AC60" s="75">
        <v>9.1798708174329189</v>
      </c>
      <c r="AD60" s="69">
        <v>3.7</v>
      </c>
      <c r="AE60" s="69">
        <v>1.8</v>
      </c>
      <c r="AF60" s="69">
        <v>1.7</v>
      </c>
      <c r="AG60" s="69"/>
      <c r="AH60" s="81">
        <v>3.2672922794436374</v>
      </c>
    </row>
    <row r="61" spans="12:34" ht="11.5" x14ac:dyDescent="0.25">
      <c r="L61" s="78">
        <v>60</v>
      </c>
      <c r="M61" s="69"/>
      <c r="N61" s="76">
        <v>4.2026154377727325</v>
      </c>
      <c r="O61" s="76">
        <v>2.2318745920667022</v>
      </c>
      <c r="P61" s="69">
        <v>4.5</v>
      </c>
      <c r="Q61" s="76">
        <v>2.7098878901783348</v>
      </c>
      <c r="R61" s="75">
        <v>2.8509000079730331</v>
      </c>
      <c r="S61" s="70">
        <v>0</v>
      </c>
      <c r="T61" s="82">
        <v>2.5683604811419283</v>
      </c>
      <c r="U61" s="83">
        <v>2.5385007508378084</v>
      </c>
      <c r="V61" s="85">
        <v>2.11885320856342</v>
      </c>
      <c r="W61" s="69"/>
      <c r="X61" s="69"/>
      <c r="Y61" s="71">
        <v>3.2461183762983001</v>
      </c>
      <c r="Z61" s="69"/>
      <c r="AA61" s="77">
        <v>1.721519999934837</v>
      </c>
      <c r="AB61" s="75">
        <v>7.0988807982063786</v>
      </c>
      <c r="AC61" s="75">
        <v>9.6954474029084459</v>
      </c>
      <c r="AD61" s="69">
        <v>3.9</v>
      </c>
      <c r="AE61" s="69">
        <v>1.9</v>
      </c>
      <c r="AF61" s="69">
        <v>1.8</v>
      </c>
      <c r="AG61" s="69"/>
      <c r="AH61" s="81">
        <v>3.4408899371559971</v>
      </c>
    </row>
    <row r="62" spans="12:34" ht="11.5" x14ac:dyDescent="0.25">
      <c r="L62" s="78">
        <v>61</v>
      </c>
      <c r="M62" s="69"/>
      <c r="N62" s="76">
        <v>4.4250362780012118</v>
      </c>
      <c r="O62" s="76">
        <v>2.3468897350225775</v>
      </c>
      <c r="P62" s="69">
        <v>4.8</v>
      </c>
      <c r="Q62" s="76">
        <v>2.8347382727917623</v>
      </c>
      <c r="R62" s="75">
        <v>2.9948437397930707</v>
      </c>
      <c r="S62" s="70">
        <v>0</v>
      </c>
      <c r="T62" s="82">
        <v>2.705227713439061</v>
      </c>
      <c r="U62" s="83">
        <v>2.6724028539391078</v>
      </c>
      <c r="V62" s="85">
        <v>2.2765615160113701</v>
      </c>
      <c r="W62" s="69"/>
      <c r="X62" s="69"/>
      <c r="Y62" s="71">
        <v>3.35990061741323</v>
      </c>
      <c r="Z62" s="69"/>
      <c r="AA62" s="77">
        <v>1.8090385699315294</v>
      </c>
      <c r="AB62" s="75">
        <v>7.4827434309209453</v>
      </c>
      <c r="AC62" s="75">
        <v>10.230735788200001</v>
      </c>
      <c r="AD62" s="69">
        <v>4.0999999999999996</v>
      </c>
      <c r="AE62" s="69">
        <v>2</v>
      </c>
      <c r="AF62" s="69">
        <v>1.9</v>
      </c>
      <c r="AG62" s="69"/>
      <c r="AH62" s="81">
        <v>3.6206116317856791</v>
      </c>
    </row>
    <row r="63" spans="12:34" ht="11.5" x14ac:dyDescent="0.25">
      <c r="L63" s="78">
        <v>62</v>
      </c>
      <c r="M63" s="69"/>
      <c r="N63" s="76">
        <v>4.655323027409052</v>
      </c>
      <c r="O63" s="76">
        <v>2.4658163224666536</v>
      </c>
      <c r="P63" s="69">
        <v>5</v>
      </c>
      <c r="Q63" s="76">
        <v>2.9631696771989371</v>
      </c>
      <c r="R63" s="75">
        <v>3.143536401536664</v>
      </c>
      <c r="S63" s="70">
        <v>0</v>
      </c>
      <c r="T63" s="82">
        <v>2.8469840159101181</v>
      </c>
      <c r="U63" s="83">
        <v>2.8110174351965873</v>
      </c>
      <c r="V63" s="85">
        <v>2.4342698234593301</v>
      </c>
      <c r="W63" s="69"/>
      <c r="X63" s="71"/>
      <c r="Y63" s="71">
        <v>3.5362877451661467</v>
      </c>
      <c r="Z63" s="69"/>
      <c r="AA63" s="77">
        <v>1.8994741599281031</v>
      </c>
      <c r="AB63" s="75">
        <v>7.88061158431102</v>
      </c>
      <c r="AC63" s="75">
        <v>10.786147882203755</v>
      </c>
      <c r="AD63" s="69">
        <v>4.3</v>
      </c>
      <c r="AE63" s="69">
        <v>2.1</v>
      </c>
      <c r="AF63" s="69">
        <v>2</v>
      </c>
      <c r="AG63" s="69"/>
      <c r="AH63" s="81">
        <v>3.8065676847914482</v>
      </c>
    </row>
    <row r="64" spans="12:34" ht="11.5" x14ac:dyDescent="0.25">
      <c r="L64" s="78">
        <v>63</v>
      </c>
      <c r="M64" s="69"/>
      <c r="N64" s="76">
        <v>4.8936202498529981</v>
      </c>
      <c r="O64" s="76">
        <v>2.5887210629535349</v>
      </c>
      <c r="P64" s="69">
        <v>5.2</v>
      </c>
      <c r="Q64" s="76">
        <v>3.0952245699670331</v>
      </c>
      <c r="R64" s="75">
        <v>3.2970542751174814</v>
      </c>
      <c r="S64" s="70">
        <v>0</v>
      </c>
      <c r="T64" s="82">
        <v>2.9937209418744266</v>
      </c>
      <c r="U64" s="83">
        <v>2.9544303144445352</v>
      </c>
      <c r="V64" s="85">
        <v>2.59197813090729</v>
      </c>
      <c r="W64" s="69"/>
      <c r="X64" s="69"/>
      <c r="Y64" s="71">
        <v>3.6700069610713264</v>
      </c>
      <c r="Z64" s="69"/>
      <c r="AA64" s="75">
        <v>1.9928745899245666</v>
      </c>
      <c r="AB64" s="75">
        <v>8.2927579734962631</v>
      </c>
      <c r="AC64" s="75">
        <v>11.362097293691434</v>
      </c>
      <c r="AD64" s="69">
        <v>4.5</v>
      </c>
      <c r="AE64" s="69">
        <v>2.2000000000000002</v>
      </c>
      <c r="AF64" s="69">
        <v>2.1</v>
      </c>
      <c r="AG64" s="69"/>
      <c r="AH64" s="81">
        <v>3.9988685627057587</v>
      </c>
    </row>
    <row r="65" spans="12:34" ht="11.5" x14ac:dyDescent="0.25">
      <c r="L65" s="78">
        <v>64</v>
      </c>
      <c r="M65" s="69"/>
      <c r="N65" s="76">
        <v>5.1400727892839013</v>
      </c>
      <c r="O65" s="76">
        <v>2.7156707080931191</v>
      </c>
      <c r="P65" s="69">
        <v>5.5</v>
      </c>
      <c r="Q65" s="76">
        <v>3.230945229700934</v>
      </c>
      <c r="R65" s="75">
        <v>3.4554736178439298</v>
      </c>
      <c r="S65" s="70">
        <v>0</v>
      </c>
      <c r="T65" s="82">
        <v>3.1455302530967995</v>
      </c>
      <c r="U65" s="83">
        <v>3.1027274637772635</v>
      </c>
      <c r="V65" s="85">
        <v>2.7496864383552402</v>
      </c>
      <c r="W65" s="69"/>
      <c r="X65" s="69"/>
      <c r="Y65" s="71">
        <v>3.8037261769765101</v>
      </c>
      <c r="Z65" s="71">
        <v>0.90796475230886453</v>
      </c>
      <c r="AA65" s="75">
        <v>2.0892876799209157</v>
      </c>
      <c r="AB65" s="75">
        <v>8.7194561330313203</v>
      </c>
      <c r="AC65" s="75">
        <v>11.958999310735193</v>
      </c>
      <c r="AD65" s="69">
        <v>4.7</v>
      </c>
      <c r="AE65" s="69">
        <v>2.2999999999999998</v>
      </c>
      <c r="AF65" s="69">
        <v>2.2000000000000002</v>
      </c>
      <c r="AG65" s="69"/>
      <c r="AH65" s="81">
        <v>4.19762487498065</v>
      </c>
    </row>
    <row r="66" spans="12:34" ht="11.5" x14ac:dyDescent="0.25">
      <c r="L66" s="78">
        <v>65</v>
      </c>
      <c r="M66" s="69"/>
      <c r="N66" s="76">
        <v>5.3948257658298742</v>
      </c>
      <c r="O66" s="76">
        <v>2.8467320518941808</v>
      </c>
      <c r="P66" s="69">
        <v>5.7</v>
      </c>
      <c r="Q66" s="76">
        <v>3.3703737508396356</v>
      </c>
      <c r="R66" s="75">
        <v>3.6188706628175384</v>
      </c>
      <c r="S66" s="70">
        <v>0</v>
      </c>
      <c r="T66" s="82">
        <v>3.3025039169417041</v>
      </c>
      <c r="U66" s="83">
        <v>3.2559950053956257</v>
      </c>
      <c r="V66" s="85">
        <v>2.9073947458032001</v>
      </c>
      <c r="W66" s="71">
        <v>0.98816706199663673</v>
      </c>
      <c r="X66" s="69"/>
      <c r="Y66" s="71">
        <v>3.9374453928816902</v>
      </c>
      <c r="Z66" s="71">
        <v>0.95381994535235493</v>
      </c>
      <c r="AA66" s="75">
        <v>2.1887612499171545</v>
      </c>
      <c r="AB66" s="75">
        <v>9.1609804063009364</v>
      </c>
      <c r="AC66" s="75">
        <v>12.577270880705107</v>
      </c>
      <c r="AD66" s="71">
        <v>5</v>
      </c>
      <c r="AE66" s="71">
        <v>2.4</v>
      </c>
      <c r="AF66" s="71">
        <v>2.2999999999999998</v>
      </c>
      <c r="AG66" s="71"/>
      <c r="AH66" s="81">
        <v>4.4029473718993604</v>
      </c>
    </row>
    <row r="67" spans="12:34" ht="11.5" x14ac:dyDescent="0.25">
      <c r="L67" s="78">
        <v>66</v>
      </c>
      <c r="M67" s="69"/>
      <c r="N67" s="76">
        <v>5.6580245719947255</v>
      </c>
      <c r="O67" s="76">
        <v>2.981971930128088</v>
      </c>
      <c r="P67" s="69">
        <v>6</v>
      </c>
      <c r="Q67" s="76">
        <v>3.5135520473179569</v>
      </c>
      <c r="R67" s="75">
        <v>3.7873216193187278</v>
      </c>
      <c r="S67" s="70">
        <v>0</v>
      </c>
      <c r="T67" s="82">
        <v>3.4647341036102324</v>
      </c>
      <c r="U67" s="83">
        <v>3.4143192095172434</v>
      </c>
      <c r="V67" s="85">
        <v>3.0659974708817725</v>
      </c>
      <c r="W67" s="71">
        <v>1.0413008978234208</v>
      </c>
      <c r="X67" s="69"/>
      <c r="Y67" s="71">
        <v>4.0711646087868703</v>
      </c>
      <c r="Z67" s="71">
        <v>0.99967513839584499</v>
      </c>
      <c r="AA67" s="75">
        <v>2.2913431199132694</v>
      </c>
      <c r="AB67" s="75">
        <v>9.6176059352160408</v>
      </c>
      <c r="AC67" s="75">
        <v>13.217330590813877</v>
      </c>
      <c r="AD67" s="71">
        <v>5.2</v>
      </c>
      <c r="AE67" s="71">
        <v>2.6</v>
      </c>
      <c r="AF67" s="71">
        <v>2.4</v>
      </c>
      <c r="AG67" s="71">
        <v>0.98816706199663673</v>
      </c>
      <c r="AH67" s="81">
        <v>4.6149469425505787</v>
      </c>
    </row>
    <row r="68" spans="12:34" ht="11.5" x14ac:dyDescent="0.25">
      <c r="L68" s="78">
        <v>67</v>
      </c>
      <c r="M68" s="69"/>
      <c r="N68" s="76">
        <v>5.9298148689664227</v>
      </c>
      <c r="O68" s="76">
        <v>3.121457219711754</v>
      </c>
      <c r="P68" s="69">
        <v>6.3</v>
      </c>
      <c r="Q68" s="76">
        <v>3.6605218561003259</v>
      </c>
      <c r="R68" s="75">
        <v>3.9609026731806445</v>
      </c>
      <c r="S68" s="70">
        <v>0</v>
      </c>
      <c r="T68" s="82">
        <v>3.6323131834561688</v>
      </c>
      <c r="U68" s="83">
        <v>3.5777864923475153</v>
      </c>
      <c r="V68" s="85">
        <v>3.2210225254378719</v>
      </c>
      <c r="W68" s="71">
        <v>1.0964278436175137</v>
      </c>
      <c r="X68" s="69"/>
      <c r="Y68" s="71">
        <v>4.2048838246920504</v>
      </c>
      <c r="Z68" s="71">
        <v>1.0502458497810565</v>
      </c>
      <c r="AA68" s="75">
        <v>2.3970811099092693</v>
      </c>
      <c r="AB68" s="75">
        <v>10.089608650197947</v>
      </c>
      <c r="AC68" s="75">
        <v>13.879598649186889</v>
      </c>
      <c r="AD68" s="71">
        <v>5.5</v>
      </c>
      <c r="AE68" s="71">
        <v>2.7</v>
      </c>
      <c r="AF68" s="71">
        <v>2.5</v>
      </c>
      <c r="AG68" s="71">
        <v>1.0413008978234208</v>
      </c>
      <c r="AH68" s="81">
        <v>4.8337346128626795</v>
      </c>
    </row>
    <row r="69" spans="12:34" ht="11.5" x14ac:dyDescent="0.25">
      <c r="L69" s="78">
        <v>68</v>
      </c>
      <c r="M69" s="69"/>
      <c r="N69" s="76">
        <v>6.2103425830308732</v>
      </c>
      <c r="O69" s="76">
        <v>3.2652548381088198</v>
      </c>
      <c r="P69" s="69">
        <v>6.6</v>
      </c>
      <c r="Q69" s="76">
        <v>3.8113247405929278</v>
      </c>
      <c r="R69" s="75">
        <v>4.13968998715153</v>
      </c>
      <c r="S69" s="70">
        <v>0</v>
      </c>
      <c r="T69" s="82">
        <v>3.8053337243777778</v>
      </c>
      <c r="U69" s="83">
        <v>3.7464834141088623</v>
      </c>
      <c r="V69" s="85">
        <v>3.3814140857776844</v>
      </c>
      <c r="W69" s="71">
        <v>1.1502260494334</v>
      </c>
      <c r="X69" s="71">
        <v>0.9565142518782157</v>
      </c>
      <c r="Y69" s="71">
        <v>4.3813469266297496</v>
      </c>
      <c r="Z69" s="71">
        <v>1.0913855244828301</v>
      </c>
      <c r="AA69" s="75">
        <v>2.5060230399051502</v>
      </c>
      <c r="AB69" s="75">
        <v>10.577265260438052</v>
      </c>
      <c r="AC69" s="75">
        <v>14.564496866434144</v>
      </c>
      <c r="AD69" s="71">
        <v>5.7</v>
      </c>
      <c r="AE69" s="71">
        <v>2.8</v>
      </c>
      <c r="AF69" s="71">
        <v>2.6</v>
      </c>
      <c r="AG69" s="71">
        <v>1.0964278436175137</v>
      </c>
      <c r="AH69" s="81">
        <v>5.0594215436951222</v>
      </c>
    </row>
    <row r="70" spans="12:34" ht="11.5" x14ac:dyDescent="0.25">
      <c r="L70" s="78">
        <v>69</v>
      </c>
      <c r="M70" s="69"/>
      <c r="N70" s="76">
        <v>6.4997539020863515</v>
      </c>
      <c r="O70" s="76">
        <v>3.4134317427484717</v>
      </c>
      <c r="P70" s="69">
        <v>6.8</v>
      </c>
      <c r="Q70" s="76">
        <v>3.9660020939403169</v>
      </c>
      <c r="R70" s="75">
        <v>4.3237597012461437</v>
      </c>
      <c r="S70" s="70">
        <v>0</v>
      </c>
      <c r="T70" s="82">
        <v>3.9838884892819939</v>
      </c>
      <c r="U70" s="83">
        <v>3.9204966771255259</v>
      </c>
      <c r="V70" s="85">
        <v>3.5472748975952686</v>
      </c>
      <c r="W70" s="71">
        <v>1.20435644024384</v>
      </c>
      <c r="X70" s="71">
        <v>1.0066814506001893</v>
      </c>
      <c r="Y70" s="71">
        <v>4.5322616478294835</v>
      </c>
      <c r="Z70" s="71">
        <v>1.1531484875026696</v>
      </c>
      <c r="AA70" s="75">
        <v>2.6182167299008996</v>
      </c>
      <c r="AB70" s="75">
        <v>11.08085324442216</v>
      </c>
      <c r="AC70" s="75">
        <v>15.272448637704754</v>
      </c>
      <c r="AD70" s="71">
        <v>6</v>
      </c>
      <c r="AE70" s="71">
        <v>2.9</v>
      </c>
      <c r="AF70" s="71">
        <v>2.7</v>
      </c>
      <c r="AG70" s="71">
        <v>1.1502260494334</v>
      </c>
      <c r="AH70" s="81">
        <v>5.2921190289845743</v>
      </c>
    </row>
    <row r="71" spans="12:34" ht="11.5" x14ac:dyDescent="0.25">
      <c r="L71" s="78">
        <v>70</v>
      </c>
      <c r="M71" s="69"/>
      <c r="N71" s="76">
        <v>6.7981952722545245</v>
      </c>
      <c r="O71" s="76">
        <v>3.5660549304609641</v>
      </c>
      <c r="P71" s="69">
        <v>7.1</v>
      </c>
      <c r="Q71" s="76">
        <v>4.1245951422117937</v>
      </c>
      <c r="R71" s="75">
        <v>4.5131879330867912</v>
      </c>
      <c r="S71" s="70">
        <v>0</v>
      </c>
      <c r="T71" s="82">
        <v>4.1680704336181176</v>
      </c>
      <c r="U71" s="83">
        <v>4.0999131239617812</v>
      </c>
      <c r="V71" s="85">
        <v>3.6959362830429798</v>
      </c>
      <c r="W71" s="71">
        <v>1.2584868310542801</v>
      </c>
      <c r="X71" s="71">
        <v>1.0587008035035788</v>
      </c>
      <c r="Y71" s="71">
        <v>4.6831763690292201</v>
      </c>
      <c r="Z71" s="71">
        <v>1.21491145052251</v>
      </c>
      <c r="AA71" s="75">
        <v>2.7337099998965333</v>
      </c>
      <c r="AB71" s="75">
        <v>11.600650840707434</v>
      </c>
      <c r="AC71" s="75">
        <v>16.003878925203704</v>
      </c>
      <c r="AD71" s="71">
        <v>6.2</v>
      </c>
      <c r="AE71" s="71">
        <v>3</v>
      </c>
      <c r="AF71" s="71">
        <v>2.9</v>
      </c>
      <c r="AG71" s="71">
        <v>1.20435644024384</v>
      </c>
      <c r="AH71" s="81">
        <v>5.5319384939434828</v>
      </c>
    </row>
    <row r="72" spans="12:34" ht="11.5" x14ac:dyDescent="0.25">
      <c r="L72" s="78">
        <v>71</v>
      </c>
      <c r="M72" s="69"/>
      <c r="N72" s="76">
        <v>7.1058133945837909</v>
      </c>
      <c r="O72" s="76">
        <v>3.7231914369292163</v>
      </c>
      <c r="P72" s="69">
        <v>7.5</v>
      </c>
      <c r="Q72" s="76">
        <v>4.287144947483073</v>
      </c>
      <c r="R72" s="75">
        <v>4.7080507782343179</v>
      </c>
      <c r="S72" s="70">
        <v>0</v>
      </c>
      <c r="T72" s="82">
        <v>4.3579727029779791</v>
      </c>
      <c r="U72" s="83">
        <v>4.2848197356110944</v>
      </c>
      <c r="V72" s="85">
        <v>3.85364459049093</v>
      </c>
      <c r="W72" s="71">
        <v>1.3126172218647201</v>
      </c>
      <c r="X72" s="71">
        <v>1.1126127625783524</v>
      </c>
      <c r="Y72" s="71">
        <v>4.8340910902289496</v>
      </c>
      <c r="Z72" s="71">
        <v>1.27667441354235</v>
      </c>
      <c r="AA72" s="75">
        <v>2.8525506698920329</v>
      </c>
      <c r="AB72" s="75">
        <v>12.136937038942648</v>
      </c>
      <c r="AC72" s="75">
        <v>16.759214241152609</v>
      </c>
      <c r="AD72" s="71">
        <v>6.5</v>
      </c>
      <c r="AE72" s="71">
        <v>3.2</v>
      </c>
      <c r="AF72" s="71">
        <v>3.0333333333333301</v>
      </c>
      <c r="AG72" s="71">
        <v>1.2584868310542801</v>
      </c>
      <c r="AH72" s="81">
        <v>5.778991493308733</v>
      </c>
    </row>
    <row r="73" spans="12:34" ht="11.5" x14ac:dyDescent="0.25">
      <c r="L73" s="78">
        <v>72</v>
      </c>
      <c r="M73" s="69"/>
      <c r="N73" s="76">
        <v>7.4227552218413493</v>
      </c>
      <c r="O73" s="76">
        <v>3.8849083361556631</v>
      </c>
      <c r="P73" s="69">
        <v>7.8</v>
      </c>
      <c r="Q73" s="76">
        <v>4.4536924108178049</v>
      </c>
      <c r="R73" s="75">
        <v>4.9084243105095897</v>
      </c>
      <c r="S73" s="70">
        <v>0</v>
      </c>
      <c r="T73" s="82">
        <v>4.5536886307599085</v>
      </c>
      <c r="U73" s="83">
        <v>4.4753036297342845</v>
      </c>
      <c r="V73" s="85">
        <v>4.0787066343885821</v>
      </c>
      <c r="W73" s="71">
        <v>1.3667476126751501</v>
      </c>
      <c r="X73" s="71">
        <v>1.1684580707218659</v>
      </c>
      <c r="Y73" s="71">
        <v>4.9850058114286897</v>
      </c>
      <c r="Z73" s="71">
        <v>1.33843737656219</v>
      </c>
      <c r="AA73" s="75">
        <v>2.9747865598874004</v>
      </c>
      <c r="AB73" s="75">
        <v>12.689991571121068</v>
      </c>
      <c r="AC73" s="75">
        <v>17.538882631177</v>
      </c>
      <c r="AD73" s="71">
        <v>6.8</v>
      </c>
      <c r="AE73" s="71">
        <v>3.3</v>
      </c>
      <c r="AF73" s="71">
        <v>3.18333333333333</v>
      </c>
      <c r="AG73" s="71">
        <v>1.3126172218647201</v>
      </c>
      <c r="AH73" s="81">
        <v>6.0333897096384597</v>
      </c>
    </row>
    <row r="74" spans="12:34" ht="11.5" x14ac:dyDescent="0.25">
      <c r="L74" s="78">
        <v>73</v>
      </c>
      <c r="M74" s="69"/>
      <c r="N74" s="76">
        <v>7.7491679553902344</v>
      </c>
      <c r="O74" s="76">
        <v>4.0512727399440251</v>
      </c>
      <c r="P74" s="69">
        <v>8.1</v>
      </c>
      <c r="Q74" s="76">
        <v>4.6242782751538209</v>
      </c>
      <c r="R74" s="75">
        <v>5.1143845823058287</v>
      </c>
      <c r="S74" s="70">
        <v>0</v>
      </c>
      <c r="T74" s="82">
        <v>4.7553117358939767</v>
      </c>
      <c r="U74" s="83">
        <v>4.6714520589446034</v>
      </c>
      <c r="V74" s="85">
        <v>4.2588661873197697</v>
      </c>
      <c r="W74" s="71">
        <v>1.4208780034855899</v>
      </c>
      <c r="X74" s="71">
        <v>1.2262777596892049</v>
      </c>
      <c r="Y74" s="71">
        <v>5.1359205326284201</v>
      </c>
      <c r="Z74" s="71">
        <v>1.4002003395820299</v>
      </c>
      <c r="AA74" s="75">
        <v>3.1004654898826445</v>
      </c>
      <c r="AB74" s="75">
        <v>13.26009490305761</v>
      </c>
      <c r="AC74" s="75">
        <v>18.343313658103718</v>
      </c>
      <c r="AD74" s="71">
        <v>7.1</v>
      </c>
      <c r="AE74" s="71">
        <v>3.5</v>
      </c>
      <c r="AF74" s="71">
        <v>3.3333333333333299</v>
      </c>
      <c r="AG74" s="71">
        <v>1.3667476126751501</v>
      </c>
      <c r="AH74" s="81">
        <v>6.2952449516548334</v>
      </c>
    </row>
    <row r="75" spans="12:34" ht="11.5" x14ac:dyDescent="0.25">
      <c r="L75" s="78">
        <v>74</v>
      </c>
      <c r="M75" s="69"/>
      <c r="N75" s="76">
        <v>8.0851990421481119</v>
      </c>
      <c r="O75" s="76">
        <v>4.2223517973950644</v>
      </c>
      <c r="P75" s="69">
        <v>8.4</v>
      </c>
      <c r="Q75" s="76">
        <v>4.7989431280984087</v>
      </c>
      <c r="R75" s="75">
        <v>5.3260076248920747</v>
      </c>
      <c r="S75" s="70">
        <v>0</v>
      </c>
      <c r="T75" s="82">
        <v>4.962935720626021</v>
      </c>
      <c r="U75" s="83">
        <v>4.8733524091379099</v>
      </c>
      <c r="V75" s="85">
        <v>4.45025136299257</v>
      </c>
      <c r="W75" s="71">
        <v>1.4750083942960299</v>
      </c>
      <c r="X75" s="71">
        <v>1.286113148086357</v>
      </c>
      <c r="Y75" s="71">
        <v>5.2868352538281496</v>
      </c>
      <c r="Z75" s="71">
        <v>1.4619633026018699</v>
      </c>
      <c r="AA75" s="75">
        <v>3.2296352798777641</v>
      </c>
      <c r="AB75" s="75">
        <v>13.847528226080771</v>
      </c>
      <c r="AC75" s="75">
        <v>19.17293838615247</v>
      </c>
      <c r="AD75" s="71">
        <v>7.4</v>
      </c>
      <c r="AE75" s="71">
        <v>3.6</v>
      </c>
      <c r="AF75" s="71">
        <v>3.4833333333333298</v>
      </c>
      <c r="AG75" s="71">
        <v>1.4208780034855899</v>
      </c>
      <c r="AH75" s="81">
        <v>6.5646691526312191</v>
      </c>
    </row>
    <row r="76" spans="12:34" ht="11.5" x14ac:dyDescent="0.25">
      <c r="L76" s="78">
        <v>75</v>
      </c>
      <c r="M76" s="69"/>
      <c r="N76" s="76">
        <v>8.4309961716241997</v>
      </c>
      <c r="O76" s="76">
        <v>4.3982126944158564</v>
      </c>
      <c r="P76" s="69">
        <v>8.8000000000000007</v>
      </c>
      <c r="Q76" s="76">
        <v>4.9777274046364317</v>
      </c>
      <c r="R76" s="75">
        <v>5.5433694487085292</v>
      </c>
      <c r="S76" s="70">
        <v>0</v>
      </c>
      <c r="T76" s="82">
        <v>5.1766544683581204</v>
      </c>
      <c r="U76" s="83">
        <v>5.0810921978660257</v>
      </c>
      <c r="V76" s="85">
        <v>4.6631006997270488</v>
      </c>
      <c r="W76" s="71">
        <v>1.6144539359326624</v>
      </c>
      <c r="X76" s="71">
        <v>1.34294564664178</v>
      </c>
      <c r="Y76" s="71">
        <v>5.4994146088445399</v>
      </c>
      <c r="Z76" s="71">
        <v>1.5237262656217101</v>
      </c>
      <c r="AA76" s="75">
        <v>3.3623437498727307</v>
      </c>
      <c r="AB76" s="75">
        <v>14.452573448931304</v>
      </c>
      <c r="AC76" s="75">
        <v>20.028189365507121</v>
      </c>
      <c r="AD76" s="71">
        <v>7.7</v>
      </c>
      <c r="AE76" s="71">
        <v>3.4</v>
      </c>
      <c r="AF76" s="71">
        <v>3.6333333333333302</v>
      </c>
      <c r="AG76" s="71">
        <v>1.4750083942960299</v>
      </c>
      <c r="AH76" s="81">
        <v>6.8417743688215626</v>
      </c>
    </row>
    <row r="77" spans="12:34" ht="11.5" x14ac:dyDescent="0.25">
      <c r="L77" s="78">
        <v>76</v>
      </c>
      <c r="M77" s="69"/>
      <c r="N77" s="76">
        <v>8.7867072730318316</v>
      </c>
      <c r="O77" s="76">
        <v>4.5789226532421505</v>
      </c>
      <c r="P77" s="69">
        <v>9.1</v>
      </c>
      <c r="Q77" s="76">
        <v>5.160671389755457</v>
      </c>
      <c r="R77" s="75">
        <v>5.7665460436534426</v>
      </c>
      <c r="S77" s="70">
        <v>0</v>
      </c>
      <c r="T77" s="82">
        <v>5.3965620415435636</v>
      </c>
      <c r="U77" s="83">
        <v>5.2947590727518925</v>
      </c>
      <c r="V77" s="85">
        <v>4.8616405957537401</v>
      </c>
      <c r="W77" s="71">
        <v>1.6970227103518301</v>
      </c>
      <c r="X77" s="71">
        <v>1.40077773119092</v>
      </c>
      <c r="Y77" s="71">
        <v>5.6710066711705922</v>
      </c>
      <c r="Z77" s="71">
        <v>1.5854892286415501</v>
      </c>
      <c r="AA77" s="75">
        <v>3.498638719867575</v>
      </c>
      <c r="AB77" s="75">
        <v>15.075513189859832</v>
      </c>
      <c r="AC77" s="75">
        <v>20.909500617251592</v>
      </c>
      <c r="AD77" s="71">
        <v>8</v>
      </c>
      <c r="AE77" s="71">
        <v>3.5</v>
      </c>
      <c r="AF77" s="71">
        <v>3.7833333333333301</v>
      </c>
      <c r="AG77" s="71">
        <v>1.6144539359326624</v>
      </c>
      <c r="AH77" s="81">
        <v>7.126672777930918</v>
      </c>
    </row>
    <row r="78" spans="12:34" ht="11.5" x14ac:dyDescent="0.25">
      <c r="L78" s="78">
        <v>77</v>
      </c>
      <c r="M78" s="69"/>
      <c r="N78" s="76">
        <v>9.1524805124732911</v>
      </c>
      <c r="O78" s="76">
        <v>4.7645489319731729</v>
      </c>
      <c r="P78" s="69">
        <v>9.5</v>
      </c>
      <c r="Q78" s="76">
        <v>5.3478152209914107</v>
      </c>
      <c r="R78" s="75">
        <v>5.9956133793625801</v>
      </c>
      <c r="S78" s="70">
        <v>0</v>
      </c>
      <c r="T78" s="82">
        <v>5.6227526796337415</v>
      </c>
      <c r="U78" s="83">
        <v>5.5144408099444195</v>
      </c>
      <c r="V78" s="85">
        <v>5.06375785195738</v>
      </c>
      <c r="W78" s="71">
        <v>1.7938106765753701</v>
      </c>
      <c r="X78" s="71">
        <v>1.45860981574005</v>
      </c>
      <c r="Y78" s="71">
        <v>5.8425987334966498</v>
      </c>
      <c r="Z78" s="71">
        <v>1.64725219166139</v>
      </c>
      <c r="AA78" s="75">
        <v>3.6385680098622819</v>
      </c>
      <c r="AB78" s="75">
        <v>15.716630768915971</v>
      </c>
      <c r="AC78" s="75">
        <v>21.817307618658496</v>
      </c>
      <c r="AD78" s="71">
        <v>8.4</v>
      </c>
      <c r="AE78" s="71">
        <v>3.6</v>
      </c>
      <c r="AF78" s="71">
        <v>3.93333333333333</v>
      </c>
      <c r="AG78" s="71">
        <v>1.6970227103518301</v>
      </c>
      <c r="AH78" s="81">
        <v>7.4194766776246679</v>
      </c>
    </row>
    <row r="79" spans="12:34" ht="11.5" x14ac:dyDescent="0.25">
      <c r="L79" s="78">
        <v>78</v>
      </c>
      <c r="M79" s="69"/>
      <c r="N79" s="76">
        <v>9.5284642901945489</v>
      </c>
      <c r="O79" s="76">
        <v>4.9551588241184916</v>
      </c>
      <c r="P79" s="69">
        <v>9.8000000000000007</v>
      </c>
      <c r="Q79" s="76">
        <v>5.5391988908981</v>
      </c>
      <c r="R79" s="75">
        <v>6.2306474054812373</v>
      </c>
      <c r="S79" s="70">
        <v>0</v>
      </c>
      <c r="T79" s="82">
        <v>5.8553207970756196</v>
      </c>
      <c r="U79" s="83">
        <v>5.7402253126119973</v>
      </c>
      <c r="V79" s="85">
        <v>5.26587510816102</v>
      </c>
      <c r="W79" s="71">
        <v>1.8905986427989101</v>
      </c>
      <c r="X79" s="71">
        <v>1.51644190028919</v>
      </c>
      <c r="Y79" s="71">
        <v>6.0141907958227003</v>
      </c>
      <c r="Z79" s="71">
        <v>1.70901515468123</v>
      </c>
      <c r="AA79" s="75">
        <v>3.7821794398568458</v>
      </c>
      <c r="AB79" s="75">
        <v>16.376210200421568</v>
      </c>
      <c r="AC79" s="75">
        <v>22.752047288816591</v>
      </c>
      <c r="AD79" s="71">
        <v>8.6999999999999993</v>
      </c>
      <c r="AE79" s="71"/>
      <c r="AF79" s="71">
        <v>4</v>
      </c>
      <c r="AG79" s="71">
        <v>1.7938106765753701</v>
      </c>
      <c r="AH79" s="81">
        <v>7.7202984840758528</v>
      </c>
    </row>
    <row r="80" spans="12:34" ht="11.5" x14ac:dyDescent="0.25">
      <c r="L80" s="78">
        <v>79</v>
      </c>
      <c r="M80" s="69"/>
      <c r="N80" s="76">
        <v>9.9148072379066825</v>
      </c>
      <c r="O80" s="76">
        <v>5.150819658156256</v>
      </c>
      <c r="P80" s="69">
        <v>10.199999999999999</v>
      </c>
      <c r="Q80" s="76">
        <v>5.7348622494438164</v>
      </c>
      <c r="R80" s="75">
        <v>6.4717240519288701</v>
      </c>
      <c r="S80" s="70">
        <v>0</v>
      </c>
      <c r="T80" s="82">
        <v>6.0943609813574859</v>
      </c>
      <c r="U80" s="83">
        <v>5.9722006094729956</v>
      </c>
      <c r="V80" s="85">
        <v>5.46799236436466</v>
      </c>
      <c r="W80" s="71">
        <v>1.9294636520940949</v>
      </c>
      <c r="X80" s="71">
        <v>1.57427398483832</v>
      </c>
      <c r="Y80" s="71">
        <v>6.18578285814875</v>
      </c>
      <c r="Z80" s="71">
        <v>1.77077811770107</v>
      </c>
      <c r="AA80" s="75">
        <v>3.9295208298512625</v>
      </c>
      <c r="AB80" s="75">
        <v>17.05453618562154</v>
      </c>
      <c r="AC80" s="75">
        <v>23.714157974584857</v>
      </c>
      <c r="AD80" s="71">
        <v>9</v>
      </c>
      <c r="AE80" s="71"/>
      <c r="AF80" s="71">
        <v>4.2333333333333298</v>
      </c>
      <c r="AG80" s="71">
        <v>1.8905986427989101</v>
      </c>
      <c r="AH80" s="81">
        <v>8.0292507305485721</v>
      </c>
    </row>
    <row r="81" spans="12:34" ht="11.5" x14ac:dyDescent="0.25">
      <c r="L81" s="78">
        <v>80</v>
      </c>
      <c r="M81" s="69"/>
      <c r="N81" s="76">
        <v>10.311658216172393</v>
      </c>
      <c r="O81" s="76">
        <v>5.3515987971027945</v>
      </c>
      <c r="P81" s="69">
        <v>10.6</v>
      </c>
      <c r="Q81" s="76">
        <v>5.934845006338362</v>
      </c>
      <c r="R81" s="75">
        <v>6.71891922915718</v>
      </c>
      <c r="S81" s="70">
        <v>0</v>
      </c>
      <c r="T81" s="82">
        <v>6.3399679911012372</v>
      </c>
      <c r="U81" s="83">
        <v>6.2104548533618109</v>
      </c>
      <c r="V81" s="86">
        <v>5.766784467619412</v>
      </c>
      <c r="W81" s="69">
        <v>2.0141958196632874</v>
      </c>
      <c r="X81" s="71">
        <v>1.689804664567859</v>
      </c>
      <c r="Y81" s="71">
        <v>6.3573749204747996</v>
      </c>
      <c r="Z81" s="71">
        <v>1.8325410807208999</v>
      </c>
      <c r="AA81" s="75">
        <v>4.0806399998455412</v>
      </c>
      <c r="AB81" s="75">
        <v>17.751894105505954</v>
      </c>
      <c r="AC81" s="75">
        <v>24.704079436862614</v>
      </c>
      <c r="AD81" s="69">
        <v>9.4</v>
      </c>
      <c r="AE81" s="69"/>
      <c r="AF81" s="69">
        <v>4.3833333333333302</v>
      </c>
      <c r="AG81" s="71">
        <v>1.9294636520940949</v>
      </c>
      <c r="AH81" s="81">
        <v>8.3464460660162239</v>
      </c>
    </row>
    <row r="82" spans="12:34" ht="11.5" x14ac:dyDescent="0.25">
      <c r="L82" s="78">
        <v>81</v>
      </c>
      <c r="M82" s="69"/>
      <c r="N82" s="76">
        <v>10.719166311854663</v>
      </c>
      <c r="O82" s="76">
        <v>5.5575636380926579</v>
      </c>
      <c r="P82" s="69">
        <v>11</v>
      </c>
      <c r="Q82" s="76">
        <v>6.1391867332929273</v>
      </c>
      <c r="R82" s="75">
        <v>6.9723088284014514</v>
      </c>
      <c r="S82" s="70">
        <v>0</v>
      </c>
      <c r="T82" s="82">
        <v>6.5922367541997886</v>
      </c>
      <c r="U82" s="83">
        <v>6.4550763198293746</v>
      </c>
      <c r="V82" s="86">
        <v>6.0066098596123432</v>
      </c>
      <c r="W82" s="69">
        <v>2.1018921401114521</v>
      </c>
      <c r="X82" s="71">
        <v>1.7668696141771201</v>
      </c>
      <c r="Y82" s="71">
        <v>6.5743020324919392</v>
      </c>
      <c r="Z82" s="71">
        <v>1.8943040437407399</v>
      </c>
      <c r="AA82" s="75">
        <v>4.235584769839682</v>
      </c>
      <c r="AB82" s="75">
        <v>18.468570013797294</v>
      </c>
      <c r="AC82" s="75">
        <v>25.722252837164035</v>
      </c>
      <c r="AD82" s="69">
        <v>9.8000000000000007</v>
      </c>
      <c r="AE82" s="69"/>
      <c r="AF82" s="69">
        <v>4.5999999999999996</v>
      </c>
      <c r="AG82" s="69">
        <v>2.0141958196632874</v>
      </c>
      <c r="AH82" s="81">
        <v>8.6719972538134584</v>
      </c>
    </row>
    <row r="83" spans="12:34" ht="11.5" x14ac:dyDescent="0.25">
      <c r="L83" s="78">
        <v>82</v>
      </c>
      <c r="M83" s="69"/>
      <c r="N83" s="76">
        <v>11.137480835624961</v>
      </c>
      <c r="O83" s="76">
        <v>5.768781611969156</v>
      </c>
      <c r="P83" s="69">
        <v>11.4</v>
      </c>
      <c r="Q83" s="76">
        <v>6.3479268662159818</v>
      </c>
      <c r="R83" s="75">
        <v>7.231968721925476</v>
      </c>
      <c r="S83" s="70">
        <v>0</v>
      </c>
      <c r="T83" s="82">
        <v>6.8512623659976191</v>
      </c>
      <c r="U83" s="83">
        <v>6.7061534057765861</v>
      </c>
      <c r="V83" s="86">
        <v>6.2532817743392144</v>
      </c>
      <c r="W83" s="69">
        <v>2.1922599772449654</v>
      </c>
      <c r="X83" s="71">
        <v>1.85355099631646</v>
      </c>
      <c r="Y83" s="71">
        <v>6.7307824115876302</v>
      </c>
      <c r="Z83" s="87">
        <v>1.9922865639312057</v>
      </c>
      <c r="AA83" s="75">
        <v>4.3944029598336769</v>
      </c>
      <c r="AB83" s="75">
        <v>19.20485063009637</v>
      </c>
      <c r="AC83" s="75">
        <v>26.769120724486072</v>
      </c>
      <c r="AD83" s="69">
        <v>10.1</v>
      </c>
      <c r="AE83" s="69"/>
      <c r="AF83" s="69">
        <v>4.7</v>
      </c>
      <c r="AG83" s="69">
        <v>2.1018921401114521</v>
      </c>
      <c r="AH83" s="81">
        <v>9.0060171703203604</v>
      </c>
    </row>
    <row r="84" spans="12:34" ht="11.5" x14ac:dyDescent="0.25">
      <c r="L84" s="78">
        <v>83</v>
      </c>
      <c r="M84" s="69"/>
      <c r="N84" s="76">
        <v>11.566751319530145</v>
      </c>
      <c r="O84" s="76">
        <v>5.9853201828845517</v>
      </c>
      <c r="P84" s="69">
        <v>11.8</v>
      </c>
      <c r="Q84" s="76">
        <v>6.5611047073474777</v>
      </c>
      <c r="R84" s="75">
        <v>7.497974763260542</v>
      </c>
      <c r="S84" s="70">
        <v>0</v>
      </c>
      <c r="T84" s="82">
        <v>7.1171400875133193</v>
      </c>
      <c r="U84" s="83">
        <v>6.9637746281198707</v>
      </c>
      <c r="V84" s="86">
        <v>6.5069085894440271</v>
      </c>
      <c r="W84" s="69">
        <v>2.2853466426088302</v>
      </c>
      <c r="X84" s="71">
        <v>1.9222952159122983</v>
      </c>
      <c r="Y84" s="71">
        <v>6.9570069584493517</v>
      </c>
      <c r="Z84" s="87">
        <v>2.0705803549735644</v>
      </c>
      <c r="AA84" s="75">
        <v>4.557142389827515</v>
      </c>
      <c r="AB84" s="75">
        <v>19.961023333182638</v>
      </c>
      <c r="AC84" s="75">
        <v>27.845127022461092</v>
      </c>
      <c r="AD84" s="69">
        <v>10.5</v>
      </c>
      <c r="AE84" s="69"/>
      <c r="AF84" s="69">
        <v>4.9000000000000004</v>
      </c>
      <c r="AG84" s="69">
        <v>2.1922599772449654</v>
      </c>
      <c r="AH84" s="81">
        <v>9.3486188036781144</v>
      </c>
    </row>
    <row r="85" spans="12:34" ht="11.5" x14ac:dyDescent="0.25">
      <c r="L85" s="78">
        <v>84</v>
      </c>
      <c r="M85" s="69"/>
      <c r="N85" s="76">
        <v>12.00712751461441</v>
      </c>
      <c r="O85" s="76">
        <v>6.2072468479101568</v>
      </c>
      <c r="P85" s="69">
        <v>12.2</v>
      </c>
      <c r="Q85" s="76">
        <v>6.7787594273340073</v>
      </c>
      <c r="R85" s="75">
        <v>7.7704027874383703</v>
      </c>
      <c r="S85" s="70">
        <v>0</v>
      </c>
      <c r="T85" s="82">
        <v>7.3899653437022597</v>
      </c>
      <c r="U85" s="83">
        <v>7.2280286224873693</v>
      </c>
      <c r="V85" s="86">
        <v>6.7675990532878822</v>
      </c>
      <c r="W85" s="69">
        <v>2.3811996969112199</v>
      </c>
      <c r="X85" s="69">
        <v>2.010081338730191</v>
      </c>
      <c r="Y85" s="71">
        <v>7.152990740764352</v>
      </c>
      <c r="Z85" s="87">
        <v>2.1509577761702712</v>
      </c>
      <c r="AA85" s="75">
        <v>4.7238508798211969</v>
      </c>
      <c r="AB85" s="75">
        <v>20.737376154462382</v>
      </c>
      <c r="AC85" s="75">
        <v>28.950717016783894</v>
      </c>
      <c r="AD85" s="69">
        <v>10.9</v>
      </c>
      <c r="AE85" s="69"/>
      <c r="AF85" s="69">
        <v>5.0999999999999996</v>
      </c>
      <c r="AG85" s="69">
        <v>2.2853466426088302</v>
      </c>
      <c r="AH85" s="81">
        <v>9.6999152525343355</v>
      </c>
    </row>
    <row r="86" spans="12:34" ht="11.5" x14ac:dyDescent="0.25">
      <c r="L86" s="78">
        <v>85</v>
      </c>
      <c r="M86" s="69"/>
      <c r="N86" s="76">
        <v>12.45875938859569</v>
      </c>
      <c r="O86" s="76">
        <v>6.434629136655273</v>
      </c>
      <c r="P86" s="69">
        <v>12.7</v>
      </c>
      <c r="Q86" s="76">
        <v>7.0009300672471042</v>
      </c>
      <c r="R86" s="75">
        <v>8.0493286112185043</v>
      </c>
      <c r="S86" s="70">
        <v>0</v>
      </c>
      <c r="T86" s="82">
        <v>7.6698337217584331</v>
      </c>
      <c r="U86" s="83">
        <v>7.4990041419449192</v>
      </c>
      <c r="V86" s="86">
        <v>7.0354622817274111</v>
      </c>
      <c r="W86" s="69">
        <v>2.4798669483098283</v>
      </c>
      <c r="X86" s="69">
        <v>2.0950388998126379</v>
      </c>
      <c r="Y86" s="71">
        <v>7.3520779149341084</v>
      </c>
      <c r="Z86" s="87">
        <v>2.2334484821023568</v>
      </c>
      <c r="AA86" s="75">
        <v>4.8945762498147412</v>
      </c>
      <c r="AB86" s="75">
        <v>21.534197771560642</v>
      </c>
      <c r="AC86" s="75">
        <v>30.086337342903295</v>
      </c>
      <c r="AD86" s="69">
        <v>11.3</v>
      </c>
      <c r="AE86" s="69"/>
      <c r="AF86" s="69">
        <v>5.3</v>
      </c>
      <c r="AG86" s="69">
        <v>2.3811996969112199</v>
      </c>
      <c r="AH86" s="81">
        <v>10.060019724817945</v>
      </c>
    </row>
    <row r="87" spans="12:34" ht="11.5" x14ac:dyDescent="0.25">
      <c r="L87" s="78">
        <v>86</v>
      </c>
      <c r="M87" s="69"/>
      <c r="N87" s="76">
        <v>12.92179712359369</v>
      </c>
      <c r="O87" s="76">
        <v>6.6675346108953359</v>
      </c>
      <c r="P87" s="69">
        <v>13.1</v>
      </c>
      <c r="Q87" s="76">
        <v>7.2276555405469738</v>
      </c>
      <c r="R87" s="75">
        <v>8.3348280333101226</v>
      </c>
      <c r="S87" s="70">
        <v>0</v>
      </c>
      <c r="T87" s="82">
        <v>7.9568409694536708</v>
      </c>
      <c r="U87" s="83">
        <v>7.7767900557505918</v>
      </c>
      <c r="V87" s="86">
        <v>7.3106077549592117</v>
      </c>
      <c r="W87" s="69">
        <v>2.5813964507303724</v>
      </c>
      <c r="X87" s="69">
        <v>2.1825302485495905</v>
      </c>
      <c r="Y87" s="71">
        <v>7.5490961612007004</v>
      </c>
      <c r="Z87" s="87">
        <v>2.3180821909671159</v>
      </c>
      <c r="AA87" s="75">
        <v>5.0693663198081165</v>
      </c>
      <c r="AB87" s="75">
        <v>22.351777502051387</v>
      </c>
      <c r="AC87" s="75">
        <v>31.2524359739711</v>
      </c>
      <c r="AD87" s="69">
        <v>11.7</v>
      </c>
      <c r="AE87" s="69"/>
      <c r="AF87" s="69">
        <v>5.5</v>
      </c>
      <c r="AG87" s="69">
        <v>2.4798669483098283</v>
      </c>
      <c r="AH87" s="81">
        <v>10.429045536541521</v>
      </c>
    </row>
    <row r="88" spans="12:34" ht="11.5" x14ac:dyDescent="0.25">
      <c r="L88" s="78">
        <v>87</v>
      </c>
      <c r="M88" s="69"/>
      <c r="N88" s="76">
        <v>13.396391113908818</v>
      </c>
      <c r="O88" s="76">
        <v>6.9060308642084944</v>
      </c>
      <c r="P88" s="69">
        <v>13.6</v>
      </c>
      <c r="Q88" s="76">
        <v>7.4589746349938011</v>
      </c>
      <c r="R88" s="69"/>
      <c r="S88" s="70">
        <v>0</v>
      </c>
      <c r="T88" s="82">
        <v>8.2510829935135028</v>
      </c>
      <c r="U88" s="83">
        <v>8.0614753481372308</v>
      </c>
      <c r="V88" s="86">
        <v>7.5931453144284777</v>
      </c>
      <c r="W88" s="69">
        <v>2.685836502216246</v>
      </c>
      <c r="X88" s="69">
        <v>2.2726001692637405</v>
      </c>
      <c r="Y88" s="71">
        <v>7.7466316394430699</v>
      </c>
      <c r="Z88" s="87">
        <v>2.4048886839637271</v>
      </c>
      <c r="AA88" s="75">
        <v>5.2482689098013511</v>
      </c>
      <c r="AB88" s="75">
        <v>23.190405297322023</v>
      </c>
      <c r="AC88" s="75">
        <v>32.449462209040121</v>
      </c>
      <c r="AD88" s="69">
        <v>12.1</v>
      </c>
      <c r="AE88" s="69"/>
      <c r="AF88" s="69">
        <v>5.7</v>
      </c>
      <c r="AG88" s="69">
        <v>2.5813964507303724</v>
      </c>
      <c r="AH88" s="81">
        <v>10.80710611063126</v>
      </c>
    </row>
    <row r="89" spans="12:34" ht="11.5" x14ac:dyDescent="0.25">
      <c r="L89" s="78">
        <v>88</v>
      </c>
      <c r="M89" s="69"/>
      <c r="N89" s="76">
        <v>13.882691963848867</v>
      </c>
      <c r="O89" s="76">
        <v>7.1501855216203767</v>
      </c>
      <c r="P89" s="69">
        <v>14</v>
      </c>
      <c r="Q89" s="76">
        <v>7.6949260145085585</v>
      </c>
      <c r="R89" s="69"/>
      <c r="S89" s="70">
        <v>0</v>
      </c>
      <c r="T89" s="82">
        <v>8.5526558580278547</v>
      </c>
      <c r="U89" s="83">
        <v>8.3531491171214203</v>
      </c>
      <c r="V89" s="86">
        <v>7.8831851597991545</v>
      </c>
      <c r="W89" s="69">
        <v>2.7932356433082974</v>
      </c>
      <c r="X89" s="69">
        <v>2.3652937063698727</v>
      </c>
      <c r="Y89" s="71">
        <v>7.94416711768545</v>
      </c>
      <c r="Z89" s="87">
        <v>2.4938978046917817</v>
      </c>
      <c r="AA89" s="75">
        <v>5.4313318397944279</v>
      </c>
      <c r="AB89" s="75">
        <v>24.050371736567062</v>
      </c>
      <c r="AC89" s="75">
        <v>33.677866661500431</v>
      </c>
      <c r="AD89" s="69">
        <v>12.6</v>
      </c>
      <c r="AE89" s="69"/>
      <c r="AF89" s="69">
        <v>5.9</v>
      </c>
      <c r="AG89" s="69">
        <v>2.685836502216246</v>
      </c>
      <c r="AH89" s="81">
        <v>11.194314975782577</v>
      </c>
    </row>
    <row r="90" spans="12:34" ht="11.5" x14ac:dyDescent="0.25">
      <c r="L90" s="78">
        <v>89</v>
      </c>
      <c r="M90" s="69"/>
      <c r="N90" s="76">
        <v>14.380850485603561</v>
      </c>
      <c r="O90" s="76">
        <v>7.4000662392571508</v>
      </c>
      <c r="P90" s="69">
        <v>14.5</v>
      </c>
      <c r="Q90" s="76">
        <v>7.9355482209850754</v>
      </c>
      <c r="R90" s="69"/>
      <c r="S90" s="70">
        <v>0</v>
      </c>
      <c r="T90" s="82">
        <v>8.8616557828959266</v>
      </c>
      <c r="U90" s="83">
        <v>8.651900573338537</v>
      </c>
      <c r="V90" s="86">
        <v>8.1808378459846232</v>
      </c>
      <c r="W90" s="69">
        <v>2.9036426554539583</v>
      </c>
      <c r="X90" s="69">
        <v>2.4606561628697778</v>
      </c>
      <c r="Y90" s="71">
        <v>8.1796944172926214</v>
      </c>
      <c r="Z90" s="87">
        <v>2.5851394585625718</v>
      </c>
      <c r="AA90" s="75">
        <v>5.6186029297873308</v>
      </c>
      <c r="AB90" s="75">
        <v>24.931968020907359</v>
      </c>
      <c r="AC90" s="75">
        <v>34.938101247750588</v>
      </c>
      <c r="AD90" s="69">
        <v>13</v>
      </c>
      <c r="AE90" s="69"/>
      <c r="AF90" s="69">
        <v>6.1</v>
      </c>
      <c r="AG90" s="69">
        <v>2.7932356433082974</v>
      </c>
      <c r="AH90" s="81">
        <v>11.590785765341307</v>
      </c>
    </row>
    <row r="91" spans="12:34" ht="11.5" x14ac:dyDescent="0.25">
      <c r="L91" s="78">
        <v>90</v>
      </c>
      <c r="M91" s="69"/>
      <c r="N91" s="76">
        <v>14.891017697163841</v>
      </c>
      <c r="O91" s="76">
        <v>7.6557407040059662</v>
      </c>
      <c r="P91" s="69">
        <v>15</v>
      </c>
      <c r="Q91" s="76">
        <v>8.180879676055584</v>
      </c>
      <c r="R91" s="69"/>
      <c r="S91" s="70">
        <v>0</v>
      </c>
      <c r="T91" s="82">
        <v>9.1781791423040548</v>
      </c>
      <c r="U91" s="83">
        <v>8.9578190389029615</v>
      </c>
      <c r="V91" s="86">
        <v>8.4862142802360534</v>
      </c>
      <c r="W91" s="69">
        <v>3.0171065594447728</v>
      </c>
      <c r="X91" s="69">
        <v>2.5587330988727768</v>
      </c>
      <c r="Y91" s="71">
        <v>8.4</v>
      </c>
      <c r="Z91" s="87">
        <v>2.6786436122223889</v>
      </c>
      <c r="AA91" s="75">
        <v>5.8101299997800835</v>
      </c>
      <c r="AB91" s="75">
        <v>25.835485967630948</v>
      </c>
      <c r="AC91" s="75">
        <v>36.230619176093086</v>
      </c>
      <c r="AD91" s="69">
        <v>13.5</v>
      </c>
      <c r="AE91" s="69"/>
      <c r="AF91" s="69">
        <v>6.3</v>
      </c>
      <c r="AG91" s="69">
        <v>2.9036426554539583</v>
      </c>
      <c r="AH91" s="81">
        <v>11.996632216209347</v>
      </c>
    </row>
    <row r="92" spans="12:34" ht="11.5" x14ac:dyDescent="0.25">
      <c r="L92" s="78">
        <v>91</v>
      </c>
      <c r="M92" s="69"/>
      <c r="N92" s="69"/>
      <c r="O92" s="76">
        <v>7.917276633183163</v>
      </c>
      <c r="P92" s="69">
        <v>15.5</v>
      </c>
      <c r="Q92" s="76">
        <v>8.4309586828109726</v>
      </c>
      <c r="R92" s="69"/>
      <c r="S92" s="70">
        <v>0</v>
      </c>
      <c r="T92" s="82">
        <v>9.502322463235048</v>
      </c>
      <c r="U92" s="83">
        <v>9.2709939462921902</v>
      </c>
      <c r="V92" s="86">
        <v>8.799425719287326</v>
      </c>
      <c r="W92" s="69">
        <v>3.1336766138816112</v>
      </c>
      <c r="X92" s="69">
        <v>2.6595703301413813</v>
      </c>
      <c r="Y92" s="71">
        <v>8.6</v>
      </c>
      <c r="Z92" s="87">
        <v>2.7744402929877947</v>
      </c>
      <c r="AA92" s="75">
        <v>6.0059608697726663</v>
      </c>
      <c r="AB92" s="75">
        <v>26.761218004551026</v>
      </c>
      <c r="AC92" s="75">
        <v>37.55587493584882</v>
      </c>
      <c r="AD92" s="69">
        <v>13.9</v>
      </c>
      <c r="AE92" s="69"/>
      <c r="AF92" s="69">
        <v>6.6</v>
      </c>
      <c r="AG92" s="69">
        <v>3.0171065594447728</v>
      </c>
      <c r="AH92" s="81">
        <v>12.411968167773551</v>
      </c>
    </row>
    <row r="93" spans="12:34" ht="11.5" x14ac:dyDescent="0.25">
      <c r="L93" s="78">
        <v>92</v>
      </c>
      <c r="M93" s="69"/>
      <c r="N93" s="69"/>
      <c r="O93" s="76">
        <v>8.1847417742095416</v>
      </c>
      <c r="P93" s="69">
        <v>16</v>
      </c>
      <c r="Q93" s="76">
        <v>8.6858234274777608</v>
      </c>
      <c r="R93" s="69"/>
      <c r="S93" s="70">
        <v>0</v>
      </c>
      <c r="T93" s="82">
        <v>9.8341824240086932</v>
      </c>
      <c r="U93" s="83">
        <v>9.5915148372547154</v>
      </c>
      <c r="V93" s="86">
        <v>9.1205837665548319</v>
      </c>
      <c r="W93" s="69">
        <v>3.253402313666689</v>
      </c>
      <c r="X93" s="69">
        <v>2.7632139266612352</v>
      </c>
      <c r="Y93" s="71">
        <v>8.8000000000000007</v>
      </c>
      <c r="Z93" s="87">
        <v>2.8725595882922201</v>
      </c>
      <c r="AA93" s="75">
        <v>6.2061433597650977</v>
      </c>
      <c r="AB93" s="75">
        <v>27.709457164477993</v>
      </c>
      <c r="AC93" s="75">
        <v>38.914324286683609</v>
      </c>
      <c r="AD93" s="69">
        <v>14.4</v>
      </c>
      <c r="AE93" s="69"/>
      <c r="AF93" s="69">
        <v>6.8</v>
      </c>
      <c r="AG93" s="69">
        <v>3.1336766138816112</v>
      </c>
      <c r="AH93" s="81">
        <v>12.83690756085794</v>
      </c>
    </row>
    <row r="94" spans="12:34" ht="11.5" x14ac:dyDescent="0.25">
      <c r="L94" s="78">
        <v>93</v>
      </c>
      <c r="M94" s="69"/>
      <c r="N94" s="69"/>
      <c r="O94" s="76">
        <v>8.458203904292672</v>
      </c>
      <c r="P94" s="69">
        <v>16.5</v>
      </c>
      <c r="Q94" s="76">
        <v>8.945511981053091</v>
      </c>
      <c r="R94" s="69"/>
      <c r="S94" s="70">
        <v>0</v>
      </c>
      <c r="T94" s="82">
        <v>10.173855852851881</v>
      </c>
      <c r="U94" s="83">
        <v>9.9194713617404062</v>
      </c>
      <c r="V94" s="86">
        <v>9.449800369389644</v>
      </c>
      <c r="W94" s="69">
        <v>3.3763333885215503</v>
      </c>
      <c r="X94" s="69">
        <v>2.8697102112347523</v>
      </c>
      <c r="Y94" s="71">
        <v>9.1</v>
      </c>
      <c r="Z94" s="87">
        <v>2.9730316451436436</v>
      </c>
      <c r="AA94" s="75">
        <v>6.4107252897573579</v>
      </c>
      <c r="AB94" s="75">
        <v>28.680497079801537</v>
      </c>
      <c r="AC94" s="75">
        <v>40.306424248139045</v>
      </c>
      <c r="AD94" s="69">
        <v>14.9</v>
      </c>
      <c r="AE94" s="69"/>
      <c r="AF94" s="69">
        <v>7</v>
      </c>
      <c r="AG94" s="69">
        <v>3.253402313666689</v>
      </c>
      <c r="AH94" s="81">
        <v>13.2715644366977</v>
      </c>
    </row>
    <row r="95" spans="12:34" ht="11.5" x14ac:dyDescent="0.25">
      <c r="L95" s="78">
        <v>94</v>
      </c>
      <c r="M95" s="69"/>
      <c r="N95" s="69"/>
      <c r="O95" s="76">
        <v>8.7377308301161332</v>
      </c>
      <c r="P95" s="69">
        <v>17</v>
      </c>
      <c r="Q95" s="76">
        <v>9.2100623008995246</v>
      </c>
      <c r="R95" s="69"/>
      <c r="S95" s="70">
        <v>0</v>
      </c>
      <c r="T95" s="82">
        <v>10.521439726497775</v>
      </c>
      <c r="U95" s="83">
        <v>10.254953276852907</v>
      </c>
      <c r="V95" s="86">
        <v>9.787187816382076</v>
      </c>
      <c r="W95" s="69">
        <v>3.5025198015306551</v>
      </c>
      <c r="X95" s="69">
        <v>2.9791057580978326</v>
      </c>
      <c r="Y95" s="71">
        <v>9.3000000000000007</v>
      </c>
      <c r="Z95" s="87">
        <v>3.0758866695931273</v>
      </c>
      <c r="AA95" s="75">
        <v>6.6197544797494441</v>
      </c>
      <c r="AB95" s="75">
        <v>29.674631977180535</v>
      </c>
      <c r="AC95" s="75">
        <v>41.732633089364732</v>
      </c>
      <c r="AD95" s="69">
        <v>15.4</v>
      </c>
      <c r="AE95" s="69"/>
      <c r="AF95" s="69">
        <v>7.3</v>
      </c>
      <c r="AG95" s="69">
        <v>3.3763333885215503</v>
      </c>
      <c r="AH95" s="81">
        <v>13.716052935934744</v>
      </c>
    </row>
    <row r="96" spans="12:34" ht="11.5" x14ac:dyDescent="0.25">
      <c r="L96" s="78">
        <v>95</v>
      </c>
      <c r="M96" s="69"/>
      <c r="N96" s="69"/>
      <c r="O96" s="76">
        <v>9.0233903875348584</v>
      </c>
      <c r="P96" s="69">
        <v>17.600000000000001</v>
      </c>
      <c r="Q96" s="76">
        <v>9.4795122323006478</v>
      </c>
      <c r="R96" s="69"/>
      <c r="S96" s="70">
        <v>0</v>
      </c>
      <c r="T96" s="82">
        <v>10.877031168813003</v>
      </c>
      <c r="U96" s="83">
        <v>10.598050445823528</v>
      </c>
      <c r="V96" s="86">
        <v>10.132858734715137</v>
      </c>
      <c r="W96" s="69">
        <v>3.6320117477092504</v>
      </c>
      <c r="X96" s="69">
        <v>3.0914473915588312</v>
      </c>
      <c r="Y96" s="71">
        <v>9.5</v>
      </c>
      <c r="Z96" s="87">
        <v>3.1811549262135705</v>
      </c>
      <c r="AA96" s="75">
        <v>6.8332787497413499</v>
      </c>
      <c r="AB96" s="75">
        <v>30.692156672335166</v>
      </c>
      <c r="AC96" s="75">
        <v>43.193410319040794</v>
      </c>
      <c r="AD96" s="69">
        <v>15.9</v>
      </c>
      <c r="AE96" s="69"/>
      <c r="AF96" s="69">
        <v>7.5</v>
      </c>
      <c r="AG96" s="69">
        <v>3.5025198015306551</v>
      </c>
      <c r="AH96" s="81">
        <v>14.17048729763412</v>
      </c>
    </row>
    <row r="97" spans="3:35" ht="11.5" x14ac:dyDescent="0.25">
      <c r="L97" s="78">
        <v>96</v>
      </c>
      <c r="M97" s="69"/>
      <c r="N97" s="69"/>
      <c r="O97" s="76">
        <v>9.3152504412774135</v>
      </c>
      <c r="P97" s="69">
        <v>18.100000000000001</v>
      </c>
      <c r="Q97" s="76">
        <v>9.7538995099792309</v>
      </c>
      <c r="R97" s="69"/>
      <c r="S97" s="70">
        <v>0</v>
      </c>
      <c r="T97" s="82">
        <v>11.240727449451832</v>
      </c>
      <c r="U97" s="83">
        <v>10.948852837005457</v>
      </c>
      <c r="V97" s="86">
        <v>10.486926087567349</v>
      </c>
      <c r="W97" s="69">
        <v>3.7648596525954932</v>
      </c>
      <c r="X97" s="69">
        <v>3.2067821846595232</v>
      </c>
      <c r="Y97" s="71">
        <v>9.8000000000000007</v>
      </c>
      <c r="Z97" s="87">
        <v>3.2888667375887453</v>
      </c>
      <c r="AA97" s="75">
        <v>7.0513459197331008</v>
      </c>
      <c r="AB97" s="75">
        <v>31.733366564941047</v>
      </c>
      <c r="AC97" s="75">
        <v>44.689216675491451</v>
      </c>
      <c r="AD97" s="69">
        <v>16.399999999999999</v>
      </c>
      <c r="AE97" s="69"/>
      <c r="AF97" s="69">
        <v>7.8</v>
      </c>
      <c r="AG97" s="69">
        <v>3.6320117477092504</v>
      </c>
      <c r="AH97" s="81">
        <v>14.634981858320215</v>
      </c>
    </row>
    <row r="98" spans="3:35" ht="11.5" x14ac:dyDescent="0.25">
      <c r="L98" s="78">
        <v>97</v>
      </c>
      <c r="M98" s="69"/>
      <c r="N98" s="69"/>
      <c r="O98" s="76">
        <v>9.6133788846539758</v>
      </c>
      <c r="P98" s="69">
        <v>18.7</v>
      </c>
      <c r="Q98" s="76">
        <v>10.03326175957903</v>
      </c>
      <c r="R98" s="69"/>
      <c r="S98" s="70">
        <v>0</v>
      </c>
      <c r="T98" s="82">
        <v>11.612625982537081</v>
      </c>
      <c r="U98" s="83">
        <v>11.307450522888345</v>
      </c>
      <c r="V98" s="86">
        <v>10.849503171562274</v>
      </c>
      <c r="W98" s="69">
        <v>3.9011141708657986</v>
      </c>
      <c r="X98" s="69">
        <v>3.3251574578571614</v>
      </c>
      <c r="Y98" s="71">
        <v>10</v>
      </c>
      <c r="Z98" s="87">
        <v>3.3990524838120715</v>
      </c>
      <c r="AA98" s="75">
        <v>7.2740038097246762</v>
      </c>
      <c r="AB98" s="75">
        <v>32.798557633620376</v>
      </c>
      <c r="AC98" s="75">
        <v>46.220514116979089</v>
      </c>
      <c r="AD98" s="69">
        <v>16.899999999999999</v>
      </c>
      <c r="AE98" s="69"/>
      <c r="AF98" s="69">
        <v>8</v>
      </c>
      <c r="AG98" s="69">
        <v>3.7648596525954932</v>
      </c>
      <c r="AH98" s="81">
        <v>15.109651051032815</v>
      </c>
    </row>
    <row r="99" spans="3:35" ht="11.5" x14ac:dyDescent="0.25">
      <c r="C99" s="88"/>
      <c r="D99" s="88"/>
      <c r="E99" s="109"/>
      <c r="F99" s="88"/>
      <c r="L99" s="78">
        <v>98</v>
      </c>
      <c r="M99" s="69"/>
      <c r="N99" s="69"/>
      <c r="O99" s="76">
        <v>9.9178436392705507</v>
      </c>
      <c r="P99" s="69">
        <v>19.2</v>
      </c>
      <c r="Q99" s="76">
        <v>10.317636499111536</v>
      </c>
      <c r="R99" s="69"/>
      <c r="S99" s="70">
        <v>0</v>
      </c>
      <c r="T99" s="82">
        <v>11.992824325366119</v>
      </c>
      <c r="U99" s="83">
        <v>11.673933679132</v>
      </c>
      <c r="V99" s="86">
        <v>11.220703614263643</v>
      </c>
      <c r="W99" s="69">
        <v>4.0408261849727651</v>
      </c>
      <c r="X99" s="69">
        <v>3.4466207777272513</v>
      </c>
      <c r="Y99" s="71">
        <v>10.199999999999999</v>
      </c>
      <c r="Z99" s="87">
        <v>3.5117426019948184</v>
      </c>
      <c r="AA99" s="75">
        <v>7.5013002397160813</v>
      </c>
      <c r="AB99" s="75">
        <v>33.888026431027349</v>
      </c>
      <c r="AC99" s="75">
        <v>47.787765812174477</v>
      </c>
      <c r="AD99" s="69">
        <v>17.5</v>
      </c>
      <c r="AE99" s="69"/>
      <c r="AF99" s="69">
        <v>8.3000000000000007</v>
      </c>
      <c r="AG99" s="69">
        <v>3.9011141708657986</v>
      </c>
      <c r="AH99" s="81">
        <v>15.594609404401737</v>
      </c>
    </row>
    <row r="100" spans="3:35" x14ac:dyDescent="0.25">
      <c r="C100" s="89"/>
      <c r="D100" s="89"/>
      <c r="E100" s="110"/>
      <c r="F100" s="89"/>
      <c r="L100" s="78">
        <v>99</v>
      </c>
      <c r="M100" s="69"/>
      <c r="N100" s="69"/>
      <c r="O100" s="76">
        <v>10.228712654748731</v>
      </c>
      <c r="P100" s="69">
        <v>19.8</v>
      </c>
      <c r="Q100" s="76">
        <v>10.60706114036897</v>
      </c>
      <c r="R100" s="69"/>
      <c r="S100" s="70">
        <v>0</v>
      </c>
      <c r="T100" s="82">
        <v>12.381420177142065</v>
      </c>
      <c r="U100" s="83">
        <v>12.048392583619043</v>
      </c>
      <c r="V100" s="86">
        <v>11.600641371715575</v>
      </c>
      <c r="W100" s="69">
        <v>4.1840468038054137</v>
      </c>
      <c r="X100" s="69">
        <v>3.5712199556865287</v>
      </c>
      <c r="Y100" s="71">
        <v>10.5</v>
      </c>
      <c r="Z100" s="87">
        <v>3.6269675857837274</v>
      </c>
      <c r="AA100" s="75">
        <v>7.7332830297072821</v>
      </c>
      <c r="AB100" s="75">
        <v>35.002070079027028</v>
      </c>
      <c r="AC100" s="75">
        <v>49.391436130802205</v>
      </c>
      <c r="AD100" s="69">
        <v>18</v>
      </c>
      <c r="AE100" s="69"/>
      <c r="AF100" s="69">
        <v>8.6</v>
      </c>
      <c r="AG100" s="69">
        <v>4.0408261849727651</v>
      </c>
      <c r="AH100" s="81">
        <v>16.089971541739875</v>
      </c>
    </row>
    <row r="101" spans="3:35" x14ac:dyDescent="0.25">
      <c r="C101" s="89"/>
      <c r="D101" s="89"/>
      <c r="E101" s="110"/>
      <c r="F101" s="89"/>
      <c r="L101" s="78">
        <v>100</v>
      </c>
      <c r="M101" s="69"/>
      <c r="N101" s="69"/>
      <c r="O101" s="76">
        <v>10.546053908451237</v>
      </c>
      <c r="P101" s="69">
        <v>20.399999999999999</v>
      </c>
      <c r="Q101" s="76">
        <v>10.901572990304043</v>
      </c>
      <c r="R101" s="69"/>
      <c r="S101" s="70">
        <v>0</v>
      </c>
      <c r="T101" s="90">
        <v>12.430917697577319</v>
      </c>
      <c r="U101" s="90">
        <v>12.778511400361582</v>
      </c>
      <c r="V101" s="76">
        <v>11.98943072602515</v>
      </c>
      <c r="W101" s="69">
        <v>4.330827361370674</v>
      </c>
      <c r="X101" s="69">
        <v>3.6990030467354167</v>
      </c>
      <c r="Y101" s="71">
        <v>10.7</v>
      </c>
      <c r="Z101" s="87">
        <v>3.7447579848873462</v>
      </c>
      <c r="AA101" s="75">
        <v>7.9699999996983424</v>
      </c>
      <c r="AB101" s="75">
        <v>36.140986263961324</v>
      </c>
      <c r="AC101" s="75">
        <v>51.031990634448803</v>
      </c>
      <c r="AD101" s="69">
        <v>18.600000000000001</v>
      </c>
      <c r="AE101" s="69"/>
      <c r="AF101" s="69">
        <v>8.9</v>
      </c>
      <c r="AG101" s="69">
        <v>4.1840468038054137</v>
      </c>
      <c r="AH101" s="81">
        <v>16.595852180154335</v>
      </c>
    </row>
    <row r="102" spans="3:35" x14ac:dyDescent="0.25">
      <c r="C102" s="89"/>
      <c r="D102" s="89"/>
      <c r="E102" s="110"/>
      <c r="F102" s="89"/>
      <c r="L102" s="78">
        <v>101</v>
      </c>
      <c r="M102" s="69"/>
      <c r="N102" s="69"/>
      <c r="O102" s="76">
        <v>10.86993540521294</v>
      </c>
      <c r="P102" s="69">
        <v>21</v>
      </c>
      <c r="Q102" s="76">
        <v>11.201209252378813</v>
      </c>
      <c r="R102" s="69"/>
      <c r="S102" s="70">
        <v>0</v>
      </c>
      <c r="T102" s="71">
        <v>12.821599339096661</v>
      </c>
      <c r="U102" s="71">
        <v>13.184195929716466</v>
      </c>
      <c r="V102" s="76">
        <v>12.387186282987983</v>
      </c>
      <c r="W102" s="69">
        <v>4.481219415496029</v>
      </c>
      <c r="X102" s="69">
        <v>3.8300183482197379</v>
      </c>
      <c r="Y102" s="71">
        <v>11</v>
      </c>
      <c r="Z102" s="87">
        <v>3.8651444046113865</v>
      </c>
      <c r="AA102" s="75">
        <v>8.2114989696892042</v>
      </c>
      <c r="AB102" s="75">
        <v>37.305073232004247</v>
      </c>
      <c r="AC102" s="75">
        <v>52.709896067538281</v>
      </c>
      <c r="AD102" s="69">
        <v>19.2</v>
      </c>
      <c r="AE102" s="69"/>
      <c r="AF102" s="69">
        <v>9.1</v>
      </c>
      <c r="AG102" s="69">
        <v>4.330827361370674</v>
      </c>
      <c r="AH102" s="81">
        <v>17.112366129674218</v>
      </c>
    </row>
    <row r="103" spans="3:35" x14ac:dyDescent="0.25">
      <c r="C103" s="89"/>
      <c r="D103" s="89"/>
      <c r="E103" s="110"/>
      <c r="F103" s="89"/>
      <c r="L103" s="78">
        <v>102</v>
      </c>
      <c r="M103" s="69"/>
      <c r="N103" s="69"/>
      <c r="O103" s="76">
        <v>11.200425177076848</v>
      </c>
      <c r="P103" s="69">
        <v>21.7</v>
      </c>
      <c r="Q103" s="76">
        <v>11.506007027882097</v>
      </c>
      <c r="R103" s="69"/>
      <c r="S103" s="70">
        <v>0</v>
      </c>
      <c r="T103" s="71">
        <v>13.220528166699861</v>
      </c>
      <c r="U103" s="71">
        <v>13.598571904741945</v>
      </c>
      <c r="V103" s="76">
        <v>12.794022969753946</v>
      </c>
      <c r="W103" s="69">
        <v>4.6352747465524526</v>
      </c>
      <c r="X103" s="69">
        <v>3.9643143986110823</v>
      </c>
      <c r="Y103" s="71">
        <v>11.2</v>
      </c>
      <c r="Z103" s="87">
        <v>3.9881575054022718</v>
      </c>
      <c r="AA103" s="75">
        <v>8.4578277596798657</v>
      </c>
      <c r="AB103" s="75">
        <v>38.494629784599624</v>
      </c>
      <c r="AC103" s="75">
        <v>54.425620348461948</v>
      </c>
      <c r="AD103" s="69">
        <v>19.7</v>
      </c>
      <c r="AE103" s="69"/>
      <c r="AF103" s="69">
        <v>9.4</v>
      </c>
      <c r="AG103" s="69">
        <v>4.481219415496029</v>
      </c>
      <c r="AH103" s="81">
        <v>17.639628292395649</v>
      </c>
      <c r="AI103" s="61">
        <f>ROUND(AF103,1)</f>
        <v>9.4</v>
      </c>
    </row>
    <row r="104" spans="3:35" x14ac:dyDescent="0.25">
      <c r="C104" s="89"/>
      <c r="D104" s="89"/>
      <c r="E104" s="110"/>
      <c r="F104" s="89"/>
      <c r="L104" s="78">
        <v>103</v>
      </c>
      <c r="M104" s="69"/>
      <c r="N104" s="69"/>
      <c r="O104" s="76">
        <v>11.537591283035665</v>
      </c>
      <c r="P104" s="69">
        <v>22.3</v>
      </c>
      <c r="Q104" s="76">
        <v>11.816003317217923</v>
      </c>
      <c r="R104" s="69"/>
      <c r="S104" s="70">
        <v>0</v>
      </c>
      <c r="T104" s="71">
        <v>13.627794858046327</v>
      </c>
      <c r="U104" s="71">
        <v>14.021737580046523</v>
      </c>
      <c r="V104" s="76">
        <v>13.210056032533304</v>
      </c>
      <c r="W104" s="69">
        <v>4.7930453561972355</v>
      </c>
      <c r="X104" s="69">
        <v>4.1019399763052231</v>
      </c>
      <c r="Y104" s="71">
        <v>11.5</v>
      </c>
      <c r="Z104" s="87">
        <v>4.1138280023990994</v>
      </c>
      <c r="AA104" s="75">
        <v>8.709034189670362</v>
      </c>
      <c r="AB104" s="75">
        <v>39.709955273982004</v>
      </c>
      <c r="AC104" s="75">
        <v>56.179632560863574</v>
      </c>
      <c r="AD104" s="69">
        <v>20.3</v>
      </c>
      <c r="AE104" s="69"/>
      <c r="AF104" s="69">
        <v>9.6999999999999993</v>
      </c>
      <c r="AG104" s="69">
        <v>4.6352747465524526</v>
      </c>
      <c r="AH104" s="81">
        <v>18.177753661643013</v>
      </c>
      <c r="AI104" s="61">
        <f t="shared" ref="AI104:AI157" si="0">ROUND(AF104,1)</f>
        <v>9.6999999999999993</v>
      </c>
    </row>
    <row r="105" spans="3:35" x14ac:dyDescent="0.25">
      <c r="C105" s="89"/>
      <c r="D105" s="89"/>
      <c r="E105" s="110"/>
      <c r="F105" s="89"/>
      <c r="L105" s="78">
        <v>104</v>
      </c>
      <c r="M105" s="69"/>
      <c r="N105" s="69"/>
      <c r="O105" s="76">
        <v>11.881501808777795</v>
      </c>
      <c r="P105" s="69">
        <v>22.9</v>
      </c>
      <c r="Q105" s="76">
        <v>12.131235021164716</v>
      </c>
      <c r="R105" s="69"/>
      <c r="S105" s="70">
        <v>0</v>
      </c>
      <c r="T105" s="71">
        <v>14.043490188545443</v>
      </c>
      <c r="U105" s="71">
        <v>14.453791346147312</v>
      </c>
      <c r="V105" s="76">
        <v>13.635401034340793</v>
      </c>
      <c r="W105" s="69">
        <v>4.9545834661362358</v>
      </c>
      <c r="X105" s="69">
        <v>4.2429440984384028</v>
      </c>
      <c r="Y105" s="71">
        <v>11.7</v>
      </c>
      <c r="Z105" s="87">
        <v>4.2421866649934827</v>
      </c>
      <c r="AA105" s="75">
        <v>8.9651660796606603</v>
      </c>
      <c r="AB105" s="75">
        <v>40.951349598776375</v>
      </c>
      <c r="AC105" s="69"/>
      <c r="AD105" s="69">
        <v>21</v>
      </c>
      <c r="AE105" s="69"/>
      <c r="AF105" s="69">
        <v>10</v>
      </c>
      <c r="AG105" s="69">
        <v>4.7930453561972355</v>
      </c>
      <c r="AH105" s="81">
        <v>18.726857321145541</v>
      </c>
      <c r="AI105" s="61">
        <f t="shared" si="0"/>
        <v>10</v>
      </c>
    </row>
    <row r="106" spans="3:35" x14ac:dyDescent="0.25">
      <c r="C106" s="89"/>
      <c r="D106" s="89"/>
      <c r="E106" s="110"/>
      <c r="F106" s="89"/>
      <c r="L106" s="78">
        <v>105</v>
      </c>
      <c r="M106" s="69"/>
      <c r="N106" s="69"/>
      <c r="O106" s="76">
        <v>12.232224866438756</v>
      </c>
      <c r="P106" s="69">
        <v>23.6</v>
      </c>
      <c r="Q106" s="76">
        <v>12.451738942107113</v>
      </c>
      <c r="R106" s="69"/>
      <c r="S106" s="70">
        <v>0</v>
      </c>
      <c r="T106" s="71">
        <v>14.467705030511587</v>
      </c>
      <c r="U106" s="71">
        <v>14.894831728336252</v>
      </c>
      <c r="V106" s="76">
        <v>14.070173852778607</v>
      </c>
      <c r="W106" s="69">
        <v>5.1199415169050706</v>
      </c>
      <c r="X106" s="69">
        <v>4.3873760197209277</v>
      </c>
      <c r="Y106" s="71">
        <v>12</v>
      </c>
      <c r="Z106" s="87">
        <v>4.3732643163972753</v>
      </c>
      <c r="AA106" s="75">
        <v>9.2262712496507824</v>
      </c>
      <c r="AB106" s="75">
        <v>42.219113199676386</v>
      </c>
      <c r="AC106" s="69"/>
      <c r="AD106" s="69">
        <v>21.6</v>
      </c>
      <c r="AE106" s="69"/>
      <c r="AF106" s="69">
        <v>10.3</v>
      </c>
      <c r="AG106" s="69">
        <v>4.9545834661362358</v>
      </c>
      <c r="AH106" s="81">
        <v>19.287054444229973</v>
      </c>
      <c r="AI106" s="61">
        <f t="shared" si="0"/>
        <v>10.3</v>
      </c>
    </row>
    <row r="107" spans="3:35" x14ac:dyDescent="0.25">
      <c r="C107" s="89"/>
      <c r="D107" s="89"/>
      <c r="E107" s="110"/>
      <c r="F107" s="89"/>
      <c r="L107" s="78">
        <v>106</v>
      </c>
      <c r="M107" s="69"/>
      <c r="N107" s="69"/>
      <c r="O107" s="76">
        <v>12.589828594356888</v>
      </c>
      <c r="P107" s="69">
        <v>24.3</v>
      </c>
      <c r="Q107" s="76">
        <v>12.777551785240794</v>
      </c>
      <c r="R107" s="69"/>
      <c r="S107" s="70">
        <v>0</v>
      </c>
      <c r="T107" s="71">
        <v>14.900530352334128</v>
      </c>
      <c r="U107" s="71">
        <v>15.344957385565742</v>
      </c>
      <c r="V107" s="76">
        <v>14.514490677854837</v>
      </c>
      <c r="W107" s="69">
        <v>5.2891721666685916</v>
      </c>
      <c r="X107" s="69">
        <v>4.535285231287526</v>
      </c>
      <c r="Y107" s="71">
        <v>12.3</v>
      </c>
      <c r="Z107" s="87">
        <v>4.5070918332178342</v>
      </c>
      <c r="AA107" s="75">
        <v>9.4923975196406936</v>
      </c>
      <c r="AB107" s="75">
        <v>43.513547055197044</v>
      </c>
      <c r="AC107" s="69"/>
      <c r="AD107" s="69">
        <v>22.2</v>
      </c>
      <c r="AE107" s="69"/>
      <c r="AF107" s="69">
        <v>10.7</v>
      </c>
      <c r="AG107" s="69">
        <v>5.1199415169050706</v>
      </c>
      <c r="AH107" s="81">
        <v>19.858460293027512</v>
      </c>
      <c r="AI107" s="61">
        <f t="shared" si="0"/>
        <v>10.7</v>
      </c>
    </row>
    <row r="108" spans="3:35" x14ac:dyDescent="0.25">
      <c r="C108" s="89"/>
      <c r="D108" s="89"/>
      <c r="E108" s="110"/>
      <c r="F108" s="89"/>
      <c r="L108" s="78">
        <v>107</v>
      </c>
      <c r="M108" s="69"/>
      <c r="N108" s="69"/>
      <c r="O108" s="76">
        <v>12.954381156833588</v>
      </c>
      <c r="P108" s="69">
        <v>24.9</v>
      </c>
      <c r="Q108" s="76">
        <v>13.108710159750879</v>
      </c>
      <c r="R108" s="69"/>
      <c r="S108" s="70">
        <v>0</v>
      </c>
      <c r="T108" s="71">
        <v>15.342057217662386</v>
      </c>
      <c r="U108" s="71">
        <v>15.7950830427952</v>
      </c>
      <c r="V108" s="76">
        <v>14.968468009838542</v>
      </c>
      <c r="W108" s="69">
        <v>5.4623282900385002</v>
      </c>
      <c r="X108" s="69">
        <v>4.6867214595642723</v>
      </c>
      <c r="Y108" s="71">
        <v>12.5</v>
      </c>
      <c r="Z108" s="87">
        <v>4.6437001450405901</v>
      </c>
      <c r="AA108" s="75">
        <v>9.7635927096304247</v>
      </c>
      <c r="AB108" s="69"/>
      <c r="AC108" s="69"/>
      <c r="AD108" s="69">
        <v>22.9</v>
      </c>
      <c r="AE108" s="69"/>
      <c r="AF108" s="69">
        <v>11</v>
      </c>
      <c r="AG108" s="69">
        <v>5.2891721666685916</v>
      </c>
      <c r="AH108" s="81">
        <v>20.441190217695478</v>
      </c>
      <c r="AI108" s="61">
        <f t="shared" si="0"/>
        <v>11</v>
      </c>
    </row>
    <row r="109" spans="3:35" x14ac:dyDescent="0.25">
      <c r="C109" s="89"/>
      <c r="D109" s="89"/>
      <c r="E109" s="110"/>
      <c r="F109" s="89"/>
      <c r="L109" s="78">
        <v>108</v>
      </c>
      <c r="M109" s="69"/>
      <c r="N109" s="69"/>
      <c r="O109" s="76">
        <v>13.325950743898263</v>
      </c>
      <c r="P109" s="69">
        <v>25.6</v>
      </c>
      <c r="Q109" s="76">
        <v>13.445250579965736</v>
      </c>
      <c r="R109" s="69"/>
      <c r="S109" s="70">
        <v>0</v>
      </c>
      <c r="T109" s="71">
        <v>15.792376784605544</v>
      </c>
      <c r="U109" s="71">
        <v>16.272859822712288</v>
      </c>
      <c r="V109" s="76">
        <v>15.432222657149493</v>
      </c>
      <c r="W109" s="69">
        <v>5.639462976908427</v>
      </c>
      <c r="X109" s="69">
        <v>4.8417346651517059</v>
      </c>
      <c r="Y109" s="71">
        <v>12.8</v>
      </c>
      <c r="Z109" s="87">
        <v>4.7831202340189307</v>
      </c>
      <c r="AA109" s="75">
        <v>10.039904639619992</v>
      </c>
      <c r="AB109" s="69"/>
      <c r="AC109" s="69"/>
      <c r="AD109" s="69">
        <v>23.5</v>
      </c>
      <c r="AE109" s="69"/>
      <c r="AF109" s="69">
        <v>11.3</v>
      </c>
      <c r="AG109" s="69">
        <v>5.4623282900385002</v>
      </c>
      <c r="AH109" s="81">
        <v>21.035359655653306</v>
      </c>
      <c r="AI109" s="61">
        <f t="shared" si="0"/>
        <v>11.3</v>
      </c>
    </row>
    <row r="110" spans="3:35" x14ac:dyDescent="0.25">
      <c r="C110" s="89"/>
      <c r="D110" s="89"/>
      <c r="E110" s="110"/>
      <c r="F110" s="89"/>
      <c r="L110" s="78">
        <v>109</v>
      </c>
      <c r="M110" s="69"/>
      <c r="N110" s="69"/>
      <c r="O110" s="76">
        <v>13.704605571077449</v>
      </c>
      <c r="P110" s="69"/>
      <c r="Q110" s="76">
        <v>13.787209466485489</v>
      </c>
      <c r="R110" s="69"/>
      <c r="S110" s="70">
        <v>0</v>
      </c>
      <c r="T110" s="71">
        <v>16.251580304946057</v>
      </c>
      <c r="U110" s="71">
        <v>16.750834579083865</v>
      </c>
      <c r="V110" s="76">
        <v>15.905871734281471</v>
      </c>
      <c r="W110" s="69">
        <v>5.8206295313060741</v>
      </c>
      <c r="X110" s="69">
        <v>5.0003750417234052</v>
      </c>
      <c r="Y110" s="71">
        <v>13.1</v>
      </c>
      <c r="Z110" s="87">
        <v>4.925383134470863</v>
      </c>
      <c r="AA110" s="75">
        <v>10.321381129609325</v>
      </c>
      <c r="AB110" s="69"/>
      <c r="AC110" s="69"/>
      <c r="AD110" s="69">
        <v>24.2</v>
      </c>
      <c r="AE110" s="69"/>
      <c r="AF110" s="69">
        <v>11.7</v>
      </c>
      <c r="AG110" s="69">
        <v>5.639462976908427</v>
      </c>
      <c r="AH110" s="81">
        <v>21.641084130831846</v>
      </c>
      <c r="AI110" s="61">
        <f t="shared" si="0"/>
        <v>11.7</v>
      </c>
    </row>
    <row r="111" spans="3:35" x14ac:dyDescent="0.25">
      <c r="C111" s="89"/>
      <c r="D111" s="89"/>
      <c r="E111" s="110"/>
      <c r="F111" s="89"/>
      <c r="L111" s="78">
        <v>110</v>
      </c>
      <c r="M111" s="69"/>
      <c r="N111" s="69"/>
      <c r="O111" s="76">
        <v>14.090413879168056</v>
      </c>
      <c r="P111" s="69"/>
      <c r="Q111" s="76">
        <v>14.134623147287598</v>
      </c>
      <c r="R111" s="69"/>
      <c r="S111" s="70">
        <v>0</v>
      </c>
      <c r="T111" s="76">
        <v>16.719106666285612</v>
      </c>
      <c r="U111" s="69">
        <v>17.238290561310571</v>
      </c>
      <c r="V111" s="76">
        <v>16.389532659759379</v>
      </c>
      <c r="W111" s="69">
        <v>6.0058814702622563</v>
      </c>
      <c r="X111" s="69">
        <v>5.1626930149402055</v>
      </c>
      <c r="Y111" s="71">
        <v>13.4</v>
      </c>
      <c r="Z111" s="87">
        <v>5.070519932482723</v>
      </c>
      <c r="AA111" s="75">
        <v>10.6080699995985</v>
      </c>
      <c r="AB111" s="69"/>
      <c r="AC111" s="69"/>
      <c r="AD111" s="69">
        <v>24.9</v>
      </c>
      <c r="AE111" s="69">
        <v>12.048640121098909</v>
      </c>
      <c r="AF111" s="69">
        <v>12</v>
      </c>
      <c r="AG111" s="69">
        <v>5.8206295313060741</v>
      </c>
      <c r="AH111" s="81">
        <v>22.258479252936461</v>
      </c>
      <c r="AI111" s="61">
        <f t="shared" si="0"/>
        <v>12</v>
      </c>
    </row>
    <row r="112" spans="3:35" x14ac:dyDescent="0.25">
      <c r="C112" s="89"/>
      <c r="D112" s="89"/>
      <c r="E112" s="110"/>
      <c r="F112" s="89"/>
      <c r="L112" s="78">
        <v>111</v>
      </c>
      <c r="M112" s="69"/>
      <c r="N112" s="69"/>
      <c r="O112" s="76">
        <v>14.483443934014762</v>
      </c>
      <c r="P112" s="69"/>
      <c r="Q112" s="76">
        <v>14.487527858808678</v>
      </c>
      <c r="R112" s="69"/>
      <c r="S112" s="70">
        <v>0</v>
      </c>
      <c r="T112" s="76">
        <v>17.196350234708007</v>
      </c>
      <c r="U112" s="69">
        <v>17.735327080609782</v>
      </c>
      <c r="V112" s="76">
        <v>16.883323154128227</v>
      </c>
      <c r="W112" s="69">
        <v>6.1952725226960572</v>
      </c>
      <c r="X112" s="69">
        <v>5.3287392413792372</v>
      </c>
      <c r="Y112" s="71">
        <v>13.7</v>
      </c>
      <c r="Z112" s="87">
        <v>5.2185617655193166</v>
      </c>
      <c r="AA112" s="75">
        <v>10.900019069587433</v>
      </c>
      <c r="AB112" s="69"/>
      <c r="AC112" s="69"/>
      <c r="AD112" s="69">
        <v>25.6</v>
      </c>
      <c r="AE112" s="69">
        <v>12.384700717263227</v>
      </c>
      <c r="AF112" s="69">
        <v>12.4</v>
      </c>
      <c r="AG112" s="69">
        <v>6.0058814702622563</v>
      </c>
      <c r="AH112" s="81">
        <v>22.887660716722554</v>
      </c>
      <c r="AI112" s="61">
        <f t="shared" si="0"/>
        <v>12.4</v>
      </c>
    </row>
    <row r="113" spans="3:35" x14ac:dyDescent="0.25">
      <c r="C113" s="89"/>
      <c r="D113" s="89"/>
      <c r="E113" s="110"/>
      <c r="F113" s="89"/>
      <c r="L113" s="78">
        <v>112</v>
      </c>
      <c r="M113" s="69"/>
      <c r="N113" s="69"/>
      <c r="O113" s="76">
        <v>14.883764026291317</v>
      </c>
      <c r="P113" s="69"/>
      <c r="Q113" s="76">
        <v>14.845959747004487</v>
      </c>
      <c r="R113" s="69"/>
      <c r="S113" s="70">
        <v>0</v>
      </c>
      <c r="T113" s="76">
        <v>17.682752496667085</v>
      </c>
      <c r="U113" s="69">
        <v>18.045711328942701</v>
      </c>
      <c r="V113" s="76">
        <v>17.387361237973312</v>
      </c>
      <c r="W113" s="69">
        <v>6.3888566283160166</v>
      </c>
      <c r="X113" s="69">
        <v>5.4985646074776566</v>
      </c>
      <c r="Y113" s="71">
        <v>13.9</v>
      </c>
      <c r="Z113" s="87">
        <v>5.3695398220405934</v>
      </c>
      <c r="AA113" s="75">
        <v>11.197276159576175</v>
      </c>
      <c r="AB113" s="69"/>
      <c r="AC113" s="69"/>
      <c r="AD113" s="69">
        <v>26.3</v>
      </c>
      <c r="AE113" s="69">
        <v>12.726994186525838</v>
      </c>
      <c r="AF113" s="69">
        <v>12.7</v>
      </c>
      <c r="AG113" s="69">
        <v>6.1952725226960572</v>
      </c>
      <c r="AH113" s="81">
        <v>23.528744301284391</v>
      </c>
      <c r="AI113" s="61">
        <f t="shared" si="0"/>
        <v>12.7</v>
      </c>
    </row>
    <row r="114" spans="3:35" x14ac:dyDescent="0.25">
      <c r="C114" s="89"/>
      <c r="D114" s="89"/>
      <c r="E114" s="110"/>
      <c r="F114" s="89"/>
      <c r="L114" s="78">
        <v>113</v>
      </c>
      <c r="M114" s="69"/>
      <c r="N114" s="69"/>
      <c r="O114" s="76">
        <v>15.291442471285832</v>
      </c>
      <c r="P114" s="69"/>
      <c r="Q114" s="76">
        <v>15.209954868387742</v>
      </c>
      <c r="R114" s="69"/>
      <c r="S114" s="70">
        <v>0</v>
      </c>
      <c r="T114" s="76">
        <v>18.178405084222572</v>
      </c>
      <c r="U114" s="69">
        <v>18.495836986172201</v>
      </c>
      <c r="V114" s="76">
        <v>17.901765229971925</v>
      </c>
      <c r="W114" s="69">
        <v>6.5866879365369178</v>
      </c>
      <c r="X114" s="69">
        <v>5.6722202284906835</v>
      </c>
      <c r="Y114" s="71">
        <v>14.2</v>
      </c>
      <c r="Z114" s="87">
        <v>5.5234853411245401</v>
      </c>
      <c r="AA114" s="75">
        <v>11.499889089564734</v>
      </c>
      <c r="AB114" s="69"/>
      <c r="AC114" s="69"/>
      <c r="AD114" s="69">
        <v>27</v>
      </c>
      <c r="AE114" s="69">
        <v>13.075578928691328</v>
      </c>
      <c r="AF114" s="69">
        <v>13</v>
      </c>
      <c r="AG114" s="69">
        <v>6.3888566283160166</v>
      </c>
      <c r="AH114" s="81">
        <v>24.181845869355765</v>
      </c>
      <c r="AI114" s="61">
        <f t="shared" si="0"/>
        <v>13</v>
      </c>
    </row>
    <row r="115" spans="3:35" x14ac:dyDescent="0.25">
      <c r="C115" s="89"/>
      <c r="D115" s="89"/>
      <c r="E115" s="110"/>
      <c r="F115" s="89"/>
      <c r="L115" s="78">
        <v>114</v>
      </c>
      <c r="M115" s="69"/>
      <c r="N115" s="69"/>
      <c r="O115" s="76">
        <v>15.706547608689867</v>
      </c>
      <c r="P115" s="69"/>
      <c r="Q115" s="76">
        <v>15.579549191045526</v>
      </c>
      <c r="R115" s="69"/>
      <c r="S115" s="70">
        <v>0</v>
      </c>
      <c r="T115" s="76">
        <v>18.683399719476252</v>
      </c>
      <c r="U115" s="69">
        <v>18.9459626434017</v>
      </c>
      <c r="V115" s="76">
        <v>18.426653744974303</v>
      </c>
      <c r="W115" s="69">
        <v>6.7888208054117003</v>
      </c>
      <c r="X115" s="69">
        <v>5.8497574474638219</v>
      </c>
      <c r="Y115" s="71">
        <v>14.5</v>
      </c>
      <c r="Z115" s="87">
        <v>5.6804296120964537</v>
      </c>
      <c r="AA115" s="75">
        <v>11.807905679553063</v>
      </c>
      <c r="AB115" s="69"/>
      <c r="AC115" s="69"/>
      <c r="AD115" s="69">
        <v>27.8</v>
      </c>
      <c r="AE115" s="69">
        <v>13.430513364344685</v>
      </c>
      <c r="AF115" s="69">
        <v>13.4</v>
      </c>
      <c r="AG115" s="69">
        <v>6.5866879365369178</v>
      </c>
      <c r="AH115" s="81">
        <v>24.847081366622664</v>
      </c>
      <c r="AI115" s="61">
        <f t="shared" si="0"/>
        <v>13.4</v>
      </c>
    </row>
    <row r="116" spans="3:35" x14ac:dyDescent="0.25">
      <c r="C116" s="89"/>
      <c r="D116" s="89"/>
      <c r="E116" s="110"/>
      <c r="F116" s="89"/>
      <c r="L116" s="78">
        <v>115</v>
      </c>
      <c r="M116" s="69"/>
      <c r="N116" s="69"/>
      <c r="O116" s="76">
        <v>16.129147802390644</v>
      </c>
      <c r="P116" s="69"/>
      <c r="Q116" s="76">
        <v>15.954778595635519</v>
      </c>
      <c r="R116" s="69"/>
      <c r="S116" s="70">
        <v>0</v>
      </c>
      <c r="T116" s="76">
        <v>19.197828213862682</v>
      </c>
      <c r="U116" s="69">
        <v>19.396088300631199</v>
      </c>
      <c r="V116" s="76">
        <v>18.962145692113815</v>
      </c>
      <c r="W116" s="69">
        <v>6.9953098005782595</v>
      </c>
      <c r="X116" s="69">
        <v>6.0312278342183481</v>
      </c>
      <c r="Y116" s="71">
        <v>14.8</v>
      </c>
      <c r="Z116" s="87">
        <v>5.8404039741637233</v>
      </c>
      <c r="AA116" s="75">
        <v>12.121373749541217</v>
      </c>
      <c r="AB116" s="69"/>
      <c r="AC116" s="69"/>
      <c r="AD116" s="69">
        <v>28.5</v>
      </c>
      <c r="AE116" s="69">
        <v>13.791855934674858</v>
      </c>
      <c r="AF116" s="69">
        <v>13.8</v>
      </c>
      <c r="AG116" s="69">
        <v>6.7888208054117003</v>
      </c>
      <c r="AH116" s="81">
        <v>25.524566821047955</v>
      </c>
      <c r="AI116" s="61">
        <f t="shared" si="0"/>
        <v>13.8</v>
      </c>
    </row>
    <row r="117" spans="3:35" x14ac:dyDescent="0.25">
      <c r="C117" s="89"/>
      <c r="D117" s="89"/>
      <c r="E117" s="110"/>
      <c r="F117" s="89"/>
      <c r="L117" s="78">
        <v>116</v>
      </c>
      <c r="M117" s="69"/>
      <c r="N117" s="69"/>
      <c r="O117" s="76">
        <v>16.559311440267642</v>
      </c>
      <c r="P117" s="69"/>
      <c r="Q117" s="76">
        <v>16.335678876362817</v>
      </c>
      <c r="R117" s="69"/>
      <c r="S117" s="70">
        <v>0</v>
      </c>
      <c r="T117" s="76">
        <v>19.721782467451138</v>
      </c>
      <c r="U117" s="76">
        <v>20.376078558110834</v>
      </c>
      <c r="V117" s="76">
        <v>19.508360272946682</v>
      </c>
      <c r="W117" s="69">
        <v>7.2062096942208456</v>
      </c>
      <c r="X117" s="69">
        <v>6.2166831843508081</v>
      </c>
      <c r="Y117" s="71">
        <v>15.1</v>
      </c>
      <c r="Z117" s="87">
        <v>6.0034398160569795</v>
      </c>
      <c r="AA117" s="75">
        <v>12.440341119529112</v>
      </c>
      <c r="AB117" s="69"/>
      <c r="AC117" s="69"/>
      <c r="AD117" s="69">
        <v>29.3</v>
      </c>
      <c r="AE117" s="69">
        <v>14.159665101301098</v>
      </c>
      <c r="AF117" s="69">
        <v>14.2</v>
      </c>
      <c r="AG117" s="69">
        <v>6.9953098005782595</v>
      </c>
      <c r="AH117" s="81">
        <v>26.214418342207104</v>
      </c>
      <c r="AI117" s="61">
        <f t="shared" si="0"/>
        <v>14.2</v>
      </c>
    </row>
    <row r="118" spans="3:35" x14ac:dyDescent="0.25">
      <c r="C118" s="89"/>
      <c r="D118" s="89"/>
      <c r="E118" s="110"/>
      <c r="F118" s="89"/>
      <c r="L118" s="78">
        <v>117</v>
      </c>
      <c r="M118" s="69"/>
      <c r="N118" s="69"/>
      <c r="O118" s="76">
        <v>16.997106933992345</v>
      </c>
      <c r="P118" s="69"/>
      <c r="Q118" s="76">
        <v>16.72228574193737</v>
      </c>
      <c r="R118" s="69"/>
      <c r="S118" s="70">
        <v>0</v>
      </c>
      <c r="T118" s="76">
        <v>20.255354468259512</v>
      </c>
      <c r="U118" s="76">
        <v>20.932742257155923</v>
      </c>
      <c r="V118" s="76">
        <v>20.065416979618071</v>
      </c>
      <c r="W118" s="69">
        <v>7.4215754640455929</v>
      </c>
      <c r="X118" s="69">
        <v>6.4061755182450035</v>
      </c>
      <c r="Y118" s="71">
        <v>15.4</v>
      </c>
      <c r="Z118" s="87">
        <v>6.1695685756766006</v>
      </c>
      <c r="AA118" s="75">
        <v>12.764855609516852</v>
      </c>
      <c r="AB118" s="69"/>
      <c r="AC118" s="69"/>
      <c r="AD118" s="69">
        <v>30.1</v>
      </c>
      <c r="AE118" s="69">
        <v>14.533999346102313</v>
      </c>
      <c r="AF118" s="69">
        <v>14.6</v>
      </c>
      <c r="AG118" s="69">
        <v>7.2062096942208456</v>
      </c>
      <c r="AH118" s="81">
        <v>26.916752120635362</v>
      </c>
      <c r="AI118" s="61">
        <f t="shared" si="0"/>
        <v>14.6</v>
      </c>
    </row>
    <row r="119" spans="3:35" x14ac:dyDescent="0.25">
      <c r="C119" s="89"/>
      <c r="D119" s="89"/>
      <c r="E119" s="110"/>
      <c r="F119" s="89"/>
      <c r="L119" s="78">
        <v>118</v>
      </c>
      <c r="M119" s="69"/>
      <c r="N119" s="69"/>
      <c r="O119" s="76">
        <v>17.44260271883067</v>
      </c>
      <c r="P119" s="69"/>
      <c r="Q119" s="76">
        <v>17.114634816512599</v>
      </c>
      <c r="R119" s="69"/>
      <c r="S119" s="70">
        <v>0</v>
      </c>
      <c r="T119" s="76">
        <v>20.798636291578934</v>
      </c>
      <c r="U119" s="76">
        <v>21.499681344581045</v>
      </c>
      <c r="V119" s="76">
        <v>20.633435593056575</v>
      </c>
      <c r="W119" s="69">
        <v>7.6414622922698321</v>
      </c>
      <c r="X119" s="69">
        <v>6.5997570800972172</v>
      </c>
      <c r="Y119" s="71">
        <v>15.7</v>
      </c>
      <c r="Z119" s="87">
        <v>6.3388217397447404</v>
      </c>
      <c r="AA119" s="75">
        <v>13.094965039504352</v>
      </c>
      <c r="AB119" s="69"/>
      <c r="AC119" s="69"/>
      <c r="AD119" s="69">
        <v>30.8</v>
      </c>
      <c r="AE119" s="69">
        <v>14.914917171049346</v>
      </c>
      <c r="AF119" s="69">
        <v>15</v>
      </c>
      <c r="AG119" s="69">
        <v>7.4215754640455929</v>
      </c>
      <c r="AH119" s="81">
        <v>27.631684427185085</v>
      </c>
      <c r="AI119" s="61">
        <f t="shared" si="0"/>
        <v>15</v>
      </c>
    </row>
    <row r="120" spans="3:35" x14ac:dyDescent="0.25">
      <c r="C120" s="89"/>
      <c r="D120" s="89"/>
      <c r="E120" s="110"/>
      <c r="F120" s="89"/>
      <c r="L120" s="78">
        <v>119</v>
      </c>
      <c r="M120" s="69"/>
      <c r="N120" s="69"/>
      <c r="O120" s="76">
        <v>17.895867253450263</v>
      </c>
      <c r="P120" s="69"/>
      <c r="Q120" s="76">
        <v>17.512761640605838</v>
      </c>
      <c r="R120" s="69"/>
      <c r="S120" s="70">
        <v>0</v>
      </c>
      <c r="T120" s="76">
        <v>21.351720099309752</v>
      </c>
      <c r="U120" s="76">
        <v>22.076995999139065</v>
      </c>
      <c r="V120" s="76">
        <v>21.212536181195063</v>
      </c>
      <c r="W120" s="69">
        <v>7.8659255646253703</v>
      </c>
      <c r="X120" s="69">
        <v>6.7974803369538117</v>
      </c>
      <c r="Y120" s="71">
        <v>16</v>
      </c>
      <c r="Z120" s="87">
        <v>6.5112308434630615</v>
      </c>
      <c r="AA120" s="75">
        <v>13.430717229491639</v>
      </c>
      <c r="AB120" s="69"/>
      <c r="AC120" s="69"/>
      <c r="AD120" s="69">
        <v>31.7</v>
      </c>
      <c r="AE120" s="69">
        <v>15.302477098040013</v>
      </c>
      <c r="AF120" s="69">
        <v>15.4</v>
      </c>
      <c r="AG120" s="69">
        <v>7.6414622922698321</v>
      </c>
      <c r="AH120" s="81">
        <v>28.359331612394406</v>
      </c>
      <c r="AI120" s="61">
        <f t="shared" si="0"/>
        <v>15.4</v>
      </c>
    </row>
    <row r="121" spans="3:35" x14ac:dyDescent="0.25">
      <c r="C121" s="89"/>
      <c r="D121" s="89"/>
      <c r="E121" s="110"/>
      <c r="F121" s="89"/>
      <c r="L121" s="78">
        <v>120</v>
      </c>
      <c r="M121" s="69"/>
      <c r="N121" s="69"/>
      <c r="O121" s="76">
        <v>18.35696901972921</v>
      </c>
      <c r="P121" s="69"/>
      <c r="Q121" s="76">
        <v>17.916701672001018</v>
      </c>
      <c r="R121" s="69"/>
      <c r="S121" s="70">
        <v>0</v>
      </c>
      <c r="T121" s="76">
        <v>21.914698139307891</v>
      </c>
      <c r="U121" s="76">
        <v>22.66478651851201</v>
      </c>
      <c r="V121" s="76">
        <v>21.802839097216737</v>
      </c>
      <c r="W121" s="69">
        <v>8.0950208693744337</v>
      </c>
      <c r="X121" s="69">
        <v>6.9993979777611282</v>
      </c>
      <c r="Y121" s="71">
        <v>16.399999999999999</v>
      </c>
      <c r="Z121" s="87">
        <v>6.6868274701754089</v>
      </c>
      <c r="AA121" s="75">
        <v>13.772159999478722</v>
      </c>
      <c r="AB121" s="69"/>
      <c r="AC121" s="69"/>
      <c r="AD121" s="69">
        <v>32.5</v>
      </c>
      <c r="AE121" s="69">
        <v>15.69673766873713</v>
      </c>
      <c r="AF121" s="69">
        <v>15.8</v>
      </c>
      <c r="AG121" s="69">
        <v>7.8659255646253703</v>
      </c>
      <c r="AH121" s="91"/>
      <c r="AI121" s="61">
        <f t="shared" si="0"/>
        <v>15.8</v>
      </c>
    </row>
    <row r="122" spans="3:35" x14ac:dyDescent="0.25">
      <c r="C122" s="89"/>
      <c r="D122" s="89"/>
      <c r="E122" s="110"/>
      <c r="F122" s="89"/>
      <c r="L122" s="78">
        <v>121</v>
      </c>
      <c r="M122" s="69"/>
      <c r="N122" s="69"/>
      <c r="O122" s="76">
        <v>18.825976522569167</v>
      </c>
      <c r="P122" s="69"/>
      <c r="Q122" s="76">
        <v>18.32649028663398</v>
      </c>
      <c r="R122" s="69"/>
      <c r="S122" s="70">
        <v>0</v>
      </c>
      <c r="T122" s="76">
        <v>22.487662744741758</v>
      </c>
      <c r="U122" s="76">
        <v>23.263153318451376</v>
      </c>
      <c r="V122" s="76">
        <v>22.404464977827498</v>
      </c>
      <c r="W122" s="69">
        <v>8.3288039963392393</v>
      </c>
      <c r="X122" s="69">
        <v>7.2055629124273217</v>
      </c>
      <c r="Y122" s="71"/>
      <c r="Z122" s="87">
        <v>6.8656432510358965</v>
      </c>
      <c r="AA122" s="75">
        <v>14.119341169465589</v>
      </c>
      <c r="AB122" s="69"/>
      <c r="AC122" s="69"/>
      <c r="AD122" s="69">
        <v>33.299999999999997</v>
      </c>
      <c r="AE122" s="69">
        <v>16.097757444408735</v>
      </c>
      <c r="AF122" s="69">
        <v>16.2</v>
      </c>
      <c r="AG122" s="69">
        <v>8.0950208693744337</v>
      </c>
      <c r="AH122" s="91"/>
      <c r="AI122" s="61">
        <f t="shared" si="0"/>
        <v>16.2</v>
      </c>
    </row>
    <row r="123" spans="3:35" ht="15" customHeight="1" x14ac:dyDescent="0.25">
      <c r="C123" s="89"/>
      <c r="D123" s="89"/>
      <c r="E123" s="110"/>
      <c r="F123" s="89"/>
      <c r="L123" s="78">
        <v>122</v>
      </c>
      <c r="M123" s="69"/>
      <c r="N123" s="69"/>
      <c r="O123" s="76">
        <v>19.302958289711228</v>
      </c>
      <c r="P123" s="69"/>
      <c r="Q123" s="76">
        <v>18.74216277946136</v>
      </c>
      <c r="R123" s="69"/>
      <c r="S123" s="70">
        <v>0</v>
      </c>
      <c r="T123" s="76">
        <v>23.070706333458897</v>
      </c>
      <c r="U123" s="76">
        <v>23.87219693193077</v>
      </c>
      <c r="V123" s="76">
        <v>23.017534741552996</v>
      </c>
      <c r="W123" s="69">
        <v>8.5673309359438825</v>
      </c>
      <c r="X123" s="69">
        <v>7.4160282708961942</v>
      </c>
      <c r="Y123" s="71"/>
      <c r="Z123" s="87">
        <v>7.047709864681968</v>
      </c>
      <c r="AA123" s="75">
        <v>14.472308559452213</v>
      </c>
      <c r="AB123" s="69"/>
      <c r="AC123" s="69"/>
      <c r="AD123" s="69">
        <v>34.200000000000003</v>
      </c>
      <c r="AE123" s="69">
        <v>16.505595005771347</v>
      </c>
      <c r="AF123" s="69">
        <v>16.600000000000001</v>
      </c>
      <c r="AG123" s="69">
        <v>8.3288039963392393</v>
      </c>
      <c r="AH123" s="91"/>
      <c r="AI123" s="61">
        <f t="shared" si="0"/>
        <v>16.600000000000001</v>
      </c>
    </row>
    <row r="124" spans="3:35" x14ac:dyDescent="0.25">
      <c r="C124" s="89"/>
      <c r="D124" s="89"/>
      <c r="E124" s="110"/>
      <c r="F124" s="89"/>
      <c r="L124" s="78">
        <v>123</v>
      </c>
      <c r="M124" s="69"/>
      <c r="N124" s="69"/>
      <c r="O124" s="76">
        <v>19.787982871554423</v>
      </c>
      <c r="P124" s="69"/>
      <c r="Q124" s="76">
        <v>19.163754365312869</v>
      </c>
      <c r="R124" s="69"/>
      <c r="S124" s="70">
        <v>0</v>
      </c>
      <c r="T124" s="76">
        <v>23.663921407363208</v>
      </c>
      <c r="U124" s="76">
        <v>24.492018008312876</v>
      </c>
      <c r="V124" s="76">
        <v>23.642169587058998</v>
      </c>
      <c r="W124" s="69">
        <v>8.8106578782687457</v>
      </c>
      <c r="X124" s="69">
        <v>7.6308474022322725</v>
      </c>
      <c r="Y124" s="71"/>
      <c r="Z124" s="87">
        <v>7.2330590369122296</v>
      </c>
      <c r="AA124" s="75">
        <v>14.83110998943863</v>
      </c>
      <c r="AB124" s="69"/>
      <c r="AC124" s="69"/>
      <c r="AD124" s="69">
        <v>35</v>
      </c>
      <c r="AE124" s="69">
        <v>16.920308952835551</v>
      </c>
      <c r="AF124" s="69">
        <v>17</v>
      </c>
      <c r="AG124" s="69">
        <v>8.5673309359438825</v>
      </c>
      <c r="AH124" s="91"/>
      <c r="AI124" s="61">
        <f t="shared" si="0"/>
        <v>17</v>
      </c>
    </row>
    <row r="125" spans="3:35" x14ac:dyDescent="0.25">
      <c r="C125" s="89"/>
      <c r="D125" s="89"/>
      <c r="E125" s="110"/>
      <c r="F125" s="89"/>
      <c r="L125" s="78">
        <v>124</v>
      </c>
      <c r="M125" s="69"/>
      <c r="N125" s="69"/>
      <c r="O125" s="76">
        <v>20.281118840977438</v>
      </c>
      <c r="P125" s="69"/>
      <c r="Q125" s="76">
        <v>19.591300179727838</v>
      </c>
      <c r="R125" s="69"/>
      <c r="S125" s="70">
        <v>0</v>
      </c>
      <c r="T125" s="76">
        <v>24.267400551801277</v>
      </c>
      <c r="U125" s="76">
        <v>25.122717312528376</v>
      </c>
      <c r="V125" s="76">
        <v>24.278490991496788</v>
      </c>
      <c r="W125" s="69">
        <v>9.0588412121173327</v>
      </c>
      <c r="X125" s="69">
        <v>7.8500738737173634</v>
      </c>
      <c r="Y125" s="71"/>
      <c r="Z125" s="87">
        <v>7.4217225403693856</v>
      </c>
      <c r="AA125" s="75"/>
      <c r="AB125" s="69"/>
      <c r="AC125" s="69"/>
      <c r="AD125" s="69">
        <v>35.9</v>
      </c>
      <c r="AE125" s="69">
        <v>17.341957904754199</v>
      </c>
      <c r="AF125" s="69">
        <v>17.5</v>
      </c>
      <c r="AG125" s="69">
        <v>8.8106578782687457</v>
      </c>
      <c r="AH125" s="91"/>
      <c r="AI125" s="61">
        <f t="shared" si="0"/>
        <v>17.5</v>
      </c>
    </row>
    <row r="126" spans="3:35" x14ac:dyDescent="0.25">
      <c r="C126" s="89"/>
      <c r="D126" s="89"/>
      <c r="E126" s="110"/>
      <c r="F126" s="89"/>
      <c r="L126" s="78">
        <v>125</v>
      </c>
      <c r="M126" s="69"/>
      <c r="N126" s="69"/>
      <c r="O126" s="76">
        <v>20.782434793163304</v>
      </c>
      <c r="P126" s="69"/>
      <c r="Q126" s="76">
        <v>20.024835279775964</v>
      </c>
      <c r="R126" s="69"/>
      <c r="S126" s="70">
        <v>0</v>
      </c>
      <c r="T126" s="76">
        <v>24.88123643495819</v>
      </c>
      <c r="U126" s="76">
        <v>25.764395724266929</v>
      </c>
      <c r="V126" s="76">
        <v>24.926620708870704</v>
      </c>
      <c r="W126" s="69">
        <v>9.3119375240945512</v>
      </c>
      <c r="X126" s="69">
        <v>8.0737614699581037</v>
      </c>
      <c r="Y126" s="71"/>
      <c r="Z126" s="87">
        <v>7.6137321942275076</v>
      </c>
      <c r="AA126" s="75"/>
      <c r="AB126" s="69"/>
      <c r="AC126" s="69"/>
      <c r="AD126" s="69">
        <v>36.799999999999997</v>
      </c>
      <c r="AE126" s="69">
        <v>17.770600499672799</v>
      </c>
      <c r="AF126" s="69">
        <v>17.899999999999999</v>
      </c>
      <c r="AG126" s="69">
        <v>9.0588412121173327</v>
      </c>
      <c r="AH126" s="91"/>
      <c r="AI126" s="61">
        <f t="shared" si="0"/>
        <v>17.899999999999999</v>
      </c>
    </row>
    <row r="127" spans="3:35" x14ac:dyDescent="0.25">
      <c r="C127" s="89"/>
      <c r="D127" s="89"/>
      <c r="E127" s="110"/>
      <c r="F127" s="89"/>
      <c r="L127" s="78">
        <v>126</v>
      </c>
      <c r="M127" s="69"/>
      <c r="N127" s="69"/>
      <c r="O127" s="76">
        <v>21.291999345426614</v>
      </c>
      <c r="P127" s="69"/>
      <c r="Q127" s="76">
        <v>20.464394644863948</v>
      </c>
      <c r="R127" s="69"/>
      <c r="S127" s="70">
        <v>0</v>
      </c>
      <c r="T127" s="76">
        <v>25.505521807262848</v>
      </c>
      <c r="U127" s="76">
        <v>26.417154237181428</v>
      </c>
      <c r="V127" s="76">
        <v>25.586680768428888</v>
      </c>
      <c r="W127" s="69">
        <v>9.5700035976972746</v>
      </c>
      <c r="X127" s="69">
        <v>8.3019641920043536</v>
      </c>
      <c r="Y127" s="71"/>
      <c r="Z127" s="87">
        <v>7.8091198638843178</v>
      </c>
      <c r="AA127" s="75"/>
      <c r="AB127" s="69"/>
      <c r="AC127" s="69"/>
      <c r="AD127" s="69">
        <v>37.700000000000003</v>
      </c>
      <c r="AE127" s="69">
        <v>18.206295394582529</v>
      </c>
      <c r="AF127" s="69">
        <v>18.399999999999999</v>
      </c>
      <c r="AG127" s="69">
        <v>9.3119375240945512</v>
      </c>
      <c r="AH127" s="91"/>
      <c r="AI127" s="61">
        <f t="shared" si="0"/>
        <v>18.399999999999999</v>
      </c>
    </row>
    <row r="128" spans="3:35" x14ac:dyDescent="0.25">
      <c r="C128" s="89"/>
      <c r="D128" s="89"/>
      <c r="E128" s="110"/>
      <c r="F128" s="89"/>
      <c r="L128" s="78">
        <v>127</v>
      </c>
      <c r="M128" s="69"/>
      <c r="N128" s="69"/>
      <c r="O128" s="76">
        <v>21.809881137043199</v>
      </c>
      <c r="P128" s="69"/>
      <c r="Q128" s="76">
        <v>20.91001317752589</v>
      </c>
      <c r="R128" s="69"/>
      <c r="S128" s="70">
        <v>0</v>
      </c>
      <c r="T128" s="76">
        <v>26.140349500802049</v>
      </c>
      <c r="U128" s="76">
        <v>27.081093958103182</v>
      </c>
      <c r="V128" s="76">
        <v>26.258793473075936</v>
      </c>
      <c r="W128" s="69">
        <v>9.8330964124157703</v>
      </c>
      <c r="X128" s="69">
        <v>8.534736256478082</v>
      </c>
      <c r="Y128" s="71"/>
      <c r="Z128" s="87">
        <v>8.0079174606575361</v>
      </c>
      <c r="AA128" s="75"/>
      <c r="AB128" s="69"/>
      <c r="AC128" s="69"/>
      <c r="AD128" s="69">
        <v>38.6</v>
      </c>
      <c r="AE128" s="69">
        <v>18.649101265175521</v>
      </c>
      <c r="AF128" s="69">
        <v>18.8</v>
      </c>
      <c r="AG128" s="69">
        <v>9.5700035976972746</v>
      </c>
      <c r="AH128" s="91"/>
      <c r="AI128" s="61">
        <f t="shared" si="0"/>
        <v>18.8</v>
      </c>
    </row>
    <row r="129" spans="3:35" x14ac:dyDescent="0.25">
      <c r="C129" s="89"/>
      <c r="D129" s="89"/>
      <c r="E129" s="110"/>
      <c r="F129" s="89"/>
      <c r="L129" s="78">
        <v>128</v>
      </c>
      <c r="M129" s="69"/>
      <c r="N129" s="69"/>
      <c r="O129" s="76">
        <v>22.336148829083239</v>
      </c>
      <c r="P129" s="69"/>
      <c r="Q129" s="76">
        <v>21.361725704201326</v>
      </c>
      <c r="R129" s="69"/>
      <c r="S129" s="70">
        <v>0</v>
      </c>
      <c r="T129" s="76">
        <v>26.785812428743448</v>
      </c>
      <c r="U129" s="76">
        <v>27.756316106268866</v>
      </c>
      <c r="V129" s="76">
        <v>26.943081397807497</v>
      </c>
      <c r="W129" s="69">
        <v>10.101273142846805</v>
      </c>
      <c r="X129" s="69">
        <v>8.7721320947129762</v>
      </c>
      <c r="Y129" s="71"/>
      <c r="Z129" s="87">
        <v>8.2101569414859306</v>
      </c>
      <c r="AA129" s="75"/>
      <c r="AB129" s="69"/>
      <c r="AC129" s="69"/>
      <c r="AD129" s="69">
        <v>39.6</v>
      </c>
      <c r="AE129" s="69">
        <v>19.099076805702079</v>
      </c>
      <c r="AF129" s="69">
        <v>19.3</v>
      </c>
      <c r="AG129" s="69">
        <v>9.8330964124157703</v>
      </c>
      <c r="AH129" s="91"/>
      <c r="AI129" s="61">
        <f t="shared" si="0"/>
        <v>19.3</v>
      </c>
    </row>
    <row r="130" spans="3:35" x14ac:dyDescent="0.25">
      <c r="C130" s="89"/>
      <c r="D130" s="89"/>
      <c r="E130" s="110"/>
      <c r="F130" s="89"/>
      <c r="L130" s="78">
        <v>129</v>
      </c>
      <c r="M130" s="69"/>
      <c r="N130" s="69"/>
      <c r="O130" s="76">
        <v>22.870871104246376</v>
      </c>
      <c r="P130" s="69"/>
      <c r="Q130" s="76">
        <v>21.819566975997699</v>
      </c>
      <c r="R130" s="69"/>
      <c r="S130" s="70">
        <v>0</v>
      </c>
      <c r="T130" s="76">
        <v>27.442003584767068</v>
      </c>
      <c r="U130" s="76">
        <v>28.44292201255907</v>
      </c>
      <c r="V130" s="76">
        <v>27.639667388165673</v>
      </c>
      <c r="W130" s="69">
        <v>10.374591157817374</v>
      </c>
      <c r="X130" s="69">
        <v>9.0142063519038391</v>
      </c>
      <c r="Y130" s="71"/>
      <c r="Z130" s="87">
        <v>8.4158703086344566</v>
      </c>
      <c r="AA130" s="75"/>
      <c r="AB130" s="69"/>
      <c r="AC130" s="69"/>
      <c r="AD130" s="69">
        <v>40.5</v>
      </c>
      <c r="AE130" s="69">
        <v>19.556280728830728</v>
      </c>
      <c r="AF130" s="69">
        <v>19.7</v>
      </c>
      <c r="AG130" s="69">
        <v>10.101273142846805</v>
      </c>
      <c r="AH130" s="91"/>
      <c r="AI130" s="61">
        <f t="shared" si="0"/>
        <v>19.7</v>
      </c>
    </row>
    <row r="131" spans="3:35" x14ac:dyDescent="0.25">
      <c r="C131" s="89"/>
      <c r="D131" s="89"/>
      <c r="E131" s="110"/>
      <c r="F131" s="89"/>
      <c r="L131" s="78">
        <v>130</v>
      </c>
      <c r="M131" s="69"/>
      <c r="N131" s="69"/>
      <c r="O131" s="76">
        <v>23.414116666699208</v>
      </c>
      <c r="P131" s="69"/>
      <c r="Q131" s="76">
        <v>22.283571669440139</v>
      </c>
      <c r="R131" s="69"/>
      <c r="S131" s="70">
        <v>0</v>
      </c>
      <c r="T131" s="76">
        <v>28.109016042505143</v>
      </c>
      <c r="U131" s="76">
        <v>29.141013118747672</v>
      </c>
      <c r="V131" s="76">
        <v>28.348674558715928</v>
      </c>
      <c r="W131" s="69">
        <v>10.653108019519474</v>
      </c>
      <c r="X131" s="69">
        <v>9.2610138862663138</v>
      </c>
      <c r="Y131" s="71"/>
      <c r="Z131" s="87">
        <v>8.6250896094036982</v>
      </c>
      <c r="AA131" s="75"/>
      <c r="AB131" s="69"/>
      <c r="AC131" s="69"/>
      <c r="AD131" s="69">
        <v>41.5</v>
      </c>
      <c r="AE131" s="69">
        <v>20.020771765509561</v>
      </c>
      <c r="AF131" s="69">
        <v>20.3</v>
      </c>
      <c r="AG131" s="69">
        <v>10.374591157817374</v>
      </c>
      <c r="AH131" s="91"/>
      <c r="AI131" s="61">
        <f t="shared" si="0"/>
        <v>20.3</v>
      </c>
    </row>
    <row r="132" spans="3:35" x14ac:dyDescent="0.25">
      <c r="C132" s="89"/>
      <c r="D132" s="89"/>
      <c r="E132" s="110"/>
      <c r="F132" s="89"/>
      <c r="L132" s="78">
        <v>131</v>
      </c>
      <c r="M132" s="69"/>
      <c r="N132" s="69"/>
      <c r="O132" s="76">
        <v>23.965954241915661</v>
      </c>
      <c r="P132" s="69"/>
      <c r="Q132" s="76">
        <v>22.753774387208114</v>
      </c>
      <c r="R132" s="69"/>
      <c r="S132" s="70">
        <v>0</v>
      </c>
      <c r="T132" s="76">
        <v>28.786942954990426</v>
      </c>
      <c r="U132" s="76">
        <v>29.850690976762088</v>
      </c>
      <c r="V132" s="76">
        <v>29.070226291543335</v>
      </c>
      <c r="W132" s="69">
        <v>10.936881482655208</v>
      </c>
      <c r="X132" s="69">
        <v>9.5126097682062341</v>
      </c>
      <c r="Y132" s="71"/>
      <c r="Z132" s="87">
        <v>8.837846935843471</v>
      </c>
      <c r="AA132" s="75"/>
      <c r="AB132" s="69"/>
      <c r="AC132" s="69"/>
      <c r="AD132" s="69">
        <v>42.5</v>
      </c>
      <c r="AE132" s="69">
        <v>20.492608664830588</v>
      </c>
      <c r="AF132" s="69">
        <v>20.8</v>
      </c>
      <c r="AG132" s="69">
        <v>10.653108019519474</v>
      </c>
      <c r="AH132" s="91"/>
      <c r="AI132" s="61">
        <f t="shared" si="0"/>
        <v>20.8</v>
      </c>
    </row>
    <row r="133" spans="3:35" x14ac:dyDescent="0.25">
      <c r="C133" s="89"/>
      <c r="D133" s="89"/>
      <c r="E133" s="110"/>
      <c r="F133" s="89"/>
      <c r="L133" s="78">
        <v>132</v>
      </c>
      <c r="M133" s="69"/>
      <c r="N133" s="69"/>
      <c r="O133" s="76">
        <v>24.526452576519709</v>
      </c>
      <c r="P133" s="69"/>
      <c r="Q133" s="76">
        <v>23.712911941536984</v>
      </c>
      <c r="R133" s="69"/>
      <c r="S133" s="70">
        <v>0</v>
      </c>
      <c r="T133" s="76">
        <v>29.475877554112195</v>
      </c>
      <c r="U133" s="76">
        <v>30.572057247954341</v>
      </c>
      <c r="V133" s="76">
        <v>29.804446234769696</v>
      </c>
      <c r="W133" s="69">
        <v>11.225969493592334</v>
      </c>
      <c r="X133" s="69">
        <v>9.7690492794986596</v>
      </c>
      <c r="Y133" s="71"/>
      <c r="Z133" s="87">
        <v>9.0541744244701619</v>
      </c>
      <c r="AA133" s="75"/>
      <c r="AB133" s="69"/>
      <c r="AC133" s="69"/>
      <c r="AD133" s="69">
        <v>43.5</v>
      </c>
      <c r="AE133" s="69">
        <v>20.971850193895403</v>
      </c>
      <c r="AF133" s="69">
        <v>21.2</v>
      </c>
      <c r="AG133" s="69">
        <v>10.936881482655208</v>
      </c>
      <c r="AH133" s="91"/>
      <c r="AI133" s="61">
        <f t="shared" si="0"/>
        <v>21.2</v>
      </c>
    </row>
    <row r="134" spans="3:35" x14ac:dyDescent="0.25">
      <c r="C134" s="89"/>
      <c r="D134" s="89"/>
      <c r="E134" s="110"/>
      <c r="F134" s="89"/>
      <c r="L134" s="78">
        <v>133</v>
      </c>
      <c r="M134" s="69"/>
      <c r="N134" s="69"/>
      <c r="O134" s="76">
        <v>25.095680438130294</v>
      </c>
      <c r="P134" s="69"/>
      <c r="Q134" s="76">
        <v>24.201915620676534</v>
      </c>
      <c r="R134" s="69"/>
      <c r="S134" s="70">
        <v>0</v>
      </c>
      <c r="T134" s="76">
        <v>30.175913150080309</v>
      </c>
      <c r="U134" s="76">
        <v>31.305213702381952</v>
      </c>
      <c r="V134" s="76">
        <v>30.551458301089539</v>
      </c>
      <c r="W134" s="69">
        <v>11.520430189529916</v>
      </c>
      <c r="X134" s="69">
        <v>10.030387912476359</v>
      </c>
      <c r="Y134" s="71"/>
      <c r="Z134" s="87">
        <v>9.274104255988382</v>
      </c>
      <c r="AA134" s="75"/>
      <c r="AB134" s="69"/>
      <c r="AC134" s="69"/>
      <c r="AD134" s="69">
        <v>44.5</v>
      </c>
      <c r="AE134" s="69">
        <v>21.458555137683309</v>
      </c>
      <c r="AF134" s="69">
        <v>21.8</v>
      </c>
      <c r="AG134" s="69">
        <v>11.225969493592334</v>
      </c>
      <c r="AH134" s="91"/>
      <c r="AI134" s="61">
        <f t="shared" si="0"/>
        <v>21.8</v>
      </c>
    </row>
    <row r="135" spans="3:35" x14ac:dyDescent="0.25">
      <c r="C135" s="89"/>
      <c r="D135" s="89"/>
      <c r="E135" s="110"/>
      <c r="F135" s="89"/>
      <c r="L135" s="78">
        <v>134</v>
      </c>
      <c r="M135" s="69"/>
      <c r="N135" s="69"/>
      <c r="O135" s="76">
        <v>25.673706615208449</v>
      </c>
      <c r="P135" s="69"/>
      <c r="Q135" s="76">
        <v>24.697255010684202</v>
      </c>
      <c r="R135" s="69"/>
      <c r="S135" s="70">
        <v>0</v>
      </c>
      <c r="T135" s="76">
        <v>30.887143130896892</v>
      </c>
      <c r="U135" s="76">
        <v>32.050262218099562</v>
      </c>
      <c r="V135" s="76">
        <v>31.311386666325436</v>
      </c>
      <c r="W135" s="69">
        <v>11.820321897673878</v>
      </c>
      <c r="X135" s="69">
        <v>10.296681369227352</v>
      </c>
      <c r="Y135" s="71"/>
      <c r="Z135" s="87">
        <v>9.4976686550161471</v>
      </c>
      <c r="AA135" s="75"/>
      <c r="AB135" s="69"/>
      <c r="AC135" s="69"/>
      <c r="AD135" s="69">
        <v>45.5</v>
      </c>
      <c r="AE135" s="69">
        <v>21.952782298921218</v>
      </c>
      <c r="AF135" s="69">
        <v>22.3</v>
      </c>
      <c r="AG135" s="69">
        <v>11.520430189529916</v>
      </c>
      <c r="AH135" s="91"/>
      <c r="AI135" s="61">
        <f t="shared" si="0"/>
        <v>22.3</v>
      </c>
    </row>
    <row r="136" spans="3:35" x14ac:dyDescent="0.25">
      <c r="C136" s="89"/>
      <c r="D136" s="89"/>
      <c r="E136" s="110"/>
      <c r="F136" s="89"/>
      <c r="L136" s="78">
        <v>135</v>
      </c>
      <c r="M136" s="69"/>
      <c r="N136" s="69"/>
      <c r="O136" s="76">
        <v>26.260599916907033</v>
      </c>
      <c r="P136" s="69"/>
      <c r="Q136" s="76">
        <v>25.198964355616404</v>
      </c>
      <c r="R136" s="69"/>
      <c r="S136" s="70">
        <v>0</v>
      </c>
      <c r="T136" s="76">
        <v>31.60966096183569</v>
      </c>
      <c r="U136" s="76">
        <v>32.807304780460228</v>
      </c>
      <c r="V136" s="76">
        <v>32.084355768001963</v>
      </c>
      <c r="W136" s="69">
        <v>12.125703134422556</v>
      </c>
      <c r="X136" s="69">
        <v>10.56798556080196</v>
      </c>
      <c r="Y136" s="71"/>
      <c r="Z136" s="87">
        <v>9.7248998898139369</v>
      </c>
      <c r="AA136" s="75"/>
      <c r="AB136" s="69"/>
      <c r="AC136" s="69"/>
      <c r="AD136" s="69">
        <v>46.6</v>
      </c>
      <c r="AE136" s="69">
        <v>22.454590497955575</v>
      </c>
      <c r="AF136" s="69">
        <v>22.8</v>
      </c>
      <c r="AG136" s="69">
        <v>11.820321897673878</v>
      </c>
      <c r="AH136" s="91"/>
      <c r="AI136" s="61">
        <f t="shared" si="0"/>
        <v>22.8</v>
      </c>
    </row>
    <row r="137" spans="3:35" x14ac:dyDescent="0.25">
      <c r="C137" s="89"/>
      <c r="D137" s="89"/>
      <c r="E137" s="110"/>
      <c r="F137" s="89"/>
      <c r="L137" s="78">
        <v>136</v>
      </c>
      <c r="M137" s="69"/>
      <c r="N137" s="69"/>
      <c r="O137" s="76">
        <v>26.85642917292234</v>
      </c>
      <c r="P137" s="69"/>
      <c r="Q137" s="76">
        <v>25.707077829842628</v>
      </c>
      <c r="R137" s="69"/>
      <c r="S137" s="70">
        <v>0</v>
      </c>
      <c r="T137" s="76">
        <v>32.343560184928265</v>
      </c>
      <c r="U137" s="76">
        <v>33.57644348142621</v>
      </c>
      <c r="V137" s="76">
        <v>32.870490303938226</v>
      </c>
      <c r="W137" s="69">
        <v>12.43663260456127</v>
      </c>
      <c r="X137" s="69">
        <v>10.844356606428292</v>
      </c>
      <c r="Y137" s="71"/>
      <c r="Z137" s="87">
        <v>9.9558302720175664</v>
      </c>
      <c r="AA137" s="75"/>
      <c r="AB137" s="69"/>
      <c r="AC137" s="69"/>
      <c r="AD137" s="69">
        <v>47.6</v>
      </c>
      <c r="AE137" s="69"/>
      <c r="AF137" s="69">
        <v>23.4</v>
      </c>
      <c r="AG137" s="69">
        <v>12.125703134422556</v>
      </c>
      <c r="AH137" s="91"/>
      <c r="AI137" s="61">
        <f t="shared" si="0"/>
        <v>23.4</v>
      </c>
    </row>
    <row r="138" spans="3:35" x14ac:dyDescent="0.25">
      <c r="C138" s="89"/>
      <c r="D138" s="89"/>
      <c r="E138" s="110"/>
      <c r="F138" s="89"/>
      <c r="L138" s="78">
        <v>137</v>
      </c>
      <c r="M138" s="69"/>
      <c r="N138" s="69"/>
      <c r="O138" s="76">
        <v>27.461263233348141</v>
      </c>
      <c r="P138" s="69"/>
      <c r="Q138" s="76">
        <v>26.221629538697922</v>
      </c>
      <c r="R138" s="69"/>
      <c r="S138" s="70">
        <v>0</v>
      </c>
      <c r="T138" s="76">
        <v>33.088934418458166</v>
      </c>
      <c r="U138" s="76">
        <v>34.357780518889513</v>
      </c>
      <c r="V138" s="76">
        <v>33.669915230857889</v>
      </c>
      <c r="W138" s="69">
        <v>12.753169200466829</v>
      </c>
      <c r="X138" s="69">
        <v>11.125850832736758</v>
      </c>
      <c r="Y138" s="71"/>
      <c r="Z138" s="69"/>
      <c r="AA138" s="75"/>
      <c r="AB138" s="69"/>
      <c r="AC138" s="69"/>
      <c r="AD138" s="69">
        <v>48.7</v>
      </c>
      <c r="AE138" s="69"/>
      <c r="AF138" s="69">
        <v>24</v>
      </c>
      <c r="AG138" s="69">
        <v>12.43663260456127</v>
      </c>
      <c r="AH138" s="91"/>
      <c r="AI138" s="61">
        <f t="shared" si="0"/>
        <v>24</v>
      </c>
    </row>
    <row r="139" spans="3:35" x14ac:dyDescent="0.25">
      <c r="C139" s="89"/>
      <c r="D139" s="89"/>
      <c r="E139" s="110"/>
      <c r="F139" s="89"/>
      <c r="L139" s="78">
        <v>138</v>
      </c>
      <c r="M139" s="69"/>
      <c r="N139" s="69"/>
      <c r="O139" s="76">
        <v>28.075170968531324</v>
      </c>
      <c r="P139" s="69"/>
      <c r="Q139" s="76">
        <v>26.742653519125287</v>
      </c>
      <c r="R139" s="69"/>
      <c r="S139" s="70">
        <v>0</v>
      </c>
      <c r="T139" s="76">
        <v>33.84587735646133</v>
      </c>
      <c r="U139" s="76">
        <v>35.15141819600197</v>
      </c>
      <c r="V139" s="76">
        <v>34.482755763017181</v>
      </c>
      <c r="W139" s="69">
        <v>13.075372001320838</v>
      </c>
      <c r="X139" s="69">
        <v>11.412524772993002</v>
      </c>
      <c r="Y139" s="71"/>
      <c r="Z139" s="69"/>
      <c r="AA139" s="75"/>
      <c r="AB139" s="69"/>
      <c r="AC139" s="69"/>
      <c r="AD139" s="69">
        <v>49.8</v>
      </c>
      <c r="AE139" s="69"/>
      <c r="AF139" s="69">
        <v>24.5</v>
      </c>
      <c r="AG139" s="69">
        <v>12.753169200466829</v>
      </c>
      <c r="AH139" s="91"/>
      <c r="AI139" s="61">
        <f t="shared" si="0"/>
        <v>24.5</v>
      </c>
    </row>
    <row r="140" spans="3:35" x14ac:dyDescent="0.25">
      <c r="C140" s="89"/>
      <c r="D140" s="89"/>
      <c r="E140" s="110"/>
      <c r="F140" s="89"/>
      <c r="L140" s="78">
        <v>139</v>
      </c>
      <c r="M140" s="69"/>
      <c r="N140" s="69"/>
      <c r="O140" s="76">
        <v>28.698221268930585</v>
      </c>
      <c r="P140" s="69"/>
      <c r="Q140" s="76">
        <v>27.270183740306084</v>
      </c>
      <c r="R140" s="69"/>
      <c r="S140" s="70">
        <v>0</v>
      </c>
      <c r="T140" s="76">
        <v>34.614482768233977</v>
      </c>
      <c r="U140" s="76">
        <v>35.95745892051351</v>
      </c>
      <c r="V140" s="76">
        <v>35.309137370849854</v>
      </c>
      <c r="W140" s="69">
        <v>13.40330027233245</v>
      </c>
      <c r="X140" s="69">
        <v>11.704435166339545</v>
      </c>
      <c r="Y140" s="71"/>
      <c r="Z140" s="69"/>
      <c r="AA140" s="75"/>
      <c r="AB140" s="69"/>
      <c r="AC140" s="69"/>
      <c r="AD140" s="69">
        <v>50.9</v>
      </c>
      <c r="AE140" s="69"/>
      <c r="AF140" s="69">
        <v>25.1</v>
      </c>
      <c r="AG140" s="69">
        <v>13.075372001320838</v>
      </c>
      <c r="AH140" s="91"/>
      <c r="AI140" s="61">
        <f t="shared" si="0"/>
        <v>25.1</v>
      </c>
    </row>
    <row r="141" spans="3:35" x14ac:dyDescent="0.25">
      <c r="C141" s="89"/>
      <c r="D141" s="89"/>
      <c r="E141" s="110"/>
      <c r="F141" s="89"/>
      <c r="L141" s="78">
        <v>140</v>
      </c>
      <c r="M141" s="69"/>
      <c r="N141" s="69"/>
      <c r="O141" s="76">
        <v>29.330483044975733</v>
      </c>
      <c r="P141" s="69"/>
      <c r="Q141" s="76">
        <v>27.804254104281945</v>
      </c>
      <c r="R141" s="69"/>
      <c r="S141" s="70">
        <v>0</v>
      </c>
      <c r="T141" s="76">
        <v>35.394844497847018</v>
      </c>
      <c r="U141" s="76">
        <v>36.776005204120828</v>
      </c>
      <c r="V141" s="76">
        <v>36.149185779629505</v>
      </c>
      <c r="W141" s="69">
        <v>13.737013463969374</v>
      </c>
      <c r="X141" s="69">
        <v>12.001638957045131</v>
      </c>
      <c r="Y141" s="71"/>
      <c r="Z141" s="69"/>
      <c r="AA141" s="75"/>
      <c r="AB141" s="69"/>
      <c r="AC141" s="69"/>
      <c r="AD141" s="69">
        <v>52</v>
      </c>
      <c r="AE141" s="69"/>
      <c r="AF141" s="69">
        <v>25.6</v>
      </c>
      <c r="AG141" s="69">
        <v>13.40330027233245</v>
      </c>
      <c r="AH141" s="91"/>
      <c r="AI141" s="61">
        <f t="shared" si="0"/>
        <v>25.6</v>
      </c>
    </row>
    <row r="142" spans="3:35" ht="11.5" x14ac:dyDescent="0.25">
      <c r="L142" s="78">
        <v>141</v>
      </c>
      <c r="M142" s="69"/>
      <c r="N142" s="69"/>
      <c r="O142" s="76">
        <v>29.972025226930278</v>
      </c>
      <c r="P142" s="69"/>
      <c r="Q142" s="76">
        <v>28.344898446564923</v>
      </c>
      <c r="R142" s="69"/>
      <c r="S142" s="70">
        <v>0</v>
      </c>
      <c r="T142" s="76">
        <v>36.187056463667126</v>
      </c>
      <c r="U142" s="76">
        <v>37.607159661822969</v>
      </c>
      <c r="V142" s="76">
        <v>37.003026968148063</v>
      </c>
      <c r="W142" s="69">
        <v>14.076571211198184</v>
      </c>
      <c r="X142" s="69">
        <v>12.30419329376301</v>
      </c>
      <c r="Y142" s="71"/>
      <c r="Z142" s="69"/>
      <c r="AA142" s="75"/>
      <c r="AB142" s="69"/>
      <c r="AC142" s="69"/>
      <c r="AD142" s="69">
        <v>53.2</v>
      </c>
      <c r="AE142" s="69"/>
      <c r="AF142" s="69">
        <v>26.2</v>
      </c>
      <c r="AG142" s="69">
        <v>13.737013463969374</v>
      </c>
      <c r="AI142" s="61">
        <f t="shared" si="0"/>
        <v>26.2</v>
      </c>
    </row>
    <row r="143" spans="3:35" ht="11.5" x14ac:dyDescent="0.25">
      <c r="L143" s="78">
        <v>142</v>
      </c>
      <c r="M143" s="69"/>
      <c r="N143" s="69"/>
      <c r="O143" s="76">
        <v>30.622916764755146</v>
      </c>
      <c r="P143" s="69"/>
      <c r="Q143" s="76">
        <v>28.892150536738853</v>
      </c>
      <c r="R143" s="69"/>
      <c r="S143" s="70">
        <v>0</v>
      </c>
      <c r="T143" s="76">
        <v>36.991212657883736</v>
      </c>
      <c r="U143" s="76">
        <v>38.451025011286994</v>
      </c>
      <c r="V143" s="76">
        <v>37.870787167410015</v>
      </c>
      <c r="W143" s="69">
        <v>14.422033332732607</v>
      </c>
      <c r="X143" s="69">
        <v>12.612155528796341</v>
      </c>
      <c r="Y143" s="71"/>
      <c r="Z143" s="69"/>
      <c r="AA143" s="75"/>
      <c r="AB143" s="69"/>
      <c r="AC143" s="69"/>
      <c r="AD143" s="69">
        <v>54.4</v>
      </c>
      <c r="AE143" s="69"/>
      <c r="AF143" s="69">
        <v>26.7</v>
      </c>
      <c r="AG143" s="69">
        <v>14.076571211198184</v>
      </c>
      <c r="AI143" s="61">
        <f t="shared" si="0"/>
        <v>26.7</v>
      </c>
    </row>
    <row r="144" spans="3:35" ht="11.5" x14ac:dyDescent="0.25">
      <c r="L144" s="78">
        <v>143</v>
      </c>
      <c r="M144" s="69"/>
      <c r="N144" s="69"/>
      <c r="O144" s="76">
        <v>31.283226627974603</v>
      </c>
      <c r="P144" s="69"/>
      <c r="Q144" s="76">
        <v>29.446044079050946</v>
      </c>
      <c r="R144" s="69"/>
      <c r="S144" s="70">
        <v>0</v>
      </c>
      <c r="T144" s="76">
        <v>37.807407146043566</v>
      </c>
      <c r="U144" s="76">
        <v>39.307704072221355</v>
      </c>
      <c r="V144" s="76">
        <v>38.75259285934424</v>
      </c>
      <c r="W144" s="69">
        <v>14.773459830290868</v>
      </c>
      <c r="X144" s="69">
        <v>12.925583217372084</v>
      </c>
      <c r="Y144" s="71"/>
      <c r="Z144" s="69"/>
      <c r="AA144" s="75"/>
      <c r="AB144" s="69"/>
      <c r="AC144" s="69"/>
      <c r="AD144" s="69">
        <v>55.5</v>
      </c>
      <c r="AE144" s="69"/>
      <c r="AF144" s="69">
        <v>27.3</v>
      </c>
      <c r="AG144" s="69">
        <v>14.422033332732607</v>
      </c>
      <c r="AI144" s="61">
        <f t="shared" si="0"/>
        <v>27.3</v>
      </c>
    </row>
    <row r="145" spans="12:35" ht="11.5" x14ac:dyDescent="0.25">
      <c r="L145" s="78">
        <v>144</v>
      </c>
      <c r="M145" s="69"/>
      <c r="N145" s="69"/>
      <c r="O145" s="76">
        <v>31.953023805544397</v>
      </c>
      <c r="P145" s="69"/>
      <c r="Q145" s="76">
        <v>30.006612712993249</v>
      </c>
      <c r="R145" s="69"/>
      <c r="S145" s="70">
        <v>0</v>
      </c>
      <c r="T145" s="76">
        <v>38.63573406659048</v>
      </c>
      <c r="U145" s="76">
        <v>40.177299765757652</v>
      </c>
      <c r="V145" s="76">
        <v>39.64857077553004</v>
      </c>
      <c r="W145" s="69">
        <v>15.130910887860535</v>
      </c>
      <c r="X145" s="69">
        <v>13.244534116922294</v>
      </c>
      <c r="Y145" s="71"/>
      <c r="Z145" s="69"/>
      <c r="AA145" s="75"/>
      <c r="AB145" s="69"/>
      <c r="AC145" s="69"/>
      <c r="AD145" s="69">
        <v>56.7</v>
      </c>
      <c r="AE145" s="69"/>
      <c r="AF145" s="69">
        <v>27.8</v>
      </c>
      <c r="AG145" s="69">
        <v>14.773459830290868</v>
      </c>
      <c r="AI145" s="61">
        <f t="shared" si="0"/>
        <v>27.8</v>
      </c>
    </row>
    <row r="146" spans="12:35" ht="11.5" x14ac:dyDescent="0.25">
      <c r="L146" s="78">
        <v>145</v>
      </c>
      <c r="M146" s="69"/>
      <c r="N146" s="69"/>
      <c r="O146" s="76">
        <v>32.632377305720148</v>
      </c>
      <c r="P146" s="69"/>
      <c r="Q146" s="76">
        <v>30.573890013875943</v>
      </c>
      <c r="R146" s="69"/>
      <c r="S146" s="70">
        <v>0</v>
      </c>
      <c r="T146" s="76">
        <v>39.476287630411043</v>
      </c>
      <c r="U146" s="76">
        <v>41.059915113839907</v>
      </c>
      <c r="V146" s="76">
        <v>40.558847895938172</v>
      </c>
      <c r="W146" s="69">
        <v>15.494446870971769</v>
      </c>
      <c r="X146" s="69">
        <v>13.569066186372931</v>
      </c>
      <c r="Y146" s="71"/>
      <c r="Z146" s="69"/>
      <c r="AA146" s="75"/>
      <c r="AB146" s="69"/>
      <c r="AC146" s="69"/>
      <c r="AD146" s="69">
        <v>57.9</v>
      </c>
      <c r="AE146" s="69"/>
      <c r="AF146" s="69">
        <v>28.7</v>
      </c>
      <c r="AG146" s="69">
        <v>15.130910887860535</v>
      </c>
      <c r="AI146" s="61">
        <f t="shared" si="0"/>
        <v>28.7</v>
      </c>
    </row>
    <row r="147" spans="12:35" ht="11.5" x14ac:dyDescent="0.25">
      <c r="L147" s="78">
        <v>146</v>
      </c>
      <c r="M147" s="69"/>
      <c r="N147" s="69"/>
      <c r="O147" s="76">
        <v>33.321356155930054</v>
      </c>
      <c r="P147" s="69"/>
      <c r="Q147" s="76">
        <v>31.147909493390934</v>
      </c>
      <c r="R147" s="69"/>
      <c r="S147" s="70">
        <v>0</v>
      </c>
      <c r="T147" s="76">
        <v>40.329162120387466</v>
      </c>
      <c r="U147" s="76">
        <v>41.955653238622943</v>
      </c>
      <c r="V147" s="76">
        <v>41.483551447688932</v>
      </c>
      <c r="W147" s="69">
        <v>15.864128325978916</v>
      </c>
      <c r="X147" s="69">
        <v>13.899237585440348</v>
      </c>
      <c r="Y147" s="71"/>
      <c r="Z147" s="69"/>
      <c r="AA147" s="75"/>
      <c r="AB147" s="69"/>
      <c r="AC147" s="69"/>
      <c r="AD147" s="69">
        <v>59.2</v>
      </c>
      <c r="AE147" s="69"/>
      <c r="AF147" s="69">
        <v>28.9</v>
      </c>
      <c r="AG147" s="69">
        <v>15.494446870971769</v>
      </c>
      <c r="AI147" s="61">
        <f t="shared" si="0"/>
        <v>28.9</v>
      </c>
    </row>
    <row r="148" spans="12:35" ht="11.5" x14ac:dyDescent="0.25">
      <c r="L148" s="78">
        <v>147</v>
      </c>
      <c r="M148" s="69"/>
      <c r="N148" s="69"/>
      <c r="O148" s="76">
        <v>34.020029402647104</v>
      </c>
      <c r="P148" s="69"/>
      <c r="Q148" s="76">
        <v>31.728704600167259</v>
      </c>
      <c r="R148" s="69"/>
      <c r="S148" s="70">
        <v>0</v>
      </c>
      <c r="T148" s="76">
        <v>41.194451890954745</v>
      </c>
      <c r="U148" s="76">
        <v>42.864617361877038</v>
      </c>
      <c r="V148" s="76">
        <v>42.422808903822215</v>
      </c>
      <c r="W148" s="69">
        <v>16.240015979348737</v>
      </c>
      <c r="X148" s="69">
        <v>14.235106673934748</v>
      </c>
      <c r="Y148" s="71"/>
      <c r="Z148" s="69"/>
      <c r="AA148" s="75"/>
      <c r="AB148" s="69"/>
      <c r="AC148" s="69"/>
      <c r="AD148" s="69">
        <v>60.4</v>
      </c>
      <c r="AE148" s="69"/>
      <c r="AF148" s="69">
        <v>29.6</v>
      </c>
      <c r="AG148" s="69">
        <v>15.864128325978916</v>
      </c>
      <c r="AI148" s="61">
        <f t="shared" si="0"/>
        <v>29.6</v>
      </c>
    </row>
    <row r="149" spans="12:35" ht="11.5" x14ac:dyDescent="0.25">
      <c r="L149" s="78">
        <v>148</v>
      </c>
      <c r="M149" s="69"/>
      <c r="N149" s="69"/>
      <c r="O149" s="76">
        <v>34.728466111263671</v>
      </c>
      <c r="P149" s="69"/>
      <c r="Q149" s="76">
        <v>32.316308720316904</v>
      </c>
      <c r="R149" s="69"/>
      <c r="S149" s="70">
        <v>0</v>
      </c>
      <c r="T149" s="76">
        <v>42.072251367664919</v>
      </c>
      <c r="U149" s="76">
        <v>43.78691080440106</v>
      </c>
      <c r="V149" s="76">
        <v>43.376747982085149</v>
      </c>
      <c r="W149" s="69">
        <v>16.622170736957884</v>
      </c>
      <c r="X149" s="69">
        <v>14.576732011071194</v>
      </c>
      <c r="Y149" s="71"/>
      <c r="Z149" s="69"/>
      <c r="AA149" s="75"/>
      <c r="AB149" s="69"/>
      <c r="AC149" s="69"/>
      <c r="AD149" s="69">
        <v>61.7</v>
      </c>
      <c r="AE149" s="69"/>
      <c r="AF149" s="69">
        <v>30.1</v>
      </c>
      <c r="AG149" s="69">
        <v>16.240015979348737</v>
      </c>
      <c r="AI149" s="61">
        <f t="shared" si="0"/>
        <v>30.1</v>
      </c>
    </row>
    <row r="150" spans="12:35" ht="11.5" x14ac:dyDescent="0.25">
      <c r="L150" s="78">
        <v>149</v>
      </c>
      <c r="M150" s="69"/>
      <c r="N150" s="69"/>
      <c r="O150" s="76">
        <v>35.446735365968863</v>
      </c>
      <c r="P150" s="69"/>
      <c r="Q150" s="76">
        <v>32.910755177973698</v>
      </c>
      <c r="R150" s="69"/>
      <c r="S150" s="70">
        <v>0</v>
      </c>
      <c r="T150" s="76">
        <v>42.96265504675582</v>
      </c>
      <c r="U150" s="76">
        <v>44.722636985443103</v>
      </c>
      <c r="V150" s="76">
        <v>44.345496643731259</v>
      </c>
      <c r="W150" s="69">
        <v>17.010653683396427</v>
      </c>
      <c r="X150" s="69">
        <v>14.924172354787315</v>
      </c>
      <c r="Y150" s="71"/>
      <c r="Z150" s="69"/>
      <c r="AA150" s="75"/>
      <c r="AB150" s="69"/>
      <c r="AC150" s="69"/>
      <c r="AD150" s="69">
        <v>63</v>
      </c>
      <c r="AE150" s="69"/>
      <c r="AF150" s="69">
        <v>30.7</v>
      </c>
      <c r="AG150" s="69">
        <v>16.622170736957884</v>
      </c>
      <c r="AI150" s="61">
        <f t="shared" si="0"/>
        <v>30.7</v>
      </c>
    </row>
    <row r="151" spans="12:35" ht="11.5" x14ac:dyDescent="0.25">
      <c r="L151" s="78">
        <v>150</v>
      </c>
      <c r="M151" s="69"/>
      <c r="N151" s="69"/>
      <c r="O151" s="76">
        <v>36.174906269625382</v>
      </c>
      <c r="P151" s="69"/>
      <c r="Q151" s="76">
        <v>33.512077235822701</v>
      </c>
      <c r="R151" s="69"/>
      <c r="S151" s="70">
        <v>0</v>
      </c>
      <c r="T151" s="76">
        <v>43.865757494726061</v>
      </c>
      <c r="U151" s="76">
        <v>45.671899422127566</v>
      </c>
      <c r="V151" s="76">
        <v>45.329183092334794</v>
      </c>
      <c r="W151" s="69">
        <v>17.405526081279536</v>
      </c>
      <c r="X151" s="69">
        <v>15.277486661068119</v>
      </c>
      <c r="Y151" s="71"/>
      <c r="Z151" s="69"/>
      <c r="AA151" s="75"/>
      <c r="AB151" s="69"/>
      <c r="AC151" s="69"/>
      <c r="AD151" s="69">
        <v>64.3</v>
      </c>
      <c r="AE151" s="69"/>
      <c r="AF151" s="69">
        <v>31.9</v>
      </c>
      <c r="AG151" s="69">
        <v>17.010653683396427</v>
      </c>
      <c r="AI151" s="61">
        <f t="shared" si="0"/>
        <v>31.9</v>
      </c>
    </row>
    <row r="152" spans="12:35" ht="11.5" x14ac:dyDescent="0.25">
      <c r="L152" s="78">
        <v>151</v>
      </c>
      <c r="M152" s="69"/>
      <c r="N152" s="69"/>
      <c r="O152" s="76">
        <v>36.91304794365039</v>
      </c>
      <c r="P152" s="69"/>
      <c r="Q152" s="76">
        <v>34.120308095621958</v>
      </c>
      <c r="R152" s="69"/>
      <c r="S152" s="70">
        <v>0</v>
      </c>
      <c r="T152" s="76">
        <v>44.781653347915544</v>
      </c>
      <c r="U152" s="76">
        <v>46.634801728890693</v>
      </c>
      <c r="V152" s="76">
        <v>46.327935772619028</v>
      </c>
      <c r="W152" s="69">
        <v>17.806849370566439</v>
      </c>
      <c r="X152" s="69">
        <v>15.636734083277657</v>
      </c>
      <c r="Y152" s="71"/>
      <c r="Z152" s="69"/>
      <c r="AA152" s="75"/>
      <c r="AB152" s="69"/>
      <c r="AC152" s="69"/>
      <c r="AD152" s="69">
        <v>65.599999999999994</v>
      </c>
      <c r="AE152" s="69"/>
      <c r="AF152" s="69">
        <v>32.700000000000003</v>
      </c>
      <c r="AG152" s="69">
        <v>17.405526081279536</v>
      </c>
      <c r="AI152" s="61">
        <f t="shared" si="0"/>
        <v>32.700000000000003</v>
      </c>
    </row>
    <row r="153" spans="12:35" ht="11.5" x14ac:dyDescent="0.25">
      <c r="L153" s="78">
        <v>152</v>
      </c>
      <c r="M153" s="69"/>
      <c r="N153" s="69"/>
      <c r="O153" s="76">
        <v>37.661229527895486</v>
      </c>
      <c r="P153" s="69"/>
      <c r="Q153" s="76">
        <v>34.735480898716865</v>
      </c>
      <c r="R153" s="69"/>
      <c r="S153" s="70">
        <v>0</v>
      </c>
      <c r="T153" s="76">
        <v>45.710437312090022</v>
      </c>
      <c r="U153" s="76">
        <v>47.611447616921573</v>
      </c>
      <c r="V153" s="76">
        <v>47.341883369297335</v>
      </c>
      <c r="W153" s="69">
        <v>18.214685167886266</v>
      </c>
      <c r="X153" s="69">
        <v>16.001973971497524</v>
      </c>
      <c r="Y153" s="71"/>
      <c r="Z153" s="69"/>
      <c r="AA153" s="75"/>
      <c r="AB153" s="69"/>
      <c r="AC153" s="69"/>
      <c r="AD153" s="69">
        <v>66.900000000000006</v>
      </c>
      <c r="AE153" s="69"/>
      <c r="AF153" s="69">
        <v>33.6</v>
      </c>
      <c r="AG153" s="69">
        <v>17.806849370566439</v>
      </c>
      <c r="AI153" s="61">
        <f t="shared" si="0"/>
        <v>33.6</v>
      </c>
    </row>
    <row r="154" spans="12:35" ht="11.5" x14ac:dyDescent="0.25">
      <c r="L154" s="78">
        <v>153</v>
      </c>
      <c r="M154" s="69"/>
      <c r="N154" s="69"/>
      <c r="O154" s="76">
        <v>38.419520180530739</v>
      </c>
      <c r="P154" s="69"/>
      <c r="Q154" s="76">
        <v>35.357628726546373</v>
      </c>
      <c r="R154" s="69"/>
      <c r="S154" s="70">
        <v>0</v>
      </c>
      <c r="T154" s="76">
        <v>46.652204162032625</v>
      </c>
      <c r="U154" s="76">
        <v>48.601940893611463</v>
      </c>
      <c r="V154" s="76">
        <v>48.371154805928121</v>
      </c>
      <c r="W154" s="69">
        <v>18.629095265871012</v>
      </c>
      <c r="X154" s="69">
        <v>16.373265871871336</v>
      </c>
      <c r="Y154" s="71"/>
      <c r="Z154" s="69"/>
      <c r="AA154" s="75"/>
      <c r="AB154" s="69"/>
      <c r="AC154" s="69"/>
      <c r="AD154" s="69">
        <v>68.3</v>
      </c>
      <c r="AE154" s="69"/>
      <c r="AF154" s="69">
        <v>34.4</v>
      </c>
      <c r="AG154" s="69">
        <v>18.214685167886266</v>
      </c>
      <c r="AI154" s="61">
        <f t="shared" si="0"/>
        <v>34.4</v>
      </c>
    </row>
    <row r="155" spans="12:35" ht="11.5" x14ac:dyDescent="0.25">
      <c r="L155" s="78">
        <v>154</v>
      </c>
      <c r="M155" s="69"/>
      <c r="N155" s="69"/>
      <c r="O155" s="76">
        <v>39.187989077928087</v>
      </c>
      <c r="P155" s="69"/>
      <c r="Q155" s="76">
        <v>35.98678460114165</v>
      </c>
      <c r="R155" s="69"/>
      <c r="S155" s="70">
        <v>0</v>
      </c>
      <c r="T155" s="76">
        <v>47.607048741139231</v>
      </c>
      <c r="U155" s="76">
        <v>49.606385462008937</v>
      </c>
      <c r="V155" s="76">
        <v>49.415879243782072</v>
      </c>
      <c r="W155" s="69">
        <v>19.050141632495194</v>
      </c>
      <c r="X155" s="69">
        <v>16.750669525956489</v>
      </c>
      <c r="Y155" s="71"/>
      <c r="Z155" s="69"/>
      <c r="AA155" s="75"/>
      <c r="AB155" s="69"/>
      <c r="AC155" s="69"/>
      <c r="AD155" s="69"/>
      <c r="AE155" s="69"/>
      <c r="AF155" s="69">
        <v>35.299999999999997</v>
      </c>
      <c r="AG155" s="69">
        <v>18.629095265871012</v>
      </c>
      <c r="AI155" s="61">
        <f t="shared" si="0"/>
        <v>35.299999999999997</v>
      </c>
    </row>
    <row r="156" spans="12:35" ht="11.5" x14ac:dyDescent="0.25">
      <c r="L156" s="78">
        <v>155</v>
      </c>
      <c r="M156" s="69"/>
      <c r="N156" s="69"/>
      <c r="O156" s="76">
        <v>39.966705414547633</v>
      </c>
      <c r="P156" s="69"/>
      <c r="Q156" s="76">
        <v>36.622981485617487</v>
      </c>
      <c r="R156" s="69"/>
      <c r="S156" s="70">
        <v>0</v>
      </c>
      <c r="T156" s="76">
        <v>48.575065961018858</v>
      </c>
      <c r="U156" s="76">
        <v>50.624885320281678</v>
      </c>
      <c r="V156" s="76">
        <v>50.476186080722279</v>
      </c>
      <c r="W156" s="69">
        <v>19.47788641042284</v>
      </c>
      <c r="X156" s="69">
        <v>17.13424487008206</v>
      </c>
      <c r="Y156" s="71"/>
      <c r="Z156" s="69"/>
      <c r="AA156" s="75"/>
      <c r="AB156" s="69"/>
      <c r="AC156" s="69"/>
      <c r="AD156" s="69"/>
      <c r="AE156" s="69"/>
      <c r="AF156" s="69">
        <v>36.200000000000003</v>
      </c>
      <c r="AG156" s="69">
        <v>19.050141632495194</v>
      </c>
      <c r="AI156" s="61">
        <f t="shared" si="0"/>
        <v>36.200000000000003</v>
      </c>
    </row>
    <row r="157" spans="12:35" ht="11.5" x14ac:dyDescent="0.25">
      <c r="L157" s="78">
        <v>156</v>
      </c>
      <c r="M157" s="69"/>
      <c r="N157" s="69"/>
      <c r="O157" s="76">
        <v>40.755738402824292</v>
      </c>
      <c r="P157" s="69"/>
      <c r="Q157" s="76">
        <v>37.266252284656801</v>
      </c>
      <c r="R157" s="69"/>
      <c r="S157" s="70">
        <v>0</v>
      </c>
      <c r="T157" s="76">
        <v>49.556350801100031</v>
      </c>
      <c r="U157" s="76">
        <v>51.657544561185887</v>
      </c>
      <c r="V157" s="76">
        <v>51.552204950097526</v>
      </c>
      <c r="W157" s="69">
        <v>19.912391916360498</v>
      </c>
      <c r="X157" s="69">
        <v>17.524052034712192</v>
      </c>
      <c r="Y157" s="71"/>
      <c r="Z157" s="69"/>
      <c r="AA157" s="75"/>
      <c r="AB157" s="69"/>
      <c r="AC157" s="69"/>
      <c r="AD157" s="69"/>
      <c r="AE157" s="69"/>
      <c r="AF157" s="69">
        <v>37.1</v>
      </c>
      <c r="AG157" s="69">
        <v>19.47788641042284</v>
      </c>
      <c r="AI157" s="61">
        <f t="shared" si="0"/>
        <v>37.1</v>
      </c>
    </row>
    <row r="158" spans="12:35" ht="11.5" x14ac:dyDescent="0.25">
      <c r="L158" s="78">
        <v>157</v>
      </c>
      <c r="M158" s="69"/>
      <c r="N158" s="69"/>
      <c r="O158" s="76">
        <v>41.555157273056892</v>
      </c>
      <c r="P158" s="69"/>
      <c r="Q158" s="76">
        <v>37.916629844987447</v>
      </c>
      <c r="R158" s="69"/>
      <c r="S158" s="70">
        <v>0</v>
      </c>
      <c r="T158" s="76">
        <v>50.550998308240473</v>
      </c>
      <c r="U158" s="76">
        <v>52.70446737154019</v>
      </c>
      <c r="V158" s="76">
        <v>52.644065719647067</v>
      </c>
      <c r="W158" s="69">
        <v>20.353720640417258</v>
      </c>
      <c r="X158" s="69">
        <v>17.920151343817118</v>
      </c>
      <c r="Y158" s="71"/>
      <c r="Z158" s="69"/>
      <c r="AA158" s="75"/>
      <c r="AB158" s="69"/>
      <c r="AC158" s="69"/>
      <c r="AD158" s="69"/>
      <c r="AE158" s="69"/>
      <c r="AF158" s="69"/>
      <c r="AG158" s="69">
        <v>19.912391916360498</v>
      </c>
    </row>
    <row r="159" spans="12:35" ht="11.5" x14ac:dyDescent="0.25">
      <c r="L159" s="78">
        <v>158</v>
      </c>
      <c r="M159" s="69"/>
      <c r="N159" s="69"/>
      <c r="O159" s="76">
        <v>42.365031273298541</v>
      </c>
      <c r="P159" s="69"/>
      <c r="Q159" s="76">
        <v>38.574146955852498</v>
      </c>
      <c r="R159" s="69"/>
      <c r="S159" s="70">
        <v>0</v>
      </c>
      <c r="T159" s="76">
        <v>51.559103596343142</v>
      </c>
      <c r="U159" s="76">
        <v>53.765758031707676</v>
      </c>
      <c r="V159" s="76">
        <v>53.751898490418377</v>
      </c>
      <c r="W159" s="69">
        <v>20.801935245470947</v>
      </c>
      <c r="X159" s="69">
        <v>18.322603314249108</v>
      </c>
      <c r="Y159" s="71"/>
      <c r="Z159" s="69"/>
      <c r="AA159" s="75"/>
      <c r="AB159" s="69"/>
      <c r="AC159" s="69"/>
      <c r="AD159" s="69"/>
      <c r="AE159" s="69"/>
      <c r="AF159" s="69"/>
      <c r="AG159" s="69">
        <v>20.353720640417258</v>
      </c>
    </row>
    <row r="160" spans="12:35" ht="11.5" x14ac:dyDescent="0.25">
      <c r="L160" s="78">
        <v>159</v>
      </c>
      <c r="M160" s="69"/>
      <c r="N160" s="69"/>
      <c r="O160" s="76">
        <v>43.185429669247149</v>
      </c>
      <c r="P160" s="69"/>
      <c r="Q160" s="76">
        <v>39.238836349474134</v>
      </c>
      <c r="R160" s="69"/>
      <c r="S160" s="70">
        <v>0</v>
      </c>
      <c r="T160" s="76">
        <v>52.580761845974735</v>
      </c>
      <c r="U160" s="76">
        <v>54.84152091508254</v>
      </c>
      <c r="V160" s="76">
        <v>54.875833595694971</v>
      </c>
      <c r="W160" s="69">
        <v>21.257098566540655</v>
      </c>
      <c r="X160" s="69">
        <v>18.731468655124477</v>
      </c>
      <c r="Y160" s="71"/>
      <c r="Z160" s="69"/>
      <c r="AA160" s="75"/>
      <c r="AB160" s="69"/>
      <c r="AC160" s="69"/>
      <c r="AD160" s="69"/>
      <c r="AE160" s="69"/>
      <c r="AF160" s="69"/>
      <c r="AG160" s="69">
        <v>20.801935245470947</v>
      </c>
    </row>
    <row r="161" spans="12:33" ht="11.5" x14ac:dyDescent="0.25">
      <c r="L161" s="78">
        <v>160</v>
      </c>
      <c r="M161" s="69"/>
      <c r="N161" s="69"/>
      <c r="O161" s="76">
        <v>44.016421744138832</v>
      </c>
      <c r="P161" s="69"/>
      <c r="Q161" s="76">
        <v>39.910730701510332</v>
      </c>
      <c r="R161" s="69"/>
      <c r="S161" s="70">
        <v>0</v>
      </c>
      <c r="T161" s="76">
        <v>53.616068303991241</v>
      </c>
      <c r="U161" s="76">
        <v>55.93186048758411</v>
      </c>
      <c r="V161" s="76">
        <v>56.016001599938363</v>
      </c>
      <c r="W161" s="69">
        <v>21.719273610166088</v>
      </c>
      <c r="X161" s="69">
        <v>19.146808267212119</v>
      </c>
      <c r="Y161" s="71"/>
      <c r="Z161" s="69"/>
      <c r="AA161" s="75"/>
      <c r="AB161" s="69"/>
      <c r="AC161" s="69"/>
      <c r="AD161" s="69"/>
      <c r="AE161" s="69"/>
      <c r="AF161" s="69"/>
      <c r="AG161" s="69">
        <v>21.257098566540655</v>
      </c>
    </row>
    <row r="162" spans="12:33" ht="11.5" x14ac:dyDescent="0.25">
      <c r="L162" s="78">
        <v>161</v>
      </c>
      <c r="M162" s="69"/>
      <c r="N162" s="69"/>
      <c r="O162" s="76">
        <v>44.858076798642045</v>
      </c>
      <c r="P162" s="69"/>
      <c r="Q162" s="76">
        <v>40.589862631504388</v>
      </c>
      <c r="R162" s="69"/>
      <c r="S162" s="70">
        <v>0</v>
      </c>
      <c r="T162" s="76">
        <v>54.665118283166379</v>
      </c>
      <c r="U162" s="76">
        <v>57.03688130715576</v>
      </c>
      <c r="V162" s="76">
        <v>57.172533297740522</v>
      </c>
      <c r="W162" s="69">
        <v>22.188523553792088</v>
      </c>
      <c r="X162" s="69">
        <v>19.568683242327609</v>
      </c>
      <c r="Y162" s="71"/>
      <c r="Z162" s="69"/>
      <c r="AA162" s="75"/>
      <c r="AB162" s="69"/>
      <c r="AC162" s="69"/>
      <c r="AD162" s="69"/>
      <c r="AE162" s="69"/>
      <c r="AF162" s="69"/>
      <c r="AG162" s="69">
        <v>21.719273610166088</v>
      </c>
    </row>
    <row r="163" spans="12:33" ht="11.5" x14ac:dyDescent="0.25">
      <c r="L163" s="78">
        <v>162</v>
      </c>
      <c r="M163" s="69"/>
      <c r="N163" s="69"/>
      <c r="O163" s="76">
        <v>45.710464150752564</v>
      </c>
      <c r="P163" s="69"/>
      <c r="Q163" s="76">
        <v>41.276264703330853</v>
      </c>
      <c r="R163" s="69"/>
      <c r="S163" s="70">
        <v>0</v>
      </c>
      <c r="T163" s="76">
        <v>55.728007161824301</v>
      </c>
      <c r="U163" s="76">
        <v>58.156688023269943</v>
      </c>
      <c r="V163" s="76">
        <v>58.345559712785402</v>
      </c>
      <c r="W163" s="69">
        <v>22.664911745159788</v>
      </c>
      <c r="X163" s="69">
        <v>19.99715486273211</v>
      </c>
      <c r="Y163" s="71"/>
      <c r="Z163" s="69"/>
      <c r="AA163" s="75"/>
      <c r="AB163" s="69"/>
      <c r="AC163" s="69"/>
      <c r="AD163" s="69"/>
      <c r="AE163" s="69"/>
      <c r="AF163" s="69"/>
      <c r="AG163" s="69">
        <v>22.188523553792088</v>
      </c>
    </row>
    <row r="164" spans="12:33" ht="11.5" x14ac:dyDescent="0.25">
      <c r="L164" s="78">
        <v>163</v>
      </c>
      <c r="M164" s="69"/>
      <c r="N164" s="69"/>
      <c r="O164" s="76">
        <v>46.57365313569052</v>
      </c>
      <c r="P164" s="69"/>
      <c r="Q164" s="69"/>
      <c r="R164" s="69"/>
      <c r="S164" s="70">
        <v>0</v>
      </c>
      <c r="T164" s="76">
        <v>56.804830383477992</v>
      </c>
      <c r="U164" s="76">
        <v>59.291385376440005</v>
      </c>
      <c r="V164" s="76">
        <v>59.535212096825923</v>
      </c>
      <c r="W164" s="69">
        <v>23.148501701703985</v>
      </c>
      <c r="X164" s="69">
        <v>20.432284600538516</v>
      </c>
      <c r="Y164" s="71"/>
      <c r="Z164" s="69"/>
      <c r="AA164" s="75"/>
      <c r="AB164" s="69"/>
      <c r="AC164" s="69"/>
      <c r="AD164" s="69"/>
      <c r="AE164" s="69"/>
      <c r="AF164" s="69"/>
      <c r="AG164" s="69">
        <v>22.664911745159788</v>
      </c>
    </row>
    <row r="165" spans="12:33" ht="11.5" x14ac:dyDescent="0.25">
      <c r="L165" s="78">
        <v>164</v>
      </c>
      <c r="M165" s="69"/>
      <c r="N165" s="69"/>
      <c r="O165" s="76">
        <v>47.447713105798073</v>
      </c>
      <c r="P165" s="69"/>
      <c r="Q165" s="69"/>
      <c r="R165" s="69"/>
      <c r="S165" s="70">
        <v>0</v>
      </c>
      <c r="T165" s="76">
        <v>57.895683456470294</v>
      </c>
      <c r="U165" s="76">
        <v>60.441078197735173</v>
      </c>
      <c r="V165" s="76">
        <v>60.741621928667577</v>
      </c>
      <c r="W165" s="69">
        <v>23.639357109955458</v>
      </c>
      <c r="X165" s="69">
        <v>20.874134117121528</v>
      </c>
      <c r="Y165" s="71"/>
      <c r="Z165" s="69"/>
      <c r="AA165" s="75"/>
      <c r="AB165" s="69"/>
      <c r="AC165" s="69"/>
      <c r="AD165" s="69"/>
      <c r="AE165" s="69"/>
      <c r="AF165" s="69"/>
      <c r="AG165" s="69">
        <v>23.148501701703985</v>
      </c>
    </row>
    <row r="166" spans="12:33" ht="11.5" x14ac:dyDescent="0.25">
      <c r="L166" s="78">
        <v>165</v>
      </c>
      <c r="M166" s="69"/>
      <c r="N166" s="69"/>
      <c r="O166" s="76">
        <v>48.33271343043883</v>
      </c>
      <c r="P166" s="69"/>
      <c r="Q166" s="69"/>
      <c r="R166" s="69"/>
      <c r="S166" s="70">
        <v>0</v>
      </c>
      <c r="T166" s="76">
        <v>59.000661953619755</v>
      </c>
      <c r="U166" s="76">
        <v>61.605871408303166</v>
      </c>
      <c r="V166" s="76">
        <v>61.96492091316626</v>
      </c>
      <c r="W166" s="69">
        <v>24.13754182495007</v>
      </c>
      <c r="X166" s="69">
        <v>21.322765262534311</v>
      </c>
      <c r="Y166" s="71"/>
      <c r="Z166" s="69"/>
      <c r="AA166" s="75"/>
      <c r="AB166" s="69"/>
      <c r="AC166" s="69"/>
      <c r="AD166" s="69"/>
      <c r="AE166" s="69"/>
      <c r="AF166" s="69"/>
      <c r="AG166" s="69">
        <v>23.639357109955458</v>
      </c>
    </row>
    <row r="167" spans="12:33" ht="11.5" x14ac:dyDescent="0.25">
      <c r="L167" s="78">
        <v>166</v>
      </c>
      <c r="M167" s="69"/>
      <c r="N167" s="69"/>
      <c r="O167" s="76">
        <v>49.228723495897782</v>
      </c>
      <c r="P167" s="69"/>
      <c r="Q167" s="69"/>
      <c r="R167" s="69"/>
      <c r="S167" s="70">
        <v>0</v>
      </c>
      <c r="T167" s="76">
        <v>60.119861511871584</v>
      </c>
      <c r="U167" s="76">
        <v>62.785870018898983</v>
      </c>
      <c r="V167" s="76">
        <v>63.205240980232944</v>
      </c>
      <c r="W167" s="69">
        <v>24.64311986964271</v>
      </c>
      <c r="X167" s="69">
        <v>21.778240074929784</v>
      </c>
      <c r="Y167" s="71"/>
      <c r="Z167" s="69"/>
      <c r="AA167" s="75"/>
      <c r="AB167" s="69"/>
      <c r="AC167" s="69"/>
      <c r="AD167" s="69"/>
      <c r="AE167" s="69"/>
      <c r="AF167" s="69"/>
      <c r="AG167" s="69">
        <v>24.13754182495007</v>
      </c>
    </row>
    <row r="168" spans="12:33" ht="11.5" x14ac:dyDescent="0.25">
      <c r="L168" s="78">
        <v>167</v>
      </c>
      <c r="M168" s="69"/>
      <c r="N168" s="69"/>
      <c r="O168" s="76">
        <v>50.135812705283307</v>
      </c>
      <c r="P168" s="69"/>
      <c r="Q168" s="69"/>
      <c r="R168" s="69"/>
      <c r="S168" s="70">
        <v>0</v>
      </c>
      <c r="T168" s="76">
        <v>61.253377831950083</v>
      </c>
      <c r="U168" s="76">
        <v>63.981179129415324</v>
      </c>
      <c r="V168" s="76">
        <v>64.462714283852947</v>
      </c>
      <c r="W168" s="69">
        <v>25.156155434327388</v>
      </c>
      <c r="X168" s="69">
        <v>22.240620779987683</v>
      </c>
      <c r="Y168" s="71"/>
      <c r="Z168" s="69"/>
      <c r="AA168" s="75"/>
      <c r="AB168" s="69"/>
      <c r="AC168" s="69"/>
      <c r="AD168" s="69"/>
      <c r="AE168" s="69"/>
      <c r="AF168" s="69"/>
      <c r="AG168" s="69">
        <v>24.64311986964271</v>
      </c>
    </row>
    <row r="169" spans="12:33" ht="11.5" x14ac:dyDescent="0.25">
      <c r="L169" s="78">
        <v>168</v>
      </c>
      <c r="M169" s="69"/>
      <c r="N169" s="69"/>
      <c r="O169" s="76">
        <v>51.054050478429723</v>
      </c>
      <c r="P169" s="69"/>
      <c r="Q169" s="69"/>
      <c r="R169" s="69"/>
      <c r="S169" s="70">
        <v>0</v>
      </c>
      <c r="T169" s="76">
        <v>62.401306678018031</v>
      </c>
      <c r="U169" s="76">
        <v>65.191903928421723</v>
      </c>
      <c r="V169" s="76">
        <v>65.737473201111186</v>
      </c>
      <c r="W169" s="69">
        <v>25.676712876062378</v>
      </c>
      <c r="X169" s="69">
        <v>22.709969790346548</v>
      </c>
      <c r="Y169" s="71"/>
      <c r="Z169" s="69"/>
      <c r="AA169" s="75"/>
      <c r="AB169" s="69"/>
      <c r="AC169" s="69"/>
      <c r="AD169" s="69"/>
      <c r="AE169" s="69"/>
      <c r="AF169" s="69"/>
      <c r="AG169" s="69">
        <v>25.156155434327388</v>
      </c>
    </row>
    <row r="170" spans="12:33" ht="11.5" x14ac:dyDescent="0.25">
      <c r="L170" s="78">
        <v>169</v>
      </c>
      <c r="M170" s="69"/>
      <c r="N170" s="69"/>
      <c r="O170" s="76">
        <v>51.983506251800456</v>
      </c>
      <c r="P170" s="69"/>
      <c r="Q170" s="69"/>
      <c r="R170" s="69"/>
      <c r="S170" s="70">
        <v>0</v>
      </c>
      <c r="T170" s="76">
        <v>63.563743877337586</v>
      </c>
      <c r="U170" s="76">
        <v>66.418149692708297</v>
      </c>
      <c r="V170" s="76">
        <v>67.029650331231423</v>
      </c>
      <c r="W170" s="69">
        <v>26.204856718101038</v>
      </c>
      <c r="X170" s="69">
        <v>23.186349705040534</v>
      </c>
      <c r="Y170" s="71"/>
      <c r="Z170" s="69"/>
      <c r="AA170" s="75"/>
      <c r="AB170" s="69"/>
      <c r="AC170" s="69"/>
      <c r="AD170" s="69"/>
      <c r="AE170" s="69"/>
      <c r="AF170" s="69"/>
      <c r="AG170" s="69">
        <v>25.676712876062378</v>
      </c>
    </row>
    <row r="171" spans="12:33" ht="11.5" x14ac:dyDescent="0.25">
      <c r="L171" s="78">
        <v>170</v>
      </c>
      <c r="M171" s="69"/>
      <c r="N171" s="69"/>
      <c r="O171" s="76">
        <v>52.924249478394174</v>
      </c>
      <c r="P171" s="69"/>
      <c r="Q171" s="69"/>
      <c r="R171" s="69"/>
      <c r="S171" s="70">
        <v>0</v>
      </c>
      <c r="T171" s="76">
        <v>64.740785319936464</v>
      </c>
      <c r="U171" s="76">
        <v>67.660021786833312</v>
      </c>
      <c r="V171" s="76">
        <v>68.339378494621741</v>
      </c>
      <c r="W171" s="69">
        <v>26.740651649327965</v>
      </c>
      <c r="X171" s="69">
        <v>23.669823308942245</v>
      </c>
      <c r="Y171" s="71"/>
      <c r="Z171" s="69"/>
      <c r="AA171" s="75"/>
      <c r="AB171" s="69"/>
      <c r="AC171" s="69"/>
      <c r="AD171" s="69"/>
      <c r="AE171" s="69"/>
      <c r="AF171" s="69"/>
      <c r="AG171" s="69">
        <v>26.204856718101038</v>
      </c>
    </row>
    <row r="172" spans="12:33" ht="11.5" x14ac:dyDescent="0.25">
      <c r="L172" s="78">
        <v>171</v>
      </c>
      <c r="M172" s="69"/>
      <c r="N172" s="69"/>
      <c r="O172" s="76">
        <v>53.876349627649901</v>
      </c>
      <c r="P172" s="69"/>
      <c r="Q172" s="69"/>
      <c r="R172" s="69"/>
      <c r="S172" s="70">
        <v>0</v>
      </c>
      <c r="T172" s="76">
        <v>65.932526958276483</v>
      </c>
      <c r="U172" s="76">
        <v>68.917625662675292</v>
      </c>
      <c r="V172" s="76">
        <v>69.666790731932338</v>
      </c>
      <c r="W172" s="69">
        <v>27.284162523700402</v>
      </c>
      <c r="X172" s="69">
        <v>24.160453572209381</v>
      </c>
      <c r="Y172" s="71"/>
      <c r="Z172" s="69"/>
      <c r="AA172" s="75"/>
      <c r="AB172" s="69"/>
      <c r="AC172" s="69"/>
      <c r="AD172" s="69"/>
      <c r="AE172" s="69"/>
      <c r="AF172" s="69"/>
      <c r="AG172" s="69">
        <v>26.740651649327965</v>
      </c>
    </row>
    <row r="173" spans="12:33" ht="11.5" x14ac:dyDescent="0.25">
      <c r="L173" s="78">
        <v>172</v>
      </c>
      <c r="M173" s="69"/>
      <c r="N173" s="69"/>
      <c r="O173" s="76">
        <v>54.839876185354946</v>
      </c>
      <c r="P173" s="69"/>
      <c r="Q173" s="69"/>
      <c r="R173" s="69"/>
      <c r="S173" s="70">
        <v>0</v>
      </c>
      <c r="T173" s="76">
        <v>67.139064806927252</v>
      </c>
      <c r="U173" s="76">
        <v>70.191066858993409</v>
      </c>
      <c r="V173" s="76">
        <v>71.012020303122043</v>
      </c>
      <c r="W173" s="69">
        <v>27.835454359694349</v>
      </c>
      <c r="X173" s="69">
        <v>24.658303649736919</v>
      </c>
      <c r="Y173" s="71"/>
      <c r="Z173" s="69"/>
      <c r="AA173" s="75"/>
      <c r="AB173" s="69"/>
      <c r="AC173" s="69"/>
      <c r="AD173" s="69"/>
      <c r="AE173" s="69"/>
      <c r="AF173" s="69"/>
      <c r="AG173" s="69">
        <v>27.284162523700402</v>
      </c>
    </row>
    <row r="174" spans="12:33" ht="11.5" x14ac:dyDescent="0.25">
      <c r="L174" s="78">
        <v>173</v>
      </c>
      <c r="M174" s="69"/>
      <c r="N174" s="69"/>
      <c r="O174" s="76">
        <v>55.814898653552241</v>
      </c>
      <c r="P174" s="69"/>
      <c r="Q174" s="69"/>
      <c r="R174" s="69"/>
      <c r="S174" s="70">
        <v>0</v>
      </c>
      <c r="T174" s="76">
        <v>68.360494942243591</v>
      </c>
      <c r="U174" s="76">
        <v>71.480451000988637</v>
      </c>
      <c r="V174" s="76">
        <v>72.375200686533233</v>
      </c>
      <c r="W174" s="69">
        <v>28.394592339756532</v>
      </c>
      <c r="X174" s="69">
        <v>25.163436880614153</v>
      </c>
      <c r="Y174" s="71"/>
      <c r="Z174" s="69"/>
      <c r="AA174" s="75"/>
      <c r="AB174" s="69"/>
      <c r="AC174" s="69"/>
      <c r="AD174" s="69"/>
      <c r="AE174" s="69"/>
      <c r="AF174" s="69"/>
      <c r="AG174" s="69">
        <v>27.835454359694349</v>
      </c>
    </row>
    <row r="175" spans="12:33" ht="11.5" x14ac:dyDescent="0.25">
      <c r="L175" s="78">
        <v>174</v>
      </c>
      <c r="M175" s="69"/>
      <c r="N175" s="69"/>
      <c r="O175" s="76">
        <v>56.801486550450356</v>
      </c>
      <c r="P175" s="69"/>
      <c r="Q175" s="69"/>
      <c r="R175" s="69"/>
      <c r="S175" s="70">
        <v>0</v>
      </c>
      <c r="T175" s="76">
        <v>69.596913502043094</v>
      </c>
      <c r="U175" s="76">
        <v>72.785883799871499</v>
      </c>
      <c r="V175" s="76">
        <v>73.756465577978133</v>
      </c>
      <c r="W175" s="69">
        <v>28.961641809761112</v>
      </c>
      <c r="X175" s="69">
        <v>25.675916787586075</v>
      </c>
      <c r="Y175" s="69"/>
      <c r="Z175" s="69"/>
      <c r="AA175" s="75"/>
      <c r="AB175" s="69"/>
      <c r="AC175" s="69"/>
      <c r="AD175" s="69"/>
      <c r="AE175" s="69"/>
      <c r="AF175" s="69"/>
      <c r="AG175" s="69">
        <v>28.394592339756532</v>
      </c>
    </row>
    <row r="176" spans="12:33" ht="11.5" x14ac:dyDescent="0.25">
      <c r="L176" s="78">
        <v>175</v>
      </c>
      <c r="M176" s="69"/>
      <c r="N176" s="69"/>
      <c r="O176" s="76">
        <v>57.79970941033298</v>
      </c>
      <c r="P176" s="69"/>
      <c r="Q176" s="69"/>
      <c r="R176" s="69"/>
      <c r="S176" s="70">
        <v>0</v>
      </c>
      <c r="T176" s="76">
        <v>70.848416685293174</v>
      </c>
      <c r="U176" s="76">
        <v>74.107471052434917</v>
      </c>
      <c r="V176" s="76">
        <v>75.155948889831976</v>
      </c>
      <c r="W176" s="69">
        <v>29.536668278470309</v>
      </c>
      <c r="X176" s="69">
        <v>26.195807076519582</v>
      </c>
      <c r="Y176" s="69"/>
      <c r="Z176" s="69"/>
      <c r="AA176" s="75"/>
      <c r="AB176" s="69"/>
      <c r="AC176" s="69"/>
      <c r="AD176" s="69"/>
      <c r="AE176" s="69"/>
      <c r="AF176" s="69"/>
      <c r="AG176" s="69">
        <v>28.961641809761112</v>
      </c>
    </row>
    <row r="177" spans="12:33" ht="11.5" x14ac:dyDescent="0.25">
      <c r="L177" s="78">
        <v>176</v>
      </c>
      <c r="M177" s="69"/>
      <c r="N177" s="69"/>
      <c r="O177" s="76">
        <v>58.80963678347161</v>
      </c>
      <c r="P177" s="69"/>
      <c r="Q177" s="69"/>
      <c r="R177" s="69"/>
      <c r="S177" s="70">
        <v>0</v>
      </c>
      <c r="T177" s="76">
        <v>72.115100751794927</v>
      </c>
      <c r="U177" s="76">
        <v>75.445318640631015</v>
      </c>
      <c r="V177" s="76">
        <v>76.573784750136852</v>
      </c>
      <c r="W177" s="69">
        <v>30.119737417001936</v>
      </c>
      <c r="X177" s="69">
        <v>26.723171635875076</v>
      </c>
      <c r="Y177" s="69"/>
      <c r="Z177" s="69"/>
      <c r="AA177" s="75"/>
      <c r="AB177" s="69"/>
      <c r="AC177" s="69"/>
      <c r="AD177" s="69"/>
      <c r="AE177" s="69"/>
      <c r="AF177" s="69"/>
      <c r="AG177" s="69">
        <v>29.536668278470309</v>
      </c>
    </row>
    <row r="178" spans="12:33" ht="11.5" x14ac:dyDescent="0.25">
      <c r="L178" s="78">
        <v>177</v>
      </c>
      <c r="M178" s="69"/>
      <c r="N178" s="69"/>
      <c r="O178" s="76">
        <v>59.831338236035705</v>
      </c>
      <c r="P178" s="69"/>
      <c r="Q178" s="69"/>
      <c r="R178" s="69"/>
      <c r="S178" s="70">
        <v>0</v>
      </c>
      <c r="T178" s="76">
        <v>73.397062021876778</v>
      </c>
      <c r="U178" s="76">
        <v>76.799532531151812</v>
      </c>
      <c r="V178" s="76">
        <v>78.010107501712696</v>
      </c>
      <c r="W178" s="69">
        <v>30.710915058300078</v>
      </c>
      <c r="X178" s="69">
        <v>27.25807453618113</v>
      </c>
      <c r="Y178" s="69"/>
      <c r="Z178" s="69"/>
      <c r="AA178" s="75"/>
      <c r="AB178" s="69"/>
      <c r="AC178" s="69"/>
      <c r="AD178" s="69"/>
      <c r="AE178" s="69"/>
      <c r="AF178" s="69"/>
      <c r="AG178" s="69">
        <v>30.119737417001936</v>
      </c>
    </row>
    <row r="179" spans="12:33" ht="11.5" x14ac:dyDescent="0.25">
      <c r="L179" s="78">
        <v>178</v>
      </c>
      <c r="M179" s="69"/>
      <c r="N179" s="69"/>
      <c r="O179" s="76">
        <v>60.86488335000827</v>
      </c>
      <c r="P179" s="69"/>
      <c r="Q179" s="69"/>
      <c r="R179" s="69"/>
      <c r="S179" s="70">
        <v>0</v>
      </c>
      <c r="T179" s="76">
        <v>74.694396876085804</v>
      </c>
      <c r="U179" s="76">
        <v>78.170218775015485</v>
      </c>
      <c r="V179" s="76">
        <v>79.465051701279592</v>
      </c>
      <c r="W179" s="69">
        <v>31.310267196610656</v>
      </c>
      <c r="X179" s="69">
        <v>27.800580029514691</v>
      </c>
      <c r="Y179" s="69"/>
      <c r="Z179" s="69"/>
      <c r="AA179" s="75"/>
      <c r="AB179" s="69"/>
      <c r="AC179" s="69"/>
      <c r="AD179" s="69"/>
      <c r="AE179" s="69"/>
      <c r="AF179" s="69"/>
      <c r="AG179" s="69">
        <v>30.710915058300078</v>
      </c>
    </row>
    <row r="180" spans="12:33" ht="11.5" x14ac:dyDescent="0.25">
      <c r="L180" s="78">
        <v>179</v>
      </c>
      <c r="M180" s="69"/>
      <c r="N180" s="69"/>
      <c r="O180" s="76">
        <v>61.910341723098583</v>
      </c>
      <c r="P180" s="69"/>
      <c r="Q180" s="69"/>
      <c r="R180" s="69"/>
      <c r="S180" s="70">
        <v>0</v>
      </c>
      <c r="T180" s="76">
        <v>76.007201754885784</v>
      </c>
      <c r="U180" s="76">
        <v>79.557483507156221</v>
      </c>
      <c r="V180" s="76">
        <v>80.938752118584873</v>
      </c>
      <c r="W180" s="69">
        <v>31.917859986962394</v>
      </c>
      <c r="X180" s="69">
        <v>28.350752548985529</v>
      </c>
      <c r="Y180" s="69"/>
      <c r="Z180" s="69"/>
      <c r="AA180" s="75"/>
      <c r="AB180" s="69"/>
      <c r="AC180" s="69"/>
      <c r="AD180" s="69"/>
      <c r="AE180" s="69"/>
      <c r="AF180" s="69"/>
      <c r="AG180" s="69">
        <v>31.310267196610656</v>
      </c>
    </row>
    <row r="181" spans="12:33" ht="11.5" x14ac:dyDescent="0.25">
      <c r="L181" s="78">
        <v>180</v>
      </c>
      <c r="M181" s="69"/>
      <c r="N181" s="69"/>
      <c r="O181" s="76">
        <v>62.967782968657417</v>
      </c>
      <c r="P181" s="69"/>
      <c r="Q181" s="69"/>
      <c r="R181" s="69"/>
      <c r="S181" s="70">
        <v>0</v>
      </c>
      <c r="T181" s="76">
        <v>77.335573158358315</v>
      </c>
      <c r="U181" s="76">
        <v>80.961432946019315</v>
      </c>
      <c r="V181" s="76">
        <v>82.431343735542413</v>
      </c>
      <c r="W181" s="69">
        <v>32.533759744652031</v>
      </c>
      <c r="X181" s="69">
        <v>28.908656708225074</v>
      </c>
      <c r="Y181" s="69"/>
      <c r="Z181" s="69"/>
      <c r="AA181" s="75"/>
      <c r="AB181" s="69"/>
      <c r="AC181" s="69"/>
      <c r="AD181" s="69"/>
      <c r="AE181" s="69"/>
      <c r="AF181" s="69"/>
      <c r="AG181" s="69">
        <v>31.917859986962394</v>
      </c>
    </row>
    <row r="182" spans="12:33" ht="11.5" x14ac:dyDescent="0.25">
      <c r="L182" s="78">
        <v>181</v>
      </c>
      <c r="M182" s="69"/>
      <c r="N182" s="69"/>
      <c r="O182" s="76">
        <v>64.037276715594047</v>
      </c>
      <c r="P182" s="69"/>
      <c r="Q182" s="69"/>
      <c r="R182" s="69"/>
      <c r="S182" s="70">
        <v>0</v>
      </c>
      <c r="T182" s="76">
        <v>78.679607645904881</v>
      </c>
      <c r="U182" s="76">
        <v>82.382173393158183</v>
      </c>
      <c r="V182" s="76">
        <v>83.942961745377914</v>
      </c>
      <c r="W182" s="69">
        <v>33.158032944733428</v>
      </c>
      <c r="X182" s="69">
        <v>29.474357300879099</v>
      </c>
      <c r="Y182" s="69"/>
      <c r="Z182" s="69"/>
      <c r="AA182" s="75"/>
      <c r="AB182" s="69"/>
      <c r="AC182" s="69"/>
      <c r="AD182" s="69"/>
      <c r="AE182" s="69"/>
      <c r="AF182" s="69"/>
      <c r="AG182" s="69">
        <v>32.533759744652031</v>
      </c>
    </row>
    <row r="183" spans="12:33" ht="11.5" x14ac:dyDescent="0.25">
      <c r="L183" s="78">
        <v>182</v>
      </c>
      <c r="M183" s="69"/>
      <c r="N183" s="69"/>
      <c r="O183" s="76">
        <v>65.118892608292768</v>
      </c>
      <c r="P183" s="69"/>
      <c r="Q183" s="69"/>
      <c r="R183" s="69"/>
      <c r="S183" s="70">
        <v>0</v>
      </c>
      <c r="T183" s="76">
        <v>80.039401835953726</v>
      </c>
      <c r="U183" s="76">
        <v>83.8198112328392</v>
      </c>
      <c r="V183" s="76">
        <v>85.47374155178322</v>
      </c>
      <c r="W183" s="69">
        <v>33.790746221512507</v>
      </c>
      <c r="X183" s="69">
        <v>30.047919300105477</v>
      </c>
      <c r="Y183" s="69"/>
      <c r="Z183" s="69"/>
      <c r="AA183" s="75"/>
      <c r="AB183" s="69"/>
      <c r="AC183" s="69"/>
      <c r="AD183" s="69"/>
      <c r="AE183" s="69"/>
      <c r="AF183" s="69"/>
      <c r="AG183" s="69">
        <v>33.158032944733428</v>
      </c>
    </row>
    <row r="184" spans="12:33" ht="11.5" x14ac:dyDescent="0.25">
      <c r="L184" s="78">
        <v>183</v>
      </c>
      <c r="M184" s="69"/>
      <c r="N184" s="69"/>
      <c r="O184" s="76">
        <v>66.212700306530067</v>
      </c>
      <c r="P184" s="69"/>
      <c r="Q184" s="69"/>
      <c r="R184" s="69"/>
      <c r="S184" s="70">
        <v>0</v>
      </c>
      <c r="T184" s="76">
        <v>81.41505240567092</v>
      </c>
      <c r="U184" s="76">
        <v>85.274452931647033</v>
      </c>
      <c r="V184" s="76">
        <v>87.023818768077547</v>
      </c>
      <c r="W184" s="69">
        <v>34.431966368044904</v>
      </c>
      <c r="X184" s="69">
        <v>30.629407858074874</v>
      </c>
      <c r="Y184" s="69"/>
      <c r="Z184" s="69"/>
      <c r="AA184" s="75"/>
      <c r="AB184" s="69"/>
      <c r="AC184" s="69"/>
      <c r="AD184" s="69"/>
      <c r="AE184" s="69"/>
      <c r="AF184" s="69"/>
      <c r="AG184" s="69">
        <v>33.790746221512507</v>
      </c>
    </row>
    <row r="185" spans="12:33" ht="11.5" x14ac:dyDescent="0.25">
      <c r="L185" s="78">
        <v>184</v>
      </c>
      <c r="M185" s="69"/>
      <c r="N185" s="69"/>
      <c r="O185" s="69"/>
      <c r="P185" s="69"/>
      <c r="Q185" s="69"/>
      <c r="R185" s="69"/>
      <c r="S185" s="70">
        <v>0</v>
      </c>
      <c r="T185" s="76">
        <v>82.806656090671353</v>
      </c>
      <c r="U185" s="76">
        <v>86.746205038095582</v>
      </c>
      <c r="V185" s="76">
        <v>88.593329216378663</v>
      </c>
      <c r="W185" s="69">
        <v>35.081760335639281</v>
      </c>
      <c r="X185" s="69">
        <v>31.218888305476892</v>
      </c>
      <c r="Y185" s="69"/>
      <c r="Z185" s="69"/>
      <c r="AA185" s="75"/>
      <c r="AB185" s="69"/>
      <c r="AC185" s="69"/>
      <c r="AD185" s="69"/>
      <c r="AE185" s="69"/>
      <c r="AF185" s="69"/>
      <c r="AG185" s="69">
        <v>34.431966368044904</v>
      </c>
    </row>
    <row r="186" spans="12:33" ht="11.5" x14ac:dyDescent="0.25">
      <c r="L186" s="78">
        <v>185</v>
      </c>
      <c r="M186" s="69"/>
      <c r="N186" s="69"/>
      <c r="O186" s="69"/>
      <c r="P186" s="69"/>
      <c r="Q186" s="69"/>
      <c r="R186" s="69"/>
      <c r="S186" s="70">
        <v>0</v>
      </c>
      <c r="T186" s="76">
        <v>84.214309684734488</v>
      </c>
      <c r="U186" s="76">
        <v>88.235174182243696</v>
      </c>
      <c r="V186" s="76">
        <v>90.182408926780695</v>
      </c>
      <c r="W186" s="69">
        <v>35.740195233364446</v>
      </c>
      <c r="X186" s="69">
        <v>31.81642615102988</v>
      </c>
      <c r="Y186" s="69"/>
      <c r="Z186" s="69"/>
      <c r="AA186" s="75"/>
      <c r="AB186" s="69"/>
      <c r="AC186" s="69"/>
      <c r="AD186" s="69"/>
      <c r="AE186" s="69"/>
      <c r="AF186" s="69"/>
      <c r="AG186" s="69">
        <v>35.081760335639281</v>
      </c>
    </row>
    <row r="187" spans="12:33" ht="11.5" x14ac:dyDescent="0.25">
      <c r="L187" s="78">
        <v>186</v>
      </c>
      <c r="M187" s="69"/>
      <c r="N187" s="69"/>
      <c r="O187" s="69"/>
      <c r="P187" s="69"/>
      <c r="Q187" s="69"/>
      <c r="R187" s="69"/>
      <c r="S187" s="70">
        <v>0</v>
      </c>
      <c r="T187" s="76">
        <v>85.638110039524832</v>
      </c>
      <c r="U187" s="76">
        <v>89.741467075313608</v>
      </c>
      <c r="V187" s="69"/>
      <c r="W187" s="69">
        <v>36.407338327560339</v>
      </c>
      <c r="X187" s="69">
        <v>32.422087080993492</v>
      </c>
      <c r="Y187" s="69"/>
      <c r="Z187" s="69"/>
      <c r="AA187" s="75"/>
      <c r="AB187" s="69"/>
      <c r="AC187" s="69"/>
      <c r="AD187" s="69"/>
      <c r="AE187" s="69"/>
      <c r="AF187" s="69"/>
      <c r="AG187" s="69">
        <v>35.740195233364446</v>
      </c>
    </row>
    <row r="188" spans="12:33" ht="11.5" x14ac:dyDescent="0.25">
      <c r="L188" s="78">
        <v>187</v>
      </c>
      <c r="M188" s="69"/>
      <c r="N188" s="69"/>
      <c r="O188" s="69"/>
      <c r="P188" s="69"/>
      <c r="Q188" s="69"/>
      <c r="R188" s="69"/>
      <c r="S188" s="70">
        <v>0</v>
      </c>
      <c r="T188" s="76">
        <v>87.07815406431034</v>
      </c>
      <c r="U188" s="76">
        <v>91.265190509312589</v>
      </c>
      <c r="V188" s="69"/>
      <c r="W188" s="69">
        <v>37.083257041353775</v>
      </c>
      <c r="X188" s="69">
        <v>33.035936958687813</v>
      </c>
      <c r="Y188" s="69"/>
      <c r="Z188" s="69"/>
      <c r="AA188" s="75"/>
      <c r="AB188" s="69"/>
      <c r="AC188" s="69"/>
      <c r="AD188" s="69"/>
      <c r="AE188" s="69"/>
      <c r="AF188" s="69"/>
      <c r="AG188" s="69">
        <v>36.407338327560339</v>
      </c>
    </row>
    <row r="189" spans="12:33" ht="11.5" x14ac:dyDescent="0.25">
      <c r="L189" s="78">
        <v>188</v>
      </c>
      <c r="M189" s="69"/>
      <c r="N189" s="69"/>
      <c r="O189" s="69"/>
      <c r="P189" s="69"/>
      <c r="Q189" s="69"/>
      <c r="R189" s="69"/>
      <c r="S189" s="70">
        <v>0</v>
      </c>
      <c r="T189" s="76">
        <v>88.534538725690112</v>
      </c>
      <c r="U189" s="76">
        <v>92.806451356660489</v>
      </c>
      <c r="V189" s="69"/>
      <c r="W189" s="69">
        <v>37.768018954177897</v>
      </c>
      <c r="X189" s="69">
        <v>33.65804182401321</v>
      </c>
      <c r="Y189" s="69"/>
      <c r="Z189" s="69"/>
      <c r="AA189" s="75"/>
      <c r="AB189" s="69"/>
      <c r="AC189" s="69"/>
      <c r="AD189" s="69"/>
      <c r="AE189" s="69"/>
      <c r="AF189" s="69"/>
      <c r="AG189" s="69">
        <v>37.083257041353775</v>
      </c>
    </row>
    <row r="190" spans="12:33" ht="11.5" x14ac:dyDescent="0.25">
      <c r="L190" s="78">
        <v>189</v>
      </c>
      <c r="M190" s="69"/>
      <c r="N190" s="69"/>
      <c r="O190" s="69"/>
      <c r="P190" s="69"/>
      <c r="Q190" s="69"/>
      <c r="R190" s="69"/>
      <c r="S190" s="70">
        <v>0</v>
      </c>
      <c r="T190" s="76">
        <v>90.007361047318284</v>
      </c>
      <c r="U190" s="76">
        <v>94.36535656981907</v>
      </c>
      <c r="V190" s="69"/>
      <c r="W190" s="69">
        <v>38.461691801295864</v>
      </c>
      <c r="X190" s="69">
        <v>34.28846789297706</v>
      </c>
      <c r="Y190" s="69"/>
      <c r="Z190" s="69"/>
      <c r="AA190" s="75"/>
      <c r="AB190" s="69"/>
      <c r="AC190" s="69"/>
      <c r="AD190" s="69"/>
      <c r="AE190" s="69"/>
      <c r="AF190" s="69"/>
      <c r="AG190" s="69">
        <v>37.768018954177897</v>
      </c>
    </row>
    <row r="191" spans="12:33" ht="11.5" x14ac:dyDescent="0.25">
      <c r="L191" s="78">
        <v>190</v>
      </c>
      <c r="M191" s="69"/>
      <c r="N191" s="69"/>
      <c r="O191" s="69"/>
      <c r="P191" s="69"/>
      <c r="Q191" s="69"/>
      <c r="R191" s="69"/>
      <c r="S191" s="70">
        <v>0</v>
      </c>
      <c r="T191" s="76">
        <v>91.496718109635992</v>
      </c>
      <c r="U191" s="76">
        <v>95.94201318092513</v>
      </c>
      <c r="V191" s="69"/>
      <c r="W191" s="69">
        <v>39.164343473328167</v>
      </c>
      <c r="X191" s="69">
        <v>34.927281557221797</v>
      </c>
      <c r="Y191" s="69"/>
      <c r="Z191" s="69"/>
      <c r="AA191" s="75"/>
      <c r="AB191" s="69"/>
      <c r="AC191" s="69"/>
      <c r="AD191" s="69"/>
      <c r="AE191" s="69"/>
      <c r="AF191" s="69"/>
      <c r="AG191" s="69">
        <v>38.461691801295864</v>
      </c>
    </row>
    <row r="192" spans="12:33" ht="11.5" x14ac:dyDescent="0.25">
      <c r="L192" s="78">
        <v>191</v>
      </c>
      <c r="M192" s="69"/>
      <c r="N192" s="69"/>
      <c r="O192" s="69"/>
      <c r="P192" s="69"/>
      <c r="Q192" s="69"/>
      <c r="R192" s="69"/>
      <c r="S192" s="70">
        <v>0</v>
      </c>
      <c r="T192" s="76">
        <v>93</v>
      </c>
      <c r="U192" s="76">
        <v>97.5</v>
      </c>
      <c r="V192" s="69"/>
      <c r="W192" s="69">
        <v>39.876042015784293</v>
      </c>
      <c r="X192" s="69">
        <v>35.574549383558683</v>
      </c>
      <c r="Y192" s="69"/>
      <c r="Z192" s="69"/>
      <c r="AA192" s="75"/>
      <c r="AB192" s="69"/>
      <c r="AC192" s="69"/>
      <c r="AD192" s="69"/>
      <c r="AE192" s="69"/>
      <c r="AF192" s="69"/>
      <c r="AG192" s="69">
        <v>39.164343473328167</v>
      </c>
    </row>
    <row r="193" spans="12:33" ht="11.5" x14ac:dyDescent="0.25">
      <c r="L193" s="78">
        <v>192</v>
      </c>
      <c r="M193" s="69"/>
      <c r="N193" s="69"/>
      <c r="O193" s="69"/>
      <c r="P193" s="69"/>
      <c r="Q193" s="69"/>
      <c r="R193" s="69"/>
      <c r="S193" s="70">
        <v>0</v>
      </c>
      <c r="T193" s="76">
        <v>94.5</v>
      </c>
      <c r="U193" s="76">
        <v>99.2</v>
      </c>
      <c r="V193" s="69"/>
      <c r="W193" s="69">
        <v>40.596855628598142</v>
      </c>
      <c r="X193" s="69">
        <v>36.230338113503848</v>
      </c>
      <c r="Y193" s="69"/>
      <c r="Z193" s="69"/>
      <c r="AA193" s="75"/>
      <c r="AB193" s="69"/>
      <c r="AC193" s="69"/>
      <c r="AD193" s="69"/>
      <c r="AE193" s="69"/>
      <c r="AF193" s="69"/>
      <c r="AG193" s="69">
        <v>39.876042015784293</v>
      </c>
    </row>
    <row r="194" spans="12:33" ht="11.5" x14ac:dyDescent="0.25">
      <c r="L194" s="78">
        <v>193</v>
      </c>
      <c r="M194" s="69"/>
      <c r="N194" s="69"/>
      <c r="O194" s="69"/>
      <c r="P194" s="69"/>
      <c r="Q194" s="69"/>
      <c r="R194" s="69"/>
      <c r="S194" s="70">
        <v>0</v>
      </c>
      <c r="T194" s="76">
        <v>96.1</v>
      </c>
      <c r="U194" s="76">
        <v>100.8</v>
      </c>
      <c r="V194" s="69"/>
      <c r="W194" s="69">
        <v>41.326852665667211</v>
      </c>
      <c r="X194" s="69">
        <v>36.894714662818359</v>
      </c>
      <c r="Y194" s="69"/>
      <c r="Z194" s="69"/>
      <c r="AA194" s="75"/>
      <c r="AB194" s="69"/>
      <c r="AC194" s="69"/>
      <c r="AD194" s="69"/>
      <c r="AE194" s="69"/>
      <c r="AF194" s="69"/>
      <c r="AG194" s="69">
        <v>40.596855628598142</v>
      </c>
    </row>
    <row r="195" spans="12:33" ht="11.5" x14ac:dyDescent="0.25">
      <c r="L195" s="78">
        <v>194</v>
      </c>
      <c r="M195" s="69"/>
      <c r="N195" s="69"/>
      <c r="O195" s="69"/>
      <c r="P195" s="69"/>
      <c r="Q195" s="69"/>
      <c r="R195" s="69"/>
      <c r="S195" s="70">
        <v>0</v>
      </c>
      <c r="T195" s="76">
        <v>97.6</v>
      </c>
      <c r="U195" s="76">
        <v>102.4</v>
      </c>
      <c r="V195" s="69"/>
      <c r="W195" s="69">
        <v>42.066101634395558</v>
      </c>
      <c r="X195" s="69">
        <v>37.56774612105275</v>
      </c>
      <c r="Y195" s="69"/>
      <c r="Z195" s="69"/>
      <c r="AA195" s="75"/>
      <c r="AB195" s="69"/>
      <c r="AC195" s="69"/>
      <c r="AD195" s="69"/>
      <c r="AE195" s="69"/>
      <c r="AF195" s="69"/>
      <c r="AG195" s="69">
        <v>41.326852665667211</v>
      </c>
    </row>
    <row r="196" spans="12:33" ht="11.5" x14ac:dyDescent="0.25">
      <c r="L196" s="78">
        <v>195</v>
      </c>
      <c r="M196" s="69"/>
      <c r="N196" s="69"/>
      <c r="O196" s="69"/>
      <c r="P196" s="69"/>
      <c r="Q196" s="69"/>
      <c r="R196" s="69"/>
      <c r="S196" s="70">
        <v>0</v>
      </c>
      <c r="T196" s="76">
        <v>99.2</v>
      </c>
      <c r="U196" s="76">
        <v>104.1</v>
      </c>
      <c r="V196" s="69"/>
      <c r="W196" s="69">
        <v>42.814671195240017</v>
      </c>
      <c r="X196" s="69">
        <v>38.249499751093438</v>
      </c>
      <c r="Y196" s="69"/>
      <c r="Z196" s="69"/>
      <c r="AA196" s="75"/>
      <c r="AB196" s="69"/>
      <c r="AC196" s="69"/>
      <c r="AD196" s="69"/>
      <c r="AE196" s="69"/>
      <c r="AF196" s="69"/>
      <c r="AG196" s="69">
        <v>42.066101634395558</v>
      </c>
    </row>
    <row r="197" spans="12:33" ht="11.5" x14ac:dyDescent="0.25">
      <c r="L197" s="78">
        <v>196</v>
      </c>
      <c r="M197" s="69"/>
      <c r="N197" s="69"/>
      <c r="O197" s="69"/>
      <c r="P197" s="69"/>
      <c r="Q197" s="69"/>
      <c r="R197" s="69"/>
      <c r="S197" s="70">
        <v>0</v>
      </c>
      <c r="T197" s="76">
        <v>100.8</v>
      </c>
      <c r="U197" s="76">
        <v>105.8</v>
      </c>
      <c r="V197" s="69"/>
      <c r="W197" s="69">
        <v>43.572630161261351</v>
      </c>
      <c r="X197" s="69">
        <v>38.94004298871458</v>
      </c>
      <c r="Y197" s="69"/>
      <c r="Z197" s="69"/>
      <c r="AA197" s="75"/>
      <c r="AB197" s="69"/>
      <c r="AC197" s="69"/>
      <c r="AD197" s="69"/>
      <c r="AE197" s="69"/>
      <c r="AF197" s="69"/>
      <c r="AG197" s="69">
        <v>42.814671195240017</v>
      </c>
    </row>
    <row r="198" spans="12:33" ht="11.5" x14ac:dyDescent="0.25">
      <c r="L198" s="78">
        <v>197</v>
      </c>
      <c r="M198" s="69"/>
      <c r="N198" s="69"/>
      <c r="O198" s="69"/>
      <c r="P198" s="69"/>
      <c r="Q198" s="69"/>
      <c r="R198" s="69"/>
      <c r="S198" s="70">
        <v>0</v>
      </c>
      <c r="T198" s="76">
        <v>102.4</v>
      </c>
      <c r="U198" s="76">
        <v>107.5</v>
      </c>
      <c r="V198" s="69"/>
      <c r="W198" s="69">
        <v>44.340047497678007</v>
      </c>
      <c r="X198" s="69">
        <v>39.639443442131963</v>
      </c>
      <c r="Y198" s="69"/>
      <c r="Z198" s="69"/>
      <c r="AA198" s="75"/>
      <c r="AB198" s="69"/>
      <c r="AC198" s="69"/>
      <c r="AD198" s="69"/>
      <c r="AE198" s="69"/>
      <c r="AF198" s="69"/>
      <c r="AG198" s="69">
        <v>43.572630161261351</v>
      </c>
    </row>
    <row r="199" spans="12:33" ht="11.5" x14ac:dyDescent="0.25">
      <c r="L199" s="78">
        <v>198</v>
      </c>
      <c r="M199" s="69"/>
      <c r="N199" s="69"/>
      <c r="O199" s="69"/>
      <c r="P199" s="69"/>
      <c r="Q199" s="69"/>
      <c r="R199" s="69"/>
      <c r="S199" s="70">
        <v>0</v>
      </c>
      <c r="T199" s="76">
        <v>104</v>
      </c>
      <c r="U199" s="76">
        <v>109.2</v>
      </c>
      <c r="V199" s="69"/>
      <c r="W199" s="69">
        <v>45.116992321422934</v>
      </c>
      <c r="X199" s="69">
        <v>40.347768891560264</v>
      </c>
      <c r="Y199" s="69"/>
      <c r="Z199" s="69"/>
      <c r="AA199" s="75"/>
      <c r="AB199" s="69"/>
      <c r="AC199" s="69"/>
      <c r="AD199" s="69"/>
      <c r="AE199" s="69"/>
      <c r="AF199" s="69"/>
      <c r="AG199" s="69">
        <v>44.340047497678007</v>
      </c>
    </row>
    <row r="200" spans="12:33" ht="11.5" x14ac:dyDescent="0.25">
      <c r="L200" s="78">
        <v>199</v>
      </c>
      <c r="M200" s="69"/>
      <c r="N200" s="69"/>
      <c r="O200" s="69"/>
      <c r="P200" s="69"/>
      <c r="Q200" s="69"/>
      <c r="R200" s="69"/>
      <c r="S200" s="70">
        <v>0</v>
      </c>
      <c r="T200" s="76">
        <v>105.7</v>
      </c>
      <c r="U200" s="76">
        <v>111</v>
      </c>
      <c r="V200" s="69"/>
      <c r="W200" s="69">
        <v>45.903533900705789</v>
      </c>
      <c r="X200" s="69">
        <v>41.065087288775331</v>
      </c>
      <c r="Y200" s="69"/>
      <c r="Z200" s="69"/>
      <c r="AA200" s="75"/>
      <c r="AB200" s="69"/>
      <c r="AC200" s="69"/>
      <c r="AD200" s="69"/>
      <c r="AE200" s="69"/>
      <c r="AF200" s="69"/>
      <c r="AG200" s="69">
        <v>45.116992321422934</v>
      </c>
    </row>
    <row r="201" spans="12:33" ht="11.5" x14ac:dyDescent="0.25">
      <c r="L201" s="78">
        <v>200</v>
      </c>
      <c r="M201" s="69"/>
      <c r="N201" s="69"/>
      <c r="O201" s="69"/>
      <c r="P201" s="69"/>
      <c r="Q201" s="69"/>
      <c r="R201" s="69"/>
      <c r="S201" s="70">
        <v>0</v>
      </c>
      <c r="T201" s="76">
        <v>107.3</v>
      </c>
      <c r="U201" s="76">
        <v>112.7</v>
      </c>
      <c r="V201" s="69"/>
      <c r="W201" s="69">
        <v>46.699741654576435</v>
      </c>
      <c r="X201" s="69">
        <v>41.791466756677785</v>
      </c>
      <c r="Y201" s="69"/>
      <c r="Z201" s="69"/>
      <c r="AA201" s="75"/>
      <c r="AB201" s="69"/>
      <c r="AC201" s="69"/>
      <c r="AD201" s="69"/>
      <c r="AE201" s="69"/>
      <c r="AF201" s="69"/>
      <c r="AG201" s="69">
        <v>45.903533900705789</v>
      </c>
    </row>
    <row r="202" spans="12:33" ht="11.5" x14ac:dyDescent="0.25">
      <c r="L202" s="78">
        <v>201</v>
      </c>
      <c r="M202" s="69"/>
      <c r="N202" s="69"/>
      <c r="O202" s="69"/>
      <c r="P202" s="69"/>
      <c r="Q202" s="69"/>
      <c r="R202" s="69"/>
      <c r="S202" s="70">
        <v>0</v>
      </c>
      <c r="T202" s="76">
        <v>109</v>
      </c>
      <c r="U202" s="76">
        <v>114.5</v>
      </c>
      <c r="V202" s="69"/>
      <c r="W202" s="69">
        <v>47.505685152494145</v>
      </c>
      <c r="X202" s="69">
        <v>42.526975588860971</v>
      </c>
      <c r="Y202" s="69"/>
      <c r="Z202" s="69"/>
      <c r="AA202" s="75"/>
      <c r="AB202" s="69"/>
      <c r="AC202" s="69"/>
      <c r="AD202" s="69"/>
      <c r="AE202" s="69"/>
      <c r="AF202" s="69"/>
      <c r="AG202" s="69">
        <v>46.699741654576435</v>
      </c>
    </row>
    <row r="203" spans="12:33" ht="11.5" x14ac:dyDescent="0.25">
      <c r="L203" s="78">
        <v>202</v>
      </c>
      <c r="M203" s="69"/>
      <c r="N203" s="69"/>
      <c r="O203" s="69"/>
      <c r="P203" s="69"/>
      <c r="Q203" s="69"/>
      <c r="R203" s="69"/>
      <c r="S203" s="70">
        <v>0</v>
      </c>
      <c r="T203" s="76">
        <v>110.7</v>
      </c>
      <c r="U203" s="76">
        <v>116.3</v>
      </c>
      <c r="V203" s="69"/>
      <c r="W203" s="69">
        <v>48.321434113897254</v>
      </c>
      <c r="X203" s="69">
        <v>43.271682249182021</v>
      </c>
      <c r="Y203" s="69"/>
      <c r="Z203" s="69"/>
      <c r="AA203" s="75"/>
      <c r="AB203" s="69"/>
      <c r="AC203" s="69"/>
      <c r="AD203" s="69"/>
      <c r="AE203" s="69"/>
      <c r="AF203" s="69"/>
      <c r="AG203" s="69">
        <v>47.505685152494145</v>
      </c>
    </row>
    <row r="204" spans="12:33" ht="11.5" x14ac:dyDescent="0.25">
      <c r="L204" s="78">
        <v>203</v>
      </c>
      <c r="M204" s="69"/>
      <c r="N204" s="69"/>
      <c r="O204" s="69"/>
      <c r="P204" s="69"/>
      <c r="Q204" s="69"/>
      <c r="R204" s="69"/>
      <c r="S204" s="70">
        <v>0</v>
      </c>
      <c r="T204" s="76">
        <v>112.4</v>
      </c>
      <c r="U204" s="76">
        <v>118.1</v>
      </c>
      <c r="V204" s="69"/>
      <c r="W204" s="69">
        <v>49.147058407780236</v>
      </c>
      <c r="X204" s="69">
        <v>44.025655371336498</v>
      </c>
      <c r="Y204" s="69"/>
      <c r="Z204" s="69"/>
      <c r="AA204" s="75"/>
      <c r="AB204" s="69"/>
      <c r="AC204" s="69"/>
      <c r="AD204" s="69"/>
      <c r="AE204" s="69"/>
      <c r="AF204" s="69"/>
      <c r="AG204" s="69">
        <v>48.321434113897254</v>
      </c>
    </row>
    <row r="205" spans="12:33" ht="11.5" x14ac:dyDescent="0.25">
      <c r="L205" s="78">
        <v>204</v>
      </c>
      <c r="M205" s="69"/>
      <c r="N205" s="69"/>
      <c r="O205" s="69"/>
      <c r="P205" s="69"/>
      <c r="Q205" s="69"/>
      <c r="R205" s="69"/>
      <c r="S205" s="70">
        <v>0</v>
      </c>
      <c r="T205" s="76">
        <v>114.1</v>
      </c>
      <c r="U205" s="76">
        <v>120</v>
      </c>
      <c r="V205" s="69"/>
      <c r="W205" s="69">
        <v>49.982628052269405</v>
      </c>
      <c r="X205" s="69">
        <v>44.788963758435237</v>
      </c>
      <c r="Y205" s="69"/>
      <c r="Z205" s="69"/>
      <c r="AA205" s="75"/>
      <c r="AB205" s="69"/>
      <c r="AC205" s="69"/>
      <c r="AD205" s="69"/>
      <c r="AE205" s="69"/>
      <c r="AF205" s="69"/>
      <c r="AG205" s="69">
        <v>49.147058407780236</v>
      </c>
    </row>
    <row r="206" spans="12:33" ht="11.5" x14ac:dyDescent="0.25">
      <c r="L206" s="78">
        <v>205</v>
      </c>
      <c r="M206" s="69"/>
      <c r="N206" s="69"/>
      <c r="O206" s="69"/>
      <c r="P206" s="69"/>
      <c r="Q206" s="69"/>
      <c r="R206" s="69"/>
      <c r="S206" s="70">
        <v>0</v>
      </c>
      <c r="T206" s="76">
        <v>115.9</v>
      </c>
      <c r="U206" s="76">
        <v>121.8</v>
      </c>
      <c r="V206" s="69"/>
      <c r="W206" s="69">
        <v>50.828213214205753</v>
      </c>
      <c r="X206" s="69">
        <v>45.561676382584643</v>
      </c>
      <c r="Y206" s="69"/>
      <c r="Z206" s="69"/>
      <c r="AA206" s="75"/>
      <c r="AB206" s="69"/>
      <c r="AC206" s="69"/>
      <c r="AD206" s="69"/>
      <c r="AE206" s="69"/>
      <c r="AF206" s="69"/>
      <c r="AG206" s="69">
        <v>49.982628052269405</v>
      </c>
    </row>
    <row r="207" spans="12:33" ht="11.5" x14ac:dyDescent="0.25">
      <c r="L207" s="78">
        <v>206</v>
      </c>
      <c r="M207" s="69"/>
      <c r="N207" s="69"/>
      <c r="O207" s="69"/>
      <c r="P207" s="69"/>
      <c r="Q207" s="69"/>
      <c r="R207" s="69"/>
      <c r="S207" s="70">
        <v>0</v>
      </c>
      <c r="T207" s="76">
        <v>117.7</v>
      </c>
      <c r="U207" s="76">
        <v>123.7</v>
      </c>
      <c r="V207" s="69"/>
      <c r="W207" s="69">
        <v>51.683884208729204</v>
      </c>
      <c r="X207" s="69">
        <v>46.343862384471613</v>
      </c>
      <c r="Y207" s="69"/>
      <c r="Z207" s="69"/>
      <c r="AA207" s="75"/>
      <c r="AB207" s="69"/>
      <c r="AC207" s="69"/>
      <c r="AD207" s="69"/>
      <c r="AE207" s="69"/>
      <c r="AF207" s="69"/>
      <c r="AG207" s="69">
        <v>50.828213214205753</v>
      </c>
    </row>
    <row r="208" spans="12:33" ht="11.5" x14ac:dyDescent="0.25">
      <c r="L208" s="78">
        <v>207</v>
      </c>
      <c r="M208" s="69"/>
      <c r="N208" s="69"/>
      <c r="O208" s="69"/>
      <c r="P208" s="69"/>
      <c r="Q208" s="69"/>
      <c r="R208" s="69"/>
      <c r="S208" s="70">
        <v>0</v>
      </c>
      <c r="T208" s="76">
        <v>119.9</v>
      </c>
      <c r="U208" s="76">
        <v>125.6</v>
      </c>
      <c r="V208" s="69"/>
      <c r="W208" s="69">
        <v>52.549711498865527</v>
      </c>
      <c r="X208" s="69">
        <v>47.135591072948174</v>
      </c>
      <c r="Y208" s="69"/>
      <c r="Z208" s="69"/>
      <c r="AA208" s="75"/>
      <c r="AB208" s="69"/>
      <c r="AC208" s="69"/>
      <c r="AD208" s="69"/>
      <c r="AE208" s="69"/>
      <c r="AF208" s="69"/>
      <c r="AG208" s="69">
        <v>51.683884208729204</v>
      </c>
    </row>
    <row r="209" spans="12:33" ht="11.5" x14ac:dyDescent="0.25">
      <c r="L209" s="78">
        <v>208</v>
      </c>
      <c r="M209" s="69"/>
      <c r="N209" s="69"/>
      <c r="O209" s="69"/>
      <c r="P209" s="69"/>
      <c r="Q209" s="69"/>
      <c r="R209" s="69"/>
      <c r="S209" s="70">
        <v>0</v>
      </c>
      <c r="T209" s="76">
        <v>121.2</v>
      </c>
      <c r="U209" s="76">
        <v>127.5</v>
      </c>
      <c r="V209" s="69"/>
      <c r="W209" s="69">
        <v>53.425765695118514</v>
      </c>
      <c r="X209" s="69">
        <v>47.936931924623522</v>
      </c>
      <c r="Y209" s="69"/>
      <c r="Z209" s="69"/>
      <c r="AA209" s="75"/>
      <c r="AB209" s="69"/>
      <c r="AC209" s="69"/>
      <c r="AD209" s="69"/>
      <c r="AE209" s="69"/>
      <c r="AF209" s="69"/>
      <c r="AG209" s="69">
        <v>52.549711498865527</v>
      </c>
    </row>
    <row r="210" spans="12:33" ht="11.5" x14ac:dyDescent="0.25">
      <c r="L210" s="78">
        <v>209</v>
      </c>
      <c r="M210" s="69"/>
      <c r="N210" s="69"/>
      <c r="O210" s="69"/>
      <c r="P210" s="69"/>
      <c r="Q210" s="69"/>
      <c r="R210" s="69"/>
      <c r="S210" s="70">
        <v>0</v>
      </c>
      <c r="T210" s="76">
        <v>123.1</v>
      </c>
      <c r="U210" s="76">
        <v>129.4</v>
      </c>
      <c r="V210" s="69"/>
      <c r="W210" s="69">
        <v>54.312117555062983</v>
      </c>
      <c r="X210" s="69">
        <v>48.747954583454742</v>
      </c>
      <c r="Y210" s="69"/>
      <c r="Z210" s="69"/>
      <c r="AA210" s="75"/>
      <c r="AB210" s="69"/>
      <c r="AC210" s="69"/>
      <c r="AD210" s="69"/>
      <c r="AE210" s="69"/>
      <c r="AF210" s="69"/>
      <c r="AG210" s="69">
        <v>53.425765695118514</v>
      </c>
    </row>
    <row r="211" spans="12:33" ht="11.5" x14ac:dyDescent="0.25">
      <c r="L211" s="78">
        <v>210</v>
      </c>
      <c r="M211" s="69"/>
      <c r="N211" s="69"/>
      <c r="O211" s="69"/>
      <c r="P211" s="69"/>
      <c r="Q211" s="69"/>
      <c r="R211" s="69"/>
      <c r="S211" s="70">
        <v>0</v>
      </c>
      <c r="T211" s="76">
        <v>124.9</v>
      </c>
      <c r="U211" s="76">
        <v>131.4</v>
      </c>
      <c r="V211" s="69"/>
      <c r="W211" s="69"/>
      <c r="X211" s="69">
        <v>49.568728860343512</v>
      </c>
      <c r="Y211" s="69"/>
      <c r="Z211" s="69"/>
      <c r="AA211" s="75"/>
      <c r="AB211" s="69"/>
      <c r="AC211" s="69"/>
      <c r="AD211" s="69"/>
      <c r="AE211" s="69"/>
      <c r="AF211" s="69"/>
      <c r="AG211" s="69">
        <v>54.312117555062983</v>
      </c>
    </row>
    <row r="212" spans="12:33" ht="11.5" x14ac:dyDescent="0.25">
      <c r="L212" s="78">
        <v>211</v>
      </c>
      <c r="M212" s="69"/>
      <c r="N212" s="69"/>
      <c r="O212" s="69"/>
      <c r="P212" s="69"/>
      <c r="Q212" s="69"/>
      <c r="R212" s="69"/>
      <c r="S212" s="70">
        <v>0</v>
      </c>
      <c r="T212" s="76">
        <v>126.8</v>
      </c>
      <c r="U212" s="76">
        <v>133.4</v>
      </c>
      <c r="V212" s="69"/>
      <c r="W212" s="69"/>
      <c r="X212" s="69">
        <v>50.3993247327342</v>
      </c>
      <c r="Y212" s="69"/>
      <c r="Z212" s="69"/>
      <c r="AA212" s="75"/>
      <c r="AB212" s="69"/>
      <c r="AC212" s="69"/>
      <c r="AD212" s="69"/>
      <c r="AE212" s="69"/>
      <c r="AF212" s="69"/>
      <c r="AG212" s="69"/>
    </row>
    <row r="213" spans="12:33" ht="11.5" x14ac:dyDescent="0.25">
      <c r="L213" s="78">
        <v>212</v>
      </c>
      <c r="M213" s="69"/>
      <c r="N213" s="69"/>
      <c r="O213" s="69"/>
      <c r="P213" s="69"/>
      <c r="Q213" s="69"/>
      <c r="R213" s="69"/>
      <c r="S213" s="70">
        <v>0</v>
      </c>
      <c r="T213" s="76">
        <v>128.6</v>
      </c>
      <c r="U213" s="76">
        <v>135.4</v>
      </c>
      <c r="V213" s="69"/>
      <c r="W213" s="69"/>
      <c r="X213" s="69">
        <v>51.239812344215551</v>
      </c>
      <c r="Y213" s="69"/>
      <c r="Z213" s="69"/>
      <c r="AA213" s="75"/>
      <c r="AB213" s="69"/>
      <c r="AC213" s="69"/>
      <c r="AD213" s="69"/>
      <c r="AE213" s="69"/>
      <c r="AF213" s="69"/>
      <c r="AG213" s="69"/>
    </row>
    <row r="214" spans="12:33" ht="11.5" x14ac:dyDescent="0.25">
      <c r="L214" s="78">
        <v>213</v>
      </c>
      <c r="M214" s="69"/>
      <c r="N214" s="69"/>
      <c r="O214" s="69"/>
      <c r="P214" s="69"/>
      <c r="Q214" s="69"/>
      <c r="R214" s="69"/>
      <c r="S214" s="70">
        <v>0</v>
      </c>
      <c r="T214" s="76">
        <v>130.5</v>
      </c>
      <c r="U214" s="76">
        <v>137.4</v>
      </c>
      <c r="V214" s="69"/>
      <c r="W214" s="69"/>
      <c r="X214" s="69">
        <v>52.090262004124313</v>
      </c>
      <c r="Y214" s="69"/>
      <c r="Z214" s="69"/>
      <c r="AA214" s="75"/>
      <c r="AB214" s="69"/>
      <c r="AC214" s="69"/>
      <c r="AD214" s="69"/>
      <c r="AE214" s="69"/>
      <c r="AF214" s="69"/>
      <c r="AG214" s="69"/>
    </row>
    <row r="215" spans="12:33" ht="11.5" x14ac:dyDescent="0.25">
      <c r="L215" s="78">
        <v>214</v>
      </c>
      <c r="M215" s="69"/>
      <c r="N215" s="69"/>
      <c r="O215" s="69"/>
      <c r="P215" s="69"/>
      <c r="Q215" s="69"/>
      <c r="R215" s="69"/>
      <c r="S215" s="70">
        <v>0</v>
      </c>
      <c r="T215" s="76">
        <v>132.5</v>
      </c>
      <c r="U215" s="76">
        <v>139.4</v>
      </c>
      <c r="V215" s="69"/>
      <c r="W215" s="69"/>
      <c r="X215" s="69">
        <v>52.95074418715356</v>
      </c>
      <c r="Y215" s="69"/>
      <c r="Z215" s="69"/>
      <c r="AA215" s="75"/>
      <c r="AB215" s="69"/>
      <c r="AC215" s="69"/>
      <c r="AD215" s="69"/>
      <c r="AE215" s="69"/>
      <c r="AF215" s="69"/>
      <c r="AG215" s="69"/>
    </row>
    <row r="216" spans="12:33" ht="11.5" x14ac:dyDescent="0.25">
      <c r="L216" s="78">
        <v>215</v>
      </c>
      <c r="M216" s="69"/>
      <c r="N216" s="69"/>
      <c r="O216" s="69"/>
      <c r="P216" s="69"/>
      <c r="Q216" s="69"/>
      <c r="R216" s="69"/>
      <c r="S216" s="70">
        <v>0</v>
      </c>
      <c r="T216" s="76">
        <v>134.4</v>
      </c>
      <c r="U216" s="76">
        <v>141.5</v>
      </c>
      <c r="V216" s="69"/>
      <c r="W216" s="69"/>
      <c r="X216" s="69"/>
      <c r="Y216" s="69"/>
      <c r="Z216" s="69"/>
      <c r="AA216" s="75"/>
      <c r="AB216" s="69"/>
      <c r="AC216" s="69"/>
      <c r="AD216" s="69"/>
      <c r="AE216" s="69"/>
      <c r="AF216" s="69"/>
      <c r="AG216" s="69"/>
    </row>
    <row r="217" spans="12:33" ht="11.5" x14ac:dyDescent="0.25">
      <c r="L217" s="78">
        <v>216</v>
      </c>
      <c r="M217" s="69"/>
      <c r="N217" s="69"/>
      <c r="O217" s="69"/>
      <c r="P217" s="69"/>
      <c r="Q217" s="69"/>
      <c r="R217" s="69"/>
      <c r="S217" s="70">
        <v>0</v>
      </c>
      <c r="T217" s="76">
        <v>136.30000000000001</v>
      </c>
      <c r="U217" s="76">
        <v>143.5</v>
      </c>
      <c r="V217" s="69"/>
      <c r="W217" s="69"/>
      <c r="X217" s="69"/>
      <c r="Y217" s="69"/>
      <c r="Z217" s="69"/>
      <c r="AA217" s="75"/>
      <c r="AB217" s="69"/>
      <c r="AC217" s="69"/>
      <c r="AD217" s="69"/>
      <c r="AE217" s="69"/>
      <c r="AF217" s="69"/>
      <c r="AG217" s="69"/>
    </row>
    <row r="218" spans="12:33" ht="11.5" x14ac:dyDescent="0.25">
      <c r="L218" s="78">
        <v>217</v>
      </c>
      <c r="M218" s="69"/>
      <c r="N218" s="69"/>
      <c r="O218" s="69"/>
      <c r="P218" s="69"/>
      <c r="Q218" s="69"/>
      <c r="R218" s="69"/>
      <c r="S218" s="70">
        <v>0</v>
      </c>
      <c r="T218" s="76">
        <v>138.30000000000001</v>
      </c>
      <c r="U218" s="76">
        <v>145.6</v>
      </c>
      <c r="V218" s="69"/>
      <c r="W218" s="69"/>
      <c r="X218" s="69"/>
      <c r="Y218" s="69"/>
      <c r="Z218" s="69"/>
      <c r="AA218" s="75"/>
      <c r="AB218" s="69"/>
      <c r="AC218" s="69"/>
      <c r="AD218" s="69"/>
      <c r="AE218" s="69"/>
      <c r="AF218" s="69"/>
      <c r="AG218" s="69"/>
    </row>
    <row r="219" spans="12:33" ht="11.5" x14ac:dyDescent="0.25">
      <c r="L219" s="78">
        <v>218</v>
      </c>
      <c r="M219" s="69"/>
      <c r="N219" s="69"/>
      <c r="O219" s="69"/>
      <c r="P219" s="69"/>
      <c r="Q219" s="69"/>
      <c r="R219" s="69"/>
      <c r="S219" s="70">
        <v>0</v>
      </c>
      <c r="T219" s="76">
        <v>140.30000000000001</v>
      </c>
      <c r="U219" s="76">
        <v>147.80000000000001</v>
      </c>
      <c r="V219" s="69"/>
      <c r="W219" s="69"/>
      <c r="X219" s="69"/>
      <c r="Y219" s="69"/>
      <c r="Z219" s="69"/>
      <c r="AA219" s="75"/>
      <c r="AB219" s="69"/>
      <c r="AC219" s="69"/>
      <c r="AD219" s="69"/>
      <c r="AE219" s="69"/>
      <c r="AF219" s="69"/>
      <c r="AG219" s="69"/>
    </row>
    <row r="220" spans="12:33" ht="11.5" x14ac:dyDescent="0.25">
      <c r="L220" s="78">
        <v>219</v>
      </c>
      <c r="M220" s="69"/>
      <c r="N220" s="69"/>
      <c r="O220" s="69"/>
      <c r="P220" s="69"/>
      <c r="Q220" s="69"/>
      <c r="R220" s="69"/>
      <c r="S220" s="70">
        <v>0</v>
      </c>
      <c r="T220" s="76">
        <v>142.30000000000001</v>
      </c>
      <c r="U220" s="76">
        <v>149.9</v>
      </c>
      <c r="V220" s="69"/>
      <c r="W220" s="69"/>
      <c r="X220" s="69"/>
      <c r="Y220" s="69"/>
      <c r="Z220" s="69"/>
      <c r="AA220" s="75"/>
      <c r="AB220" s="69"/>
      <c r="AC220" s="69"/>
      <c r="AD220" s="69"/>
      <c r="AE220" s="69"/>
      <c r="AF220" s="69"/>
      <c r="AG220" s="69"/>
    </row>
    <row r="221" spans="12:33" ht="11.5" x14ac:dyDescent="0.25">
      <c r="L221" s="78">
        <v>220</v>
      </c>
      <c r="M221" s="69"/>
      <c r="N221" s="69"/>
      <c r="O221" s="69"/>
      <c r="P221" s="69"/>
      <c r="Q221" s="69"/>
      <c r="R221" s="69"/>
      <c r="S221" s="70">
        <v>0</v>
      </c>
      <c r="T221" s="76">
        <v>144.30000000000001</v>
      </c>
      <c r="U221" s="76">
        <v>152.1</v>
      </c>
      <c r="V221" s="69"/>
      <c r="W221" s="69"/>
      <c r="X221" s="69"/>
      <c r="Y221" s="69"/>
      <c r="Z221" s="69"/>
      <c r="AA221" s="75"/>
      <c r="AB221" s="69"/>
      <c r="AC221" s="69"/>
      <c r="AD221" s="69"/>
      <c r="AE221" s="69"/>
      <c r="AF221" s="69"/>
      <c r="AG221" s="69"/>
    </row>
    <row r="222" spans="12:33" ht="11.5" x14ac:dyDescent="0.25">
      <c r="L222" s="78">
        <v>221</v>
      </c>
      <c r="M222" s="69"/>
      <c r="N222" s="69"/>
      <c r="O222" s="69"/>
      <c r="P222" s="69"/>
      <c r="Q222" s="69"/>
      <c r="R222" s="69"/>
      <c r="S222" s="70">
        <v>0</v>
      </c>
      <c r="T222" s="76">
        <v>146.4</v>
      </c>
      <c r="U222" s="69"/>
      <c r="V222" s="69"/>
      <c r="W222" s="69"/>
      <c r="X222" s="69"/>
      <c r="Y222" s="69"/>
      <c r="Z222" s="69"/>
      <c r="AA222" s="75"/>
      <c r="AB222" s="69"/>
      <c r="AC222" s="69"/>
      <c r="AD222" s="69"/>
      <c r="AE222" s="69"/>
      <c r="AF222" s="69"/>
      <c r="AG222" s="69"/>
    </row>
    <row r="223" spans="12:33" ht="11.5" x14ac:dyDescent="0.25">
      <c r="L223" s="78">
        <v>222</v>
      </c>
      <c r="M223" s="69"/>
      <c r="N223" s="69"/>
      <c r="O223" s="69"/>
      <c r="P223" s="69"/>
      <c r="Q223" s="69"/>
      <c r="R223" s="69"/>
      <c r="S223" s="70">
        <v>0</v>
      </c>
      <c r="T223" s="76">
        <v>148.5</v>
      </c>
      <c r="U223" s="69"/>
      <c r="V223" s="69"/>
      <c r="W223" s="69"/>
      <c r="X223" s="69"/>
      <c r="Y223" s="69"/>
      <c r="Z223" s="69"/>
      <c r="AA223" s="75"/>
      <c r="AB223" s="69"/>
      <c r="AC223" s="69"/>
      <c r="AD223" s="69"/>
      <c r="AE223" s="69"/>
      <c r="AF223" s="69"/>
      <c r="AG223" s="69"/>
    </row>
    <row r="224" spans="12:33" ht="11.5" x14ac:dyDescent="0.25">
      <c r="L224" s="78">
        <v>223</v>
      </c>
      <c r="M224" s="69"/>
      <c r="N224" s="69"/>
      <c r="O224" s="69"/>
      <c r="P224" s="69"/>
      <c r="Q224" s="69"/>
      <c r="R224" s="69"/>
      <c r="S224" s="70">
        <v>0</v>
      </c>
      <c r="T224" s="76">
        <v>150.6</v>
      </c>
      <c r="U224" s="69"/>
      <c r="V224" s="69"/>
      <c r="W224" s="69"/>
      <c r="X224" s="69"/>
      <c r="Y224" s="69"/>
      <c r="Z224" s="69"/>
      <c r="AA224" s="75"/>
      <c r="AB224" s="69"/>
      <c r="AC224" s="69"/>
      <c r="AD224" s="69"/>
      <c r="AE224" s="69"/>
      <c r="AF224" s="69"/>
      <c r="AG224" s="69"/>
    </row>
    <row r="225" spans="12:33" ht="11.5" x14ac:dyDescent="0.25">
      <c r="L225" s="78">
        <v>224</v>
      </c>
      <c r="M225" s="69"/>
      <c r="N225" s="69"/>
      <c r="O225" s="69"/>
      <c r="P225" s="69"/>
      <c r="Q225" s="69"/>
      <c r="R225" s="69"/>
      <c r="S225" s="70">
        <v>0</v>
      </c>
      <c r="T225" s="69"/>
      <c r="U225" s="69"/>
      <c r="V225" s="69"/>
      <c r="W225" s="69"/>
      <c r="X225" s="69"/>
      <c r="Y225" s="69"/>
      <c r="Z225" s="69"/>
      <c r="AA225" s="75"/>
      <c r="AB225" s="69"/>
      <c r="AC225" s="69"/>
      <c r="AD225" s="69"/>
      <c r="AE225" s="69"/>
      <c r="AF225" s="69"/>
      <c r="AG225" s="69"/>
    </row>
    <row r="226" spans="12:33" ht="11.5" x14ac:dyDescent="0.25">
      <c r="L226" s="78">
        <v>225</v>
      </c>
      <c r="M226" s="69"/>
      <c r="N226" s="69"/>
      <c r="O226" s="69"/>
      <c r="P226" s="69"/>
      <c r="Q226" s="69"/>
      <c r="R226" s="69"/>
      <c r="S226" s="70">
        <v>0</v>
      </c>
      <c r="T226" s="69"/>
      <c r="U226" s="69"/>
      <c r="V226" s="69"/>
      <c r="W226" s="69"/>
      <c r="X226" s="69"/>
      <c r="Y226" s="69"/>
      <c r="Z226" s="69"/>
      <c r="AA226" s="75"/>
      <c r="AB226" s="69"/>
      <c r="AC226" s="69"/>
      <c r="AD226" s="69"/>
      <c r="AE226" s="69"/>
      <c r="AF226" s="69"/>
      <c r="AG226" s="69"/>
    </row>
    <row r="227" spans="12:33" ht="11.5" x14ac:dyDescent="0.25">
      <c r="L227" s="78">
        <v>226</v>
      </c>
      <c r="M227" s="69"/>
      <c r="N227" s="69"/>
      <c r="O227" s="69"/>
      <c r="P227" s="69"/>
      <c r="Q227" s="69"/>
      <c r="R227" s="69"/>
      <c r="S227" s="70">
        <v>0</v>
      </c>
      <c r="T227" s="69"/>
      <c r="U227" s="69"/>
      <c r="V227" s="69"/>
      <c r="W227" s="69"/>
      <c r="X227" s="69"/>
      <c r="Y227" s="69"/>
      <c r="Z227" s="69"/>
      <c r="AA227" s="75"/>
      <c r="AB227" s="69"/>
      <c r="AC227" s="69"/>
      <c r="AD227" s="69"/>
      <c r="AE227" s="69"/>
      <c r="AF227" s="69"/>
      <c r="AG227" s="69"/>
    </row>
    <row r="228" spans="12:33" ht="11.5" x14ac:dyDescent="0.25">
      <c r="L228" s="78">
        <v>227</v>
      </c>
      <c r="M228" s="69"/>
      <c r="N228" s="69"/>
      <c r="O228" s="69"/>
      <c r="P228" s="69"/>
      <c r="Q228" s="69"/>
      <c r="R228" s="69"/>
      <c r="S228" s="70">
        <v>0</v>
      </c>
      <c r="T228" s="69"/>
      <c r="U228" s="69"/>
      <c r="V228" s="69"/>
      <c r="W228" s="69"/>
      <c r="X228" s="69"/>
      <c r="Y228" s="69"/>
      <c r="Z228" s="69"/>
      <c r="AA228" s="75"/>
      <c r="AB228" s="69"/>
      <c r="AC228" s="69"/>
      <c r="AD228" s="69"/>
      <c r="AE228" s="69"/>
      <c r="AF228" s="69"/>
      <c r="AG228" s="69"/>
    </row>
    <row r="229" spans="12:33" ht="11.5" x14ac:dyDescent="0.25">
      <c r="L229" s="78">
        <v>228</v>
      </c>
      <c r="M229" s="69"/>
      <c r="N229" s="69"/>
      <c r="O229" s="69"/>
      <c r="P229" s="69"/>
      <c r="Q229" s="69"/>
      <c r="R229" s="69"/>
      <c r="S229" s="70">
        <v>0</v>
      </c>
      <c r="T229" s="69"/>
      <c r="U229" s="69"/>
      <c r="V229" s="69"/>
      <c r="W229" s="69"/>
      <c r="X229" s="69"/>
      <c r="Y229" s="69"/>
      <c r="Z229" s="69"/>
      <c r="AA229" s="75"/>
      <c r="AB229" s="69"/>
      <c r="AC229" s="69"/>
      <c r="AD229" s="69"/>
      <c r="AE229" s="69"/>
      <c r="AF229" s="69"/>
      <c r="AG229" s="69"/>
    </row>
    <row r="230" spans="12:33" ht="11.5" x14ac:dyDescent="0.25">
      <c r="L230" s="78">
        <v>229</v>
      </c>
      <c r="M230" s="69"/>
      <c r="N230" s="69"/>
      <c r="O230" s="69"/>
      <c r="P230" s="69"/>
      <c r="Q230" s="69"/>
      <c r="R230" s="69"/>
      <c r="S230" s="70">
        <v>0</v>
      </c>
      <c r="T230" s="69"/>
      <c r="U230" s="69"/>
      <c r="V230" s="69"/>
      <c r="W230" s="69"/>
      <c r="X230" s="69"/>
      <c r="Y230" s="69"/>
      <c r="Z230" s="69"/>
      <c r="AA230" s="75"/>
      <c r="AB230" s="69"/>
      <c r="AC230" s="69"/>
      <c r="AD230" s="69"/>
      <c r="AE230" s="69"/>
      <c r="AF230" s="69"/>
      <c r="AG230" s="69"/>
    </row>
    <row r="231" spans="12:33" ht="11.5" x14ac:dyDescent="0.25">
      <c r="L231" s="78">
        <v>230</v>
      </c>
      <c r="M231" s="69"/>
      <c r="N231" s="69"/>
      <c r="O231" s="69"/>
      <c r="P231" s="69"/>
      <c r="Q231" s="69"/>
      <c r="R231" s="69"/>
      <c r="S231" s="70">
        <v>0</v>
      </c>
      <c r="T231" s="69"/>
      <c r="U231" s="69"/>
      <c r="V231" s="69"/>
      <c r="W231" s="69"/>
      <c r="X231" s="69"/>
      <c r="Y231" s="69"/>
      <c r="Z231" s="69"/>
      <c r="AA231" s="75"/>
      <c r="AB231" s="69"/>
      <c r="AC231" s="69"/>
      <c r="AD231" s="69"/>
      <c r="AE231" s="69"/>
      <c r="AF231" s="69"/>
      <c r="AG231" s="69"/>
    </row>
    <row r="232" spans="12:33" ht="11.5" x14ac:dyDescent="0.25">
      <c r="L232" s="78">
        <v>231</v>
      </c>
      <c r="M232" s="69"/>
      <c r="N232" s="69"/>
      <c r="O232" s="69"/>
      <c r="P232" s="69"/>
      <c r="Q232" s="69"/>
      <c r="R232" s="69"/>
      <c r="S232" s="70">
        <v>0</v>
      </c>
      <c r="T232" s="69"/>
      <c r="U232" s="69"/>
      <c r="V232" s="69"/>
      <c r="W232" s="69"/>
      <c r="X232" s="69"/>
      <c r="Y232" s="69"/>
      <c r="Z232" s="69"/>
      <c r="AA232" s="75"/>
      <c r="AB232" s="69"/>
      <c r="AC232" s="69"/>
      <c r="AD232" s="69"/>
      <c r="AE232" s="69"/>
      <c r="AF232" s="69"/>
      <c r="AG232" s="69"/>
    </row>
    <row r="233" spans="12:33" ht="11.5" x14ac:dyDescent="0.25">
      <c r="L233" s="78">
        <v>232</v>
      </c>
      <c r="M233" s="69"/>
      <c r="N233" s="69"/>
      <c r="O233" s="69"/>
      <c r="P233" s="69"/>
      <c r="Q233" s="69"/>
      <c r="R233" s="69"/>
      <c r="S233" s="70">
        <v>0</v>
      </c>
      <c r="T233" s="69"/>
      <c r="U233" s="69"/>
      <c r="V233" s="69"/>
      <c r="W233" s="69"/>
      <c r="X233" s="69"/>
      <c r="Y233" s="69"/>
      <c r="Z233" s="69"/>
      <c r="AA233" s="75"/>
      <c r="AB233" s="69"/>
      <c r="AC233" s="69"/>
      <c r="AD233" s="69"/>
      <c r="AE233" s="69"/>
      <c r="AF233" s="69"/>
      <c r="AG233" s="69"/>
    </row>
    <row r="234" spans="12:33" ht="11.5" x14ac:dyDescent="0.25">
      <c r="L234" s="78">
        <v>233</v>
      </c>
      <c r="M234" s="69"/>
      <c r="N234" s="69"/>
      <c r="O234" s="69"/>
      <c r="P234" s="69"/>
      <c r="Q234" s="69"/>
      <c r="R234" s="69"/>
      <c r="S234" s="70">
        <v>0</v>
      </c>
      <c r="T234" s="69"/>
      <c r="U234" s="69"/>
      <c r="V234" s="69"/>
      <c r="W234" s="69"/>
      <c r="X234" s="69"/>
      <c r="Y234" s="69"/>
      <c r="Z234" s="69"/>
      <c r="AA234" s="75"/>
      <c r="AB234" s="69"/>
      <c r="AC234" s="69"/>
      <c r="AD234" s="69"/>
      <c r="AE234" s="69"/>
      <c r="AF234" s="69"/>
      <c r="AG234" s="69"/>
    </row>
    <row r="235" spans="12:33" ht="11.5" x14ac:dyDescent="0.25">
      <c r="L235" s="78">
        <v>234</v>
      </c>
      <c r="M235" s="69"/>
      <c r="N235" s="69"/>
      <c r="O235" s="69"/>
      <c r="P235" s="69"/>
      <c r="Q235" s="69"/>
      <c r="R235" s="69"/>
      <c r="S235" s="70">
        <v>0</v>
      </c>
      <c r="T235" s="69"/>
      <c r="U235" s="69"/>
      <c r="V235" s="69"/>
      <c r="W235" s="69"/>
      <c r="X235" s="69"/>
      <c r="Y235" s="69"/>
      <c r="Z235" s="69"/>
      <c r="AA235" s="75"/>
      <c r="AB235" s="69"/>
      <c r="AC235" s="69"/>
      <c r="AD235" s="69"/>
      <c r="AE235" s="69"/>
      <c r="AF235" s="69"/>
      <c r="AG235" s="69"/>
    </row>
    <row r="236" spans="12:33" ht="11.5" x14ac:dyDescent="0.25">
      <c r="L236" s="78">
        <v>235</v>
      </c>
      <c r="M236" s="69"/>
      <c r="N236" s="69"/>
      <c r="O236" s="69"/>
      <c r="P236" s="69"/>
      <c r="Q236" s="69"/>
      <c r="R236" s="69"/>
      <c r="S236" s="70">
        <v>0</v>
      </c>
      <c r="T236" s="69"/>
      <c r="U236" s="69"/>
      <c r="V236" s="69"/>
      <c r="W236" s="69"/>
      <c r="X236" s="69"/>
      <c r="Y236" s="69"/>
      <c r="Z236" s="69"/>
      <c r="AA236" s="75"/>
      <c r="AB236" s="69"/>
      <c r="AC236" s="69"/>
      <c r="AD236" s="69"/>
      <c r="AE236" s="69"/>
      <c r="AF236" s="69"/>
      <c r="AG236" s="69"/>
    </row>
    <row r="237" spans="12:33" ht="11.5" x14ac:dyDescent="0.25">
      <c r="L237" s="78">
        <v>236</v>
      </c>
      <c r="M237" s="69"/>
      <c r="N237" s="69"/>
      <c r="O237" s="69"/>
      <c r="P237" s="69"/>
      <c r="Q237" s="69"/>
      <c r="R237" s="69"/>
      <c r="S237" s="70">
        <v>0</v>
      </c>
      <c r="T237" s="69"/>
      <c r="U237" s="69"/>
      <c r="V237" s="69"/>
      <c r="W237" s="69"/>
      <c r="X237" s="69"/>
      <c r="Y237" s="69"/>
      <c r="Z237" s="69"/>
      <c r="AA237" s="75"/>
      <c r="AB237" s="69"/>
      <c r="AC237" s="69"/>
      <c r="AD237" s="69"/>
      <c r="AE237" s="69"/>
      <c r="AF237" s="69"/>
      <c r="AG237" s="69"/>
    </row>
    <row r="238" spans="12:33" ht="11.5" x14ac:dyDescent="0.25">
      <c r="L238" s="78">
        <v>237</v>
      </c>
      <c r="M238" s="69"/>
      <c r="N238" s="69"/>
      <c r="O238" s="69"/>
      <c r="P238" s="69"/>
      <c r="Q238" s="69"/>
      <c r="R238" s="69"/>
      <c r="S238" s="70">
        <v>0</v>
      </c>
      <c r="T238" s="69"/>
      <c r="U238" s="69"/>
      <c r="V238" s="69"/>
      <c r="W238" s="69"/>
      <c r="X238" s="69"/>
      <c r="Y238" s="69"/>
      <c r="Z238" s="69"/>
      <c r="AA238" s="75"/>
      <c r="AB238" s="69"/>
      <c r="AC238" s="69"/>
      <c r="AD238" s="69"/>
      <c r="AE238" s="69"/>
      <c r="AF238" s="69"/>
      <c r="AG238" s="69"/>
    </row>
    <row r="239" spans="12:33" ht="11.5" x14ac:dyDescent="0.25">
      <c r="L239" s="78">
        <v>238</v>
      </c>
      <c r="M239" s="69"/>
      <c r="N239" s="69"/>
      <c r="O239" s="69"/>
      <c r="P239" s="69"/>
      <c r="Q239" s="69"/>
      <c r="R239" s="69"/>
      <c r="S239" s="70">
        <v>0</v>
      </c>
      <c r="T239" s="69"/>
      <c r="U239" s="69"/>
      <c r="V239" s="69"/>
      <c r="W239" s="69"/>
      <c r="X239" s="69"/>
      <c r="Y239" s="69"/>
      <c r="Z239" s="69"/>
      <c r="AA239" s="75"/>
      <c r="AB239" s="69"/>
      <c r="AC239" s="69"/>
      <c r="AD239" s="69"/>
      <c r="AE239" s="69"/>
      <c r="AF239" s="69"/>
      <c r="AG239" s="69"/>
    </row>
    <row r="240" spans="12:33" ht="11.5" x14ac:dyDescent="0.25">
      <c r="L240" s="78">
        <v>239</v>
      </c>
      <c r="M240" s="69"/>
      <c r="N240" s="69"/>
      <c r="O240" s="69"/>
      <c r="P240" s="69"/>
      <c r="Q240" s="69"/>
      <c r="R240" s="69"/>
      <c r="S240" s="70">
        <v>0</v>
      </c>
      <c r="T240" s="69"/>
      <c r="U240" s="69"/>
      <c r="V240" s="69"/>
      <c r="W240" s="69"/>
      <c r="X240" s="69"/>
      <c r="Y240" s="69"/>
      <c r="Z240" s="69"/>
      <c r="AA240" s="75"/>
      <c r="AB240" s="69"/>
      <c r="AC240" s="69"/>
      <c r="AD240" s="69"/>
      <c r="AE240" s="69"/>
      <c r="AF240" s="69"/>
      <c r="AG240" s="69"/>
    </row>
    <row r="241" spans="12:33" ht="11.5" x14ac:dyDescent="0.25">
      <c r="L241" s="78">
        <v>240</v>
      </c>
      <c r="M241" s="69"/>
      <c r="N241" s="69"/>
      <c r="O241" s="69"/>
      <c r="P241" s="69"/>
      <c r="Q241" s="69"/>
      <c r="R241" s="69"/>
      <c r="S241" s="70">
        <v>0</v>
      </c>
      <c r="T241" s="69"/>
      <c r="U241" s="69"/>
      <c r="V241" s="69"/>
      <c r="W241" s="69"/>
      <c r="X241" s="69"/>
      <c r="Y241" s="69"/>
      <c r="Z241" s="69"/>
      <c r="AA241" s="75"/>
      <c r="AB241" s="69"/>
      <c r="AC241" s="69"/>
      <c r="AD241" s="69"/>
      <c r="AE241" s="69"/>
      <c r="AF241" s="69"/>
      <c r="AG241" s="69"/>
    </row>
    <row r="242" spans="12:33" ht="11.5" x14ac:dyDescent="0.25">
      <c r="L242" s="78">
        <v>241</v>
      </c>
      <c r="M242" s="69"/>
      <c r="N242" s="69"/>
      <c r="O242" s="69"/>
      <c r="P242" s="69"/>
      <c r="Q242" s="69"/>
      <c r="R242" s="69"/>
      <c r="S242" s="70">
        <v>0</v>
      </c>
      <c r="T242" s="69"/>
      <c r="U242" s="69"/>
      <c r="V242" s="69"/>
      <c r="W242" s="69"/>
      <c r="X242" s="69"/>
      <c r="Y242" s="69"/>
      <c r="Z242" s="69"/>
      <c r="AA242" s="75"/>
      <c r="AB242" s="69"/>
      <c r="AC242" s="69"/>
      <c r="AD242" s="69"/>
      <c r="AE242" s="69"/>
      <c r="AF242" s="69"/>
      <c r="AG242" s="69"/>
    </row>
    <row r="243" spans="12:33" ht="11.5" x14ac:dyDescent="0.25">
      <c r="L243" s="78">
        <v>242</v>
      </c>
      <c r="M243" s="69"/>
      <c r="N243" s="69"/>
      <c r="O243" s="69"/>
      <c r="P243" s="69"/>
      <c r="Q243" s="69"/>
      <c r="R243" s="69"/>
      <c r="S243" s="70">
        <v>0</v>
      </c>
      <c r="T243" s="69"/>
      <c r="U243" s="69"/>
      <c r="V243" s="69"/>
      <c r="W243" s="69"/>
      <c r="X243" s="69"/>
      <c r="Y243" s="69"/>
      <c r="Z243" s="69"/>
      <c r="AA243" s="75"/>
      <c r="AB243" s="69"/>
      <c r="AC243" s="69"/>
      <c r="AD243" s="69"/>
      <c r="AE243" s="69"/>
      <c r="AF243" s="69"/>
      <c r="AG243" s="69"/>
    </row>
    <row r="244" spans="12:33" ht="11.5" x14ac:dyDescent="0.25">
      <c r="L244" s="78">
        <v>243</v>
      </c>
      <c r="M244" s="69"/>
      <c r="N244" s="69"/>
      <c r="O244" s="69"/>
      <c r="P244" s="69"/>
      <c r="Q244" s="69"/>
      <c r="R244" s="69"/>
      <c r="S244" s="70">
        <v>0</v>
      </c>
      <c r="T244" s="69"/>
      <c r="U244" s="69"/>
      <c r="V244" s="69"/>
      <c r="W244" s="69"/>
      <c r="X244" s="69"/>
      <c r="Y244" s="69"/>
      <c r="Z244" s="69"/>
      <c r="AA244" s="75"/>
      <c r="AB244" s="69"/>
      <c r="AC244" s="69"/>
      <c r="AD244" s="69"/>
      <c r="AE244" s="69"/>
      <c r="AF244" s="69"/>
      <c r="AG244" s="69"/>
    </row>
    <row r="245" spans="12:33" ht="11.5" x14ac:dyDescent="0.25">
      <c r="L245" s="78">
        <v>244</v>
      </c>
      <c r="M245" s="69"/>
      <c r="N245" s="69"/>
      <c r="O245" s="69"/>
      <c r="P245" s="69"/>
      <c r="Q245" s="69"/>
      <c r="R245" s="69"/>
      <c r="S245" s="70">
        <v>0</v>
      </c>
      <c r="T245" s="69"/>
      <c r="U245" s="69"/>
      <c r="V245" s="69"/>
      <c r="W245" s="69"/>
      <c r="X245" s="69"/>
      <c r="Y245" s="69"/>
      <c r="Z245" s="69"/>
      <c r="AA245" s="75"/>
      <c r="AB245" s="69"/>
      <c r="AC245" s="69"/>
      <c r="AD245" s="69"/>
      <c r="AE245" s="69"/>
      <c r="AF245" s="69"/>
      <c r="AG245" s="69"/>
    </row>
    <row r="246" spans="12:33" ht="11.5" x14ac:dyDescent="0.25">
      <c r="L246" s="78">
        <v>245</v>
      </c>
      <c r="M246" s="69"/>
      <c r="N246" s="69"/>
      <c r="O246" s="69"/>
      <c r="P246" s="69"/>
      <c r="Q246" s="69"/>
      <c r="R246" s="69"/>
      <c r="S246" s="70">
        <v>0</v>
      </c>
      <c r="T246" s="69"/>
      <c r="U246" s="69"/>
      <c r="V246" s="69"/>
      <c r="W246" s="69"/>
      <c r="X246" s="69"/>
      <c r="Y246" s="69"/>
      <c r="Z246" s="69"/>
      <c r="AA246" s="75"/>
      <c r="AB246" s="69"/>
      <c r="AC246" s="69"/>
      <c r="AD246" s="69"/>
      <c r="AE246" s="69"/>
      <c r="AF246" s="69"/>
      <c r="AG246" s="69"/>
    </row>
    <row r="247" spans="12:33" ht="11.5" x14ac:dyDescent="0.25">
      <c r="L247" s="78">
        <v>246</v>
      </c>
      <c r="M247" s="69"/>
      <c r="N247" s="69"/>
      <c r="O247" s="69"/>
      <c r="P247" s="69"/>
      <c r="Q247" s="69"/>
      <c r="R247" s="69"/>
      <c r="S247" s="70">
        <v>0</v>
      </c>
      <c r="T247" s="69"/>
      <c r="U247" s="69"/>
      <c r="V247" s="69"/>
      <c r="W247" s="69"/>
      <c r="X247" s="69"/>
      <c r="Y247" s="69"/>
      <c r="Z247" s="69"/>
      <c r="AA247" s="75"/>
      <c r="AB247" s="69"/>
      <c r="AC247" s="69"/>
      <c r="AD247" s="69"/>
      <c r="AE247" s="69"/>
      <c r="AF247" s="69"/>
      <c r="AG247" s="69"/>
    </row>
    <row r="248" spans="12:33" ht="11.5" x14ac:dyDescent="0.25">
      <c r="L248" s="78">
        <v>247</v>
      </c>
      <c r="M248" s="69"/>
      <c r="N248" s="69"/>
      <c r="O248" s="69"/>
      <c r="P248" s="69"/>
      <c r="Q248" s="69"/>
      <c r="R248" s="69"/>
      <c r="S248" s="70">
        <v>0</v>
      </c>
      <c r="T248" s="69"/>
      <c r="U248" s="69"/>
      <c r="V248" s="69"/>
      <c r="W248" s="69"/>
      <c r="X248" s="69"/>
      <c r="Y248" s="69"/>
      <c r="Z248" s="69"/>
      <c r="AA248" s="75"/>
      <c r="AB248" s="69"/>
      <c r="AC248" s="69"/>
      <c r="AD248" s="69"/>
      <c r="AE248" s="69"/>
      <c r="AF248" s="69"/>
      <c r="AG248" s="69"/>
    </row>
    <row r="249" spans="12:33" ht="11.5" x14ac:dyDescent="0.25">
      <c r="L249" s="78">
        <v>248</v>
      </c>
      <c r="M249" s="69"/>
      <c r="N249" s="69"/>
      <c r="O249" s="69"/>
      <c r="P249" s="69"/>
      <c r="Q249" s="69"/>
      <c r="R249" s="69"/>
      <c r="S249" s="70">
        <v>0</v>
      </c>
      <c r="T249" s="69"/>
      <c r="U249" s="69"/>
      <c r="V249" s="69"/>
      <c r="W249" s="69"/>
      <c r="X249" s="69"/>
      <c r="Y249" s="69"/>
      <c r="Z249" s="69"/>
      <c r="AA249" s="75"/>
      <c r="AB249" s="69"/>
      <c r="AC249" s="69"/>
      <c r="AD249" s="69"/>
      <c r="AE249" s="69"/>
      <c r="AF249" s="69"/>
      <c r="AG249" s="69"/>
    </row>
    <row r="250" spans="12:33" ht="11.5" x14ac:dyDescent="0.25">
      <c r="L250" s="78">
        <v>249</v>
      </c>
      <c r="M250" s="69"/>
      <c r="N250" s="69"/>
      <c r="O250" s="69"/>
      <c r="P250" s="69"/>
      <c r="Q250" s="69"/>
      <c r="R250" s="69"/>
      <c r="S250" s="70">
        <v>0</v>
      </c>
      <c r="T250" s="69"/>
      <c r="U250" s="69"/>
      <c r="V250" s="69"/>
      <c r="W250" s="69"/>
      <c r="X250" s="69"/>
      <c r="Y250" s="69"/>
      <c r="Z250" s="69"/>
      <c r="AA250" s="75"/>
      <c r="AB250" s="69"/>
      <c r="AC250" s="69"/>
      <c r="AD250" s="69"/>
      <c r="AE250" s="69"/>
      <c r="AF250" s="69"/>
      <c r="AG250" s="69"/>
    </row>
    <row r="251" spans="12:33" ht="11.5" x14ac:dyDescent="0.25">
      <c r="L251" s="78">
        <v>250</v>
      </c>
      <c r="M251" s="69"/>
      <c r="N251" s="69"/>
      <c r="O251" s="69"/>
      <c r="P251" s="69"/>
      <c r="Q251" s="69"/>
      <c r="R251" s="69"/>
      <c r="S251" s="70">
        <v>0</v>
      </c>
      <c r="T251" s="69"/>
      <c r="U251" s="69"/>
      <c r="V251" s="69"/>
      <c r="W251" s="69"/>
      <c r="X251" s="69"/>
      <c r="Y251" s="69"/>
      <c r="Z251" s="69"/>
      <c r="AA251" s="75"/>
      <c r="AB251" s="69"/>
      <c r="AC251" s="69"/>
      <c r="AD251" s="69"/>
      <c r="AE251" s="69"/>
      <c r="AF251" s="69"/>
      <c r="AG251" s="69"/>
    </row>
    <row r="252" spans="12:33" ht="11.5" x14ac:dyDescent="0.25">
      <c r="L252" s="78">
        <v>251</v>
      </c>
      <c r="M252" s="69"/>
      <c r="N252" s="69"/>
      <c r="O252" s="69"/>
      <c r="P252" s="69"/>
      <c r="Q252" s="69"/>
      <c r="R252" s="69"/>
      <c r="S252" s="70">
        <v>0</v>
      </c>
      <c r="T252" s="69"/>
      <c r="U252" s="69"/>
      <c r="V252" s="69"/>
      <c r="W252" s="69"/>
      <c r="X252" s="69"/>
      <c r="Y252" s="69"/>
      <c r="Z252" s="69"/>
      <c r="AA252" s="75"/>
      <c r="AB252" s="69"/>
      <c r="AC252" s="69"/>
      <c r="AD252" s="69"/>
      <c r="AE252" s="69"/>
      <c r="AF252" s="69"/>
      <c r="AG252" s="69"/>
    </row>
    <row r="253" spans="12:33" ht="11.5" x14ac:dyDescent="0.25">
      <c r="L253" s="78">
        <v>252</v>
      </c>
      <c r="M253" s="69"/>
      <c r="N253" s="69"/>
      <c r="O253" s="69"/>
      <c r="P253" s="69"/>
      <c r="Q253" s="69"/>
      <c r="R253" s="69"/>
      <c r="S253" s="70">
        <v>0</v>
      </c>
      <c r="T253" s="69"/>
      <c r="U253" s="69"/>
      <c r="V253" s="69"/>
      <c r="W253" s="69"/>
      <c r="X253" s="69"/>
      <c r="Y253" s="69"/>
      <c r="Z253" s="69"/>
      <c r="AA253" s="75"/>
      <c r="AB253" s="69"/>
      <c r="AC253" s="69"/>
      <c r="AD253" s="69"/>
      <c r="AE253" s="69"/>
      <c r="AF253" s="69"/>
      <c r="AG253" s="69"/>
    </row>
    <row r="254" spans="12:33" ht="11.5" x14ac:dyDescent="0.25">
      <c r="L254" s="78">
        <v>253</v>
      </c>
      <c r="M254" s="69"/>
      <c r="N254" s="69"/>
      <c r="O254" s="69"/>
      <c r="P254" s="69"/>
      <c r="Q254" s="69"/>
      <c r="R254" s="69"/>
      <c r="S254" s="70">
        <v>0</v>
      </c>
      <c r="T254" s="69"/>
      <c r="U254" s="69"/>
      <c r="V254" s="69"/>
      <c r="W254" s="69"/>
      <c r="X254" s="69"/>
      <c r="Y254" s="69"/>
      <c r="Z254" s="69"/>
      <c r="AA254" s="75"/>
      <c r="AB254" s="69"/>
      <c r="AC254" s="69"/>
      <c r="AD254" s="69"/>
      <c r="AE254" s="69"/>
      <c r="AF254" s="69"/>
      <c r="AG254" s="69"/>
    </row>
    <row r="255" spans="12:33" ht="11.5" x14ac:dyDescent="0.25">
      <c r="L255" s="78">
        <v>254</v>
      </c>
      <c r="M255" s="69"/>
      <c r="N255" s="69"/>
      <c r="O255" s="69"/>
      <c r="P255" s="69"/>
      <c r="Q255" s="69"/>
      <c r="R255" s="69"/>
      <c r="S255" s="70">
        <v>0</v>
      </c>
      <c r="T255" s="69"/>
      <c r="U255" s="69"/>
      <c r="V255" s="69"/>
      <c r="W255" s="69"/>
      <c r="X255" s="69"/>
      <c r="Y255" s="69"/>
      <c r="Z255" s="69"/>
      <c r="AA255" s="75"/>
      <c r="AB255" s="69"/>
      <c r="AC255" s="69"/>
      <c r="AD255" s="69"/>
      <c r="AE255" s="69"/>
      <c r="AF255" s="69"/>
      <c r="AG255" s="69"/>
    </row>
    <row r="256" spans="12:33" ht="11.5" x14ac:dyDescent="0.25">
      <c r="L256" s="78">
        <v>255</v>
      </c>
      <c r="M256" s="69"/>
      <c r="N256" s="69"/>
      <c r="O256" s="69"/>
      <c r="P256" s="69"/>
      <c r="Q256" s="69"/>
      <c r="R256" s="69"/>
      <c r="S256" s="70">
        <v>0</v>
      </c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</row>
    <row r="257" spans="12:33" ht="11.5" x14ac:dyDescent="0.25">
      <c r="L257" s="78">
        <v>256</v>
      </c>
      <c r="M257" s="69"/>
      <c r="N257" s="69"/>
      <c r="O257" s="69"/>
      <c r="P257" s="69"/>
      <c r="Q257" s="69"/>
      <c r="R257" s="69"/>
      <c r="S257" s="70">
        <v>0</v>
      </c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</row>
    <row r="258" spans="12:33" ht="11.5" x14ac:dyDescent="0.25">
      <c r="L258" s="78">
        <v>257</v>
      </c>
      <c r="M258" s="69"/>
      <c r="N258" s="69"/>
      <c r="O258" s="69"/>
      <c r="P258" s="69"/>
      <c r="Q258" s="69"/>
      <c r="R258" s="69"/>
      <c r="S258" s="70">
        <v>0</v>
      </c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</row>
    <row r="259" spans="12:33" ht="11.5" x14ac:dyDescent="0.25">
      <c r="L259" s="78">
        <v>258</v>
      </c>
      <c r="M259" s="69"/>
      <c r="N259" s="69"/>
      <c r="O259" s="69"/>
      <c r="P259" s="69"/>
      <c r="Q259" s="69"/>
      <c r="R259" s="69"/>
      <c r="S259" s="70">
        <v>0</v>
      </c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</row>
    <row r="260" spans="12:33" ht="11.5" x14ac:dyDescent="0.25">
      <c r="L260" s="78">
        <v>259</v>
      </c>
      <c r="M260" s="69"/>
      <c r="N260" s="69"/>
      <c r="O260" s="69"/>
      <c r="P260" s="69"/>
      <c r="Q260" s="69"/>
      <c r="R260" s="69"/>
      <c r="S260" s="70">
        <v>0</v>
      </c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</row>
    <row r="261" spans="12:33" ht="11.5" x14ac:dyDescent="0.25">
      <c r="L261" s="92">
        <v>260</v>
      </c>
      <c r="M261" s="93"/>
      <c r="N261" s="93"/>
      <c r="O261" s="93"/>
      <c r="P261" s="93"/>
      <c r="Q261" s="93"/>
      <c r="R261" s="93"/>
      <c r="S261" s="70">
        <v>0</v>
      </c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C147-9571-4A61-AE7A-32DE412F2965}">
  <sheetPr>
    <tabColor rgb="FF00B050"/>
  </sheetPr>
  <dimension ref="A2:J68"/>
  <sheetViews>
    <sheetView workbookViewId="0">
      <selection activeCell="B5" sqref="B5"/>
    </sheetView>
  </sheetViews>
  <sheetFormatPr defaultColWidth="9.453125" defaultRowHeight="12.5" x14ac:dyDescent="0.25"/>
  <cols>
    <col min="1" max="1" width="13.54296875" style="33" customWidth="1"/>
    <col min="2" max="2" width="16.453125" style="33" customWidth="1"/>
    <col min="3" max="3" width="17.453125" style="33" customWidth="1"/>
    <col min="4" max="4" width="34.26953125" style="33" bestFit="1" customWidth="1"/>
    <col min="5" max="5" width="7.08984375" style="33" bestFit="1" customWidth="1"/>
    <col min="6" max="6" width="8.453125" style="33" bestFit="1" customWidth="1"/>
    <col min="7" max="7" width="5.36328125" style="33" bestFit="1" customWidth="1"/>
    <col min="8" max="8" width="6.26953125" style="33" bestFit="1" customWidth="1"/>
    <col min="9" max="9" width="9.453125" style="33" customWidth="1"/>
    <col min="10" max="10" width="4" style="33" customWidth="1"/>
    <col min="11" max="16384" width="9.453125" style="33"/>
  </cols>
  <sheetData>
    <row r="2" spans="1:10" s="27" customFormat="1" ht="13" x14ac:dyDescent="0.25">
      <c r="A2" s="34" t="s">
        <v>79</v>
      </c>
      <c r="B2" s="35" t="s">
        <v>186</v>
      </c>
      <c r="C2" s="527" t="str">
        <f>"Ladies "&amp; Individuals!$G$1</f>
        <v>Ladies GUS Day 3</v>
      </c>
      <c r="D2" s="527"/>
      <c r="E2" s="527"/>
      <c r="F2" s="527"/>
      <c r="G2" s="527"/>
      <c r="H2" s="527"/>
      <c r="I2" s="29"/>
      <c r="J2" s="28"/>
    </row>
    <row r="3" spans="1:10" ht="20" x14ac:dyDescent="0.25">
      <c r="A3" s="36" t="s">
        <v>4</v>
      </c>
      <c r="B3" s="35" t="s">
        <v>186</v>
      </c>
      <c r="D3" s="39" t="s">
        <v>588</v>
      </c>
    </row>
    <row r="5" spans="1:10" s="35" customFormat="1" ht="37.5" x14ac:dyDescent="0.25">
      <c r="A5" s="47" t="s">
        <v>82</v>
      </c>
      <c r="B5" s="47" t="s">
        <v>1</v>
      </c>
      <c r="C5" s="47" t="s">
        <v>2</v>
      </c>
      <c r="D5" s="47" t="s">
        <v>83</v>
      </c>
      <c r="E5" s="31" t="s">
        <v>86</v>
      </c>
      <c r="F5" s="31" t="s">
        <v>116</v>
      </c>
      <c r="G5" s="31" t="s">
        <v>102</v>
      </c>
      <c r="H5" s="31" t="s">
        <v>117</v>
      </c>
      <c r="I5" s="32" t="s">
        <v>167</v>
      </c>
    </row>
    <row r="6" spans="1:10" x14ac:dyDescent="0.25">
      <c r="A6" s="35" t="s">
        <v>521</v>
      </c>
      <c r="B6" s="35" t="s">
        <v>519</v>
      </c>
      <c r="C6" s="35" t="s">
        <v>520</v>
      </c>
      <c r="D6" s="35" t="s">
        <v>379</v>
      </c>
      <c r="E6" s="533">
        <v>9</v>
      </c>
      <c r="F6" s="533">
        <v>8</v>
      </c>
      <c r="G6" s="138">
        <v>131.30000000000004</v>
      </c>
      <c r="H6" s="138">
        <v>131.30000000000004</v>
      </c>
      <c r="I6" s="38">
        <v>50</v>
      </c>
      <c r="J6" s="33">
        <v>1</v>
      </c>
    </row>
    <row r="7" spans="1:10" x14ac:dyDescent="0.25">
      <c r="A7" s="35" t="s">
        <v>527</v>
      </c>
      <c r="B7" s="35" t="s">
        <v>488</v>
      </c>
      <c r="C7" s="35" t="s">
        <v>463</v>
      </c>
      <c r="D7" s="35" t="s">
        <v>379</v>
      </c>
      <c r="E7" s="533">
        <v>3</v>
      </c>
      <c r="F7" s="533">
        <v>4</v>
      </c>
      <c r="G7" s="138">
        <v>69.5</v>
      </c>
      <c r="H7" s="138">
        <v>69.5</v>
      </c>
      <c r="I7" s="38">
        <f>IF(H7=H6,I6,IF(H7=0,ROUNDDOWN(20,0),I6-J6))</f>
        <v>49</v>
      </c>
      <c r="J7" s="33">
        <f>IF(H7&lt;H6,1,IF(H7=H6,J6+1,0))</f>
        <v>1</v>
      </c>
    </row>
    <row r="8" spans="1:10" x14ac:dyDescent="0.25">
      <c r="A8" s="35" t="s">
        <v>528</v>
      </c>
      <c r="B8" s="35" t="s">
        <v>449</v>
      </c>
      <c r="C8" s="35" t="s">
        <v>597</v>
      </c>
      <c r="D8" s="35" t="s">
        <v>379</v>
      </c>
      <c r="E8" s="533">
        <v>11</v>
      </c>
      <c r="F8" s="533">
        <v>4</v>
      </c>
      <c r="G8" s="138">
        <v>63.7</v>
      </c>
      <c r="H8" s="138">
        <v>63.7</v>
      </c>
      <c r="I8" s="38">
        <f t="shared" ref="I8:I68" si="0">IF(H8=H7,I7,IF(H8=0,ROUNDDOWN(20,0),I7-J7))</f>
        <v>48</v>
      </c>
      <c r="J8" s="33">
        <f t="shared" ref="J8:J68" si="1">IF(H8&lt;H7,1,IF(H8=H7,J7+1,0))</f>
        <v>1</v>
      </c>
    </row>
    <row r="9" spans="1:10" x14ac:dyDescent="0.25">
      <c r="A9" s="35" t="s">
        <v>522</v>
      </c>
      <c r="B9" s="35" t="s">
        <v>454</v>
      </c>
      <c r="C9" s="35" t="s">
        <v>190</v>
      </c>
      <c r="D9" s="35" t="s">
        <v>379</v>
      </c>
      <c r="E9" s="533">
        <v>3</v>
      </c>
      <c r="F9" s="533">
        <v>3</v>
      </c>
      <c r="G9" s="138">
        <v>54.099999999999994</v>
      </c>
      <c r="H9" s="138">
        <v>54.099999999999994</v>
      </c>
      <c r="I9" s="38">
        <f t="shared" si="0"/>
        <v>47</v>
      </c>
      <c r="J9" s="33">
        <f t="shared" si="1"/>
        <v>1</v>
      </c>
    </row>
    <row r="10" spans="1:10" x14ac:dyDescent="0.25">
      <c r="A10" s="35" t="s">
        <v>508</v>
      </c>
      <c r="B10" s="35" t="s">
        <v>509</v>
      </c>
      <c r="C10" s="35" t="s">
        <v>502</v>
      </c>
      <c r="D10" s="35" t="s">
        <v>378</v>
      </c>
      <c r="E10" s="533">
        <v>5</v>
      </c>
      <c r="F10" s="533">
        <v>3</v>
      </c>
      <c r="G10" s="138">
        <v>52.7</v>
      </c>
      <c r="H10" s="138">
        <v>52.7</v>
      </c>
      <c r="I10" s="38">
        <f t="shared" si="0"/>
        <v>46</v>
      </c>
      <c r="J10" s="33">
        <f t="shared" si="1"/>
        <v>1</v>
      </c>
    </row>
    <row r="11" spans="1:10" x14ac:dyDescent="0.25">
      <c r="A11" s="35" t="s">
        <v>476</v>
      </c>
      <c r="B11" s="35" t="s">
        <v>477</v>
      </c>
      <c r="C11" s="35" t="s">
        <v>260</v>
      </c>
      <c r="D11" s="35" t="s">
        <v>378</v>
      </c>
      <c r="E11" s="533">
        <v>7</v>
      </c>
      <c r="F11" s="533">
        <v>2</v>
      </c>
      <c r="G11" s="138">
        <v>46.2</v>
      </c>
      <c r="H11" s="138">
        <v>46.2</v>
      </c>
      <c r="I11" s="38">
        <f t="shared" si="0"/>
        <v>45</v>
      </c>
      <c r="J11" s="33">
        <f t="shared" si="1"/>
        <v>1</v>
      </c>
    </row>
    <row r="12" spans="1:10" x14ac:dyDescent="0.25">
      <c r="A12" s="35" t="s">
        <v>455</v>
      </c>
      <c r="B12" s="35" t="s">
        <v>456</v>
      </c>
      <c r="C12" s="35" t="s">
        <v>457</v>
      </c>
      <c r="D12" s="35" t="s">
        <v>378</v>
      </c>
      <c r="E12" s="533">
        <v>4</v>
      </c>
      <c r="F12" s="533">
        <v>1</v>
      </c>
      <c r="G12" s="138">
        <v>27.9</v>
      </c>
      <c r="H12" s="138">
        <v>27.9</v>
      </c>
      <c r="I12" s="38">
        <f t="shared" si="0"/>
        <v>44</v>
      </c>
      <c r="J12" s="33">
        <f t="shared" si="1"/>
        <v>1</v>
      </c>
    </row>
    <row r="13" spans="1:10" x14ac:dyDescent="0.25">
      <c r="A13" s="35" t="s">
        <v>594</v>
      </c>
      <c r="B13" s="35" t="s">
        <v>491</v>
      </c>
      <c r="C13" s="35" t="s">
        <v>596</v>
      </c>
      <c r="D13" s="35" t="s">
        <v>379</v>
      </c>
      <c r="E13" s="533">
        <v>11</v>
      </c>
      <c r="F13" s="533"/>
      <c r="G13" s="138">
        <v>18.600000000000001</v>
      </c>
      <c r="H13" s="138">
        <v>18.600000000000001</v>
      </c>
      <c r="I13" s="38">
        <f t="shared" si="0"/>
        <v>43</v>
      </c>
      <c r="J13" s="33">
        <f t="shared" si="1"/>
        <v>1</v>
      </c>
    </row>
    <row r="14" spans="1:10" x14ac:dyDescent="0.25">
      <c r="A14" s="35" t="s">
        <v>526</v>
      </c>
      <c r="B14" s="35" t="s">
        <v>519</v>
      </c>
      <c r="C14" s="35" t="s">
        <v>525</v>
      </c>
      <c r="D14" s="35" t="s">
        <v>379</v>
      </c>
      <c r="E14" s="533">
        <v>8</v>
      </c>
      <c r="F14" s="533"/>
      <c r="G14" s="138">
        <v>9.8999999999999986</v>
      </c>
      <c r="H14" s="138">
        <v>9.8999999999999986</v>
      </c>
      <c r="I14" s="38">
        <f t="shared" si="0"/>
        <v>42</v>
      </c>
      <c r="J14" s="33">
        <f t="shared" si="1"/>
        <v>1</v>
      </c>
    </row>
    <row r="15" spans="1:10" x14ac:dyDescent="0.25">
      <c r="A15" s="35" t="s">
        <v>486</v>
      </c>
      <c r="B15" s="35" t="s">
        <v>487</v>
      </c>
      <c r="C15" s="35" t="s">
        <v>485</v>
      </c>
      <c r="D15" s="35" t="s">
        <v>378</v>
      </c>
      <c r="E15" s="533">
        <v>6</v>
      </c>
      <c r="F15" s="533"/>
      <c r="G15" s="138">
        <v>8.7999999999999989</v>
      </c>
      <c r="H15" s="138">
        <v>8.7999999999999989</v>
      </c>
      <c r="I15" s="38">
        <f t="shared" si="0"/>
        <v>41</v>
      </c>
      <c r="J15" s="33">
        <f t="shared" si="1"/>
        <v>1</v>
      </c>
    </row>
    <row r="16" spans="1:10" x14ac:dyDescent="0.25">
      <c r="A16" s="35" t="s">
        <v>465</v>
      </c>
      <c r="B16" s="35" t="s">
        <v>466</v>
      </c>
      <c r="C16" s="35" t="s">
        <v>273</v>
      </c>
      <c r="D16" s="35" t="s">
        <v>378</v>
      </c>
      <c r="E16" s="533">
        <v>3</v>
      </c>
      <c r="F16" s="533"/>
      <c r="G16" s="138">
        <v>7.4</v>
      </c>
      <c r="H16" s="138">
        <v>7.4</v>
      </c>
      <c r="I16" s="38">
        <f t="shared" si="0"/>
        <v>40</v>
      </c>
      <c r="J16" s="33">
        <f t="shared" si="1"/>
        <v>1</v>
      </c>
    </row>
    <row r="17" spans="1:10" x14ac:dyDescent="0.25">
      <c r="A17" s="35" t="s">
        <v>471</v>
      </c>
      <c r="B17" s="35" t="s">
        <v>464</v>
      </c>
      <c r="C17" s="35" t="s">
        <v>458</v>
      </c>
      <c r="D17" s="35" t="s">
        <v>378</v>
      </c>
      <c r="E17" s="533">
        <v>4</v>
      </c>
      <c r="F17" s="533">
        <v>1</v>
      </c>
      <c r="G17" s="138">
        <v>7.3000000000000007</v>
      </c>
      <c r="H17" s="138">
        <v>7.3000000000000007</v>
      </c>
      <c r="I17" s="38">
        <f t="shared" si="0"/>
        <v>39</v>
      </c>
      <c r="J17" s="33">
        <f t="shared" si="1"/>
        <v>1</v>
      </c>
    </row>
    <row r="18" spans="1:10" x14ac:dyDescent="0.25">
      <c r="A18" s="35" t="s">
        <v>481</v>
      </c>
      <c r="B18" s="35" t="s">
        <v>69</v>
      </c>
      <c r="C18" s="35" t="s">
        <v>482</v>
      </c>
      <c r="D18" s="35" t="s">
        <v>378</v>
      </c>
      <c r="E18" s="533">
        <v>5</v>
      </c>
      <c r="F18" s="533">
        <v>1</v>
      </c>
      <c r="G18" s="138">
        <v>6.2</v>
      </c>
      <c r="H18" s="138">
        <v>6.2</v>
      </c>
      <c r="I18" s="38">
        <f t="shared" si="0"/>
        <v>38</v>
      </c>
      <c r="J18" s="33">
        <f t="shared" si="1"/>
        <v>1</v>
      </c>
    </row>
    <row r="19" spans="1:10" x14ac:dyDescent="0.25">
      <c r="A19" s="35" t="s">
        <v>523</v>
      </c>
      <c r="B19" s="35" t="s">
        <v>421</v>
      </c>
      <c r="C19" s="35" t="s">
        <v>524</v>
      </c>
      <c r="D19" s="35" t="s">
        <v>379</v>
      </c>
      <c r="E19" s="533">
        <v>1</v>
      </c>
      <c r="F19" s="533"/>
      <c r="G19" s="138">
        <v>1.2</v>
      </c>
      <c r="H19" s="138">
        <v>1.2</v>
      </c>
      <c r="I19" s="38">
        <f t="shared" si="0"/>
        <v>37</v>
      </c>
      <c r="J19" s="33">
        <f t="shared" si="1"/>
        <v>1</v>
      </c>
    </row>
    <row r="20" spans="1:10" x14ac:dyDescent="0.25">
      <c r="A20"/>
      <c r="B20"/>
      <c r="C20"/>
      <c r="D20"/>
      <c r="E20"/>
      <c r="F20"/>
      <c r="G20"/>
      <c r="H20"/>
      <c r="I20" s="38">
        <f t="shared" si="0"/>
        <v>20</v>
      </c>
      <c r="J20" s="33">
        <f t="shared" si="1"/>
        <v>1</v>
      </c>
    </row>
    <row r="21" spans="1:10" x14ac:dyDescent="0.25">
      <c r="A21"/>
      <c r="B21"/>
      <c r="C21"/>
      <c r="D21"/>
      <c r="E21"/>
      <c r="F21"/>
      <c r="G21"/>
      <c r="H21"/>
      <c r="I21" s="38">
        <f t="shared" si="0"/>
        <v>20</v>
      </c>
      <c r="J21" s="33">
        <f t="shared" si="1"/>
        <v>2</v>
      </c>
    </row>
    <row r="22" spans="1:10" x14ac:dyDescent="0.25">
      <c r="A22"/>
      <c r="B22"/>
      <c r="C22"/>
      <c r="D22"/>
      <c r="E22"/>
      <c r="F22"/>
      <c r="G22"/>
      <c r="H22"/>
      <c r="I22" s="38">
        <f t="shared" si="0"/>
        <v>20</v>
      </c>
      <c r="J22" s="33">
        <f t="shared" si="1"/>
        <v>3</v>
      </c>
    </row>
    <row r="23" spans="1:10" x14ac:dyDescent="0.25">
      <c r="A23"/>
      <c r="B23"/>
      <c r="C23"/>
      <c r="D23"/>
      <c r="E23"/>
      <c r="F23"/>
      <c r="G23"/>
      <c r="H23"/>
      <c r="I23" s="38">
        <f t="shared" si="0"/>
        <v>20</v>
      </c>
      <c r="J23" s="33">
        <f t="shared" si="1"/>
        <v>4</v>
      </c>
    </row>
    <row r="24" spans="1:10" x14ac:dyDescent="0.25">
      <c r="A24"/>
      <c r="B24"/>
      <c r="C24"/>
      <c r="D24"/>
      <c r="E24"/>
      <c r="F24"/>
      <c r="G24"/>
      <c r="H24"/>
      <c r="I24" s="38">
        <f t="shared" si="0"/>
        <v>20</v>
      </c>
      <c r="J24" s="33">
        <f t="shared" si="1"/>
        <v>5</v>
      </c>
    </row>
    <row r="25" spans="1:10" x14ac:dyDescent="0.25">
      <c r="A25"/>
      <c r="B25"/>
      <c r="C25"/>
      <c r="D25"/>
      <c r="E25"/>
      <c r="F25"/>
      <c r="G25"/>
      <c r="H25"/>
      <c r="I25" s="38">
        <f t="shared" si="0"/>
        <v>20</v>
      </c>
      <c r="J25" s="33">
        <f t="shared" si="1"/>
        <v>6</v>
      </c>
    </row>
    <row r="26" spans="1:10" x14ac:dyDescent="0.25">
      <c r="A26"/>
      <c r="B26"/>
      <c r="C26"/>
      <c r="D26"/>
      <c r="E26"/>
      <c r="F26"/>
      <c r="G26"/>
      <c r="H26"/>
      <c r="I26" s="38">
        <f t="shared" si="0"/>
        <v>20</v>
      </c>
      <c r="J26" s="33">
        <f t="shared" si="1"/>
        <v>7</v>
      </c>
    </row>
    <row r="27" spans="1:10" x14ac:dyDescent="0.25">
      <c r="A27"/>
      <c r="B27"/>
      <c r="C27"/>
      <c r="D27"/>
      <c r="E27"/>
      <c r="F27"/>
      <c r="G27"/>
      <c r="H27"/>
      <c r="I27" s="38">
        <f t="shared" si="0"/>
        <v>20</v>
      </c>
      <c r="J27" s="33">
        <f t="shared" si="1"/>
        <v>8</v>
      </c>
    </row>
    <row r="28" spans="1:10" x14ac:dyDescent="0.25">
      <c r="A28"/>
      <c r="B28"/>
      <c r="C28"/>
      <c r="D28"/>
      <c r="E28"/>
      <c r="F28"/>
      <c r="G28"/>
      <c r="H28"/>
      <c r="I28" s="38">
        <f t="shared" si="0"/>
        <v>20</v>
      </c>
      <c r="J28" s="33">
        <f t="shared" si="1"/>
        <v>9</v>
      </c>
    </row>
    <row r="29" spans="1:10" x14ac:dyDescent="0.25">
      <c r="A29"/>
      <c r="B29"/>
      <c r="C29"/>
      <c r="D29"/>
      <c r="E29"/>
      <c r="F29"/>
      <c r="G29"/>
      <c r="H29"/>
      <c r="I29" s="38">
        <f t="shared" si="0"/>
        <v>20</v>
      </c>
      <c r="J29" s="33">
        <f t="shared" si="1"/>
        <v>10</v>
      </c>
    </row>
    <row r="30" spans="1:10" x14ac:dyDescent="0.25">
      <c r="A30"/>
      <c r="B30"/>
      <c r="C30"/>
      <c r="D30"/>
      <c r="E30"/>
      <c r="F30"/>
      <c r="G30"/>
      <c r="H30"/>
      <c r="I30" s="38">
        <f t="shared" si="0"/>
        <v>20</v>
      </c>
      <c r="J30" s="33">
        <f t="shared" si="1"/>
        <v>11</v>
      </c>
    </row>
    <row r="31" spans="1:10" x14ac:dyDescent="0.25">
      <c r="A31"/>
      <c r="B31"/>
      <c r="C31"/>
      <c r="D31"/>
      <c r="E31"/>
      <c r="F31"/>
      <c r="G31"/>
      <c r="H31"/>
      <c r="I31" s="38">
        <f t="shared" si="0"/>
        <v>20</v>
      </c>
      <c r="J31" s="33">
        <f t="shared" si="1"/>
        <v>12</v>
      </c>
    </row>
    <row r="32" spans="1:10" x14ac:dyDescent="0.25">
      <c r="A32"/>
      <c r="B32"/>
      <c r="C32"/>
      <c r="D32"/>
      <c r="E32"/>
      <c r="F32"/>
      <c r="G32"/>
      <c r="H32"/>
      <c r="I32" s="38">
        <f t="shared" si="0"/>
        <v>20</v>
      </c>
      <c r="J32" s="33">
        <f t="shared" si="1"/>
        <v>13</v>
      </c>
    </row>
    <row r="33" spans="1:10" x14ac:dyDescent="0.25">
      <c r="A33"/>
      <c r="B33"/>
      <c r="C33"/>
      <c r="D33"/>
      <c r="E33"/>
      <c r="F33"/>
      <c r="G33"/>
      <c r="H33"/>
      <c r="I33" s="38">
        <f t="shared" si="0"/>
        <v>20</v>
      </c>
      <c r="J33" s="33">
        <f t="shared" si="1"/>
        <v>14</v>
      </c>
    </row>
    <row r="34" spans="1:10" x14ac:dyDescent="0.25">
      <c r="A34"/>
      <c r="B34"/>
      <c r="C34"/>
      <c r="D34"/>
      <c r="E34"/>
      <c r="F34"/>
      <c r="G34"/>
      <c r="H34"/>
      <c r="I34" s="38">
        <f t="shared" si="0"/>
        <v>20</v>
      </c>
      <c r="J34" s="33">
        <f t="shared" si="1"/>
        <v>15</v>
      </c>
    </row>
    <row r="35" spans="1:10" x14ac:dyDescent="0.25">
      <c r="A35"/>
      <c r="B35"/>
      <c r="C35"/>
      <c r="D35"/>
      <c r="E35"/>
      <c r="F35"/>
      <c r="G35"/>
      <c r="H35"/>
      <c r="I35" s="38">
        <f t="shared" si="0"/>
        <v>20</v>
      </c>
      <c r="J35" s="33">
        <f t="shared" si="1"/>
        <v>16</v>
      </c>
    </row>
    <row r="36" spans="1:10" x14ac:dyDescent="0.25">
      <c r="A36"/>
      <c r="B36"/>
      <c r="C36"/>
      <c r="D36"/>
      <c r="E36"/>
      <c r="F36"/>
      <c r="G36"/>
      <c r="H36"/>
      <c r="I36" s="38">
        <f t="shared" si="0"/>
        <v>20</v>
      </c>
      <c r="J36" s="33">
        <f t="shared" si="1"/>
        <v>17</v>
      </c>
    </row>
    <row r="37" spans="1:10" x14ac:dyDescent="0.25">
      <c r="A37"/>
      <c r="B37"/>
      <c r="C37"/>
      <c r="D37"/>
      <c r="E37"/>
      <c r="F37"/>
      <c r="G37"/>
      <c r="H37"/>
      <c r="I37" s="38">
        <f t="shared" si="0"/>
        <v>20</v>
      </c>
      <c r="J37" s="33">
        <f t="shared" si="1"/>
        <v>18</v>
      </c>
    </row>
    <row r="38" spans="1:10" x14ac:dyDescent="0.25">
      <c r="A38"/>
      <c r="B38"/>
      <c r="C38"/>
      <c r="D38"/>
      <c r="E38"/>
      <c r="F38"/>
      <c r="G38"/>
      <c r="H38"/>
      <c r="I38" s="38">
        <f t="shared" si="0"/>
        <v>20</v>
      </c>
      <c r="J38" s="33">
        <f t="shared" si="1"/>
        <v>19</v>
      </c>
    </row>
    <row r="39" spans="1:10" x14ac:dyDescent="0.25">
      <c r="I39" s="38">
        <f t="shared" si="0"/>
        <v>20</v>
      </c>
      <c r="J39" s="33">
        <f t="shared" si="1"/>
        <v>20</v>
      </c>
    </row>
    <row r="40" spans="1:10" x14ac:dyDescent="0.25">
      <c r="I40" s="38">
        <f t="shared" si="0"/>
        <v>20</v>
      </c>
      <c r="J40" s="33">
        <f t="shared" si="1"/>
        <v>21</v>
      </c>
    </row>
    <row r="41" spans="1:10" x14ac:dyDescent="0.25">
      <c r="I41" s="38">
        <f t="shared" si="0"/>
        <v>20</v>
      </c>
      <c r="J41" s="33">
        <f t="shared" si="1"/>
        <v>22</v>
      </c>
    </row>
    <row r="42" spans="1:10" x14ac:dyDescent="0.25">
      <c r="I42" s="38">
        <f t="shared" si="0"/>
        <v>20</v>
      </c>
      <c r="J42" s="33">
        <f t="shared" si="1"/>
        <v>23</v>
      </c>
    </row>
    <row r="43" spans="1:10" x14ac:dyDescent="0.25">
      <c r="I43" s="38">
        <f t="shared" si="0"/>
        <v>20</v>
      </c>
      <c r="J43" s="33">
        <f t="shared" si="1"/>
        <v>24</v>
      </c>
    </row>
    <row r="44" spans="1:10" x14ac:dyDescent="0.25">
      <c r="I44" s="38">
        <f t="shared" si="0"/>
        <v>20</v>
      </c>
      <c r="J44" s="33">
        <f t="shared" si="1"/>
        <v>25</v>
      </c>
    </row>
    <row r="45" spans="1:10" x14ac:dyDescent="0.25">
      <c r="I45" s="38">
        <f t="shared" si="0"/>
        <v>20</v>
      </c>
      <c r="J45" s="33">
        <f t="shared" si="1"/>
        <v>26</v>
      </c>
    </row>
    <row r="46" spans="1:10" x14ac:dyDescent="0.25">
      <c r="I46" s="38">
        <f t="shared" si="0"/>
        <v>20</v>
      </c>
      <c r="J46" s="33">
        <f t="shared" si="1"/>
        <v>27</v>
      </c>
    </row>
    <row r="47" spans="1:10" x14ac:dyDescent="0.25">
      <c r="I47" s="38">
        <f t="shared" si="0"/>
        <v>20</v>
      </c>
      <c r="J47" s="33">
        <f t="shared" si="1"/>
        <v>28</v>
      </c>
    </row>
    <row r="48" spans="1:10" x14ac:dyDescent="0.25">
      <c r="I48" s="38">
        <f t="shared" si="0"/>
        <v>20</v>
      </c>
      <c r="J48" s="33">
        <f t="shared" si="1"/>
        <v>29</v>
      </c>
    </row>
    <row r="49" spans="9:10" x14ac:dyDescent="0.25">
      <c r="I49" s="38">
        <f t="shared" si="0"/>
        <v>20</v>
      </c>
      <c r="J49" s="33">
        <f t="shared" si="1"/>
        <v>30</v>
      </c>
    </row>
    <row r="50" spans="9:10" x14ac:dyDescent="0.25">
      <c r="I50" s="38">
        <f t="shared" si="0"/>
        <v>20</v>
      </c>
      <c r="J50" s="33">
        <f t="shared" si="1"/>
        <v>31</v>
      </c>
    </row>
    <row r="51" spans="9:10" x14ac:dyDescent="0.25">
      <c r="I51" s="38">
        <f t="shared" si="0"/>
        <v>20</v>
      </c>
      <c r="J51" s="33">
        <f t="shared" si="1"/>
        <v>32</v>
      </c>
    </row>
    <row r="52" spans="9:10" x14ac:dyDescent="0.25">
      <c r="I52" s="38">
        <f t="shared" si="0"/>
        <v>20</v>
      </c>
      <c r="J52" s="33">
        <f t="shared" si="1"/>
        <v>33</v>
      </c>
    </row>
    <row r="53" spans="9:10" x14ac:dyDescent="0.25">
      <c r="I53" s="38">
        <f t="shared" si="0"/>
        <v>20</v>
      </c>
      <c r="J53" s="33">
        <f t="shared" si="1"/>
        <v>34</v>
      </c>
    </row>
    <row r="54" spans="9:10" x14ac:dyDescent="0.25">
      <c r="I54" s="38">
        <f t="shared" si="0"/>
        <v>20</v>
      </c>
      <c r="J54" s="33">
        <f t="shared" si="1"/>
        <v>35</v>
      </c>
    </row>
    <row r="55" spans="9:10" x14ac:dyDescent="0.25">
      <c r="I55" s="38">
        <f t="shared" si="0"/>
        <v>20</v>
      </c>
      <c r="J55" s="33">
        <f t="shared" si="1"/>
        <v>36</v>
      </c>
    </row>
    <row r="56" spans="9:10" x14ac:dyDescent="0.25">
      <c r="I56" s="38">
        <f t="shared" si="0"/>
        <v>20</v>
      </c>
      <c r="J56" s="33">
        <f t="shared" si="1"/>
        <v>37</v>
      </c>
    </row>
    <row r="57" spans="9:10" x14ac:dyDescent="0.25">
      <c r="I57" s="38">
        <f t="shared" si="0"/>
        <v>20</v>
      </c>
      <c r="J57" s="33">
        <f t="shared" si="1"/>
        <v>38</v>
      </c>
    </row>
    <row r="58" spans="9:10" x14ac:dyDescent="0.25">
      <c r="I58" s="38">
        <f t="shared" si="0"/>
        <v>20</v>
      </c>
      <c r="J58" s="33">
        <f t="shared" si="1"/>
        <v>39</v>
      </c>
    </row>
    <row r="59" spans="9:10" x14ac:dyDescent="0.25">
      <c r="I59" s="38">
        <f t="shared" si="0"/>
        <v>20</v>
      </c>
      <c r="J59" s="33">
        <f t="shared" si="1"/>
        <v>40</v>
      </c>
    </row>
    <row r="60" spans="9:10" x14ac:dyDescent="0.25">
      <c r="I60" s="38">
        <f t="shared" si="0"/>
        <v>20</v>
      </c>
      <c r="J60" s="33">
        <f t="shared" si="1"/>
        <v>41</v>
      </c>
    </row>
    <row r="61" spans="9:10" x14ac:dyDescent="0.25">
      <c r="I61" s="38">
        <f t="shared" si="0"/>
        <v>20</v>
      </c>
      <c r="J61" s="33">
        <f t="shared" si="1"/>
        <v>42</v>
      </c>
    </row>
    <row r="62" spans="9:10" x14ac:dyDescent="0.25">
      <c r="I62" s="38">
        <f t="shared" si="0"/>
        <v>20</v>
      </c>
      <c r="J62" s="33">
        <f t="shared" si="1"/>
        <v>43</v>
      </c>
    </row>
    <row r="63" spans="9:10" x14ac:dyDescent="0.25">
      <c r="I63" s="38">
        <f t="shared" si="0"/>
        <v>20</v>
      </c>
      <c r="J63" s="33">
        <f t="shared" si="1"/>
        <v>44</v>
      </c>
    </row>
    <row r="64" spans="9:10" x14ac:dyDescent="0.25">
      <c r="I64" s="38">
        <f t="shared" si="0"/>
        <v>20</v>
      </c>
      <c r="J64" s="33">
        <f t="shared" si="1"/>
        <v>45</v>
      </c>
    </row>
    <row r="65" spans="9:10" x14ac:dyDescent="0.25">
      <c r="I65" s="38">
        <f t="shared" si="0"/>
        <v>20</v>
      </c>
      <c r="J65" s="33">
        <f t="shared" si="1"/>
        <v>46</v>
      </c>
    </row>
    <row r="66" spans="9:10" x14ac:dyDescent="0.25">
      <c r="I66" s="38">
        <f t="shared" si="0"/>
        <v>20</v>
      </c>
      <c r="J66" s="33">
        <f t="shared" si="1"/>
        <v>47</v>
      </c>
    </row>
    <row r="67" spans="9:10" x14ac:dyDescent="0.25">
      <c r="I67" s="38">
        <f t="shared" si="0"/>
        <v>20</v>
      </c>
      <c r="J67" s="33">
        <f t="shared" si="1"/>
        <v>48</v>
      </c>
    </row>
    <row r="68" spans="9:10" x14ac:dyDescent="0.25">
      <c r="I68" s="38">
        <f t="shared" si="0"/>
        <v>20</v>
      </c>
      <c r="J68" s="33">
        <f t="shared" si="1"/>
        <v>49</v>
      </c>
    </row>
  </sheetData>
  <mergeCells count="1">
    <mergeCell ref="C2:H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2:J68"/>
  <sheetViews>
    <sheetView workbookViewId="0">
      <selection activeCell="C2" sqref="C2:H2"/>
    </sheetView>
  </sheetViews>
  <sheetFormatPr defaultColWidth="9.453125" defaultRowHeight="12.5" x14ac:dyDescent="0.25"/>
  <cols>
    <col min="1" max="1" width="13.54296875" style="33" customWidth="1"/>
    <col min="2" max="3" width="16.54296875" style="33" bestFit="1" customWidth="1"/>
    <col min="4" max="4" width="30.6328125" style="33" bestFit="1" customWidth="1"/>
    <col min="5" max="5" width="7.08984375" style="33" bestFit="1" customWidth="1"/>
    <col min="6" max="6" width="8.453125" style="33" bestFit="1" customWidth="1"/>
    <col min="7" max="7" width="7.81640625" style="33" bestFit="1" customWidth="1"/>
    <col min="8" max="8" width="6.26953125" style="33" bestFit="1" customWidth="1"/>
    <col min="9" max="9" width="9.453125" style="33" customWidth="1"/>
    <col min="10" max="10" width="4" style="33" customWidth="1"/>
    <col min="11" max="16384" width="9.453125" style="33"/>
  </cols>
  <sheetData>
    <row r="2" spans="1:10" s="27" customFormat="1" ht="13" x14ac:dyDescent="0.25">
      <c r="A2" s="34" t="s">
        <v>79</v>
      </c>
      <c r="B2" s="35" t="s">
        <v>186</v>
      </c>
      <c r="C2" s="527" t="str">
        <f>$B$3&amp;" "&amp; Individuals!$G$1</f>
        <v>(Multiple Items) GUS Day 3</v>
      </c>
      <c r="D2" s="527"/>
      <c r="E2" s="527"/>
      <c r="F2" s="527"/>
      <c r="G2" s="527"/>
      <c r="H2" s="527"/>
      <c r="I2" s="29"/>
      <c r="J2" s="28"/>
    </row>
    <row r="3" spans="1:10" ht="20" x14ac:dyDescent="0.25">
      <c r="A3" s="36" t="s">
        <v>4</v>
      </c>
      <c r="B3" s="35" t="s">
        <v>186</v>
      </c>
      <c r="D3" s="39" t="s">
        <v>589</v>
      </c>
    </row>
    <row r="5" spans="1:10" s="35" customFormat="1" ht="37.5" x14ac:dyDescent="0.25">
      <c r="A5" s="47" t="s">
        <v>82</v>
      </c>
      <c r="B5" s="47" t="s">
        <v>1</v>
      </c>
      <c r="C5" s="47" t="s">
        <v>2</v>
      </c>
      <c r="D5" s="47" t="s">
        <v>83</v>
      </c>
      <c r="E5" s="31" t="s">
        <v>86</v>
      </c>
      <c r="F5" s="31" t="s">
        <v>116</v>
      </c>
      <c r="G5" s="31" t="s">
        <v>102</v>
      </c>
      <c r="H5" s="31" t="s">
        <v>117</v>
      </c>
      <c r="I5" s="32" t="s">
        <v>167</v>
      </c>
    </row>
    <row r="6" spans="1:10" x14ac:dyDescent="0.25">
      <c r="A6" s="35" t="s">
        <v>435</v>
      </c>
      <c r="B6" s="35" t="s">
        <v>406</v>
      </c>
      <c r="C6" s="35" t="s">
        <v>529</v>
      </c>
      <c r="D6" s="35" t="s">
        <v>233</v>
      </c>
      <c r="E6" s="533">
        <v>13</v>
      </c>
      <c r="F6" s="533">
        <v>3</v>
      </c>
      <c r="G6" s="138">
        <v>71.59999999999998</v>
      </c>
      <c r="H6" s="138">
        <v>71.59999999999998</v>
      </c>
      <c r="I6" s="38">
        <v>50</v>
      </c>
      <c r="J6" s="33">
        <v>1</v>
      </c>
    </row>
    <row r="7" spans="1:10" x14ac:dyDescent="0.25">
      <c r="A7" s="35" t="s">
        <v>434</v>
      </c>
      <c r="B7" s="35" t="s">
        <v>404</v>
      </c>
      <c r="C7" s="35" t="s">
        <v>405</v>
      </c>
      <c r="D7" s="35" t="s">
        <v>233</v>
      </c>
      <c r="E7" s="533">
        <v>6</v>
      </c>
      <c r="F7" s="533">
        <v>2</v>
      </c>
      <c r="G7" s="138">
        <v>64.099999999999994</v>
      </c>
      <c r="H7" s="138">
        <v>64.099999999999994</v>
      </c>
      <c r="I7" s="38">
        <f>IF(H7=H6,I6,IF(H7=0,ROUNDDOWN(20,0),I6-J6))</f>
        <v>49</v>
      </c>
      <c r="J7" s="33">
        <f>IF(H7&lt;H6,1,IF(H7=H6,J6+1,0))</f>
        <v>1</v>
      </c>
    </row>
    <row r="8" spans="1:10" x14ac:dyDescent="0.25">
      <c r="A8" s="35" t="s">
        <v>438</v>
      </c>
      <c r="B8" s="35" t="s">
        <v>411</v>
      </c>
      <c r="C8" s="35" t="s">
        <v>77</v>
      </c>
      <c r="D8" s="35" t="s">
        <v>233</v>
      </c>
      <c r="E8" s="533">
        <v>15</v>
      </c>
      <c r="F8" s="533">
        <v>3</v>
      </c>
      <c r="G8" s="138">
        <v>57.599999999999987</v>
      </c>
      <c r="H8" s="138">
        <v>57.599999999999987</v>
      </c>
      <c r="I8" s="38">
        <f t="shared" ref="I8:I68" si="0">IF(H8=H7,I7,IF(H8=0,ROUNDDOWN(20,0),I7-J7))</f>
        <v>48</v>
      </c>
      <c r="J8" s="33">
        <f t="shared" ref="J8:J68" si="1">IF(H8&lt;H7,1,IF(H8=H7,J7+1,0))</f>
        <v>1</v>
      </c>
    </row>
    <row r="9" spans="1:10" x14ac:dyDescent="0.25">
      <c r="A9" s="35" t="s">
        <v>483</v>
      </c>
      <c r="B9" s="35" t="s">
        <v>460</v>
      </c>
      <c r="C9" s="35" t="s">
        <v>467</v>
      </c>
      <c r="D9" s="35" t="s">
        <v>228</v>
      </c>
      <c r="E9" s="533">
        <v>14</v>
      </c>
      <c r="F9" s="533">
        <v>4</v>
      </c>
      <c r="G9" s="138">
        <v>54.999999999999993</v>
      </c>
      <c r="H9" s="138">
        <v>54.999999999999993</v>
      </c>
      <c r="I9" s="38">
        <f t="shared" si="0"/>
        <v>47</v>
      </c>
      <c r="J9" s="33">
        <f t="shared" si="1"/>
        <v>1</v>
      </c>
    </row>
    <row r="10" spans="1:10" x14ac:dyDescent="0.25">
      <c r="A10" s="35" t="s">
        <v>437</v>
      </c>
      <c r="B10" s="35" t="s">
        <v>409</v>
      </c>
      <c r="C10" s="35" t="s">
        <v>410</v>
      </c>
      <c r="D10" s="35" t="s">
        <v>233</v>
      </c>
      <c r="E10" s="533">
        <v>9</v>
      </c>
      <c r="F10" s="533">
        <v>2</v>
      </c>
      <c r="G10" s="138">
        <v>47.699999999999996</v>
      </c>
      <c r="H10" s="138">
        <v>47.699999999999996</v>
      </c>
      <c r="I10" s="38">
        <f t="shared" si="0"/>
        <v>46</v>
      </c>
      <c r="J10" s="33">
        <f t="shared" si="1"/>
        <v>1</v>
      </c>
    </row>
    <row r="11" spans="1:10" x14ac:dyDescent="0.25">
      <c r="A11" s="35" t="s">
        <v>500</v>
      </c>
      <c r="B11" s="35" t="s">
        <v>501</v>
      </c>
      <c r="C11" s="35" t="s">
        <v>499</v>
      </c>
      <c r="D11" s="35" t="s">
        <v>228</v>
      </c>
      <c r="E11" s="533">
        <v>12</v>
      </c>
      <c r="F11" s="533">
        <v>1</v>
      </c>
      <c r="G11" s="138">
        <v>39.900000000000006</v>
      </c>
      <c r="H11" s="138">
        <v>39.900000000000006</v>
      </c>
      <c r="I11" s="38">
        <f t="shared" si="0"/>
        <v>45</v>
      </c>
      <c r="J11" s="33">
        <f t="shared" si="1"/>
        <v>1</v>
      </c>
    </row>
    <row r="12" spans="1:10" x14ac:dyDescent="0.25">
      <c r="A12" s="35" t="s">
        <v>510</v>
      </c>
      <c r="B12" s="35" t="s">
        <v>511</v>
      </c>
      <c r="C12" s="35" t="s">
        <v>459</v>
      </c>
      <c r="D12" s="35" t="s">
        <v>228</v>
      </c>
      <c r="E12" s="533">
        <v>16</v>
      </c>
      <c r="F12" s="533">
        <v>2</v>
      </c>
      <c r="G12" s="138">
        <v>34.6</v>
      </c>
      <c r="H12" s="138">
        <v>34.6</v>
      </c>
      <c r="I12" s="38">
        <f t="shared" si="0"/>
        <v>44</v>
      </c>
      <c r="J12" s="33">
        <f t="shared" si="1"/>
        <v>1</v>
      </c>
    </row>
    <row r="13" spans="1:10" x14ac:dyDescent="0.25">
      <c r="A13" s="35" t="s">
        <v>436</v>
      </c>
      <c r="B13" s="35" t="s">
        <v>407</v>
      </c>
      <c r="C13" s="35" t="s">
        <v>408</v>
      </c>
      <c r="D13" s="35" t="s">
        <v>233</v>
      </c>
      <c r="E13" s="533">
        <v>6</v>
      </c>
      <c r="F13" s="533">
        <v>1</v>
      </c>
      <c r="G13" s="138">
        <v>30.400000000000002</v>
      </c>
      <c r="H13" s="138">
        <v>30.400000000000002</v>
      </c>
      <c r="I13" s="38">
        <f t="shared" si="0"/>
        <v>43</v>
      </c>
      <c r="J13" s="33">
        <f t="shared" si="1"/>
        <v>1</v>
      </c>
    </row>
    <row r="14" spans="1:10" x14ac:dyDescent="0.25">
      <c r="A14" s="35" t="s">
        <v>258</v>
      </c>
      <c r="B14" s="35" t="s">
        <v>259</v>
      </c>
      <c r="C14" s="35" t="s">
        <v>260</v>
      </c>
      <c r="D14" s="35" t="s">
        <v>228</v>
      </c>
      <c r="E14" s="533">
        <v>9</v>
      </c>
      <c r="F14" s="533">
        <v>3</v>
      </c>
      <c r="G14" s="138">
        <v>29.5</v>
      </c>
      <c r="H14" s="138">
        <v>29.5</v>
      </c>
      <c r="I14" s="38">
        <f t="shared" si="0"/>
        <v>42</v>
      </c>
      <c r="J14" s="33">
        <f t="shared" si="1"/>
        <v>1</v>
      </c>
    </row>
    <row r="15" spans="1:10" x14ac:dyDescent="0.25">
      <c r="A15" s="35" t="s">
        <v>439</v>
      </c>
      <c r="B15" s="35" t="s">
        <v>412</v>
      </c>
      <c r="C15" s="35" t="s">
        <v>413</v>
      </c>
      <c r="D15" s="35" t="s">
        <v>233</v>
      </c>
      <c r="E15" s="533">
        <v>6</v>
      </c>
      <c r="F15" s="533">
        <v>2</v>
      </c>
      <c r="G15" s="138">
        <v>25.400000000000002</v>
      </c>
      <c r="H15" s="138">
        <v>25.400000000000002</v>
      </c>
      <c r="I15" s="38">
        <f t="shared" si="0"/>
        <v>41</v>
      </c>
      <c r="J15" s="33">
        <f t="shared" si="1"/>
        <v>1</v>
      </c>
    </row>
    <row r="16" spans="1:10" x14ac:dyDescent="0.25">
      <c r="A16" s="35" t="s">
        <v>440</v>
      </c>
      <c r="B16" s="35" t="s">
        <v>414</v>
      </c>
      <c r="C16" s="35" t="s">
        <v>415</v>
      </c>
      <c r="D16" s="35" t="s">
        <v>233</v>
      </c>
      <c r="E16" s="533">
        <v>4</v>
      </c>
      <c r="F16" s="533">
        <v>1</v>
      </c>
      <c r="G16" s="138">
        <v>24.400000000000002</v>
      </c>
      <c r="H16" s="138">
        <v>24.400000000000002</v>
      </c>
      <c r="I16" s="38">
        <f t="shared" si="0"/>
        <v>40</v>
      </c>
      <c r="J16" s="33">
        <f t="shared" si="1"/>
        <v>1</v>
      </c>
    </row>
    <row r="17" spans="1:10" x14ac:dyDescent="0.25">
      <c r="A17" s="35" t="s">
        <v>478</v>
      </c>
      <c r="B17" s="35" t="s">
        <v>479</v>
      </c>
      <c r="C17" s="35" t="s">
        <v>480</v>
      </c>
      <c r="D17" s="35" t="s">
        <v>228</v>
      </c>
      <c r="E17" s="533">
        <v>6</v>
      </c>
      <c r="F17" s="533">
        <v>1</v>
      </c>
      <c r="G17" s="138">
        <v>24.300000000000004</v>
      </c>
      <c r="H17" s="138">
        <v>24.300000000000004</v>
      </c>
      <c r="I17" s="38">
        <f t="shared" si="0"/>
        <v>39</v>
      </c>
      <c r="J17" s="33">
        <f t="shared" si="1"/>
        <v>1</v>
      </c>
    </row>
    <row r="18" spans="1:10" x14ac:dyDescent="0.25">
      <c r="A18" s="35" t="s">
        <v>297</v>
      </c>
      <c r="B18" s="35" t="s">
        <v>298</v>
      </c>
      <c r="C18" s="35" t="s">
        <v>299</v>
      </c>
      <c r="D18" s="35" t="s">
        <v>228</v>
      </c>
      <c r="E18" s="533">
        <v>13</v>
      </c>
      <c r="F18" s="533"/>
      <c r="G18" s="138">
        <v>22.2</v>
      </c>
      <c r="H18" s="138">
        <v>22.2</v>
      </c>
      <c r="I18" s="38">
        <f t="shared" si="0"/>
        <v>38</v>
      </c>
      <c r="J18" s="33">
        <f t="shared" si="1"/>
        <v>1</v>
      </c>
    </row>
    <row r="19" spans="1:10" x14ac:dyDescent="0.25">
      <c r="A19" s="35" t="s">
        <v>484</v>
      </c>
      <c r="B19" s="35" t="s">
        <v>384</v>
      </c>
      <c r="C19" s="35" t="s">
        <v>459</v>
      </c>
      <c r="D19" s="35" t="s">
        <v>228</v>
      </c>
      <c r="E19" s="533">
        <v>7</v>
      </c>
      <c r="F19" s="533"/>
      <c r="G19" s="138">
        <v>10.399999999999999</v>
      </c>
      <c r="H19" s="138">
        <v>10.399999999999999</v>
      </c>
      <c r="I19" s="38">
        <f t="shared" si="0"/>
        <v>37</v>
      </c>
      <c r="J19" s="33">
        <f t="shared" si="1"/>
        <v>1</v>
      </c>
    </row>
    <row r="20" spans="1:10" x14ac:dyDescent="0.25">
      <c r="A20"/>
      <c r="B20"/>
      <c r="C20"/>
      <c r="D20"/>
      <c r="E20"/>
      <c r="F20"/>
      <c r="G20"/>
      <c r="H20"/>
      <c r="I20" s="38">
        <f t="shared" si="0"/>
        <v>20</v>
      </c>
      <c r="J20" s="33">
        <f t="shared" si="1"/>
        <v>1</v>
      </c>
    </row>
    <row r="21" spans="1:10" x14ac:dyDescent="0.25">
      <c r="A21"/>
      <c r="B21"/>
      <c r="C21"/>
      <c r="D21"/>
      <c r="E21"/>
      <c r="F21"/>
      <c r="G21"/>
      <c r="H21"/>
      <c r="I21" s="38">
        <f t="shared" si="0"/>
        <v>20</v>
      </c>
      <c r="J21" s="33">
        <f t="shared" si="1"/>
        <v>2</v>
      </c>
    </row>
    <row r="22" spans="1:10" x14ac:dyDescent="0.25">
      <c r="A22"/>
      <c r="B22"/>
      <c r="C22"/>
      <c r="D22"/>
      <c r="E22"/>
      <c r="F22"/>
      <c r="G22"/>
      <c r="H22"/>
      <c r="I22" s="38">
        <f t="shared" si="0"/>
        <v>20</v>
      </c>
      <c r="J22" s="33">
        <f t="shared" si="1"/>
        <v>3</v>
      </c>
    </row>
    <row r="23" spans="1:10" x14ac:dyDescent="0.25">
      <c r="A23"/>
      <c r="B23"/>
      <c r="C23"/>
      <c r="D23"/>
      <c r="E23"/>
      <c r="F23"/>
      <c r="G23"/>
      <c r="H23"/>
      <c r="I23" s="38">
        <f t="shared" si="0"/>
        <v>20</v>
      </c>
      <c r="J23" s="33">
        <f t="shared" si="1"/>
        <v>4</v>
      </c>
    </row>
    <row r="24" spans="1:10" x14ac:dyDescent="0.25">
      <c r="A24"/>
      <c r="B24"/>
      <c r="C24"/>
      <c r="D24"/>
      <c r="E24"/>
      <c r="F24"/>
      <c r="G24"/>
      <c r="H24"/>
      <c r="I24" s="38">
        <f t="shared" si="0"/>
        <v>20</v>
      </c>
      <c r="J24" s="33">
        <f t="shared" si="1"/>
        <v>5</v>
      </c>
    </row>
    <row r="25" spans="1:10" x14ac:dyDescent="0.25">
      <c r="A25"/>
      <c r="B25"/>
      <c r="C25"/>
      <c r="D25"/>
      <c r="E25"/>
      <c r="F25"/>
      <c r="G25"/>
      <c r="H25"/>
      <c r="I25" s="38">
        <f t="shared" si="0"/>
        <v>20</v>
      </c>
      <c r="J25" s="33">
        <f t="shared" si="1"/>
        <v>6</v>
      </c>
    </row>
    <row r="26" spans="1:10" x14ac:dyDescent="0.25">
      <c r="A26"/>
      <c r="B26"/>
      <c r="C26"/>
      <c r="D26"/>
      <c r="E26"/>
      <c r="F26"/>
      <c r="G26"/>
      <c r="H26"/>
      <c r="I26" s="38">
        <f t="shared" si="0"/>
        <v>20</v>
      </c>
      <c r="J26" s="33">
        <f t="shared" si="1"/>
        <v>7</v>
      </c>
    </row>
    <row r="27" spans="1:10" x14ac:dyDescent="0.25">
      <c r="I27" s="38">
        <f t="shared" si="0"/>
        <v>20</v>
      </c>
      <c r="J27" s="33">
        <f t="shared" si="1"/>
        <v>8</v>
      </c>
    </row>
    <row r="28" spans="1:10" x14ac:dyDescent="0.25">
      <c r="I28" s="38">
        <f t="shared" si="0"/>
        <v>20</v>
      </c>
      <c r="J28" s="33">
        <f t="shared" si="1"/>
        <v>9</v>
      </c>
    </row>
    <row r="29" spans="1:10" x14ac:dyDescent="0.25">
      <c r="I29" s="38">
        <f t="shared" si="0"/>
        <v>20</v>
      </c>
      <c r="J29" s="33">
        <f t="shared" si="1"/>
        <v>10</v>
      </c>
    </row>
    <row r="30" spans="1:10" x14ac:dyDescent="0.25">
      <c r="I30" s="38">
        <f t="shared" si="0"/>
        <v>20</v>
      </c>
      <c r="J30" s="33">
        <f t="shared" si="1"/>
        <v>11</v>
      </c>
    </row>
    <row r="31" spans="1:10" x14ac:dyDescent="0.25">
      <c r="I31" s="38">
        <f t="shared" si="0"/>
        <v>20</v>
      </c>
      <c r="J31" s="33">
        <f t="shared" si="1"/>
        <v>12</v>
      </c>
    </row>
    <row r="32" spans="1:10" x14ac:dyDescent="0.25">
      <c r="I32" s="38">
        <f t="shared" si="0"/>
        <v>20</v>
      </c>
      <c r="J32" s="33">
        <f t="shared" si="1"/>
        <v>13</v>
      </c>
    </row>
    <row r="33" spans="9:10" x14ac:dyDescent="0.25">
      <c r="I33" s="38">
        <f t="shared" si="0"/>
        <v>20</v>
      </c>
      <c r="J33" s="33">
        <f t="shared" si="1"/>
        <v>14</v>
      </c>
    </row>
    <row r="34" spans="9:10" x14ac:dyDescent="0.25">
      <c r="I34" s="38">
        <f t="shared" si="0"/>
        <v>20</v>
      </c>
      <c r="J34" s="33">
        <f t="shared" si="1"/>
        <v>15</v>
      </c>
    </row>
    <row r="35" spans="9:10" x14ac:dyDescent="0.25">
      <c r="I35" s="38">
        <f t="shared" si="0"/>
        <v>20</v>
      </c>
      <c r="J35" s="33">
        <f t="shared" si="1"/>
        <v>16</v>
      </c>
    </row>
    <row r="36" spans="9:10" x14ac:dyDescent="0.25">
      <c r="I36" s="38">
        <f t="shared" si="0"/>
        <v>20</v>
      </c>
      <c r="J36" s="33">
        <f t="shared" si="1"/>
        <v>17</v>
      </c>
    </row>
    <row r="37" spans="9:10" x14ac:dyDescent="0.25">
      <c r="I37" s="38">
        <f t="shared" si="0"/>
        <v>20</v>
      </c>
      <c r="J37" s="33">
        <f t="shared" si="1"/>
        <v>18</v>
      </c>
    </row>
    <row r="38" spans="9:10" x14ac:dyDescent="0.25">
      <c r="I38" s="38">
        <f t="shared" si="0"/>
        <v>20</v>
      </c>
      <c r="J38" s="33">
        <f t="shared" si="1"/>
        <v>19</v>
      </c>
    </row>
    <row r="39" spans="9:10" x14ac:dyDescent="0.25">
      <c r="I39" s="38">
        <f t="shared" si="0"/>
        <v>20</v>
      </c>
      <c r="J39" s="33">
        <f t="shared" si="1"/>
        <v>20</v>
      </c>
    </row>
    <row r="40" spans="9:10" x14ac:dyDescent="0.25">
      <c r="I40" s="38">
        <f t="shared" si="0"/>
        <v>20</v>
      </c>
      <c r="J40" s="33">
        <f t="shared" si="1"/>
        <v>21</v>
      </c>
    </row>
    <row r="41" spans="9:10" x14ac:dyDescent="0.25">
      <c r="I41" s="38">
        <f t="shared" si="0"/>
        <v>20</v>
      </c>
      <c r="J41" s="33">
        <f t="shared" si="1"/>
        <v>22</v>
      </c>
    </row>
    <row r="42" spans="9:10" x14ac:dyDescent="0.25">
      <c r="I42" s="38">
        <f t="shared" si="0"/>
        <v>20</v>
      </c>
      <c r="J42" s="33">
        <f t="shared" si="1"/>
        <v>23</v>
      </c>
    </row>
    <row r="43" spans="9:10" x14ac:dyDescent="0.25">
      <c r="I43" s="38">
        <f t="shared" si="0"/>
        <v>20</v>
      </c>
      <c r="J43" s="33">
        <f t="shared" si="1"/>
        <v>24</v>
      </c>
    </row>
    <row r="44" spans="9:10" x14ac:dyDescent="0.25">
      <c r="I44" s="38">
        <f t="shared" si="0"/>
        <v>20</v>
      </c>
      <c r="J44" s="33">
        <f t="shared" si="1"/>
        <v>25</v>
      </c>
    </row>
    <row r="45" spans="9:10" x14ac:dyDescent="0.25">
      <c r="I45" s="38">
        <f t="shared" si="0"/>
        <v>20</v>
      </c>
      <c r="J45" s="33">
        <f t="shared" si="1"/>
        <v>26</v>
      </c>
    </row>
    <row r="46" spans="9:10" x14ac:dyDescent="0.25">
      <c r="I46" s="38">
        <f t="shared" si="0"/>
        <v>20</v>
      </c>
      <c r="J46" s="33">
        <f t="shared" si="1"/>
        <v>27</v>
      </c>
    </row>
    <row r="47" spans="9:10" x14ac:dyDescent="0.25">
      <c r="I47" s="38">
        <f t="shared" si="0"/>
        <v>20</v>
      </c>
      <c r="J47" s="33">
        <f t="shared" si="1"/>
        <v>28</v>
      </c>
    </row>
    <row r="48" spans="9:10" x14ac:dyDescent="0.25">
      <c r="I48" s="38">
        <f t="shared" si="0"/>
        <v>20</v>
      </c>
      <c r="J48" s="33">
        <f t="shared" si="1"/>
        <v>29</v>
      </c>
    </row>
    <row r="49" spans="9:10" x14ac:dyDescent="0.25">
      <c r="I49" s="38">
        <f t="shared" si="0"/>
        <v>20</v>
      </c>
      <c r="J49" s="33">
        <f t="shared" si="1"/>
        <v>30</v>
      </c>
    </row>
    <row r="50" spans="9:10" x14ac:dyDescent="0.25">
      <c r="I50" s="38">
        <f t="shared" si="0"/>
        <v>20</v>
      </c>
      <c r="J50" s="33">
        <f t="shared" si="1"/>
        <v>31</v>
      </c>
    </row>
    <row r="51" spans="9:10" x14ac:dyDescent="0.25">
      <c r="I51" s="38">
        <f t="shared" si="0"/>
        <v>20</v>
      </c>
      <c r="J51" s="33">
        <f t="shared" si="1"/>
        <v>32</v>
      </c>
    </row>
    <row r="52" spans="9:10" x14ac:dyDescent="0.25">
      <c r="I52" s="38">
        <f t="shared" si="0"/>
        <v>20</v>
      </c>
      <c r="J52" s="33">
        <f t="shared" si="1"/>
        <v>33</v>
      </c>
    </row>
    <row r="53" spans="9:10" x14ac:dyDescent="0.25">
      <c r="I53" s="38">
        <f t="shared" si="0"/>
        <v>20</v>
      </c>
      <c r="J53" s="33">
        <f t="shared" si="1"/>
        <v>34</v>
      </c>
    </row>
    <row r="54" spans="9:10" x14ac:dyDescent="0.25">
      <c r="I54" s="38">
        <f t="shared" si="0"/>
        <v>20</v>
      </c>
      <c r="J54" s="33">
        <f t="shared" si="1"/>
        <v>35</v>
      </c>
    </row>
    <row r="55" spans="9:10" x14ac:dyDescent="0.25">
      <c r="I55" s="38">
        <f t="shared" si="0"/>
        <v>20</v>
      </c>
      <c r="J55" s="33">
        <f t="shared" si="1"/>
        <v>36</v>
      </c>
    </row>
    <row r="56" spans="9:10" x14ac:dyDescent="0.25">
      <c r="I56" s="38">
        <f t="shared" si="0"/>
        <v>20</v>
      </c>
      <c r="J56" s="33">
        <f t="shared" si="1"/>
        <v>37</v>
      </c>
    </row>
    <row r="57" spans="9:10" x14ac:dyDescent="0.25">
      <c r="I57" s="38">
        <f t="shared" si="0"/>
        <v>20</v>
      </c>
      <c r="J57" s="33">
        <f t="shared" si="1"/>
        <v>38</v>
      </c>
    </row>
    <row r="58" spans="9:10" x14ac:dyDescent="0.25">
      <c r="I58" s="38">
        <f t="shared" si="0"/>
        <v>20</v>
      </c>
      <c r="J58" s="33">
        <f t="shared" si="1"/>
        <v>39</v>
      </c>
    </row>
    <row r="59" spans="9:10" x14ac:dyDescent="0.25">
      <c r="I59" s="38">
        <f t="shared" si="0"/>
        <v>20</v>
      </c>
      <c r="J59" s="33">
        <f t="shared" si="1"/>
        <v>40</v>
      </c>
    </row>
    <row r="60" spans="9:10" x14ac:dyDescent="0.25">
      <c r="I60" s="38">
        <f t="shared" si="0"/>
        <v>20</v>
      </c>
      <c r="J60" s="33">
        <f t="shared" si="1"/>
        <v>41</v>
      </c>
    </row>
    <row r="61" spans="9:10" x14ac:dyDescent="0.25">
      <c r="I61" s="38">
        <f t="shared" si="0"/>
        <v>20</v>
      </c>
      <c r="J61" s="33">
        <f t="shared" si="1"/>
        <v>42</v>
      </c>
    </row>
    <row r="62" spans="9:10" x14ac:dyDescent="0.25">
      <c r="I62" s="38">
        <f t="shared" si="0"/>
        <v>20</v>
      </c>
      <c r="J62" s="33">
        <f t="shared" si="1"/>
        <v>43</v>
      </c>
    </row>
    <row r="63" spans="9:10" x14ac:dyDescent="0.25">
      <c r="I63" s="38">
        <f t="shared" si="0"/>
        <v>20</v>
      </c>
      <c r="J63" s="33">
        <f t="shared" si="1"/>
        <v>44</v>
      </c>
    </row>
    <row r="64" spans="9:10" x14ac:dyDescent="0.25">
      <c r="I64" s="38">
        <f t="shared" si="0"/>
        <v>20</v>
      </c>
      <c r="J64" s="33">
        <f t="shared" si="1"/>
        <v>45</v>
      </c>
    </row>
    <row r="65" spans="9:10" x14ac:dyDescent="0.25">
      <c r="I65" s="38">
        <f t="shared" si="0"/>
        <v>20</v>
      </c>
      <c r="J65" s="33">
        <f t="shared" si="1"/>
        <v>46</v>
      </c>
    </row>
    <row r="66" spans="9:10" x14ac:dyDescent="0.25">
      <c r="I66" s="38">
        <f t="shared" si="0"/>
        <v>20</v>
      </c>
      <c r="J66" s="33">
        <f t="shared" si="1"/>
        <v>47</v>
      </c>
    </row>
    <row r="67" spans="9:10" x14ac:dyDescent="0.25">
      <c r="I67" s="38">
        <f t="shared" si="0"/>
        <v>20</v>
      </c>
      <c r="J67" s="33">
        <f t="shared" si="1"/>
        <v>48</v>
      </c>
    </row>
    <row r="68" spans="9:10" x14ac:dyDescent="0.25">
      <c r="I68" s="38">
        <f t="shared" si="0"/>
        <v>20</v>
      </c>
      <c r="J68" s="33">
        <f t="shared" si="1"/>
        <v>49</v>
      </c>
    </row>
  </sheetData>
  <mergeCells count="1">
    <mergeCell ref="C2:H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2:J68"/>
  <sheetViews>
    <sheetView workbookViewId="0">
      <selection activeCell="B5" sqref="B5"/>
    </sheetView>
  </sheetViews>
  <sheetFormatPr defaultColWidth="9.453125" defaultRowHeight="12.5" x14ac:dyDescent="0.25"/>
  <cols>
    <col min="1" max="1" width="13.54296875" style="33" customWidth="1"/>
    <col min="2" max="2" width="21.453125" style="33" bestFit="1" customWidth="1"/>
    <col min="3" max="3" width="17.54296875" style="33" bestFit="1" customWidth="1"/>
    <col min="4" max="4" width="37.6328125" style="33" bestFit="1" customWidth="1"/>
    <col min="5" max="5" width="7.08984375" style="33" bestFit="1" customWidth="1"/>
    <col min="6" max="6" width="8.453125" style="33" bestFit="1" customWidth="1"/>
    <col min="7" max="7" width="5.36328125" style="33" bestFit="1" customWidth="1"/>
    <col min="8" max="8" width="6.26953125" style="33" bestFit="1" customWidth="1"/>
    <col min="9" max="9" width="9.453125" style="33" customWidth="1"/>
    <col min="10" max="10" width="4" style="33" customWidth="1"/>
    <col min="11" max="16384" width="9.453125" style="33"/>
  </cols>
  <sheetData>
    <row r="2" spans="1:10" s="27" customFormat="1" ht="13" x14ac:dyDescent="0.25">
      <c r="A2" s="34" t="s">
        <v>79</v>
      </c>
      <c r="B2" s="35" t="s">
        <v>186</v>
      </c>
      <c r="C2" s="527" t="str">
        <f>$B$3&amp;" "&amp; Individuals!$G$1</f>
        <v>(Multiple Items) GUS Day 3</v>
      </c>
      <c r="D2" s="527"/>
      <c r="E2" s="527"/>
      <c r="F2" s="527"/>
      <c r="G2" s="527"/>
      <c r="H2" s="527"/>
      <c r="I2" s="29"/>
      <c r="J2" s="28"/>
    </row>
    <row r="3" spans="1:10" ht="20" x14ac:dyDescent="0.25">
      <c r="A3" s="36" t="s">
        <v>4</v>
      </c>
      <c r="B3" s="35" t="s">
        <v>186</v>
      </c>
      <c r="D3" s="39" t="s">
        <v>590</v>
      </c>
    </row>
    <row r="5" spans="1:10" s="35" customFormat="1" ht="37.5" x14ac:dyDescent="0.25">
      <c r="A5" s="47" t="s">
        <v>82</v>
      </c>
      <c r="B5" s="47" t="s">
        <v>1</v>
      </c>
      <c r="C5" s="47" t="s">
        <v>2</v>
      </c>
      <c r="D5" s="47" t="s">
        <v>83</v>
      </c>
      <c r="E5" s="31" t="s">
        <v>86</v>
      </c>
      <c r="F5" s="31" t="s">
        <v>116</v>
      </c>
      <c r="G5" s="31" t="s">
        <v>102</v>
      </c>
      <c r="H5" s="31" t="s">
        <v>117</v>
      </c>
      <c r="I5" s="32" t="s">
        <v>167</v>
      </c>
    </row>
    <row r="6" spans="1:10" x14ac:dyDescent="0.25">
      <c r="A6" s="35" t="s">
        <v>428</v>
      </c>
      <c r="B6" s="35" t="s">
        <v>394</v>
      </c>
      <c r="C6" s="35" t="s">
        <v>395</v>
      </c>
      <c r="D6" s="35" t="s">
        <v>234</v>
      </c>
      <c r="E6" s="533">
        <v>19</v>
      </c>
      <c r="F6" s="533">
        <v>5</v>
      </c>
      <c r="G6" s="138">
        <v>182.90000000000006</v>
      </c>
      <c r="H6" s="138">
        <v>182.90000000000006</v>
      </c>
      <c r="I6" s="38">
        <v>50</v>
      </c>
      <c r="J6" s="33">
        <v>1</v>
      </c>
    </row>
    <row r="7" spans="1:10" x14ac:dyDescent="0.25">
      <c r="A7" s="35" t="s">
        <v>461</v>
      </c>
      <c r="B7" s="35" t="s">
        <v>310</v>
      </c>
      <c r="C7" s="35" t="s">
        <v>462</v>
      </c>
      <c r="D7" s="35" t="s">
        <v>229</v>
      </c>
      <c r="E7" s="533">
        <v>12</v>
      </c>
      <c r="F7" s="533">
        <v>6</v>
      </c>
      <c r="G7" s="138">
        <v>80.2</v>
      </c>
      <c r="H7" s="138">
        <v>80.2</v>
      </c>
      <c r="I7" s="38">
        <f>IF(H7=H6,I6,IF(H7=0,ROUNDDOWN(20,0),I6-J6))</f>
        <v>49</v>
      </c>
      <c r="J7" s="33">
        <f>IF(H7&lt;H6,1,IF(H7=H6,J6+1,0))</f>
        <v>1</v>
      </c>
    </row>
    <row r="8" spans="1:10" x14ac:dyDescent="0.25">
      <c r="A8" s="35" t="s">
        <v>290</v>
      </c>
      <c r="B8" s="35" t="s">
        <v>291</v>
      </c>
      <c r="C8" s="35" t="s">
        <v>292</v>
      </c>
      <c r="D8" s="35" t="s">
        <v>229</v>
      </c>
      <c r="E8" s="533">
        <v>4</v>
      </c>
      <c r="F8" s="533">
        <v>4</v>
      </c>
      <c r="G8" s="138">
        <v>55.7</v>
      </c>
      <c r="H8" s="138">
        <v>55.7</v>
      </c>
      <c r="I8" s="38">
        <f t="shared" ref="I8:I68" si="0">IF(H8=H7,I7,IF(H8=0,ROUNDDOWN(20,0),I7-J7))</f>
        <v>48</v>
      </c>
      <c r="J8" s="33">
        <f t="shared" ref="J8:J68" si="1">IF(H8&lt;H7,1,IF(H8=H7,J7+1,0))</f>
        <v>1</v>
      </c>
    </row>
    <row r="9" spans="1:10" x14ac:dyDescent="0.25">
      <c r="A9" s="35" t="s">
        <v>271</v>
      </c>
      <c r="B9" s="35" t="s">
        <v>272</v>
      </c>
      <c r="C9" s="35" t="s">
        <v>273</v>
      </c>
      <c r="D9" s="35" t="s">
        <v>229</v>
      </c>
      <c r="E9" s="533">
        <v>4</v>
      </c>
      <c r="F9" s="533">
        <v>5</v>
      </c>
      <c r="G9" s="138">
        <v>48.6</v>
      </c>
      <c r="H9" s="138">
        <v>48.6</v>
      </c>
      <c r="I9" s="38">
        <f t="shared" si="0"/>
        <v>47</v>
      </c>
      <c r="J9" s="33">
        <f t="shared" si="1"/>
        <v>1</v>
      </c>
    </row>
    <row r="10" spans="1:10" x14ac:dyDescent="0.25">
      <c r="A10" s="35" t="s">
        <v>530</v>
      </c>
      <c r="B10" s="35" t="s">
        <v>381</v>
      </c>
      <c r="C10" s="35" t="s">
        <v>319</v>
      </c>
      <c r="D10" s="35" t="s">
        <v>234</v>
      </c>
      <c r="E10" s="533">
        <v>16</v>
      </c>
      <c r="F10" s="533">
        <v>2</v>
      </c>
      <c r="G10" s="138">
        <v>43.79999999999999</v>
      </c>
      <c r="H10" s="138">
        <v>43.79999999999999</v>
      </c>
      <c r="I10" s="38">
        <f t="shared" si="0"/>
        <v>46</v>
      </c>
      <c r="J10" s="33">
        <f t="shared" si="1"/>
        <v>1</v>
      </c>
    </row>
    <row r="11" spans="1:10" x14ac:dyDescent="0.25">
      <c r="A11" s="35" t="s">
        <v>427</v>
      </c>
      <c r="B11" s="35" t="s">
        <v>187</v>
      </c>
      <c r="C11" s="35" t="s">
        <v>188</v>
      </c>
      <c r="D11" s="35" t="s">
        <v>234</v>
      </c>
      <c r="E11" s="533">
        <v>27</v>
      </c>
      <c r="F11" s="533">
        <v>1</v>
      </c>
      <c r="G11" s="138">
        <v>42.499999999999993</v>
      </c>
      <c r="H11" s="138">
        <v>42.499999999999993</v>
      </c>
      <c r="I11" s="38">
        <f t="shared" si="0"/>
        <v>45</v>
      </c>
      <c r="J11" s="33">
        <f t="shared" si="1"/>
        <v>1</v>
      </c>
    </row>
    <row r="12" spans="1:10" x14ac:dyDescent="0.25">
      <c r="A12" s="35" t="s">
        <v>429</v>
      </c>
      <c r="B12" s="35" t="s">
        <v>396</v>
      </c>
      <c r="C12" s="35" t="s">
        <v>397</v>
      </c>
      <c r="D12" s="35" t="s">
        <v>234</v>
      </c>
      <c r="E12" s="533">
        <v>13</v>
      </c>
      <c r="F12" s="533">
        <v>1</v>
      </c>
      <c r="G12" s="138">
        <v>41.3</v>
      </c>
      <c r="H12" s="138">
        <v>41.3</v>
      </c>
      <c r="I12" s="38">
        <f t="shared" si="0"/>
        <v>44</v>
      </c>
      <c r="J12" s="33">
        <f t="shared" si="1"/>
        <v>1</v>
      </c>
    </row>
    <row r="13" spans="1:10" x14ac:dyDescent="0.25">
      <c r="A13" s="35" t="s">
        <v>280</v>
      </c>
      <c r="B13" s="35" t="s">
        <v>69</v>
      </c>
      <c r="C13" s="35" t="s">
        <v>281</v>
      </c>
      <c r="D13" s="35" t="s">
        <v>229</v>
      </c>
      <c r="E13" s="533">
        <v>13</v>
      </c>
      <c r="F13" s="533">
        <v>1</v>
      </c>
      <c r="G13" s="138">
        <v>28.499999999999996</v>
      </c>
      <c r="H13" s="138">
        <v>28.499999999999996</v>
      </c>
      <c r="I13" s="38">
        <f t="shared" si="0"/>
        <v>43</v>
      </c>
      <c r="J13" s="33">
        <f t="shared" si="1"/>
        <v>1</v>
      </c>
    </row>
    <row r="14" spans="1:10" x14ac:dyDescent="0.25">
      <c r="A14" s="35" t="s">
        <v>320</v>
      </c>
      <c r="B14" s="35" t="s">
        <v>321</v>
      </c>
      <c r="C14" s="35" t="s">
        <v>393</v>
      </c>
      <c r="D14" s="35" t="s">
        <v>234</v>
      </c>
      <c r="E14" s="533"/>
      <c r="F14" s="533">
        <v>3</v>
      </c>
      <c r="G14" s="138">
        <v>28</v>
      </c>
      <c r="H14" s="138">
        <v>28</v>
      </c>
      <c r="I14" s="38">
        <f t="shared" si="0"/>
        <v>42</v>
      </c>
      <c r="J14" s="33">
        <f t="shared" si="1"/>
        <v>1</v>
      </c>
    </row>
    <row r="15" spans="1:10" x14ac:dyDescent="0.25">
      <c r="A15" s="35" t="s">
        <v>505</v>
      </c>
      <c r="B15" s="35" t="s">
        <v>506</v>
      </c>
      <c r="C15" s="35" t="s">
        <v>507</v>
      </c>
      <c r="D15" s="35" t="s">
        <v>229</v>
      </c>
      <c r="E15" s="533">
        <v>8</v>
      </c>
      <c r="F15" s="533">
        <v>3</v>
      </c>
      <c r="G15" s="138">
        <v>27.5</v>
      </c>
      <c r="H15" s="138">
        <v>27.5</v>
      </c>
      <c r="I15" s="38">
        <f t="shared" si="0"/>
        <v>41</v>
      </c>
      <c r="J15" s="33">
        <f t="shared" si="1"/>
        <v>1</v>
      </c>
    </row>
    <row r="16" spans="1:10" x14ac:dyDescent="0.25">
      <c r="A16" s="35" t="s">
        <v>295</v>
      </c>
      <c r="B16" s="35" t="s">
        <v>70</v>
      </c>
      <c r="C16" s="35" t="s">
        <v>296</v>
      </c>
      <c r="D16" s="35" t="s">
        <v>229</v>
      </c>
      <c r="E16" s="533">
        <v>4</v>
      </c>
      <c r="F16" s="533">
        <v>2</v>
      </c>
      <c r="G16" s="138">
        <v>23.7</v>
      </c>
      <c r="H16" s="138">
        <v>23.7</v>
      </c>
      <c r="I16" s="38">
        <f t="shared" si="0"/>
        <v>40</v>
      </c>
      <c r="J16" s="33">
        <f t="shared" si="1"/>
        <v>1</v>
      </c>
    </row>
    <row r="17" spans="1:10" x14ac:dyDescent="0.25">
      <c r="A17" s="35" t="s">
        <v>317</v>
      </c>
      <c r="B17" s="35" t="s">
        <v>318</v>
      </c>
      <c r="C17" s="35" t="s">
        <v>319</v>
      </c>
      <c r="D17" s="35" t="s">
        <v>234</v>
      </c>
      <c r="E17" s="533"/>
      <c r="F17" s="533">
        <v>1</v>
      </c>
      <c r="G17" s="138">
        <v>16.2</v>
      </c>
      <c r="H17" s="138">
        <v>16.2</v>
      </c>
      <c r="I17" s="38">
        <f t="shared" si="0"/>
        <v>39</v>
      </c>
      <c r="J17" s="33">
        <f t="shared" si="1"/>
        <v>1</v>
      </c>
    </row>
    <row r="18" spans="1:10" x14ac:dyDescent="0.25">
      <c r="A18" s="35" t="s">
        <v>430</v>
      </c>
      <c r="B18" s="35" t="s">
        <v>398</v>
      </c>
      <c r="C18" s="35" t="s">
        <v>399</v>
      </c>
      <c r="D18" s="35" t="s">
        <v>234</v>
      </c>
      <c r="E18" s="533">
        <v>10</v>
      </c>
      <c r="F18" s="533">
        <v>1</v>
      </c>
      <c r="G18" s="138">
        <v>14.500000000000002</v>
      </c>
      <c r="H18" s="138">
        <v>14.500000000000002</v>
      </c>
      <c r="I18" s="38">
        <f t="shared" si="0"/>
        <v>38</v>
      </c>
      <c r="J18" s="33">
        <f t="shared" si="1"/>
        <v>1</v>
      </c>
    </row>
    <row r="19" spans="1:10" x14ac:dyDescent="0.25">
      <c r="A19" s="35" t="s">
        <v>450</v>
      </c>
      <c r="B19" s="35" t="s">
        <v>451</v>
      </c>
      <c r="C19" s="35" t="s">
        <v>304</v>
      </c>
      <c r="D19" s="35" t="s">
        <v>229</v>
      </c>
      <c r="E19" s="533">
        <v>9</v>
      </c>
      <c r="F19" s="533">
        <v>1</v>
      </c>
      <c r="G19" s="138">
        <v>13.9</v>
      </c>
      <c r="H19" s="138">
        <v>13.9</v>
      </c>
      <c r="I19" s="38">
        <f t="shared" si="0"/>
        <v>37</v>
      </c>
      <c r="J19" s="33">
        <f t="shared" si="1"/>
        <v>1</v>
      </c>
    </row>
    <row r="20" spans="1:10" x14ac:dyDescent="0.25">
      <c r="A20"/>
      <c r="B20"/>
      <c r="C20"/>
      <c r="D20"/>
      <c r="E20"/>
      <c r="F20"/>
      <c r="G20"/>
      <c r="H20"/>
      <c r="I20" s="38">
        <f t="shared" si="0"/>
        <v>20</v>
      </c>
      <c r="J20" s="33">
        <f t="shared" si="1"/>
        <v>1</v>
      </c>
    </row>
    <row r="21" spans="1:10" x14ac:dyDescent="0.25">
      <c r="A21"/>
      <c r="B21"/>
      <c r="C21"/>
      <c r="D21"/>
      <c r="E21"/>
      <c r="F21"/>
      <c r="G21"/>
      <c r="H21"/>
      <c r="I21" s="38">
        <f t="shared" si="0"/>
        <v>20</v>
      </c>
      <c r="J21" s="33">
        <f t="shared" si="1"/>
        <v>2</v>
      </c>
    </row>
    <row r="22" spans="1:10" x14ac:dyDescent="0.25">
      <c r="A22"/>
      <c r="B22"/>
      <c r="C22"/>
      <c r="D22"/>
      <c r="E22"/>
      <c r="F22"/>
      <c r="G22"/>
      <c r="H22"/>
      <c r="I22" s="38">
        <f t="shared" si="0"/>
        <v>20</v>
      </c>
      <c r="J22" s="33">
        <f t="shared" si="1"/>
        <v>3</v>
      </c>
    </row>
    <row r="23" spans="1:10" x14ac:dyDescent="0.25">
      <c r="A23"/>
      <c r="B23"/>
      <c r="C23"/>
      <c r="D23"/>
      <c r="E23"/>
      <c r="F23"/>
      <c r="G23"/>
      <c r="H23"/>
      <c r="I23" s="38">
        <f t="shared" si="0"/>
        <v>20</v>
      </c>
      <c r="J23" s="33">
        <f t="shared" si="1"/>
        <v>4</v>
      </c>
    </row>
    <row r="24" spans="1:10" x14ac:dyDescent="0.25">
      <c r="A24"/>
      <c r="B24"/>
      <c r="C24"/>
      <c r="D24"/>
      <c r="E24"/>
      <c r="F24"/>
      <c r="G24"/>
      <c r="H24"/>
      <c r="I24" s="38">
        <f t="shared" si="0"/>
        <v>20</v>
      </c>
      <c r="J24" s="33">
        <f t="shared" si="1"/>
        <v>5</v>
      </c>
    </row>
    <row r="25" spans="1:10" x14ac:dyDescent="0.25">
      <c r="I25" s="38">
        <f t="shared" si="0"/>
        <v>20</v>
      </c>
      <c r="J25" s="33">
        <f t="shared" si="1"/>
        <v>6</v>
      </c>
    </row>
    <row r="26" spans="1:10" x14ac:dyDescent="0.25">
      <c r="I26" s="38">
        <f t="shared" si="0"/>
        <v>20</v>
      </c>
      <c r="J26" s="33">
        <f t="shared" si="1"/>
        <v>7</v>
      </c>
    </row>
    <row r="27" spans="1:10" x14ac:dyDescent="0.25">
      <c r="I27" s="38">
        <f t="shared" si="0"/>
        <v>20</v>
      </c>
      <c r="J27" s="33">
        <f t="shared" si="1"/>
        <v>8</v>
      </c>
    </row>
    <row r="28" spans="1:10" x14ac:dyDescent="0.25">
      <c r="I28" s="38">
        <f t="shared" si="0"/>
        <v>20</v>
      </c>
      <c r="J28" s="33">
        <f t="shared" si="1"/>
        <v>9</v>
      </c>
    </row>
    <row r="29" spans="1:10" x14ac:dyDescent="0.25">
      <c r="I29" s="38">
        <f t="shared" si="0"/>
        <v>20</v>
      </c>
      <c r="J29" s="33">
        <f t="shared" si="1"/>
        <v>10</v>
      </c>
    </row>
    <row r="30" spans="1:10" x14ac:dyDescent="0.25">
      <c r="I30" s="38">
        <f t="shared" si="0"/>
        <v>20</v>
      </c>
      <c r="J30" s="33">
        <f t="shared" si="1"/>
        <v>11</v>
      </c>
    </row>
    <row r="31" spans="1:10" x14ac:dyDescent="0.25">
      <c r="I31" s="38">
        <f t="shared" si="0"/>
        <v>20</v>
      </c>
      <c r="J31" s="33">
        <f t="shared" si="1"/>
        <v>12</v>
      </c>
    </row>
    <row r="32" spans="1:10" x14ac:dyDescent="0.25">
      <c r="I32" s="38">
        <f t="shared" si="0"/>
        <v>20</v>
      </c>
      <c r="J32" s="33">
        <f t="shared" si="1"/>
        <v>13</v>
      </c>
    </row>
    <row r="33" spans="9:10" x14ac:dyDescent="0.25">
      <c r="I33" s="38">
        <f t="shared" si="0"/>
        <v>20</v>
      </c>
      <c r="J33" s="33">
        <f t="shared" si="1"/>
        <v>14</v>
      </c>
    </row>
    <row r="34" spans="9:10" x14ac:dyDescent="0.25">
      <c r="I34" s="38">
        <f t="shared" si="0"/>
        <v>20</v>
      </c>
      <c r="J34" s="33">
        <f t="shared" si="1"/>
        <v>15</v>
      </c>
    </row>
    <row r="35" spans="9:10" x14ac:dyDescent="0.25">
      <c r="I35" s="38">
        <f t="shared" si="0"/>
        <v>20</v>
      </c>
      <c r="J35" s="33">
        <f t="shared" si="1"/>
        <v>16</v>
      </c>
    </row>
    <row r="36" spans="9:10" x14ac:dyDescent="0.25">
      <c r="I36" s="38">
        <f t="shared" si="0"/>
        <v>20</v>
      </c>
      <c r="J36" s="33">
        <f t="shared" si="1"/>
        <v>17</v>
      </c>
    </row>
    <row r="37" spans="9:10" x14ac:dyDescent="0.25">
      <c r="I37" s="38">
        <f t="shared" si="0"/>
        <v>20</v>
      </c>
      <c r="J37" s="33">
        <f t="shared" si="1"/>
        <v>18</v>
      </c>
    </row>
    <row r="38" spans="9:10" x14ac:dyDescent="0.25">
      <c r="I38" s="38">
        <f t="shared" si="0"/>
        <v>20</v>
      </c>
      <c r="J38" s="33">
        <f t="shared" si="1"/>
        <v>19</v>
      </c>
    </row>
    <row r="39" spans="9:10" x14ac:dyDescent="0.25">
      <c r="I39" s="38">
        <f t="shared" si="0"/>
        <v>20</v>
      </c>
      <c r="J39" s="33">
        <f t="shared" si="1"/>
        <v>20</v>
      </c>
    </row>
    <row r="40" spans="9:10" x14ac:dyDescent="0.25">
      <c r="I40" s="38">
        <f t="shared" si="0"/>
        <v>20</v>
      </c>
      <c r="J40" s="33">
        <f t="shared" si="1"/>
        <v>21</v>
      </c>
    </row>
    <row r="41" spans="9:10" x14ac:dyDescent="0.25">
      <c r="I41" s="38">
        <f t="shared" si="0"/>
        <v>20</v>
      </c>
      <c r="J41" s="33">
        <f t="shared" si="1"/>
        <v>22</v>
      </c>
    </row>
    <row r="42" spans="9:10" x14ac:dyDescent="0.25">
      <c r="I42" s="38">
        <f t="shared" si="0"/>
        <v>20</v>
      </c>
      <c r="J42" s="33">
        <f t="shared" si="1"/>
        <v>23</v>
      </c>
    </row>
    <row r="43" spans="9:10" x14ac:dyDescent="0.25">
      <c r="I43" s="38">
        <f t="shared" si="0"/>
        <v>20</v>
      </c>
      <c r="J43" s="33">
        <f t="shared" si="1"/>
        <v>24</v>
      </c>
    </row>
    <row r="44" spans="9:10" x14ac:dyDescent="0.25">
      <c r="I44" s="38">
        <f t="shared" si="0"/>
        <v>20</v>
      </c>
      <c r="J44" s="33">
        <f t="shared" si="1"/>
        <v>25</v>
      </c>
    </row>
    <row r="45" spans="9:10" x14ac:dyDescent="0.25">
      <c r="I45" s="38">
        <f t="shared" si="0"/>
        <v>20</v>
      </c>
      <c r="J45" s="33">
        <f t="shared" si="1"/>
        <v>26</v>
      </c>
    </row>
    <row r="46" spans="9:10" x14ac:dyDescent="0.25">
      <c r="I46" s="38">
        <f t="shared" si="0"/>
        <v>20</v>
      </c>
      <c r="J46" s="33">
        <f t="shared" si="1"/>
        <v>27</v>
      </c>
    </row>
    <row r="47" spans="9:10" x14ac:dyDescent="0.25">
      <c r="I47" s="38">
        <f t="shared" si="0"/>
        <v>20</v>
      </c>
      <c r="J47" s="33">
        <f t="shared" si="1"/>
        <v>28</v>
      </c>
    </row>
    <row r="48" spans="9:10" x14ac:dyDescent="0.25">
      <c r="I48" s="38">
        <f t="shared" si="0"/>
        <v>20</v>
      </c>
      <c r="J48" s="33">
        <f t="shared" si="1"/>
        <v>29</v>
      </c>
    </row>
    <row r="49" spans="9:10" x14ac:dyDescent="0.25">
      <c r="I49" s="38">
        <f t="shared" si="0"/>
        <v>20</v>
      </c>
      <c r="J49" s="33">
        <f t="shared" si="1"/>
        <v>30</v>
      </c>
    </row>
    <row r="50" spans="9:10" x14ac:dyDescent="0.25">
      <c r="I50" s="38">
        <f t="shared" si="0"/>
        <v>20</v>
      </c>
      <c r="J50" s="33">
        <f t="shared" si="1"/>
        <v>31</v>
      </c>
    </row>
    <row r="51" spans="9:10" x14ac:dyDescent="0.25">
      <c r="I51" s="38">
        <f t="shared" si="0"/>
        <v>20</v>
      </c>
      <c r="J51" s="33">
        <f t="shared" si="1"/>
        <v>32</v>
      </c>
    </row>
    <row r="52" spans="9:10" x14ac:dyDescent="0.25">
      <c r="I52" s="38">
        <f t="shared" si="0"/>
        <v>20</v>
      </c>
      <c r="J52" s="33">
        <f t="shared" si="1"/>
        <v>33</v>
      </c>
    </row>
    <row r="53" spans="9:10" x14ac:dyDescent="0.25">
      <c r="I53" s="38">
        <f t="shared" si="0"/>
        <v>20</v>
      </c>
      <c r="J53" s="33">
        <f t="shared" si="1"/>
        <v>34</v>
      </c>
    </row>
    <row r="54" spans="9:10" x14ac:dyDescent="0.25">
      <c r="I54" s="38">
        <f t="shared" si="0"/>
        <v>20</v>
      </c>
      <c r="J54" s="33">
        <f t="shared" si="1"/>
        <v>35</v>
      </c>
    </row>
    <row r="55" spans="9:10" x14ac:dyDescent="0.25">
      <c r="I55" s="38">
        <f t="shared" si="0"/>
        <v>20</v>
      </c>
      <c r="J55" s="33">
        <f t="shared" si="1"/>
        <v>36</v>
      </c>
    </row>
    <row r="56" spans="9:10" x14ac:dyDescent="0.25">
      <c r="I56" s="38">
        <f t="shared" si="0"/>
        <v>20</v>
      </c>
      <c r="J56" s="33">
        <f t="shared" si="1"/>
        <v>37</v>
      </c>
    </row>
    <row r="57" spans="9:10" x14ac:dyDescent="0.25">
      <c r="I57" s="38">
        <f t="shared" si="0"/>
        <v>20</v>
      </c>
      <c r="J57" s="33">
        <f t="shared" si="1"/>
        <v>38</v>
      </c>
    </row>
    <row r="58" spans="9:10" x14ac:dyDescent="0.25">
      <c r="I58" s="38">
        <f t="shared" si="0"/>
        <v>20</v>
      </c>
      <c r="J58" s="33">
        <f t="shared" si="1"/>
        <v>39</v>
      </c>
    </row>
    <row r="59" spans="9:10" x14ac:dyDescent="0.25">
      <c r="I59" s="38">
        <f t="shared" si="0"/>
        <v>20</v>
      </c>
      <c r="J59" s="33">
        <f t="shared" si="1"/>
        <v>40</v>
      </c>
    </row>
    <row r="60" spans="9:10" x14ac:dyDescent="0.25">
      <c r="I60" s="38">
        <f t="shared" si="0"/>
        <v>20</v>
      </c>
      <c r="J60" s="33">
        <f t="shared" si="1"/>
        <v>41</v>
      </c>
    </row>
    <row r="61" spans="9:10" x14ac:dyDescent="0.25">
      <c r="I61" s="38">
        <f t="shared" si="0"/>
        <v>20</v>
      </c>
      <c r="J61" s="33">
        <f t="shared" si="1"/>
        <v>42</v>
      </c>
    </row>
    <row r="62" spans="9:10" x14ac:dyDescent="0.25">
      <c r="I62" s="38">
        <f t="shared" si="0"/>
        <v>20</v>
      </c>
      <c r="J62" s="33">
        <f t="shared" si="1"/>
        <v>43</v>
      </c>
    </row>
    <row r="63" spans="9:10" x14ac:dyDescent="0.25">
      <c r="I63" s="38">
        <f t="shared" si="0"/>
        <v>20</v>
      </c>
      <c r="J63" s="33">
        <f t="shared" si="1"/>
        <v>44</v>
      </c>
    </row>
    <row r="64" spans="9:10" x14ac:dyDescent="0.25">
      <c r="I64" s="38">
        <f t="shared" si="0"/>
        <v>20</v>
      </c>
      <c r="J64" s="33">
        <f t="shared" si="1"/>
        <v>45</v>
      </c>
    </row>
    <row r="65" spans="9:10" x14ac:dyDescent="0.25">
      <c r="I65" s="38">
        <f t="shared" si="0"/>
        <v>20</v>
      </c>
      <c r="J65" s="33">
        <f t="shared" si="1"/>
        <v>46</v>
      </c>
    </row>
    <row r="66" spans="9:10" x14ac:dyDescent="0.25">
      <c r="I66" s="38">
        <f t="shared" si="0"/>
        <v>20</v>
      </c>
      <c r="J66" s="33">
        <f t="shared" si="1"/>
        <v>47</v>
      </c>
    </row>
    <row r="67" spans="9:10" x14ac:dyDescent="0.25">
      <c r="I67" s="38">
        <f t="shared" si="0"/>
        <v>20</v>
      </c>
      <c r="J67" s="33">
        <f t="shared" si="1"/>
        <v>48</v>
      </c>
    </row>
    <row r="68" spans="9:10" x14ac:dyDescent="0.25">
      <c r="I68" s="38">
        <f t="shared" si="0"/>
        <v>20</v>
      </c>
      <c r="J68" s="33">
        <f t="shared" si="1"/>
        <v>49</v>
      </c>
    </row>
  </sheetData>
  <mergeCells count="1">
    <mergeCell ref="C2:H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E15"/>
  <sheetViews>
    <sheetView workbookViewId="0">
      <selection activeCell="A3" sqref="A3:E14"/>
    </sheetView>
  </sheetViews>
  <sheetFormatPr defaultColWidth="9.453125" defaultRowHeight="11.5" x14ac:dyDescent="0.25"/>
  <cols>
    <col min="1" max="1" width="27.54296875" style="4" bestFit="1" customWidth="1"/>
    <col min="2" max="2" width="16" style="4" bestFit="1" customWidth="1"/>
    <col min="3" max="3" width="17.453125" style="4" bestFit="1" customWidth="1"/>
    <col min="4" max="4" width="11.6328125" style="4" bestFit="1" customWidth="1"/>
    <col min="5" max="5" width="5.36328125" style="4" bestFit="1" customWidth="1"/>
    <col min="6" max="6" width="10.54296875" style="4" customWidth="1"/>
    <col min="7" max="7" width="12.453125" style="4" bestFit="1" customWidth="1"/>
    <col min="8" max="8" width="17.453125" style="4" bestFit="1" customWidth="1"/>
    <col min="9" max="16384" width="9.453125" style="4"/>
  </cols>
  <sheetData>
    <row r="3" spans="1:5" s="5" customFormat="1" x14ac:dyDescent="0.25">
      <c r="B3" s="5" t="s">
        <v>92</v>
      </c>
      <c r="D3" s="13" t="str">
        <f>Individuals!G1</f>
        <v>GUS Day 3</v>
      </c>
    </row>
    <row r="5" spans="1:5" x14ac:dyDescent="0.25">
      <c r="A5" s="510" t="s">
        <v>79</v>
      </c>
      <c r="B5" s="511" t="s">
        <v>186</v>
      </c>
    </row>
    <row r="7" spans="1:5" x14ac:dyDescent="0.25">
      <c r="A7" s="510" t="s">
        <v>6</v>
      </c>
      <c r="B7" s="510" t="s">
        <v>1</v>
      </c>
      <c r="C7" s="510" t="s">
        <v>2</v>
      </c>
      <c r="D7" s="510" t="s">
        <v>83</v>
      </c>
      <c r="E7" s="511" t="s">
        <v>91</v>
      </c>
    </row>
    <row r="8" spans="1:5" s="5" customFormat="1" x14ac:dyDescent="0.25">
      <c r="A8" s="513" t="s">
        <v>20</v>
      </c>
      <c r="B8" s="511" t="s">
        <v>261</v>
      </c>
      <c r="C8" s="511" t="s">
        <v>304</v>
      </c>
      <c r="D8" s="511" t="s">
        <v>226</v>
      </c>
      <c r="E8" s="514">
        <v>3.6</v>
      </c>
    </row>
    <row r="9" spans="1:5" s="5" customFormat="1" x14ac:dyDescent="0.25">
      <c r="A9" s="511" t="s">
        <v>120</v>
      </c>
      <c r="B9" s="511" t="s">
        <v>387</v>
      </c>
      <c r="C9" s="511" t="s">
        <v>188</v>
      </c>
      <c r="D9" s="511" t="s">
        <v>231</v>
      </c>
      <c r="E9" s="514">
        <v>1.2</v>
      </c>
    </row>
    <row r="10" spans="1:5" x14ac:dyDescent="0.25">
      <c r="A10" s="511" t="s">
        <v>119</v>
      </c>
      <c r="B10" s="511" t="s">
        <v>310</v>
      </c>
      <c r="C10" s="511" t="s">
        <v>462</v>
      </c>
      <c r="D10" s="511" t="s">
        <v>229</v>
      </c>
      <c r="E10" s="514">
        <v>15.9</v>
      </c>
    </row>
    <row r="11" spans="1:5" x14ac:dyDescent="0.25">
      <c r="A11" s="511" t="s">
        <v>135</v>
      </c>
      <c r="B11" s="511" t="s">
        <v>394</v>
      </c>
      <c r="C11" s="511" t="s">
        <v>395</v>
      </c>
      <c r="D11" s="511" t="s">
        <v>234</v>
      </c>
      <c r="E11" s="514">
        <v>92.8</v>
      </c>
    </row>
    <row r="12" spans="1:5" x14ac:dyDescent="0.25">
      <c r="A12" s="511" t="s">
        <v>136</v>
      </c>
      <c r="B12" s="511" t="s">
        <v>381</v>
      </c>
      <c r="C12" s="511" t="s">
        <v>194</v>
      </c>
      <c r="D12" s="511" t="s">
        <v>230</v>
      </c>
      <c r="E12" s="514">
        <v>49.6</v>
      </c>
    </row>
    <row r="13" spans="1:5" x14ac:dyDescent="0.25">
      <c r="A13" s="511" t="s">
        <v>140</v>
      </c>
      <c r="B13" s="511" t="s">
        <v>418</v>
      </c>
      <c r="C13" s="511" t="s">
        <v>74</v>
      </c>
      <c r="D13" s="511" t="s">
        <v>232</v>
      </c>
      <c r="E13" s="514">
        <v>34.5</v>
      </c>
    </row>
    <row r="14" spans="1:5" x14ac:dyDescent="0.25">
      <c r="A14" s="511" t="s">
        <v>142</v>
      </c>
      <c r="B14" s="511" t="s">
        <v>460</v>
      </c>
      <c r="C14" s="511" t="s">
        <v>467</v>
      </c>
      <c r="D14" s="511" t="s">
        <v>228</v>
      </c>
      <c r="E14" s="514">
        <v>16</v>
      </c>
    </row>
    <row r="15" spans="1:5" x14ac:dyDescent="0.25">
      <c r="A15" s="511" t="s">
        <v>141</v>
      </c>
      <c r="B15" s="511" t="s">
        <v>323</v>
      </c>
      <c r="C15" s="511" t="s">
        <v>77</v>
      </c>
      <c r="D15" s="511" t="s">
        <v>226</v>
      </c>
      <c r="E15" s="514">
        <v>29.5</v>
      </c>
    </row>
  </sheetData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E10"/>
  <sheetViews>
    <sheetView workbookViewId="0"/>
  </sheetViews>
  <sheetFormatPr defaultColWidth="9.453125" defaultRowHeight="11.5" x14ac:dyDescent="0.25"/>
  <cols>
    <col min="1" max="1" width="21" style="4" customWidth="1"/>
    <col min="2" max="2" width="16.453125" style="4" bestFit="1" customWidth="1"/>
    <col min="3" max="3" width="15.54296875" style="4" customWidth="1"/>
    <col min="4" max="4" width="9" style="4" bestFit="1" customWidth="1"/>
    <col min="5" max="5" width="5.36328125" style="4" bestFit="1" customWidth="1"/>
    <col min="6" max="6" width="10.54296875" style="4" customWidth="1"/>
    <col min="7" max="7" width="8.453125" style="4" customWidth="1"/>
    <col min="8" max="9" width="12.54296875" style="4" bestFit="1" customWidth="1"/>
    <col min="10" max="10" width="5.54296875" style="4" bestFit="1" customWidth="1"/>
    <col min="11" max="11" width="8.54296875" style="4" customWidth="1"/>
    <col min="12" max="12" width="11.54296875" style="4" bestFit="1" customWidth="1"/>
    <col min="13" max="13" width="10.54296875" style="4" bestFit="1" customWidth="1"/>
    <col min="14" max="14" width="17.54296875" style="4" bestFit="1" customWidth="1"/>
    <col min="15" max="15" width="12.453125" style="4" bestFit="1" customWidth="1"/>
    <col min="16" max="16" width="8.453125" style="4" customWidth="1"/>
    <col min="17" max="17" width="9.453125" style="4" bestFit="1" customWidth="1"/>
    <col min="18" max="18" width="9.54296875" style="4" bestFit="1" customWidth="1"/>
    <col min="19" max="19" width="10.45312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54296875" style="4" bestFit="1" customWidth="1"/>
    <col min="26" max="26" width="10.453125" style="4" bestFit="1" customWidth="1"/>
    <col min="27" max="27" width="11" style="4" bestFit="1" customWidth="1"/>
    <col min="28" max="28" width="12" style="4" bestFit="1" customWidth="1"/>
    <col min="29" max="29" width="11.54296875" style="4" bestFit="1" customWidth="1"/>
    <col min="30" max="16384" width="9.453125" style="4"/>
  </cols>
  <sheetData>
    <row r="4" spans="1:5" x14ac:dyDescent="0.25">
      <c r="B4" s="5" t="s">
        <v>90</v>
      </c>
      <c r="D4" s="13" t="str">
        <f>Individuals!G1</f>
        <v>GUS Day 3</v>
      </c>
    </row>
    <row r="6" spans="1:5" x14ac:dyDescent="0.25">
      <c r="A6" s="516" t="s">
        <v>79</v>
      </c>
      <c r="B6" s="513" t="s">
        <v>186</v>
      </c>
    </row>
    <row r="8" spans="1:5" x14ac:dyDescent="0.25">
      <c r="A8" s="517" t="s">
        <v>5</v>
      </c>
      <c r="B8" s="516" t="s">
        <v>1</v>
      </c>
      <c r="C8" s="516" t="s">
        <v>2</v>
      </c>
      <c r="D8" s="516" t="s">
        <v>83</v>
      </c>
      <c r="E8" s="518" t="s">
        <v>91</v>
      </c>
    </row>
    <row r="9" spans="1:5" s="5" customFormat="1" x14ac:dyDescent="0.25">
      <c r="A9" s="512" t="s">
        <v>7</v>
      </c>
      <c r="B9" s="513" t="s">
        <v>451</v>
      </c>
      <c r="C9" s="513" t="s">
        <v>304</v>
      </c>
      <c r="D9" s="513" t="s">
        <v>229</v>
      </c>
      <c r="E9" s="519">
        <v>1.5</v>
      </c>
    </row>
    <row r="10" spans="1:5" x14ac:dyDescent="0.25">
      <c r="A10" s="512" t="s">
        <v>19</v>
      </c>
      <c r="B10" s="513" t="s">
        <v>474</v>
      </c>
      <c r="C10" s="513" t="s">
        <v>475</v>
      </c>
      <c r="D10" s="513" t="s">
        <v>184</v>
      </c>
      <c r="E10" s="519">
        <v>13.3</v>
      </c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0"/>
  <sheetViews>
    <sheetView workbookViewId="0">
      <selection activeCell="A8" sqref="A8"/>
    </sheetView>
  </sheetViews>
  <sheetFormatPr defaultColWidth="9.453125" defaultRowHeight="13" x14ac:dyDescent="0.3"/>
  <cols>
    <col min="1" max="1" width="21.54296875" style="1" customWidth="1"/>
    <col min="2" max="2" width="13.36328125" style="1" bestFit="1" customWidth="1"/>
    <col min="3" max="3" width="5.54296875" style="1" bestFit="1" customWidth="1"/>
    <col min="4" max="4" width="6.7265625" style="1" bestFit="1" customWidth="1"/>
    <col min="5" max="5" width="6.54296875" style="1" bestFit="1" customWidth="1"/>
    <col min="6" max="6" width="6.81640625" style="1" bestFit="1" customWidth="1"/>
    <col min="7" max="10" width="21" style="1" bestFit="1" customWidth="1"/>
    <col min="11" max="16384" width="9.453125" style="1"/>
  </cols>
  <sheetData>
    <row r="3" spans="1:6" s="2" customFormat="1" ht="18" x14ac:dyDescent="0.4">
      <c r="A3" s="529" t="s">
        <v>98</v>
      </c>
      <c r="B3" s="529"/>
      <c r="C3" s="529"/>
      <c r="D3" s="6" t="str">
        <f>Individuals!G1</f>
        <v>GUS Day 3</v>
      </c>
    </row>
    <row r="4" spans="1:6" x14ac:dyDescent="0.3">
      <c r="A4" s="504"/>
      <c r="B4" s="504"/>
      <c r="C4" s="504"/>
      <c r="D4" s="504"/>
      <c r="E4" s="504"/>
      <c r="F4" s="504"/>
    </row>
    <row r="5" spans="1:6" x14ac:dyDescent="0.3">
      <c r="A5" s="508" t="s">
        <v>79</v>
      </c>
      <c r="B5" s="509" t="s">
        <v>186</v>
      </c>
      <c r="C5" s="504"/>
      <c r="D5" s="504"/>
      <c r="E5" s="504"/>
      <c r="F5" s="504"/>
    </row>
    <row r="6" spans="1:6" x14ac:dyDescent="0.3">
      <c r="A6" s="504"/>
      <c r="B6" s="504"/>
      <c r="C6" s="504"/>
      <c r="D6" s="504"/>
      <c r="E6" s="504"/>
      <c r="F6" s="504"/>
    </row>
    <row r="7" spans="1:6" x14ac:dyDescent="0.3">
      <c r="A7" s="504"/>
      <c r="B7" s="504"/>
      <c r="C7" s="505" t="s">
        <v>87</v>
      </c>
      <c r="D7" s="504"/>
      <c r="E7" s="504"/>
      <c r="F7" s="504"/>
    </row>
    <row r="8" spans="1:6" s="3" customFormat="1" ht="26" x14ac:dyDescent="0.3">
      <c r="A8" s="506" t="s">
        <v>6</v>
      </c>
      <c r="B8" s="506" t="s">
        <v>5</v>
      </c>
      <c r="C8" s="507" t="s">
        <v>95</v>
      </c>
      <c r="D8" s="507" t="s">
        <v>96</v>
      </c>
      <c r="E8" s="507" t="s">
        <v>97</v>
      </c>
      <c r="F8" s="507" t="s">
        <v>99</v>
      </c>
    </row>
    <row r="9" spans="1:6" x14ac:dyDescent="0.3">
      <c r="A9" s="515" t="s">
        <v>20</v>
      </c>
      <c r="B9" s="515" t="s">
        <v>174</v>
      </c>
      <c r="C9" s="534">
        <v>4</v>
      </c>
      <c r="D9" s="520">
        <v>9.7999999999999989</v>
      </c>
      <c r="E9" s="520">
        <v>2.4499999999999997</v>
      </c>
      <c r="F9" s="521">
        <v>3.6</v>
      </c>
    </row>
    <row r="10" spans="1:6" x14ac:dyDescent="0.3">
      <c r="A10" s="515" t="s">
        <v>174</v>
      </c>
      <c r="B10" s="515" t="s">
        <v>19</v>
      </c>
      <c r="C10" s="534">
        <v>732</v>
      </c>
      <c r="D10" s="520">
        <v>1054.5999999999992</v>
      </c>
      <c r="E10" s="520">
        <v>1.4407103825136602</v>
      </c>
      <c r="F10" s="521">
        <v>13.3</v>
      </c>
    </row>
    <row r="11" spans="1:6" x14ac:dyDescent="0.3">
      <c r="A11" s="515"/>
      <c r="B11" s="515" t="s">
        <v>174</v>
      </c>
      <c r="C11" s="534">
        <v>69</v>
      </c>
      <c r="D11" s="520">
        <v>0</v>
      </c>
      <c r="E11" s="520" t="e">
        <v>#DIV/0!</v>
      </c>
      <c r="F11" s="521">
        <v>0</v>
      </c>
    </row>
    <row r="12" spans="1:6" x14ac:dyDescent="0.3">
      <c r="A12" s="515"/>
      <c r="B12" s="509" t="s">
        <v>7</v>
      </c>
      <c r="C12" s="534">
        <v>5</v>
      </c>
      <c r="D12" s="520">
        <v>5.9</v>
      </c>
      <c r="E12" s="520">
        <v>1.1800000000000002</v>
      </c>
      <c r="F12" s="521">
        <v>1.5</v>
      </c>
    </row>
    <row r="13" spans="1:6" x14ac:dyDescent="0.3">
      <c r="A13" s="509" t="s">
        <v>142</v>
      </c>
      <c r="B13" s="509" t="s">
        <v>174</v>
      </c>
      <c r="C13" s="534">
        <v>18</v>
      </c>
      <c r="D13" s="520">
        <v>117.60000000000001</v>
      </c>
      <c r="E13" s="520">
        <v>6.5333333333333341</v>
      </c>
      <c r="F13" s="521">
        <v>16</v>
      </c>
    </row>
    <row r="14" spans="1:6" x14ac:dyDescent="0.3">
      <c r="A14" s="509" t="s">
        <v>141</v>
      </c>
      <c r="B14" s="509" t="s">
        <v>174</v>
      </c>
      <c r="C14" s="534">
        <v>159</v>
      </c>
      <c r="D14" s="520">
        <v>1914.7999999999997</v>
      </c>
      <c r="E14" s="520">
        <v>12.042767295597482</v>
      </c>
      <c r="F14" s="521">
        <v>29.5</v>
      </c>
    </row>
    <row r="15" spans="1:6" x14ac:dyDescent="0.3">
      <c r="A15" s="509" t="s">
        <v>120</v>
      </c>
      <c r="B15" s="509" t="s">
        <v>174</v>
      </c>
      <c r="C15" s="534">
        <v>1</v>
      </c>
      <c r="D15" s="520">
        <v>1.2</v>
      </c>
      <c r="E15" s="520">
        <v>1.2</v>
      </c>
      <c r="F15" s="521">
        <v>1.2</v>
      </c>
    </row>
    <row r="16" spans="1:6" x14ac:dyDescent="0.3">
      <c r="A16" s="509" t="s">
        <v>119</v>
      </c>
      <c r="B16" s="509" t="s">
        <v>174</v>
      </c>
      <c r="C16" s="534">
        <v>10</v>
      </c>
      <c r="D16" s="520">
        <v>103.3</v>
      </c>
      <c r="E16" s="520">
        <v>10.33</v>
      </c>
      <c r="F16" s="521">
        <v>15.9</v>
      </c>
    </row>
    <row r="17" spans="1:6" x14ac:dyDescent="0.3">
      <c r="A17" s="509" t="s">
        <v>140</v>
      </c>
      <c r="B17" s="509" t="s">
        <v>174</v>
      </c>
      <c r="C17" s="534">
        <v>29</v>
      </c>
      <c r="D17" s="520">
        <v>618.90000000000009</v>
      </c>
      <c r="E17" s="520">
        <v>21.341379310344831</v>
      </c>
      <c r="F17" s="521">
        <v>34.5</v>
      </c>
    </row>
    <row r="18" spans="1:6" x14ac:dyDescent="0.3">
      <c r="A18" s="509" t="s">
        <v>136</v>
      </c>
      <c r="B18" s="509" t="s">
        <v>174</v>
      </c>
      <c r="C18" s="534">
        <v>1</v>
      </c>
      <c r="D18" s="520">
        <v>49.6</v>
      </c>
      <c r="E18" s="520">
        <v>49.6</v>
      </c>
      <c r="F18" s="521">
        <v>49.6</v>
      </c>
    </row>
    <row r="19" spans="1:6" x14ac:dyDescent="0.3">
      <c r="A19" s="509" t="s">
        <v>135</v>
      </c>
      <c r="B19" s="509" t="s">
        <v>174</v>
      </c>
      <c r="C19" s="534">
        <v>6</v>
      </c>
      <c r="D19" s="520">
        <v>346.5</v>
      </c>
      <c r="E19" s="520">
        <v>57.75</v>
      </c>
      <c r="F19" s="521">
        <v>92.8</v>
      </c>
    </row>
    <row r="20" spans="1:6" x14ac:dyDescent="0.3">
      <c r="A20" s="501" t="s">
        <v>85</v>
      </c>
      <c r="B20" s="501"/>
      <c r="C20" s="535">
        <v>1034</v>
      </c>
      <c r="D20" s="502">
        <v>4222.2</v>
      </c>
      <c r="E20" s="502">
        <v>4.3753367875647671</v>
      </c>
      <c r="F20" s="503">
        <v>92.8</v>
      </c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FE8-9653-47E1-ADD9-8DEFD89651EA}">
  <sheetPr>
    <tabColor rgb="FF00B0F0"/>
    <pageSetUpPr fitToPage="1"/>
  </sheetPr>
  <dimension ref="A1:Q57"/>
  <sheetViews>
    <sheetView tabSelected="1" zoomScale="60" zoomScaleNormal="60" workbookViewId="0">
      <selection activeCell="A3" sqref="A3"/>
    </sheetView>
  </sheetViews>
  <sheetFormatPr defaultRowHeight="12.5" x14ac:dyDescent="0.25"/>
  <cols>
    <col min="1" max="1" width="40.453125" bestFit="1" customWidth="1"/>
    <col min="2" max="2" width="11.453125" bestFit="1" customWidth="1"/>
    <col min="3" max="3" width="4.453125" customWidth="1"/>
    <col min="4" max="4" width="27.453125" bestFit="1" customWidth="1"/>
    <col min="5" max="5" width="15.54296875" bestFit="1" customWidth="1"/>
    <col min="6" max="6" width="14.453125" bestFit="1" customWidth="1"/>
    <col min="7" max="7" width="4.453125" customWidth="1"/>
    <col min="8" max="8" width="22.54296875" bestFit="1" customWidth="1"/>
    <col min="9" max="9" width="15.54296875" bestFit="1" customWidth="1"/>
    <col min="10" max="10" width="4.453125" customWidth="1"/>
    <col min="11" max="11" width="25.54296875" customWidth="1"/>
    <col min="12" max="12" width="11.54296875" bestFit="1" customWidth="1"/>
    <col min="13" max="13" width="7.1796875" bestFit="1" customWidth="1"/>
    <col min="14" max="14" width="4.453125" customWidth="1"/>
    <col min="15" max="15" width="20.453125" bestFit="1" customWidth="1"/>
    <col min="16" max="16" width="26.1796875" bestFit="1" customWidth="1"/>
    <col min="17" max="17" width="7.453125" bestFit="1" customWidth="1"/>
  </cols>
  <sheetData>
    <row r="1" spans="1:17" ht="25" x14ac:dyDescent="0.25">
      <c r="A1" s="368" t="str">
        <f>'Price Giving Totals'!A3</f>
        <v>President A</v>
      </c>
      <c r="B1" s="370"/>
      <c r="C1" s="369"/>
      <c r="D1" s="369"/>
      <c r="E1" s="369"/>
      <c r="F1" s="370"/>
      <c r="G1" s="369"/>
      <c r="H1" s="369"/>
      <c r="I1" s="369"/>
      <c r="J1" s="370"/>
      <c r="K1" s="371"/>
      <c r="L1" s="371"/>
      <c r="M1" s="371"/>
      <c r="N1" s="371"/>
      <c r="O1" s="371"/>
      <c r="P1" s="371"/>
      <c r="Q1" s="371"/>
    </row>
    <row r="2" spans="1:17" ht="13" thickBot="1" x14ac:dyDescent="0.3"/>
    <row r="3" spans="1:17" s="379" customFormat="1" ht="35.5" customHeight="1" thickBot="1" x14ac:dyDescent="0.4">
      <c r="A3" s="377" t="str">
        <f>'Price Giving Totals'!A1</f>
        <v>Winners</v>
      </c>
      <c r="B3" s="378"/>
      <c r="D3" s="380" t="str">
        <f>'Price Giving Totals'!A19</f>
        <v>1st, 2nd &amp; 3rd place</v>
      </c>
      <c r="E3" s="381"/>
      <c r="F3" s="382"/>
      <c r="H3" s="406" t="str">
        <f>'Price Giving Totals'!A83</f>
        <v>Most Number of Fish</v>
      </c>
      <c r="I3" s="407"/>
      <c r="K3" s="406" t="str">
        <f>'Price Giving Totals'!A150</f>
        <v>Biggest Edible Fish</v>
      </c>
      <c r="L3" s="410"/>
      <c r="M3" s="407"/>
      <c r="O3" s="406" t="str">
        <f>'Price Giving Totals'!A225</f>
        <v>Biggest Inedible Fish</v>
      </c>
      <c r="P3" s="410"/>
      <c r="Q3" s="407"/>
    </row>
    <row r="4" spans="1:17" ht="16" thickBot="1" x14ac:dyDescent="0.4">
      <c r="A4" s="145" t="str">
        <f>" 1st Place - "&amp;IF(B4='Daily Stats'!B998,'Daily Stats'!A988,'Daily Stats'!A1084)</f>
        <v xml:space="preserve"> 1st Place - SA President A</v>
      </c>
      <c r="B4" s="147">
        <f>MAX('Daily Stats'!B998,'Daily Stats'!B1094)</f>
        <v>394.1</v>
      </c>
      <c r="D4" s="318" t="s">
        <v>1</v>
      </c>
      <c r="E4" s="317" t="s">
        <v>204</v>
      </c>
      <c r="F4" s="319" t="s">
        <v>202</v>
      </c>
      <c r="H4" s="408" t="s">
        <v>1</v>
      </c>
      <c r="I4" s="409" t="s">
        <v>204</v>
      </c>
      <c r="K4" s="408" t="s">
        <v>1</v>
      </c>
      <c r="L4" s="411" t="s">
        <v>199</v>
      </c>
      <c r="M4" s="409" t="s">
        <v>224</v>
      </c>
      <c r="O4" s="408" t="s">
        <v>1</v>
      </c>
      <c r="P4" s="411" t="s">
        <v>199</v>
      </c>
      <c r="Q4" s="409" t="s">
        <v>224</v>
      </c>
    </row>
    <row r="5" spans="1:17" ht="16" thickBot="1" x14ac:dyDescent="0.4">
      <c r="A5" s="163" t="str">
        <f>" 2nd Place - "&amp;IF(B5='Daily Stats'!B998,'Daily Stats'!A988,'Daily Stats'!A1084)</f>
        <v xml:space="preserve"> 2nd Place - Nam President A</v>
      </c>
      <c r="B5" s="165">
        <f>MIN('Daily Stats'!B998,'Daily Stats'!B1094)</f>
        <v>378</v>
      </c>
      <c r="D5" s="320" t="str">
        <f>'Price Giving Totals'!A25</f>
        <v>Wentzel Smal</v>
      </c>
      <c r="E5" s="316">
        <f>'Price Giving Totals'!B25</f>
        <v>13</v>
      </c>
      <c r="F5" s="321">
        <f>'Price Giving Totals'!C25</f>
        <v>114.5</v>
      </c>
      <c r="H5" s="320" t="str">
        <f>'Price Giving Totals'!A88</f>
        <v>Pieter Muller</v>
      </c>
      <c r="I5" s="321">
        <f>'Price Giving Totals'!B88</f>
        <v>22</v>
      </c>
      <c r="K5" s="322" t="str">
        <f>IF('Price Giving Totals'!A215="Grand total","None",'Price Giving Totals'!A215)</f>
        <v>Raymond Duvenhage</v>
      </c>
      <c r="L5" s="323" t="str">
        <f>'Price Giving Totals'!B215</f>
        <v>Kob</v>
      </c>
      <c r="M5" s="324">
        <f>'Price Giving Totals'!C215</f>
        <v>3.7</v>
      </c>
      <c r="O5" s="322" t="str">
        <f>IF('Price Giving Totals'!A377="grand total","None",'Price Giving Totals'!A377)</f>
        <v>Wentzel Smal</v>
      </c>
      <c r="P5" s="323" t="str">
        <f>'Price Giving Totals'!B377</f>
        <v>Shark Copper (Female)</v>
      </c>
      <c r="Q5" s="324">
        <f>'Price Giving Totals'!C377</f>
        <v>76.8</v>
      </c>
    </row>
    <row r="6" spans="1:17" ht="16" thickBot="1" x14ac:dyDescent="0.4">
      <c r="A6" s="313" t="s">
        <v>215</v>
      </c>
      <c r="B6" s="289">
        <f>B4-B5</f>
        <v>16.100000000000023</v>
      </c>
      <c r="D6" s="320" t="str">
        <f>'Price Giving Totals'!A26</f>
        <v>Marco Klein</v>
      </c>
      <c r="E6" s="316">
        <f>'Price Giving Totals'!B26</f>
        <v>11</v>
      </c>
      <c r="F6" s="321">
        <f>'Price Giving Totals'!C26</f>
        <v>90.499999999999986</v>
      </c>
      <c r="H6" s="322" t="str">
        <f>IF('Price Giving Totals'!B89=I5,'Price Giving Totals'!A89,"")</f>
        <v/>
      </c>
      <c r="I6" s="324" t="str">
        <f>IF('Price Giving Totals'!B89=I5,I5,"")</f>
        <v/>
      </c>
    </row>
    <row r="7" spans="1:17" ht="16" thickBot="1" x14ac:dyDescent="0.4">
      <c r="D7" s="322" t="str">
        <f>'Price Giving Totals'!A27</f>
        <v>Ruan Westraad</v>
      </c>
      <c r="E7" s="323">
        <f>'Price Giving Totals'!B27</f>
        <v>5</v>
      </c>
      <c r="F7" s="324">
        <f>'Price Giving Totals'!C27</f>
        <v>89.5</v>
      </c>
    </row>
    <row r="9" spans="1:17" ht="25" x14ac:dyDescent="0.25">
      <c r="A9" s="368" t="str">
        <f>'Price Giving Totals'!E3</f>
        <v>President B</v>
      </c>
      <c r="B9" s="370"/>
      <c r="C9" s="369"/>
      <c r="D9" s="369"/>
      <c r="E9" s="369"/>
      <c r="F9" s="370"/>
      <c r="G9" s="369"/>
      <c r="H9" s="369"/>
      <c r="I9" s="369"/>
      <c r="J9" s="370"/>
      <c r="K9" s="371"/>
      <c r="L9" s="371"/>
      <c r="M9" s="371"/>
      <c r="N9" s="371"/>
      <c r="O9" s="371"/>
      <c r="P9" s="371"/>
      <c r="Q9" s="371"/>
    </row>
    <row r="10" spans="1:17" ht="13" thickBot="1" x14ac:dyDescent="0.3"/>
    <row r="11" spans="1:17" s="379" customFormat="1" ht="35.5" customHeight="1" thickBot="1" x14ac:dyDescent="0.4">
      <c r="A11" s="383" t="str">
        <f>$A$3</f>
        <v>Winners</v>
      </c>
      <c r="B11" s="384"/>
      <c r="D11" s="385" t="str">
        <f>$D$3</f>
        <v>1st, 2nd &amp; 3rd place</v>
      </c>
      <c r="E11" s="386"/>
      <c r="F11" s="387"/>
      <c r="H11" s="412" t="str">
        <f>$H$3</f>
        <v>Most Number of Fish</v>
      </c>
      <c r="I11" s="413"/>
      <c r="K11" s="385" t="str">
        <f>$K$3</f>
        <v>Biggest Edible Fish</v>
      </c>
      <c r="L11" s="386"/>
      <c r="M11" s="387"/>
      <c r="O11" s="385" t="str">
        <f>$O$3</f>
        <v>Biggest Inedible Fish</v>
      </c>
      <c r="P11" s="386"/>
      <c r="Q11" s="387"/>
    </row>
    <row r="12" spans="1:17" ht="16" thickBot="1" x14ac:dyDescent="0.4">
      <c r="A12" s="372" t="str">
        <f>" 1st Place - "&amp;IF(B12='Daily Stats'!E998,'Daily Stats'!D988,'Daily Stats'!D1084)</f>
        <v xml:space="preserve"> 1st Place - SA President B</v>
      </c>
      <c r="B12" s="150">
        <f>MAX('Daily Stats'!E998,'Daily Stats'!E1094)</f>
        <v>347.59999999999997</v>
      </c>
      <c r="D12" s="325" t="s">
        <v>1</v>
      </c>
      <c r="E12" s="326" t="s">
        <v>204</v>
      </c>
      <c r="F12" s="327" t="s">
        <v>202</v>
      </c>
      <c r="H12" s="414" t="s">
        <v>1</v>
      </c>
      <c r="I12" s="415" t="s">
        <v>204</v>
      </c>
      <c r="K12" s="325" t="s">
        <v>1</v>
      </c>
      <c r="L12" s="326" t="s">
        <v>199</v>
      </c>
      <c r="M12" s="327" t="s">
        <v>224</v>
      </c>
      <c r="O12" s="325" t="s">
        <v>1</v>
      </c>
      <c r="P12" s="326" t="s">
        <v>199</v>
      </c>
      <c r="Q12" s="327" t="s">
        <v>224</v>
      </c>
    </row>
    <row r="13" spans="1:17" ht="16" thickBot="1" x14ac:dyDescent="0.4">
      <c r="A13" s="373" t="str">
        <f>" 2nd Place - "&amp;IF(B13='Daily Stats'!E998,'Daily Stats'!D988,'Daily Stats'!D1084)</f>
        <v xml:space="preserve"> 2nd Place - Nam President B</v>
      </c>
      <c r="B13" s="168">
        <f>MIN('Daily Stats'!E998,'Daily Stats'!E1094)</f>
        <v>191.79999999999998</v>
      </c>
      <c r="D13" s="328" t="str">
        <f>'Price Giving Totals'!E25</f>
        <v>Sheldon Rawstron</v>
      </c>
      <c r="E13" s="329">
        <f>'Price Giving Totals'!F25</f>
        <v>10</v>
      </c>
      <c r="F13" s="330">
        <f>'Price Giving Totals'!G25</f>
        <v>106.60000000000001</v>
      </c>
      <c r="H13" s="328" t="str">
        <f>'Price Giving Totals'!E88</f>
        <v>Juanne-Louis Grobler</v>
      </c>
      <c r="I13" s="330">
        <f>'Price Giving Totals'!F88</f>
        <v>13</v>
      </c>
      <c r="K13" s="331" t="str">
        <f>'Price Giving Totals'!E215</f>
        <v>Shane Rajbully</v>
      </c>
      <c r="L13" s="332" t="str">
        <f>'Price Giving Totals'!F215</f>
        <v>Kob</v>
      </c>
      <c r="M13" s="333">
        <f>'Price Giving Totals'!G215</f>
        <v>3.4</v>
      </c>
      <c r="O13" s="331" t="str">
        <f>'Price Giving Totals'!E377</f>
        <v>Sean Van Den Heuvel</v>
      </c>
      <c r="P13" s="332" t="str">
        <f>'Price Giving Totals'!F377</f>
        <v>Shark Copper (Female)</v>
      </c>
      <c r="Q13" s="333">
        <f>'Price Giving Totals'!G377</f>
        <v>51.7</v>
      </c>
    </row>
    <row r="14" spans="1:17" ht="16" thickBot="1" x14ac:dyDescent="0.4">
      <c r="A14" s="374" t="s">
        <v>215</v>
      </c>
      <c r="B14" s="289">
        <f>B12-B13</f>
        <v>155.79999999999998</v>
      </c>
      <c r="D14" s="328" t="str">
        <f>'Price Giving Totals'!E26</f>
        <v>Luke Roos</v>
      </c>
      <c r="E14" s="329">
        <f>'Price Giving Totals'!F26</f>
        <v>7</v>
      </c>
      <c r="F14" s="330">
        <f>'Price Giving Totals'!G26</f>
        <v>85.6</v>
      </c>
      <c r="H14" s="331" t="str">
        <f>IF('Price Giving Totals'!F89=I13,'Price Giving Totals'!E89,"")</f>
        <v>Chris Barnard</v>
      </c>
      <c r="I14" s="333">
        <f>IF('Price Giving Totals'!F89=I13,I13,"")</f>
        <v>13</v>
      </c>
    </row>
    <row r="15" spans="1:17" ht="16" thickBot="1" x14ac:dyDescent="0.4">
      <c r="D15" s="331" t="str">
        <f>'Price Giving Totals'!E27</f>
        <v>Sean Van Den Heuvel</v>
      </c>
      <c r="E15" s="332">
        <f>'Price Giving Totals'!F27</f>
        <v>6</v>
      </c>
      <c r="F15" s="333">
        <f>'Price Giving Totals'!G27</f>
        <v>62.1</v>
      </c>
    </row>
    <row r="17" spans="1:17" ht="25" x14ac:dyDescent="0.25">
      <c r="A17" s="368" t="str">
        <f>'Price Giving Totals'!I3</f>
        <v>Masters</v>
      </c>
      <c r="B17" s="370"/>
      <c r="C17" s="369"/>
      <c r="D17" s="369"/>
      <c r="E17" s="369"/>
      <c r="F17" s="370"/>
      <c r="G17" s="369"/>
      <c r="H17" s="369"/>
      <c r="I17" s="369"/>
      <c r="J17" s="370"/>
      <c r="K17" s="371"/>
      <c r="L17" s="371"/>
      <c r="M17" s="371"/>
      <c r="N17" s="371"/>
      <c r="O17" s="371"/>
      <c r="P17" s="371"/>
      <c r="Q17" s="371"/>
    </row>
    <row r="18" spans="1:17" ht="13" thickBot="1" x14ac:dyDescent="0.3"/>
    <row r="19" spans="1:17" s="379" customFormat="1" ht="35.5" customHeight="1" thickBot="1" x14ac:dyDescent="0.4">
      <c r="A19" s="388" t="str">
        <f>$A$3</f>
        <v>Winners</v>
      </c>
      <c r="B19" s="389"/>
      <c r="D19" s="390" t="str">
        <f>$D$3</f>
        <v>1st, 2nd &amp; 3rd place</v>
      </c>
      <c r="E19" s="391"/>
      <c r="F19" s="392"/>
      <c r="H19" s="390" t="str">
        <f>$H$3</f>
        <v>Most Number of Fish</v>
      </c>
      <c r="I19" s="392"/>
      <c r="K19" s="390" t="str">
        <f>$K$3</f>
        <v>Biggest Edible Fish</v>
      </c>
      <c r="L19" s="391"/>
      <c r="M19" s="392"/>
      <c r="O19" s="390" t="str">
        <f>$O$3</f>
        <v>Biggest Inedible Fish</v>
      </c>
      <c r="P19" s="391"/>
      <c r="Q19" s="392"/>
    </row>
    <row r="20" spans="1:17" ht="16" thickBot="1" x14ac:dyDescent="0.4">
      <c r="A20" s="151" t="str">
        <f>" 1st Place - "&amp;IF(B20='Daily Stats'!H998,'Daily Stats'!G988,'Daily Stats'!G1084)</f>
        <v xml:space="preserve"> 1st Place - SA Masters</v>
      </c>
      <c r="B20" s="153">
        <f>MAX('Daily Stats'!H998,'Daily Stats'!H1094)</f>
        <v>434.79999999999995</v>
      </c>
      <c r="D20" s="334" t="s">
        <v>1</v>
      </c>
      <c r="E20" s="335" t="s">
        <v>204</v>
      </c>
      <c r="F20" s="336" t="s">
        <v>202</v>
      </c>
      <c r="H20" s="416" t="s">
        <v>1</v>
      </c>
      <c r="I20" s="417" t="s">
        <v>204</v>
      </c>
      <c r="K20" s="334" t="s">
        <v>1</v>
      </c>
      <c r="L20" s="335" t="s">
        <v>199</v>
      </c>
      <c r="M20" s="336" t="s">
        <v>224</v>
      </c>
      <c r="O20" s="334" t="s">
        <v>1</v>
      </c>
      <c r="P20" s="335" t="s">
        <v>199</v>
      </c>
      <c r="Q20" s="336" t="s">
        <v>224</v>
      </c>
    </row>
    <row r="21" spans="1:17" ht="16" thickBot="1" x14ac:dyDescent="0.4">
      <c r="A21" s="169" t="str">
        <f>" 2nd Place - "&amp;IF(B21='Daily Stats'!H998,'Daily Stats'!G988,'Daily Stats'!G1084)</f>
        <v xml:space="preserve"> 2nd Place - Nam Masters</v>
      </c>
      <c r="B21" s="171">
        <f>MIN('Daily Stats'!H1094,'Daily Stats'!H998)</f>
        <v>307.3</v>
      </c>
      <c r="D21" s="337" t="str">
        <f>'Price Giving Totals'!I25</f>
        <v>Robin Cochius</v>
      </c>
      <c r="E21" s="338">
        <f>'Price Giving Totals'!J25</f>
        <v>14</v>
      </c>
      <c r="F21" s="339">
        <f>'Price Giving Totals'!K25</f>
        <v>92.4</v>
      </c>
      <c r="H21" s="337" t="str">
        <f>'Price Giving Totals'!I88</f>
        <v>Greg Coetzer</v>
      </c>
      <c r="I21" s="339">
        <f>'Price Giving Totals'!J88</f>
        <v>17</v>
      </c>
      <c r="K21" s="340" t="str">
        <f>'Price Giving Totals'!I215</f>
        <v>Ettienne Kapp</v>
      </c>
      <c r="L21" s="341" t="str">
        <f>'Price Giving Totals'!J215</f>
        <v>Kob</v>
      </c>
      <c r="M21" s="342">
        <f>'Price Giving Totals'!K215</f>
        <v>3.3</v>
      </c>
      <c r="O21" s="340" t="str">
        <f>'Price Giving Totals'!I377</f>
        <v>Jacques Snyman</v>
      </c>
      <c r="P21" s="341" t="str">
        <f>'Price Giving Totals'!J377</f>
        <v>Shark Cow / Sevengill</v>
      </c>
      <c r="Q21" s="342">
        <f>'Price Giving Totals'!K377</f>
        <v>34.5</v>
      </c>
    </row>
    <row r="22" spans="1:17" ht="16" thickBot="1" x14ac:dyDescent="0.4">
      <c r="A22" s="374" t="s">
        <v>215</v>
      </c>
      <c r="B22" s="289">
        <f>B20-B21</f>
        <v>127.49999999999994</v>
      </c>
      <c r="D22" s="337" t="str">
        <f>'Price Giving Totals'!I26</f>
        <v>Frank Borruso</v>
      </c>
      <c r="E22" s="338">
        <f>'Price Giving Totals'!J26</f>
        <v>12</v>
      </c>
      <c r="F22" s="339">
        <f>'Price Giving Totals'!K26</f>
        <v>86</v>
      </c>
      <c r="H22" s="340" t="str">
        <f>IF('Price Giving Totals'!J89=I21,'Price Giving Totals'!I89,"")</f>
        <v/>
      </c>
      <c r="I22" s="342" t="str">
        <f>IF('Price Giving Totals'!J89=I21,I21,"")</f>
        <v/>
      </c>
    </row>
    <row r="23" spans="1:17" ht="16" thickBot="1" x14ac:dyDescent="0.4">
      <c r="D23" s="340" t="str">
        <f>'Price Giving Totals'!I27</f>
        <v>Guy Nicholson</v>
      </c>
      <c r="E23" s="341">
        <f>'Price Giving Totals'!J27</f>
        <v>15</v>
      </c>
      <c r="F23" s="342">
        <f>'Price Giving Totals'!K27</f>
        <v>78.3</v>
      </c>
    </row>
    <row r="26" spans="1:17" ht="25" x14ac:dyDescent="0.25">
      <c r="A26" s="368" t="str">
        <f>'Price Giving Totals'!A13</f>
        <v>Grand Masters</v>
      </c>
      <c r="B26" s="370"/>
      <c r="C26" s="369"/>
      <c r="D26" s="369"/>
      <c r="E26" s="369"/>
      <c r="F26" s="370"/>
      <c r="G26" s="369"/>
      <c r="H26" s="369"/>
      <c r="I26" s="369"/>
      <c r="J26" s="370"/>
      <c r="K26" s="371"/>
      <c r="L26" s="371"/>
      <c r="M26" s="371"/>
      <c r="N26" s="371"/>
      <c r="O26" s="371"/>
      <c r="P26" s="371"/>
      <c r="Q26" s="371"/>
    </row>
    <row r="27" spans="1:17" ht="13" thickBot="1" x14ac:dyDescent="0.3"/>
    <row r="28" spans="1:17" ht="18.5" thickBot="1" x14ac:dyDescent="0.4">
      <c r="A28" s="459" t="str">
        <f>$A$3</f>
        <v>Winners</v>
      </c>
      <c r="B28" s="460"/>
      <c r="C28" s="379"/>
      <c r="D28" s="459" t="str">
        <f>$D$3</f>
        <v>1st, 2nd &amp; 3rd place</v>
      </c>
      <c r="E28" s="461"/>
      <c r="F28" s="462"/>
      <c r="G28" s="379"/>
      <c r="H28" s="459" t="str">
        <f>$H$3</f>
        <v>Most Number of Fish</v>
      </c>
      <c r="I28" s="462"/>
      <c r="J28" s="379"/>
      <c r="K28" s="459" t="str">
        <f>$K$3</f>
        <v>Biggest Edible Fish</v>
      </c>
      <c r="L28" s="461"/>
      <c r="M28" s="462"/>
      <c r="N28" s="379"/>
      <c r="O28" s="459" t="str">
        <f>$O$3</f>
        <v>Biggest Inedible Fish</v>
      </c>
      <c r="P28" s="461"/>
      <c r="Q28" s="462"/>
    </row>
    <row r="29" spans="1:17" ht="16" thickBot="1" x14ac:dyDescent="0.4">
      <c r="A29" s="437" t="str">
        <f>'Price Giving Totals'!A14</f>
        <v xml:space="preserve"> 1st Place - SA Grand Masters</v>
      </c>
      <c r="B29" s="439">
        <f>'Price Giving Totals'!C14</f>
        <v>347.1</v>
      </c>
      <c r="D29" s="463" t="s">
        <v>1</v>
      </c>
      <c r="E29" s="464" t="s">
        <v>204</v>
      </c>
      <c r="F29" s="465" t="s">
        <v>202</v>
      </c>
      <c r="H29" s="466" t="s">
        <v>1</v>
      </c>
      <c r="I29" s="467" t="s">
        <v>204</v>
      </c>
      <c r="K29" s="463" t="s">
        <v>1</v>
      </c>
      <c r="L29" s="464" t="s">
        <v>199</v>
      </c>
      <c r="M29" s="465" t="s">
        <v>224</v>
      </c>
      <c r="O29" s="463" t="s">
        <v>1</v>
      </c>
      <c r="P29" s="464" t="s">
        <v>199</v>
      </c>
      <c r="Q29" s="465" t="s">
        <v>224</v>
      </c>
    </row>
    <row r="30" spans="1:17" ht="16" thickBot="1" x14ac:dyDescent="0.4">
      <c r="A30" s="440" t="str">
        <f>'Price Giving Totals'!A15</f>
        <v xml:space="preserve"> 2nd Place - SA Grand Masters</v>
      </c>
      <c r="B30" s="441">
        <f>'Price Giving Totals'!C15</f>
        <v>150.30000000000004</v>
      </c>
      <c r="D30" s="468" t="str">
        <f>'Price Giving Totals'!A66</f>
        <v>Mike Bailey</v>
      </c>
      <c r="E30" s="469">
        <f>'Price Giving Totals'!B66</f>
        <v>17</v>
      </c>
      <c r="F30" s="470">
        <f>'Price Giving Totals'!C66</f>
        <v>131.30000000000004</v>
      </c>
      <c r="H30" s="468" t="str">
        <f>'Price Giving Totals'!A131</f>
        <v>Mike Bailey</v>
      </c>
      <c r="I30" s="470">
        <f>'Price Giving Totals'!B131</f>
        <v>17</v>
      </c>
      <c r="K30" s="471" t="str">
        <f>'Price Giving Totals'!A223</f>
        <v>Peter Van Vollenstee</v>
      </c>
      <c r="L30" s="472" t="str">
        <f>'Price Giving Totals'!B223</f>
        <v>Kob</v>
      </c>
      <c r="M30" s="473">
        <f>'Price Giving Totals'!C223</f>
        <v>4.0999999999999996</v>
      </c>
      <c r="O30" s="471" t="str">
        <f>'Price Giving Totals'!A386</f>
        <v>Kallie Erasmus</v>
      </c>
      <c r="P30" s="472" t="str">
        <f>'Price Giving Totals'!B386</f>
        <v>Shark Spotted Gully</v>
      </c>
      <c r="Q30" s="473">
        <f>'Price Giving Totals'!C386</f>
        <v>26.2</v>
      </c>
    </row>
    <row r="31" spans="1:17" ht="16" thickBot="1" x14ac:dyDescent="0.4">
      <c r="A31" s="374" t="s">
        <v>215</v>
      </c>
      <c r="B31" s="289">
        <f>B29-B30</f>
        <v>196.79999999999998</v>
      </c>
      <c r="D31" s="468" t="str">
        <f>'Price Giving Totals'!A67</f>
        <v>Kallie Erasmus</v>
      </c>
      <c r="E31" s="469">
        <f>'Price Giving Totals'!B67</f>
        <v>7</v>
      </c>
      <c r="F31" s="470">
        <f>'Price Giving Totals'!C67</f>
        <v>69.5</v>
      </c>
      <c r="H31" s="471" t="str">
        <f>IF(I31=I30,'Price Giving Totals'!A132,"")</f>
        <v/>
      </c>
      <c r="I31" s="473" t="str">
        <f>IF('Price Giving Totals'!B132=I30,I30,"")</f>
        <v/>
      </c>
    </row>
    <row r="32" spans="1:17" ht="16" thickBot="1" x14ac:dyDescent="0.4">
      <c r="D32" s="471" t="str">
        <f>'Price Giving Totals'!A68</f>
        <v>Brian McFarlane</v>
      </c>
      <c r="E32" s="472">
        <f>'Price Giving Totals'!B68</f>
        <v>16</v>
      </c>
      <c r="F32" s="473">
        <f>'Price Giving Totals'!C68</f>
        <v>63.7</v>
      </c>
    </row>
    <row r="35" spans="1:17" ht="25" x14ac:dyDescent="0.25">
      <c r="A35" s="368" t="str">
        <f>'Price Giving Totals'!A8</f>
        <v>Development</v>
      </c>
      <c r="B35" s="370"/>
      <c r="C35" s="369"/>
      <c r="D35" s="369"/>
      <c r="E35" s="369"/>
      <c r="F35" s="370"/>
      <c r="G35" s="369"/>
      <c r="H35" s="369"/>
      <c r="I35" s="369"/>
      <c r="J35" s="370"/>
      <c r="K35" s="371"/>
      <c r="L35" s="371"/>
      <c r="M35" s="371"/>
      <c r="N35" s="371"/>
      <c r="O35" s="371"/>
      <c r="P35" s="371"/>
      <c r="Q35" s="371"/>
    </row>
    <row r="36" spans="1:17" ht="13" thickBot="1" x14ac:dyDescent="0.3"/>
    <row r="37" spans="1:17" s="379" customFormat="1" ht="35.5" customHeight="1" thickBot="1" x14ac:dyDescent="0.4">
      <c r="A37" s="393" t="str">
        <f>$A$3</f>
        <v>Winners</v>
      </c>
      <c r="B37" s="394"/>
      <c r="D37" s="395" t="str">
        <f>$D$3</f>
        <v>1st, 2nd &amp; 3rd place</v>
      </c>
      <c r="E37" s="396"/>
      <c r="F37" s="397"/>
      <c r="H37" s="395" t="str">
        <f>$H$3</f>
        <v>Most Number of Fish</v>
      </c>
      <c r="I37" s="397"/>
      <c r="K37" s="395" t="str">
        <f>$K$3</f>
        <v>Biggest Edible Fish</v>
      </c>
      <c r="L37" s="396"/>
      <c r="M37" s="397"/>
      <c r="O37" s="395" t="str">
        <f>$O$3</f>
        <v>Biggest Inedible Fish</v>
      </c>
      <c r="P37" s="396"/>
      <c r="Q37" s="397"/>
    </row>
    <row r="38" spans="1:17" ht="16" thickBot="1" x14ac:dyDescent="0.4">
      <c r="A38" s="142" t="str">
        <f>" 1st Place - "&amp;IF(B38='Daily Stats'!B1189,'Daily Stats'!A1179,'Daily Stats'!A1279)</f>
        <v xml:space="preserve"> 1st Place - SA Development</v>
      </c>
      <c r="B38" s="144">
        <f>MAX('Daily Stats'!B1289,'Daily Stats'!B1189)</f>
        <v>296.79999999999995</v>
      </c>
      <c r="D38" s="343" t="s">
        <v>1</v>
      </c>
      <c r="E38" s="344" t="s">
        <v>204</v>
      </c>
      <c r="F38" s="345" t="s">
        <v>202</v>
      </c>
      <c r="H38" s="418" t="s">
        <v>1</v>
      </c>
      <c r="I38" s="419" t="s">
        <v>204</v>
      </c>
      <c r="K38" s="343" t="s">
        <v>1</v>
      </c>
      <c r="L38" s="344" t="s">
        <v>199</v>
      </c>
      <c r="M38" s="345" t="s">
        <v>224</v>
      </c>
      <c r="O38" s="343" t="s">
        <v>1</v>
      </c>
      <c r="P38" s="344" t="s">
        <v>199</v>
      </c>
      <c r="Q38" s="345" t="s">
        <v>224</v>
      </c>
    </row>
    <row r="39" spans="1:17" ht="16" thickBot="1" x14ac:dyDescent="0.4">
      <c r="A39" s="160" t="str">
        <f>" 2nd Place - "&amp;IF(B39='Daily Stats'!B1189,'Daily Stats'!A1179,'Daily Stats'!A1279)</f>
        <v xml:space="preserve"> 2nd Place - Nam Development</v>
      </c>
      <c r="B39" s="162">
        <f>MIN('Daily Stats'!B1289,'Daily Stats'!B1189)</f>
        <v>205.5</v>
      </c>
      <c r="D39" s="346" t="str">
        <f>'Price Giving Totals'!A45</f>
        <v>Franco Lamberti</v>
      </c>
      <c r="E39" s="347">
        <f>'Price Giving Totals'!B45</f>
        <v>16</v>
      </c>
      <c r="F39" s="522">
        <f>'Price Giving Totals'!C45</f>
        <v>71.59999999999998</v>
      </c>
      <c r="H39" s="420" t="str">
        <f>'Price Giving Totals'!A109</f>
        <v>Izak Van Der Merwe</v>
      </c>
      <c r="I39" s="421">
        <f>'Price Giving Totals'!B109</f>
        <v>19</v>
      </c>
      <c r="K39" s="349" t="str">
        <f>'Price Giving Totals'!A219</f>
        <v>Craig Doyle</v>
      </c>
      <c r="L39" s="350" t="str">
        <f>'Price Giving Totals'!B219</f>
        <v>Kob</v>
      </c>
      <c r="M39" s="351">
        <f>'Price Giving Totals'!C219</f>
        <v>9.6</v>
      </c>
      <c r="O39" s="349" t="str">
        <f>'Price Giving Totals'!A382</f>
        <v>Franco Lamberti</v>
      </c>
      <c r="P39" s="350" t="str">
        <f>'Price Giving Totals'!B382</f>
        <v>Shark Copper (Female)</v>
      </c>
      <c r="Q39" s="351">
        <f>'Price Giving Totals'!C382</f>
        <v>44.7</v>
      </c>
    </row>
    <row r="40" spans="1:17" ht="16" thickBot="1" x14ac:dyDescent="0.4">
      <c r="A40" s="374" t="s">
        <v>215</v>
      </c>
      <c r="B40" s="289">
        <f>B38-B39</f>
        <v>91.299999999999955</v>
      </c>
      <c r="D40" s="346" t="str">
        <f>'Price Giving Totals'!A46</f>
        <v>Slade Walker</v>
      </c>
      <c r="E40" s="347">
        <f>'Price Giving Totals'!B46</f>
        <v>8</v>
      </c>
      <c r="F40" s="348">
        <f>'Price Giving Totals'!C46</f>
        <v>64.099999999999994</v>
      </c>
      <c r="H40" s="349" t="str">
        <f>IF('Price Giving Totals'!B110=I39,'Price Giving Totals'!A110,"")</f>
        <v/>
      </c>
      <c r="I40" s="351" t="str">
        <f>IF('Price Giving Totals'!B110=I39,I39,"")</f>
        <v/>
      </c>
    </row>
    <row r="41" spans="1:17" ht="16" thickBot="1" x14ac:dyDescent="0.4">
      <c r="D41" s="349" t="str">
        <f>'Price Giving Totals'!A47</f>
        <v>Morne Visser</v>
      </c>
      <c r="E41" s="350">
        <f>'Price Giving Totals'!B47</f>
        <v>18</v>
      </c>
      <c r="F41" s="351">
        <f>'Price Giving Totals'!C47</f>
        <v>57.599999999999987</v>
      </c>
    </row>
    <row r="43" spans="1:17" ht="25" x14ac:dyDescent="0.25">
      <c r="A43" s="368" t="str">
        <f>'Price Giving Totals'!E43</f>
        <v>Veterans/Inland</v>
      </c>
      <c r="B43" s="370"/>
      <c r="C43" s="369"/>
      <c r="D43" s="369"/>
      <c r="E43" s="369"/>
      <c r="F43" s="370"/>
      <c r="G43" s="369"/>
      <c r="H43" s="369"/>
      <c r="I43" s="369"/>
      <c r="J43" s="370"/>
      <c r="K43" s="371"/>
      <c r="L43" s="371"/>
      <c r="M43" s="371"/>
      <c r="N43" s="371"/>
      <c r="O43" s="371"/>
      <c r="P43" s="371"/>
      <c r="Q43" s="371"/>
    </row>
    <row r="44" spans="1:17" ht="13" thickBot="1" x14ac:dyDescent="0.3"/>
    <row r="45" spans="1:17" s="379" customFormat="1" ht="35.5" customHeight="1" thickBot="1" x14ac:dyDescent="0.4">
      <c r="A45" s="398" t="str">
        <f>$A$3</f>
        <v>Winners</v>
      </c>
      <c r="B45" s="399"/>
      <c r="D45" s="398" t="str">
        <f>$D$3</f>
        <v>1st, 2nd &amp; 3rd place</v>
      </c>
      <c r="E45" s="400"/>
      <c r="F45" s="401"/>
      <c r="H45" s="398" t="str">
        <f>$H$3</f>
        <v>Most Number of Fish</v>
      </c>
      <c r="I45" s="401"/>
      <c r="K45" s="398" t="str">
        <f>$K$3</f>
        <v>Biggest Edible Fish</v>
      </c>
      <c r="L45" s="400"/>
      <c r="M45" s="401"/>
      <c r="O45" s="398" t="str">
        <f>$O$3</f>
        <v>Biggest Inedible Fish</v>
      </c>
      <c r="P45" s="400"/>
      <c r="Q45" s="401"/>
    </row>
    <row r="46" spans="1:17" ht="16" thickBot="1" x14ac:dyDescent="0.4">
      <c r="A46" s="375" t="str">
        <f>" 1st Place - "&amp;IF(B46='Daily Stats'!E1189,'Daily Stats'!D1179,'Daily Stats'!D1279)</f>
        <v xml:space="preserve"> 1st Place - SA Inland</v>
      </c>
      <c r="B46" s="376">
        <f>MAX('Daily Stats'!E1189,'Daily Stats'!E1289)</f>
        <v>354.70000000000005</v>
      </c>
      <c r="D46" s="352" t="s">
        <v>1</v>
      </c>
      <c r="E46" s="353" t="s">
        <v>204</v>
      </c>
      <c r="F46" s="354" t="s">
        <v>202</v>
      </c>
      <c r="H46" s="422" t="s">
        <v>1</v>
      </c>
      <c r="I46" s="423" t="s">
        <v>204</v>
      </c>
      <c r="K46" s="352" t="s">
        <v>1</v>
      </c>
      <c r="L46" s="353" t="s">
        <v>199</v>
      </c>
      <c r="M46" s="354" t="s">
        <v>224</v>
      </c>
      <c r="O46" s="352" t="s">
        <v>1</v>
      </c>
      <c r="P46" s="353" t="s">
        <v>199</v>
      </c>
      <c r="Q46" s="354" t="s">
        <v>224</v>
      </c>
    </row>
    <row r="47" spans="1:17" ht="16" thickBot="1" x14ac:dyDescent="0.4">
      <c r="A47" s="172" t="str">
        <f>" 2nd Place - "&amp;IF(B47='Daily Stats'!E1189,'Daily Stats'!D1179,'Daily Stats'!D1279)</f>
        <v xml:space="preserve"> 2nd Place - Nam Veterans</v>
      </c>
      <c r="B47" s="174">
        <f>MIN('Daily Stats'!E1189,'Daily Stats'!E1289)</f>
        <v>264.2</v>
      </c>
      <c r="D47" s="355" t="str">
        <f>'Price Giving Totals'!E45</f>
        <v>Wihan De Jager</v>
      </c>
      <c r="E47" s="216">
        <f>'Price Giving Totals'!F45</f>
        <v>24</v>
      </c>
      <c r="F47" s="356">
        <f>'Price Giving Totals'!G45</f>
        <v>182.90000000000006</v>
      </c>
      <c r="H47" s="424" t="str">
        <f>'Price Giving Totals'!E109</f>
        <v>Wimpie Barnard</v>
      </c>
      <c r="I47" s="425">
        <f>'Price Giving Totals'!F109</f>
        <v>28</v>
      </c>
      <c r="K47" s="357" t="str">
        <f>'Price Giving Totals'!E219</f>
        <v>Renier Van Zyl</v>
      </c>
      <c r="L47" s="358" t="str">
        <f>'Price Giving Totals'!F219</f>
        <v>Kob</v>
      </c>
      <c r="M47" s="359">
        <f>'Price Giving Totals'!G219</f>
        <v>5</v>
      </c>
      <c r="O47" s="357" t="str">
        <f>'Price Giving Totals'!E382</f>
        <v>Wihan De Jager</v>
      </c>
      <c r="P47" s="358" t="str">
        <f>'Price Giving Totals'!F382</f>
        <v>Shark Copper (Female)</v>
      </c>
      <c r="Q47" s="359">
        <f>'Price Giving Totals'!G382</f>
        <v>92.8</v>
      </c>
    </row>
    <row r="48" spans="1:17" ht="16" thickBot="1" x14ac:dyDescent="0.4">
      <c r="A48" s="374" t="s">
        <v>215</v>
      </c>
      <c r="B48" s="289">
        <f>B46-B47</f>
        <v>90.500000000000057</v>
      </c>
      <c r="D48" s="355" t="str">
        <f>'Price Giving Totals'!E46</f>
        <v>Andrew Van Schalkwyk</v>
      </c>
      <c r="E48" s="216">
        <f>'Price Giving Totals'!F46</f>
        <v>18</v>
      </c>
      <c r="F48" s="356">
        <f>'Price Giving Totals'!G46</f>
        <v>80.2</v>
      </c>
      <c r="H48" s="357" t="str">
        <f>IF('Price Giving Totals'!F110=I47,'Price Giving Totals'!E110,"")</f>
        <v/>
      </c>
      <c r="I48" s="359" t="str">
        <f>IF('Price Giving Totals'!F113=I47,I47,"")</f>
        <v/>
      </c>
    </row>
    <row r="49" spans="1:17" ht="16" thickBot="1" x14ac:dyDescent="0.4">
      <c r="D49" s="357" t="str">
        <f>'Price Giving Totals'!E47</f>
        <v>Renier Van Zyl</v>
      </c>
      <c r="E49" s="358">
        <f>'Price Giving Totals'!F47</f>
        <v>8</v>
      </c>
      <c r="F49" s="359">
        <f>'Price Giving Totals'!G47</f>
        <v>55.7</v>
      </c>
    </row>
    <row r="51" spans="1:17" ht="25" x14ac:dyDescent="0.25">
      <c r="A51" s="368" t="str">
        <f>'Price Giving Totals'!I8</f>
        <v>Ladies</v>
      </c>
      <c r="B51" s="370"/>
      <c r="C51" s="369"/>
      <c r="D51" s="369"/>
      <c r="E51" s="369"/>
      <c r="F51" s="370"/>
      <c r="G51" s="369"/>
      <c r="H51" s="369"/>
      <c r="I51" s="369"/>
      <c r="J51" s="370"/>
      <c r="K51" s="371"/>
      <c r="L51" s="371"/>
      <c r="M51" s="371"/>
      <c r="N51" s="371"/>
      <c r="O51" s="371"/>
      <c r="P51" s="371"/>
      <c r="Q51" s="371"/>
    </row>
    <row r="52" spans="1:17" ht="13" thickBot="1" x14ac:dyDescent="0.3"/>
    <row r="53" spans="1:17" s="379" customFormat="1" ht="35.5" customHeight="1" thickBot="1" x14ac:dyDescent="0.4">
      <c r="A53" s="402" t="str">
        <f>$A$3</f>
        <v>Winners</v>
      </c>
      <c r="B53" s="403"/>
      <c r="D53" s="402" t="str">
        <f>$D$3</f>
        <v>1st, 2nd &amp; 3rd place</v>
      </c>
      <c r="E53" s="404"/>
      <c r="F53" s="405"/>
      <c r="H53" s="402" t="str">
        <f>$H$3</f>
        <v>Most Number of Fish</v>
      </c>
      <c r="I53" s="405"/>
      <c r="K53" s="402" t="str">
        <f>$K$3</f>
        <v>Biggest Edible Fish</v>
      </c>
      <c r="L53" s="404"/>
      <c r="M53" s="405"/>
      <c r="O53" s="402" t="str">
        <f>$O$3</f>
        <v>Biggest Inedible Fish</v>
      </c>
      <c r="P53" s="404"/>
      <c r="Q53" s="405"/>
    </row>
    <row r="54" spans="1:17" ht="16" thickBot="1" x14ac:dyDescent="0.4">
      <c r="A54" s="157" t="str">
        <f>" 1st Place - "&amp;IF(B54='Daily Stats'!H1189,'Daily Stats'!G1179,'Daily Stats'!G1279)</f>
        <v xml:space="preserve"> 1st Place - SA Ladies</v>
      </c>
      <c r="B54" s="159">
        <f>MAX('Daily Stats'!H1189,'Daily Stats'!H1289)</f>
        <v>205</v>
      </c>
      <c r="D54" s="360" t="s">
        <v>1</v>
      </c>
      <c r="E54" s="361" t="s">
        <v>204</v>
      </c>
      <c r="F54" s="362" t="s">
        <v>202</v>
      </c>
      <c r="H54" s="426" t="s">
        <v>1</v>
      </c>
      <c r="I54" s="427" t="s">
        <v>204</v>
      </c>
      <c r="K54" s="360" t="s">
        <v>1</v>
      </c>
      <c r="L54" s="361" t="s">
        <v>199</v>
      </c>
      <c r="M54" s="362" t="s">
        <v>224</v>
      </c>
      <c r="O54" s="360" t="s">
        <v>1</v>
      </c>
      <c r="P54" s="361" t="s">
        <v>199</v>
      </c>
      <c r="Q54" s="362" t="s">
        <v>224</v>
      </c>
    </row>
    <row r="55" spans="1:17" ht="16" thickBot="1" x14ac:dyDescent="0.4">
      <c r="A55" s="175" t="str">
        <f>" 2nd Place - "&amp;IF(B55='Daily Stats'!H1189,'Daily Stats'!G1179,'Daily Stats'!G1279)</f>
        <v xml:space="preserve"> 2nd Place - Nam Ladies</v>
      </c>
      <c r="B55" s="177">
        <f>MIN('Daily Stats'!H1189,'Daily Stats'!H1289)</f>
        <v>169.89999999999998</v>
      </c>
      <c r="D55" s="363" t="str">
        <f>'Price Giving Totals'!I45</f>
        <v>Sume Mostert</v>
      </c>
      <c r="E55" s="217">
        <f>'Price Giving Totals'!J45</f>
        <v>13</v>
      </c>
      <c r="F55" s="364">
        <f>'Price Giving Totals'!K45</f>
        <v>79.100000000000009</v>
      </c>
      <c r="H55" s="428" t="str">
        <f>'Price Giving Totals'!I109</f>
        <v>Mariette Westraad</v>
      </c>
      <c r="I55" s="429">
        <f>'Price Giving Totals'!J109</f>
        <v>18</v>
      </c>
      <c r="K55" s="365" t="str">
        <f>'Price Giving Totals'!I219</f>
        <v>Sonita Arangies</v>
      </c>
      <c r="L55" s="366" t="str">
        <f>'Price Giving Totals'!J219</f>
        <v>Kob</v>
      </c>
      <c r="M55" s="367">
        <f>'Price Giving Totals'!K219</f>
        <v>13.3</v>
      </c>
      <c r="O55" s="365" t="str">
        <f>'Price Giving Totals'!I382</f>
        <v>Christel Visser</v>
      </c>
      <c r="P55" s="366" t="str">
        <f>'Price Giving Totals'!J382</f>
        <v>Shark Cow / Sevengill</v>
      </c>
      <c r="Q55" s="367">
        <f>'Price Giving Totals'!K382</f>
        <v>25.6</v>
      </c>
    </row>
    <row r="56" spans="1:17" ht="16" thickBot="1" x14ac:dyDescent="0.4">
      <c r="A56" s="374" t="s">
        <v>215</v>
      </c>
      <c r="B56" s="289">
        <f>B54-B55</f>
        <v>35.100000000000023</v>
      </c>
      <c r="D56" s="363" t="str">
        <f>'Price Giving Totals'!I46</f>
        <v>Christel Visser</v>
      </c>
      <c r="E56" s="217">
        <f>'Price Giving Totals'!J46</f>
        <v>10</v>
      </c>
      <c r="F56" s="364">
        <f>'Price Giving Totals'!K46</f>
        <v>71.099999999999994</v>
      </c>
      <c r="H56" s="365" t="str">
        <f>IF('Price Giving Totals'!J110=I55,'Price Giving Totals'!I110,"")</f>
        <v/>
      </c>
      <c r="I56" s="367" t="str">
        <f>IF('Price Giving Totals'!J110=I55,I55,"")</f>
        <v/>
      </c>
    </row>
    <row r="57" spans="1:17" ht="16" thickBot="1" x14ac:dyDescent="0.4">
      <c r="D57" s="365" t="str">
        <f>'Price Giving Totals'!I47</f>
        <v>Saffiya Ahmod</v>
      </c>
      <c r="E57" s="366">
        <f>'Price Giving Totals'!J47</f>
        <v>16</v>
      </c>
      <c r="F57" s="367">
        <f>'Price Giving Totals'!K47</f>
        <v>41.800000000000004</v>
      </c>
    </row>
  </sheetData>
  <pageMargins left="0.25" right="0.25" top="0.75" bottom="0.75" header="0.3" footer="0.3"/>
  <pageSetup paperSize="9" scale="5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1203F-2156-417C-8AD3-1C465B511406}">
  <sheetPr>
    <tabColor rgb="FF00B0F0"/>
    <pageSetUpPr fitToPage="1"/>
  </sheetPr>
  <dimension ref="A1:H1361"/>
  <sheetViews>
    <sheetView topLeftCell="A1185" workbookViewId="0">
      <selection activeCell="B1363" sqref="B1363"/>
    </sheetView>
  </sheetViews>
  <sheetFormatPr defaultColWidth="9.1796875" defaultRowHeight="15.5" x14ac:dyDescent="0.35"/>
  <cols>
    <col min="1" max="1" width="22.36328125" style="140" bestFit="1" customWidth="1"/>
    <col min="2" max="2" width="23.08984375" style="140" bestFit="1" customWidth="1"/>
    <col min="3" max="3" width="4.54296875" style="140" customWidth="1"/>
    <col min="4" max="4" width="22.81640625" style="140" bestFit="1" customWidth="1"/>
    <col min="5" max="5" width="20" style="140" bestFit="1" customWidth="1"/>
    <col min="6" max="6" width="4.54296875" style="140" customWidth="1"/>
    <col min="7" max="7" width="18.08984375" style="140" bestFit="1" customWidth="1"/>
    <col min="8" max="8" width="15.90625" style="140" bestFit="1" customWidth="1"/>
    <col min="9" max="9" width="9.1796875" style="140" customWidth="1"/>
    <col min="10" max="16384" width="9.1796875" style="140"/>
  </cols>
  <sheetData>
    <row r="1" spans="1:8" x14ac:dyDescent="0.35">
      <c r="A1" s="258" t="s">
        <v>207</v>
      </c>
      <c r="B1" s="273"/>
      <c r="C1" s="259"/>
      <c r="D1" s="259"/>
      <c r="E1" s="273"/>
      <c r="F1" s="259"/>
      <c r="G1" s="259"/>
      <c r="H1" s="273"/>
    </row>
    <row r="2" spans="1:8" x14ac:dyDescent="0.35">
      <c r="A2" s="200" t="s">
        <v>208</v>
      </c>
      <c r="B2" s="140" t="s">
        <v>209</v>
      </c>
      <c r="D2" s="200" t="s">
        <v>208</v>
      </c>
      <c r="E2" s="140" t="s">
        <v>209</v>
      </c>
      <c r="G2" s="200" t="s">
        <v>208</v>
      </c>
      <c r="H2" s="140" t="s">
        <v>209</v>
      </c>
    </row>
    <row r="3" spans="1:8" ht="16" thickBot="1" x14ac:dyDescent="0.4">
      <c r="A3" s="200" t="s">
        <v>83</v>
      </c>
      <c r="B3" s="140" t="s">
        <v>225</v>
      </c>
      <c r="D3" s="200" t="s">
        <v>83</v>
      </c>
      <c r="E3" s="140" t="s">
        <v>226</v>
      </c>
      <c r="G3" s="200" t="s">
        <v>83</v>
      </c>
      <c r="H3" s="140" t="s">
        <v>227</v>
      </c>
    </row>
    <row r="4" spans="1:8" ht="16" thickBot="1" x14ac:dyDescent="0.4">
      <c r="A4" s="267" t="str">
        <f>B3</f>
        <v>Nam President A</v>
      </c>
      <c r="B4" s="268"/>
      <c r="C4" s="141"/>
      <c r="D4" s="269" t="str">
        <f>E3</f>
        <v>Nam President B</v>
      </c>
      <c r="E4" s="270"/>
      <c r="F4" s="141"/>
      <c r="G4" s="271" t="str">
        <f>H3</f>
        <v>Nam Masters</v>
      </c>
      <c r="H4" s="272"/>
    </row>
    <row r="5" spans="1:8" x14ac:dyDescent="0.35">
      <c r="A5" s="200" t="s">
        <v>212</v>
      </c>
      <c r="B5" s="140" t="s">
        <v>221</v>
      </c>
      <c r="D5" s="200" t="s">
        <v>212</v>
      </c>
      <c r="E5" s="140" t="s">
        <v>221</v>
      </c>
      <c r="G5" s="200" t="s">
        <v>212</v>
      </c>
      <c r="H5" s="140" t="s">
        <v>221</v>
      </c>
    </row>
    <row r="6" spans="1:8" x14ac:dyDescent="0.35">
      <c r="A6" s="219" t="s">
        <v>359</v>
      </c>
      <c r="B6" s="201">
        <v>76.8</v>
      </c>
      <c r="D6" s="219" t="s">
        <v>570</v>
      </c>
      <c r="E6" s="201">
        <v>29.5</v>
      </c>
      <c r="G6" s="219" t="s">
        <v>370</v>
      </c>
      <c r="H6" s="201">
        <v>48.900000000000006</v>
      </c>
    </row>
    <row r="7" spans="1:8" x14ac:dyDescent="0.35">
      <c r="A7" s="219" t="s">
        <v>348</v>
      </c>
      <c r="B7" s="201">
        <v>43.6</v>
      </c>
      <c r="D7" s="219" t="s">
        <v>355</v>
      </c>
      <c r="E7" s="201">
        <v>19.299999999999997</v>
      </c>
      <c r="G7" s="219" t="s">
        <v>369</v>
      </c>
      <c r="H7" s="201">
        <v>30.5</v>
      </c>
    </row>
    <row r="8" spans="1:8" x14ac:dyDescent="0.35">
      <c r="A8" s="219" t="s">
        <v>357</v>
      </c>
      <c r="B8" s="201">
        <v>23.9</v>
      </c>
      <c r="D8" s="219" t="s">
        <v>353</v>
      </c>
      <c r="E8" s="201">
        <v>7.4</v>
      </c>
      <c r="G8" s="219" t="s">
        <v>374</v>
      </c>
      <c r="H8" s="201">
        <v>27.799999999999997</v>
      </c>
    </row>
    <row r="9" spans="1:8" x14ac:dyDescent="0.35">
      <c r="A9" s="219" t="s">
        <v>533</v>
      </c>
      <c r="B9" s="201">
        <v>22.4</v>
      </c>
      <c r="D9" s="219" t="s">
        <v>364</v>
      </c>
      <c r="E9" s="201">
        <v>6.6</v>
      </c>
      <c r="G9" s="219" t="s">
        <v>546</v>
      </c>
      <c r="H9" s="201">
        <v>24.9</v>
      </c>
    </row>
    <row r="10" spans="1:8" x14ac:dyDescent="0.35">
      <c r="A10" s="219" t="s">
        <v>203</v>
      </c>
      <c r="B10" s="201">
        <v>20</v>
      </c>
      <c r="D10" s="219" t="s">
        <v>358</v>
      </c>
      <c r="E10" s="201">
        <v>3.6</v>
      </c>
      <c r="G10" s="219" t="s">
        <v>371</v>
      </c>
      <c r="H10" s="201">
        <v>10.199999999999999</v>
      </c>
    </row>
    <row r="11" spans="1:8" x14ac:dyDescent="0.35">
      <c r="A11" s="219" t="s">
        <v>349</v>
      </c>
      <c r="B11" s="201">
        <v>14.1</v>
      </c>
      <c r="D11" s="219" t="s">
        <v>354</v>
      </c>
      <c r="E11" s="201">
        <v>2.2000000000000002</v>
      </c>
      <c r="G11" s="219" t="s">
        <v>375</v>
      </c>
      <c r="H11" s="201">
        <v>0</v>
      </c>
    </row>
    <row r="12" spans="1:8" x14ac:dyDescent="0.35">
      <c r="A12" s="219" t="s">
        <v>532</v>
      </c>
      <c r="B12" s="201">
        <v>0</v>
      </c>
      <c r="D12" s="219" t="s">
        <v>218</v>
      </c>
      <c r="E12" s="201">
        <v>0</v>
      </c>
      <c r="G12" s="219" t="s">
        <v>365</v>
      </c>
      <c r="H12" s="201">
        <v>0</v>
      </c>
    </row>
    <row r="13" spans="1:8" x14ac:dyDescent="0.35">
      <c r="A13" s="219" t="s">
        <v>85</v>
      </c>
      <c r="B13" s="201">
        <v>200.8</v>
      </c>
      <c r="D13" s="219" t="s">
        <v>85</v>
      </c>
      <c r="E13" s="201">
        <v>68.599999999999994</v>
      </c>
      <c r="G13" s="219" t="s">
        <v>85</v>
      </c>
      <c r="H13" s="201">
        <v>142.30000000000001</v>
      </c>
    </row>
    <row r="14" spans="1:8" hidden="1" x14ac:dyDescent="0.35"/>
    <row r="15" spans="1:8" hidden="1" x14ac:dyDescent="0.35"/>
    <row r="16" spans="1:8" hidden="1" x14ac:dyDescent="0.35"/>
    <row r="17" hidden="1" x14ac:dyDescent="0.35"/>
    <row r="18" hidden="1" x14ac:dyDescent="0.35"/>
    <row r="19" hidden="1" x14ac:dyDescent="0.35"/>
    <row r="20" hidden="1" x14ac:dyDescent="0.35"/>
    <row r="21" hidden="1" x14ac:dyDescent="0.35"/>
    <row r="22" hidden="1" x14ac:dyDescent="0.35"/>
    <row r="23" hidden="1" x14ac:dyDescent="0.35"/>
    <row r="24" hidden="1" x14ac:dyDescent="0.35"/>
    <row r="25" hidden="1" x14ac:dyDescent="0.35"/>
    <row r="26" hidden="1" x14ac:dyDescent="0.35"/>
    <row r="27" hidden="1" x14ac:dyDescent="0.35"/>
    <row r="28" hidden="1" x14ac:dyDescent="0.35"/>
    <row r="29" hidden="1" x14ac:dyDescent="0.35"/>
    <row r="30" hidden="1" x14ac:dyDescent="0.35"/>
    <row r="31" hidden="1" x14ac:dyDescent="0.35"/>
    <row r="32" hidden="1" x14ac:dyDescent="0.35"/>
    <row r="33" hidden="1" x14ac:dyDescent="0.35"/>
    <row r="34" hidden="1" x14ac:dyDescent="0.35"/>
    <row r="35" hidden="1" x14ac:dyDescent="0.35"/>
    <row r="36" hidden="1" x14ac:dyDescent="0.35"/>
    <row r="37" hidden="1" x14ac:dyDescent="0.35"/>
    <row r="38" hidden="1" x14ac:dyDescent="0.35"/>
    <row r="39" hidden="1" x14ac:dyDescent="0.35"/>
    <row r="40" hidden="1" x14ac:dyDescent="0.35"/>
    <row r="41" hidden="1" x14ac:dyDescent="0.35"/>
    <row r="42" hidden="1" x14ac:dyDescent="0.35"/>
    <row r="43" hidden="1" x14ac:dyDescent="0.35"/>
    <row r="44" hidden="1" x14ac:dyDescent="0.35"/>
    <row r="45" hidden="1" x14ac:dyDescent="0.35"/>
    <row r="46" hidden="1" x14ac:dyDescent="0.35"/>
    <row r="47" hidden="1" x14ac:dyDescent="0.35"/>
    <row r="48" hidden="1" x14ac:dyDescent="0.35"/>
    <row r="49" hidden="1" x14ac:dyDescent="0.35"/>
    <row r="50" hidden="1" x14ac:dyDescent="0.35"/>
    <row r="51" hidden="1" x14ac:dyDescent="0.35"/>
    <row r="52" hidden="1" x14ac:dyDescent="0.35"/>
    <row r="53" hidden="1" x14ac:dyDescent="0.35"/>
    <row r="54" hidden="1" x14ac:dyDescent="0.35"/>
    <row r="55" hidden="1" x14ac:dyDescent="0.35"/>
    <row r="56" hidden="1" x14ac:dyDescent="0.35"/>
    <row r="57" hidden="1" x14ac:dyDescent="0.35"/>
    <row r="58" hidden="1" x14ac:dyDescent="0.35"/>
    <row r="59" hidden="1" x14ac:dyDescent="0.35"/>
    <row r="60" hidden="1" x14ac:dyDescent="0.35"/>
    <row r="61" hidden="1" x14ac:dyDescent="0.35"/>
    <row r="62" hidden="1" x14ac:dyDescent="0.35"/>
    <row r="63" hidden="1" x14ac:dyDescent="0.35"/>
    <row r="64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6" collapsed="1" x14ac:dyDescent="0.35"/>
    <row r="98" spans="1:8" x14ac:dyDescent="0.35">
      <c r="A98" s="200" t="s">
        <v>208</v>
      </c>
      <c r="B98" s="140" t="s">
        <v>209</v>
      </c>
      <c r="D98" s="200" t="s">
        <v>208</v>
      </c>
      <c r="E98" s="140" t="s">
        <v>209</v>
      </c>
      <c r="G98" s="200" t="s">
        <v>208</v>
      </c>
      <c r="H98" s="140" t="s">
        <v>209</v>
      </c>
    </row>
    <row r="99" spans="1:8" ht="16" thickBot="1" x14ac:dyDescent="0.4">
      <c r="A99" s="200" t="s">
        <v>83</v>
      </c>
      <c r="B99" s="140" t="s">
        <v>230</v>
      </c>
      <c r="D99" s="200" t="s">
        <v>83</v>
      </c>
      <c r="E99" s="140" t="s">
        <v>231</v>
      </c>
      <c r="G99" s="200" t="s">
        <v>83</v>
      </c>
      <c r="H99" s="140" t="s">
        <v>232</v>
      </c>
    </row>
    <row r="100" spans="1:8" ht="16" thickBot="1" x14ac:dyDescent="0.4">
      <c r="A100" s="267" t="str">
        <f>B99</f>
        <v>SA President A</v>
      </c>
      <c r="B100" s="268"/>
      <c r="C100" s="141"/>
      <c r="D100" s="269" t="str">
        <f>E99</f>
        <v>SA President B</v>
      </c>
      <c r="E100" s="270"/>
      <c r="F100" s="141"/>
      <c r="G100" s="271" t="str">
        <f>H99</f>
        <v>SA Masters</v>
      </c>
      <c r="H100" s="272"/>
    </row>
    <row r="101" spans="1:8" x14ac:dyDescent="0.35">
      <c r="A101" s="200" t="s">
        <v>212</v>
      </c>
      <c r="B101" s="140" t="s">
        <v>221</v>
      </c>
      <c r="D101" s="200" t="s">
        <v>212</v>
      </c>
      <c r="E101" s="140" t="s">
        <v>221</v>
      </c>
      <c r="G101" s="200" t="s">
        <v>212</v>
      </c>
      <c r="H101" s="140" t="s">
        <v>221</v>
      </c>
    </row>
    <row r="102" spans="1:8" x14ac:dyDescent="0.35">
      <c r="A102" s="219" t="s">
        <v>535</v>
      </c>
      <c r="B102" s="201">
        <v>50.3</v>
      </c>
      <c r="D102" s="219" t="s">
        <v>575</v>
      </c>
      <c r="E102" s="201">
        <v>44.7</v>
      </c>
      <c r="G102" s="219" t="s">
        <v>548</v>
      </c>
      <c r="H102" s="201">
        <v>47.3</v>
      </c>
    </row>
    <row r="103" spans="1:8" x14ac:dyDescent="0.35">
      <c r="A103" s="219" t="s">
        <v>534</v>
      </c>
      <c r="B103" s="201">
        <v>45.7</v>
      </c>
      <c r="D103" s="219" t="s">
        <v>356</v>
      </c>
      <c r="E103" s="201">
        <v>39.099999999999994</v>
      </c>
      <c r="G103" s="219" t="s">
        <v>373</v>
      </c>
      <c r="H103" s="201">
        <v>42.9</v>
      </c>
    </row>
    <row r="104" spans="1:8" x14ac:dyDescent="0.35">
      <c r="A104" s="219" t="s">
        <v>351</v>
      </c>
      <c r="B104" s="201">
        <v>29.5</v>
      </c>
      <c r="D104" s="219" t="s">
        <v>573</v>
      </c>
      <c r="E104" s="201">
        <v>33.700000000000003</v>
      </c>
      <c r="G104" s="219" t="s">
        <v>547</v>
      </c>
      <c r="H104" s="201">
        <v>24.3</v>
      </c>
    </row>
    <row r="105" spans="1:8" x14ac:dyDescent="0.35">
      <c r="A105" s="219" t="s">
        <v>367</v>
      </c>
      <c r="B105" s="201">
        <v>22.5</v>
      </c>
      <c r="D105" s="219" t="s">
        <v>572</v>
      </c>
      <c r="E105" s="201">
        <v>30</v>
      </c>
      <c r="G105" s="219" t="s">
        <v>343</v>
      </c>
      <c r="H105" s="201">
        <v>3.3</v>
      </c>
    </row>
    <row r="106" spans="1:8" x14ac:dyDescent="0.35">
      <c r="A106" s="219" t="s">
        <v>350</v>
      </c>
      <c r="B106" s="201">
        <v>21.3</v>
      </c>
      <c r="D106" s="219" t="s">
        <v>376</v>
      </c>
      <c r="E106" s="201">
        <v>22.7</v>
      </c>
      <c r="G106" s="219" t="s">
        <v>598</v>
      </c>
      <c r="H106" s="201">
        <v>0</v>
      </c>
    </row>
    <row r="107" spans="1:8" x14ac:dyDescent="0.35">
      <c r="A107" s="219" t="s">
        <v>536</v>
      </c>
      <c r="B107" s="201">
        <v>20.100000000000001</v>
      </c>
      <c r="D107" s="219" t="s">
        <v>574</v>
      </c>
      <c r="E107" s="201">
        <v>15.9</v>
      </c>
      <c r="G107" s="219" t="s">
        <v>372</v>
      </c>
      <c r="H107" s="201">
        <v>0</v>
      </c>
    </row>
    <row r="108" spans="1:8" x14ac:dyDescent="0.35">
      <c r="A108" s="219" t="s">
        <v>537</v>
      </c>
      <c r="B108" s="201">
        <v>20</v>
      </c>
      <c r="D108" s="219" t="s">
        <v>571</v>
      </c>
      <c r="E108" s="201">
        <v>0</v>
      </c>
      <c r="G108" s="219" t="s">
        <v>549</v>
      </c>
      <c r="H108" s="201">
        <v>0</v>
      </c>
    </row>
    <row r="109" spans="1:8" x14ac:dyDescent="0.35">
      <c r="A109" s="219" t="s">
        <v>85</v>
      </c>
      <c r="B109" s="201">
        <v>209.39999999999998</v>
      </c>
      <c r="D109" s="219" t="s">
        <v>85</v>
      </c>
      <c r="E109" s="201">
        <v>186.10000000000002</v>
      </c>
      <c r="G109" s="219" t="s">
        <v>85</v>
      </c>
      <c r="H109" s="201">
        <v>117.8</v>
      </c>
    </row>
    <row r="111" spans="1:8" hidden="1" x14ac:dyDescent="0.35"/>
    <row r="112" spans="1:8" hidden="1" x14ac:dyDescent="0.35"/>
    <row r="113" hidden="1" x14ac:dyDescent="0.35"/>
    <row r="114" hidden="1" x14ac:dyDescent="0.35"/>
    <row r="115" hidden="1" x14ac:dyDescent="0.35"/>
    <row r="116" hidden="1" x14ac:dyDescent="0.35"/>
    <row r="117" hidden="1" x14ac:dyDescent="0.35"/>
    <row r="118" hidden="1" x14ac:dyDescent="0.35"/>
    <row r="119" hidden="1" x14ac:dyDescent="0.35"/>
    <row r="120" hidden="1" x14ac:dyDescent="0.35"/>
    <row r="121" hidden="1" x14ac:dyDescent="0.35"/>
    <row r="122" hidden="1" x14ac:dyDescent="0.35"/>
    <row r="123" hidden="1" x14ac:dyDescent="0.35"/>
    <row r="124" hidden="1" x14ac:dyDescent="0.35"/>
    <row r="125" hidden="1" x14ac:dyDescent="0.35"/>
    <row r="126" hidden="1" x14ac:dyDescent="0.35"/>
    <row r="127" hidden="1" x14ac:dyDescent="0.35"/>
    <row r="128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  <row r="142" hidden="1" x14ac:dyDescent="0.35"/>
    <row r="143" hidden="1" x14ac:dyDescent="0.35"/>
    <row r="144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spans="1:8" hidden="1" x14ac:dyDescent="0.35"/>
    <row r="195" spans="1:8" collapsed="1" x14ac:dyDescent="0.35"/>
    <row r="196" spans="1:8" x14ac:dyDescent="0.35">
      <c r="A196" s="200" t="s">
        <v>208</v>
      </c>
      <c r="B196" s="140" t="s">
        <v>209</v>
      </c>
      <c r="D196" s="200" t="s">
        <v>208</v>
      </c>
      <c r="E196" s="140" t="s">
        <v>209</v>
      </c>
      <c r="G196" s="200" t="s">
        <v>208</v>
      </c>
      <c r="H196" s="140" t="s">
        <v>209</v>
      </c>
    </row>
    <row r="197" spans="1:8" ht="16" thickBot="1" x14ac:dyDescent="0.4">
      <c r="A197" s="200" t="s">
        <v>83</v>
      </c>
      <c r="B197" s="140" t="s">
        <v>228</v>
      </c>
      <c r="D197" s="200" t="s">
        <v>83</v>
      </c>
      <c r="E197" s="140" t="s">
        <v>229</v>
      </c>
      <c r="G197" s="200" t="s">
        <v>83</v>
      </c>
      <c r="H197" s="140" t="s">
        <v>184</v>
      </c>
    </row>
    <row r="198" spans="1:8" ht="16" thickBot="1" x14ac:dyDescent="0.4">
      <c r="A198" s="262" t="str">
        <f>B197</f>
        <v>Nam Development</v>
      </c>
      <c r="B198" s="263"/>
      <c r="C198" s="141"/>
      <c r="D198" s="264" t="str">
        <f>E197</f>
        <v>Nam Veterans</v>
      </c>
      <c r="E198" s="274"/>
      <c r="F198" s="141"/>
      <c r="G198" s="265" t="str">
        <f>H197</f>
        <v>Nam Ladies</v>
      </c>
      <c r="H198" s="266"/>
    </row>
    <row r="199" spans="1:8" x14ac:dyDescent="0.35">
      <c r="A199" s="200" t="s">
        <v>212</v>
      </c>
      <c r="B199" s="140" t="s">
        <v>221</v>
      </c>
      <c r="D199" s="200" t="s">
        <v>212</v>
      </c>
      <c r="E199" s="140" t="s">
        <v>221</v>
      </c>
      <c r="G199" s="200" t="s">
        <v>212</v>
      </c>
      <c r="H199" s="140" t="s">
        <v>221</v>
      </c>
    </row>
    <row r="200" spans="1:8" x14ac:dyDescent="0.35">
      <c r="A200" s="219" t="s">
        <v>577</v>
      </c>
      <c r="B200" s="201">
        <v>21.6</v>
      </c>
      <c r="D200" s="219" t="s">
        <v>361</v>
      </c>
      <c r="E200" s="201">
        <v>33.099999999999994</v>
      </c>
      <c r="G200" s="219" t="s">
        <v>377</v>
      </c>
      <c r="H200" s="201">
        <v>28.3</v>
      </c>
    </row>
    <row r="201" spans="1:8" x14ac:dyDescent="0.35">
      <c r="A201" s="219" t="s">
        <v>579</v>
      </c>
      <c r="B201" s="201">
        <v>16.3</v>
      </c>
      <c r="D201" s="219" t="s">
        <v>363</v>
      </c>
      <c r="E201" s="201">
        <v>19.600000000000001</v>
      </c>
      <c r="G201" s="219" t="s">
        <v>566</v>
      </c>
      <c r="H201" s="201">
        <v>6.6</v>
      </c>
    </row>
    <row r="202" spans="1:8" x14ac:dyDescent="0.35">
      <c r="A202" s="219" t="s">
        <v>352</v>
      </c>
      <c r="B202" s="201">
        <v>9.3000000000000007</v>
      </c>
      <c r="D202" s="219" t="s">
        <v>539</v>
      </c>
      <c r="E202" s="201">
        <v>15.7</v>
      </c>
      <c r="G202" s="219" t="s">
        <v>565</v>
      </c>
      <c r="H202" s="201">
        <v>1.9</v>
      </c>
    </row>
    <row r="203" spans="1:8" x14ac:dyDescent="0.35">
      <c r="A203" s="219" t="s">
        <v>360</v>
      </c>
      <c r="B203" s="201">
        <v>5.6</v>
      </c>
      <c r="D203" s="219" t="s">
        <v>538</v>
      </c>
      <c r="E203" s="201">
        <v>10.1</v>
      </c>
      <c r="G203" s="219" t="s">
        <v>347</v>
      </c>
      <c r="H203" s="201">
        <v>1.1000000000000001</v>
      </c>
    </row>
    <row r="204" spans="1:8" x14ac:dyDescent="0.35">
      <c r="A204" s="219" t="s">
        <v>576</v>
      </c>
      <c r="B204" s="201">
        <v>2.6</v>
      </c>
      <c r="D204" s="219" t="s">
        <v>540</v>
      </c>
      <c r="E204" s="201">
        <v>4.4000000000000004</v>
      </c>
      <c r="G204" s="219" t="s">
        <v>564</v>
      </c>
      <c r="H204" s="201">
        <v>0</v>
      </c>
    </row>
    <row r="205" spans="1:8" x14ac:dyDescent="0.35">
      <c r="A205" s="219" t="s">
        <v>578</v>
      </c>
      <c r="B205" s="201">
        <v>2.2000000000000002</v>
      </c>
      <c r="D205" s="219" t="s">
        <v>366</v>
      </c>
      <c r="E205" s="201">
        <v>3.4</v>
      </c>
      <c r="G205" s="219" t="s">
        <v>562</v>
      </c>
      <c r="H205" s="201">
        <v>0</v>
      </c>
    </row>
    <row r="206" spans="1:8" x14ac:dyDescent="0.35">
      <c r="A206" s="219" t="s">
        <v>580</v>
      </c>
      <c r="B206" s="201">
        <v>1.3</v>
      </c>
      <c r="D206" s="219" t="s">
        <v>368</v>
      </c>
      <c r="E206" s="201">
        <v>2.1</v>
      </c>
      <c r="G206" s="219" t="s">
        <v>563</v>
      </c>
      <c r="H206" s="201">
        <v>0</v>
      </c>
    </row>
    <row r="207" spans="1:8" x14ac:dyDescent="0.35">
      <c r="A207" s="219" t="s">
        <v>85</v>
      </c>
      <c r="B207" s="201">
        <v>58.900000000000006</v>
      </c>
      <c r="D207" s="219" t="s">
        <v>85</v>
      </c>
      <c r="E207" s="201">
        <v>88.399999999999991</v>
      </c>
      <c r="G207" s="219" t="s">
        <v>85</v>
      </c>
      <c r="H207" s="201">
        <v>37.9</v>
      </c>
    </row>
    <row r="209" spans="1:1" hidden="1" x14ac:dyDescent="0.35">
      <c r="A209" s="219" t="s">
        <v>222</v>
      </c>
    </row>
    <row r="210" spans="1:1" hidden="1" x14ac:dyDescent="0.35"/>
    <row r="211" spans="1:1" hidden="1" x14ac:dyDescent="0.35"/>
    <row r="212" spans="1:1" hidden="1" x14ac:dyDescent="0.35"/>
    <row r="213" spans="1:1" hidden="1" x14ac:dyDescent="0.35"/>
    <row r="214" spans="1:1" hidden="1" x14ac:dyDescent="0.35"/>
    <row r="215" spans="1:1" hidden="1" x14ac:dyDescent="0.35"/>
    <row r="216" spans="1:1" hidden="1" x14ac:dyDescent="0.35"/>
    <row r="217" spans="1:1" hidden="1" x14ac:dyDescent="0.35"/>
    <row r="218" spans="1:1" hidden="1" x14ac:dyDescent="0.35"/>
    <row r="219" spans="1:1" hidden="1" x14ac:dyDescent="0.35"/>
    <row r="220" spans="1:1" hidden="1" x14ac:dyDescent="0.35"/>
    <row r="221" spans="1:1" hidden="1" x14ac:dyDescent="0.35"/>
    <row r="222" spans="1:1" hidden="1" x14ac:dyDescent="0.35"/>
    <row r="223" spans="1:1" hidden="1" x14ac:dyDescent="0.35"/>
    <row r="224" spans="1:1" hidden="1" x14ac:dyDescent="0.35"/>
    <row r="225" hidden="1" x14ac:dyDescent="0.35"/>
    <row r="226" hidden="1" x14ac:dyDescent="0.35"/>
    <row r="227" hidden="1" x14ac:dyDescent="0.35"/>
    <row r="228" hidden="1" x14ac:dyDescent="0.35"/>
    <row r="229" hidden="1" x14ac:dyDescent="0.35"/>
    <row r="230" hidden="1" x14ac:dyDescent="0.35"/>
    <row r="231" hidden="1" x14ac:dyDescent="0.35"/>
    <row r="232" hidden="1" x14ac:dyDescent="0.35"/>
    <row r="233" hidden="1" x14ac:dyDescent="0.35"/>
    <row r="234" hidden="1" x14ac:dyDescent="0.35"/>
    <row r="235" hidden="1" x14ac:dyDescent="0.35"/>
    <row r="236" hidden="1" x14ac:dyDescent="0.35"/>
    <row r="237" hidden="1" x14ac:dyDescent="0.35"/>
    <row r="238" hidden="1" x14ac:dyDescent="0.35"/>
    <row r="239" hidden="1" x14ac:dyDescent="0.35"/>
    <row r="240" hidden="1" x14ac:dyDescent="0.35"/>
    <row r="241" hidden="1" x14ac:dyDescent="0.35"/>
    <row r="242" hidden="1" x14ac:dyDescent="0.35"/>
    <row r="243" hidden="1" x14ac:dyDescent="0.35"/>
    <row r="244" hidden="1" x14ac:dyDescent="0.35"/>
    <row r="245" hidden="1" x14ac:dyDescent="0.35"/>
    <row r="246" hidden="1" x14ac:dyDescent="0.35"/>
    <row r="247" hidden="1" x14ac:dyDescent="0.35"/>
    <row r="248" hidden="1" x14ac:dyDescent="0.35"/>
    <row r="249" hidden="1" x14ac:dyDescent="0.35"/>
    <row r="250" hidden="1" x14ac:dyDescent="0.35"/>
    <row r="251" hidden="1" x14ac:dyDescent="0.35"/>
    <row r="252" hidden="1" x14ac:dyDescent="0.35"/>
    <row r="253" hidden="1" x14ac:dyDescent="0.35"/>
    <row r="254" hidden="1" x14ac:dyDescent="0.35"/>
    <row r="255" hidden="1" x14ac:dyDescent="0.35"/>
    <row r="256" hidden="1" x14ac:dyDescent="0.35"/>
    <row r="257" hidden="1" x14ac:dyDescent="0.35"/>
    <row r="258" hidden="1" x14ac:dyDescent="0.35"/>
    <row r="259" hidden="1" x14ac:dyDescent="0.35"/>
    <row r="260" hidden="1" x14ac:dyDescent="0.35"/>
    <row r="261" hidden="1" x14ac:dyDescent="0.35"/>
    <row r="262" hidden="1" x14ac:dyDescent="0.35"/>
    <row r="263" hidden="1" x14ac:dyDescent="0.35"/>
    <row r="264" hidden="1" x14ac:dyDescent="0.35"/>
    <row r="265" hidden="1" x14ac:dyDescent="0.35"/>
    <row r="266" hidden="1" x14ac:dyDescent="0.35"/>
    <row r="267" hidden="1" x14ac:dyDescent="0.35"/>
    <row r="268" hidden="1" x14ac:dyDescent="0.35"/>
    <row r="269" hidden="1" x14ac:dyDescent="0.35"/>
    <row r="270" hidden="1" x14ac:dyDescent="0.35"/>
    <row r="271" hidden="1" x14ac:dyDescent="0.35"/>
    <row r="272" hidden="1" x14ac:dyDescent="0.35"/>
    <row r="273" hidden="1" x14ac:dyDescent="0.35"/>
    <row r="274" hidden="1" x14ac:dyDescent="0.35"/>
    <row r="275" hidden="1" x14ac:dyDescent="0.35"/>
    <row r="276" hidden="1" x14ac:dyDescent="0.35"/>
    <row r="277" hidden="1" x14ac:dyDescent="0.35"/>
    <row r="278" hidden="1" x14ac:dyDescent="0.35"/>
    <row r="279" hidden="1" x14ac:dyDescent="0.35"/>
    <row r="280" hidden="1" x14ac:dyDescent="0.35"/>
    <row r="281" hidden="1" x14ac:dyDescent="0.35"/>
    <row r="282" hidden="1" x14ac:dyDescent="0.35"/>
    <row r="283" hidden="1" x14ac:dyDescent="0.35"/>
    <row r="284" hidden="1" x14ac:dyDescent="0.35"/>
    <row r="285" hidden="1" x14ac:dyDescent="0.35"/>
    <row r="286" hidden="1" x14ac:dyDescent="0.35"/>
    <row r="287" hidden="1" x14ac:dyDescent="0.35"/>
    <row r="288" hidden="1" x14ac:dyDescent="0.35"/>
    <row r="289" spans="1:8" hidden="1" x14ac:dyDescent="0.35"/>
    <row r="290" spans="1:8" hidden="1" x14ac:dyDescent="0.35"/>
    <row r="293" spans="1:8" collapsed="1" x14ac:dyDescent="0.35"/>
    <row r="294" spans="1:8" x14ac:dyDescent="0.35">
      <c r="A294" s="200" t="s">
        <v>208</v>
      </c>
      <c r="B294" s="140" t="s">
        <v>209</v>
      </c>
      <c r="D294" s="200" t="s">
        <v>208</v>
      </c>
      <c r="E294" s="140" t="s">
        <v>209</v>
      </c>
      <c r="G294" s="200" t="s">
        <v>208</v>
      </c>
      <c r="H294" s="140" t="s">
        <v>209</v>
      </c>
    </row>
    <row r="295" spans="1:8" ht="16" thickBot="1" x14ac:dyDescent="0.4">
      <c r="A295" s="200" t="s">
        <v>83</v>
      </c>
      <c r="B295" s="140" t="s">
        <v>233</v>
      </c>
      <c r="D295" s="200" t="s">
        <v>83</v>
      </c>
      <c r="E295" s="140" t="s">
        <v>234</v>
      </c>
      <c r="G295" s="200" t="s">
        <v>83</v>
      </c>
      <c r="H295" s="140" t="s">
        <v>192</v>
      </c>
    </row>
    <row r="296" spans="1:8" ht="16" thickBot="1" x14ac:dyDescent="0.4">
      <c r="A296" s="262" t="str">
        <f>B295</f>
        <v>SA Development</v>
      </c>
      <c r="B296" s="263"/>
      <c r="C296" s="141"/>
      <c r="D296" s="264" t="str">
        <f>E295</f>
        <v>SA Inland</v>
      </c>
      <c r="E296" s="274"/>
      <c r="F296" s="141"/>
      <c r="G296" s="265" t="str">
        <f>H295</f>
        <v>SA Ladies</v>
      </c>
      <c r="H296" s="266"/>
    </row>
    <row r="297" spans="1:8" x14ac:dyDescent="0.35">
      <c r="A297" s="200" t="s">
        <v>212</v>
      </c>
      <c r="B297" s="140" t="s">
        <v>221</v>
      </c>
      <c r="D297" s="200" t="s">
        <v>212</v>
      </c>
      <c r="E297" s="140" t="s">
        <v>221</v>
      </c>
      <c r="G297" s="200" t="s">
        <v>212</v>
      </c>
      <c r="H297" s="140" t="s">
        <v>221</v>
      </c>
    </row>
    <row r="298" spans="1:8" x14ac:dyDescent="0.35">
      <c r="A298" s="219" t="s">
        <v>586</v>
      </c>
      <c r="B298" s="201">
        <v>17.8</v>
      </c>
      <c r="D298" s="219" t="s">
        <v>542</v>
      </c>
      <c r="E298" s="201">
        <v>25.7</v>
      </c>
      <c r="G298" s="219" t="s">
        <v>568</v>
      </c>
      <c r="H298" s="201">
        <v>24.3</v>
      </c>
    </row>
    <row r="299" spans="1:8" x14ac:dyDescent="0.35">
      <c r="A299" s="219" t="s">
        <v>587</v>
      </c>
      <c r="B299" s="201">
        <v>17.399999999999999</v>
      </c>
      <c r="D299" s="219" t="s">
        <v>362</v>
      </c>
      <c r="E299" s="201">
        <v>16.2</v>
      </c>
      <c r="G299" s="219" t="s">
        <v>346</v>
      </c>
      <c r="H299" s="201">
        <v>0.7</v>
      </c>
    </row>
    <row r="300" spans="1:8" x14ac:dyDescent="0.35">
      <c r="A300" s="219" t="s">
        <v>583</v>
      </c>
      <c r="B300" s="201">
        <v>13.7</v>
      </c>
      <c r="D300" s="219" t="s">
        <v>543</v>
      </c>
      <c r="E300" s="201">
        <v>15.9</v>
      </c>
      <c r="G300" s="219" t="s">
        <v>344</v>
      </c>
      <c r="H300" s="201">
        <v>0</v>
      </c>
    </row>
    <row r="301" spans="1:8" x14ac:dyDescent="0.35">
      <c r="A301" s="219" t="s">
        <v>585</v>
      </c>
      <c r="B301" s="201">
        <v>2.8</v>
      </c>
      <c r="D301" s="219" t="s">
        <v>220</v>
      </c>
      <c r="E301" s="201">
        <v>15.3</v>
      </c>
      <c r="G301" s="219" t="s">
        <v>345</v>
      </c>
      <c r="H301" s="201">
        <v>0</v>
      </c>
    </row>
    <row r="302" spans="1:8" x14ac:dyDescent="0.35">
      <c r="A302" s="219" t="s">
        <v>584</v>
      </c>
      <c r="B302" s="201">
        <v>2.7</v>
      </c>
      <c r="D302" s="219" t="s">
        <v>544</v>
      </c>
      <c r="E302" s="201">
        <v>5</v>
      </c>
      <c r="G302" s="219" t="s">
        <v>567</v>
      </c>
      <c r="H302" s="201">
        <v>0</v>
      </c>
    </row>
    <row r="303" spans="1:8" x14ac:dyDescent="0.35">
      <c r="A303" s="219" t="s">
        <v>581</v>
      </c>
      <c r="B303" s="201">
        <v>0</v>
      </c>
      <c r="D303" s="219" t="s">
        <v>541</v>
      </c>
      <c r="E303" s="201">
        <v>0</v>
      </c>
      <c r="G303" s="219" t="s">
        <v>219</v>
      </c>
      <c r="H303" s="201">
        <v>0</v>
      </c>
    </row>
    <row r="304" spans="1:8" x14ac:dyDescent="0.35">
      <c r="A304" s="219" t="s">
        <v>582</v>
      </c>
      <c r="B304" s="201">
        <v>0</v>
      </c>
      <c r="D304" s="219" t="s">
        <v>545</v>
      </c>
      <c r="E304" s="201">
        <v>0</v>
      </c>
      <c r="G304" s="219" t="s">
        <v>569</v>
      </c>
      <c r="H304" s="201">
        <v>0</v>
      </c>
    </row>
    <row r="305" spans="1:8" x14ac:dyDescent="0.35">
      <c r="A305" s="219" t="s">
        <v>85</v>
      </c>
      <c r="B305" s="201">
        <v>54.400000000000006</v>
      </c>
      <c r="D305" s="219" t="s">
        <v>85</v>
      </c>
      <c r="E305" s="201">
        <v>78.099999999999994</v>
      </c>
      <c r="G305" s="219" t="s">
        <v>85</v>
      </c>
      <c r="H305" s="201">
        <v>25</v>
      </c>
    </row>
    <row r="307" spans="1:8" hidden="1" x14ac:dyDescent="0.35"/>
    <row r="308" spans="1:8" hidden="1" x14ac:dyDescent="0.35"/>
    <row r="309" spans="1:8" hidden="1" x14ac:dyDescent="0.35"/>
    <row r="310" spans="1:8" hidden="1" x14ac:dyDescent="0.35"/>
    <row r="311" spans="1:8" hidden="1" x14ac:dyDescent="0.35"/>
    <row r="312" spans="1:8" hidden="1" x14ac:dyDescent="0.35"/>
    <row r="313" spans="1:8" hidden="1" x14ac:dyDescent="0.35"/>
    <row r="314" spans="1:8" hidden="1" x14ac:dyDescent="0.35"/>
    <row r="315" spans="1:8" hidden="1" x14ac:dyDescent="0.35"/>
    <row r="316" spans="1:8" hidden="1" x14ac:dyDescent="0.35"/>
    <row r="317" spans="1:8" hidden="1" x14ac:dyDescent="0.35"/>
    <row r="318" spans="1:8" hidden="1" x14ac:dyDescent="0.35"/>
    <row r="319" spans="1:8" hidden="1" x14ac:dyDescent="0.35"/>
    <row r="320" spans="1:8" hidden="1" x14ac:dyDescent="0.35"/>
    <row r="321" hidden="1" x14ac:dyDescent="0.35"/>
    <row r="322" hidden="1" x14ac:dyDescent="0.35"/>
    <row r="323" hidden="1" x14ac:dyDescent="0.35"/>
    <row r="324" hidden="1" x14ac:dyDescent="0.35"/>
    <row r="325" hidden="1" x14ac:dyDescent="0.35"/>
    <row r="326" hidden="1" x14ac:dyDescent="0.35"/>
    <row r="327" hidden="1" x14ac:dyDescent="0.35"/>
    <row r="328" hidden="1" x14ac:dyDescent="0.35"/>
    <row r="329" hidden="1" x14ac:dyDescent="0.35"/>
    <row r="330" hidden="1" x14ac:dyDescent="0.35"/>
    <row r="331" hidden="1" x14ac:dyDescent="0.35"/>
    <row r="332" hidden="1" x14ac:dyDescent="0.35"/>
    <row r="333" hidden="1" x14ac:dyDescent="0.35"/>
    <row r="334" hidden="1" x14ac:dyDescent="0.35"/>
    <row r="335" hidden="1" x14ac:dyDescent="0.35"/>
    <row r="336" hidden="1" x14ac:dyDescent="0.35"/>
    <row r="337" hidden="1" x14ac:dyDescent="0.35"/>
    <row r="338" hidden="1" x14ac:dyDescent="0.35"/>
    <row r="339" hidden="1" x14ac:dyDescent="0.35"/>
    <row r="340" hidden="1" x14ac:dyDescent="0.35"/>
    <row r="341" hidden="1" x14ac:dyDescent="0.35"/>
    <row r="342" hidden="1" x14ac:dyDescent="0.35"/>
    <row r="343" hidden="1" x14ac:dyDescent="0.35"/>
    <row r="344" hidden="1" x14ac:dyDescent="0.35"/>
    <row r="345" hidden="1" x14ac:dyDescent="0.35"/>
    <row r="346" hidden="1" x14ac:dyDescent="0.35"/>
    <row r="347" hidden="1" x14ac:dyDescent="0.35"/>
    <row r="348" hidden="1" x14ac:dyDescent="0.35"/>
    <row r="349" hidden="1" x14ac:dyDescent="0.35"/>
    <row r="350" hidden="1" x14ac:dyDescent="0.35"/>
    <row r="351" hidden="1" x14ac:dyDescent="0.35"/>
    <row r="352" hidden="1" x14ac:dyDescent="0.35"/>
    <row r="353" hidden="1" x14ac:dyDescent="0.35"/>
    <row r="354" hidden="1" x14ac:dyDescent="0.35"/>
    <row r="355" hidden="1" x14ac:dyDescent="0.35"/>
    <row r="356" hidden="1" x14ac:dyDescent="0.35"/>
    <row r="357" hidden="1" x14ac:dyDescent="0.35"/>
    <row r="358" hidden="1" x14ac:dyDescent="0.35"/>
    <row r="359" hidden="1" x14ac:dyDescent="0.35"/>
    <row r="360" hidden="1" x14ac:dyDescent="0.35"/>
    <row r="361" hidden="1" x14ac:dyDescent="0.35"/>
    <row r="362" hidden="1" x14ac:dyDescent="0.35"/>
    <row r="363" hidden="1" x14ac:dyDescent="0.35"/>
    <row r="364" hidden="1" x14ac:dyDescent="0.35"/>
    <row r="365" hidden="1" x14ac:dyDescent="0.35"/>
    <row r="366" hidden="1" x14ac:dyDescent="0.35"/>
    <row r="367" hidden="1" x14ac:dyDescent="0.35"/>
    <row r="368" hidden="1" x14ac:dyDescent="0.35"/>
    <row r="369" hidden="1" x14ac:dyDescent="0.35"/>
    <row r="370" hidden="1" x14ac:dyDescent="0.35"/>
    <row r="371" hidden="1" x14ac:dyDescent="0.35"/>
    <row r="372" hidden="1" x14ac:dyDescent="0.35"/>
    <row r="373" hidden="1" x14ac:dyDescent="0.35"/>
    <row r="374" hidden="1" x14ac:dyDescent="0.35"/>
    <row r="375" hidden="1" x14ac:dyDescent="0.35"/>
    <row r="376" hidden="1" x14ac:dyDescent="0.35"/>
    <row r="377" hidden="1" x14ac:dyDescent="0.35"/>
    <row r="378" hidden="1" x14ac:dyDescent="0.35"/>
    <row r="379" hidden="1" x14ac:dyDescent="0.35"/>
    <row r="380" hidden="1" x14ac:dyDescent="0.35"/>
    <row r="381" hidden="1" x14ac:dyDescent="0.35"/>
    <row r="382" hidden="1" x14ac:dyDescent="0.35"/>
    <row r="383" hidden="1" x14ac:dyDescent="0.35"/>
    <row r="384" hidden="1" x14ac:dyDescent="0.35"/>
    <row r="385" hidden="1" x14ac:dyDescent="0.35"/>
    <row r="386" hidden="1" x14ac:dyDescent="0.35"/>
    <row r="387" hidden="1" x14ac:dyDescent="0.35"/>
    <row r="388" hidden="1" x14ac:dyDescent="0.35"/>
    <row r="389" hidden="1" x14ac:dyDescent="0.35"/>
    <row r="390" hidden="1" x14ac:dyDescent="0.35"/>
    <row r="391" hidden="1" x14ac:dyDescent="0.35"/>
    <row r="392" hidden="1" x14ac:dyDescent="0.35"/>
    <row r="393" hidden="1" x14ac:dyDescent="0.35"/>
    <row r="394" hidden="1" x14ac:dyDescent="0.35"/>
    <row r="395" hidden="1" x14ac:dyDescent="0.35"/>
    <row r="396" hidden="1" x14ac:dyDescent="0.35"/>
    <row r="397" hidden="1" x14ac:dyDescent="0.35"/>
    <row r="398" hidden="1" x14ac:dyDescent="0.35"/>
    <row r="399" hidden="1" x14ac:dyDescent="0.35"/>
    <row r="400" hidden="1" x14ac:dyDescent="0.35"/>
    <row r="401" spans="1:5" hidden="1" x14ac:dyDescent="0.35"/>
    <row r="402" spans="1:5" hidden="1" x14ac:dyDescent="0.35"/>
    <row r="404" spans="1:5" x14ac:dyDescent="0.35">
      <c r="A404" s="200" t="s">
        <v>208</v>
      </c>
      <c r="B404" s="140" t="s">
        <v>209</v>
      </c>
      <c r="D404" s="200" t="s">
        <v>208</v>
      </c>
      <c r="E404" s="140" t="s">
        <v>209</v>
      </c>
    </row>
    <row r="405" spans="1:5" ht="16" thickBot="1" x14ac:dyDescent="0.4">
      <c r="A405" s="200" t="s">
        <v>83</v>
      </c>
      <c r="B405" s="140" t="s">
        <v>378</v>
      </c>
      <c r="D405" s="200" t="s">
        <v>83</v>
      </c>
      <c r="E405" s="140" t="s">
        <v>379</v>
      </c>
    </row>
    <row r="406" spans="1:5" ht="16" thickBot="1" x14ac:dyDescent="0.4">
      <c r="A406" s="433" t="s">
        <v>378</v>
      </c>
      <c r="B406" s="434"/>
      <c r="D406" s="435" t="s">
        <v>379</v>
      </c>
      <c r="E406" s="436"/>
    </row>
    <row r="407" spans="1:5" x14ac:dyDescent="0.35">
      <c r="A407" s="200" t="s">
        <v>212</v>
      </c>
      <c r="B407" s="140" t="s">
        <v>221</v>
      </c>
      <c r="D407" s="200" t="s">
        <v>212</v>
      </c>
      <c r="E407" s="140" t="s">
        <v>221</v>
      </c>
    </row>
    <row r="408" spans="1:5" x14ac:dyDescent="0.35">
      <c r="A408" s="219" t="s">
        <v>550</v>
      </c>
      <c r="B408" s="201">
        <v>22.7</v>
      </c>
      <c r="D408" s="219" t="s">
        <v>561</v>
      </c>
      <c r="E408" s="201">
        <v>32.5</v>
      </c>
    </row>
    <row r="409" spans="1:5" x14ac:dyDescent="0.35">
      <c r="A409" s="219" t="s">
        <v>557</v>
      </c>
      <c r="B409" s="201">
        <v>17</v>
      </c>
      <c r="D409" s="219" t="s">
        <v>554</v>
      </c>
      <c r="E409" s="201">
        <v>16.399999999999999</v>
      </c>
    </row>
    <row r="410" spans="1:5" x14ac:dyDescent="0.35">
      <c r="A410" s="219" t="s">
        <v>553</v>
      </c>
      <c r="B410" s="201">
        <v>10.1</v>
      </c>
      <c r="D410" s="219" t="s">
        <v>560</v>
      </c>
      <c r="E410" s="201">
        <v>15.9</v>
      </c>
    </row>
    <row r="411" spans="1:5" x14ac:dyDescent="0.35">
      <c r="A411" s="219" t="s">
        <v>552</v>
      </c>
      <c r="B411" s="201">
        <v>0</v>
      </c>
      <c r="D411" s="219" t="s">
        <v>599</v>
      </c>
      <c r="E411" s="201">
        <v>0</v>
      </c>
    </row>
    <row r="412" spans="1:5" x14ac:dyDescent="0.35">
      <c r="A412" s="219" t="s">
        <v>559</v>
      </c>
      <c r="B412" s="201">
        <v>0</v>
      </c>
      <c r="D412" s="219" t="s">
        <v>600</v>
      </c>
      <c r="E412" s="201">
        <v>0</v>
      </c>
    </row>
    <row r="413" spans="1:5" x14ac:dyDescent="0.35">
      <c r="A413" s="219" t="s">
        <v>555</v>
      </c>
      <c r="B413" s="201">
        <v>0</v>
      </c>
      <c r="D413" s="219" t="s">
        <v>556</v>
      </c>
      <c r="E413" s="201">
        <v>0</v>
      </c>
    </row>
    <row r="414" spans="1:5" x14ac:dyDescent="0.35">
      <c r="A414" s="219" t="s">
        <v>551</v>
      </c>
      <c r="B414" s="201">
        <v>0</v>
      </c>
      <c r="D414" s="219" t="s">
        <v>558</v>
      </c>
      <c r="E414" s="201">
        <v>0</v>
      </c>
    </row>
    <row r="415" spans="1:5" x14ac:dyDescent="0.35">
      <c r="A415" s="219" t="s">
        <v>85</v>
      </c>
      <c r="B415" s="201">
        <v>49.800000000000004</v>
      </c>
      <c r="D415" s="219" t="s">
        <v>85</v>
      </c>
      <c r="E415" s="201">
        <v>64.8</v>
      </c>
    </row>
    <row r="417" hidden="1" x14ac:dyDescent="0.35"/>
    <row r="418" hidden="1" x14ac:dyDescent="0.35"/>
    <row r="419" hidden="1" x14ac:dyDescent="0.35"/>
    <row r="420" hidden="1" x14ac:dyDescent="0.35"/>
    <row r="421" hidden="1" x14ac:dyDescent="0.35"/>
    <row r="422" hidden="1" x14ac:dyDescent="0.35"/>
    <row r="423" hidden="1" x14ac:dyDescent="0.35"/>
    <row r="424" hidden="1" x14ac:dyDescent="0.35"/>
    <row r="425" hidden="1" x14ac:dyDescent="0.35"/>
    <row r="426" hidden="1" x14ac:dyDescent="0.35"/>
    <row r="427" hidden="1" x14ac:dyDescent="0.35"/>
    <row r="428" hidden="1" x14ac:dyDescent="0.35"/>
    <row r="429" hidden="1" x14ac:dyDescent="0.35"/>
    <row r="430" hidden="1" x14ac:dyDescent="0.35"/>
    <row r="431" hidden="1" x14ac:dyDescent="0.35"/>
    <row r="432" hidden="1" x14ac:dyDescent="0.35"/>
    <row r="433" hidden="1" x14ac:dyDescent="0.35"/>
    <row r="434" hidden="1" x14ac:dyDescent="0.35"/>
    <row r="435" hidden="1" x14ac:dyDescent="0.35"/>
    <row r="436" hidden="1" x14ac:dyDescent="0.35"/>
    <row r="437" hidden="1" x14ac:dyDescent="0.35"/>
    <row r="438" hidden="1" x14ac:dyDescent="0.35"/>
    <row r="439" hidden="1" x14ac:dyDescent="0.35"/>
    <row r="440" hidden="1" x14ac:dyDescent="0.35"/>
    <row r="441" hidden="1" x14ac:dyDescent="0.35"/>
    <row r="442" hidden="1" x14ac:dyDescent="0.35"/>
    <row r="443" hidden="1" x14ac:dyDescent="0.35"/>
    <row r="444" hidden="1" x14ac:dyDescent="0.35"/>
    <row r="445" hidden="1" x14ac:dyDescent="0.35"/>
    <row r="446" hidden="1" x14ac:dyDescent="0.35"/>
    <row r="447" hidden="1" x14ac:dyDescent="0.35"/>
    <row r="448" hidden="1" x14ac:dyDescent="0.35"/>
    <row r="449" hidden="1" x14ac:dyDescent="0.35"/>
    <row r="450" hidden="1" x14ac:dyDescent="0.35"/>
    <row r="451" hidden="1" x14ac:dyDescent="0.35"/>
    <row r="452" hidden="1" x14ac:dyDescent="0.35"/>
    <row r="453" hidden="1" x14ac:dyDescent="0.35"/>
    <row r="454" hidden="1" x14ac:dyDescent="0.35"/>
    <row r="455" hidden="1" x14ac:dyDescent="0.35"/>
    <row r="456" hidden="1" x14ac:dyDescent="0.35"/>
    <row r="457" hidden="1" x14ac:dyDescent="0.35"/>
    <row r="458" hidden="1" x14ac:dyDescent="0.35"/>
    <row r="459" hidden="1" x14ac:dyDescent="0.35"/>
    <row r="460" hidden="1" x14ac:dyDescent="0.35"/>
    <row r="461" hidden="1" x14ac:dyDescent="0.35"/>
    <row r="462" hidden="1" x14ac:dyDescent="0.35"/>
    <row r="463" hidden="1" x14ac:dyDescent="0.35"/>
    <row r="464" hidden="1" x14ac:dyDescent="0.35"/>
    <row r="465" hidden="1" x14ac:dyDescent="0.35"/>
    <row r="466" hidden="1" x14ac:dyDescent="0.35"/>
    <row r="467" hidden="1" x14ac:dyDescent="0.35"/>
    <row r="468" hidden="1" x14ac:dyDescent="0.35"/>
    <row r="469" hidden="1" x14ac:dyDescent="0.35"/>
    <row r="470" hidden="1" x14ac:dyDescent="0.35"/>
    <row r="471" hidden="1" x14ac:dyDescent="0.35"/>
    <row r="472" hidden="1" x14ac:dyDescent="0.35"/>
    <row r="473" hidden="1" x14ac:dyDescent="0.35"/>
    <row r="474" hidden="1" x14ac:dyDescent="0.35"/>
    <row r="475" hidden="1" x14ac:dyDescent="0.35"/>
    <row r="476" hidden="1" x14ac:dyDescent="0.35"/>
    <row r="477" hidden="1" x14ac:dyDescent="0.35"/>
    <row r="478" hidden="1" x14ac:dyDescent="0.35"/>
    <row r="479" hidden="1" x14ac:dyDescent="0.35"/>
    <row r="480" hidden="1" x14ac:dyDescent="0.35"/>
    <row r="481" hidden="1" x14ac:dyDescent="0.35"/>
    <row r="482" hidden="1" x14ac:dyDescent="0.35"/>
    <row r="483" hidden="1" x14ac:dyDescent="0.35"/>
    <row r="484" hidden="1" x14ac:dyDescent="0.35"/>
    <row r="485" hidden="1" x14ac:dyDescent="0.35"/>
    <row r="486" hidden="1" x14ac:dyDescent="0.35"/>
    <row r="487" hidden="1" x14ac:dyDescent="0.35"/>
    <row r="488" hidden="1" x14ac:dyDescent="0.35"/>
    <row r="489" hidden="1" x14ac:dyDescent="0.35"/>
    <row r="490" hidden="1" x14ac:dyDescent="0.35"/>
    <row r="491" hidden="1" x14ac:dyDescent="0.35"/>
    <row r="492" hidden="1" x14ac:dyDescent="0.35"/>
    <row r="493" hidden="1" x14ac:dyDescent="0.35"/>
    <row r="494" hidden="1" x14ac:dyDescent="0.35"/>
    <row r="495" hidden="1" x14ac:dyDescent="0.35"/>
    <row r="496" hidden="1" x14ac:dyDescent="0.35"/>
    <row r="497" hidden="1" x14ac:dyDescent="0.35"/>
    <row r="498" hidden="1" x14ac:dyDescent="0.35"/>
    <row r="499" hidden="1" x14ac:dyDescent="0.35"/>
    <row r="500" hidden="1" x14ac:dyDescent="0.35"/>
    <row r="501" hidden="1" x14ac:dyDescent="0.35"/>
    <row r="502" hidden="1" x14ac:dyDescent="0.35"/>
    <row r="503" hidden="1" x14ac:dyDescent="0.35"/>
    <row r="504" hidden="1" x14ac:dyDescent="0.35"/>
    <row r="505" hidden="1" x14ac:dyDescent="0.35"/>
    <row r="506" hidden="1" x14ac:dyDescent="0.35"/>
    <row r="507" hidden="1" x14ac:dyDescent="0.35"/>
    <row r="508" hidden="1" x14ac:dyDescent="0.35"/>
    <row r="509" hidden="1" x14ac:dyDescent="0.35"/>
    <row r="510" hidden="1" x14ac:dyDescent="0.35"/>
    <row r="511" hidden="1" x14ac:dyDescent="0.35"/>
    <row r="512" hidden="1" x14ac:dyDescent="0.35"/>
    <row r="513" hidden="1" x14ac:dyDescent="0.35"/>
    <row r="514" hidden="1" x14ac:dyDescent="0.35"/>
    <row r="515" hidden="1" x14ac:dyDescent="0.35"/>
    <row r="516" hidden="1" x14ac:dyDescent="0.35"/>
    <row r="517" hidden="1" x14ac:dyDescent="0.35"/>
    <row r="518" hidden="1" x14ac:dyDescent="0.35"/>
    <row r="519" hidden="1" x14ac:dyDescent="0.35"/>
    <row r="520" hidden="1" x14ac:dyDescent="0.35"/>
    <row r="521" hidden="1" x14ac:dyDescent="0.35"/>
    <row r="522" hidden="1" x14ac:dyDescent="0.35"/>
    <row r="523" hidden="1" x14ac:dyDescent="0.35"/>
    <row r="524" hidden="1" x14ac:dyDescent="0.35"/>
    <row r="525" hidden="1" x14ac:dyDescent="0.35"/>
    <row r="526" hidden="1" x14ac:dyDescent="0.35"/>
    <row r="527" hidden="1" x14ac:dyDescent="0.35"/>
    <row r="528" hidden="1" x14ac:dyDescent="0.35"/>
    <row r="529" hidden="1" x14ac:dyDescent="0.35"/>
    <row r="530" hidden="1" x14ac:dyDescent="0.35"/>
    <row r="531" hidden="1" x14ac:dyDescent="0.35"/>
    <row r="532" hidden="1" x14ac:dyDescent="0.35"/>
    <row r="533" hidden="1" x14ac:dyDescent="0.35"/>
    <row r="534" hidden="1" x14ac:dyDescent="0.35"/>
    <row r="535" hidden="1" x14ac:dyDescent="0.35"/>
    <row r="536" hidden="1" x14ac:dyDescent="0.35"/>
    <row r="537" hidden="1" x14ac:dyDescent="0.35"/>
    <row r="538" hidden="1" x14ac:dyDescent="0.35"/>
    <row r="539" hidden="1" x14ac:dyDescent="0.35"/>
    <row r="540" hidden="1" x14ac:dyDescent="0.35"/>
    <row r="541" hidden="1" x14ac:dyDescent="0.35"/>
    <row r="542" hidden="1" x14ac:dyDescent="0.35"/>
    <row r="543" hidden="1" x14ac:dyDescent="0.35"/>
    <row r="544" hidden="1" x14ac:dyDescent="0.35"/>
    <row r="545" spans="1:8" hidden="1" x14ac:dyDescent="0.35"/>
    <row r="546" spans="1:8" hidden="1" x14ac:dyDescent="0.35"/>
    <row r="547" spans="1:8" hidden="1" x14ac:dyDescent="0.35"/>
    <row r="548" spans="1:8" hidden="1" x14ac:dyDescent="0.35"/>
    <row r="549" spans="1:8" hidden="1" x14ac:dyDescent="0.35"/>
    <row r="557" spans="1:8" x14ac:dyDescent="0.35">
      <c r="A557" s="258" t="s">
        <v>223</v>
      </c>
      <c r="B557" s="273"/>
      <c r="C557" s="259"/>
      <c r="D557" s="259"/>
      <c r="E557" s="273"/>
      <c r="F557" s="259"/>
      <c r="G557" s="259"/>
      <c r="H557" s="273"/>
    </row>
    <row r="560" spans="1:8" x14ac:dyDescent="0.35">
      <c r="A560" s="200" t="s">
        <v>208</v>
      </c>
      <c r="B560" s="140" t="s">
        <v>186</v>
      </c>
      <c r="D560" s="200" t="s">
        <v>208</v>
      </c>
      <c r="E560" s="140" t="s">
        <v>186</v>
      </c>
      <c r="G560" s="200" t="s">
        <v>208</v>
      </c>
      <c r="H560" s="140" t="s">
        <v>186</v>
      </c>
    </row>
    <row r="561" spans="1:8" ht="16" thickBot="1" x14ac:dyDescent="0.4">
      <c r="A561" s="200" t="s">
        <v>83</v>
      </c>
      <c r="B561" s="140" t="s">
        <v>225</v>
      </c>
      <c r="D561" s="200" t="s">
        <v>83</v>
      </c>
      <c r="E561" s="140" t="s">
        <v>226</v>
      </c>
      <c r="G561" s="200" t="s">
        <v>83</v>
      </c>
      <c r="H561" s="140" t="s">
        <v>227</v>
      </c>
    </row>
    <row r="562" spans="1:8" ht="16" thickBot="1" x14ac:dyDescent="0.4">
      <c r="A562" s="267" t="str">
        <f>B561</f>
        <v>Nam President A</v>
      </c>
      <c r="B562" s="268"/>
      <c r="C562" s="141"/>
      <c r="D562" s="269" t="str">
        <f>E561</f>
        <v>Nam President B</v>
      </c>
      <c r="E562" s="270"/>
      <c r="F562" s="141"/>
      <c r="G562" s="271" t="str">
        <f>H561</f>
        <v>Nam Masters</v>
      </c>
      <c r="H562" s="272"/>
    </row>
    <row r="563" spans="1:8" x14ac:dyDescent="0.35">
      <c r="A563" s="200" t="s">
        <v>212</v>
      </c>
      <c r="B563" s="140" t="s">
        <v>221</v>
      </c>
      <c r="D563" s="200" t="s">
        <v>212</v>
      </c>
      <c r="E563" s="140" t="s">
        <v>221</v>
      </c>
      <c r="G563" s="200" t="s">
        <v>212</v>
      </c>
      <c r="H563" s="140" t="s">
        <v>221</v>
      </c>
    </row>
    <row r="564" spans="1:8" x14ac:dyDescent="0.35">
      <c r="A564" s="219" t="s">
        <v>359</v>
      </c>
      <c r="B564" s="201">
        <v>92.8</v>
      </c>
      <c r="D564" s="219" t="s">
        <v>364</v>
      </c>
      <c r="E564" s="201">
        <v>62.1</v>
      </c>
      <c r="G564" s="219" t="s">
        <v>370</v>
      </c>
      <c r="H564" s="201">
        <v>52.8</v>
      </c>
    </row>
    <row r="565" spans="1:8" x14ac:dyDescent="0.35">
      <c r="A565" s="219" t="s">
        <v>348</v>
      </c>
      <c r="B565" s="201">
        <v>71.699999999999989</v>
      </c>
      <c r="D565" s="219" t="s">
        <v>570</v>
      </c>
      <c r="E565" s="201">
        <v>39.5</v>
      </c>
      <c r="G565" s="219" t="s">
        <v>546</v>
      </c>
      <c r="H565" s="201">
        <v>41.5</v>
      </c>
    </row>
    <row r="566" spans="1:8" x14ac:dyDescent="0.35">
      <c r="A566" s="219" t="s">
        <v>533</v>
      </c>
      <c r="B566" s="201">
        <v>50.2</v>
      </c>
      <c r="D566" s="219" t="s">
        <v>355</v>
      </c>
      <c r="E566" s="201">
        <v>38.599999999999994</v>
      </c>
      <c r="G566" s="219" t="s">
        <v>374</v>
      </c>
      <c r="H566" s="201">
        <v>40.999999999999993</v>
      </c>
    </row>
    <row r="567" spans="1:8" x14ac:dyDescent="0.35">
      <c r="A567" s="219" t="s">
        <v>203</v>
      </c>
      <c r="B567" s="201">
        <v>40</v>
      </c>
      <c r="D567" s="219" t="s">
        <v>353</v>
      </c>
      <c r="E567" s="201">
        <v>20.5</v>
      </c>
      <c r="G567" s="219" t="s">
        <v>369</v>
      </c>
      <c r="H567" s="201">
        <v>40.4</v>
      </c>
    </row>
    <row r="568" spans="1:8" x14ac:dyDescent="0.35">
      <c r="A568" s="219" t="s">
        <v>357</v>
      </c>
      <c r="B568" s="201">
        <v>25.5</v>
      </c>
      <c r="D568" s="219" t="s">
        <v>358</v>
      </c>
      <c r="E568" s="201">
        <v>17.7</v>
      </c>
      <c r="G568" s="219" t="s">
        <v>365</v>
      </c>
      <c r="H568" s="201">
        <v>15.500000000000002</v>
      </c>
    </row>
    <row r="569" spans="1:8" x14ac:dyDescent="0.35">
      <c r="A569" s="219" t="s">
        <v>349</v>
      </c>
      <c r="B569" s="201">
        <v>20.9</v>
      </c>
      <c r="D569" s="219" t="s">
        <v>354</v>
      </c>
      <c r="E569" s="201">
        <v>11.7</v>
      </c>
      <c r="G569" s="219" t="s">
        <v>375</v>
      </c>
      <c r="H569" s="201">
        <v>13</v>
      </c>
    </row>
    <row r="570" spans="1:8" x14ac:dyDescent="0.35">
      <c r="A570" s="219" t="s">
        <v>532</v>
      </c>
      <c r="B570" s="201">
        <v>1.8</v>
      </c>
      <c r="D570" s="219" t="s">
        <v>218</v>
      </c>
      <c r="E570" s="201">
        <v>6.2</v>
      </c>
      <c r="G570" s="219" t="s">
        <v>371</v>
      </c>
      <c r="H570" s="201">
        <v>12</v>
      </c>
    </row>
    <row r="571" spans="1:8" x14ac:dyDescent="0.35">
      <c r="A571" s="219" t="s">
        <v>85</v>
      </c>
      <c r="B571" s="201">
        <v>302.89999999999998</v>
      </c>
      <c r="D571" s="219" t="s">
        <v>85</v>
      </c>
      <c r="E571" s="201">
        <v>196.29999999999998</v>
      </c>
      <c r="G571" s="219" t="s">
        <v>85</v>
      </c>
      <c r="H571" s="201">
        <v>216.2</v>
      </c>
    </row>
    <row r="573" spans="1:8" hidden="1" x14ac:dyDescent="0.35"/>
    <row r="574" spans="1:8" hidden="1" x14ac:dyDescent="0.35"/>
    <row r="575" spans="1:8" hidden="1" x14ac:dyDescent="0.35"/>
    <row r="576" spans="1:8" hidden="1" x14ac:dyDescent="0.35"/>
    <row r="577" hidden="1" x14ac:dyDescent="0.35"/>
    <row r="578" hidden="1" x14ac:dyDescent="0.35"/>
    <row r="579" hidden="1" x14ac:dyDescent="0.35"/>
    <row r="580" hidden="1" x14ac:dyDescent="0.35"/>
    <row r="581" hidden="1" x14ac:dyDescent="0.35"/>
    <row r="582" hidden="1" x14ac:dyDescent="0.35"/>
    <row r="583" hidden="1" x14ac:dyDescent="0.35"/>
    <row r="584" hidden="1" x14ac:dyDescent="0.35"/>
    <row r="585" hidden="1" x14ac:dyDescent="0.35"/>
    <row r="586" hidden="1" x14ac:dyDescent="0.35"/>
    <row r="587" hidden="1" x14ac:dyDescent="0.35"/>
    <row r="588" hidden="1" x14ac:dyDescent="0.35"/>
    <row r="589" hidden="1" x14ac:dyDescent="0.35"/>
    <row r="590" hidden="1" x14ac:dyDescent="0.35"/>
    <row r="591" hidden="1" x14ac:dyDescent="0.35"/>
    <row r="592" hidden="1" x14ac:dyDescent="0.35"/>
    <row r="593" hidden="1" x14ac:dyDescent="0.35"/>
    <row r="594" hidden="1" x14ac:dyDescent="0.35"/>
    <row r="595" hidden="1" x14ac:dyDescent="0.35"/>
    <row r="596" hidden="1" x14ac:dyDescent="0.35"/>
    <row r="597" hidden="1" x14ac:dyDescent="0.35"/>
    <row r="598" hidden="1" x14ac:dyDescent="0.35"/>
    <row r="599" hidden="1" x14ac:dyDescent="0.35"/>
    <row r="600" hidden="1" x14ac:dyDescent="0.35"/>
    <row r="601" hidden="1" x14ac:dyDescent="0.35"/>
    <row r="602" hidden="1" x14ac:dyDescent="0.35"/>
    <row r="603" hidden="1" x14ac:dyDescent="0.35"/>
    <row r="604" hidden="1" x14ac:dyDescent="0.35"/>
    <row r="605" hidden="1" x14ac:dyDescent="0.35"/>
    <row r="606" hidden="1" x14ac:dyDescent="0.35"/>
    <row r="607" hidden="1" x14ac:dyDescent="0.35"/>
    <row r="608" hidden="1" x14ac:dyDescent="0.35"/>
    <row r="609" hidden="1" x14ac:dyDescent="0.35"/>
    <row r="610" hidden="1" x14ac:dyDescent="0.35"/>
    <row r="611" hidden="1" x14ac:dyDescent="0.35"/>
    <row r="612" hidden="1" x14ac:dyDescent="0.35"/>
    <row r="613" hidden="1" x14ac:dyDescent="0.35"/>
    <row r="614" hidden="1" x14ac:dyDescent="0.35"/>
    <row r="615" hidden="1" x14ac:dyDescent="0.35"/>
    <row r="616" hidden="1" x14ac:dyDescent="0.35"/>
    <row r="617" hidden="1" x14ac:dyDescent="0.35"/>
    <row r="618" hidden="1" x14ac:dyDescent="0.35"/>
    <row r="619" hidden="1" x14ac:dyDescent="0.35"/>
    <row r="620" hidden="1" x14ac:dyDescent="0.35"/>
    <row r="621" hidden="1" x14ac:dyDescent="0.35"/>
    <row r="622" hidden="1" x14ac:dyDescent="0.35"/>
    <row r="623" hidden="1" x14ac:dyDescent="0.35"/>
    <row r="624" hidden="1" x14ac:dyDescent="0.35"/>
    <row r="625" hidden="1" x14ac:dyDescent="0.35"/>
    <row r="626" hidden="1" x14ac:dyDescent="0.35"/>
    <row r="627" hidden="1" x14ac:dyDescent="0.35"/>
    <row r="628" hidden="1" x14ac:dyDescent="0.35"/>
    <row r="629" hidden="1" x14ac:dyDescent="0.35"/>
    <row r="630" hidden="1" x14ac:dyDescent="0.35"/>
    <row r="631" hidden="1" x14ac:dyDescent="0.35"/>
    <row r="632" hidden="1" x14ac:dyDescent="0.35"/>
    <row r="633" hidden="1" x14ac:dyDescent="0.35"/>
    <row r="634" hidden="1" x14ac:dyDescent="0.35"/>
    <row r="635" hidden="1" x14ac:dyDescent="0.35"/>
    <row r="636" hidden="1" x14ac:dyDescent="0.35"/>
    <row r="637" hidden="1" x14ac:dyDescent="0.35"/>
    <row r="638" hidden="1" x14ac:dyDescent="0.35"/>
    <row r="639" hidden="1" x14ac:dyDescent="0.35"/>
    <row r="640" hidden="1" x14ac:dyDescent="0.35"/>
    <row r="641" hidden="1" x14ac:dyDescent="0.35"/>
    <row r="642" hidden="1" x14ac:dyDescent="0.35"/>
    <row r="643" hidden="1" x14ac:dyDescent="0.35"/>
    <row r="644" hidden="1" x14ac:dyDescent="0.35"/>
    <row r="645" hidden="1" x14ac:dyDescent="0.35"/>
    <row r="646" hidden="1" x14ac:dyDescent="0.35"/>
    <row r="647" hidden="1" x14ac:dyDescent="0.35"/>
    <row r="648" hidden="1" x14ac:dyDescent="0.35"/>
    <row r="649" hidden="1" x14ac:dyDescent="0.35"/>
    <row r="650" hidden="1" x14ac:dyDescent="0.35"/>
    <row r="651" hidden="1" x14ac:dyDescent="0.35"/>
    <row r="652" hidden="1" x14ac:dyDescent="0.35"/>
    <row r="653" hidden="1" x14ac:dyDescent="0.35"/>
    <row r="654" hidden="1" x14ac:dyDescent="0.35"/>
    <row r="655" hidden="1" x14ac:dyDescent="0.35"/>
    <row r="656" hidden="1" x14ac:dyDescent="0.35"/>
    <row r="657" spans="1:8" hidden="1" x14ac:dyDescent="0.35"/>
    <row r="658" spans="1:8" hidden="1" x14ac:dyDescent="0.35"/>
    <row r="659" spans="1:8" hidden="1" collapsed="1" x14ac:dyDescent="0.35"/>
    <row r="660" spans="1:8" x14ac:dyDescent="0.35">
      <c r="A660" s="200" t="s">
        <v>208</v>
      </c>
      <c r="B660" s="140" t="s">
        <v>186</v>
      </c>
      <c r="D660" s="200" t="s">
        <v>208</v>
      </c>
      <c r="E660" s="140" t="s">
        <v>186</v>
      </c>
      <c r="G660" s="200" t="s">
        <v>208</v>
      </c>
      <c r="H660" s="140" t="s">
        <v>186</v>
      </c>
    </row>
    <row r="661" spans="1:8" ht="16" thickBot="1" x14ac:dyDescent="0.4">
      <c r="A661" s="200" t="s">
        <v>83</v>
      </c>
      <c r="B661" s="140" t="s">
        <v>230</v>
      </c>
      <c r="D661" s="200" t="s">
        <v>83</v>
      </c>
      <c r="E661" s="140" t="s">
        <v>231</v>
      </c>
      <c r="G661" s="200" t="s">
        <v>83</v>
      </c>
      <c r="H661" s="140" t="s">
        <v>232</v>
      </c>
    </row>
    <row r="662" spans="1:8" ht="16" thickBot="1" x14ac:dyDescent="0.4">
      <c r="A662" s="267" t="str">
        <f>B661</f>
        <v>SA President A</v>
      </c>
      <c r="B662" s="268"/>
      <c r="C662" s="141"/>
      <c r="D662" s="269" t="str">
        <f>E661</f>
        <v>SA President B</v>
      </c>
      <c r="E662" s="270"/>
      <c r="F662" s="141"/>
      <c r="G662" s="271" t="str">
        <f>H661</f>
        <v>SA Masters</v>
      </c>
      <c r="H662" s="272"/>
    </row>
    <row r="663" spans="1:8" x14ac:dyDescent="0.35">
      <c r="A663" s="200" t="s">
        <v>212</v>
      </c>
      <c r="B663" s="140" t="s">
        <v>221</v>
      </c>
      <c r="D663" s="200" t="s">
        <v>212</v>
      </c>
      <c r="E663" s="140" t="s">
        <v>221</v>
      </c>
      <c r="G663" s="200" t="s">
        <v>212</v>
      </c>
      <c r="H663" s="140" t="s">
        <v>221</v>
      </c>
    </row>
    <row r="664" spans="1:8" x14ac:dyDescent="0.35">
      <c r="A664" s="219" t="s">
        <v>537</v>
      </c>
      <c r="B664" s="201">
        <v>69.599999999999994</v>
      </c>
      <c r="D664" s="219" t="s">
        <v>575</v>
      </c>
      <c r="E664" s="201">
        <v>57.800000000000004</v>
      </c>
      <c r="G664" s="219" t="s">
        <v>373</v>
      </c>
      <c r="H664" s="201">
        <v>62.199999999999996</v>
      </c>
    </row>
    <row r="665" spans="1:8" x14ac:dyDescent="0.35">
      <c r="A665" s="219" t="s">
        <v>534</v>
      </c>
      <c r="B665" s="201">
        <v>64.100000000000009</v>
      </c>
      <c r="D665" s="219" t="s">
        <v>356</v>
      </c>
      <c r="E665" s="201">
        <v>48.199999999999989</v>
      </c>
      <c r="G665" s="219" t="s">
        <v>547</v>
      </c>
      <c r="H665" s="201">
        <v>53.600000000000009</v>
      </c>
    </row>
    <row r="666" spans="1:8" x14ac:dyDescent="0.35">
      <c r="A666" s="219" t="s">
        <v>535</v>
      </c>
      <c r="B666" s="201">
        <v>55.599999999999987</v>
      </c>
      <c r="D666" s="219" t="s">
        <v>572</v>
      </c>
      <c r="E666" s="201">
        <v>41.199999999999996</v>
      </c>
      <c r="G666" s="219" t="s">
        <v>548</v>
      </c>
      <c r="H666" s="201">
        <v>50.8</v>
      </c>
    </row>
    <row r="667" spans="1:8" x14ac:dyDescent="0.35">
      <c r="A667" s="219" t="s">
        <v>351</v>
      </c>
      <c r="B667" s="201">
        <v>55.300000000000004</v>
      </c>
      <c r="D667" s="219" t="s">
        <v>573</v>
      </c>
      <c r="E667" s="201">
        <v>35.5</v>
      </c>
      <c r="G667" s="219" t="s">
        <v>372</v>
      </c>
      <c r="H667" s="201">
        <v>31.5</v>
      </c>
    </row>
    <row r="668" spans="1:8" x14ac:dyDescent="0.35">
      <c r="A668" s="219" t="s">
        <v>350</v>
      </c>
      <c r="B668" s="201">
        <v>37.5</v>
      </c>
      <c r="D668" s="219" t="s">
        <v>574</v>
      </c>
      <c r="E668" s="201">
        <v>24.300000000000008</v>
      </c>
      <c r="G668" s="219" t="s">
        <v>598</v>
      </c>
      <c r="H668" s="201">
        <v>28.599999999999998</v>
      </c>
    </row>
    <row r="669" spans="1:8" x14ac:dyDescent="0.35">
      <c r="A669" s="219" t="s">
        <v>536</v>
      </c>
      <c r="B669" s="201">
        <v>26.5</v>
      </c>
      <c r="D669" s="219" t="s">
        <v>376</v>
      </c>
      <c r="E669" s="201">
        <v>22.7</v>
      </c>
      <c r="G669" s="219" t="s">
        <v>343</v>
      </c>
      <c r="H669" s="201">
        <v>16.700000000000003</v>
      </c>
    </row>
    <row r="670" spans="1:8" x14ac:dyDescent="0.35">
      <c r="A670" s="219" t="s">
        <v>367</v>
      </c>
      <c r="B670" s="201">
        <v>26.3</v>
      </c>
      <c r="D670" s="219" t="s">
        <v>571</v>
      </c>
      <c r="E670" s="201">
        <v>7.4999999999999991</v>
      </c>
      <c r="G670" s="219" t="s">
        <v>549</v>
      </c>
      <c r="H670" s="201">
        <v>8.1999999999999993</v>
      </c>
    </row>
    <row r="671" spans="1:8" x14ac:dyDescent="0.35">
      <c r="A671" s="219" t="s">
        <v>85</v>
      </c>
      <c r="B671" s="201">
        <v>334.9</v>
      </c>
      <c r="D671" s="219" t="s">
        <v>85</v>
      </c>
      <c r="E671" s="201">
        <v>237.2</v>
      </c>
      <c r="G671" s="219" t="s">
        <v>85</v>
      </c>
      <c r="H671" s="201">
        <v>251.6</v>
      </c>
    </row>
    <row r="673" hidden="1" x14ac:dyDescent="0.35"/>
    <row r="674" hidden="1" x14ac:dyDescent="0.35"/>
    <row r="675" hidden="1" x14ac:dyDescent="0.35"/>
    <row r="676" hidden="1" x14ac:dyDescent="0.35"/>
    <row r="677" hidden="1" x14ac:dyDescent="0.35"/>
    <row r="678" hidden="1" x14ac:dyDescent="0.35"/>
    <row r="679" hidden="1" x14ac:dyDescent="0.35"/>
    <row r="680" hidden="1" x14ac:dyDescent="0.35"/>
    <row r="681" hidden="1" x14ac:dyDescent="0.35"/>
    <row r="682" hidden="1" x14ac:dyDescent="0.35"/>
    <row r="683" hidden="1" x14ac:dyDescent="0.35"/>
    <row r="684" hidden="1" x14ac:dyDescent="0.35"/>
    <row r="685" hidden="1" x14ac:dyDescent="0.35"/>
    <row r="686" hidden="1" x14ac:dyDescent="0.35"/>
    <row r="687" hidden="1" x14ac:dyDescent="0.35"/>
    <row r="688" hidden="1" x14ac:dyDescent="0.35"/>
    <row r="689" hidden="1" x14ac:dyDescent="0.35"/>
    <row r="690" hidden="1" x14ac:dyDescent="0.35"/>
    <row r="691" hidden="1" x14ac:dyDescent="0.35"/>
    <row r="692" hidden="1" x14ac:dyDescent="0.35"/>
    <row r="693" hidden="1" x14ac:dyDescent="0.35"/>
    <row r="694" hidden="1" x14ac:dyDescent="0.35"/>
    <row r="695" hidden="1" x14ac:dyDescent="0.35"/>
    <row r="696" hidden="1" x14ac:dyDescent="0.35"/>
    <row r="697" hidden="1" x14ac:dyDescent="0.35"/>
    <row r="698" hidden="1" x14ac:dyDescent="0.35"/>
    <row r="699" hidden="1" x14ac:dyDescent="0.35"/>
    <row r="700" hidden="1" x14ac:dyDescent="0.35"/>
    <row r="701" hidden="1" x14ac:dyDescent="0.35"/>
    <row r="702" hidden="1" x14ac:dyDescent="0.35"/>
    <row r="703" hidden="1" x14ac:dyDescent="0.35"/>
    <row r="704" hidden="1" x14ac:dyDescent="0.35"/>
    <row r="705" hidden="1" x14ac:dyDescent="0.35"/>
    <row r="706" hidden="1" x14ac:dyDescent="0.35"/>
    <row r="707" hidden="1" x14ac:dyDescent="0.35"/>
    <row r="708" hidden="1" x14ac:dyDescent="0.35"/>
    <row r="709" hidden="1" x14ac:dyDescent="0.35"/>
    <row r="710" hidden="1" x14ac:dyDescent="0.35"/>
    <row r="711" hidden="1" x14ac:dyDescent="0.35"/>
    <row r="712" hidden="1" x14ac:dyDescent="0.35"/>
    <row r="713" hidden="1" x14ac:dyDescent="0.35"/>
    <row r="714" hidden="1" x14ac:dyDescent="0.35"/>
    <row r="715" hidden="1" x14ac:dyDescent="0.35"/>
    <row r="716" hidden="1" x14ac:dyDescent="0.35"/>
    <row r="717" hidden="1" x14ac:dyDescent="0.35"/>
    <row r="718" hidden="1" x14ac:dyDescent="0.35"/>
    <row r="719" hidden="1" x14ac:dyDescent="0.35"/>
    <row r="720" hidden="1" x14ac:dyDescent="0.35"/>
    <row r="721" hidden="1" x14ac:dyDescent="0.35"/>
    <row r="722" hidden="1" x14ac:dyDescent="0.35"/>
    <row r="723" hidden="1" x14ac:dyDescent="0.35"/>
    <row r="724" hidden="1" x14ac:dyDescent="0.35"/>
    <row r="725" hidden="1" x14ac:dyDescent="0.35"/>
    <row r="726" hidden="1" x14ac:dyDescent="0.35"/>
    <row r="727" hidden="1" x14ac:dyDescent="0.35"/>
    <row r="728" hidden="1" x14ac:dyDescent="0.35"/>
    <row r="729" hidden="1" x14ac:dyDescent="0.35"/>
    <row r="730" hidden="1" x14ac:dyDescent="0.35"/>
    <row r="731" hidden="1" x14ac:dyDescent="0.35"/>
    <row r="732" hidden="1" x14ac:dyDescent="0.35"/>
    <row r="733" hidden="1" x14ac:dyDescent="0.35"/>
    <row r="734" hidden="1" x14ac:dyDescent="0.35"/>
    <row r="735" hidden="1" x14ac:dyDescent="0.35"/>
    <row r="736" hidden="1" x14ac:dyDescent="0.35"/>
    <row r="737" hidden="1" x14ac:dyDescent="0.35"/>
    <row r="738" hidden="1" x14ac:dyDescent="0.35"/>
    <row r="739" hidden="1" x14ac:dyDescent="0.35"/>
    <row r="740" hidden="1" x14ac:dyDescent="0.35"/>
    <row r="741" hidden="1" x14ac:dyDescent="0.35"/>
    <row r="742" hidden="1" x14ac:dyDescent="0.35"/>
    <row r="743" hidden="1" x14ac:dyDescent="0.35"/>
    <row r="744" hidden="1" x14ac:dyDescent="0.35"/>
    <row r="745" hidden="1" x14ac:dyDescent="0.35"/>
    <row r="746" hidden="1" x14ac:dyDescent="0.35"/>
    <row r="747" hidden="1" x14ac:dyDescent="0.35"/>
    <row r="748" hidden="1" x14ac:dyDescent="0.35"/>
    <row r="749" hidden="1" x14ac:dyDescent="0.35"/>
    <row r="750" hidden="1" x14ac:dyDescent="0.35"/>
    <row r="751" hidden="1" x14ac:dyDescent="0.35"/>
    <row r="752" hidden="1" x14ac:dyDescent="0.35"/>
    <row r="753" spans="1:8" hidden="1" x14ac:dyDescent="0.35"/>
    <row r="754" spans="1:8" hidden="1" x14ac:dyDescent="0.35"/>
    <row r="755" spans="1:8" hidden="1" x14ac:dyDescent="0.35"/>
    <row r="756" spans="1:8" hidden="1" x14ac:dyDescent="0.35"/>
    <row r="757" spans="1:8" hidden="1" x14ac:dyDescent="0.35"/>
    <row r="758" spans="1:8" hidden="1" x14ac:dyDescent="0.35"/>
    <row r="759" spans="1:8" collapsed="1" x14ac:dyDescent="0.35"/>
    <row r="760" spans="1:8" x14ac:dyDescent="0.35">
      <c r="A760" s="200" t="s">
        <v>208</v>
      </c>
      <c r="B760" s="140" t="s">
        <v>186</v>
      </c>
      <c r="D760" s="200" t="s">
        <v>208</v>
      </c>
      <c r="E760" s="140" t="s">
        <v>186</v>
      </c>
      <c r="G760" s="200" t="s">
        <v>208</v>
      </c>
      <c r="H760" s="140" t="s">
        <v>186</v>
      </c>
    </row>
    <row r="761" spans="1:8" ht="16" thickBot="1" x14ac:dyDescent="0.4">
      <c r="A761" s="200" t="s">
        <v>83</v>
      </c>
      <c r="B761" s="140" t="s">
        <v>228</v>
      </c>
      <c r="D761" s="200" t="s">
        <v>83</v>
      </c>
      <c r="E761" s="140" t="s">
        <v>229</v>
      </c>
      <c r="G761" s="200" t="s">
        <v>83</v>
      </c>
      <c r="H761" s="140" t="s">
        <v>184</v>
      </c>
    </row>
    <row r="762" spans="1:8" ht="16" thickBot="1" x14ac:dyDescent="0.4">
      <c r="A762" s="262" t="str">
        <f>B761</f>
        <v>Nam Development</v>
      </c>
      <c r="B762" s="263"/>
      <c r="C762" s="141"/>
      <c r="D762" s="264" t="str">
        <f>E761</f>
        <v>Nam Veterans</v>
      </c>
      <c r="E762" s="274"/>
      <c r="F762" s="141"/>
      <c r="G762" s="265" t="str">
        <f>H761</f>
        <v>Nam Ladies</v>
      </c>
      <c r="H762" s="266"/>
    </row>
    <row r="763" spans="1:8" x14ac:dyDescent="0.35">
      <c r="A763" s="200" t="s">
        <v>212</v>
      </c>
      <c r="B763" s="140" t="s">
        <v>221</v>
      </c>
      <c r="D763" s="200" t="s">
        <v>212</v>
      </c>
      <c r="E763" s="140" t="s">
        <v>221</v>
      </c>
      <c r="G763" s="200" t="s">
        <v>212</v>
      </c>
      <c r="H763" s="140" t="s">
        <v>221</v>
      </c>
    </row>
    <row r="764" spans="1:8" x14ac:dyDescent="0.35">
      <c r="A764" s="219" t="s">
        <v>579</v>
      </c>
      <c r="B764" s="201">
        <v>54.999999999999993</v>
      </c>
      <c r="D764" s="219" t="s">
        <v>363</v>
      </c>
      <c r="E764" s="201">
        <v>47.9</v>
      </c>
      <c r="G764" s="219" t="s">
        <v>377</v>
      </c>
      <c r="H764" s="201">
        <v>45.5</v>
      </c>
    </row>
    <row r="765" spans="1:8" x14ac:dyDescent="0.35">
      <c r="A765" s="219" t="s">
        <v>577</v>
      </c>
      <c r="B765" s="201">
        <v>39.900000000000006</v>
      </c>
      <c r="D765" s="219" t="s">
        <v>361</v>
      </c>
      <c r="E765" s="201">
        <v>40.900000000000006</v>
      </c>
      <c r="G765" s="219" t="s">
        <v>347</v>
      </c>
      <c r="H765" s="201">
        <v>19.300000000000004</v>
      </c>
    </row>
    <row r="766" spans="1:8" x14ac:dyDescent="0.35">
      <c r="A766" s="219" t="s">
        <v>576</v>
      </c>
      <c r="B766" s="201">
        <v>27.600000000000005</v>
      </c>
      <c r="D766" s="219" t="s">
        <v>539</v>
      </c>
      <c r="E766" s="201">
        <v>30.900000000000002</v>
      </c>
      <c r="G766" s="219" t="s">
        <v>563</v>
      </c>
      <c r="H766" s="201">
        <v>16</v>
      </c>
    </row>
    <row r="767" spans="1:8" x14ac:dyDescent="0.35">
      <c r="A767" s="219" t="s">
        <v>360</v>
      </c>
      <c r="B767" s="201">
        <v>22.2</v>
      </c>
      <c r="D767" s="219" t="s">
        <v>366</v>
      </c>
      <c r="E767" s="201">
        <v>28.499999999999996</v>
      </c>
      <c r="G767" s="219" t="s">
        <v>566</v>
      </c>
      <c r="H767" s="201">
        <v>11.7</v>
      </c>
    </row>
    <row r="768" spans="1:8" x14ac:dyDescent="0.35">
      <c r="A768" s="219" t="s">
        <v>352</v>
      </c>
      <c r="B768" s="201">
        <v>18.3</v>
      </c>
      <c r="D768" s="219" t="s">
        <v>368</v>
      </c>
      <c r="E768" s="201">
        <v>23.7</v>
      </c>
      <c r="G768" s="219" t="s">
        <v>564</v>
      </c>
      <c r="H768" s="201">
        <v>8.1000000000000014</v>
      </c>
    </row>
    <row r="769" spans="1:8" x14ac:dyDescent="0.35">
      <c r="A769" s="219" t="s">
        <v>578</v>
      </c>
      <c r="B769" s="201">
        <v>10.399999999999999</v>
      </c>
      <c r="D769" s="219" t="s">
        <v>538</v>
      </c>
      <c r="E769" s="201">
        <v>22.699999999999996</v>
      </c>
      <c r="G769" s="219" t="s">
        <v>562</v>
      </c>
      <c r="H769" s="201">
        <v>2.5</v>
      </c>
    </row>
    <row r="770" spans="1:8" x14ac:dyDescent="0.35">
      <c r="A770" s="219" t="s">
        <v>580</v>
      </c>
      <c r="B770" s="201">
        <v>8.8000000000000007</v>
      </c>
      <c r="D770" s="219" t="s">
        <v>540</v>
      </c>
      <c r="E770" s="201">
        <v>9</v>
      </c>
      <c r="G770" s="219" t="s">
        <v>565</v>
      </c>
      <c r="H770" s="201">
        <v>1.9</v>
      </c>
    </row>
    <row r="771" spans="1:8" x14ac:dyDescent="0.35">
      <c r="A771" s="219" t="s">
        <v>85</v>
      </c>
      <c r="B771" s="201">
        <v>182.20000000000002</v>
      </c>
      <c r="D771" s="219" t="s">
        <v>85</v>
      </c>
      <c r="E771" s="201">
        <v>203.6</v>
      </c>
      <c r="G771" s="219" t="s">
        <v>85</v>
      </c>
      <c r="H771" s="201">
        <v>105.00000000000001</v>
      </c>
    </row>
    <row r="773" spans="1:8" hidden="1" x14ac:dyDescent="0.35"/>
    <row r="774" spans="1:8" hidden="1" x14ac:dyDescent="0.35"/>
    <row r="775" spans="1:8" hidden="1" x14ac:dyDescent="0.35"/>
    <row r="776" spans="1:8" hidden="1" x14ac:dyDescent="0.35"/>
    <row r="777" spans="1:8" hidden="1" x14ac:dyDescent="0.35"/>
    <row r="778" spans="1:8" hidden="1" x14ac:dyDescent="0.35"/>
    <row r="779" spans="1:8" hidden="1" x14ac:dyDescent="0.35"/>
    <row r="780" spans="1:8" hidden="1" x14ac:dyDescent="0.35"/>
    <row r="781" spans="1:8" hidden="1" x14ac:dyDescent="0.35"/>
    <row r="782" spans="1:8" hidden="1" x14ac:dyDescent="0.35"/>
    <row r="783" spans="1:8" hidden="1" x14ac:dyDescent="0.35"/>
    <row r="784" spans="1:8" hidden="1" x14ac:dyDescent="0.35"/>
    <row r="785" hidden="1" x14ac:dyDescent="0.35"/>
    <row r="786" hidden="1" x14ac:dyDescent="0.35"/>
    <row r="787" hidden="1" x14ac:dyDescent="0.35"/>
    <row r="788" hidden="1" x14ac:dyDescent="0.35"/>
    <row r="789" hidden="1" x14ac:dyDescent="0.35"/>
    <row r="790" hidden="1" x14ac:dyDescent="0.35"/>
    <row r="791" hidden="1" x14ac:dyDescent="0.35"/>
    <row r="792" hidden="1" x14ac:dyDescent="0.35"/>
    <row r="793" hidden="1" x14ac:dyDescent="0.35"/>
    <row r="794" hidden="1" x14ac:dyDescent="0.35"/>
    <row r="795" hidden="1" x14ac:dyDescent="0.35"/>
    <row r="796" hidden="1" x14ac:dyDescent="0.35"/>
    <row r="797" hidden="1" x14ac:dyDescent="0.35"/>
    <row r="798" hidden="1" x14ac:dyDescent="0.35"/>
    <row r="799" hidden="1" x14ac:dyDescent="0.35"/>
    <row r="800" hidden="1" x14ac:dyDescent="0.35"/>
    <row r="801" hidden="1" x14ac:dyDescent="0.35"/>
    <row r="802" hidden="1" x14ac:dyDescent="0.35"/>
    <row r="803" hidden="1" x14ac:dyDescent="0.35"/>
    <row r="804" hidden="1" x14ac:dyDescent="0.35"/>
    <row r="805" hidden="1" x14ac:dyDescent="0.35"/>
    <row r="806" hidden="1" x14ac:dyDescent="0.35"/>
    <row r="807" hidden="1" x14ac:dyDescent="0.35"/>
    <row r="808" hidden="1" x14ac:dyDescent="0.35"/>
    <row r="809" hidden="1" x14ac:dyDescent="0.35"/>
    <row r="810" hidden="1" x14ac:dyDescent="0.35"/>
    <row r="811" hidden="1" x14ac:dyDescent="0.35"/>
    <row r="812" hidden="1" x14ac:dyDescent="0.35"/>
    <row r="813" hidden="1" x14ac:dyDescent="0.35"/>
    <row r="814" hidden="1" x14ac:dyDescent="0.35"/>
    <row r="815" hidden="1" x14ac:dyDescent="0.35"/>
    <row r="816" hidden="1" x14ac:dyDescent="0.35"/>
    <row r="817" hidden="1" x14ac:dyDescent="0.35"/>
    <row r="818" hidden="1" x14ac:dyDescent="0.35"/>
    <row r="819" hidden="1" x14ac:dyDescent="0.35"/>
    <row r="820" hidden="1" x14ac:dyDescent="0.35"/>
    <row r="821" hidden="1" x14ac:dyDescent="0.35"/>
    <row r="822" hidden="1" x14ac:dyDescent="0.35"/>
    <row r="823" hidden="1" x14ac:dyDescent="0.35"/>
    <row r="824" hidden="1" x14ac:dyDescent="0.35"/>
    <row r="825" hidden="1" x14ac:dyDescent="0.35"/>
    <row r="826" hidden="1" x14ac:dyDescent="0.35"/>
    <row r="827" hidden="1" x14ac:dyDescent="0.35"/>
    <row r="828" hidden="1" x14ac:dyDescent="0.35"/>
    <row r="829" hidden="1" x14ac:dyDescent="0.35"/>
    <row r="830" hidden="1" x14ac:dyDescent="0.35"/>
    <row r="831" hidden="1" x14ac:dyDescent="0.35"/>
    <row r="832" hidden="1" x14ac:dyDescent="0.35"/>
    <row r="833" hidden="1" x14ac:dyDescent="0.35"/>
    <row r="834" hidden="1" x14ac:dyDescent="0.35"/>
    <row r="835" hidden="1" x14ac:dyDescent="0.35"/>
    <row r="836" hidden="1" x14ac:dyDescent="0.35"/>
    <row r="837" hidden="1" x14ac:dyDescent="0.35"/>
    <row r="838" hidden="1" x14ac:dyDescent="0.35"/>
    <row r="839" hidden="1" x14ac:dyDescent="0.35"/>
    <row r="840" hidden="1" x14ac:dyDescent="0.35"/>
    <row r="841" hidden="1" x14ac:dyDescent="0.35"/>
    <row r="842" hidden="1" x14ac:dyDescent="0.35"/>
    <row r="843" hidden="1" x14ac:dyDescent="0.35"/>
    <row r="844" hidden="1" x14ac:dyDescent="0.35"/>
    <row r="845" hidden="1" x14ac:dyDescent="0.35"/>
    <row r="846" hidden="1" x14ac:dyDescent="0.35"/>
    <row r="847" hidden="1" x14ac:dyDescent="0.35"/>
    <row r="848" hidden="1" x14ac:dyDescent="0.35"/>
    <row r="849" spans="1:8" hidden="1" x14ac:dyDescent="0.35"/>
    <row r="850" spans="1:8" hidden="1" x14ac:dyDescent="0.35"/>
    <row r="851" spans="1:8" hidden="1" x14ac:dyDescent="0.35"/>
    <row r="852" spans="1:8" hidden="1" x14ac:dyDescent="0.35"/>
    <row r="853" spans="1:8" hidden="1" x14ac:dyDescent="0.35"/>
    <row r="854" spans="1:8" hidden="1" x14ac:dyDescent="0.35"/>
    <row r="855" spans="1:8" hidden="1" x14ac:dyDescent="0.35"/>
    <row r="856" spans="1:8" hidden="1" x14ac:dyDescent="0.35"/>
    <row r="857" spans="1:8" hidden="1" x14ac:dyDescent="0.35"/>
    <row r="859" spans="1:8" collapsed="1" x14ac:dyDescent="0.35"/>
    <row r="860" spans="1:8" x14ac:dyDescent="0.35">
      <c r="A860" s="200" t="s">
        <v>208</v>
      </c>
      <c r="B860" s="140" t="s">
        <v>186</v>
      </c>
      <c r="D860" s="200" t="s">
        <v>208</v>
      </c>
      <c r="E860" s="140" t="s">
        <v>186</v>
      </c>
      <c r="G860" s="200" t="s">
        <v>208</v>
      </c>
      <c r="H860" s="140" t="s">
        <v>186</v>
      </c>
    </row>
    <row r="861" spans="1:8" ht="16" thickBot="1" x14ac:dyDescent="0.4">
      <c r="A861" s="200" t="s">
        <v>83</v>
      </c>
      <c r="B861" s="140" t="s">
        <v>233</v>
      </c>
      <c r="D861" s="200" t="s">
        <v>83</v>
      </c>
      <c r="E861" s="140" t="s">
        <v>234</v>
      </c>
      <c r="G861" s="200" t="s">
        <v>83</v>
      </c>
      <c r="H861" s="140" t="s">
        <v>192</v>
      </c>
    </row>
    <row r="862" spans="1:8" ht="16" thickBot="1" x14ac:dyDescent="0.4">
      <c r="A862" s="262" t="str">
        <f>B861</f>
        <v>SA Development</v>
      </c>
      <c r="B862" s="263"/>
      <c r="C862" s="141"/>
      <c r="D862" s="264" t="str">
        <f>E861</f>
        <v>SA Inland</v>
      </c>
      <c r="E862" s="274"/>
      <c r="F862" s="141"/>
      <c r="G862" s="265" t="str">
        <f>H861</f>
        <v>SA Ladies</v>
      </c>
      <c r="H862" s="266"/>
    </row>
    <row r="863" spans="1:8" x14ac:dyDescent="0.35">
      <c r="A863" s="200" t="s">
        <v>212</v>
      </c>
      <c r="B863" s="140" t="s">
        <v>221</v>
      </c>
      <c r="D863" s="200" t="s">
        <v>212</v>
      </c>
      <c r="E863" s="140" t="s">
        <v>221</v>
      </c>
      <c r="G863" s="200" t="s">
        <v>212</v>
      </c>
      <c r="H863" s="140" t="s">
        <v>221</v>
      </c>
    </row>
    <row r="864" spans="1:8" x14ac:dyDescent="0.35">
      <c r="A864" s="219" t="s">
        <v>583</v>
      </c>
      <c r="B864" s="201">
        <v>32.6</v>
      </c>
      <c r="D864" s="219" t="s">
        <v>542</v>
      </c>
      <c r="E864" s="201">
        <v>41.3</v>
      </c>
      <c r="G864" s="219" t="s">
        <v>567</v>
      </c>
      <c r="H864" s="201">
        <v>40.199999999999996</v>
      </c>
    </row>
    <row r="865" spans="1:8" x14ac:dyDescent="0.35">
      <c r="A865" s="219" t="s">
        <v>586</v>
      </c>
      <c r="B865" s="201">
        <v>26.899999999999995</v>
      </c>
      <c r="D865" s="219" t="s">
        <v>220</v>
      </c>
      <c r="E865" s="201">
        <v>41.099999999999994</v>
      </c>
      <c r="G865" s="219" t="s">
        <v>568</v>
      </c>
      <c r="H865" s="201">
        <v>35.799999999999997</v>
      </c>
    </row>
    <row r="866" spans="1:8" x14ac:dyDescent="0.35">
      <c r="A866" s="219" t="s">
        <v>584</v>
      </c>
      <c r="B866" s="201">
        <v>25.699999999999996</v>
      </c>
      <c r="D866" s="219" t="s">
        <v>543</v>
      </c>
      <c r="E866" s="201">
        <v>39.799999999999997</v>
      </c>
      <c r="G866" s="219" t="s">
        <v>219</v>
      </c>
      <c r="H866" s="201">
        <v>25.1</v>
      </c>
    </row>
    <row r="867" spans="1:8" x14ac:dyDescent="0.35">
      <c r="A867" s="219" t="s">
        <v>587</v>
      </c>
      <c r="B867" s="201">
        <v>25.599999999999998</v>
      </c>
      <c r="D867" s="219" t="s">
        <v>544</v>
      </c>
      <c r="E867" s="201">
        <v>24.700000000000003</v>
      </c>
      <c r="G867" s="219" t="s">
        <v>569</v>
      </c>
      <c r="H867" s="201">
        <v>17.5</v>
      </c>
    </row>
    <row r="868" spans="1:8" x14ac:dyDescent="0.35">
      <c r="A868" s="219" t="s">
        <v>581</v>
      </c>
      <c r="B868" s="201">
        <v>24.400000000000002</v>
      </c>
      <c r="D868" s="219" t="s">
        <v>545</v>
      </c>
      <c r="E868" s="201">
        <v>19.2</v>
      </c>
      <c r="G868" s="219" t="s">
        <v>344</v>
      </c>
      <c r="H868" s="201">
        <v>11.5</v>
      </c>
    </row>
    <row r="869" spans="1:8" x14ac:dyDescent="0.35">
      <c r="A869" s="219" t="s">
        <v>585</v>
      </c>
      <c r="B869" s="201">
        <v>9.1</v>
      </c>
      <c r="D869" s="219" t="s">
        <v>362</v>
      </c>
      <c r="E869" s="201">
        <v>16.2</v>
      </c>
      <c r="G869" s="219" t="s">
        <v>346</v>
      </c>
      <c r="H869" s="201">
        <v>10.5</v>
      </c>
    </row>
    <row r="870" spans="1:8" x14ac:dyDescent="0.35">
      <c r="A870" s="219" t="s">
        <v>582</v>
      </c>
      <c r="B870" s="201">
        <v>9.0000000000000018</v>
      </c>
      <c r="D870" s="219" t="s">
        <v>541</v>
      </c>
      <c r="E870" s="201">
        <v>12.200000000000001</v>
      </c>
      <c r="G870" s="219" t="s">
        <v>345</v>
      </c>
      <c r="H870" s="201">
        <v>8.8000000000000007</v>
      </c>
    </row>
    <row r="871" spans="1:8" x14ac:dyDescent="0.35">
      <c r="A871" s="219" t="s">
        <v>85</v>
      </c>
      <c r="B871" s="201">
        <v>153.29999999999998</v>
      </c>
      <c r="D871" s="219" t="s">
        <v>85</v>
      </c>
      <c r="E871" s="201">
        <v>194.5</v>
      </c>
      <c r="G871" s="219" t="s">
        <v>85</v>
      </c>
      <c r="H871" s="201">
        <v>149.4</v>
      </c>
    </row>
    <row r="873" spans="1:8" hidden="1" x14ac:dyDescent="0.35"/>
    <row r="874" spans="1:8" hidden="1" x14ac:dyDescent="0.35"/>
    <row r="875" spans="1:8" hidden="1" x14ac:dyDescent="0.35"/>
    <row r="876" spans="1:8" hidden="1" x14ac:dyDescent="0.35"/>
    <row r="877" spans="1:8" hidden="1" x14ac:dyDescent="0.35"/>
    <row r="878" spans="1:8" hidden="1" x14ac:dyDescent="0.35"/>
    <row r="879" spans="1:8" hidden="1" x14ac:dyDescent="0.35"/>
    <row r="880" spans="1:8" hidden="1" x14ac:dyDescent="0.35"/>
    <row r="881" hidden="1" x14ac:dyDescent="0.35"/>
    <row r="882" hidden="1" x14ac:dyDescent="0.35"/>
    <row r="883" hidden="1" x14ac:dyDescent="0.35"/>
    <row r="884" hidden="1" x14ac:dyDescent="0.35"/>
    <row r="885" hidden="1" x14ac:dyDescent="0.35"/>
    <row r="886" hidden="1" x14ac:dyDescent="0.35"/>
    <row r="887" hidden="1" x14ac:dyDescent="0.35"/>
    <row r="888" hidden="1" x14ac:dyDescent="0.35"/>
    <row r="889" hidden="1" x14ac:dyDescent="0.35"/>
    <row r="890" hidden="1" x14ac:dyDescent="0.35"/>
    <row r="891" hidden="1" x14ac:dyDescent="0.35"/>
    <row r="892" hidden="1" x14ac:dyDescent="0.35"/>
    <row r="893" hidden="1" x14ac:dyDescent="0.35"/>
    <row r="894" hidden="1" x14ac:dyDescent="0.35"/>
    <row r="895" hidden="1" x14ac:dyDescent="0.35"/>
    <row r="896" hidden="1" x14ac:dyDescent="0.35"/>
    <row r="897" spans="1:5" hidden="1" x14ac:dyDescent="0.35"/>
    <row r="898" spans="1:5" hidden="1" x14ac:dyDescent="0.35"/>
    <row r="899" spans="1:5" hidden="1" x14ac:dyDescent="0.35"/>
    <row r="900" spans="1:5" hidden="1" x14ac:dyDescent="0.35"/>
    <row r="901" spans="1:5" hidden="1" x14ac:dyDescent="0.35"/>
    <row r="902" spans="1:5" hidden="1" x14ac:dyDescent="0.35"/>
    <row r="903" spans="1:5" hidden="1" x14ac:dyDescent="0.35"/>
    <row r="904" spans="1:5" hidden="1" x14ac:dyDescent="0.35"/>
    <row r="905" spans="1:5" hidden="1" x14ac:dyDescent="0.35"/>
    <row r="906" spans="1:5" hidden="1" x14ac:dyDescent="0.35"/>
    <row r="907" spans="1:5" hidden="1" x14ac:dyDescent="0.35"/>
    <row r="908" spans="1:5" hidden="1" x14ac:dyDescent="0.35"/>
    <row r="909" spans="1:5" hidden="1" x14ac:dyDescent="0.35"/>
    <row r="910" spans="1:5" x14ac:dyDescent="0.35">
      <c r="A910" s="200" t="s">
        <v>208</v>
      </c>
      <c r="B910" s="140" t="s">
        <v>186</v>
      </c>
      <c r="D910" s="200" t="s">
        <v>208</v>
      </c>
      <c r="E910" s="140" t="s">
        <v>186</v>
      </c>
    </row>
    <row r="911" spans="1:5" ht="16" thickBot="1" x14ac:dyDescent="0.4">
      <c r="A911" s="200" t="s">
        <v>83</v>
      </c>
      <c r="B911" s="140" t="s">
        <v>378</v>
      </c>
      <c r="D911" s="200" t="s">
        <v>83</v>
      </c>
      <c r="E911" s="140" t="s">
        <v>379</v>
      </c>
    </row>
    <row r="912" spans="1:5" ht="16" thickBot="1" x14ac:dyDescent="0.4">
      <c r="A912" s="433" t="str">
        <f>B911</f>
        <v>Nam Grand Masters</v>
      </c>
      <c r="B912" s="434"/>
      <c r="C912" s="141"/>
      <c r="D912" s="435" t="str">
        <f>E911</f>
        <v>SA Grand Masters</v>
      </c>
      <c r="E912" s="436"/>
    </row>
    <row r="913" spans="1:5" x14ac:dyDescent="0.35">
      <c r="A913" s="200" t="s">
        <v>212</v>
      </c>
      <c r="B913" s="140" t="s">
        <v>221</v>
      </c>
      <c r="D913" s="200" t="s">
        <v>212</v>
      </c>
      <c r="E913" s="140" t="s">
        <v>221</v>
      </c>
    </row>
    <row r="914" spans="1:5" x14ac:dyDescent="0.35">
      <c r="A914" s="219" t="s">
        <v>550</v>
      </c>
      <c r="B914" s="201">
        <v>27.9</v>
      </c>
      <c r="D914" s="219" t="s">
        <v>560</v>
      </c>
      <c r="E914" s="201">
        <v>50.9</v>
      </c>
    </row>
    <row r="915" spans="1:5" x14ac:dyDescent="0.35">
      <c r="A915" s="219" t="s">
        <v>557</v>
      </c>
      <c r="B915" s="201">
        <v>24.9</v>
      </c>
      <c r="D915" s="219" t="s">
        <v>561</v>
      </c>
      <c r="E915" s="201">
        <v>43.3</v>
      </c>
    </row>
    <row r="916" spans="1:5" x14ac:dyDescent="0.35">
      <c r="A916" s="219" t="s">
        <v>553</v>
      </c>
      <c r="B916" s="201">
        <v>18.299999999999997</v>
      </c>
      <c r="D916" s="219" t="s">
        <v>554</v>
      </c>
      <c r="E916" s="201">
        <v>38.200000000000003</v>
      </c>
    </row>
    <row r="917" spans="1:5" x14ac:dyDescent="0.35">
      <c r="A917" s="219" t="s">
        <v>559</v>
      </c>
      <c r="B917" s="201">
        <v>8.7999999999999989</v>
      </c>
      <c r="D917" s="219" t="s">
        <v>600</v>
      </c>
      <c r="E917" s="201">
        <v>29.200000000000003</v>
      </c>
    </row>
    <row r="918" spans="1:5" x14ac:dyDescent="0.35">
      <c r="A918" s="219" t="s">
        <v>555</v>
      </c>
      <c r="B918" s="201">
        <v>7.4</v>
      </c>
      <c r="D918" s="219" t="s">
        <v>599</v>
      </c>
      <c r="E918" s="201">
        <v>13.8</v>
      </c>
    </row>
    <row r="919" spans="1:5" x14ac:dyDescent="0.35">
      <c r="A919" s="219" t="s">
        <v>551</v>
      </c>
      <c r="B919" s="201">
        <v>6.2</v>
      </c>
      <c r="D919" s="219" t="s">
        <v>558</v>
      </c>
      <c r="E919" s="201">
        <v>7.6</v>
      </c>
    </row>
    <row r="920" spans="1:5" x14ac:dyDescent="0.35">
      <c r="A920" s="219" t="s">
        <v>552</v>
      </c>
      <c r="B920" s="201">
        <v>4.3</v>
      </c>
      <c r="D920" s="219" t="s">
        <v>556</v>
      </c>
      <c r="E920" s="201">
        <v>1.2</v>
      </c>
    </row>
    <row r="921" spans="1:5" x14ac:dyDescent="0.35">
      <c r="A921" s="219" t="s">
        <v>85</v>
      </c>
      <c r="B921" s="201">
        <v>97.8</v>
      </c>
      <c r="D921" s="219" t="s">
        <v>85</v>
      </c>
      <c r="E921" s="201">
        <v>184.2</v>
      </c>
    </row>
    <row r="924" spans="1:5" hidden="1" x14ac:dyDescent="0.35"/>
    <row r="925" spans="1:5" hidden="1" x14ac:dyDescent="0.35"/>
    <row r="926" spans="1:5" hidden="1" x14ac:dyDescent="0.35"/>
    <row r="927" spans="1:5" hidden="1" x14ac:dyDescent="0.35"/>
    <row r="928" spans="1:5" hidden="1" x14ac:dyDescent="0.35"/>
    <row r="929" hidden="1" x14ac:dyDescent="0.35"/>
    <row r="930" hidden="1" x14ac:dyDescent="0.35"/>
    <row r="931" hidden="1" x14ac:dyDescent="0.35"/>
    <row r="932" hidden="1" x14ac:dyDescent="0.35"/>
    <row r="933" hidden="1" x14ac:dyDescent="0.35"/>
    <row r="934" hidden="1" x14ac:dyDescent="0.35"/>
    <row r="935" hidden="1" x14ac:dyDescent="0.35"/>
    <row r="936" hidden="1" x14ac:dyDescent="0.35"/>
    <row r="937" hidden="1" x14ac:dyDescent="0.35"/>
    <row r="938" hidden="1" x14ac:dyDescent="0.35"/>
    <row r="939" hidden="1" x14ac:dyDescent="0.35"/>
    <row r="940" hidden="1" x14ac:dyDescent="0.35"/>
    <row r="941" hidden="1" x14ac:dyDescent="0.35"/>
    <row r="942" hidden="1" x14ac:dyDescent="0.35"/>
    <row r="943" hidden="1" x14ac:dyDescent="0.35"/>
    <row r="944" hidden="1" x14ac:dyDescent="0.35"/>
    <row r="945" hidden="1" x14ac:dyDescent="0.35"/>
    <row r="946" hidden="1" x14ac:dyDescent="0.35"/>
    <row r="947" hidden="1" x14ac:dyDescent="0.35"/>
    <row r="948" hidden="1" x14ac:dyDescent="0.35"/>
    <row r="949" hidden="1" x14ac:dyDescent="0.35"/>
    <row r="950" hidden="1" x14ac:dyDescent="0.35"/>
    <row r="951" hidden="1" x14ac:dyDescent="0.35"/>
    <row r="952" hidden="1" x14ac:dyDescent="0.35"/>
    <row r="953" hidden="1" x14ac:dyDescent="0.35"/>
    <row r="954" hidden="1" x14ac:dyDescent="0.35"/>
    <row r="955" hidden="1" x14ac:dyDescent="0.35"/>
    <row r="956" hidden="1" x14ac:dyDescent="0.35"/>
    <row r="957" hidden="1" x14ac:dyDescent="0.35"/>
    <row r="958" hidden="1" x14ac:dyDescent="0.35"/>
    <row r="959" hidden="1" x14ac:dyDescent="0.35"/>
    <row r="960" hidden="1" x14ac:dyDescent="0.35"/>
    <row r="961" hidden="1" x14ac:dyDescent="0.35"/>
    <row r="962" hidden="1" x14ac:dyDescent="0.35"/>
    <row r="963" hidden="1" x14ac:dyDescent="0.35"/>
    <row r="964" hidden="1" x14ac:dyDescent="0.35"/>
    <row r="965" hidden="1" x14ac:dyDescent="0.35"/>
    <row r="966" hidden="1" x14ac:dyDescent="0.35"/>
    <row r="967" hidden="1" x14ac:dyDescent="0.35"/>
    <row r="968" hidden="1" x14ac:dyDescent="0.35"/>
    <row r="969" hidden="1" x14ac:dyDescent="0.35"/>
    <row r="970" hidden="1" x14ac:dyDescent="0.35"/>
    <row r="971" hidden="1" x14ac:dyDescent="0.35"/>
    <row r="972" hidden="1" x14ac:dyDescent="0.35"/>
    <row r="973" hidden="1" x14ac:dyDescent="0.35"/>
    <row r="974" hidden="1" x14ac:dyDescent="0.35"/>
    <row r="975" hidden="1" x14ac:dyDescent="0.35"/>
    <row r="976" hidden="1" x14ac:dyDescent="0.35"/>
    <row r="977" spans="1:8" hidden="1" x14ac:dyDescent="0.35"/>
    <row r="978" spans="1:8" hidden="1" x14ac:dyDescent="0.35"/>
    <row r="979" spans="1:8" hidden="1" x14ac:dyDescent="0.35"/>
    <row r="980" spans="1:8" hidden="1" x14ac:dyDescent="0.35"/>
    <row r="981" spans="1:8" hidden="1" x14ac:dyDescent="0.35"/>
    <row r="985" spans="1:8" x14ac:dyDescent="0.35">
      <c r="A985" s="258" t="s">
        <v>210</v>
      </c>
      <c r="B985" s="273"/>
      <c r="C985" s="259"/>
      <c r="D985" s="259"/>
      <c r="E985" s="273"/>
      <c r="F985" s="259"/>
      <c r="G985" s="259"/>
      <c r="H985" s="273"/>
    </row>
    <row r="987" spans="1:8" ht="16" thickBot="1" x14ac:dyDescent="0.4">
      <c r="A987" s="200" t="s">
        <v>83</v>
      </c>
      <c r="B987" s="140" t="s">
        <v>225</v>
      </c>
      <c r="D987" s="200" t="s">
        <v>83</v>
      </c>
      <c r="E987" s="140" t="s">
        <v>226</v>
      </c>
      <c r="G987" s="200" t="s">
        <v>83</v>
      </c>
      <c r="H987" s="140" t="s">
        <v>227</v>
      </c>
    </row>
    <row r="988" spans="1:8" ht="16" thickBot="1" x14ac:dyDescent="0.4">
      <c r="A988" s="267" t="str">
        <f>B987</f>
        <v>Nam President A</v>
      </c>
      <c r="B988" s="268"/>
      <c r="C988" s="141"/>
      <c r="D988" s="269" t="str">
        <f>E987</f>
        <v>Nam President B</v>
      </c>
      <c r="E988" s="270"/>
      <c r="F988" s="141"/>
      <c r="G988" s="271" t="str">
        <f>H987</f>
        <v>Nam Masters</v>
      </c>
      <c r="H988" s="272"/>
    </row>
    <row r="989" spans="1:8" x14ac:dyDescent="0.35">
      <c r="A989" s="200" t="s">
        <v>212</v>
      </c>
      <c r="B989" s="140" t="s">
        <v>221</v>
      </c>
      <c r="D989" s="200" t="s">
        <v>212</v>
      </c>
      <c r="E989" s="140" t="s">
        <v>221</v>
      </c>
      <c r="G989" s="200" t="s">
        <v>212</v>
      </c>
      <c r="H989" s="140" t="s">
        <v>221</v>
      </c>
    </row>
    <row r="990" spans="1:8" x14ac:dyDescent="0.35">
      <c r="A990" s="219" t="s">
        <v>359</v>
      </c>
      <c r="B990" s="201">
        <v>114.5</v>
      </c>
      <c r="D990" s="219" t="s">
        <v>364</v>
      </c>
      <c r="E990" s="201">
        <v>62.1</v>
      </c>
      <c r="G990" s="219" t="s">
        <v>369</v>
      </c>
      <c r="H990" s="201">
        <v>86</v>
      </c>
    </row>
    <row r="991" spans="1:8" x14ac:dyDescent="0.35">
      <c r="A991" s="219" t="s">
        <v>533</v>
      </c>
      <c r="B991" s="201">
        <v>90.499999999999986</v>
      </c>
      <c r="D991" s="219" t="s">
        <v>355</v>
      </c>
      <c r="E991" s="201">
        <v>40.299999999999997</v>
      </c>
      <c r="G991" s="219" t="s">
        <v>546</v>
      </c>
      <c r="H991" s="201">
        <v>60.999999999999993</v>
      </c>
    </row>
    <row r="992" spans="1:8" x14ac:dyDescent="0.35">
      <c r="A992" s="219" t="s">
        <v>348</v>
      </c>
      <c r="B992" s="201">
        <v>77.5</v>
      </c>
      <c r="D992" s="219" t="s">
        <v>570</v>
      </c>
      <c r="E992" s="201">
        <v>39.5</v>
      </c>
      <c r="G992" s="219" t="s">
        <v>370</v>
      </c>
      <c r="H992" s="201">
        <v>59</v>
      </c>
    </row>
    <row r="993" spans="1:8" x14ac:dyDescent="0.35">
      <c r="A993" s="219" t="s">
        <v>203</v>
      </c>
      <c r="B993" s="201">
        <v>40</v>
      </c>
      <c r="D993" s="219" t="s">
        <v>353</v>
      </c>
      <c r="E993" s="201">
        <v>20.5</v>
      </c>
      <c r="G993" s="219" t="s">
        <v>365</v>
      </c>
      <c r="H993" s="201">
        <v>46.199999999999989</v>
      </c>
    </row>
    <row r="994" spans="1:8" x14ac:dyDescent="0.35">
      <c r="A994" s="219" t="s">
        <v>349</v>
      </c>
      <c r="B994" s="201">
        <v>30</v>
      </c>
      <c r="D994" s="219" t="s">
        <v>358</v>
      </c>
      <c r="E994" s="201">
        <v>17.7</v>
      </c>
      <c r="G994" s="219" t="s">
        <v>374</v>
      </c>
      <c r="H994" s="201">
        <v>40.999999999999993</v>
      </c>
    </row>
    <row r="995" spans="1:8" x14ac:dyDescent="0.35">
      <c r="A995" s="219" t="s">
        <v>357</v>
      </c>
      <c r="B995" s="201">
        <v>25.5</v>
      </c>
      <c r="D995" s="219" t="s">
        <v>354</v>
      </c>
      <c r="E995" s="201">
        <v>11.7</v>
      </c>
      <c r="G995" s="219" t="s">
        <v>375</v>
      </c>
      <c r="H995" s="201">
        <v>14.1</v>
      </c>
    </row>
    <row r="996" spans="1:8" hidden="1" x14ac:dyDescent="0.35">
      <c r="A996" s="219" t="s">
        <v>532</v>
      </c>
      <c r="B996" s="201">
        <v>22.6</v>
      </c>
      <c r="D996" s="219" t="s">
        <v>218</v>
      </c>
      <c r="E996" s="201">
        <v>6.2</v>
      </c>
      <c r="G996" s="219" t="s">
        <v>371</v>
      </c>
      <c r="H996" s="201">
        <v>13.9</v>
      </c>
    </row>
    <row r="997" spans="1:8" hidden="1" x14ac:dyDescent="0.35">
      <c r="A997" s="219" t="s">
        <v>85</v>
      </c>
      <c r="B997" s="201">
        <v>400.6</v>
      </c>
      <c r="D997" s="219" t="s">
        <v>85</v>
      </c>
      <c r="E997" s="201">
        <v>197.99999999999997</v>
      </c>
      <c r="G997" s="219" t="s">
        <v>85</v>
      </c>
      <c r="H997" s="201">
        <v>321.2</v>
      </c>
    </row>
    <row r="998" spans="1:8" collapsed="1" x14ac:dyDescent="0.35">
      <c r="A998" s="253" t="s">
        <v>85</v>
      </c>
      <c r="B998" s="254">
        <f>SUM(B990:B995)</f>
        <v>378</v>
      </c>
      <c r="D998" s="253" t="s">
        <v>85</v>
      </c>
      <c r="E998" s="254">
        <f>SUM(E990:E995)</f>
        <v>191.79999999999998</v>
      </c>
      <c r="G998" s="253" t="s">
        <v>85</v>
      </c>
      <c r="H998" s="254">
        <f>SUM(H990:H995)</f>
        <v>307.3</v>
      </c>
    </row>
    <row r="1000" spans="1:8" hidden="1" x14ac:dyDescent="0.35"/>
    <row r="1001" spans="1:8" hidden="1" x14ac:dyDescent="0.35"/>
    <row r="1002" spans="1:8" hidden="1" x14ac:dyDescent="0.35"/>
    <row r="1003" spans="1:8" hidden="1" x14ac:dyDescent="0.35"/>
    <row r="1004" spans="1:8" hidden="1" x14ac:dyDescent="0.35"/>
    <row r="1005" spans="1:8" hidden="1" x14ac:dyDescent="0.35"/>
    <row r="1006" spans="1:8" hidden="1" x14ac:dyDescent="0.35"/>
    <row r="1007" spans="1:8" hidden="1" x14ac:dyDescent="0.35"/>
    <row r="1008" spans="1:8" hidden="1" x14ac:dyDescent="0.35"/>
    <row r="1009" hidden="1" x14ac:dyDescent="0.35"/>
    <row r="1010" hidden="1" x14ac:dyDescent="0.35"/>
    <row r="1011" hidden="1" x14ac:dyDescent="0.35"/>
    <row r="1012" hidden="1" x14ac:dyDescent="0.35"/>
    <row r="1013" hidden="1" x14ac:dyDescent="0.35"/>
    <row r="1014" hidden="1" x14ac:dyDescent="0.35"/>
    <row r="1015" hidden="1" x14ac:dyDescent="0.35"/>
    <row r="1016" hidden="1" x14ac:dyDescent="0.35"/>
    <row r="1017" hidden="1" x14ac:dyDescent="0.35"/>
    <row r="1018" hidden="1" x14ac:dyDescent="0.35"/>
    <row r="1019" hidden="1" x14ac:dyDescent="0.35"/>
    <row r="1020" hidden="1" x14ac:dyDescent="0.35"/>
    <row r="1021" hidden="1" x14ac:dyDescent="0.35"/>
    <row r="1022" hidden="1" x14ac:dyDescent="0.35"/>
    <row r="1023" hidden="1" x14ac:dyDescent="0.35"/>
    <row r="1024" hidden="1" x14ac:dyDescent="0.35"/>
    <row r="1025" hidden="1" x14ac:dyDescent="0.35"/>
    <row r="1026" hidden="1" x14ac:dyDescent="0.35"/>
    <row r="1027" hidden="1" x14ac:dyDescent="0.35"/>
    <row r="1028" hidden="1" x14ac:dyDescent="0.35"/>
    <row r="1029" hidden="1" x14ac:dyDescent="0.35"/>
    <row r="1030" hidden="1" x14ac:dyDescent="0.35"/>
    <row r="1031" hidden="1" x14ac:dyDescent="0.35"/>
    <row r="1032" hidden="1" x14ac:dyDescent="0.35"/>
    <row r="1033" hidden="1" x14ac:dyDescent="0.35"/>
    <row r="1034" hidden="1" x14ac:dyDescent="0.35"/>
    <row r="1035" hidden="1" x14ac:dyDescent="0.35"/>
    <row r="1036" hidden="1" x14ac:dyDescent="0.35"/>
    <row r="1037" hidden="1" x14ac:dyDescent="0.35"/>
    <row r="1038" hidden="1" x14ac:dyDescent="0.35"/>
    <row r="1039" hidden="1" x14ac:dyDescent="0.35"/>
    <row r="1040" hidden="1" x14ac:dyDescent="0.35"/>
    <row r="1041" hidden="1" x14ac:dyDescent="0.35"/>
    <row r="1042" hidden="1" x14ac:dyDescent="0.35"/>
    <row r="1043" hidden="1" x14ac:dyDescent="0.35"/>
    <row r="1044" hidden="1" x14ac:dyDescent="0.35"/>
    <row r="1045" hidden="1" x14ac:dyDescent="0.35"/>
    <row r="1046" hidden="1" x14ac:dyDescent="0.35"/>
    <row r="1047" hidden="1" x14ac:dyDescent="0.35"/>
    <row r="1048" hidden="1" x14ac:dyDescent="0.35"/>
    <row r="1049" hidden="1" x14ac:dyDescent="0.35"/>
    <row r="1050" hidden="1" x14ac:dyDescent="0.35"/>
    <row r="1051" hidden="1" x14ac:dyDescent="0.35"/>
    <row r="1052" hidden="1" x14ac:dyDescent="0.35"/>
    <row r="1053" hidden="1" x14ac:dyDescent="0.35"/>
    <row r="1054" hidden="1" x14ac:dyDescent="0.35"/>
    <row r="1055" hidden="1" x14ac:dyDescent="0.35"/>
    <row r="1056" hidden="1" x14ac:dyDescent="0.35"/>
    <row r="1057" hidden="1" x14ac:dyDescent="0.35"/>
    <row r="1058" hidden="1" x14ac:dyDescent="0.35"/>
    <row r="1059" hidden="1" x14ac:dyDescent="0.35"/>
    <row r="1060" hidden="1" x14ac:dyDescent="0.35"/>
    <row r="1061" hidden="1" x14ac:dyDescent="0.35"/>
    <row r="1062" hidden="1" x14ac:dyDescent="0.35"/>
    <row r="1063" hidden="1" x14ac:dyDescent="0.35"/>
    <row r="1064" hidden="1" x14ac:dyDescent="0.35"/>
    <row r="1065" hidden="1" x14ac:dyDescent="0.35"/>
    <row r="1066" hidden="1" x14ac:dyDescent="0.35"/>
    <row r="1067" hidden="1" x14ac:dyDescent="0.35"/>
    <row r="1068" hidden="1" x14ac:dyDescent="0.35"/>
    <row r="1069" hidden="1" x14ac:dyDescent="0.35"/>
    <row r="1070" hidden="1" x14ac:dyDescent="0.35"/>
    <row r="1071" hidden="1" x14ac:dyDescent="0.35"/>
    <row r="1072" hidden="1" x14ac:dyDescent="0.35"/>
    <row r="1073" spans="1:8" hidden="1" x14ac:dyDescent="0.35"/>
    <row r="1074" spans="1:8" hidden="1" x14ac:dyDescent="0.35"/>
    <row r="1075" spans="1:8" hidden="1" x14ac:dyDescent="0.35"/>
    <row r="1076" spans="1:8" hidden="1" x14ac:dyDescent="0.35"/>
    <row r="1077" spans="1:8" hidden="1" x14ac:dyDescent="0.35"/>
    <row r="1078" spans="1:8" hidden="1" x14ac:dyDescent="0.35"/>
    <row r="1079" spans="1:8" hidden="1" x14ac:dyDescent="0.35"/>
    <row r="1080" spans="1:8" hidden="1" x14ac:dyDescent="0.35"/>
    <row r="1082" spans="1:8" collapsed="1" x14ac:dyDescent="0.35"/>
    <row r="1083" spans="1:8" ht="16" thickBot="1" x14ac:dyDescent="0.4">
      <c r="A1083" s="200" t="s">
        <v>83</v>
      </c>
      <c r="B1083" s="140" t="s">
        <v>230</v>
      </c>
      <c r="D1083" s="200" t="s">
        <v>83</v>
      </c>
      <c r="E1083" s="140" t="s">
        <v>231</v>
      </c>
      <c r="G1083" s="200" t="s">
        <v>83</v>
      </c>
      <c r="H1083" s="140" t="s">
        <v>232</v>
      </c>
    </row>
    <row r="1084" spans="1:8" ht="16" thickBot="1" x14ac:dyDescent="0.4">
      <c r="A1084" s="267" t="str">
        <f>B1083</f>
        <v>SA President A</v>
      </c>
      <c r="B1084" s="268"/>
      <c r="C1084" s="141"/>
      <c r="D1084" s="269" t="str">
        <f>E1083</f>
        <v>SA President B</v>
      </c>
      <c r="E1084" s="270"/>
      <c r="F1084" s="141"/>
      <c r="G1084" s="271" t="str">
        <f>H1083</f>
        <v>SA Masters</v>
      </c>
      <c r="H1084" s="272"/>
    </row>
    <row r="1085" spans="1:8" x14ac:dyDescent="0.35">
      <c r="A1085" s="200" t="s">
        <v>212</v>
      </c>
      <c r="B1085" s="140" t="s">
        <v>221</v>
      </c>
      <c r="D1085" s="200" t="s">
        <v>212</v>
      </c>
      <c r="E1085" s="140" t="s">
        <v>221</v>
      </c>
      <c r="G1085" s="200" t="s">
        <v>212</v>
      </c>
      <c r="H1085" s="140" t="s">
        <v>221</v>
      </c>
    </row>
    <row r="1086" spans="1:8" x14ac:dyDescent="0.35">
      <c r="A1086" s="219" t="s">
        <v>537</v>
      </c>
      <c r="B1086" s="201">
        <v>89.5</v>
      </c>
      <c r="D1086" s="219" t="s">
        <v>573</v>
      </c>
      <c r="E1086" s="201">
        <v>106.60000000000001</v>
      </c>
      <c r="G1086" s="219" t="s">
        <v>598</v>
      </c>
      <c r="H1086" s="201">
        <v>92.4</v>
      </c>
    </row>
    <row r="1087" spans="1:8" x14ac:dyDescent="0.35">
      <c r="A1087" s="219" t="s">
        <v>350</v>
      </c>
      <c r="B1087" s="201">
        <v>69</v>
      </c>
      <c r="D1087" s="219" t="s">
        <v>575</v>
      </c>
      <c r="E1087" s="201">
        <v>85.6</v>
      </c>
      <c r="G1087" s="219" t="s">
        <v>372</v>
      </c>
      <c r="H1087" s="201">
        <v>78.3</v>
      </c>
    </row>
    <row r="1088" spans="1:8" x14ac:dyDescent="0.35">
      <c r="A1088" s="219" t="s">
        <v>534</v>
      </c>
      <c r="B1088" s="201">
        <v>64.100000000000009</v>
      </c>
      <c r="D1088" s="219" t="s">
        <v>356</v>
      </c>
      <c r="E1088" s="201">
        <v>48.199999999999989</v>
      </c>
      <c r="G1088" s="219" t="s">
        <v>549</v>
      </c>
      <c r="H1088" s="201">
        <v>72.099999999999994</v>
      </c>
    </row>
    <row r="1089" spans="1:8" x14ac:dyDescent="0.35">
      <c r="A1089" s="219" t="s">
        <v>351</v>
      </c>
      <c r="B1089" s="201">
        <v>61.6</v>
      </c>
      <c r="D1089" s="219" t="s">
        <v>572</v>
      </c>
      <c r="E1089" s="201">
        <v>42.400000000000006</v>
      </c>
      <c r="G1089" s="219" t="s">
        <v>373</v>
      </c>
      <c r="H1089" s="201">
        <v>71.699999999999989</v>
      </c>
    </row>
    <row r="1090" spans="1:8" x14ac:dyDescent="0.35">
      <c r="A1090" s="219" t="s">
        <v>535</v>
      </c>
      <c r="B1090" s="201">
        <v>55.599999999999987</v>
      </c>
      <c r="D1090" s="219" t="s">
        <v>574</v>
      </c>
      <c r="E1090" s="201">
        <v>42.100000000000009</v>
      </c>
      <c r="G1090" s="219" t="s">
        <v>548</v>
      </c>
      <c r="H1090" s="201">
        <v>66.7</v>
      </c>
    </row>
    <row r="1091" spans="1:8" x14ac:dyDescent="0.35">
      <c r="A1091" s="219" t="s">
        <v>536</v>
      </c>
      <c r="B1091" s="201">
        <v>54.300000000000004</v>
      </c>
      <c r="D1091" s="219" t="s">
        <v>376</v>
      </c>
      <c r="E1091" s="201">
        <v>22.7</v>
      </c>
      <c r="G1091" s="219" t="s">
        <v>547</v>
      </c>
      <c r="H1091" s="201">
        <v>53.599999999999994</v>
      </c>
    </row>
    <row r="1092" spans="1:8" hidden="1" x14ac:dyDescent="0.35">
      <c r="A1092" s="219" t="s">
        <v>367</v>
      </c>
      <c r="B1092" s="201">
        <v>26.3</v>
      </c>
      <c r="D1092" s="219" t="s">
        <v>571</v>
      </c>
      <c r="E1092" s="201">
        <v>7.4999999999999991</v>
      </c>
      <c r="G1092" s="219" t="s">
        <v>343</v>
      </c>
      <c r="H1092" s="201">
        <v>16.700000000000003</v>
      </c>
    </row>
    <row r="1093" spans="1:8" hidden="1" x14ac:dyDescent="0.35">
      <c r="A1093" s="219" t="s">
        <v>85</v>
      </c>
      <c r="B1093" s="201">
        <v>420.4</v>
      </c>
      <c r="D1093" s="219" t="s">
        <v>85</v>
      </c>
      <c r="E1093" s="201">
        <v>355.1</v>
      </c>
      <c r="G1093" s="219" t="s">
        <v>85</v>
      </c>
      <c r="H1093" s="201">
        <v>451.5</v>
      </c>
    </row>
    <row r="1094" spans="1:8" collapsed="1" x14ac:dyDescent="0.35">
      <c r="A1094" s="253" t="s">
        <v>85</v>
      </c>
      <c r="B1094" s="254">
        <f>SUM(B1086:B1091)</f>
        <v>394.1</v>
      </c>
      <c r="D1094" s="253" t="s">
        <v>85</v>
      </c>
      <c r="E1094" s="254">
        <f>SUM(E1086:E1091)</f>
        <v>347.59999999999997</v>
      </c>
      <c r="G1094" s="253" t="s">
        <v>85</v>
      </c>
      <c r="H1094" s="254">
        <f>SUM(H1086:H1091)</f>
        <v>434.79999999999995</v>
      </c>
    </row>
    <row r="1096" spans="1:8" hidden="1" x14ac:dyDescent="0.35"/>
    <row r="1097" spans="1:8" hidden="1" x14ac:dyDescent="0.35"/>
    <row r="1098" spans="1:8" hidden="1" x14ac:dyDescent="0.35"/>
    <row r="1099" spans="1:8" hidden="1" x14ac:dyDescent="0.35"/>
    <row r="1100" spans="1:8" hidden="1" x14ac:dyDescent="0.35"/>
    <row r="1101" spans="1:8" hidden="1" x14ac:dyDescent="0.35"/>
    <row r="1102" spans="1:8" hidden="1" x14ac:dyDescent="0.35"/>
    <row r="1103" spans="1:8" hidden="1" x14ac:dyDescent="0.35"/>
    <row r="1104" spans="1:8" hidden="1" x14ac:dyDescent="0.35"/>
    <row r="1105" hidden="1" x14ac:dyDescent="0.35"/>
    <row r="1106" hidden="1" x14ac:dyDescent="0.35"/>
    <row r="1107" hidden="1" x14ac:dyDescent="0.35"/>
    <row r="1108" hidden="1" x14ac:dyDescent="0.35"/>
    <row r="1109" hidden="1" x14ac:dyDescent="0.35"/>
    <row r="1110" hidden="1" x14ac:dyDescent="0.35"/>
    <row r="1111" hidden="1" x14ac:dyDescent="0.35"/>
    <row r="1112" hidden="1" x14ac:dyDescent="0.35"/>
    <row r="1113" hidden="1" x14ac:dyDescent="0.35"/>
    <row r="1114" hidden="1" x14ac:dyDescent="0.35"/>
    <row r="1115" hidden="1" x14ac:dyDescent="0.35"/>
    <row r="1116" hidden="1" x14ac:dyDescent="0.35"/>
    <row r="1117" hidden="1" x14ac:dyDescent="0.35"/>
    <row r="1118" hidden="1" x14ac:dyDescent="0.35"/>
    <row r="1119" hidden="1" x14ac:dyDescent="0.35"/>
    <row r="1120" hidden="1" x14ac:dyDescent="0.35"/>
    <row r="1121" hidden="1" x14ac:dyDescent="0.35"/>
    <row r="1122" hidden="1" x14ac:dyDescent="0.35"/>
    <row r="1123" hidden="1" x14ac:dyDescent="0.35"/>
    <row r="1124" hidden="1" x14ac:dyDescent="0.35"/>
    <row r="1125" hidden="1" x14ac:dyDescent="0.35"/>
    <row r="1126" hidden="1" x14ac:dyDescent="0.35"/>
    <row r="1127" hidden="1" x14ac:dyDescent="0.35"/>
    <row r="1128" hidden="1" x14ac:dyDescent="0.35"/>
    <row r="1129" hidden="1" x14ac:dyDescent="0.35"/>
    <row r="1130" hidden="1" x14ac:dyDescent="0.35"/>
    <row r="1131" hidden="1" x14ac:dyDescent="0.35"/>
    <row r="1132" hidden="1" x14ac:dyDescent="0.35"/>
    <row r="1133" hidden="1" x14ac:dyDescent="0.35"/>
    <row r="1134" hidden="1" x14ac:dyDescent="0.35"/>
    <row r="1135" hidden="1" x14ac:dyDescent="0.35"/>
    <row r="1136" hidden="1" x14ac:dyDescent="0.35"/>
    <row r="1137" hidden="1" x14ac:dyDescent="0.35"/>
    <row r="1138" hidden="1" x14ac:dyDescent="0.35"/>
    <row r="1139" hidden="1" x14ac:dyDescent="0.35"/>
    <row r="1140" hidden="1" x14ac:dyDescent="0.35"/>
    <row r="1141" hidden="1" x14ac:dyDescent="0.35"/>
    <row r="1142" hidden="1" x14ac:dyDescent="0.35"/>
    <row r="1143" hidden="1" x14ac:dyDescent="0.35"/>
    <row r="1144" hidden="1" x14ac:dyDescent="0.35"/>
    <row r="1145" hidden="1" x14ac:dyDescent="0.35"/>
    <row r="1146" hidden="1" x14ac:dyDescent="0.35"/>
    <row r="1147" hidden="1" x14ac:dyDescent="0.35"/>
    <row r="1148" hidden="1" x14ac:dyDescent="0.35"/>
    <row r="1149" hidden="1" x14ac:dyDescent="0.35"/>
    <row r="1150" hidden="1" x14ac:dyDescent="0.35"/>
    <row r="1151" hidden="1" x14ac:dyDescent="0.35"/>
    <row r="1152" hidden="1" x14ac:dyDescent="0.35"/>
    <row r="1153" hidden="1" x14ac:dyDescent="0.35"/>
    <row r="1154" hidden="1" x14ac:dyDescent="0.35"/>
    <row r="1155" hidden="1" x14ac:dyDescent="0.35"/>
    <row r="1156" hidden="1" x14ac:dyDescent="0.35"/>
    <row r="1157" hidden="1" x14ac:dyDescent="0.35"/>
    <row r="1158" hidden="1" x14ac:dyDescent="0.35"/>
    <row r="1159" hidden="1" x14ac:dyDescent="0.35"/>
    <row r="1160" hidden="1" x14ac:dyDescent="0.35"/>
    <row r="1161" hidden="1" x14ac:dyDescent="0.35"/>
    <row r="1162" hidden="1" x14ac:dyDescent="0.35"/>
    <row r="1163" hidden="1" x14ac:dyDescent="0.35"/>
    <row r="1164" hidden="1" x14ac:dyDescent="0.35"/>
    <row r="1165" hidden="1" x14ac:dyDescent="0.35"/>
    <row r="1166" hidden="1" x14ac:dyDescent="0.35"/>
    <row r="1167" hidden="1" x14ac:dyDescent="0.35"/>
    <row r="1168" hidden="1" x14ac:dyDescent="0.35"/>
    <row r="1169" spans="1:8" hidden="1" x14ac:dyDescent="0.35"/>
    <row r="1170" spans="1:8" hidden="1" x14ac:dyDescent="0.35"/>
    <row r="1171" spans="1:8" hidden="1" x14ac:dyDescent="0.35"/>
    <row r="1172" spans="1:8" hidden="1" x14ac:dyDescent="0.35"/>
    <row r="1173" spans="1:8" hidden="1" x14ac:dyDescent="0.35"/>
    <row r="1174" spans="1:8" hidden="1" x14ac:dyDescent="0.35"/>
    <row r="1177" spans="1:8" collapsed="1" x14ac:dyDescent="0.35"/>
    <row r="1178" spans="1:8" ht="16" thickBot="1" x14ac:dyDescent="0.4">
      <c r="A1178" s="200" t="s">
        <v>83</v>
      </c>
      <c r="B1178" s="140" t="s">
        <v>228</v>
      </c>
      <c r="D1178" s="200" t="s">
        <v>83</v>
      </c>
      <c r="E1178" s="140" t="s">
        <v>229</v>
      </c>
      <c r="G1178" s="200" t="s">
        <v>83</v>
      </c>
      <c r="H1178" s="140" t="s">
        <v>184</v>
      </c>
    </row>
    <row r="1179" spans="1:8" ht="16" thickBot="1" x14ac:dyDescent="0.4">
      <c r="A1179" s="262" t="str">
        <f>B1178</f>
        <v>Nam Development</v>
      </c>
      <c r="B1179" s="263"/>
      <c r="C1179" s="141"/>
      <c r="D1179" s="264" t="str">
        <f>E1178</f>
        <v>Nam Veterans</v>
      </c>
      <c r="E1179" s="274"/>
      <c r="F1179" s="141"/>
      <c r="G1179" s="265" t="str">
        <f>H1178</f>
        <v>Nam Ladies</v>
      </c>
      <c r="H1179" s="266"/>
    </row>
    <row r="1180" spans="1:8" x14ac:dyDescent="0.35">
      <c r="A1180" s="200" t="s">
        <v>212</v>
      </c>
      <c r="B1180" s="140" t="s">
        <v>221</v>
      </c>
      <c r="D1180" s="200" t="s">
        <v>212</v>
      </c>
      <c r="E1180" s="140" t="s">
        <v>221</v>
      </c>
      <c r="G1180" s="200" t="s">
        <v>212</v>
      </c>
      <c r="H1180" s="140" t="s">
        <v>221</v>
      </c>
    </row>
    <row r="1181" spans="1:8" x14ac:dyDescent="0.35">
      <c r="A1181" s="219" t="s">
        <v>579</v>
      </c>
      <c r="B1181" s="201">
        <v>54.999999999999993</v>
      </c>
      <c r="D1181" s="219" t="s">
        <v>539</v>
      </c>
      <c r="E1181" s="201">
        <v>80.2</v>
      </c>
      <c r="G1181" s="219" t="s">
        <v>377</v>
      </c>
      <c r="H1181" s="201">
        <v>71.099999999999994</v>
      </c>
    </row>
    <row r="1182" spans="1:8" x14ac:dyDescent="0.35">
      <c r="A1182" s="219" t="s">
        <v>577</v>
      </c>
      <c r="B1182" s="201">
        <v>39.900000000000006</v>
      </c>
      <c r="D1182" s="219" t="s">
        <v>361</v>
      </c>
      <c r="E1182" s="201">
        <v>55.7</v>
      </c>
      <c r="G1182" s="219" t="s">
        <v>347</v>
      </c>
      <c r="H1182" s="201">
        <v>29.6</v>
      </c>
    </row>
    <row r="1183" spans="1:8" x14ac:dyDescent="0.35">
      <c r="A1183" s="219" t="s">
        <v>576</v>
      </c>
      <c r="B1183" s="201">
        <v>34.6</v>
      </c>
      <c r="D1183" s="219" t="s">
        <v>363</v>
      </c>
      <c r="E1183" s="201">
        <v>48.6</v>
      </c>
      <c r="G1183" s="219" t="s">
        <v>564</v>
      </c>
      <c r="H1183" s="201">
        <v>26.3</v>
      </c>
    </row>
    <row r="1184" spans="1:8" x14ac:dyDescent="0.35">
      <c r="A1184" s="219" t="s">
        <v>352</v>
      </c>
      <c r="B1184" s="201">
        <v>29.5</v>
      </c>
      <c r="D1184" s="219" t="s">
        <v>366</v>
      </c>
      <c r="E1184" s="201">
        <v>28.499999999999996</v>
      </c>
      <c r="G1184" s="219" t="s">
        <v>563</v>
      </c>
      <c r="H1184" s="201">
        <v>16</v>
      </c>
    </row>
    <row r="1185" spans="1:8" x14ac:dyDescent="0.35">
      <c r="A1185" s="219" t="s">
        <v>580</v>
      </c>
      <c r="B1185" s="201">
        <v>24.300000000000004</v>
      </c>
      <c r="D1185" s="219" t="s">
        <v>538</v>
      </c>
      <c r="E1185" s="201">
        <v>27.5</v>
      </c>
      <c r="G1185" s="219" t="s">
        <v>565</v>
      </c>
      <c r="H1185" s="201">
        <v>15.200000000000001</v>
      </c>
    </row>
    <row r="1186" spans="1:8" x14ac:dyDescent="0.35">
      <c r="A1186" s="219" t="s">
        <v>360</v>
      </c>
      <c r="B1186" s="201">
        <v>22.2</v>
      </c>
      <c r="D1186" s="219" t="s">
        <v>368</v>
      </c>
      <c r="E1186" s="201">
        <v>23.7</v>
      </c>
      <c r="G1186" s="219" t="s">
        <v>566</v>
      </c>
      <c r="H1186" s="201">
        <v>11.7</v>
      </c>
    </row>
    <row r="1187" spans="1:8" hidden="1" x14ac:dyDescent="0.35">
      <c r="A1187" s="219" t="s">
        <v>578</v>
      </c>
      <c r="B1187" s="201">
        <v>10.399999999999999</v>
      </c>
      <c r="D1187" s="219" t="s">
        <v>540</v>
      </c>
      <c r="E1187" s="201">
        <v>13.9</v>
      </c>
      <c r="G1187" s="219" t="s">
        <v>562</v>
      </c>
      <c r="H1187" s="201">
        <v>2.5</v>
      </c>
    </row>
    <row r="1188" spans="1:8" hidden="1" x14ac:dyDescent="0.35">
      <c r="A1188" s="219" t="s">
        <v>85</v>
      </c>
      <c r="B1188" s="201">
        <v>215.9</v>
      </c>
      <c r="D1188" s="219" t="s">
        <v>85</v>
      </c>
      <c r="E1188" s="201">
        <v>278.10000000000002</v>
      </c>
      <c r="G1188" s="219" t="s">
        <v>85</v>
      </c>
      <c r="H1188" s="201">
        <v>172.39999999999998</v>
      </c>
    </row>
    <row r="1189" spans="1:8" collapsed="1" x14ac:dyDescent="0.35">
      <c r="A1189" s="253" t="s">
        <v>85</v>
      </c>
      <c r="B1189" s="254">
        <f>SUM(B1181:B1186)</f>
        <v>205.5</v>
      </c>
      <c r="D1189" s="253" t="s">
        <v>85</v>
      </c>
      <c r="E1189" s="254">
        <f>SUM(E1181:E1186)</f>
        <v>264.2</v>
      </c>
      <c r="G1189" s="253" t="s">
        <v>85</v>
      </c>
      <c r="H1189" s="254">
        <f>SUM(H1181:H1186)</f>
        <v>169.89999999999998</v>
      </c>
    </row>
    <row r="1192" spans="1:8" hidden="1" x14ac:dyDescent="0.35"/>
    <row r="1193" spans="1:8" hidden="1" x14ac:dyDescent="0.35"/>
    <row r="1194" spans="1:8" hidden="1" x14ac:dyDescent="0.35"/>
    <row r="1195" spans="1:8" hidden="1" x14ac:dyDescent="0.35"/>
    <row r="1196" spans="1:8" hidden="1" x14ac:dyDescent="0.35"/>
    <row r="1197" spans="1:8" hidden="1" x14ac:dyDescent="0.35"/>
    <row r="1198" spans="1:8" hidden="1" x14ac:dyDescent="0.35"/>
    <row r="1199" spans="1:8" hidden="1" x14ac:dyDescent="0.35"/>
    <row r="1200" spans="1:8" hidden="1" x14ac:dyDescent="0.35"/>
    <row r="1201" hidden="1" x14ac:dyDescent="0.35"/>
    <row r="1202" hidden="1" x14ac:dyDescent="0.35"/>
    <row r="1203" hidden="1" x14ac:dyDescent="0.35"/>
    <row r="1204" hidden="1" x14ac:dyDescent="0.35"/>
    <row r="1205" hidden="1" x14ac:dyDescent="0.35"/>
    <row r="1206" hidden="1" x14ac:dyDescent="0.35"/>
    <row r="1207" hidden="1" x14ac:dyDescent="0.35"/>
    <row r="1208" hidden="1" x14ac:dyDescent="0.35"/>
    <row r="1209" hidden="1" x14ac:dyDescent="0.35"/>
    <row r="1210" hidden="1" x14ac:dyDescent="0.35"/>
    <row r="1211" hidden="1" x14ac:dyDescent="0.35"/>
    <row r="1212" hidden="1" x14ac:dyDescent="0.35"/>
    <row r="1213" hidden="1" x14ac:dyDescent="0.35"/>
    <row r="1214" hidden="1" x14ac:dyDescent="0.35"/>
    <row r="1215" hidden="1" x14ac:dyDescent="0.35"/>
    <row r="1216" hidden="1" x14ac:dyDescent="0.35"/>
    <row r="1217" hidden="1" x14ac:dyDescent="0.35"/>
    <row r="1218" hidden="1" x14ac:dyDescent="0.35"/>
    <row r="1219" hidden="1" x14ac:dyDescent="0.35"/>
    <row r="1220" hidden="1" x14ac:dyDescent="0.35"/>
    <row r="1221" hidden="1" x14ac:dyDescent="0.35"/>
    <row r="1222" hidden="1" x14ac:dyDescent="0.35"/>
    <row r="1223" hidden="1" x14ac:dyDescent="0.35"/>
    <row r="1224" hidden="1" x14ac:dyDescent="0.35"/>
    <row r="1225" hidden="1" x14ac:dyDescent="0.35"/>
    <row r="1226" hidden="1" x14ac:dyDescent="0.35"/>
    <row r="1227" hidden="1" x14ac:dyDescent="0.35"/>
    <row r="1228" hidden="1" x14ac:dyDescent="0.35"/>
    <row r="1229" hidden="1" x14ac:dyDescent="0.35"/>
    <row r="1230" hidden="1" x14ac:dyDescent="0.35"/>
    <row r="1231" hidden="1" x14ac:dyDescent="0.35"/>
    <row r="1232" hidden="1" x14ac:dyDescent="0.35"/>
    <row r="1233" hidden="1" x14ac:dyDescent="0.35"/>
    <row r="1234" hidden="1" x14ac:dyDescent="0.35"/>
    <row r="1235" hidden="1" x14ac:dyDescent="0.35"/>
    <row r="1236" hidden="1" x14ac:dyDescent="0.35"/>
    <row r="1237" hidden="1" x14ac:dyDescent="0.35"/>
    <row r="1238" hidden="1" x14ac:dyDescent="0.35"/>
    <row r="1239" hidden="1" x14ac:dyDescent="0.35"/>
    <row r="1240" hidden="1" x14ac:dyDescent="0.35"/>
    <row r="1241" hidden="1" x14ac:dyDescent="0.35"/>
    <row r="1242" hidden="1" x14ac:dyDescent="0.35"/>
    <row r="1243" hidden="1" x14ac:dyDescent="0.35"/>
    <row r="1244" hidden="1" x14ac:dyDescent="0.35"/>
    <row r="1245" hidden="1" x14ac:dyDescent="0.35"/>
    <row r="1246" hidden="1" x14ac:dyDescent="0.35"/>
    <row r="1247" hidden="1" x14ac:dyDescent="0.35"/>
    <row r="1248" hidden="1" x14ac:dyDescent="0.35"/>
    <row r="1249" hidden="1" x14ac:dyDescent="0.35"/>
    <row r="1250" hidden="1" x14ac:dyDescent="0.35"/>
    <row r="1251" hidden="1" x14ac:dyDescent="0.35"/>
    <row r="1252" hidden="1" x14ac:dyDescent="0.35"/>
    <row r="1253" hidden="1" x14ac:dyDescent="0.35"/>
    <row r="1254" hidden="1" x14ac:dyDescent="0.35"/>
    <row r="1255" hidden="1" x14ac:dyDescent="0.35"/>
    <row r="1256" hidden="1" x14ac:dyDescent="0.35"/>
    <row r="1257" hidden="1" x14ac:dyDescent="0.35"/>
    <row r="1258" hidden="1" x14ac:dyDescent="0.35"/>
    <row r="1259" hidden="1" x14ac:dyDescent="0.35"/>
    <row r="1260" hidden="1" x14ac:dyDescent="0.35"/>
    <row r="1261" hidden="1" x14ac:dyDescent="0.35"/>
    <row r="1262" hidden="1" x14ac:dyDescent="0.35"/>
    <row r="1263" hidden="1" x14ac:dyDescent="0.35"/>
    <row r="1264" hidden="1" x14ac:dyDescent="0.35"/>
    <row r="1265" spans="1:8" hidden="1" x14ac:dyDescent="0.35"/>
    <row r="1266" spans="1:8" hidden="1" x14ac:dyDescent="0.35"/>
    <row r="1267" spans="1:8" hidden="1" x14ac:dyDescent="0.35"/>
    <row r="1268" spans="1:8" hidden="1" x14ac:dyDescent="0.35"/>
    <row r="1269" spans="1:8" hidden="1" x14ac:dyDescent="0.35"/>
    <row r="1270" spans="1:8" hidden="1" x14ac:dyDescent="0.35"/>
    <row r="1271" spans="1:8" hidden="1" x14ac:dyDescent="0.35"/>
    <row r="1272" spans="1:8" hidden="1" x14ac:dyDescent="0.35"/>
    <row r="1273" spans="1:8" hidden="1" x14ac:dyDescent="0.35"/>
    <row r="1274" spans="1:8" hidden="1" x14ac:dyDescent="0.35"/>
    <row r="1277" spans="1:8" collapsed="1" x14ac:dyDescent="0.35"/>
    <row r="1278" spans="1:8" ht="16" thickBot="1" x14ac:dyDescent="0.4">
      <c r="A1278" s="200" t="s">
        <v>83</v>
      </c>
      <c r="B1278" s="140" t="s">
        <v>233</v>
      </c>
      <c r="D1278" s="200" t="s">
        <v>83</v>
      </c>
      <c r="E1278" s="140" t="s">
        <v>234</v>
      </c>
      <c r="G1278" s="200" t="s">
        <v>83</v>
      </c>
      <c r="H1278" s="140" t="s">
        <v>192</v>
      </c>
    </row>
    <row r="1279" spans="1:8" ht="16" thickBot="1" x14ac:dyDescent="0.4">
      <c r="A1279" s="262" t="str">
        <f>B1278</f>
        <v>SA Development</v>
      </c>
      <c r="B1279" s="263"/>
      <c r="C1279" s="141"/>
      <c r="D1279" s="264" t="str">
        <f>E1278</f>
        <v>SA Inland</v>
      </c>
      <c r="E1279" s="274"/>
      <c r="F1279" s="141"/>
      <c r="G1279" s="265" t="str">
        <f>H1278</f>
        <v>SA Ladies</v>
      </c>
      <c r="H1279" s="266"/>
    </row>
    <row r="1280" spans="1:8" x14ac:dyDescent="0.35">
      <c r="A1280" s="200" t="s">
        <v>212</v>
      </c>
      <c r="B1280" s="140" t="s">
        <v>221</v>
      </c>
      <c r="D1280" s="200" t="s">
        <v>212</v>
      </c>
      <c r="E1280" s="140" t="s">
        <v>221</v>
      </c>
      <c r="G1280" s="200" t="s">
        <v>212</v>
      </c>
      <c r="H1280" s="140" t="s">
        <v>221</v>
      </c>
    </row>
    <row r="1281" spans="1:8" x14ac:dyDescent="0.35">
      <c r="A1281" s="219" t="s">
        <v>586</v>
      </c>
      <c r="B1281" s="201">
        <v>71.600000000000023</v>
      </c>
      <c r="D1281" s="219" t="s">
        <v>543</v>
      </c>
      <c r="E1281" s="201">
        <v>182.90000000000006</v>
      </c>
      <c r="G1281" s="219" t="s">
        <v>568</v>
      </c>
      <c r="H1281" s="201">
        <v>79.099999999999994</v>
      </c>
    </row>
    <row r="1282" spans="1:8" x14ac:dyDescent="0.35">
      <c r="A1282" s="219" t="s">
        <v>587</v>
      </c>
      <c r="B1282" s="201">
        <v>64.099999999999994</v>
      </c>
      <c r="D1282" s="219" t="s">
        <v>544</v>
      </c>
      <c r="E1282" s="201">
        <v>43.79999999999999</v>
      </c>
      <c r="G1282" s="219" t="s">
        <v>567</v>
      </c>
      <c r="H1282" s="201">
        <v>41.800000000000004</v>
      </c>
    </row>
    <row r="1283" spans="1:8" x14ac:dyDescent="0.35">
      <c r="A1283" s="219" t="s">
        <v>583</v>
      </c>
      <c r="B1283" s="201">
        <v>57.599999999999987</v>
      </c>
      <c r="D1283" s="219" t="s">
        <v>220</v>
      </c>
      <c r="E1283" s="201">
        <v>42.499999999999993</v>
      </c>
      <c r="G1283" s="219" t="s">
        <v>569</v>
      </c>
      <c r="H1283" s="201">
        <v>36.999999999999993</v>
      </c>
    </row>
    <row r="1284" spans="1:8" x14ac:dyDescent="0.35">
      <c r="A1284" s="219" t="s">
        <v>584</v>
      </c>
      <c r="B1284" s="201">
        <v>47.699999999999989</v>
      </c>
      <c r="D1284" s="219" t="s">
        <v>542</v>
      </c>
      <c r="E1284" s="201">
        <v>41.3</v>
      </c>
      <c r="G1284" s="219" t="s">
        <v>219</v>
      </c>
      <c r="H1284" s="201">
        <v>25.1</v>
      </c>
    </row>
    <row r="1285" spans="1:8" x14ac:dyDescent="0.35">
      <c r="A1285" s="219" t="s">
        <v>585</v>
      </c>
      <c r="B1285" s="201">
        <v>30.400000000000002</v>
      </c>
      <c r="D1285" s="219" t="s">
        <v>545</v>
      </c>
      <c r="E1285" s="201">
        <v>28</v>
      </c>
      <c r="G1285" s="219" t="s">
        <v>344</v>
      </c>
      <c r="H1285" s="201">
        <v>11.5</v>
      </c>
    </row>
    <row r="1286" spans="1:8" x14ac:dyDescent="0.35">
      <c r="A1286" s="219" t="s">
        <v>582</v>
      </c>
      <c r="B1286" s="201">
        <v>25.400000000000002</v>
      </c>
      <c r="D1286" s="219" t="s">
        <v>362</v>
      </c>
      <c r="E1286" s="201">
        <v>16.2</v>
      </c>
      <c r="G1286" s="219" t="s">
        <v>346</v>
      </c>
      <c r="H1286" s="201">
        <v>10.5</v>
      </c>
    </row>
    <row r="1287" spans="1:8" hidden="1" x14ac:dyDescent="0.35">
      <c r="A1287" s="219" t="s">
        <v>581</v>
      </c>
      <c r="B1287" s="201">
        <v>24.400000000000002</v>
      </c>
      <c r="D1287" s="219" t="s">
        <v>541</v>
      </c>
      <c r="E1287" s="201">
        <v>14.500000000000002</v>
      </c>
      <c r="G1287" s="219" t="s">
        <v>345</v>
      </c>
      <c r="H1287" s="201">
        <v>8.8000000000000007</v>
      </c>
    </row>
    <row r="1288" spans="1:8" hidden="1" x14ac:dyDescent="0.35">
      <c r="A1288" s="219" t="s">
        <v>85</v>
      </c>
      <c r="B1288" s="201">
        <v>321.19999999999993</v>
      </c>
      <c r="D1288" s="219" t="s">
        <v>85</v>
      </c>
      <c r="E1288" s="201">
        <v>369.20000000000005</v>
      </c>
      <c r="G1288" s="219" t="s">
        <v>85</v>
      </c>
      <c r="H1288" s="201">
        <v>213.8</v>
      </c>
    </row>
    <row r="1289" spans="1:8" collapsed="1" x14ac:dyDescent="0.35">
      <c r="A1289" s="253" t="s">
        <v>85</v>
      </c>
      <c r="B1289" s="254">
        <f>SUM(B1281:B1286)</f>
        <v>296.79999999999995</v>
      </c>
      <c r="D1289" s="253" t="s">
        <v>85</v>
      </c>
      <c r="E1289" s="254">
        <f>SUM(E1281:E1286)</f>
        <v>354.70000000000005</v>
      </c>
      <c r="G1289" s="253" t="s">
        <v>85</v>
      </c>
      <c r="H1289" s="254">
        <f>SUM(H1281:H1286)</f>
        <v>205</v>
      </c>
    </row>
    <row r="1291" spans="1:8" hidden="1" x14ac:dyDescent="0.35"/>
    <row r="1292" spans="1:8" hidden="1" x14ac:dyDescent="0.35"/>
    <row r="1293" spans="1:8" hidden="1" x14ac:dyDescent="0.35"/>
    <row r="1294" spans="1:8" hidden="1" x14ac:dyDescent="0.35"/>
    <row r="1295" spans="1:8" hidden="1" x14ac:dyDescent="0.35"/>
    <row r="1296" spans="1:8" hidden="1" x14ac:dyDescent="0.35"/>
    <row r="1297" hidden="1" x14ac:dyDescent="0.35"/>
    <row r="1298" hidden="1" x14ac:dyDescent="0.35"/>
    <row r="1299" hidden="1" x14ac:dyDescent="0.35"/>
    <row r="1300" hidden="1" x14ac:dyDescent="0.35"/>
    <row r="1301" hidden="1" x14ac:dyDescent="0.35"/>
    <row r="1302" hidden="1" x14ac:dyDescent="0.35"/>
    <row r="1303" hidden="1" x14ac:dyDescent="0.35"/>
    <row r="1304" hidden="1" x14ac:dyDescent="0.35"/>
    <row r="1305" hidden="1" x14ac:dyDescent="0.35"/>
    <row r="1306" hidden="1" x14ac:dyDescent="0.35"/>
    <row r="1307" hidden="1" x14ac:dyDescent="0.35"/>
    <row r="1308" hidden="1" x14ac:dyDescent="0.35"/>
    <row r="1309" hidden="1" x14ac:dyDescent="0.35"/>
    <row r="1310" hidden="1" x14ac:dyDescent="0.35"/>
    <row r="1311" hidden="1" x14ac:dyDescent="0.35"/>
    <row r="1312" hidden="1" x14ac:dyDescent="0.35"/>
    <row r="1313" hidden="1" x14ac:dyDescent="0.35"/>
    <row r="1314" hidden="1" x14ac:dyDescent="0.35"/>
    <row r="1315" hidden="1" x14ac:dyDescent="0.35"/>
    <row r="1316" hidden="1" x14ac:dyDescent="0.35"/>
    <row r="1317" hidden="1" x14ac:dyDescent="0.35"/>
    <row r="1318" hidden="1" x14ac:dyDescent="0.35"/>
    <row r="1319" hidden="1" x14ac:dyDescent="0.35"/>
    <row r="1320" hidden="1" x14ac:dyDescent="0.35"/>
    <row r="1321" hidden="1" x14ac:dyDescent="0.35"/>
    <row r="1322" hidden="1" x14ac:dyDescent="0.35"/>
    <row r="1323" hidden="1" x14ac:dyDescent="0.35"/>
    <row r="1324" hidden="1" x14ac:dyDescent="0.35"/>
    <row r="1325" hidden="1" x14ac:dyDescent="0.35"/>
    <row r="1326" hidden="1" x14ac:dyDescent="0.35"/>
    <row r="1327" hidden="1" x14ac:dyDescent="0.35"/>
    <row r="1328" hidden="1" x14ac:dyDescent="0.35"/>
    <row r="1329" hidden="1" x14ac:dyDescent="0.35"/>
    <row r="1330" hidden="1" x14ac:dyDescent="0.35"/>
    <row r="1331" hidden="1" x14ac:dyDescent="0.35"/>
    <row r="1332" hidden="1" x14ac:dyDescent="0.35"/>
    <row r="1333" hidden="1" x14ac:dyDescent="0.35"/>
    <row r="1334" hidden="1" x14ac:dyDescent="0.35"/>
    <row r="1335" hidden="1" x14ac:dyDescent="0.35"/>
    <row r="1336" hidden="1" x14ac:dyDescent="0.35"/>
    <row r="1337" hidden="1" x14ac:dyDescent="0.35"/>
    <row r="1338" hidden="1" x14ac:dyDescent="0.35"/>
    <row r="1339" hidden="1" x14ac:dyDescent="0.35"/>
    <row r="1340" hidden="1" x14ac:dyDescent="0.35"/>
    <row r="1341" hidden="1" x14ac:dyDescent="0.35"/>
    <row r="1342" hidden="1" x14ac:dyDescent="0.35"/>
    <row r="1343" hidden="1" x14ac:dyDescent="0.35"/>
    <row r="1344" hidden="1" x14ac:dyDescent="0.35"/>
    <row r="1345" spans="1:5" hidden="1" x14ac:dyDescent="0.35"/>
    <row r="1346" spans="1:5" hidden="1" x14ac:dyDescent="0.35"/>
    <row r="1347" spans="1:5" hidden="1" x14ac:dyDescent="0.35"/>
    <row r="1348" spans="1:5" hidden="1" x14ac:dyDescent="0.35"/>
    <row r="1350" spans="1:5" ht="16" thickBot="1" x14ac:dyDescent="0.4">
      <c r="A1350" s="200" t="s">
        <v>83</v>
      </c>
      <c r="B1350" s="140" t="s">
        <v>378</v>
      </c>
      <c r="D1350" s="200" t="s">
        <v>83</v>
      </c>
      <c r="E1350" s="140" t="s">
        <v>379</v>
      </c>
    </row>
    <row r="1351" spans="1:5" ht="16" thickBot="1" x14ac:dyDescent="0.4">
      <c r="A1351" s="433" t="str">
        <f>B1350</f>
        <v>Nam Grand Masters</v>
      </c>
      <c r="B1351" s="434"/>
      <c r="C1351" s="141"/>
      <c r="D1351" s="435" t="str">
        <f>E1350</f>
        <v>SA Grand Masters</v>
      </c>
      <c r="E1351" s="436"/>
    </row>
    <row r="1352" spans="1:5" x14ac:dyDescent="0.35">
      <c r="A1352" s="200" t="s">
        <v>212</v>
      </c>
      <c r="B1352" s="140" t="s">
        <v>221</v>
      </c>
      <c r="D1352" s="200" t="s">
        <v>212</v>
      </c>
      <c r="E1352" s="140" t="s">
        <v>221</v>
      </c>
    </row>
    <row r="1353" spans="1:5" x14ac:dyDescent="0.35">
      <c r="A1353" s="219" t="s">
        <v>553</v>
      </c>
      <c r="B1353" s="201">
        <v>52.7</v>
      </c>
      <c r="D1353" s="219" t="s">
        <v>561</v>
      </c>
      <c r="E1353" s="201">
        <v>131.30000000000001</v>
      </c>
    </row>
    <row r="1354" spans="1:5" x14ac:dyDescent="0.35">
      <c r="A1354" s="219" t="s">
        <v>557</v>
      </c>
      <c r="B1354" s="201">
        <v>46.2</v>
      </c>
      <c r="D1354" s="219" t="s">
        <v>560</v>
      </c>
      <c r="E1354" s="201">
        <v>69.5</v>
      </c>
    </row>
    <row r="1355" spans="1:5" x14ac:dyDescent="0.35">
      <c r="A1355" s="219" t="s">
        <v>550</v>
      </c>
      <c r="B1355" s="201">
        <v>27.9</v>
      </c>
      <c r="D1355" s="219" t="s">
        <v>600</v>
      </c>
      <c r="E1355" s="201">
        <v>63.7</v>
      </c>
    </row>
    <row r="1356" spans="1:5" x14ac:dyDescent="0.35">
      <c r="A1356" s="219" t="s">
        <v>559</v>
      </c>
      <c r="B1356" s="201">
        <v>8.7999999999999989</v>
      </c>
      <c r="D1356" s="219" t="s">
        <v>554</v>
      </c>
      <c r="E1356" s="201">
        <v>54.1</v>
      </c>
    </row>
    <row r="1357" spans="1:5" x14ac:dyDescent="0.35">
      <c r="A1357" s="219" t="s">
        <v>555</v>
      </c>
      <c r="B1357" s="201">
        <v>7.4</v>
      </c>
      <c r="D1357" s="219" t="s">
        <v>599</v>
      </c>
      <c r="E1357" s="201">
        <v>18.600000000000001</v>
      </c>
    </row>
    <row r="1358" spans="1:5" x14ac:dyDescent="0.35">
      <c r="A1358" s="219" t="s">
        <v>552</v>
      </c>
      <c r="B1358" s="201">
        <v>7.3000000000000007</v>
      </c>
      <c r="D1358" s="219" t="s">
        <v>558</v>
      </c>
      <c r="E1358" s="201">
        <v>9.8999999999999986</v>
      </c>
    </row>
    <row r="1359" spans="1:5" hidden="1" x14ac:dyDescent="0.35">
      <c r="A1359" s="219" t="s">
        <v>551</v>
      </c>
      <c r="B1359" s="201">
        <v>6.2</v>
      </c>
      <c r="D1359" s="219" t="s">
        <v>556</v>
      </c>
      <c r="E1359" s="201">
        <v>1.2</v>
      </c>
    </row>
    <row r="1360" spans="1:5" hidden="1" x14ac:dyDescent="0.35">
      <c r="A1360" s="219" t="s">
        <v>85</v>
      </c>
      <c r="B1360" s="201">
        <v>156.5</v>
      </c>
      <c r="D1360" s="219" t="s">
        <v>85</v>
      </c>
      <c r="E1360" s="201">
        <v>348.3</v>
      </c>
    </row>
    <row r="1361" spans="1:8" collapsed="1" x14ac:dyDescent="0.35">
      <c r="A1361" s="253" t="s">
        <v>85</v>
      </c>
      <c r="B1361" s="254">
        <f>SUM(B1353:B1358)</f>
        <v>150.30000000000004</v>
      </c>
      <c r="D1361" s="253" t="s">
        <v>85</v>
      </c>
      <c r="E1361" s="254">
        <f>SUM(E1353:E1358)</f>
        <v>347.1</v>
      </c>
      <c r="G1361" s="253"/>
      <c r="H1361" s="254"/>
    </row>
  </sheetData>
  <pageMargins left="0.25" right="0.25" top="0.75" bottom="0.75" header="0.3" footer="0.3"/>
  <pageSetup paperSize="9" scale="71" fitToHeight="0" orientation="portrait" r:id="rId43"/>
  <rowBreaks count="2" manualBreakCount="2">
    <brk id="306" max="16383" man="1"/>
    <brk id="98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BF3E8-225E-4431-A2C4-C4E240EDE457}">
  <sheetPr>
    <tabColor rgb="FF00B0F0"/>
    <pageSetUpPr fitToPage="1"/>
  </sheetPr>
  <dimension ref="A1:Z386"/>
  <sheetViews>
    <sheetView topLeftCell="A64" workbookViewId="0">
      <selection activeCell="J138" sqref="J138"/>
    </sheetView>
  </sheetViews>
  <sheetFormatPr defaultColWidth="9.1796875" defaultRowHeight="15.5" outlineLevelRow="1" x14ac:dyDescent="0.35"/>
  <cols>
    <col min="1" max="1" width="25.6328125" style="140" bestFit="1" customWidth="1"/>
    <col min="2" max="2" width="14.54296875" style="141" bestFit="1" customWidth="1"/>
    <col min="3" max="3" width="11.453125" style="141" bestFit="1" customWidth="1"/>
    <col min="4" max="4" width="1.54296875" style="140" customWidth="1"/>
    <col min="5" max="5" width="28" style="140" bestFit="1" customWidth="1"/>
    <col min="6" max="6" width="14.6328125" style="141" bestFit="1" customWidth="1"/>
    <col min="7" max="7" width="11.453125" style="141" bestFit="1" customWidth="1"/>
    <col min="8" max="8" width="1.54296875" style="140" customWidth="1"/>
    <col min="9" max="9" width="21" style="140" bestFit="1" customWidth="1"/>
    <col min="10" max="10" width="11.1796875" style="141" bestFit="1" customWidth="1"/>
    <col min="11" max="11" width="11.453125" style="141" bestFit="1" customWidth="1"/>
    <col min="12" max="12" width="2.54296875" style="140" customWidth="1"/>
    <col min="13" max="13" width="28.453125" style="140" bestFit="1" customWidth="1"/>
    <col min="14" max="14" width="16.1796875" style="140" bestFit="1" customWidth="1"/>
    <col min="15" max="15" width="11.1796875" style="140" bestFit="1" customWidth="1"/>
    <col min="16" max="17" width="2.54296875" style="140" customWidth="1"/>
    <col min="18" max="18" width="28" style="140" bestFit="1" customWidth="1"/>
    <col min="19" max="19" width="18.7265625" style="140" bestFit="1" customWidth="1"/>
    <col min="20" max="20" width="10.54296875" style="141" bestFit="1" customWidth="1"/>
    <col min="21" max="21" width="2.54296875" style="140" customWidth="1"/>
    <col min="22" max="22" width="24.08984375" style="140" bestFit="1" customWidth="1"/>
    <col min="23" max="24" width="11.1796875" style="141" bestFit="1" customWidth="1"/>
    <col min="25" max="25" width="26" style="140" bestFit="1" customWidth="1"/>
    <col min="26" max="26" width="17.81640625" style="140" bestFit="1" customWidth="1"/>
    <col min="27" max="16384" width="9.1796875" style="140"/>
  </cols>
  <sheetData>
    <row r="1" spans="1:11" ht="25" x14ac:dyDescent="0.35">
      <c r="A1" s="303" t="s">
        <v>211</v>
      </c>
      <c r="B1" s="259"/>
      <c r="C1" s="273"/>
      <c r="D1" s="259"/>
      <c r="E1" s="259"/>
      <c r="F1" s="259"/>
      <c r="G1" s="273"/>
      <c r="H1" s="259"/>
      <c r="I1" s="259"/>
      <c r="J1" s="259"/>
      <c r="K1" s="273"/>
    </row>
    <row r="2" spans="1:11" ht="16" thickBot="1" x14ac:dyDescent="0.4"/>
    <row r="3" spans="1:11" ht="16" thickBot="1" x14ac:dyDescent="0.4">
      <c r="A3" s="255" t="s">
        <v>235</v>
      </c>
      <c r="B3" s="256"/>
      <c r="C3" s="257"/>
      <c r="E3" s="255" t="s">
        <v>236</v>
      </c>
      <c r="F3" s="256"/>
      <c r="G3" s="257"/>
      <c r="I3" s="255" t="s">
        <v>195</v>
      </c>
      <c r="J3" s="256"/>
      <c r="K3" s="257"/>
    </row>
    <row r="4" spans="1:11" ht="16" thickBot="1" x14ac:dyDescent="0.4">
      <c r="A4" s="145" t="str">
        <f>" 1st Place - "&amp;IF(C4='Daily Stats'!B998,'Daily Stats'!A988,'Daily Stats'!A1084)</f>
        <v xml:space="preserve"> 1st Place - SA President A</v>
      </c>
      <c r="B4" s="146"/>
      <c r="C4" s="147">
        <f>MAX('Daily Stats'!B998,'Daily Stats'!B1094)</f>
        <v>394.1</v>
      </c>
      <c r="E4" s="148" t="str">
        <f>" 1st Place - "&amp;IF(G4='Daily Stats'!E998,'Daily Stats'!D988,'Daily Stats'!D1084)</f>
        <v xml:space="preserve"> 1st Place - SA President B</v>
      </c>
      <c r="F4" s="149"/>
      <c r="G4" s="150">
        <f>MAX('Daily Stats'!E998,'Daily Stats'!E1094)</f>
        <v>347.59999999999997</v>
      </c>
      <c r="I4" s="151" t="str">
        <f>" 1st Place - "&amp;IF(K4='Daily Stats'!H998,'Daily Stats'!G988,'Daily Stats'!G1084)</f>
        <v xml:space="preserve"> 1st Place - SA Masters</v>
      </c>
      <c r="J4" s="152"/>
      <c r="K4" s="153">
        <f>MAX('Daily Stats'!H998,'Daily Stats'!H1094)</f>
        <v>434.79999999999995</v>
      </c>
    </row>
    <row r="5" spans="1:11" ht="16" thickBot="1" x14ac:dyDescent="0.4">
      <c r="A5" s="163" t="str">
        <f>" 2nd Place - "&amp;IF(C5='Daily Stats'!B998,'Daily Stats'!A988,'Daily Stats'!A1084)</f>
        <v xml:space="preserve"> 2nd Place - Nam President A</v>
      </c>
      <c r="B5" s="164"/>
      <c r="C5" s="165">
        <f>MIN('Daily Stats'!B998,'Daily Stats'!B1094)</f>
        <v>378</v>
      </c>
      <c r="E5" s="166" t="str">
        <f>" 2nd Place - "&amp;IF(G5='Daily Stats'!E998,'Daily Stats'!D988,'Daily Stats'!D1084)</f>
        <v xml:space="preserve"> 2nd Place - Nam President B</v>
      </c>
      <c r="F5" s="167"/>
      <c r="G5" s="168">
        <f>MIN('Daily Stats'!E998,'Daily Stats'!E1094)</f>
        <v>191.79999999999998</v>
      </c>
      <c r="I5" s="169" t="str">
        <f>" 2nd Place - "&amp;IF(K5='Daily Stats'!H998,'Daily Stats'!G988,'Daily Stats'!G1084)</f>
        <v xml:space="preserve"> 2nd Place - Nam Masters</v>
      </c>
      <c r="J5" s="170"/>
      <c r="K5" s="171">
        <f>MIN('Daily Stats'!H1094,'Daily Stats'!H998)</f>
        <v>307.3</v>
      </c>
    </row>
    <row r="6" spans="1:11" ht="16" thickBot="1" x14ac:dyDescent="0.4">
      <c r="A6" s="530" t="s">
        <v>215</v>
      </c>
      <c r="B6" s="531"/>
      <c r="C6" s="289">
        <f>C4-C5</f>
        <v>16.100000000000023</v>
      </c>
      <c r="E6" s="530" t="s">
        <v>215</v>
      </c>
      <c r="F6" s="531"/>
      <c r="G6" s="289">
        <f>G4-G5</f>
        <v>155.79999999999998</v>
      </c>
      <c r="I6" s="530" t="s">
        <v>215</v>
      </c>
      <c r="J6" s="531"/>
      <c r="K6" s="289">
        <f>K4-K5</f>
        <v>127.49999999999994</v>
      </c>
    </row>
    <row r="7" spans="1:11" ht="16" thickBot="1" x14ac:dyDescent="0.4"/>
    <row r="8" spans="1:11" ht="16" thickBot="1" x14ac:dyDescent="0.4">
      <c r="A8" s="255" t="s">
        <v>237</v>
      </c>
      <c r="B8" s="256"/>
      <c r="C8" s="257"/>
      <c r="E8" s="255" t="s">
        <v>238</v>
      </c>
      <c r="F8" s="256"/>
      <c r="G8" s="257"/>
      <c r="I8" s="255" t="s">
        <v>197</v>
      </c>
      <c r="J8" s="256"/>
      <c r="K8" s="257"/>
    </row>
    <row r="9" spans="1:11" ht="16" thickBot="1" x14ac:dyDescent="0.4">
      <c r="A9" s="142" t="str">
        <f>" 1st Place - "&amp;IF(C9='Daily Stats'!B1189,'Daily Stats'!A1179,'Daily Stats'!A1279)</f>
        <v xml:space="preserve"> 1st Place - SA Development</v>
      </c>
      <c r="B9" s="143"/>
      <c r="C9" s="144">
        <f>MAX('Daily Stats'!B1289,'Daily Stats'!B1189)</f>
        <v>296.79999999999995</v>
      </c>
      <c r="E9" s="154" t="str">
        <f>" 1st Place - "&amp;IF(G9='Daily Stats'!E1189,'Daily Stats'!D1180,'Daily Stats'!D1279)</f>
        <v xml:space="preserve"> 1st Place - SA Inland</v>
      </c>
      <c r="F9" s="155"/>
      <c r="G9" s="156">
        <f>MAX('Daily Stats'!E1189,'Daily Stats'!E1289)</f>
        <v>354.70000000000005</v>
      </c>
      <c r="I9" s="157" t="str">
        <f>" 1st Place - "&amp;IF(K9='Daily Stats'!H1189,'Daily Stats'!G1179,'Daily Stats'!G1279)</f>
        <v xml:space="preserve"> 1st Place - SA Ladies</v>
      </c>
      <c r="J9" s="158"/>
      <c r="K9" s="159">
        <f>MAX('Daily Stats'!H1189,'Daily Stats'!H1289)</f>
        <v>205</v>
      </c>
    </row>
    <row r="10" spans="1:11" ht="16" thickBot="1" x14ac:dyDescent="0.4">
      <c r="A10" s="160" t="str">
        <f>" 2nd Place - "&amp;IF(C10='Daily Stats'!B1189,'Daily Stats'!A1179,'Daily Stats'!A1279)</f>
        <v xml:space="preserve"> 2nd Place - Nam Development</v>
      </c>
      <c r="B10" s="161"/>
      <c r="C10" s="162">
        <f>MIN('Daily Stats'!B1289,'Daily Stats'!B1189)</f>
        <v>205.5</v>
      </c>
      <c r="E10" s="172" t="str">
        <f>" 2nd Place - "&amp;IF(G10='Daily Stats'!E1189,'Daily Stats'!D1179,'Daily Stats'!D1279)</f>
        <v xml:space="preserve"> 2nd Place - Nam Veterans</v>
      </c>
      <c r="F10" s="173"/>
      <c r="G10" s="174">
        <f>MIN('Daily Stats'!E1189,'Daily Stats'!E1289)</f>
        <v>264.2</v>
      </c>
      <c r="I10" s="175" t="str">
        <f>" 2nd Place - "&amp;IF(K10='Daily Stats'!H1189,'Daily Stats'!G1179,'Daily Stats'!G1279)</f>
        <v xml:space="preserve"> 2nd Place - Nam Ladies</v>
      </c>
      <c r="J10" s="176"/>
      <c r="K10" s="177">
        <f>MIN('Daily Stats'!H1189,'Daily Stats'!H1289)</f>
        <v>169.89999999999998</v>
      </c>
    </row>
    <row r="11" spans="1:11" ht="16" thickBot="1" x14ac:dyDescent="0.4">
      <c r="A11" s="530" t="s">
        <v>215</v>
      </c>
      <c r="B11" s="531"/>
      <c r="C11" s="289">
        <f>C9-C10</f>
        <v>91.299999999999955</v>
      </c>
      <c r="E11" s="530" t="s">
        <v>215</v>
      </c>
      <c r="F11" s="531"/>
      <c r="G11" s="289">
        <f>G9-G10</f>
        <v>90.500000000000057</v>
      </c>
      <c r="I11" s="530" t="s">
        <v>215</v>
      </c>
      <c r="J11" s="531"/>
      <c r="K11" s="289">
        <f>K9-K10</f>
        <v>35.100000000000023</v>
      </c>
    </row>
    <row r="12" spans="1:11" ht="16" thickBot="1" x14ac:dyDescent="0.4"/>
    <row r="13" spans="1:11" ht="16" thickBot="1" x14ac:dyDescent="0.4">
      <c r="A13" s="255" t="s">
        <v>380</v>
      </c>
      <c r="B13" s="256"/>
      <c r="C13" s="257"/>
      <c r="F13" s="140"/>
      <c r="G13" s="140"/>
      <c r="J13" s="140"/>
      <c r="K13" s="140"/>
    </row>
    <row r="14" spans="1:11" ht="16" thickBot="1" x14ac:dyDescent="0.4">
      <c r="A14" s="437" t="str">
        <f>" 1st Place - "&amp;IF(C14='Daily Stats'!B1354,'Daily Stats'!A1351,'Daily Stats'!D1351)</f>
        <v xml:space="preserve"> 1st Place - SA Grand Masters</v>
      </c>
      <c r="B14" s="438"/>
      <c r="C14" s="439">
        <f>MAX('Daily Stats'!B1361,'Daily Stats'!E1361)</f>
        <v>347.1</v>
      </c>
      <c r="F14" s="140"/>
      <c r="G14" s="140"/>
      <c r="J14" s="140"/>
      <c r="K14" s="140"/>
    </row>
    <row r="15" spans="1:11" ht="16" thickBot="1" x14ac:dyDescent="0.4">
      <c r="A15" s="442" t="str">
        <f>" 2nd Place - "&amp;IF(C15='Daily Stats'!B1354,'Daily Stats'!A1351,'Daily Stats'!D1351)</f>
        <v xml:space="preserve"> 2nd Place - SA Grand Masters</v>
      </c>
      <c r="B15" s="443"/>
      <c r="C15" s="444">
        <f>MIN('Daily Stats'!B1361,'Daily Stats'!E1361)</f>
        <v>150.30000000000004</v>
      </c>
      <c r="F15" s="140"/>
      <c r="G15" s="140"/>
      <c r="J15" s="140"/>
      <c r="K15" s="140"/>
    </row>
    <row r="16" spans="1:11" ht="16" thickBot="1" x14ac:dyDescent="0.4">
      <c r="A16" s="530" t="s">
        <v>215</v>
      </c>
      <c r="B16" s="531"/>
      <c r="C16" s="289">
        <f>C14-C15</f>
        <v>196.79999999999998</v>
      </c>
      <c r="F16" s="140"/>
      <c r="G16" s="140"/>
      <c r="J16" s="140"/>
      <c r="K16" s="140"/>
    </row>
    <row r="19" spans="1:11" s="307" customFormat="1" ht="25" x14ac:dyDescent="0.5">
      <c r="A19" s="303" t="s">
        <v>239</v>
      </c>
      <c r="B19" s="304"/>
      <c r="C19" s="305"/>
      <c r="D19" s="304"/>
      <c r="E19" s="304"/>
      <c r="F19" s="304"/>
      <c r="G19" s="305"/>
      <c r="H19" s="304"/>
      <c r="I19" s="304"/>
      <c r="J19" s="304"/>
      <c r="K19" s="305"/>
    </row>
    <row r="20" spans="1:11" ht="16" thickBot="1" x14ac:dyDescent="0.4"/>
    <row r="21" spans="1:11" ht="16" hidden="1" outlineLevel="1" thickBot="1" x14ac:dyDescent="0.4"/>
    <row r="22" spans="1:11" ht="16" hidden="1" outlineLevel="1" thickBot="1" x14ac:dyDescent="0.4">
      <c r="A22" s="179" t="s">
        <v>198</v>
      </c>
      <c r="B22" s="314" t="s">
        <v>235</v>
      </c>
      <c r="E22" s="179" t="s">
        <v>198</v>
      </c>
      <c r="F22" s="314" t="s">
        <v>236</v>
      </c>
      <c r="I22" s="179" t="s">
        <v>198</v>
      </c>
      <c r="J22" s="314" t="s">
        <v>195</v>
      </c>
    </row>
    <row r="23" spans="1:11" ht="16" collapsed="1" thickBot="1" x14ac:dyDescent="0.4">
      <c r="A23" s="182" t="str">
        <f>B22</f>
        <v>President A</v>
      </c>
      <c r="B23" s="183"/>
      <c r="C23" s="183"/>
      <c r="E23" s="184" t="str">
        <f>F22</f>
        <v>President B</v>
      </c>
      <c r="F23" s="185"/>
      <c r="G23" s="185"/>
      <c r="I23" s="186" t="str">
        <f>J22</f>
        <v>Masters</v>
      </c>
      <c r="J23" s="187"/>
      <c r="K23" s="187"/>
    </row>
    <row r="24" spans="1:11" x14ac:dyDescent="0.35">
      <c r="A24" s="194" t="s">
        <v>1</v>
      </c>
      <c r="B24" s="290" t="s">
        <v>204</v>
      </c>
      <c r="C24" s="293" t="s">
        <v>202</v>
      </c>
      <c r="E24" s="276" t="s">
        <v>1</v>
      </c>
      <c r="F24" s="291" t="s">
        <v>204</v>
      </c>
      <c r="G24" s="296" t="s">
        <v>202</v>
      </c>
      <c r="I24" s="195" t="s">
        <v>1</v>
      </c>
      <c r="J24" s="292" t="s">
        <v>204</v>
      </c>
      <c r="K24" s="295" t="s">
        <v>202</v>
      </c>
    </row>
    <row r="25" spans="1:11" x14ac:dyDescent="0.35">
      <c r="A25" s="308" t="s">
        <v>359</v>
      </c>
      <c r="B25" s="538">
        <v>13</v>
      </c>
      <c r="C25" s="536">
        <v>114.5</v>
      </c>
      <c r="E25" s="308" t="s">
        <v>573</v>
      </c>
      <c r="F25" s="538">
        <v>10</v>
      </c>
      <c r="G25" s="536">
        <v>106.60000000000001</v>
      </c>
      <c r="I25" s="308" t="s">
        <v>598</v>
      </c>
      <c r="J25" s="538">
        <v>14</v>
      </c>
      <c r="K25" s="536">
        <v>92.4</v>
      </c>
    </row>
    <row r="26" spans="1:11" x14ac:dyDescent="0.35">
      <c r="A26" s="308" t="s">
        <v>533</v>
      </c>
      <c r="B26" s="538">
        <v>11</v>
      </c>
      <c r="C26" s="536">
        <v>90.499999999999986</v>
      </c>
      <c r="E26" s="308" t="s">
        <v>575</v>
      </c>
      <c r="F26" s="538">
        <v>7</v>
      </c>
      <c r="G26" s="536">
        <v>85.6</v>
      </c>
      <c r="I26" s="308" t="s">
        <v>369</v>
      </c>
      <c r="J26" s="538">
        <v>12</v>
      </c>
      <c r="K26" s="536">
        <v>86</v>
      </c>
    </row>
    <row r="27" spans="1:11" x14ac:dyDescent="0.35">
      <c r="A27" s="308" t="s">
        <v>537</v>
      </c>
      <c r="B27" s="538">
        <v>5</v>
      </c>
      <c r="C27" s="536">
        <v>89.5</v>
      </c>
      <c r="E27" s="308" t="s">
        <v>364</v>
      </c>
      <c r="F27" s="538">
        <v>6</v>
      </c>
      <c r="G27" s="536">
        <v>62.1</v>
      </c>
      <c r="I27" s="308" t="s">
        <v>372</v>
      </c>
      <c r="J27" s="538">
        <v>15</v>
      </c>
      <c r="K27" s="536">
        <v>78.3</v>
      </c>
    </row>
    <row r="28" spans="1:11" hidden="1" outlineLevel="1" x14ac:dyDescent="0.35">
      <c r="A28" s="308" t="s">
        <v>348</v>
      </c>
      <c r="B28" s="538">
        <v>18</v>
      </c>
      <c r="C28" s="536">
        <v>77.5</v>
      </c>
      <c r="E28" s="308" t="s">
        <v>356</v>
      </c>
      <c r="F28" s="538">
        <v>8</v>
      </c>
      <c r="G28" s="536">
        <v>48.199999999999989</v>
      </c>
      <c r="I28" s="308" t="s">
        <v>549</v>
      </c>
      <c r="J28" s="538">
        <v>13</v>
      </c>
      <c r="K28" s="536">
        <v>72.099999999999994</v>
      </c>
    </row>
    <row r="29" spans="1:11" hidden="1" outlineLevel="1" x14ac:dyDescent="0.35">
      <c r="A29" s="308" t="s">
        <v>350</v>
      </c>
      <c r="B29" s="538">
        <v>6</v>
      </c>
      <c r="C29" s="536">
        <v>69</v>
      </c>
      <c r="E29" s="308" t="s">
        <v>572</v>
      </c>
      <c r="F29" s="538">
        <v>13</v>
      </c>
      <c r="G29" s="536">
        <v>42.400000000000006</v>
      </c>
      <c r="I29" s="308" t="s">
        <v>373</v>
      </c>
      <c r="J29" s="538">
        <v>17</v>
      </c>
      <c r="K29" s="536">
        <v>71.699999999999989</v>
      </c>
    </row>
    <row r="30" spans="1:11" hidden="1" outlineLevel="1" x14ac:dyDescent="0.35">
      <c r="A30" s="308" t="s">
        <v>534</v>
      </c>
      <c r="B30" s="538">
        <v>18</v>
      </c>
      <c r="C30" s="536">
        <v>64.100000000000009</v>
      </c>
      <c r="E30" s="308" t="s">
        <v>574</v>
      </c>
      <c r="F30" s="538">
        <v>11</v>
      </c>
      <c r="G30" s="536">
        <v>42.100000000000009</v>
      </c>
      <c r="I30" s="308" t="s">
        <v>548</v>
      </c>
      <c r="J30" s="538">
        <v>6</v>
      </c>
      <c r="K30" s="536">
        <v>66.7</v>
      </c>
    </row>
    <row r="31" spans="1:11" hidden="1" outlineLevel="1" x14ac:dyDescent="0.35">
      <c r="A31" s="308" t="s">
        <v>351</v>
      </c>
      <c r="B31" s="538">
        <v>22</v>
      </c>
      <c r="C31" s="536">
        <v>61.6</v>
      </c>
      <c r="E31" s="308" t="s">
        <v>355</v>
      </c>
      <c r="F31" s="538">
        <v>10</v>
      </c>
      <c r="G31" s="536">
        <v>40.300000000000004</v>
      </c>
      <c r="I31" s="308" t="s">
        <v>546</v>
      </c>
      <c r="J31" s="538">
        <v>16</v>
      </c>
      <c r="K31" s="536">
        <v>60.999999999999993</v>
      </c>
    </row>
    <row r="32" spans="1:11" hidden="1" outlineLevel="1" x14ac:dyDescent="0.35">
      <c r="A32" s="308" t="s">
        <v>535</v>
      </c>
      <c r="B32" s="538">
        <v>10</v>
      </c>
      <c r="C32" s="536">
        <v>55.599999999999987</v>
      </c>
      <c r="E32" s="308" t="s">
        <v>570</v>
      </c>
      <c r="F32" s="538">
        <v>5</v>
      </c>
      <c r="G32" s="536">
        <v>39.5</v>
      </c>
      <c r="I32" s="308" t="s">
        <v>370</v>
      </c>
      <c r="J32" s="538">
        <v>6</v>
      </c>
      <c r="K32" s="536">
        <v>59</v>
      </c>
    </row>
    <row r="33" spans="1:11" hidden="1" outlineLevel="1" x14ac:dyDescent="0.35">
      <c r="A33" s="308" t="s">
        <v>536</v>
      </c>
      <c r="B33" s="538">
        <v>4</v>
      </c>
      <c r="C33" s="536">
        <v>54.300000000000004</v>
      </c>
      <c r="E33" s="308" t="s">
        <v>376</v>
      </c>
      <c r="F33" s="538">
        <v>3</v>
      </c>
      <c r="G33" s="536">
        <v>22.7</v>
      </c>
      <c r="I33" s="308" t="s">
        <v>547</v>
      </c>
      <c r="J33" s="538">
        <v>12</v>
      </c>
      <c r="K33" s="536">
        <v>53.599999999999994</v>
      </c>
    </row>
    <row r="34" spans="1:11" hidden="1" outlineLevel="1" x14ac:dyDescent="0.35">
      <c r="A34" s="308" t="s">
        <v>203</v>
      </c>
      <c r="B34" s="538">
        <v>9</v>
      </c>
      <c r="C34" s="536">
        <v>40</v>
      </c>
      <c r="E34" s="308" t="s">
        <v>353</v>
      </c>
      <c r="F34" s="538">
        <v>13</v>
      </c>
      <c r="G34" s="536">
        <v>20.5</v>
      </c>
      <c r="I34" s="308" t="s">
        <v>365</v>
      </c>
      <c r="J34" s="538">
        <v>16</v>
      </c>
      <c r="K34" s="536">
        <v>46.199999999999989</v>
      </c>
    </row>
    <row r="35" spans="1:11" hidden="1" outlineLevel="1" x14ac:dyDescent="0.35">
      <c r="A35" s="308" t="s">
        <v>349</v>
      </c>
      <c r="B35" s="538">
        <v>3</v>
      </c>
      <c r="C35" s="536">
        <v>30</v>
      </c>
      <c r="E35" s="308" t="s">
        <v>358</v>
      </c>
      <c r="F35" s="538">
        <v>13</v>
      </c>
      <c r="G35" s="536">
        <v>17.7</v>
      </c>
      <c r="I35" s="308" t="s">
        <v>374</v>
      </c>
      <c r="J35" s="538">
        <v>13</v>
      </c>
      <c r="K35" s="536">
        <v>41</v>
      </c>
    </row>
    <row r="36" spans="1:11" hidden="1" outlineLevel="1" x14ac:dyDescent="0.35">
      <c r="A36" s="308" t="s">
        <v>367</v>
      </c>
      <c r="B36" s="538">
        <v>6</v>
      </c>
      <c r="C36" s="536">
        <v>26.3</v>
      </c>
      <c r="E36" s="308" t="s">
        <v>354</v>
      </c>
      <c r="F36" s="538">
        <v>4</v>
      </c>
      <c r="G36" s="536">
        <v>11.7</v>
      </c>
      <c r="I36" s="308" t="s">
        <v>343</v>
      </c>
      <c r="J36" s="538">
        <v>12</v>
      </c>
      <c r="K36" s="536">
        <v>16.700000000000003</v>
      </c>
    </row>
    <row r="37" spans="1:11" hidden="1" outlineLevel="1" x14ac:dyDescent="0.35">
      <c r="A37" s="308" t="s">
        <v>357</v>
      </c>
      <c r="B37" s="538">
        <v>4</v>
      </c>
      <c r="C37" s="536">
        <v>25.5</v>
      </c>
      <c r="E37" s="308" t="s">
        <v>571</v>
      </c>
      <c r="F37" s="538">
        <v>8</v>
      </c>
      <c r="G37" s="536">
        <v>7.4999999999999991</v>
      </c>
      <c r="I37" s="308" t="s">
        <v>375</v>
      </c>
      <c r="J37" s="538">
        <v>13</v>
      </c>
      <c r="K37" s="536">
        <v>14.1</v>
      </c>
    </row>
    <row r="38" spans="1:11" hidden="1" outlineLevel="1" x14ac:dyDescent="0.35">
      <c r="A38" s="308" t="s">
        <v>532</v>
      </c>
      <c r="B38" s="538">
        <v>4</v>
      </c>
      <c r="C38" s="536">
        <v>22.6</v>
      </c>
      <c r="E38" s="308" t="s">
        <v>218</v>
      </c>
      <c r="F38" s="538">
        <v>3</v>
      </c>
      <c r="G38" s="536">
        <v>6.2</v>
      </c>
      <c r="I38" s="308" t="s">
        <v>371</v>
      </c>
      <c r="J38" s="538">
        <v>5</v>
      </c>
      <c r="K38" s="536">
        <v>13.899999999999999</v>
      </c>
    </row>
    <row r="39" spans="1:11" hidden="1" outlineLevel="1" x14ac:dyDescent="0.35">
      <c r="A39" s="537" t="s">
        <v>85</v>
      </c>
      <c r="B39" s="538">
        <v>133</v>
      </c>
      <c r="C39" s="536">
        <v>821</v>
      </c>
      <c r="E39" s="537" t="s">
        <v>85</v>
      </c>
      <c r="F39" s="538">
        <v>114</v>
      </c>
      <c r="G39" s="536">
        <v>553.10000000000025</v>
      </c>
      <c r="I39" s="537" t="s">
        <v>85</v>
      </c>
      <c r="J39" s="538">
        <v>170</v>
      </c>
      <c r="K39" s="536">
        <v>772.7</v>
      </c>
    </row>
    <row r="40" spans="1:11" ht="16" collapsed="1" thickBot="1" x14ac:dyDescent="0.4">
      <c r="B40" s="285"/>
      <c r="C40" s="261"/>
      <c r="F40" s="285"/>
      <c r="G40" s="261"/>
      <c r="J40" s="285"/>
      <c r="K40" s="261"/>
    </row>
    <row r="41" spans="1:11" ht="16" hidden="1" outlineLevel="1" thickBot="1" x14ac:dyDescent="0.4">
      <c r="B41" s="284"/>
      <c r="F41" s="284"/>
      <c r="J41" s="284"/>
    </row>
    <row r="42" spans="1:11" ht="16" hidden="1" outlineLevel="1" thickBot="1" x14ac:dyDescent="0.4">
      <c r="A42" s="178" t="s">
        <v>198</v>
      </c>
      <c r="B42" s="315" t="s">
        <v>237</v>
      </c>
      <c r="E42" s="179" t="s">
        <v>198</v>
      </c>
      <c r="F42" s="314" t="s">
        <v>238</v>
      </c>
      <c r="I42" s="179" t="s">
        <v>198</v>
      </c>
      <c r="J42" s="309" t="s">
        <v>197</v>
      </c>
    </row>
    <row r="43" spans="1:11" ht="16" collapsed="1" thickBot="1" x14ac:dyDescent="0.4">
      <c r="A43" s="180" t="str">
        <f>B42</f>
        <v>Development</v>
      </c>
      <c r="B43" s="286"/>
      <c r="C43" s="181"/>
      <c r="E43" s="188" t="str">
        <f>F42</f>
        <v>Veterans/Inland</v>
      </c>
      <c r="F43" s="287"/>
      <c r="G43" s="283"/>
      <c r="I43" s="190" t="str">
        <f>J42</f>
        <v>Ladies</v>
      </c>
      <c r="J43" s="288"/>
      <c r="K43" s="191"/>
    </row>
    <row r="44" spans="1:11" ht="16" thickBot="1" x14ac:dyDescent="0.4">
      <c r="A44" s="192" t="s">
        <v>1</v>
      </c>
      <c r="B44" s="302" t="s">
        <v>204</v>
      </c>
      <c r="C44" s="301" t="s">
        <v>202</v>
      </c>
      <c r="E44" s="196" t="s">
        <v>1</v>
      </c>
      <c r="F44" s="298" t="s">
        <v>204</v>
      </c>
      <c r="G44" s="297" t="s">
        <v>202</v>
      </c>
      <c r="I44" s="197" t="s">
        <v>1</v>
      </c>
      <c r="J44" s="300" t="s">
        <v>214</v>
      </c>
      <c r="K44" s="299" t="s">
        <v>201</v>
      </c>
    </row>
    <row r="45" spans="1:11" x14ac:dyDescent="0.35">
      <c r="A45" s="308" t="s">
        <v>586</v>
      </c>
      <c r="B45" s="538">
        <v>16</v>
      </c>
      <c r="C45" s="536">
        <v>71.59999999999998</v>
      </c>
      <c r="E45" s="308" t="s">
        <v>543</v>
      </c>
      <c r="F45" s="538">
        <v>24</v>
      </c>
      <c r="G45" s="536">
        <v>182.90000000000006</v>
      </c>
      <c r="I45" s="308" t="s">
        <v>568</v>
      </c>
      <c r="J45" s="538">
        <v>13</v>
      </c>
      <c r="K45" s="536">
        <v>79.100000000000009</v>
      </c>
    </row>
    <row r="46" spans="1:11" x14ac:dyDescent="0.35">
      <c r="A46" s="308" t="s">
        <v>587</v>
      </c>
      <c r="B46" s="538">
        <v>8</v>
      </c>
      <c r="C46" s="536">
        <v>64.099999999999994</v>
      </c>
      <c r="E46" s="308" t="s">
        <v>539</v>
      </c>
      <c r="F46" s="538">
        <v>18</v>
      </c>
      <c r="G46" s="536">
        <v>80.2</v>
      </c>
      <c r="I46" s="308" t="s">
        <v>377</v>
      </c>
      <c r="J46" s="538">
        <v>10</v>
      </c>
      <c r="K46" s="536">
        <v>71.099999999999994</v>
      </c>
    </row>
    <row r="47" spans="1:11" x14ac:dyDescent="0.35">
      <c r="A47" s="308" t="s">
        <v>583</v>
      </c>
      <c r="B47" s="538">
        <v>18</v>
      </c>
      <c r="C47" s="536">
        <v>57.599999999999987</v>
      </c>
      <c r="E47" s="308" t="s">
        <v>361</v>
      </c>
      <c r="F47" s="538">
        <v>8</v>
      </c>
      <c r="G47" s="536">
        <v>55.7</v>
      </c>
      <c r="I47" s="308" t="s">
        <v>567</v>
      </c>
      <c r="J47" s="538">
        <v>16</v>
      </c>
      <c r="K47" s="536">
        <v>41.800000000000004</v>
      </c>
    </row>
    <row r="48" spans="1:11" hidden="1" outlineLevel="1" x14ac:dyDescent="0.35">
      <c r="A48" s="308" t="s">
        <v>579</v>
      </c>
      <c r="B48" s="538">
        <v>19</v>
      </c>
      <c r="C48" s="536">
        <v>54.999999999999993</v>
      </c>
      <c r="E48" s="308" t="s">
        <v>363</v>
      </c>
      <c r="F48" s="538">
        <v>9</v>
      </c>
      <c r="G48" s="536">
        <v>48.6</v>
      </c>
      <c r="I48" s="308" t="s">
        <v>569</v>
      </c>
      <c r="J48" s="538">
        <v>13</v>
      </c>
      <c r="K48" s="536">
        <v>36.999999999999993</v>
      </c>
    </row>
    <row r="49" spans="1:11" hidden="1" outlineLevel="1" x14ac:dyDescent="0.35">
      <c r="A49" s="308" t="s">
        <v>584</v>
      </c>
      <c r="B49" s="538">
        <v>11</v>
      </c>
      <c r="C49" s="536">
        <v>47.699999999999996</v>
      </c>
      <c r="E49" s="308" t="s">
        <v>544</v>
      </c>
      <c r="F49" s="538">
        <v>18</v>
      </c>
      <c r="G49" s="536">
        <v>43.79999999999999</v>
      </c>
      <c r="I49" s="308" t="s">
        <v>347</v>
      </c>
      <c r="J49" s="538">
        <v>16</v>
      </c>
      <c r="K49" s="536">
        <v>29.6</v>
      </c>
    </row>
    <row r="50" spans="1:11" hidden="1" outlineLevel="1" x14ac:dyDescent="0.35">
      <c r="A50" s="308" t="s">
        <v>577</v>
      </c>
      <c r="B50" s="538">
        <v>14</v>
      </c>
      <c r="C50" s="536">
        <v>39.900000000000006</v>
      </c>
      <c r="E50" s="308" t="s">
        <v>220</v>
      </c>
      <c r="F50" s="538">
        <v>28</v>
      </c>
      <c r="G50" s="536">
        <v>42.499999999999993</v>
      </c>
      <c r="I50" s="537" t="s">
        <v>564</v>
      </c>
      <c r="J50" s="538">
        <v>6</v>
      </c>
      <c r="K50" s="536">
        <v>26.3</v>
      </c>
    </row>
    <row r="51" spans="1:11" hidden="1" outlineLevel="1" x14ac:dyDescent="0.35">
      <c r="A51" s="308" t="s">
        <v>576</v>
      </c>
      <c r="B51" s="538">
        <v>18</v>
      </c>
      <c r="C51" s="536">
        <v>34.6</v>
      </c>
      <c r="E51" s="308" t="s">
        <v>542</v>
      </c>
      <c r="F51" s="538">
        <v>15</v>
      </c>
      <c r="G51" s="536">
        <v>41.3</v>
      </c>
      <c r="I51" s="537" t="s">
        <v>219</v>
      </c>
      <c r="J51" s="538">
        <v>18</v>
      </c>
      <c r="K51" s="536">
        <v>25.1</v>
      </c>
    </row>
    <row r="52" spans="1:11" hidden="1" outlineLevel="1" x14ac:dyDescent="0.35">
      <c r="A52" s="308" t="s">
        <v>585</v>
      </c>
      <c r="B52" s="538">
        <v>7</v>
      </c>
      <c r="C52" s="536">
        <v>30.400000000000002</v>
      </c>
      <c r="E52" s="308" t="s">
        <v>366</v>
      </c>
      <c r="F52" s="538">
        <v>15</v>
      </c>
      <c r="G52" s="536">
        <v>28.499999999999996</v>
      </c>
      <c r="I52" s="308" t="s">
        <v>563</v>
      </c>
      <c r="J52" s="538">
        <v>13</v>
      </c>
      <c r="K52" s="536">
        <v>16</v>
      </c>
    </row>
    <row r="53" spans="1:11" hidden="1" outlineLevel="1" x14ac:dyDescent="0.35">
      <c r="A53" s="308" t="s">
        <v>352</v>
      </c>
      <c r="B53" s="538">
        <v>12</v>
      </c>
      <c r="C53" s="536">
        <v>29.5</v>
      </c>
      <c r="E53" s="308" t="s">
        <v>545</v>
      </c>
      <c r="F53" s="538">
        <v>4</v>
      </c>
      <c r="G53" s="536">
        <v>28</v>
      </c>
      <c r="I53" s="308" t="s">
        <v>565</v>
      </c>
      <c r="J53" s="538">
        <v>3</v>
      </c>
      <c r="K53" s="536">
        <v>15.200000000000001</v>
      </c>
    </row>
    <row r="54" spans="1:11" hidden="1" outlineLevel="1" x14ac:dyDescent="0.35">
      <c r="A54" s="308" t="s">
        <v>582</v>
      </c>
      <c r="B54" s="538">
        <v>9</v>
      </c>
      <c r="C54" s="536">
        <v>25.400000000000002</v>
      </c>
      <c r="E54" s="308" t="s">
        <v>538</v>
      </c>
      <c r="F54" s="538">
        <v>11</v>
      </c>
      <c r="G54" s="536">
        <v>27.5</v>
      </c>
      <c r="I54" s="308" t="s">
        <v>566</v>
      </c>
      <c r="J54" s="538">
        <v>8</v>
      </c>
      <c r="K54" s="536">
        <v>11.7</v>
      </c>
    </row>
    <row r="55" spans="1:11" hidden="1" outlineLevel="1" x14ac:dyDescent="0.35">
      <c r="A55" s="308" t="s">
        <v>581</v>
      </c>
      <c r="B55" s="538">
        <v>7</v>
      </c>
      <c r="C55" s="536">
        <v>24.400000000000002</v>
      </c>
      <c r="E55" s="308" t="s">
        <v>368</v>
      </c>
      <c r="F55" s="538">
        <v>7</v>
      </c>
      <c r="G55" s="536">
        <v>23.7</v>
      </c>
      <c r="I55" s="308" t="s">
        <v>344</v>
      </c>
      <c r="J55" s="538">
        <v>11</v>
      </c>
      <c r="K55" s="536">
        <v>11.5</v>
      </c>
    </row>
    <row r="56" spans="1:11" hidden="1" outlineLevel="1" x14ac:dyDescent="0.35">
      <c r="A56" s="308" t="s">
        <v>580</v>
      </c>
      <c r="B56" s="538">
        <v>7</v>
      </c>
      <c r="C56" s="536">
        <v>24.300000000000004</v>
      </c>
      <c r="E56" s="308" t="s">
        <v>362</v>
      </c>
      <c r="F56" s="538">
        <v>3</v>
      </c>
      <c r="G56" s="536">
        <v>16.2</v>
      </c>
      <c r="I56" s="308" t="s">
        <v>346</v>
      </c>
      <c r="J56" s="538">
        <v>8</v>
      </c>
      <c r="K56" s="536">
        <v>10.5</v>
      </c>
    </row>
    <row r="57" spans="1:11" hidden="1" outlineLevel="1" x14ac:dyDescent="0.35">
      <c r="A57" s="308" t="s">
        <v>360</v>
      </c>
      <c r="B57" s="538">
        <v>14</v>
      </c>
      <c r="C57" s="536">
        <v>22.2</v>
      </c>
      <c r="E57" s="308" t="s">
        <v>541</v>
      </c>
      <c r="F57" s="538">
        <v>12</v>
      </c>
      <c r="G57" s="536">
        <v>14.500000000000002</v>
      </c>
      <c r="I57" s="308" t="s">
        <v>345</v>
      </c>
      <c r="J57" s="538">
        <v>8</v>
      </c>
      <c r="K57" s="536">
        <v>8.8000000000000007</v>
      </c>
    </row>
    <row r="58" spans="1:11" hidden="1" outlineLevel="1" x14ac:dyDescent="0.35">
      <c r="A58" s="308" t="s">
        <v>578</v>
      </c>
      <c r="B58" s="538">
        <v>8</v>
      </c>
      <c r="C58" s="536">
        <v>10.399999999999999</v>
      </c>
      <c r="E58" s="308" t="s">
        <v>540</v>
      </c>
      <c r="F58" s="538">
        <v>10</v>
      </c>
      <c r="G58" s="536">
        <v>13.9</v>
      </c>
      <c r="I58" s="308" t="s">
        <v>562</v>
      </c>
      <c r="J58" s="538">
        <v>4</v>
      </c>
      <c r="K58" s="536">
        <v>2.5</v>
      </c>
    </row>
    <row r="59" spans="1:11" ht="16" hidden="1" outlineLevel="1" thickBot="1" x14ac:dyDescent="0.4">
      <c r="A59" s="278" t="s">
        <v>85</v>
      </c>
      <c r="B59" s="294">
        <v>168</v>
      </c>
      <c r="C59" s="277">
        <v>537.10000000000048</v>
      </c>
      <c r="E59" s="278" t="s">
        <v>85</v>
      </c>
      <c r="F59" s="294">
        <v>182</v>
      </c>
      <c r="G59" s="277">
        <v>647.30000000000007</v>
      </c>
      <c r="I59" s="278" t="s">
        <v>85</v>
      </c>
      <c r="J59" s="294">
        <v>147</v>
      </c>
      <c r="K59" s="277">
        <v>386.20000000000005</v>
      </c>
    </row>
    <row r="60" spans="1:11" hidden="1" outlineLevel="1" x14ac:dyDescent="0.35">
      <c r="B60" s="261"/>
      <c r="C60" s="261"/>
      <c r="F60" s="261"/>
      <c r="G60" s="261"/>
      <c r="J60" s="261"/>
      <c r="K60" s="261"/>
    </row>
    <row r="61" spans="1:11" collapsed="1" x14ac:dyDescent="0.35">
      <c r="B61" s="261"/>
      <c r="C61" s="261"/>
      <c r="F61" s="261"/>
      <c r="G61" s="261"/>
      <c r="J61" s="261"/>
      <c r="K61" s="261"/>
    </row>
    <row r="62" spans="1:11" ht="16" thickBot="1" x14ac:dyDescent="0.4">
      <c r="B62" s="261"/>
      <c r="C62" s="261"/>
      <c r="F62" s="261"/>
      <c r="G62" s="261"/>
      <c r="J62" s="261"/>
      <c r="K62" s="261"/>
    </row>
    <row r="63" spans="1:11" ht="16" thickBot="1" x14ac:dyDescent="0.4">
      <c r="A63" s="178" t="s">
        <v>198</v>
      </c>
      <c r="B63" s="315" t="s">
        <v>380</v>
      </c>
      <c r="F63" s="261"/>
      <c r="G63" s="261"/>
      <c r="J63" s="261"/>
      <c r="K63" s="261"/>
    </row>
    <row r="64" spans="1:11" ht="16" thickBot="1" x14ac:dyDescent="0.4">
      <c r="A64" s="445" t="s">
        <v>380</v>
      </c>
      <c r="B64" s="446"/>
      <c r="C64" s="447"/>
      <c r="F64" s="261"/>
      <c r="G64" s="261"/>
      <c r="J64" s="261"/>
      <c r="K64" s="261"/>
    </row>
    <row r="65" spans="1:11" ht="16" thickBot="1" x14ac:dyDescent="0.4">
      <c r="A65" s="448" t="s">
        <v>1</v>
      </c>
      <c r="B65" s="449" t="s">
        <v>204</v>
      </c>
      <c r="C65" s="450" t="s">
        <v>202</v>
      </c>
      <c r="F65" s="261"/>
      <c r="G65" s="261"/>
      <c r="J65" s="261"/>
      <c r="K65" s="261"/>
    </row>
    <row r="66" spans="1:11" x14ac:dyDescent="0.35">
      <c r="A66" s="308" t="s">
        <v>561</v>
      </c>
      <c r="B66" s="538">
        <v>17</v>
      </c>
      <c r="C66" s="536">
        <v>131.30000000000004</v>
      </c>
      <c r="F66" s="261"/>
      <c r="G66" s="261"/>
      <c r="J66" s="261"/>
      <c r="K66" s="261"/>
    </row>
    <row r="67" spans="1:11" x14ac:dyDescent="0.35">
      <c r="A67" s="308" t="s">
        <v>560</v>
      </c>
      <c r="B67" s="538">
        <v>7</v>
      </c>
      <c r="C67" s="536">
        <v>69.5</v>
      </c>
      <c r="F67" s="261"/>
      <c r="G67" s="261"/>
      <c r="J67" s="261"/>
      <c r="K67" s="261"/>
    </row>
    <row r="68" spans="1:11" x14ac:dyDescent="0.35">
      <c r="A68" s="308" t="s">
        <v>600</v>
      </c>
      <c r="B68" s="538">
        <v>16</v>
      </c>
      <c r="C68" s="536">
        <v>63.7</v>
      </c>
      <c r="F68" s="261"/>
      <c r="G68" s="261"/>
      <c r="J68" s="261"/>
      <c r="K68" s="261"/>
    </row>
    <row r="69" spans="1:11" hidden="1" outlineLevel="1" x14ac:dyDescent="0.35">
      <c r="A69" s="308" t="s">
        <v>554</v>
      </c>
      <c r="B69" s="538">
        <v>6</v>
      </c>
      <c r="C69" s="536">
        <v>54.099999999999994</v>
      </c>
      <c r="F69" s="261"/>
      <c r="G69" s="261"/>
      <c r="J69" s="261"/>
      <c r="K69" s="261"/>
    </row>
    <row r="70" spans="1:11" hidden="1" outlineLevel="1" x14ac:dyDescent="0.35">
      <c r="A70" s="308" t="s">
        <v>553</v>
      </c>
      <c r="B70" s="538">
        <v>8</v>
      </c>
      <c r="C70" s="536">
        <v>52.7</v>
      </c>
      <c r="F70" s="261"/>
      <c r="G70" s="261"/>
      <c r="J70" s="261"/>
      <c r="K70" s="261"/>
    </row>
    <row r="71" spans="1:11" hidden="1" outlineLevel="1" x14ac:dyDescent="0.35">
      <c r="A71" s="308" t="s">
        <v>557</v>
      </c>
      <c r="B71" s="538">
        <v>9</v>
      </c>
      <c r="C71" s="536">
        <v>46.2</v>
      </c>
      <c r="F71" s="261"/>
      <c r="G71" s="261"/>
      <c r="J71" s="261"/>
      <c r="K71" s="261"/>
    </row>
    <row r="72" spans="1:11" hidden="1" outlineLevel="1" x14ac:dyDescent="0.35">
      <c r="A72" s="308" t="s">
        <v>550</v>
      </c>
      <c r="B72" s="538">
        <v>6</v>
      </c>
      <c r="C72" s="536">
        <v>27.9</v>
      </c>
      <c r="F72" s="261"/>
      <c r="G72" s="261"/>
      <c r="J72" s="261"/>
      <c r="K72" s="261"/>
    </row>
    <row r="73" spans="1:11" hidden="1" outlineLevel="1" x14ac:dyDescent="0.35">
      <c r="A73" s="308" t="s">
        <v>599</v>
      </c>
      <c r="B73" s="538">
        <v>12</v>
      </c>
      <c r="C73" s="536">
        <v>18.600000000000001</v>
      </c>
      <c r="F73" s="261"/>
      <c r="G73" s="261"/>
      <c r="J73" s="261"/>
      <c r="K73" s="261"/>
    </row>
    <row r="74" spans="1:11" hidden="1" outlineLevel="1" x14ac:dyDescent="0.35">
      <c r="A74" s="308" t="s">
        <v>558</v>
      </c>
      <c r="B74" s="538">
        <v>9</v>
      </c>
      <c r="C74" s="536">
        <v>9.8999999999999986</v>
      </c>
      <c r="F74" s="261"/>
      <c r="G74" s="261"/>
      <c r="J74" s="261"/>
      <c r="K74" s="261"/>
    </row>
    <row r="75" spans="1:11" hidden="1" outlineLevel="1" x14ac:dyDescent="0.35">
      <c r="A75" s="308" t="s">
        <v>559</v>
      </c>
      <c r="B75" s="538">
        <v>8</v>
      </c>
      <c r="C75" s="536">
        <v>8.7999999999999989</v>
      </c>
      <c r="F75" s="261"/>
      <c r="G75" s="261"/>
      <c r="J75" s="261"/>
      <c r="K75" s="261"/>
    </row>
    <row r="76" spans="1:11" hidden="1" outlineLevel="1" x14ac:dyDescent="0.35">
      <c r="A76" s="308" t="s">
        <v>555</v>
      </c>
      <c r="B76" s="538">
        <v>5</v>
      </c>
      <c r="C76" s="536">
        <v>7.4</v>
      </c>
      <c r="F76" s="261"/>
      <c r="G76" s="261"/>
      <c r="J76" s="261"/>
      <c r="K76" s="261"/>
    </row>
    <row r="77" spans="1:11" hidden="1" outlineLevel="1" x14ac:dyDescent="0.35">
      <c r="A77" s="308" t="s">
        <v>552</v>
      </c>
      <c r="B77" s="538">
        <v>6</v>
      </c>
      <c r="C77" s="536">
        <v>7.3000000000000007</v>
      </c>
      <c r="F77" s="261"/>
      <c r="G77" s="261"/>
      <c r="J77" s="261"/>
      <c r="K77" s="261"/>
    </row>
    <row r="78" spans="1:11" hidden="1" outlineLevel="1" x14ac:dyDescent="0.35">
      <c r="A78" s="308" t="s">
        <v>551</v>
      </c>
      <c r="B78" s="538">
        <v>8</v>
      </c>
      <c r="C78" s="536">
        <v>6.2</v>
      </c>
      <c r="F78" s="261"/>
      <c r="G78" s="261"/>
      <c r="J78" s="261"/>
      <c r="K78" s="261"/>
    </row>
    <row r="79" spans="1:11" hidden="1" outlineLevel="1" x14ac:dyDescent="0.35">
      <c r="A79" s="308" t="s">
        <v>556</v>
      </c>
      <c r="B79" s="538">
        <v>3</v>
      </c>
      <c r="C79" s="536">
        <v>1.2</v>
      </c>
      <c r="F79" s="261"/>
      <c r="G79" s="261"/>
      <c r="J79" s="261"/>
      <c r="K79" s="261"/>
    </row>
    <row r="80" spans="1:11" ht="16" hidden="1" outlineLevel="1" thickBot="1" x14ac:dyDescent="0.4">
      <c r="A80" s="278" t="s">
        <v>85</v>
      </c>
      <c r="B80" s="294">
        <v>120</v>
      </c>
      <c r="C80" s="277">
        <v>504.80000000000013</v>
      </c>
      <c r="F80" s="261"/>
      <c r="G80" s="261"/>
      <c r="J80" s="261"/>
      <c r="K80" s="261"/>
    </row>
    <row r="81" spans="1:11" collapsed="1" x14ac:dyDescent="0.35">
      <c r="B81" s="261"/>
      <c r="C81" s="261"/>
      <c r="F81" s="261"/>
      <c r="G81" s="261"/>
      <c r="J81" s="261"/>
      <c r="K81" s="261"/>
    </row>
    <row r="82" spans="1:11" x14ac:dyDescent="0.35">
      <c r="B82" s="261"/>
      <c r="C82" s="261"/>
      <c r="F82" s="261"/>
      <c r="G82" s="261"/>
      <c r="J82" s="261"/>
      <c r="K82" s="261"/>
    </row>
    <row r="83" spans="1:11" s="307" customFormat="1" ht="25.5" thickBot="1" x14ac:dyDescent="0.55000000000000004">
      <c r="A83" s="303" t="s">
        <v>240</v>
      </c>
      <c r="B83" s="304"/>
      <c r="C83" s="305"/>
      <c r="D83" s="304"/>
      <c r="E83" s="304"/>
      <c r="F83" s="304"/>
      <c r="G83" s="305"/>
      <c r="H83" s="304"/>
      <c r="I83" s="304"/>
      <c r="J83" s="304"/>
      <c r="K83" s="305"/>
    </row>
    <row r="84" spans="1:11" hidden="1" outlineLevel="1" x14ac:dyDescent="0.35"/>
    <row r="85" spans="1:11" ht="16" hidden="1" outlineLevel="1" thickBot="1" x14ac:dyDescent="0.4">
      <c r="A85" s="200" t="s">
        <v>198</v>
      </c>
      <c r="B85" s="140" t="s">
        <v>235</v>
      </c>
      <c r="E85" s="200" t="s">
        <v>198</v>
      </c>
      <c r="F85" s="140" t="s">
        <v>236</v>
      </c>
      <c r="I85" s="200" t="s">
        <v>198</v>
      </c>
      <c r="J85" s="140" t="s">
        <v>195</v>
      </c>
    </row>
    <row r="86" spans="1:11" ht="16" collapsed="1" thickBot="1" x14ac:dyDescent="0.4">
      <c r="A86" s="204" t="str">
        <f>B85</f>
        <v>President A</v>
      </c>
      <c r="B86" s="205"/>
      <c r="E86" s="206" t="str">
        <f>F85</f>
        <v>President B</v>
      </c>
      <c r="F86" s="207"/>
      <c r="I86" s="208" t="str">
        <f>J85</f>
        <v>Masters</v>
      </c>
      <c r="J86" s="209"/>
    </row>
    <row r="87" spans="1:11" ht="16" thickBot="1" x14ac:dyDescent="0.4">
      <c r="A87" s="210" t="s">
        <v>1</v>
      </c>
      <c r="B87" s="211" t="s">
        <v>204</v>
      </c>
      <c r="E87" s="212" t="s">
        <v>1</v>
      </c>
      <c r="F87" s="213" t="s">
        <v>204</v>
      </c>
      <c r="I87" s="214" t="s">
        <v>1</v>
      </c>
      <c r="J87" s="215" t="s">
        <v>204</v>
      </c>
    </row>
    <row r="88" spans="1:11" x14ac:dyDescent="0.35">
      <c r="A88" s="219" t="s">
        <v>351</v>
      </c>
      <c r="B88" s="310">
        <v>22</v>
      </c>
      <c r="C88" s="261"/>
      <c r="E88" s="219" t="s">
        <v>353</v>
      </c>
      <c r="F88" s="312">
        <v>13</v>
      </c>
      <c r="G88" s="261"/>
      <c r="I88" s="219" t="s">
        <v>373</v>
      </c>
      <c r="J88" s="310">
        <v>17</v>
      </c>
      <c r="K88" s="261"/>
    </row>
    <row r="89" spans="1:11" hidden="1" outlineLevel="1" x14ac:dyDescent="0.35">
      <c r="A89" s="219" t="s">
        <v>348</v>
      </c>
      <c r="B89" s="310">
        <v>18</v>
      </c>
      <c r="C89" s="261"/>
      <c r="E89" s="219" t="s">
        <v>572</v>
      </c>
      <c r="F89" s="310">
        <v>13</v>
      </c>
      <c r="G89" s="261"/>
      <c r="I89" s="219" t="s">
        <v>365</v>
      </c>
      <c r="J89" s="310">
        <v>16</v>
      </c>
      <c r="K89" s="261"/>
    </row>
    <row r="90" spans="1:11" hidden="1" outlineLevel="1" x14ac:dyDescent="0.35">
      <c r="A90" s="219" t="s">
        <v>534</v>
      </c>
      <c r="B90" s="310">
        <v>18</v>
      </c>
      <c r="C90" s="261"/>
      <c r="E90" s="219" t="s">
        <v>358</v>
      </c>
      <c r="F90" s="310">
        <v>13</v>
      </c>
      <c r="G90" s="261"/>
      <c r="I90" s="219" t="s">
        <v>546</v>
      </c>
      <c r="J90" s="310">
        <v>16</v>
      </c>
      <c r="K90" s="261"/>
    </row>
    <row r="91" spans="1:11" hidden="1" outlineLevel="1" x14ac:dyDescent="0.35">
      <c r="A91" s="219" t="s">
        <v>359</v>
      </c>
      <c r="B91" s="310">
        <v>13</v>
      </c>
      <c r="C91" s="261"/>
      <c r="E91" s="219" t="s">
        <v>574</v>
      </c>
      <c r="F91" s="310">
        <v>11</v>
      </c>
      <c r="G91" s="261"/>
      <c r="I91" s="219" t="s">
        <v>372</v>
      </c>
      <c r="J91" s="310">
        <v>15</v>
      </c>
      <c r="K91" s="261"/>
    </row>
    <row r="92" spans="1:11" hidden="1" outlineLevel="1" x14ac:dyDescent="0.35">
      <c r="A92" s="219" t="s">
        <v>533</v>
      </c>
      <c r="B92" s="310">
        <v>11</v>
      </c>
      <c r="C92" s="261"/>
      <c r="E92" s="219" t="s">
        <v>355</v>
      </c>
      <c r="F92" s="310">
        <v>10</v>
      </c>
      <c r="G92" s="261"/>
      <c r="I92" s="219" t="s">
        <v>598</v>
      </c>
      <c r="J92" s="310">
        <v>14</v>
      </c>
      <c r="K92" s="261"/>
    </row>
    <row r="93" spans="1:11" hidden="1" outlineLevel="1" x14ac:dyDescent="0.35">
      <c r="A93" s="219" t="s">
        <v>535</v>
      </c>
      <c r="B93" s="310">
        <v>10</v>
      </c>
      <c r="C93" s="261"/>
      <c r="E93" s="219" t="s">
        <v>573</v>
      </c>
      <c r="F93" s="310">
        <v>10</v>
      </c>
      <c r="G93" s="261"/>
      <c r="I93" s="219" t="s">
        <v>549</v>
      </c>
      <c r="J93" s="310">
        <v>13</v>
      </c>
      <c r="K93" s="261"/>
    </row>
    <row r="94" spans="1:11" hidden="1" outlineLevel="1" x14ac:dyDescent="0.35">
      <c r="A94" s="219" t="s">
        <v>203</v>
      </c>
      <c r="B94" s="310">
        <v>9</v>
      </c>
      <c r="C94" s="261"/>
      <c r="E94" s="219" t="s">
        <v>571</v>
      </c>
      <c r="F94" s="310">
        <v>8</v>
      </c>
      <c r="G94" s="261"/>
      <c r="I94" s="219" t="s">
        <v>375</v>
      </c>
      <c r="J94" s="310">
        <v>13</v>
      </c>
      <c r="K94" s="261"/>
    </row>
    <row r="95" spans="1:11" hidden="1" outlineLevel="1" x14ac:dyDescent="0.35">
      <c r="A95" s="219" t="s">
        <v>367</v>
      </c>
      <c r="B95" s="310">
        <v>6</v>
      </c>
      <c r="C95" s="261"/>
      <c r="E95" s="219" t="s">
        <v>356</v>
      </c>
      <c r="F95" s="310">
        <v>8</v>
      </c>
      <c r="G95" s="261"/>
      <c r="I95" s="219" t="s">
        <v>374</v>
      </c>
      <c r="J95" s="310">
        <v>13</v>
      </c>
      <c r="K95" s="261"/>
    </row>
    <row r="96" spans="1:11" hidden="1" outlineLevel="1" x14ac:dyDescent="0.35">
      <c r="A96" s="219" t="s">
        <v>350</v>
      </c>
      <c r="B96" s="310">
        <v>6</v>
      </c>
      <c r="C96" s="261"/>
      <c r="E96" s="219" t="s">
        <v>575</v>
      </c>
      <c r="F96" s="310">
        <v>7</v>
      </c>
      <c r="G96" s="261"/>
      <c r="I96" s="219" t="s">
        <v>369</v>
      </c>
      <c r="J96" s="310">
        <v>12</v>
      </c>
      <c r="K96" s="261"/>
    </row>
    <row r="97" spans="1:11" hidden="1" outlineLevel="1" x14ac:dyDescent="0.35">
      <c r="A97" s="219" t="s">
        <v>537</v>
      </c>
      <c r="B97" s="310">
        <v>5</v>
      </c>
      <c r="C97" s="261"/>
      <c r="E97" s="219" t="s">
        <v>364</v>
      </c>
      <c r="F97" s="310">
        <v>6</v>
      </c>
      <c r="G97" s="261"/>
      <c r="I97" s="219" t="s">
        <v>547</v>
      </c>
      <c r="J97" s="310">
        <v>12</v>
      </c>
      <c r="K97" s="261"/>
    </row>
    <row r="98" spans="1:11" hidden="1" outlineLevel="1" x14ac:dyDescent="0.35">
      <c r="A98" s="219" t="s">
        <v>357</v>
      </c>
      <c r="B98" s="310">
        <v>4</v>
      </c>
      <c r="C98" s="261"/>
      <c r="E98" s="219" t="s">
        <v>570</v>
      </c>
      <c r="F98" s="310">
        <v>5</v>
      </c>
      <c r="G98" s="261"/>
      <c r="I98" s="219" t="s">
        <v>343</v>
      </c>
      <c r="J98" s="310">
        <v>12</v>
      </c>
      <c r="K98" s="261"/>
    </row>
    <row r="99" spans="1:11" hidden="1" outlineLevel="1" x14ac:dyDescent="0.35">
      <c r="A99" s="219" t="s">
        <v>536</v>
      </c>
      <c r="B99" s="310">
        <v>4</v>
      </c>
      <c r="C99" s="261"/>
      <c r="E99" s="219" t="s">
        <v>354</v>
      </c>
      <c r="F99" s="310">
        <v>4</v>
      </c>
      <c r="G99" s="261"/>
      <c r="I99" s="219" t="s">
        <v>548</v>
      </c>
      <c r="J99" s="310">
        <v>6</v>
      </c>
      <c r="K99" s="261"/>
    </row>
    <row r="100" spans="1:11" hidden="1" outlineLevel="1" x14ac:dyDescent="0.35">
      <c r="A100" s="219" t="s">
        <v>532</v>
      </c>
      <c r="B100" s="310">
        <v>4</v>
      </c>
      <c r="C100" s="261"/>
      <c r="E100" s="219" t="s">
        <v>218</v>
      </c>
      <c r="F100" s="310">
        <v>3</v>
      </c>
      <c r="G100" s="261"/>
      <c r="I100" s="219" t="s">
        <v>370</v>
      </c>
      <c r="J100" s="310">
        <v>6</v>
      </c>
      <c r="K100" s="261"/>
    </row>
    <row r="101" spans="1:11" hidden="1" outlineLevel="1" x14ac:dyDescent="0.35">
      <c r="A101" s="219" t="s">
        <v>349</v>
      </c>
      <c r="B101" s="310">
        <v>3</v>
      </c>
      <c r="C101" s="261"/>
      <c r="E101" s="219" t="s">
        <v>376</v>
      </c>
      <c r="F101" s="310">
        <v>3</v>
      </c>
      <c r="G101" s="261"/>
      <c r="I101" s="219" t="s">
        <v>371</v>
      </c>
      <c r="J101" s="310">
        <v>5</v>
      </c>
      <c r="K101" s="261"/>
    </row>
    <row r="102" spans="1:11" ht="16" hidden="1" outlineLevel="1" thickBot="1" x14ac:dyDescent="0.4">
      <c r="A102" s="198" t="s">
        <v>85</v>
      </c>
      <c r="B102" s="311">
        <v>133</v>
      </c>
      <c r="C102" s="261"/>
      <c r="E102" s="199" t="s">
        <v>85</v>
      </c>
      <c r="F102" s="311">
        <v>114</v>
      </c>
      <c r="G102" s="261"/>
      <c r="I102" s="198" t="s">
        <v>85</v>
      </c>
      <c r="J102" s="311">
        <v>170</v>
      </c>
      <c r="K102" s="261"/>
    </row>
    <row r="103" spans="1:11" ht="16" hidden="1" outlineLevel="1" thickBot="1" x14ac:dyDescent="0.4">
      <c r="A103" s="275"/>
      <c r="B103" s="260"/>
      <c r="C103" s="261"/>
      <c r="E103" s="275"/>
      <c r="F103" s="260"/>
      <c r="G103" s="261"/>
      <c r="I103" s="275"/>
      <c r="J103" s="260"/>
      <c r="K103" s="261"/>
    </row>
    <row r="104" spans="1:11" ht="16" collapsed="1" thickBot="1" x14ac:dyDescent="0.4"/>
    <row r="105" spans="1:11" hidden="1" outlineLevel="1" x14ac:dyDescent="0.35">
      <c r="F105" s="140"/>
    </row>
    <row r="106" spans="1:11" ht="16" hidden="1" outlineLevel="1" thickBot="1" x14ac:dyDescent="0.4">
      <c r="A106" s="200" t="s">
        <v>198</v>
      </c>
      <c r="B106" s="140" t="s">
        <v>237</v>
      </c>
      <c r="E106" s="200" t="s">
        <v>198</v>
      </c>
      <c r="F106" s="140" t="s">
        <v>238</v>
      </c>
      <c r="I106" s="200" t="s">
        <v>198</v>
      </c>
      <c r="J106" s="201" t="s">
        <v>197</v>
      </c>
    </row>
    <row r="107" spans="1:11" ht="16" collapsed="1" thickBot="1" x14ac:dyDescent="0.4">
      <c r="A107" s="202" t="str">
        <f>B106</f>
        <v>Development</v>
      </c>
      <c r="B107" s="203"/>
      <c r="E107" s="188" t="str">
        <f>F106</f>
        <v>Veterans/Inland</v>
      </c>
      <c r="F107" s="189"/>
      <c r="I107" s="190" t="str">
        <f>J106</f>
        <v>Ladies</v>
      </c>
      <c r="J107" s="191"/>
    </row>
    <row r="108" spans="1:11" ht="16" thickBot="1" x14ac:dyDescent="0.4">
      <c r="A108" s="192" t="s">
        <v>1</v>
      </c>
      <c r="B108" s="193" t="s">
        <v>204</v>
      </c>
      <c r="E108" s="216" t="s">
        <v>1</v>
      </c>
      <c r="F108" s="216" t="s">
        <v>204</v>
      </c>
      <c r="I108" s="217" t="s">
        <v>1</v>
      </c>
      <c r="J108" s="218" t="s">
        <v>204</v>
      </c>
    </row>
    <row r="109" spans="1:11" x14ac:dyDescent="0.35">
      <c r="A109" s="219" t="s">
        <v>579</v>
      </c>
      <c r="B109" s="310">
        <v>19</v>
      </c>
      <c r="C109" s="261"/>
      <c r="E109" s="219" t="s">
        <v>220</v>
      </c>
      <c r="F109" s="312">
        <v>28</v>
      </c>
      <c r="G109" s="261"/>
      <c r="I109" s="537" t="s">
        <v>219</v>
      </c>
      <c r="J109" s="538">
        <v>18</v>
      </c>
      <c r="K109" s="261"/>
    </row>
    <row r="110" spans="1:11" hidden="1" outlineLevel="1" x14ac:dyDescent="0.35">
      <c r="A110" s="219" t="s">
        <v>583</v>
      </c>
      <c r="B110" s="310">
        <v>18</v>
      </c>
      <c r="C110" s="261"/>
      <c r="E110" s="219" t="s">
        <v>543</v>
      </c>
      <c r="F110" s="310">
        <v>24</v>
      </c>
      <c r="G110" s="261"/>
      <c r="I110" s="219" t="s">
        <v>567</v>
      </c>
      <c r="J110" s="310">
        <v>16</v>
      </c>
      <c r="K110" s="261"/>
    </row>
    <row r="111" spans="1:11" hidden="1" outlineLevel="1" x14ac:dyDescent="0.35">
      <c r="A111" s="219" t="s">
        <v>576</v>
      </c>
      <c r="B111" s="310">
        <v>18</v>
      </c>
      <c r="C111" s="261"/>
      <c r="E111" s="219" t="s">
        <v>539</v>
      </c>
      <c r="F111" s="310">
        <v>18</v>
      </c>
      <c r="G111" s="261"/>
      <c r="I111" s="219" t="s">
        <v>347</v>
      </c>
      <c r="J111" s="310">
        <v>16</v>
      </c>
      <c r="K111" s="261"/>
    </row>
    <row r="112" spans="1:11" hidden="1" outlineLevel="1" x14ac:dyDescent="0.35">
      <c r="A112" s="219" t="s">
        <v>586</v>
      </c>
      <c r="B112" s="310">
        <v>16</v>
      </c>
      <c r="C112" s="261"/>
      <c r="E112" s="219" t="s">
        <v>544</v>
      </c>
      <c r="F112" s="310">
        <v>18</v>
      </c>
      <c r="G112" s="261"/>
      <c r="I112" s="219" t="s">
        <v>563</v>
      </c>
      <c r="J112" s="310">
        <v>13</v>
      </c>
      <c r="K112" s="261"/>
    </row>
    <row r="113" spans="1:11" hidden="1" outlineLevel="1" x14ac:dyDescent="0.35">
      <c r="A113" s="219" t="s">
        <v>577</v>
      </c>
      <c r="B113" s="310">
        <v>14</v>
      </c>
      <c r="C113" s="261"/>
      <c r="E113" s="219" t="s">
        <v>542</v>
      </c>
      <c r="F113" s="310">
        <v>15</v>
      </c>
      <c r="G113" s="261"/>
      <c r="I113" s="219" t="s">
        <v>568</v>
      </c>
      <c r="J113" s="310">
        <v>13</v>
      </c>
      <c r="K113" s="261"/>
    </row>
    <row r="114" spans="1:11" hidden="1" outlineLevel="1" x14ac:dyDescent="0.35">
      <c r="A114" s="219" t="s">
        <v>360</v>
      </c>
      <c r="B114" s="310">
        <v>14</v>
      </c>
      <c r="C114" s="261"/>
      <c r="E114" s="219" t="s">
        <v>366</v>
      </c>
      <c r="F114" s="310">
        <v>15</v>
      </c>
      <c r="G114" s="261"/>
      <c r="I114" s="219" t="s">
        <v>569</v>
      </c>
      <c r="J114" s="310">
        <v>13</v>
      </c>
      <c r="K114" s="261"/>
    </row>
    <row r="115" spans="1:11" hidden="1" outlineLevel="1" x14ac:dyDescent="0.35">
      <c r="A115" s="219" t="s">
        <v>352</v>
      </c>
      <c r="B115" s="310">
        <v>12</v>
      </c>
      <c r="C115" s="261"/>
      <c r="E115" s="219" t="s">
        <v>541</v>
      </c>
      <c r="F115" s="310">
        <v>12</v>
      </c>
      <c r="G115" s="261"/>
      <c r="I115" s="219" t="s">
        <v>344</v>
      </c>
      <c r="J115" s="310">
        <v>11</v>
      </c>
      <c r="K115" s="261"/>
    </row>
    <row r="116" spans="1:11" hidden="1" outlineLevel="1" x14ac:dyDescent="0.35">
      <c r="A116" s="219" t="s">
        <v>584</v>
      </c>
      <c r="B116" s="310">
        <v>11</v>
      </c>
      <c r="C116" s="261"/>
      <c r="E116" s="219" t="s">
        <v>538</v>
      </c>
      <c r="F116" s="310">
        <v>11</v>
      </c>
      <c r="G116" s="261"/>
      <c r="I116" s="219" t="s">
        <v>377</v>
      </c>
      <c r="J116" s="310">
        <v>10</v>
      </c>
      <c r="K116" s="261"/>
    </row>
    <row r="117" spans="1:11" hidden="1" outlineLevel="1" x14ac:dyDescent="0.35">
      <c r="A117" s="219" t="s">
        <v>582</v>
      </c>
      <c r="B117" s="310">
        <v>9</v>
      </c>
      <c r="C117" s="261"/>
      <c r="E117" s="219" t="s">
        <v>540</v>
      </c>
      <c r="F117" s="310">
        <v>10</v>
      </c>
      <c r="G117" s="261"/>
      <c r="I117" s="219" t="s">
        <v>346</v>
      </c>
      <c r="J117" s="310">
        <v>8</v>
      </c>
      <c r="K117" s="261"/>
    </row>
    <row r="118" spans="1:11" hidden="1" outlineLevel="1" x14ac:dyDescent="0.35">
      <c r="A118" s="219" t="s">
        <v>578</v>
      </c>
      <c r="B118" s="310">
        <v>8</v>
      </c>
      <c r="C118" s="261"/>
      <c r="E118" s="219" t="s">
        <v>363</v>
      </c>
      <c r="F118" s="310">
        <v>9</v>
      </c>
      <c r="G118" s="261"/>
      <c r="I118" s="219" t="s">
        <v>345</v>
      </c>
      <c r="J118" s="310">
        <v>8</v>
      </c>
      <c r="K118" s="261"/>
    </row>
    <row r="119" spans="1:11" hidden="1" outlineLevel="1" x14ac:dyDescent="0.35">
      <c r="A119" s="219" t="s">
        <v>587</v>
      </c>
      <c r="B119" s="310">
        <v>8</v>
      </c>
      <c r="C119" s="261"/>
      <c r="E119" s="219" t="s">
        <v>361</v>
      </c>
      <c r="F119" s="310">
        <v>8</v>
      </c>
      <c r="G119" s="261"/>
      <c r="I119" s="219" t="s">
        <v>566</v>
      </c>
      <c r="J119" s="310">
        <v>8</v>
      </c>
      <c r="K119" s="261"/>
    </row>
    <row r="120" spans="1:11" hidden="1" outlineLevel="1" x14ac:dyDescent="0.35">
      <c r="A120" s="219" t="s">
        <v>581</v>
      </c>
      <c r="B120" s="310">
        <v>7</v>
      </c>
      <c r="C120" s="261"/>
      <c r="E120" s="219" t="s">
        <v>368</v>
      </c>
      <c r="F120" s="310">
        <v>7</v>
      </c>
      <c r="G120" s="261"/>
      <c r="I120" s="537" t="s">
        <v>564</v>
      </c>
      <c r="J120" s="538">
        <v>6</v>
      </c>
      <c r="K120" s="261"/>
    </row>
    <row r="121" spans="1:11" hidden="1" outlineLevel="1" x14ac:dyDescent="0.35">
      <c r="A121" s="219" t="s">
        <v>585</v>
      </c>
      <c r="B121" s="310">
        <v>7</v>
      </c>
      <c r="C121" s="261"/>
      <c r="E121" s="219" t="s">
        <v>545</v>
      </c>
      <c r="F121" s="310">
        <v>4</v>
      </c>
      <c r="G121" s="261"/>
      <c r="I121" s="219" t="s">
        <v>562</v>
      </c>
      <c r="J121" s="310">
        <v>4</v>
      </c>
      <c r="K121" s="261"/>
    </row>
    <row r="122" spans="1:11" hidden="1" outlineLevel="1" x14ac:dyDescent="0.35">
      <c r="A122" s="219" t="s">
        <v>580</v>
      </c>
      <c r="B122" s="310">
        <v>7</v>
      </c>
      <c r="C122" s="261"/>
      <c r="E122" s="219" t="s">
        <v>362</v>
      </c>
      <c r="F122" s="310">
        <v>3</v>
      </c>
      <c r="G122" s="261"/>
      <c r="I122" s="219" t="s">
        <v>565</v>
      </c>
      <c r="J122" s="310">
        <v>3</v>
      </c>
      <c r="K122" s="261"/>
    </row>
    <row r="123" spans="1:11" ht="16" hidden="1" outlineLevel="1" thickBot="1" x14ac:dyDescent="0.4">
      <c r="A123" s="198" t="s">
        <v>85</v>
      </c>
      <c r="B123" s="311">
        <v>168</v>
      </c>
      <c r="C123" s="261"/>
      <c r="E123" s="199" t="s">
        <v>85</v>
      </c>
      <c r="F123" s="311">
        <v>182</v>
      </c>
      <c r="G123" s="261"/>
      <c r="I123" s="199" t="s">
        <v>85</v>
      </c>
      <c r="J123" s="311">
        <v>147</v>
      </c>
      <c r="K123" s="261"/>
    </row>
    <row r="124" spans="1:11" ht="16" hidden="1" outlineLevel="1" thickBot="1" x14ac:dyDescent="0.4">
      <c r="A124" s="275"/>
      <c r="B124" s="260"/>
      <c r="C124" s="261"/>
      <c r="E124" s="275"/>
      <c r="F124" s="260"/>
      <c r="G124" s="261"/>
      <c r="I124" s="275"/>
      <c r="J124" s="260"/>
      <c r="K124" s="261"/>
    </row>
    <row r="125" spans="1:11" hidden="1" outlineLevel="1" x14ac:dyDescent="0.35"/>
    <row r="126" spans="1:11" collapsed="1" x14ac:dyDescent="0.35"/>
    <row r="128" spans="1:11" ht="16" thickBot="1" x14ac:dyDescent="0.4">
      <c r="A128" s="200" t="s">
        <v>198</v>
      </c>
      <c r="B128" s="140" t="s">
        <v>380</v>
      </c>
    </row>
    <row r="129" spans="1:2" ht="16" thickBot="1" x14ac:dyDescent="0.4">
      <c r="A129" s="451" t="str">
        <f>B128</f>
        <v>Grand Masters</v>
      </c>
      <c r="B129" s="452"/>
    </row>
    <row r="130" spans="1:2" ht="16" thickBot="1" x14ac:dyDescent="0.4">
      <c r="A130" s="448" t="s">
        <v>1</v>
      </c>
      <c r="B130" s="453" t="s">
        <v>204</v>
      </c>
    </row>
    <row r="131" spans="1:2" x14ac:dyDescent="0.35">
      <c r="A131" s="219" t="s">
        <v>561</v>
      </c>
      <c r="B131" s="310">
        <v>17</v>
      </c>
    </row>
    <row r="132" spans="1:2" hidden="1" outlineLevel="1" x14ac:dyDescent="0.35">
      <c r="A132" s="219" t="s">
        <v>600</v>
      </c>
      <c r="B132" s="310">
        <v>16</v>
      </c>
    </row>
    <row r="133" spans="1:2" hidden="1" outlineLevel="1" x14ac:dyDescent="0.35">
      <c r="A133" s="219" t="s">
        <v>599</v>
      </c>
      <c r="B133" s="310">
        <v>12</v>
      </c>
    </row>
    <row r="134" spans="1:2" hidden="1" outlineLevel="1" x14ac:dyDescent="0.35">
      <c r="A134" s="219" t="s">
        <v>557</v>
      </c>
      <c r="B134" s="310">
        <v>9</v>
      </c>
    </row>
    <row r="135" spans="1:2" hidden="1" outlineLevel="1" x14ac:dyDescent="0.35">
      <c r="A135" s="219" t="s">
        <v>558</v>
      </c>
      <c r="B135" s="310">
        <v>9</v>
      </c>
    </row>
    <row r="136" spans="1:2" hidden="1" outlineLevel="1" x14ac:dyDescent="0.35">
      <c r="A136" s="219" t="s">
        <v>551</v>
      </c>
      <c r="B136" s="310">
        <v>8</v>
      </c>
    </row>
    <row r="137" spans="1:2" hidden="1" outlineLevel="1" x14ac:dyDescent="0.35">
      <c r="A137" s="219" t="s">
        <v>553</v>
      </c>
      <c r="B137" s="310">
        <v>8</v>
      </c>
    </row>
    <row r="138" spans="1:2" hidden="1" outlineLevel="1" x14ac:dyDescent="0.35">
      <c r="A138" s="219" t="s">
        <v>559</v>
      </c>
      <c r="B138" s="310">
        <v>8</v>
      </c>
    </row>
    <row r="139" spans="1:2" hidden="1" outlineLevel="1" x14ac:dyDescent="0.35">
      <c r="A139" s="219" t="s">
        <v>560</v>
      </c>
      <c r="B139" s="310">
        <v>7</v>
      </c>
    </row>
    <row r="140" spans="1:2" hidden="1" outlineLevel="1" x14ac:dyDescent="0.35">
      <c r="A140" s="219" t="s">
        <v>550</v>
      </c>
      <c r="B140" s="310">
        <v>6</v>
      </c>
    </row>
    <row r="141" spans="1:2" hidden="1" outlineLevel="1" x14ac:dyDescent="0.35">
      <c r="A141" s="219" t="s">
        <v>554</v>
      </c>
      <c r="B141" s="310">
        <v>6</v>
      </c>
    </row>
    <row r="142" spans="1:2" hidden="1" outlineLevel="1" x14ac:dyDescent="0.35">
      <c r="A142" s="219" t="s">
        <v>552</v>
      </c>
      <c r="B142" s="310">
        <v>6</v>
      </c>
    </row>
    <row r="143" spans="1:2" hidden="1" outlineLevel="1" x14ac:dyDescent="0.35">
      <c r="A143" s="219" t="s">
        <v>555</v>
      </c>
      <c r="B143" s="310">
        <v>5</v>
      </c>
    </row>
    <row r="144" spans="1:2" hidden="1" outlineLevel="1" x14ac:dyDescent="0.35">
      <c r="A144" s="219" t="s">
        <v>556</v>
      </c>
      <c r="B144" s="310">
        <v>3</v>
      </c>
    </row>
    <row r="145" spans="1:26" ht="16" hidden="1" outlineLevel="1" thickBot="1" x14ac:dyDescent="0.4">
      <c r="A145" s="198" t="s">
        <v>85</v>
      </c>
      <c r="B145" s="311">
        <v>120</v>
      </c>
      <c r="N145" s="141"/>
    </row>
    <row r="146" spans="1:26" ht="16" hidden="1" outlineLevel="1" thickBot="1" x14ac:dyDescent="0.4">
      <c r="A146" s="275"/>
      <c r="B146" s="260"/>
      <c r="N146" s="141"/>
    </row>
    <row r="147" spans="1:26" collapsed="1" x14ac:dyDescent="0.35">
      <c r="N147" s="141"/>
    </row>
    <row r="148" spans="1:26" x14ac:dyDescent="0.35">
      <c r="N148" s="141"/>
    </row>
    <row r="149" spans="1:26" x14ac:dyDescent="0.35">
      <c r="N149" s="141"/>
    </row>
    <row r="150" spans="1:26" s="307" customFormat="1" ht="25" x14ac:dyDescent="0.5">
      <c r="A150" s="303" t="s">
        <v>241</v>
      </c>
      <c r="B150" s="304"/>
      <c r="C150" s="305"/>
      <c r="D150" s="304"/>
      <c r="E150" s="304"/>
      <c r="F150" s="304"/>
      <c r="G150" s="305"/>
      <c r="H150" s="304"/>
      <c r="I150" s="304"/>
      <c r="J150" s="304"/>
      <c r="K150" s="305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</row>
    <row r="151" spans="1:26" outlineLevel="1" x14ac:dyDescent="0.35">
      <c r="N151" s="141"/>
      <c r="O151" s="141"/>
      <c r="S151" s="141"/>
    </row>
    <row r="152" spans="1:26" outlineLevel="1" x14ac:dyDescent="0.35">
      <c r="A152" s="200" t="s">
        <v>205</v>
      </c>
      <c r="B152" s="140" t="s">
        <v>5</v>
      </c>
      <c r="E152" s="200" t="s">
        <v>205</v>
      </c>
      <c r="F152" s="140" t="s">
        <v>5</v>
      </c>
      <c r="I152" s="200" t="s">
        <v>205</v>
      </c>
      <c r="J152" s="140" t="s">
        <v>5</v>
      </c>
      <c r="M152" s="200" t="s">
        <v>205</v>
      </c>
      <c r="N152" s="140" t="s">
        <v>5</v>
      </c>
      <c r="O152" s="141"/>
      <c r="R152" s="200" t="s">
        <v>205</v>
      </c>
      <c r="S152" s="140" t="s">
        <v>5</v>
      </c>
      <c r="V152" s="200" t="s">
        <v>205</v>
      </c>
      <c r="W152" s="140" t="s">
        <v>5</v>
      </c>
      <c r="Y152" s="200" t="s">
        <v>205</v>
      </c>
      <c r="Z152" s="140" t="s">
        <v>5</v>
      </c>
    </row>
    <row r="153" spans="1:26" outlineLevel="1" x14ac:dyDescent="0.35">
      <c r="A153" s="200" t="s">
        <v>198</v>
      </c>
      <c r="B153" s="140" t="s">
        <v>235</v>
      </c>
      <c r="E153" s="200" t="s">
        <v>198</v>
      </c>
      <c r="F153" s="140" t="s">
        <v>236</v>
      </c>
      <c r="I153" s="200" t="s">
        <v>198</v>
      </c>
      <c r="J153" s="140" t="s">
        <v>195</v>
      </c>
      <c r="M153" s="200" t="s">
        <v>198</v>
      </c>
      <c r="N153" s="140" t="s">
        <v>237</v>
      </c>
      <c r="O153" s="141"/>
      <c r="R153" s="200" t="s">
        <v>198</v>
      </c>
      <c r="S153" s="140" t="s">
        <v>238</v>
      </c>
      <c r="V153" s="200" t="s">
        <v>198</v>
      </c>
      <c r="W153" s="140" t="s">
        <v>197</v>
      </c>
      <c r="Y153" s="200" t="s">
        <v>198</v>
      </c>
      <c r="Z153" s="140" t="s">
        <v>380</v>
      </c>
    </row>
    <row r="154" spans="1:26" outlineLevel="1" x14ac:dyDescent="0.35">
      <c r="N154" s="141"/>
      <c r="O154" s="141"/>
      <c r="S154" s="141"/>
      <c r="Z154" s="141"/>
    </row>
    <row r="155" spans="1:26" outlineLevel="1" x14ac:dyDescent="0.35">
      <c r="A155" s="200" t="s">
        <v>212</v>
      </c>
      <c r="B155" s="140" t="s">
        <v>213</v>
      </c>
      <c r="E155" s="200" t="s">
        <v>212</v>
      </c>
      <c r="F155" s="140" t="s">
        <v>213</v>
      </c>
      <c r="I155" s="200" t="s">
        <v>212</v>
      </c>
      <c r="J155" s="140" t="s">
        <v>213</v>
      </c>
      <c r="M155" s="200" t="s">
        <v>212</v>
      </c>
      <c r="N155" s="140" t="s">
        <v>213</v>
      </c>
      <c r="O155" s="141"/>
      <c r="R155" s="200" t="s">
        <v>212</v>
      </c>
      <c r="S155" s="140" t="s">
        <v>213</v>
      </c>
      <c r="V155" s="200" t="s">
        <v>212</v>
      </c>
      <c r="W155" s="140" t="s">
        <v>213</v>
      </c>
      <c r="Y155" s="200" t="s">
        <v>212</v>
      </c>
      <c r="Z155" s="140" t="s">
        <v>213</v>
      </c>
    </row>
    <row r="156" spans="1:26" outlineLevel="1" x14ac:dyDescent="0.35">
      <c r="A156" s="219" t="s">
        <v>348</v>
      </c>
      <c r="B156" s="539">
        <v>3.7</v>
      </c>
      <c r="E156" s="219" t="s">
        <v>356</v>
      </c>
      <c r="F156" s="539">
        <v>3.4</v>
      </c>
      <c r="I156" s="219" t="s">
        <v>343</v>
      </c>
      <c r="J156" s="539">
        <v>3.3</v>
      </c>
      <c r="M156" s="219" t="s">
        <v>584</v>
      </c>
      <c r="N156" s="539">
        <v>9.6</v>
      </c>
      <c r="O156" s="141"/>
      <c r="R156" s="219" t="s">
        <v>361</v>
      </c>
      <c r="S156" s="539">
        <v>5</v>
      </c>
      <c r="V156" s="219" t="s">
        <v>565</v>
      </c>
      <c r="W156" s="539">
        <v>13.3</v>
      </c>
      <c r="Y156" s="219" t="s">
        <v>599</v>
      </c>
      <c r="Z156" s="539">
        <v>4.0999999999999996</v>
      </c>
    </row>
    <row r="157" spans="1:26" outlineLevel="1" x14ac:dyDescent="0.35">
      <c r="A157" s="220" t="s">
        <v>19</v>
      </c>
      <c r="B157" s="539">
        <v>3.7</v>
      </c>
      <c r="E157" s="220" t="s">
        <v>19</v>
      </c>
      <c r="F157" s="539">
        <v>3.4</v>
      </c>
      <c r="I157" s="220" t="s">
        <v>19</v>
      </c>
      <c r="J157" s="539">
        <v>3.3</v>
      </c>
      <c r="M157" s="220" t="s">
        <v>19</v>
      </c>
      <c r="N157" s="539">
        <v>9.6</v>
      </c>
      <c r="O157" s="141"/>
      <c r="R157" s="220" t="s">
        <v>19</v>
      </c>
      <c r="S157" s="539">
        <v>5</v>
      </c>
      <c r="V157" s="220" t="s">
        <v>19</v>
      </c>
      <c r="W157" s="539">
        <v>13.3</v>
      </c>
      <c r="Y157" s="220" t="s">
        <v>19</v>
      </c>
      <c r="Z157" s="539">
        <v>4.0999999999999996</v>
      </c>
    </row>
    <row r="158" spans="1:26" outlineLevel="1" x14ac:dyDescent="0.35">
      <c r="A158" s="219" t="s">
        <v>351</v>
      </c>
      <c r="B158" s="539">
        <v>3</v>
      </c>
      <c r="E158" s="219" t="s">
        <v>574</v>
      </c>
      <c r="F158" s="539">
        <v>2.2999999999999998</v>
      </c>
      <c r="I158" s="219" t="s">
        <v>598</v>
      </c>
      <c r="J158" s="539">
        <v>2.7</v>
      </c>
      <c r="M158" s="219" t="s">
        <v>352</v>
      </c>
      <c r="N158" s="539">
        <v>5.4</v>
      </c>
      <c r="O158" s="141"/>
      <c r="R158" s="219" t="s">
        <v>539</v>
      </c>
      <c r="S158" s="539">
        <v>4.2</v>
      </c>
      <c r="V158" s="219" t="s">
        <v>564</v>
      </c>
      <c r="W158" s="539">
        <v>4.2</v>
      </c>
      <c r="Y158" s="219" t="s">
        <v>600</v>
      </c>
      <c r="Z158" s="539">
        <v>3.9</v>
      </c>
    </row>
    <row r="159" spans="1:26" outlineLevel="1" x14ac:dyDescent="0.35">
      <c r="A159" s="220" t="s">
        <v>19</v>
      </c>
      <c r="B159" s="539">
        <v>3</v>
      </c>
      <c r="E159" s="220" t="s">
        <v>19</v>
      </c>
      <c r="F159" s="539">
        <v>2.2999999999999998</v>
      </c>
      <c r="I159" s="220" t="s">
        <v>19</v>
      </c>
      <c r="J159" s="539">
        <v>2.7</v>
      </c>
      <c r="M159" s="220" t="s">
        <v>19</v>
      </c>
      <c r="N159" s="539">
        <v>5.4</v>
      </c>
      <c r="O159" s="141"/>
      <c r="R159" s="220" t="s">
        <v>19</v>
      </c>
      <c r="S159" s="539">
        <v>4.2</v>
      </c>
      <c r="V159" s="220" t="s">
        <v>19</v>
      </c>
      <c r="W159" s="539">
        <v>4.2</v>
      </c>
      <c r="Y159" s="220" t="s">
        <v>19</v>
      </c>
      <c r="Z159" s="539">
        <v>3.9</v>
      </c>
    </row>
    <row r="160" spans="1:26" outlineLevel="1" x14ac:dyDescent="0.35">
      <c r="A160" s="219" t="s">
        <v>359</v>
      </c>
      <c r="B160" s="539">
        <v>2.6</v>
      </c>
      <c r="E160" s="219" t="s">
        <v>358</v>
      </c>
      <c r="F160" s="539">
        <v>2.2000000000000002</v>
      </c>
      <c r="I160" s="219" t="s">
        <v>372</v>
      </c>
      <c r="J160" s="539">
        <v>2.1</v>
      </c>
      <c r="M160" s="219" t="s">
        <v>576</v>
      </c>
      <c r="N160" s="539">
        <v>4.5999999999999996</v>
      </c>
      <c r="O160" s="141"/>
      <c r="R160" s="219" t="s">
        <v>366</v>
      </c>
      <c r="S160" s="539">
        <v>3.4</v>
      </c>
      <c r="V160" s="219" t="s">
        <v>566</v>
      </c>
      <c r="W160" s="539">
        <v>3.9</v>
      </c>
      <c r="Y160" s="219" t="s">
        <v>555</v>
      </c>
      <c r="Z160" s="539">
        <v>3.9</v>
      </c>
    </row>
    <row r="161" spans="1:26" outlineLevel="1" x14ac:dyDescent="0.35">
      <c r="A161" s="220" t="s">
        <v>19</v>
      </c>
      <c r="B161" s="539">
        <v>2.6</v>
      </c>
      <c r="E161" s="220" t="s">
        <v>19</v>
      </c>
      <c r="F161" s="539">
        <v>2.2000000000000002</v>
      </c>
      <c r="I161" s="220" t="s">
        <v>19</v>
      </c>
      <c r="J161" s="539">
        <v>2.1</v>
      </c>
      <c r="M161" s="220" t="s">
        <v>19</v>
      </c>
      <c r="N161" s="539">
        <v>4.5999999999999996</v>
      </c>
      <c r="O161" s="141"/>
      <c r="R161" s="220" t="s">
        <v>19</v>
      </c>
      <c r="S161" s="539">
        <v>3.4</v>
      </c>
      <c r="V161" s="220" t="s">
        <v>7</v>
      </c>
      <c r="W161" s="539">
        <v>1.1000000000000001</v>
      </c>
      <c r="Y161" s="220" t="s">
        <v>19</v>
      </c>
      <c r="Z161" s="539">
        <v>3.9</v>
      </c>
    </row>
    <row r="162" spans="1:26" outlineLevel="1" x14ac:dyDescent="0.35">
      <c r="A162" s="219" t="s">
        <v>534</v>
      </c>
      <c r="B162" s="539">
        <v>1.9</v>
      </c>
      <c r="E162" s="219" t="s">
        <v>355</v>
      </c>
      <c r="F162" s="539">
        <v>2.2000000000000002</v>
      </c>
      <c r="I162" s="219" t="s">
        <v>373</v>
      </c>
      <c r="J162" s="539">
        <v>2.1</v>
      </c>
      <c r="M162" s="219" t="s">
        <v>579</v>
      </c>
      <c r="N162" s="539">
        <v>4.0999999999999996</v>
      </c>
      <c r="O162" s="141"/>
      <c r="R162" s="219" t="s">
        <v>220</v>
      </c>
      <c r="S162" s="539">
        <v>2.6</v>
      </c>
      <c r="V162" s="220" t="s">
        <v>19</v>
      </c>
      <c r="W162" s="539">
        <v>3.9</v>
      </c>
      <c r="Y162" s="219" t="s">
        <v>559</v>
      </c>
      <c r="Z162" s="539">
        <v>2.2999999999999998</v>
      </c>
    </row>
    <row r="163" spans="1:26" outlineLevel="1" x14ac:dyDescent="0.35">
      <c r="A163" s="220" t="s">
        <v>19</v>
      </c>
      <c r="B163" s="539">
        <v>1.9</v>
      </c>
      <c r="E163" s="220" t="s">
        <v>19</v>
      </c>
      <c r="F163" s="539">
        <v>2.2000000000000002</v>
      </c>
      <c r="I163" s="220" t="s">
        <v>19</v>
      </c>
      <c r="J163" s="539">
        <v>2.1</v>
      </c>
      <c r="M163" s="220" t="s">
        <v>19</v>
      </c>
      <c r="N163" s="539">
        <v>4.0999999999999996</v>
      </c>
      <c r="O163" s="141"/>
      <c r="R163" s="220" t="s">
        <v>7</v>
      </c>
      <c r="S163" s="539">
        <v>1.1000000000000001</v>
      </c>
      <c r="V163" s="219" t="s">
        <v>377</v>
      </c>
      <c r="W163" s="539">
        <v>3.4</v>
      </c>
      <c r="Y163" s="220" t="s">
        <v>19</v>
      </c>
      <c r="Z163" s="539">
        <v>2.2999999999999998</v>
      </c>
    </row>
    <row r="164" spans="1:26" outlineLevel="1" x14ac:dyDescent="0.35">
      <c r="A164" s="219" t="s">
        <v>367</v>
      </c>
      <c r="B164" s="539">
        <v>1.6</v>
      </c>
      <c r="E164" s="219" t="s">
        <v>353</v>
      </c>
      <c r="F164" s="539">
        <v>2.2000000000000002</v>
      </c>
      <c r="I164" s="219" t="s">
        <v>375</v>
      </c>
      <c r="J164" s="539">
        <v>1.9</v>
      </c>
      <c r="M164" s="219" t="s">
        <v>577</v>
      </c>
      <c r="N164" s="539">
        <v>3.1</v>
      </c>
      <c r="O164" s="141"/>
      <c r="R164" s="220" t="s">
        <v>19</v>
      </c>
      <c r="S164" s="539">
        <v>2.6</v>
      </c>
      <c r="V164" s="220" t="s">
        <v>19</v>
      </c>
      <c r="W164" s="539">
        <v>3.4</v>
      </c>
      <c r="Y164" s="219" t="s">
        <v>558</v>
      </c>
      <c r="Z164" s="539">
        <v>2.2999999999999998</v>
      </c>
    </row>
    <row r="165" spans="1:26" outlineLevel="1" x14ac:dyDescent="0.35">
      <c r="A165" s="220" t="s">
        <v>19</v>
      </c>
      <c r="B165" s="539">
        <v>1.6</v>
      </c>
      <c r="E165" s="220" t="s">
        <v>19</v>
      </c>
      <c r="F165" s="539">
        <v>2.2000000000000002</v>
      </c>
      <c r="I165" s="220" t="s">
        <v>19</v>
      </c>
      <c r="J165" s="539">
        <v>1.9</v>
      </c>
      <c r="M165" s="220" t="s">
        <v>19</v>
      </c>
      <c r="N165" s="539">
        <v>3.1</v>
      </c>
      <c r="O165" s="141"/>
      <c r="R165" s="219" t="s">
        <v>543</v>
      </c>
      <c r="S165" s="539">
        <v>2.1</v>
      </c>
      <c r="V165" s="219" t="s">
        <v>567</v>
      </c>
      <c r="W165" s="539">
        <v>2.8</v>
      </c>
      <c r="Y165" s="220" t="s">
        <v>19</v>
      </c>
      <c r="Z165" s="539">
        <v>2.2999999999999998</v>
      </c>
    </row>
    <row r="166" spans="1:26" outlineLevel="1" x14ac:dyDescent="0.35">
      <c r="A166" s="219" t="s">
        <v>357</v>
      </c>
      <c r="B166" s="539">
        <v>1.6</v>
      </c>
      <c r="E166" s="219" t="s">
        <v>354</v>
      </c>
      <c r="F166" s="539">
        <v>2.2000000000000002</v>
      </c>
      <c r="I166" s="219" t="s">
        <v>546</v>
      </c>
      <c r="J166" s="539">
        <v>1.9</v>
      </c>
      <c r="M166" s="219" t="s">
        <v>583</v>
      </c>
      <c r="N166" s="539">
        <v>3</v>
      </c>
      <c r="O166" s="141"/>
      <c r="R166" s="220" t="s">
        <v>19</v>
      </c>
      <c r="S166" s="539">
        <v>2.1</v>
      </c>
      <c r="V166" s="220" t="s">
        <v>19</v>
      </c>
      <c r="W166" s="539">
        <v>2.8</v>
      </c>
      <c r="Y166" s="219" t="s">
        <v>553</v>
      </c>
      <c r="Z166" s="539">
        <v>2.2000000000000002</v>
      </c>
    </row>
    <row r="167" spans="1:26" outlineLevel="1" x14ac:dyDescent="0.35">
      <c r="A167" s="220" t="s">
        <v>19</v>
      </c>
      <c r="B167" s="539">
        <v>1.6</v>
      </c>
      <c r="E167" s="220" t="s">
        <v>19</v>
      </c>
      <c r="F167" s="539">
        <v>2.2000000000000002</v>
      </c>
      <c r="I167" s="220" t="s">
        <v>19</v>
      </c>
      <c r="J167" s="539">
        <v>1.9</v>
      </c>
      <c r="M167" s="220" t="s">
        <v>19</v>
      </c>
      <c r="N167" s="539">
        <v>3</v>
      </c>
      <c r="O167" s="141"/>
      <c r="R167" s="219" t="s">
        <v>544</v>
      </c>
      <c r="S167" s="539">
        <v>2.1</v>
      </c>
      <c r="V167" s="219" t="s">
        <v>345</v>
      </c>
      <c r="W167" s="539">
        <v>2.6</v>
      </c>
      <c r="Y167" s="220" t="s">
        <v>19</v>
      </c>
      <c r="Z167" s="539">
        <v>2.2000000000000002</v>
      </c>
    </row>
    <row r="168" spans="1:26" outlineLevel="1" x14ac:dyDescent="0.35">
      <c r="A168" s="219" t="s">
        <v>535</v>
      </c>
      <c r="B168" s="539">
        <v>1.4</v>
      </c>
      <c r="E168" s="219" t="s">
        <v>571</v>
      </c>
      <c r="F168" s="539">
        <v>1.9</v>
      </c>
      <c r="I168" s="219" t="s">
        <v>548</v>
      </c>
      <c r="J168" s="539">
        <v>1.8</v>
      </c>
      <c r="M168" s="219" t="s">
        <v>585</v>
      </c>
      <c r="N168" s="539">
        <v>2.8</v>
      </c>
      <c r="O168" s="141"/>
      <c r="R168" s="220" t="s">
        <v>19</v>
      </c>
      <c r="S168" s="539">
        <v>2.1</v>
      </c>
      <c r="V168" s="220" t="s">
        <v>19</v>
      </c>
      <c r="W168" s="539">
        <v>2.6</v>
      </c>
      <c r="Y168" s="219" t="s">
        <v>560</v>
      </c>
      <c r="Z168" s="539">
        <v>2.1</v>
      </c>
    </row>
    <row r="169" spans="1:26" outlineLevel="1" x14ac:dyDescent="0.35">
      <c r="A169" s="220" t="s">
        <v>19</v>
      </c>
      <c r="B169" s="539">
        <v>1.4</v>
      </c>
      <c r="E169" s="220" t="s">
        <v>19</v>
      </c>
      <c r="F169" s="539">
        <v>1.9</v>
      </c>
      <c r="I169" s="220" t="s">
        <v>19</v>
      </c>
      <c r="J169" s="539">
        <v>1.8</v>
      </c>
      <c r="M169" s="220" t="s">
        <v>19</v>
      </c>
      <c r="N169" s="539">
        <v>2.8</v>
      </c>
      <c r="O169" s="141"/>
      <c r="R169" s="219" t="s">
        <v>538</v>
      </c>
      <c r="S169" s="539">
        <v>2</v>
      </c>
      <c r="V169" s="219" t="s">
        <v>219</v>
      </c>
      <c r="W169" s="539">
        <v>2.5</v>
      </c>
      <c r="Y169" s="220" t="s">
        <v>19</v>
      </c>
      <c r="Z169" s="539">
        <v>2.1</v>
      </c>
    </row>
    <row r="170" spans="1:26" outlineLevel="1" x14ac:dyDescent="0.35">
      <c r="A170" s="219" t="s">
        <v>533</v>
      </c>
      <c r="B170" s="539">
        <v>1.3</v>
      </c>
      <c r="E170" s="219" t="s">
        <v>572</v>
      </c>
      <c r="F170" s="539">
        <v>1.6</v>
      </c>
      <c r="I170" s="219" t="s">
        <v>365</v>
      </c>
      <c r="J170" s="539">
        <v>1.8</v>
      </c>
      <c r="M170" s="219" t="s">
        <v>582</v>
      </c>
      <c r="N170" s="539">
        <v>2.7</v>
      </c>
      <c r="O170" s="141"/>
      <c r="R170" s="220" t="s">
        <v>19</v>
      </c>
      <c r="S170" s="539">
        <v>2</v>
      </c>
      <c r="V170" s="220" t="s">
        <v>19</v>
      </c>
      <c r="W170" s="539">
        <v>2.5</v>
      </c>
      <c r="Y170" s="219" t="s">
        <v>550</v>
      </c>
      <c r="Z170" s="539">
        <v>2.1</v>
      </c>
    </row>
    <row r="171" spans="1:26" outlineLevel="1" x14ac:dyDescent="0.35">
      <c r="A171" s="220" t="s">
        <v>19</v>
      </c>
      <c r="B171" s="539">
        <v>1.3</v>
      </c>
      <c r="E171" s="220" t="s">
        <v>19</v>
      </c>
      <c r="F171" s="539">
        <v>1.6</v>
      </c>
      <c r="I171" s="220" t="s">
        <v>19</v>
      </c>
      <c r="J171" s="539">
        <v>1.8</v>
      </c>
      <c r="M171" s="220" t="s">
        <v>19</v>
      </c>
      <c r="N171" s="539">
        <v>2.7</v>
      </c>
      <c r="O171" s="141"/>
      <c r="R171" s="219" t="s">
        <v>540</v>
      </c>
      <c r="S171" s="539">
        <v>2</v>
      </c>
      <c r="V171" s="219" t="s">
        <v>569</v>
      </c>
      <c r="W171" s="539">
        <v>2.2999999999999998</v>
      </c>
      <c r="Y171" s="220" t="s">
        <v>19</v>
      </c>
      <c r="Z171" s="539">
        <v>2.1</v>
      </c>
    </row>
    <row r="172" spans="1:26" outlineLevel="1" x14ac:dyDescent="0.35">
      <c r="A172" s="219" t="s">
        <v>203</v>
      </c>
      <c r="B172" s="539">
        <v>1.1000000000000001</v>
      </c>
      <c r="E172" s="219" t="s">
        <v>364</v>
      </c>
      <c r="F172" s="539">
        <v>1.5</v>
      </c>
      <c r="I172" s="219" t="s">
        <v>369</v>
      </c>
      <c r="J172" s="539">
        <v>1.8</v>
      </c>
      <c r="M172" s="219" t="s">
        <v>360</v>
      </c>
      <c r="N172" s="539">
        <v>2.5</v>
      </c>
      <c r="O172" s="141"/>
      <c r="R172" s="220" t="s">
        <v>7</v>
      </c>
      <c r="S172" s="539">
        <v>1.5</v>
      </c>
      <c r="V172" s="220" t="s">
        <v>19</v>
      </c>
      <c r="W172" s="539">
        <v>2.2999999999999998</v>
      </c>
      <c r="Y172" s="219" t="s">
        <v>552</v>
      </c>
      <c r="Z172" s="539">
        <v>2</v>
      </c>
    </row>
    <row r="173" spans="1:26" outlineLevel="1" x14ac:dyDescent="0.35">
      <c r="A173" s="220" t="s">
        <v>19</v>
      </c>
      <c r="B173" s="539">
        <v>1.1000000000000001</v>
      </c>
      <c r="E173" s="220" t="s">
        <v>19</v>
      </c>
      <c r="F173" s="539">
        <v>1.5</v>
      </c>
      <c r="I173" s="220" t="s">
        <v>19</v>
      </c>
      <c r="J173" s="539">
        <v>1.8</v>
      </c>
      <c r="M173" s="220" t="s">
        <v>19</v>
      </c>
      <c r="N173" s="539">
        <v>2.5</v>
      </c>
      <c r="O173" s="141"/>
      <c r="R173" s="220" t="s">
        <v>19</v>
      </c>
      <c r="S173" s="539">
        <v>2</v>
      </c>
      <c r="V173" s="219" t="s">
        <v>346</v>
      </c>
      <c r="W173" s="539">
        <v>2.2000000000000002</v>
      </c>
      <c r="Y173" s="220" t="s">
        <v>19</v>
      </c>
      <c r="Z173" s="539">
        <v>2</v>
      </c>
    </row>
    <row r="174" spans="1:26" outlineLevel="1" x14ac:dyDescent="0.35">
      <c r="A174" s="219" t="s">
        <v>532</v>
      </c>
      <c r="B174" s="539">
        <v>1.1000000000000001</v>
      </c>
      <c r="E174" s="219" t="s">
        <v>570</v>
      </c>
      <c r="F174" s="539">
        <v>1.1000000000000001</v>
      </c>
      <c r="I174" s="219" t="s">
        <v>374</v>
      </c>
      <c r="J174" s="539">
        <v>1.7</v>
      </c>
      <c r="M174" s="219" t="s">
        <v>586</v>
      </c>
      <c r="N174" s="539">
        <v>2.2999999999999998</v>
      </c>
      <c r="O174" s="141"/>
      <c r="R174" s="219" t="s">
        <v>542</v>
      </c>
      <c r="S174" s="539">
        <v>1.8</v>
      </c>
      <c r="V174" s="220" t="s">
        <v>19</v>
      </c>
      <c r="W174" s="539">
        <v>2.2000000000000002</v>
      </c>
      <c r="Y174" s="219" t="s">
        <v>554</v>
      </c>
      <c r="Z174" s="539">
        <v>2</v>
      </c>
    </row>
    <row r="175" spans="1:26" outlineLevel="1" x14ac:dyDescent="0.35">
      <c r="A175" s="220" t="s">
        <v>19</v>
      </c>
      <c r="B175" s="539">
        <v>1.1000000000000001</v>
      </c>
      <c r="E175" s="220" t="s">
        <v>19</v>
      </c>
      <c r="F175" s="539">
        <v>1.1000000000000001</v>
      </c>
      <c r="I175" s="220" t="s">
        <v>19</v>
      </c>
      <c r="J175" s="539">
        <v>1.7</v>
      </c>
      <c r="M175" s="220" t="s">
        <v>19</v>
      </c>
      <c r="N175" s="539">
        <v>2.2999999999999998</v>
      </c>
      <c r="O175" s="141"/>
      <c r="R175" s="220" t="s">
        <v>19</v>
      </c>
      <c r="S175" s="539">
        <v>1.8</v>
      </c>
      <c r="V175" s="219" t="s">
        <v>347</v>
      </c>
      <c r="W175" s="539">
        <v>2.2000000000000002</v>
      </c>
      <c r="Y175" s="220" t="s">
        <v>19</v>
      </c>
      <c r="Z175" s="539">
        <v>2</v>
      </c>
    </row>
    <row r="176" spans="1:26" outlineLevel="1" x14ac:dyDescent="0.35">
      <c r="A176" s="219" t="s">
        <v>85</v>
      </c>
      <c r="B176" s="539">
        <v>3.7</v>
      </c>
      <c r="E176" s="219" t="s">
        <v>573</v>
      </c>
      <c r="F176" s="539">
        <v>1</v>
      </c>
      <c r="I176" s="219" t="s">
        <v>370</v>
      </c>
      <c r="J176" s="539">
        <v>1.6</v>
      </c>
      <c r="M176" s="219" t="s">
        <v>580</v>
      </c>
      <c r="N176" s="539">
        <v>2.2999999999999998</v>
      </c>
      <c r="O176" s="141"/>
      <c r="R176" s="219" t="s">
        <v>363</v>
      </c>
      <c r="S176" s="539">
        <v>1.7</v>
      </c>
      <c r="V176" s="220" t="s">
        <v>7</v>
      </c>
      <c r="W176" s="539">
        <v>1.1000000000000001</v>
      </c>
      <c r="Y176" s="219" t="s">
        <v>561</v>
      </c>
      <c r="Z176" s="539">
        <v>1.7</v>
      </c>
    </row>
    <row r="177" spans="1:26" outlineLevel="1" x14ac:dyDescent="0.35">
      <c r="A177"/>
      <c r="B177"/>
      <c r="E177" s="220" t="s">
        <v>19</v>
      </c>
      <c r="F177" s="539">
        <v>1</v>
      </c>
      <c r="I177" s="220" t="s">
        <v>19</v>
      </c>
      <c r="J177" s="539">
        <v>1.6</v>
      </c>
      <c r="M177" s="220" t="s">
        <v>19</v>
      </c>
      <c r="N177" s="539">
        <v>2.2999999999999998</v>
      </c>
      <c r="O177" s="141"/>
      <c r="R177" s="220" t="s">
        <v>19</v>
      </c>
      <c r="S177" s="539">
        <v>1.7</v>
      </c>
      <c r="V177" s="220" t="s">
        <v>19</v>
      </c>
      <c r="W177" s="539">
        <v>2.2000000000000002</v>
      </c>
      <c r="Y177" s="220" t="s">
        <v>19</v>
      </c>
      <c r="Z177" s="539">
        <v>1.7</v>
      </c>
    </row>
    <row r="178" spans="1:26" outlineLevel="1" x14ac:dyDescent="0.35">
      <c r="A178"/>
      <c r="B178"/>
      <c r="E178" s="219" t="s">
        <v>85</v>
      </c>
      <c r="F178" s="539">
        <v>3.4</v>
      </c>
      <c r="I178" s="219" t="s">
        <v>547</v>
      </c>
      <c r="J178" s="539">
        <v>1.5</v>
      </c>
      <c r="M178" s="219" t="s">
        <v>578</v>
      </c>
      <c r="N178" s="539">
        <v>2</v>
      </c>
      <c r="O178" s="141"/>
      <c r="R178" s="219" t="s">
        <v>541</v>
      </c>
      <c r="S178" s="539">
        <v>1.4</v>
      </c>
      <c r="V178" s="219" t="s">
        <v>563</v>
      </c>
      <c r="W178" s="539">
        <v>2.1</v>
      </c>
      <c r="Y178" s="219" t="s">
        <v>557</v>
      </c>
      <c r="Z178" s="539">
        <v>1.7</v>
      </c>
    </row>
    <row r="179" spans="1:26" outlineLevel="1" x14ac:dyDescent="0.35">
      <c r="A179"/>
      <c r="B179"/>
      <c r="E179"/>
      <c r="F179"/>
      <c r="I179" s="220" t="s">
        <v>19</v>
      </c>
      <c r="J179" s="539">
        <v>1.5</v>
      </c>
      <c r="M179" s="220" t="s">
        <v>7</v>
      </c>
      <c r="N179" s="539">
        <v>1.1000000000000001</v>
      </c>
      <c r="R179" s="220" t="s">
        <v>19</v>
      </c>
      <c r="S179" s="539">
        <v>1.4</v>
      </c>
      <c r="V179" s="220" t="s">
        <v>19</v>
      </c>
      <c r="W179" s="539">
        <v>2.1</v>
      </c>
      <c r="Y179" s="220" t="s">
        <v>19</v>
      </c>
      <c r="Z179" s="539">
        <v>1.7</v>
      </c>
    </row>
    <row r="180" spans="1:26" outlineLevel="1" x14ac:dyDescent="0.35">
      <c r="A180"/>
      <c r="B180"/>
      <c r="E180"/>
      <c r="F180"/>
      <c r="I180" s="219" t="s">
        <v>549</v>
      </c>
      <c r="J180" s="539">
        <v>1.4</v>
      </c>
      <c r="M180" s="220" t="s">
        <v>19</v>
      </c>
      <c r="N180" s="539">
        <v>2</v>
      </c>
      <c r="R180" s="219" t="s">
        <v>368</v>
      </c>
      <c r="S180" s="539">
        <v>1.2</v>
      </c>
      <c r="V180" s="219" t="s">
        <v>344</v>
      </c>
      <c r="W180" s="539">
        <v>1.9</v>
      </c>
      <c r="Y180" s="219" t="s">
        <v>551</v>
      </c>
      <c r="Z180" s="539">
        <v>1.6</v>
      </c>
    </row>
    <row r="181" spans="1:26" outlineLevel="1" x14ac:dyDescent="0.35">
      <c r="A181"/>
      <c r="B181"/>
      <c r="E181"/>
      <c r="F181"/>
      <c r="I181" s="220" t="s">
        <v>19</v>
      </c>
      <c r="J181" s="539">
        <v>1.4</v>
      </c>
      <c r="M181" s="219" t="s">
        <v>587</v>
      </c>
      <c r="N181" s="539">
        <v>1.6</v>
      </c>
      <c r="R181" s="220" t="s">
        <v>19</v>
      </c>
      <c r="S181" s="539">
        <v>1.2</v>
      </c>
      <c r="V181" s="220" t="s">
        <v>19</v>
      </c>
      <c r="W181" s="539">
        <v>1.9</v>
      </c>
      <c r="Y181" s="220" t="s">
        <v>19</v>
      </c>
      <c r="Z181" s="539">
        <v>1.6</v>
      </c>
    </row>
    <row r="182" spans="1:26" outlineLevel="1" x14ac:dyDescent="0.35">
      <c r="A182"/>
      <c r="B182"/>
      <c r="E182"/>
      <c r="F182"/>
      <c r="I182" s="219" t="s">
        <v>371</v>
      </c>
      <c r="J182" s="539">
        <v>1</v>
      </c>
      <c r="M182" s="220" t="s">
        <v>19</v>
      </c>
      <c r="N182" s="539">
        <v>1.6</v>
      </c>
      <c r="R182" s="219" t="s">
        <v>85</v>
      </c>
      <c r="S182" s="539">
        <v>5</v>
      </c>
      <c r="V182" s="219" t="s">
        <v>568</v>
      </c>
      <c r="W182" s="539">
        <v>1.8</v>
      </c>
      <c r="Y182" s="219" t="s">
        <v>556</v>
      </c>
      <c r="Z182" s="539">
        <v>1.2</v>
      </c>
    </row>
    <row r="183" spans="1:26" outlineLevel="1" x14ac:dyDescent="0.35">
      <c r="A183"/>
      <c r="B183"/>
      <c r="E183"/>
      <c r="F183"/>
      <c r="I183" s="220" t="s">
        <v>19</v>
      </c>
      <c r="J183" s="539">
        <v>1</v>
      </c>
      <c r="M183" s="219" t="s">
        <v>581</v>
      </c>
      <c r="N183" s="539">
        <v>1.6</v>
      </c>
      <c r="R183"/>
      <c r="S183"/>
      <c r="V183" s="220" t="s">
        <v>19</v>
      </c>
      <c r="W183" s="539">
        <v>1.8</v>
      </c>
      <c r="Y183" s="220" t="s">
        <v>19</v>
      </c>
      <c r="Z183" s="539">
        <v>1.2</v>
      </c>
    </row>
    <row r="184" spans="1:26" outlineLevel="1" x14ac:dyDescent="0.35">
      <c r="A184"/>
      <c r="B184"/>
      <c r="E184"/>
      <c r="F184"/>
      <c r="I184" s="219" t="s">
        <v>85</v>
      </c>
      <c r="J184" s="539">
        <v>3.3</v>
      </c>
      <c r="M184" s="220" t="s">
        <v>19</v>
      </c>
      <c r="N184" s="539">
        <v>1.6</v>
      </c>
      <c r="R184"/>
      <c r="S184"/>
      <c r="V184" s="219" t="s">
        <v>562</v>
      </c>
      <c r="W184" s="539">
        <v>1.4</v>
      </c>
      <c r="Y184" s="219" t="s">
        <v>85</v>
      </c>
      <c r="Z184" s="539">
        <v>4.0999999999999996</v>
      </c>
    </row>
    <row r="185" spans="1:26" outlineLevel="1" x14ac:dyDescent="0.35">
      <c r="B185" s="140"/>
      <c r="F185" s="140"/>
      <c r="J185" s="140"/>
      <c r="M185" s="219" t="s">
        <v>85</v>
      </c>
      <c r="N185" s="539">
        <v>9.6</v>
      </c>
      <c r="V185" s="220" t="s">
        <v>19</v>
      </c>
      <c r="W185" s="539">
        <v>1.4</v>
      </c>
    </row>
    <row r="186" spans="1:26" outlineLevel="1" x14ac:dyDescent="0.35">
      <c r="B186" s="140"/>
      <c r="F186" s="140"/>
      <c r="J186" s="140"/>
      <c r="V186" s="219" t="s">
        <v>85</v>
      </c>
      <c r="W186" s="539">
        <v>13.3</v>
      </c>
    </row>
    <row r="187" spans="1:26" outlineLevel="1" x14ac:dyDescent="0.35">
      <c r="B187" s="140"/>
      <c r="F187" s="140"/>
      <c r="J187" s="140"/>
    </row>
    <row r="188" spans="1:26" outlineLevel="1" x14ac:dyDescent="0.35">
      <c r="B188" s="140"/>
      <c r="F188" s="140"/>
      <c r="J188" s="140"/>
    </row>
    <row r="189" spans="1:26" outlineLevel="1" x14ac:dyDescent="0.35">
      <c r="B189" s="140"/>
      <c r="F189" s="140"/>
      <c r="J189" s="140"/>
    </row>
    <row r="190" spans="1:26" outlineLevel="1" x14ac:dyDescent="0.35">
      <c r="B190" s="140"/>
      <c r="F190" s="140"/>
      <c r="J190" s="140"/>
    </row>
    <row r="191" spans="1:26" outlineLevel="1" x14ac:dyDescent="0.35">
      <c r="B191" s="140"/>
      <c r="F191" s="140"/>
      <c r="J191" s="140"/>
    </row>
    <row r="192" spans="1:26" outlineLevel="1" x14ac:dyDescent="0.35">
      <c r="B192" s="140"/>
      <c r="F192" s="140"/>
      <c r="J192" s="140"/>
    </row>
    <row r="193" spans="2:10" outlineLevel="1" x14ac:dyDescent="0.35">
      <c r="B193" s="140"/>
      <c r="F193" s="140"/>
      <c r="J193" s="140"/>
    </row>
    <row r="194" spans="2:10" outlineLevel="1" x14ac:dyDescent="0.35">
      <c r="B194" s="140"/>
      <c r="F194" s="140"/>
      <c r="J194" s="140"/>
    </row>
    <row r="195" spans="2:10" outlineLevel="1" x14ac:dyDescent="0.35">
      <c r="B195" s="140"/>
      <c r="F195" s="140"/>
      <c r="J195" s="140"/>
    </row>
    <row r="196" spans="2:10" outlineLevel="1" x14ac:dyDescent="0.35">
      <c r="B196" s="140"/>
      <c r="F196" s="140"/>
      <c r="J196" s="140"/>
    </row>
    <row r="197" spans="2:10" outlineLevel="1" x14ac:dyDescent="0.35">
      <c r="B197" s="140"/>
      <c r="F197" s="140"/>
      <c r="J197" s="140"/>
    </row>
    <row r="198" spans="2:10" outlineLevel="1" x14ac:dyDescent="0.35">
      <c r="B198" s="140"/>
      <c r="F198" s="140"/>
      <c r="J198" s="140"/>
    </row>
    <row r="199" spans="2:10" outlineLevel="1" x14ac:dyDescent="0.35">
      <c r="B199" s="140"/>
      <c r="F199" s="140"/>
      <c r="J199" s="140"/>
    </row>
    <row r="200" spans="2:10" outlineLevel="1" x14ac:dyDescent="0.35">
      <c r="B200" s="140"/>
      <c r="F200" s="140"/>
      <c r="J200" s="140"/>
    </row>
    <row r="201" spans="2:10" outlineLevel="1" x14ac:dyDescent="0.35">
      <c r="B201" s="140"/>
      <c r="F201" s="140"/>
      <c r="J201" s="140"/>
    </row>
    <row r="202" spans="2:10" outlineLevel="1" x14ac:dyDescent="0.35">
      <c r="B202" s="140"/>
      <c r="F202" s="140"/>
      <c r="J202" s="140"/>
    </row>
    <row r="203" spans="2:10" outlineLevel="1" x14ac:dyDescent="0.35">
      <c r="B203" s="140"/>
      <c r="F203" s="140"/>
      <c r="J203" s="140"/>
    </row>
    <row r="204" spans="2:10" outlineLevel="1" x14ac:dyDescent="0.35">
      <c r="B204" s="140"/>
      <c r="F204" s="140"/>
      <c r="J204" s="140"/>
    </row>
    <row r="205" spans="2:10" outlineLevel="1" x14ac:dyDescent="0.35">
      <c r="B205" s="140"/>
      <c r="F205" s="140"/>
      <c r="J205" s="140"/>
    </row>
    <row r="206" spans="2:10" outlineLevel="1" x14ac:dyDescent="0.35">
      <c r="B206" s="140"/>
      <c r="F206" s="140"/>
      <c r="J206" s="140"/>
    </row>
    <row r="207" spans="2:10" outlineLevel="1" x14ac:dyDescent="0.35">
      <c r="B207" s="140"/>
      <c r="F207" s="140"/>
      <c r="J207" s="140"/>
    </row>
    <row r="208" spans="2:10" outlineLevel="1" x14ac:dyDescent="0.35">
      <c r="B208" s="140"/>
      <c r="F208" s="140"/>
      <c r="J208" s="140"/>
    </row>
    <row r="209" spans="1:11" outlineLevel="1" x14ac:dyDescent="0.35">
      <c r="B209" s="140"/>
      <c r="F209" s="140"/>
      <c r="J209" s="140"/>
    </row>
    <row r="210" spans="1:11" outlineLevel="1" x14ac:dyDescent="0.35">
      <c r="B210" s="140"/>
      <c r="F210" s="140"/>
      <c r="J210" s="140"/>
    </row>
    <row r="211" spans="1:11" outlineLevel="1" x14ac:dyDescent="0.35">
      <c r="B211" s="140"/>
      <c r="F211" s="140"/>
      <c r="J211" s="140"/>
    </row>
    <row r="212" spans="1:11" ht="16" thickBot="1" x14ac:dyDescent="0.4">
      <c r="B212" s="140"/>
      <c r="F212" s="140"/>
      <c r="J212" s="140"/>
    </row>
    <row r="213" spans="1:11" x14ac:dyDescent="0.35">
      <c r="A213" s="204" t="str">
        <f>A86</f>
        <v>President A</v>
      </c>
      <c r="B213" s="223"/>
      <c r="C213" s="224"/>
      <c r="E213" s="206" t="str">
        <f>E86</f>
        <v>President B</v>
      </c>
      <c r="F213" s="225"/>
      <c r="G213" s="226"/>
      <c r="I213" s="208" t="str">
        <f>I86</f>
        <v>Masters</v>
      </c>
      <c r="J213" s="227"/>
      <c r="K213" s="228"/>
    </row>
    <row r="214" spans="1:11" x14ac:dyDescent="0.35">
      <c r="A214" s="238" t="s">
        <v>1</v>
      </c>
      <c r="B214" s="239" t="s">
        <v>199</v>
      </c>
      <c r="C214" s="240" t="s">
        <v>206</v>
      </c>
      <c r="E214" s="241" t="s">
        <v>1</v>
      </c>
      <c r="F214" s="242" t="s">
        <v>199</v>
      </c>
      <c r="G214" s="243" t="s">
        <v>206</v>
      </c>
      <c r="I214" s="244" t="s">
        <v>1</v>
      </c>
      <c r="J214" s="245" t="s">
        <v>199</v>
      </c>
      <c r="K214" s="246" t="s">
        <v>206</v>
      </c>
    </row>
    <row r="215" spans="1:11" ht="16" thickBot="1" x14ac:dyDescent="0.4">
      <c r="A215" s="279" t="str">
        <f>A156</f>
        <v>Raymond Duvenhage</v>
      </c>
      <c r="B215" s="280" t="str">
        <f>A157</f>
        <v>Kob</v>
      </c>
      <c r="C215" s="281">
        <f>VLOOKUP(A215,A155:B209,2,)</f>
        <v>3.7</v>
      </c>
      <c r="E215" s="279" t="str">
        <f>E156</f>
        <v>Shane Rajbully</v>
      </c>
      <c r="F215" s="280" t="str">
        <f>E157</f>
        <v>Kob</v>
      </c>
      <c r="G215" s="281">
        <f>VLOOKUP(E215,E155:F209,2,)</f>
        <v>3.4</v>
      </c>
      <c r="I215" s="279" t="str">
        <f>I156</f>
        <v>Ettienne Kapp</v>
      </c>
      <c r="J215" s="280" t="str">
        <f>I157</f>
        <v>Kob</v>
      </c>
      <c r="K215" s="281">
        <f>VLOOKUP(I215,I155:J209,2,)</f>
        <v>3.3</v>
      </c>
    </row>
    <row r="216" spans="1:11" ht="16" thickBot="1" x14ac:dyDescent="0.4"/>
    <row r="217" spans="1:11" x14ac:dyDescent="0.35">
      <c r="A217" s="202" t="str">
        <f>A107</f>
        <v>Development</v>
      </c>
      <c r="B217" s="221"/>
      <c r="C217" s="222"/>
      <c r="E217" s="229" t="str">
        <f>E107</f>
        <v>Veterans/Inland</v>
      </c>
      <c r="F217" s="230"/>
      <c r="G217" s="231"/>
      <c r="I217" s="232" t="str">
        <f>I107</f>
        <v>Ladies</v>
      </c>
      <c r="J217" s="233"/>
      <c r="K217" s="234"/>
    </row>
    <row r="218" spans="1:11" x14ac:dyDescent="0.35">
      <c r="A218" s="235" t="s">
        <v>1</v>
      </c>
      <c r="B218" s="236" t="s">
        <v>199</v>
      </c>
      <c r="C218" s="237" t="s">
        <v>206</v>
      </c>
      <c r="E218" s="247" t="s">
        <v>1</v>
      </c>
      <c r="F218" s="248" t="s">
        <v>199</v>
      </c>
      <c r="G218" s="249" t="s">
        <v>206</v>
      </c>
      <c r="I218" s="250" t="s">
        <v>1</v>
      </c>
      <c r="J218" s="251" t="s">
        <v>199</v>
      </c>
      <c r="K218" s="252" t="s">
        <v>206</v>
      </c>
    </row>
    <row r="219" spans="1:11" ht="16" thickBot="1" x14ac:dyDescent="0.4">
      <c r="A219" s="279" t="str">
        <f>M156</f>
        <v>Craig Doyle</v>
      </c>
      <c r="B219" s="280" t="str">
        <f>M157</f>
        <v>Kob</v>
      </c>
      <c r="C219" s="281">
        <f>VLOOKUP(A219,M156:N210,2,)</f>
        <v>9.6</v>
      </c>
      <c r="E219" s="279" t="str">
        <f>R156</f>
        <v>Renier Van Zyl</v>
      </c>
      <c r="F219" s="282" t="str">
        <f>R157</f>
        <v>Kob</v>
      </c>
      <c r="G219" s="281">
        <f>VLOOKUP(E219,R156:S210,2,)</f>
        <v>5</v>
      </c>
      <c r="I219" s="279" t="str">
        <f>V156</f>
        <v>Sonita Arangies</v>
      </c>
      <c r="J219" s="280" t="str">
        <f>V157</f>
        <v>Kob</v>
      </c>
      <c r="K219" s="281">
        <f>VLOOKUP(I219,V156:W210,2,)</f>
        <v>13.3</v>
      </c>
    </row>
    <row r="220" spans="1:11" ht="16" thickBot="1" x14ac:dyDescent="0.4">
      <c r="F220" s="140"/>
    </row>
    <row r="221" spans="1:11" x14ac:dyDescent="0.35">
      <c r="A221" s="451" t="str">
        <f>Z153</f>
        <v>Grand Masters</v>
      </c>
      <c r="B221" s="454"/>
      <c r="C221" s="455"/>
      <c r="F221" s="140"/>
    </row>
    <row r="222" spans="1:11" x14ac:dyDescent="0.35">
      <c r="A222" s="456" t="s">
        <v>1</v>
      </c>
      <c r="B222" s="457" t="s">
        <v>199</v>
      </c>
      <c r="C222" s="458" t="s">
        <v>206</v>
      </c>
      <c r="F222" s="140"/>
    </row>
    <row r="223" spans="1:11" ht="16" thickBot="1" x14ac:dyDescent="0.4">
      <c r="A223" s="279" t="str">
        <f>Y156</f>
        <v>Peter Van Vollenstee</v>
      </c>
      <c r="B223" s="280" t="str">
        <f>Y157</f>
        <v>Kob</v>
      </c>
      <c r="C223" s="281">
        <f>VLOOKUP(A223,Y155:Z209,2,)</f>
        <v>4.0999999999999996</v>
      </c>
      <c r="F223" s="140"/>
    </row>
    <row r="224" spans="1:11" x14ac:dyDescent="0.35">
      <c r="F224" s="140"/>
    </row>
    <row r="225" spans="1:26" s="307" customFormat="1" ht="25" x14ac:dyDescent="0.5">
      <c r="A225" s="303" t="s">
        <v>242</v>
      </c>
      <c r="B225" s="304"/>
      <c r="C225" s="305"/>
      <c r="D225" s="304"/>
      <c r="E225" s="304"/>
      <c r="F225" s="304"/>
      <c r="G225" s="305"/>
      <c r="H225" s="304"/>
      <c r="I225" s="304"/>
      <c r="J225" s="304"/>
      <c r="K225" s="305"/>
      <c r="L225" s="306"/>
      <c r="M225" s="306"/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</row>
    <row r="226" spans="1:26" hidden="1" outlineLevel="1" x14ac:dyDescent="0.35">
      <c r="N226" s="141"/>
      <c r="O226" s="141"/>
      <c r="S226" s="141"/>
    </row>
    <row r="227" spans="1:26" hidden="1" outlineLevel="1" x14ac:dyDescent="0.35">
      <c r="A227" s="200" t="s">
        <v>205</v>
      </c>
      <c r="B227" s="140" t="s">
        <v>6</v>
      </c>
      <c r="E227" s="200" t="s">
        <v>205</v>
      </c>
      <c r="F227" s="140" t="s">
        <v>6</v>
      </c>
      <c r="I227" s="200" t="s">
        <v>205</v>
      </c>
      <c r="J227" s="140" t="s">
        <v>6</v>
      </c>
      <c r="M227" s="200" t="s">
        <v>205</v>
      </c>
      <c r="N227" s="140" t="s">
        <v>6</v>
      </c>
      <c r="O227" s="141"/>
      <c r="R227" s="200" t="s">
        <v>205</v>
      </c>
      <c r="S227" s="140" t="s">
        <v>6</v>
      </c>
      <c r="V227" s="200" t="s">
        <v>205</v>
      </c>
      <c r="W227" s="140" t="s">
        <v>6</v>
      </c>
      <c r="Y227" s="200" t="s">
        <v>205</v>
      </c>
      <c r="Z227" s="140" t="s">
        <v>6</v>
      </c>
    </row>
    <row r="228" spans="1:26" hidden="1" outlineLevel="1" x14ac:dyDescent="0.35">
      <c r="A228" s="200" t="s">
        <v>198</v>
      </c>
      <c r="B228" s="140" t="s">
        <v>235</v>
      </c>
      <c r="E228" s="200" t="s">
        <v>198</v>
      </c>
      <c r="F228" s="140" t="s">
        <v>236</v>
      </c>
      <c r="I228" s="200" t="s">
        <v>198</v>
      </c>
      <c r="J228" s="140" t="s">
        <v>195</v>
      </c>
      <c r="M228" s="200" t="s">
        <v>198</v>
      </c>
      <c r="N228" s="140" t="s">
        <v>237</v>
      </c>
      <c r="O228" s="141"/>
      <c r="R228" s="200" t="s">
        <v>198</v>
      </c>
      <c r="S228" s="140" t="s">
        <v>238</v>
      </c>
      <c r="V228" s="200" t="s">
        <v>198</v>
      </c>
      <c r="W228" s="140" t="s">
        <v>197</v>
      </c>
      <c r="Y228" s="200" t="s">
        <v>198</v>
      </c>
      <c r="Z228" s="140" t="s">
        <v>380</v>
      </c>
    </row>
    <row r="229" spans="1:26" hidden="1" outlineLevel="1" x14ac:dyDescent="0.35">
      <c r="N229" s="141"/>
      <c r="O229" s="141"/>
      <c r="S229" s="141"/>
      <c r="Z229" s="141"/>
    </row>
    <row r="230" spans="1:26" hidden="1" outlineLevel="1" x14ac:dyDescent="0.35">
      <c r="A230" s="200" t="s">
        <v>212</v>
      </c>
      <c r="B230" s="140" t="s">
        <v>213</v>
      </c>
      <c r="E230" s="200" t="s">
        <v>212</v>
      </c>
      <c r="F230" s="140" t="s">
        <v>213</v>
      </c>
      <c r="I230" s="200" t="s">
        <v>212</v>
      </c>
      <c r="J230" s="140" t="s">
        <v>213</v>
      </c>
      <c r="M230" s="200" t="s">
        <v>212</v>
      </c>
      <c r="N230" s="140" t="s">
        <v>213</v>
      </c>
      <c r="O230" s="141"/>
      <c r="R230" s="200" t="s">
        <v>212</v>
      </c>
      <c r="S230" s="140" t="s">
        <v>213</v>
      </c>
      <c r="V230" s="200" t="s">
        <v>212</v>
      </c>
      <c r="W230" s="140" t="s">
        <v>213</v>
      </c>
      <c r="Y230" s="200" t="s">
        <v>212</v>
      </c>
      <c r="Z230" s="140" t="s">
        <v>213</v>
      </c>
    </row>
    <row r="231" spans="1:26" hidden="1" outlineLevel="1" x14ac:dyDescent="0.35">
      <c r="A231" s="219" t="s">
        <v>359</v>
      </c>
      <c r="B231" s="539">
        <v>76.8</v>
      </c>
      <c r="E231" s="219" t="s">
        <v>364</v>
      </c>
      <c r="F231" s="539">
        <v>51.7</v>
      </c>
      <c r="I231" s="219" t="s">
        <v>548</v>
      </c>
      <c r="J231" s="539">
        <v>34.5</v>
      </c>
      <c r="M231" s="219" t="s">
        <v>586</v>
      </c>
      <c r="N231" s="539">
        <v>44.7</v>
      </c>
      <c r="O231" s="141"/>
      <c r="R231" s="219" t="s">
        <v>543</v>
      </c>
      <c r="S231" s="539">
        <v>92.8</v>
      </c>
      <c r="V231" s="219" t="s">
        <v>377</v>
      </c>
      <c r="W231" s="539">
        <v>25.6</v>
      </c>
      <c r="Y231" s="219" t="s">
        <v>560</v>
      </c>
      <c r="Z231" s="539">
        <v>26.2</v>
      </c>
    </row>
    <row r="232" spans="1:26" hidden="1" outlineLevel="1" x14ac:dyDescent="0.35">
      <c r="A232" s="220" t="s">
        <v>135</v>
      </c>
      <c r="B232" s="539">
        <v>76.8</v>
      </c>
      <c r="E232" s="220" t="s">
        <v>135</v>
      </c>
      <c r="F232" s="539">
        <v>51.7</v>
      </c>
      <c r="I232" s="220" t="s">
        <v>140</v>
      </c>
      <c r="J232" s="539">
        <v>34.5</v>
      </c>
      <c r="M232" s="220" t="s">
        <v>135</v>
      </c>
      <c r="N232" s="539">
        <v>44.7</v>
      </c>
      <c r="O232" s="141"/>
      <c r="R232" s="220" t="s">
        <v>135</v>
      </c>
      <c r="S232" s="539">
        <v>92.8</v>
      </c>
      <c r="V232" s="220" t="s">
        <v>140</v>
      </c>
      <c r="W232" s="539">
        <v>25.6</v>
      </c>
      <c r="Y232" s="220" t="s">
        <v>141</v>
      </c>
      <c r="Z232" s="539">
        <v>26.2</v>
      </c>
    </row>
    <row r="233" spans="1:26" hidden="1" outlineLevel="1" x14ac:dyDescent="0.35">
      <c r="A233" s="220" t="s">
        <v>141</v>
      </c>
      <c r="B233" s="539">
        <v>21.7</v>
      </c>
      <c r="E233" s="220" t="s">
        <v>141</v>
      </c>
      <c r="F233" s="539">
        <v>6.6</v>
      </c>
      <c r="I233" s="220" t="s">
        <v>141</v>
      </c>
      <c r="J233" s="539">
        <v>15.9</v>
      </c>
      <c r="M233" s="220" t="s">
        <v>141</v>
      </c>
      <c r="N233" s="539">
        <v>7.4</v>
      </c>
      <c r="O233" s="141"/>
      <c r="R233" s="220" t="s">
        <v>141</v>
      </c>
      <c r="S233" s="539">
        <v>15.9</v>
      </c>
      <c r="V233" s="220" t="s">
        <v>141</v>
      </c>
      <c r="W233" s="539">
        <v>6.4</v>
      </c>
      <c r="Y233" s="219" t="s">
        <v>561</v>
      </c>
      <c r="Z233" s="539">
        <v>22.7</v>
      </c>
    </row>
    <row r="234" spans="1:26" hidden="1" outlineLevel="1" x14ac:dyDescent="0.35">
      <c r="A234" s="219" t="s">
        <v>537</v>
      </c>
      <c r="B234" s="539">
        <v>49.6</v>
      </c>
      <c r="E234" s="219" t="s">
        <v>570</v>
      </c>
      <c r="F234" s="539">
        <v>29.5</v>
      </c>
      <c r="I234" s="219" t="s">
        <v>373</v>
      </c>
      <c r="J234" s="539">
        <v>31.3</v>
      </c>
      <c r="M234" s="220" t="s">
        <v>20</v>
      </c>
      <c r="N234" s="539">
        <v>3.4</v>
      </c>
      <c r="O234" s="141"/>
      <c r="R234" s="219" t="s">
        <v>542</v>
      </c>
      <c r="S234" s="539">
        <v>25.7</v>
      </c>
      <c r="V234" s="219" t="s">
        <v>568</v>
      </c>
      <c r="W234" s="539">
        <v>24.3</v>
      </c>
      <c r="Y234" s="220" t="s">
        <v>141</v>
      </c>
      <c r="Z234" s="539">
        <v>22.7</v>
      </c>
    </row>
    <row r="235" spans="1:26" hidden="1" outlineLevel="1" x14ac:dyDescent="0.35">
      <c r="A235" s="220" t="s">
        <v>136</v>
      </c>
      <c r="B235" s="539">
        <v>49.6</v>
      </c>
      <c r="E235" s="220" t="s">
        <v>141</v>
      </c>
      <c r="F235" s="539">
        <v>29.5</v>
      </c>
      <c r="I235" s="220" t="s">
        <v>140</v>
      </c>
      <c r="J235" s="539">
        <v>31.3</v>
      </c>
      <c r="M235" s="219" t="s">
        <v>587</v>
      </c>
      <c r="N235" s="539">
        <v>38.5</v>
      </c>
      <c r="O235" s="141"/>
      <c r="R235" s="220" t="s">
        <v>141</v>
      </c>
      <c r="S235" s="539">
        <v>25.7</v>
      </c>
      <c r="V235" s="220" t="s">
        <v>140</v>
      </c>
      <c r="W235" s="539">
        <v>24.3</v>
      </c>
      <c r="Y235" s="220" t="s">
        <v>119</v>
      </c>
      <c r="Z235" s="539">
        <v>12.6</v>
      </c>
    </row>
    <row r="236" spans="1:26" hidden="1" outlineLevel="1" x14ac:dyDescent="0.35">
      <c r="A236" s="220" t="s">
        <v>141</v>
      </c>
      <c r="B236" s="539">
        <v>19.899999999999999</v>
      </c>
      <c r="E236" s="219" t="s">
        <v>572</v>
      </c>
      <c r="F236" s="539">
        <v>25.6</v>
      </c>
      <c r="I236" s="220" t="s">
        <v>142</v>
      </c>
      <c r="J236" s="539">
        <v>9.5</v>
      </c>
      <c r="M236" s="220" t="s">
        <v>135</v>
      </c>
      <c r="N236" s="539">
        <v>38.5</v>
      </c>
      <c r="O236" s="141"/>
      <c r="R236" s="219" t="s">
        <v>539</v>
      </c>
      <c r="S236" s="539">
        <v>19.899999999999999</v>
      </c>
      <c r="V236" s="219" t="s">
        <v>569</v>
      </c>
      <c r="W236" s="539">
        <v>19.5</v>
      </c>
      <c r="Y236" s="220" t="s">
        <v>142</v>
      </c>
      <c r="Z236" s="539">
        <v>3.2</v>
      </c>
    </row>
    <row r="237" spans="1:26" hidden="1" outlineLevel="1" x14ac:dyDescent="0.35">
      <c r="A237" s="220" t="s">
        <v>119</v>
      </c>
      <c r="B237" s="539">
        <v>3.5</v>
      </c>
      <c r="E237" s="220" t="s">
        <v>140</v>
      </c>
      <c r="F237" s="539">
        <v>25.6</v>
      </c>
      <c r="I237" s="219" t="s">
        <v>370</v>
      </c>
      <c r="J237" s="539">
        <v>27.6</v>
      </c>
      <c r="M237" s="220" t="s">
        <v>141</v>
      </c>
      <c r="N237" s="539">
        <v>17.399999999999999</v>
      </c>
      <c r="O237" s="141"/>
      <c r="R237" s="220" t="s">
        <v>141</v>
      </c>
      <c r="S237" s="539">
        <v>19.899999999999999</v>
      </c>
      <c r="V237" s="220" t="s">
        <v>141</v>
      </c>
      <c r="W237" s="539">
        <v>19.5</v>
      </c>
      <c r="Y237" s="219" t="s">
        <v>550</v>
      </c>
      <c r="Z237" s="539">
        <v>22.7</v>
      </c>
    </row>
    <row r="238" spans="1:26" hidden="1" outlineLevel="1" x14ac:dyDescent="0.35">
      <c r="A238" s="219" t="s">
        <v>534</v>
      </c>
      <c r="B238" s="539">
        <v>30.6</v>
      </c>
      <c r="E238" s="220" t="s">
        <v>142</v>
      </c>
      <c r="F238" s="539">
        <v>4.4000000000000004</v>
      </c>
      <c r="I238" s="220" t="s">
        <v>140</v>
      </c>
      <c r="J238" s="539">
        <v>27.6</v>
      </c>
      <c r="M238" s="219" t="s">
        <v>585</v>
      </c>
      <c r="N238" s="539">
        <v>21.3</v>
      </c>
      <c r="O238" s="141"/>
      <c r="R238" s="220" t="s">
        <v>119</v>
      </c>
      <c r="S238" s="539">
        <v>15.9</v>
      </c>
      <c r="V238" s="219" t="s">
        <v>564</v>
      </c>
      <c r="W238" s="539">
        <v>18.2</v>
      </c>
      <c r="Y238" s="220" t="s">
        <v>141</v>
      </c>
      <c r="Z238" s="539">
        <v>22.7</v>
      </c>
    </row>
    <row r="239" spans="1:26" hidden="1" outlineLevel="1" x14ac:dyDescent="0.35">
      <c r="A239" s="220" t="s">
        <v>140</v>
      </c>
      <c r="B239" s="539">
        <v>30.6</v>
      </c>
      <c r="E239" s="220" t="s">
        <v>120</v>
      </c>
      <c r="F239" s="539">
        <v>1.2</v>
      </c>
      <c r="I239" s="220" t="s">
        <v>141</v>
      </c>
      <c r="J239" s="539">
        <v>21.3</v>
      </c>
      <c r="M239" s="220" t="s">
        <v>141</v>
      </c>
      <c r="N239" s="539">
        <v>21.3</v>
      </c>
      <c r="O239" s="141"/>
      <c r="R239" s="219" t="s">
        <v>544</v>
      </c>
      <c r="S239" s="539">
        <v>19.100000000000001</v>
      </c>
      <c r="V239" s="220" t="s">
        <v>141</v>
      </c>
      <c r="W239" s="539">
        <v>18.2</v>
      </c>
      <c r="Y239" s="219" t="s">
        <v>557</v>
      </c>
      <c r="Z239" s="539">
        <v>21.3</v>
      </c>
    </row>
    <row r="240" spans="1:26" hidden="1" outlineLevel="1" x14ac:dyDescent="0.35">
      <c r="A240" s="220" t="s">
        <v>141</v>
      </c>
      <c r="B240" s="539">
        <v>15.1</v>
      </c>
      <c r="E240" s="219" t="s">
        <v>573</v>
      </c>
      <c r="F240" s="539">
        <v>25.2</v>
      </c>
      <c r="I240" s="220" t="s">
        <v>142</v>
      </c>
      <c r="J240" s="539">
        <v>6.2</v>
      </c>
      <c r="M240" s="219" t="s">
        <v>577</v>
      </c>
      <c r="N240" s="539">
        <v>19.100000000000001</v>
      </c>
      <c r="O240" s="141"/>
      <c r="R240" s="220" t="s">
        <v>141</v>
      </c>
      <c r="S240" s="539">
        <v>19.100000000000001</v>
      </c>
      <c r="V240" s="219" t="s">
        <v>567</v>
      </c>
      <c r="W240" s="539">
        <v>16.600000000000001</v>
      </c>
      <c r="Y240" s="220" t="s">
        <v>141</v>
      </c>
      <c r="Z240" s="539">
        <v>21.3</v>
      </c>
    </row>
    <row r="241" spans="1:26" hidden="1" outlineLevel="1" x14ac:dyDescent="0.35">
      <c r="A241" s="219" t="s">
        <v>348</v>
      </c>
      <c r="B241" s="539">
        <v>24.1</v>
      </c>
      <c r="E241" s="220" t="s">
        <v>141</v>
      </c>
      <c r="F241" s="539">
        <v>25.2</v>
      </c>
      <c r="I241" s="219" t="s">
        <v>598</v>
      </c>
      <c r="J241" s="539">
        <v>26.7</v>
      </c>
      <c r="M241" s="220" t="s">
        <v>141</v>
      </c>
      <c r="N241" s="539">
        <v>19.100000000000001</v>
      </c>
      <c r="O241" s="141"/>
      <c r="R241" s="219" t="s">
        <v>545</v>
      </c>
      <c r="S241" s="539">
        <v>17</v>
      </c>
      <c r="V241" s="220" t="s">
        <v>141</v>
      </c>
      <c r="W241" s="539">
        <v>16.600000000000001</v>
      </c>
      <c r="Y241" s="219" t="s">
        <v>553</v>
      </c>
      <c r="Z241" s="539">
        <v>20.8</v>
      </c>
    </row>
    <row r="242" spans="1:26" hidden="1" outlineLevel="1" x14ac:dyDescent="0.35">
      <c r="A242" s="220" t="s">
        <v>141</v>
      </c>
      <c r="B242" s="539">
        <v>24.1</v>
      </c>
      <c r="E242" s="220" t="s">
        <v>140</v>
      </c>
      <c r="F242" s="539">
        <v>23.6</v>
      </c>
      <c r="I242" s="220" t="s">
        <v>141</v>
      </c>
      <c r="J242" s="539">
        <v>26.7</v>
      </c>
      <c r="M242" s="219" t="s">
        <v>581</v>
      </c>
      <c r="N242" s="539">
        <v>19.100000000000001</v>
      </c>
      <c r="O242" s="141"/>
      <c r="R242" s="220" t="s">
        <v>141</v>
      </c>
      <c r="S242" s="539">
        <v>17</v>
      </c>
      <c r="V242" s="219" t="s">
        <v>347</v>
      </c>
      <c r="W242" s="539">
        <v>10.3</v>
      </c>
      <c r="Y242" s="220" t="s">
        <v>141</v>
      </c>
      <c r="Z242" s="539">
        <v>20.8</v>
      </c>
    </row>
    <row r="243" spans="1:26" hidden="1" outlineLevel="1" x14ac:dyDescent="0.35">
      <c r="A243" s="220" t="s">
        <v>142</v>
      </c>
      <c r="B243" s="539">
        <v>4</v>
      </c>
      <c r="E243" s="220" t="s">
        <v>119</v>
      </c>
      <c r="F243" s="539">
        <v>10.1</v>
      </c>
      <c r="I243" s="219" t="s">
        <v>374</v>
      </c>
      <c r="J243" s="539">
        <v>24.9</v>
      </c>
      <c r="M243" s="220" t="s">
        <v>141</v>
      </c>
      <c r="N243" s="539">
        <v>19.100000000000001</v>
      </c>
      <c r="O243" s="141"/>
      <c r="R243" s="219" t="s">
        <v>362</v>
      </c>
      <c r="S243" s="539">
        <v>16.2</v>
      </c>
      <c r="V243" s="220" t="s">
        <v>142</v>
      </c>
      <c r="W243" s="539">
        <v>10.3</v>
      </c>
      <c r="Y243" s="220" t="s">
        <v>142</v>
      </c>
      <c r="Z243" s="539">
        <v>13.6</v>
      </c>
    </row>
    <row r="244" spans="1:26" hidden="1" outlineLevel="1" x14ac:dyDescent="0.35">
      <c r="A244" s="219" t="s">
        <v>535</v>
      </c>
      <c r="B244" s="539">
        <v>22.2</v>
      </c>
      <c r="E244" s="219" t="s">
        <v>376</v>
      </c>
      <c r="F244" s="539">
        <v>22.7</v>
      </c>
      <c r="I244" s="220" t="s">
        <v>140</v>
      </c>
      <c r="J244" s="539">
        <v>24.9</v>
      </c>
      <c r="M244" s="219" t="s">
        <v>579</v>
      </c>
      <c r="N244" s="539">
        <v>16</v>
      </c>
      <c r="O244" s="141"/>
      <c r="R244" s="220" t="s">
        <v>141</v>
      </c>
      <c r="S244" s="539">
        <v>16.2</v>
      </c>
      <c r="V244" s="219" t="s">
        <v>566</v>
      </c>
      <c r="W244" s="539">
        <v>1.6</v>
      </c>
      <c r="Y244" s="219" t="s">
        <v>600</v>
      </c>
      <c r="Z244" s="539">
        <v>18.2</v>
      </c>
    </row>
    <row r="245" spans="1:26" hidden="1" outlineLevel="1" x14ac:dyDescent="0.35">
      <c r="A245" s="220" t="s">
        <v>141</v>
      </c>
      <c r="B245" s="539">
        <v>22.2</v>
      </c>
      <c r="E245" s="220" t="s">
        <v>141</v>
      </c>
      <c r="F245" s="539">
        <v>22.7</v>
      </c>
      <c r="I245" s="220" t="s">
        <v>142</v>
      </c>
      <c r="J245" s="539">
        <v>2.9</v>
      </c>
      <c r="M245" s="220" t="s">
        <v>142</v>
      </c>
      <c r="N245" s="539">
        <v>16</v>
      </c>
      <c r="O245" s="141"/>
      <c r="R245" s="219" t="s">
        <v>361</v>
      </c>
      <c r="S245" s="539">
        <v>16.2</v>
      </c>
      <c r="V245" s="220" t="s">
        <v>20</v>
      </c>
      <c r="W245" s="539">
        <v>1.6</v>
      </c>
      <c r="Y245" s="220" t="s">
        <v>141</v>
      </c>
      <c r="Z245" s="539">
        <v>18.2</v>
      </c>
    </row>
    <row r="246" spans="1:26" hidden="1" outlineLevel="1" x14ac:dyDescent="0.35">
      <c r="A246" s="220" t="s">
        <v>140</v>
      </c>
      <c r="B246" s="539">
        <v>17.899999999999999</v>
      </c>
      <c r="E246" s="219" t="s">
        <v>356</v>
      </c>
      <c r="F246" s="539">
        <v>21.7</v>
      </c>
      <c r="I246" s="219" t="s">
        <v>546</v>
      </c>
      <c r="J246" s="539">
        <v>24.9</v>
      </c>
      <c r="M246" s="220" t="s">
        <v>141</v>
      </c>
      <c r="N246" s="539">
        <v>9.6</v>
      </c>
      <c r="O246" s="141"/>
      <c r="R246" s="220" t="s">
        <v>141</v>
      </c>
      <c r="S246" s="539">
        <v>16.2</v>
      </c>
      <c r="V246" s="219" t="s">
        <v>85</v>
      </c>
      <c r="W246" s="539">
        <v>25.6</v>
      </c>
      <c r="Y246" s="219" t="s">
        <v>554</v>
      </c>
      <c r="Z246" s="539">
        <v>17.8</v>
      </c>
    </row>
    <row r="247" spans="1:26" hidden="1" outlineLevel="1" x14ac:dyDescent="0.35">
      <c r="A247" s="220" t="s">
        <v>142</v>
      </c>
      <c r="B247" s="539">
        <v>4.2</v>
      </c>
      <c r="E247" s="220" t="s">
        <v>141</v>
      </c>
      <c r="F247" s="539">
        <v>21.7</v>
      </c>
      <c r="I247" s="220" t="s">
        <v>140</v>
      </c>
      <c r="J247" s="539">
        <v>24.9</v>
      </c>
      <c r="M247" s="219" t="s">
        <v>580</v>
      </c>
      <c r="N247" s="539">
        <v>15.5</v>
      </c>
      <c r="O247" s="141"/>
      <c r="R247" s="220" t="s">
        <v>119</v>
      </c>
      <c r="S247" s="539">
        <v>11.3</v>
      </c>
      <c r="V247"/>
      <c r="W247"/>
      <c r="Y247" s="220" t="s">
        <v>141</v>
      </c>
      <c r="Z247" s="539">
        <v>17.8</v>
      </c>
    </row>
    <row r="248" spans="1:26" hidden="1" outlineLevel="1" x14ac:dyDescent="0.35">
      <c r="A248" s="219" t="s">
        <v>350</v>
      </c>
      <c r="B248" s="539">
        <v>21.3</v>
      </c>
      <c r="E248" s="219" t="s">
        <v>575</v>
      </c>
      <c r="F248" s="539">
        <v>19.5</v>
      </c>
      <c r="I248" s="219" t="s">
        <v>547</v>
      </c>
      <c r="J248" s="539">
        <v>24.3</v>
      </c>
      <c r="M248" s="220" t="s">
        <v>141</v>
      </c>
      <c r="N248" s="539">
        <v>15.5</v>
      </c>
      <c r="O248" s="141"/>
      <c r="R248" s="219" t="s">
        <v>368</v>
      </c>
      <c r="S248" s="539">
        <v>15.1</v>
      </c>
      <c r="V248"/>
      <c r="W248"/>
      <c r="Y248" s="220" t="s">
        <v>140</v>
      </c>
      <c r="Z248" s="539">
        <v>16.399999999999999</v>
      </c>
    </row>
    <row r="249" spans="1:26" hidden="1" outlineLevel="1" x14ac:dyDescent="0.35">
      <c r="A249" s="220" t="s">
        <v>141</v>
      </c>
      <c r="B249" s="539">
        <v>21.3</v>
      </c>
      <c r="E249" s="220" t="s">
        <v>141</v>
      </c>
      <c r="F249" s="539">
        <v>19.5</v>
      </c>
      <c r="I249" s="220" t="s">
        <v>140</v>
      </c>
      <c r="J249" s="539">
        <v>24.3</v>
      </c>
      <c r="M249" s="219" t="s">
        <v>584</v>
      </c>
      <c r="N249" s="539">
        <v>14.4</v>
      </c>
      <c r="O249" s="141"/>
      <c r="R249" s="220" t="s">
        <v>141</v>
      </c>
      <c r="S249" s="539">
        <v>15.1</v>
      </c>
      <c r="V249"/>
      <c r="W249"/>
      <c r="Y249" s="219" t="s">
        <v>552</v>
      </c>
      <c r="Z249" s="539">
        <v>1.3</v>
      </c>
    </row>
    <row r="250" spans="1:26" hidden="1" outlineLevel="1" x14ac:dyDescent="0.35">
      <c r="A250" s="219" t="s">
        <v>532</v>
      </c>
      <c r="B250" s="539">
        <v>20.8</v>
      </c>
      <c r="E250" s="220" t="s">
        <v>119</v>
      </c>
      <c r="F250" s="539">
        <v>10.1</v>
      </c>
      <c r="I250" s="220" t="s">
        <v>141</v>
      </c>
      <c r="J250" s="539">
        <v>18.600000000000001</v>
      </c>
      <c r="M250" s="220" t="s">
        <v>141</v>
      </c>
      <c r="N250" s="539">
        <v>14.4</v>
      </c>
      <c r="O250" s="141"/>
      <c r="R250" s="219" t="s">
        <v>363</v>
      </c>
      <c r="S250" s="539">
        <v>14.1</v>
      </c>
      <c r="V250"/>
      <c r="W250"/>
      <c r="Y250" s="220" t="s">
        <v>141</v>
      </c>
      <c r="Z250" s="539">
        <v>1.3</v>
      </c>
    </row>
    <row r="251" spans="1:26" hidden="1" outlineLevel="1" x14ac:dyDescent="0.35">
      <c r="A251" s="220" t="s">
        <v>141</v>
      </c>
      <c r="B251" s="539">
        <v>20.8</v>
      </c>
      <c r="E251" s="219" t="s">
        <v>574</v>
      </c>
      <c r="F251" s="539">
        <v>15.9</v>
      </c>
      <c r="I251" s="219" t="s">
        <v>369</v>
      </c>
      <c r="J251" s="539">
        <v>23</v>
      </c>
      <c r="M251" s="219" t="s">
        <v>583</v>
      </c>
      <c r="N251" s="539">
        <v>14.1</v>
      </c>
      <c r="O251" s="141"/>
      <c r="R251" s="220" t="s">
        <v>141</v>
      </c>
      <c r="S251" s="539">
        <v>14.1</v>
      </c>
      <c r="V251"/>
      <c r="W251"/>
      <c r="Y251" s="219" t="s">
        <v>551</v>
      </c>
      <c r="Z251" s="539">
        <v>0</v>
      </c>
    </row>
    <row r="252" spans="1:26" hidden="1" outlineLevel="1" x14ac:dyDescent="0.35">
      <c r="A252" s="219" t="s">
        <v>536</v>
      </c>
      <c r="B252" s="539">
        <v>20.100000000000001</v>
      </c>
      <c r="E252" s="220" t="s">
        <v>140</v>
      </c>
      <c r="F252" s="539">
        <v>15.9</v>
      </c>
      <c r="I252" s="220" t="s">
        <v>140</v>
      </c>
      <c r="J252" s="539">
        <v>23</v>
      </c>
      <c r="M252" s="220" t="s">
        <v>141</v>
      </c>
      <c r="N252" s="539">
        <v>14.1</v>
      </c>
      <c r="O252" s="141"/>
      <c r="R252" s="220" t="s">
        <v>20</v>
      </c>
      <c r="S252" s="539">
        <v>1.2</v>
      </c>
      <c r="V252"/>
      <c r="W252"/>
      <c r="Y252" s="220" t="s">
        <v>142</v>
      </c>
      <c r="Z252" s="539">
        <v>0</v>
      </c>
    </row>
    <row r="253" spans="1:26" hidden="1" outlineLevel="1" x14ac:dyDescent="0.35">
      <c r="A253" s="220" t="s">
        <v>140</v>
      </c>
      <c r="B253" s="539">
        <v>20.100000000000001</v>
      </c>
      <c r="E253" s="220" t="s">
        <v>141</v>
      </c>
      <c r="F253" s="539">
        <v>15.5</v>
      </c>
      <c r="I253" s="220" t="s">
        <v>141</v>
      </c>
      <c r="J253" s="539">
        <v>20.8</v>
      </c>
      <c r="M253" s="219" t="s">
        <v>582</v>
      </c>
      <c r="N253" s="539">
        <v>12.8</v>
      </c>
      <c r="O253" s="141"/>
      <c r="R253" s="219" t="s">
        <v>538</v>
      </c>
      <c r="S253" s="539">
        <v>10.1</v>
      </c>
      <c r="V253"/>
      <c r="W253"/>
      <c r="Y253" s="219" t="s">
        <v>85</v>
      </c>
      <c r="Z253" s="539">
        <v>26.2</v>
      </c>
    </row>
    <row r="254" spans="1:26" hidden="1" outlineLevel="1" x14ac:dyDescent="0.35">
      <c r="A254" s="220" t="s">
        <v>141</v>
      </c>
      <c r="B254" s="539">
        <v>8.3000000000000007</v>
      </c>
      <c r="E254" s="219" t="s">
        <v>355</v>
      </c>
      <c r="F254" s="539">
        <v>11.2</v>
      </c>
      <c r="I254" s="219" t="s">
        <v>549</v>
      </c>
      <c r="J254" s="539">
        <v>21.8</v>
      </c>
      <c r="M254" s="220" t="s">
        <v>141</v>
      </c>
      <c r="N254" s="539">
        <v>12.8</v>
      </c>
      <c r="O254" s="141"/>
      <c r="R254" s="220" t="s">
        <v>119</v>
      </c>
      <c r="S254" s="539">
        <v>10.1</v>
      </c>
      <c r="V254"/>
      <c r="W254"/>
      <c r="Y254"/>
      <c r="Z254"/>
    </row>
    <row r="255" spans="1:26" hidden="1" outlineLevel="1" x14ac:dyDescent="0.35">
      <c r="A255" s="219" t="s">
        <v>533</v>
      </c>
      <c r="B255" s="539">
        <v>19.100000000000001</v>
      </c>
      <c r="E255" s="220" t="s">
        <v>141</v>
      </c>
      <c r="F255" s="539">
        <v>11.2</v>
      </c>
      <c r="I255" s="220" t="s">
        <v>140</v>
      </c>
      <c r="J255" s="539">
        <v>21.8</v>
      </c>
      <c r="M255" s="219" t="s">
        <v>352</v>
      </c>
      <c r="N255" s="539">
        <v>10</v>
      </c>
      <c r="O255" s="141"/>
      <c r="R255" s="220" t="s">
        <v>141</v>
      </c>
      <c r="S255" s="539">
        <v>4.8</v>
      </c>
      <c r="V255"/>
      <c r="W255"/>
      <c r="Y255"/>
      <c r="Z255"/>
    </row>
    <row r="256" spans="1:26" hidden="1" outlineLevel="1" x14ac:dyDescent="0.35">
      <c r="A256" s="220" t="s">
        <v>141</v>
      </c>
      <c r="B256" s="539">
        <v>19.100000000000001</v>
      </c>
      <c r="E256" s="219" t="s">
        <v>353</v>
      </c>
      <c r="F256" s="539">
        <v>7.4</v>
      </c>
      <c r="I256" s="220" t="s">
        <v>141</v>
      </c>
      <c r="J256" s="539">
        <v>16.600000000000001</v>
      </c>
      <c r="M256" s="220" t="s">
        <v>142</v>
      </c>
      <c r="N256" s="539">
        <v>10</v>
      </c>
      <c r="O256" s="141"/>
      <c r="R256" s="219" t="s">
        <v>220</v>
      </c>
      <c r="S256" s="539">
        <v>8.8000000000000007</v>
      </c>
      <c r="V256"/>
      <c r="W256"/>
      <c r="Y256"/>
      <c r="Z256"/>
    </row>
    <row r="257" spans="1:26" hidden="1" outlineLevel="1" x14ac:dyDescent="0.35">
      <c r="A257" s="219" t="s">
        <v>203</v>
      </c>
      <c r="B257" s="539">
        <v>15.9</v>
      </c>
      <c r="E257" s="220" t="s">
        <v>119</v>
      </c>
      <c r="F257" s="539">
        <v>7.4</v>
      </c>
      <c r="I257" s="219" t="s">
        <v>372</v>
      </c>
      <c r="J257" s="539">
        <v>20.8</v>
      </c>
      <c r="M257" s="220" t="s">
        <v>141</v>
      </c>
      <c r="N257" s="539">
        <v>2.5</v>
      </c>
      <c r="O257" s="141"/>
      <c r="R257" s="220" t="s">
        <v>141</v>
      </c>
      <c r="S257" s="539">
        <v>8.8000000000000007</v>
      </c>
      <c r="V257"/>
      <c r="W257"/>
      <c r="Y257"/>
      <c r="Z257"/>
    </row>
    <row r="258" spans="1:26" hidden="1" outlineLevel="1" x14ac:dyDescent="0.35">
      <c r="A258" s="220" t="s">
        <v>141</v>
      </c>
      <c r="B258" s="539">
        <v>15.9</v>
      </c>
      <c r="E258" s="219" t="s">
        <v>218</v>
      </c>
      <c r="F258" s="539">
        <v>6.2</v>
      </c>
      <c r="I258" s="220" t="s">
        <v>141</v>
      </c>
      <c r="J258" s="539">
        <v>20.8</v>
      </c>
      <c r="M258" s="219" t="s">
        <v>576</v>
      </c>
      <c r="N258" s="539">
        <v>6</v>
      </c>
      <c r="O258" s="141"/>
      <c r="R258" s="219" t="s">
        <v>366</v>
      </c>
      <c r="S258" s="539">
        <v>4</v>
      </c>
      <c r="V258"/>
      <c r="W258"/>
      <c r="Y258"/>
      <c r="Z258"/>
    </row>
    <row r="259" spans="1:26" hidden="1" outlineLevel="1" x14ac:dyDescent="0.35">
      <c r="A259" s="220" t="s">
        <v>142</v>
      </c>
      <c r="B259" s="539">
        <v>4.0999999999999996</v>
      </c>
      <c r="E259" s="220" t="s">
        <v>141</v>
      </c>
      <c r="F259" s="539">
        <v>6.2</v>
      </c>
      <c r="I259" s="220" t="s">
        <v>140</v>
      </c>
      <c r="J259" s="539">
        <v>18.399999999999999</v>
      </c>
      <c r="M259" s="220" t="s">
        <v>141</v>
      </c>
      <c r="N259" s="539">
        <v>6</v>
      </c>
      <c r="O259" s="141"/>
      <c r="R259" s="220" t="s">
        <v>141</v>
      </c>
      <c r="S259" s="539">
        <v>4</v>
      </c>
      <c r="V259"/>
      <c r="W259"/>
      <c r="Y259"/>
      <c r="Z259"/>
    </row>
    <row r="260" spans="1:26" hidden="1" outlineLevel="1" x14ac:dyDescent="0.35">
      <c r="A260" s="219" t="s">
        <v>357</v>
      </c>
      <c r="B260" s="539">
        <v>15.1</v>
      </c>
      <c r="E260" s="219" t="s">
        <v>354</v>
      </c>
      <c r="F260" s="539">
        <v>6</v>
      </c>
      <c r="I260" s="220" t="s">
        <v>142</v>
      </c>
      <c r="J260" s="539">
        <v>6.4</v>
      </c>
      <c r="M260" s="219" t="s">
        <v>85</v>
      </c>
      <c r="N260" s="539">
        <v>44.7</v>
      </c>
      <c r="O260" s="141"/>
      <c r="R260" s="219" t="s">
        <v>541</v>
      </c>
      <c r="S260" s="539">
        <v>3.4</v>
      </c>
      <c r="V260"/>
      <c r="W260"/>
      <c r="Y260"/>
      <c r="Z260"/>
    </row>
    <row r="261" spans="1:26" hidden="1" outlineLevel="1" x14ac:dyDescent="0.35">
      <c r="A261" s="220" t="s">
        <v>141</v>
      </c>
      <c r="B261" s="539">
        <v>15.1</v>
      </c>
      <c r="E261" s="220" t="s">
        <v>141</v>
      </c>
      <c r="F261" s="539">
        <v>6</v>
      </c>
      <c r="I261" s="219" t="s">
        <v>365</v>
      </c>
      <c r="J261" s="539">
        <v>20.6</v>
      </c>
      <c r="M261"/>
      <c r="N261"/>
      <c r="O261" s="141"/>
      <c r="R261" s="220" t="s">
        <v>141</v>
      </c>
      <c r="S261" s="539">
        <v>3.4</v>
      </c>
      <c r="V261"/>
      <c r="W261"/>
      <c r="Y261"/>
      <c r="Z261"/>
    </row>
    <row r="262" spans="1:26" hidden="1" outlineLevel="1" x14ac:dyDescent="0.35">
      <c r="A262" s="219" t="s">
        <v>349</v>
      </c>
      <c r="B262" s="539">
        <v>14.1</v>
      </c>
      <c r="E262" s="219" t="s">
        <v>358</v>
      </c>
      <c r="F262" s="539">
        <v>3.6</v>
      </c>
      <c r="I262" s="220" t="s">
        <v>140</v>
      </c>
      <c r="J262" s="539">
        <v>20.6</v>
      </c>
      <c r="M262"/>
      <c r="N262"/>
      <c r="O262" s="141"/>
      <c r="R262" s="219" t="s">
        <v>540</v>
      </c>
      <c r="S262" s="539">
        <v>2.7</v>
      </c>
      <c r="V262"/>
      <c r="W262"/>
      <c r="Y262"/>
      <c r="Z262"/>
    </row>
    <row r="263" spans="1:26" hidden="1" outlineLevel="1" x14ac:dyDescent="0.35">
      <c r="A263" s="220" t="s">
        <v>140</v>
      </c>
      <c r="B263" s="539">
        <v>14.1</v>
      </c>
      <c r="E263" s="220" t="s">
        <v>20</v>
      </c>
      <c r="F263" s="539">
        <v>3.6</v>
      </c>
      <c r="I263" s="219" t="s">
        <v>371</v>
      </c>
      <c r="J263" s="539">
        <v>6</v>
      </c>
      <c r="M263"/>
      <c r="N263"/>
      <c r="O263" s="141"/>
      <c r="R263" s="220" t="s">
        <v>142</v>
      </c>
      <c r="S263" s="539">
        <v>2.7</v>
      </c>
      <c r="V263"/>
      <c r="W263"/>
      <c r="Y263"/>
      <c r="Z263"/>
    </row>
    <row r="264" spans="1:26" hidden="1" outlineLevel="1" x14ac:dyDescent="0.35">
      <c r="A264" s="220" t="s">
        <v>141</v>
      </c>
      <c r="B264" s="539">
        <v>9.1</v>
      </c>
      <c r="E264" s="219" t="s">
        <v>85</v>
      </c>
      <c r="F264" s="539">
        <v>51.7</v>
      </c>
      <c r="I264" s="220" t="s">
        <v>142</v>
      </c>
      <c r="J264" s="539">
        <v>6</v>
      </c>
      <c r="M264"/>
      <c r="N264"/>
      <c r="O264" s="141"/>
      <c r="R264" s="219" t="s">
        <v>85</v>
      </c>
      <c r="S264" s="539">
        <v>92.8</v>
      </c>
      <c r="V264"/>
      <c r="W264"/>
      <c r="Y264"/>
      <c r="Z264"/>
    </row>
    <row r="265" spans="1:26" hidden="1" outlineLevel="1" x14ac:dyDescent="0.35">
      <c r="A265" s="219" t="s">
        <v>367</v>
      </c>
      <c r="B265" s="539">
        <v>14.1</v>
      </c>
      <c r="E265"/>
      <c r="F265"/>
      <c r="I265" s="220" t="s">
        <v>141</v>
      </c>
      <c r="J265" s="539">
        <v>4.2</v>
      </c>
      <c r="M265"/>
      <c r="N265"/>
      <c r="O265" s="141"/>
      <c r="R265"/>
      <c r="S265"/>
      <c r="V265"/>
      <c r="W265"/>
      <c r="Y265"/>
      <c r="Z265"/>
    </row>
    <row r="266" spans="1:26" hidden="1" outlineLevel="1" x14ac:dyDescent="0.35">
      <c r="A266" s="220" t="s">
        <v>141</v>
      </c>
      <c r="B266" s="539">
        <v>14.1</v>
      </c>
      <c r="E266"/>
      <c r="F266"/>
      <c r="I266" s="219" t="s">
        <v>85</v>
      </c>
      <c r="J266" s="539">
        <v>34.5</v>
      </c>
      <c r="M266"/>
      <c r="N266"/>
      <c r="O266" s="141"/>
      <c r="R266"/>
      <c r="S266"/>
      <c r="V266"/>
      <c r="W266"/>
      <c r="Y266"/>
      <c r="Z266"/>
    </row>
    <row r="267" spans="1:26" hidden="1" outlineLevel="1" x14ac:dyDescent="0.35">
      <c r="A267" s="220" t="s">
        <v>119</v>
      </c>
      <c r="B267" s="539">
        <v>8.4</v>
      </c>
      <c r="E267"/>
      <c r="F267"/>
      <c r="I267"/>
      <c r="J267"/>
      <c r="M267"/>
      <c r="N267"/>
      <c r="O267" s="141"/>
      <c r="R267"/>
      <c r="S267"/>
      <c r="V267"/>
      <c r="W267"/>
      <c r="Y267"/>
      <c r="Z267"/>
    </row>
    <row r="268" spans="1:26" hidden="1" outlineLevel="1" x14ac:dyDescent="0.35">
      <c r="A268" s="219" t="s">
        <v>351</v>
      </c>
      <c r="B268" s="539">
        <v>13.9</v>
      </c>
      <c r="E268"/>
      <c r="F268"/>
      <c r="I268"/>
      <c r="J268"/>
      <c r="M268"/>
      <c r="N268"/>
      <c r="O268" s="141"/>
      <c r="R268"/>
      <c r="S268"/>
      <c r="V268"/>
      <c r="W268"/>
      <c r="Y268"/>
      <c r="Z268"/>
    </row>
    <row r="269" spans="1:26" hidden="1" outlineLevel="1" x14ac:dyDescent="0.35">
      <c r="A269" s="220" t="s">
        <v>119</v>
      </c>
      <c r="B269" s="539">
        <v>13.9</v>
      </c>
      <c r="E269"/>
      <c r="F269"/>
      <c r="I269"/>
      <c r="J269"/>
      <c r="M269"/>
      <c r="N269"/>
      <c r="O269" s="141"/>
      <c r="R269"/>
      <c r="S269"/>
      <c r="V269"/>
      <c r="W269"/>
      <c r="Y269"/>
      <c r="Z269"/>
    </row>
    <row r="270" spans="1:26" hidden="1" outlineLevel="1" x14ac:dyDescent="0.35">
      <c r="A270" s="220" t="s">
        <v>142</v>
      </c>
      <c r="B270" s="539">
        <v>12.9</v>
      </c>
      <c r="E270"/>
      <c r="F270"/>
      <c r="I270"/>
      <c r="J270"/>
      <c r="M270"/>
      <c r="N270"/>
      <c r="O270" s="141"/>
      <c r="R270"/>
      <c r="S270"/>
      <c r="V270"/>
      <c r="W270"/>
      <c r="Y270"/>
      <c r="Z270"/>
    </row>
    <row r="271" spans="1:26" hidden="1" outlineLevel="1" x14ac:dyDescent="0.35">
      <c r="A271" s="220" t="s">
        <v>141</v>
      </c>
      <c r="B271" s="539">
        <v>3.8</v>
      </c>
      <c r="E271"/>
      <c r="F271"/>
      <c r="I271"/>
      <c r="J271"/>
      <c r="M271"/>
      <c r="N271"/>
      <c r="O271" s="141"/>
      <c r="R271"/>
      <c r="S271"/>
      <c r="V271"/>
      <c r="W271"/>
      <c r="Y271"/>
      <c r="Z271"/>
    </row>
    <row r="272" spans="1:26" hidden="1" outlineLevel="1" x14ac:dyDescent="0.35">
      <c r="A272" s="219" t="s">
        <v>85</v>
      </c>
      <c r="B272" s="539">
        <v>76.8</v>
      </c>
      <c r="E272"/>
      <c r="F272"/>
      <c r="I272"/>
      <c r="J272"/>
      <c r="M272"/>
      <c r="N272"/>
      <c r="O272" s="141"/>
      <c r="R272"/>
      <c r="S272"/>
      <c r="V272"/>
      <c r="W272"/>
      <c r="Y272"/>
      <c r="Z272"/>
    </row>
    <row r="273" spans="1:26" hidden="1" outlineLevel="1" x14ac:dyDescent="0.35">
      <c r="A273"/>
      <c r="B273"/>
      <c r="E273"/>
      <c r="F273"/>
      <c r="I273"/>
      <c r="J273"/>
      <c r="M273"/>
      <c r="N273"/>
      <c r="O273" s="141"/>
      <c r="R273"/>
      <c r="S273"/>
      <c r="V273"/>
      <c r="W273"/>
      <c r="Y273"/>
      <c r="Z273"/>
    </row>
    <row r="274" spans="1:26" hidden="1" outlineLevel="1" x14ac:dyDescent="0.35">
      <c r="A274"/>
      <c r="B274"/>
      <c r="E274"/>
      <c r="F274"/>
      <c r="I274"/>
      <c r="J274"/>
      <c r="M274"/>
      <c r="N274"/>
      <c r="O274" s="141"/>
      <c r="R274"/>
      <c r="S274"/>
      <c r="V274"/>
      <c r="W274"/>
    </row>
    <row r="275" spans="1:26" hidden="1" outlineLevel="1" x14ac:dyDescent="0.35">
      <c r="A275"/>
      <c r="B275"/>
      <c r="E275"/>
      <c r="F275"/>
      <c r="I275"/>
      <c r="J275"/>
      <c r="M275"/>
      <c r="N275"/>
      <c r="O275" s="141"/>
      <c r="R275"/>
      <c r="S275"/>
      <c r="V275"/>
      <c r="W275"/>
    </row>
    <row r="276" spans="1:26" hidden="1" outlineLevel="1" x14ac:dyDescent="0.35">
      <c r="A276"/>
      <c r="B276"/>
      <c r="E276"/>
      <c r="F276"/>
      <c r="I276"/>
      <c r="J276"/>
      <c r="M276"/>
      <c r="N276"/>
      <c r="O276" s="141"/>
      <c r="R276"/>
      <c r="S276"/>
      <c r="V276"/>
      <c r="W276"/>
    </row>
    <row r="277" spans="1:26" hidden="1" outlineLevel="1" x14ac:dyDescent="0.35">
      <c r="A277"/>
      <c r="B277"/>
      <c r="E277"/>
      <c r="F277"/>
      <c r="I277"/>
      <c r="J277"/>
      <c r="M277"/>
      <c r="N277"/>
      <c r="O277" s="141"/>
      <c r="R277"/>
      <c r="S277"/>
      <c r="V277"/>
      <c r="W277"/>
    </row>
    <row r="278" spans="1:26" hidden="1" outlineLevel="1" x14ac:dyDescent="0.35">
      <c r="A278"/>
      <c r="B278"/>
      <c r="E278"/>
      <c r="F278"/>
      <c r="I278"/>
      <c r="J278"/>
      <c r="M278"/>
      <c r="N278"/>
      <c r="O278" s="141"/>
      <c r="R278"/>
      <c r="S278"/>
      <c r="V278"/>
      <c r="W278"/>
    </row>
    <row r="279" spans="1:26" hidden="1" outlineLevel="1" x14ac:dyDescent="0.35">
      <c r="A279"/>
      <c r="B279"/>
      <c r="E279"/>
      <c r="F279"/>
      <c r="I279"/>
      <c r="J279"/>
      <c r="M279"/>
      <c r="N279"/>
    </row>
    <row r="280" spans="1:26" hidden="1" outlineLevel="1" x14ac:dyDescent="0.35">
      <c r="A280"/>
      <c r="B280"/>
      <c r="E280"/>
      <c r="F280"/>
      <c r="I280"/>
      <c r="J280"/>
      <c r="M280"/>
      <c r="N280"/>
    </row>
    <row r="281" spans="1:26" hidden="1" outlineLevel="1" x14ac:dyDescent="0.35">
      <c r="A281"/>
      <c r="B281"/>
      <c r="E281"/>
      <c r="F281"/>
      <c r="I281"/>
      <c r="J281"/>
      <c r="M281"/>
      <c r="N281"/>
    </row>
    <row r="282" spans="1:26" hidden="1" outlineLevel="1" x14ac:dyDescent="0.35">
      <c r="A282"/>
      <c r="B282"/>
      <c r="E282"/>
      <c r="F282"/>
      <c r="I282"/>
      <c r="J282"/>
      <c r="M282"/>
      <c r="N282"/>
    </row>
    <row r="283" spans="1:26" hidden="1" outlineLevel="1" x14ac:dyDescent="0.35">
      <c r="A283"/>
      <c r="B283"/>
      <c r="E283"/>
      <c r="F283"/>
      <c r="I283"/>
      <c r="J283"/>
      <c r="M283"/>
      <c r="N283"/>
    </row>
    <row r="284" spans="1:26" hidden="1" outlineLevel="1" x14ac:dyDescent="0.35">
      <c r="A284"/>
      <c r="B284"/>
      <c r="E284"/>
      <c r="F284"/>
      <c r="I284"/>
      <c r="J284"/>
      <c r="M284"/>
      <c r="N284"/>
    </row>
    <row r="285" spans="1:26" hidden="1" outlineLevel="1" x14ac:dyDescent="0.35">
      <c r="A285"/>
      <c r="B285"/>
      <c r="E285"/>
      <c r="F285"/>
      <c r="I285"/>
      <c r="J285"/>
      <c r="M285"/>
      <c r="N285"/>
    </row>
    <row r="286" spans="1:26" hidden="1" outlineLevel="1" x14ac:dyDescent="0.35">
      <c r="A286"/>
      <c r="B286"/>
      <c r="E286"/>
      <c r="F286"/>
      <c r="I286"/>
      <c r="J286"/>
      <c r="M286"/>
      <c r="N286"/>
    </row>
    <row r="287" spans="1:26" hidden="1" outlineLevel="1" x14ac:dyDescent="0.35">
      <c r="A287"/>
      <c r="B287"/>
      <c r="E287"/>
      <c r="F287"/>
      <c r="I287"/>
      <c r="J287"/>
      <c r="M287"/>
      <c r="N287"/>
    </row>
    <row r="288" spans="1:26" hidden="1" outlineLevel="1" x14ac:dyDescent="0.35">
      <c r="A288"/>
      <c r="B288"/>
      <c r="E288"/>
      <c r="F288"/>
      <c r="I288"/>
      <c r="J288"/>
      <c r="M288"/>
      <c r="N288"/>
    </row>
    <row r="289" spans="1:10" hidden="1" outlineLevel="1" x14ac:dyDescent="0.35">
      <c r="A289"/>
      <c r="B289"/>
      <c r="E289"/>
      <c r="F289"/>
      <c r="I289"/>
      <c r="J289"/>
    </row>
    <row r="290" spans="1:10" hidden="1" outlineLevel="1" x14ac:dyDescent="0.35">
      <c r="A290"/>
      <c r="B290"/>
      <c r="E290"/>
      <c r="F290"/>
      <c r="I290"/>
      <c r="J290"/>
    </row>
    <row r="291" spans="1:10" hidden="1" outlineLevel="1" x14ac:dyDescent="0.35">
      <c r="A291"/>
      <c r="B291"/>
      <c r="E291"/>
      <c r="F291"/>
      <c r="I291"/>
      <c r="J291"/>
    </row>
    <row r="292" spans="1:10" hidden="1" outlineLevel="1" x14ac:dyDescent="0.35">
      <c r="A292"/>
      <c r="B292"/>
      <c r="E292"/>
      <c r="F292"/>
      <c r="I292"/>
      <c r="J292"/>
    </row>
    <row r="293" spans="1:10" hidden="1" outlineLevel="1" x14ac:dyDescent="0.35">
      <c r="A293"/>
      <c r="B293"/>
      <c r="E293"/>
      <c r="F293"/>
      <c r="I293"/>
      <c r="J293"/>
    </row>
    <row r="294" spans="1:10" hidden="1" outlineLevel="1" x14ac:dyDescent="0.35">
      <c r="A294"/>
      <c r="B294"/>
      <c r="E294"/>
      <c r="F294"/>
      <c r="I294"/>
      <c r="J294"/>
    </row>
    <row r="295" spans="1:10" hidden="1" outlineLevel="1" x14ac:dyDescent="0.35">
      <c r="A295"/>
      <c r="B295"/>
      <c r="E295"/>
      <c r="F295"/>
      <c r="I295"/>
      <c r="J295"/>
    </row>
    <row r="296" spans="1:10" hidden="1" outlineLevel="1" x14ac:dyDescent="0.35">
      <c r="A296"/>
      <c r="B296"/>
      <c r="E296"/>
      <c r="F296"/>
      <c r="I296"/>
      <c r="J296"/>
    </row>
    <row r="297" spans="1:10" hidden="1" outlineLevel="1" x14ac:dyDescent="0.35">
      <c r="A297"/>
      <c r="B297"/>
      <c r="E297"/>
      <c r="F297"/>
      <c r="I297"/>
      <c r="J297"/>
    </row>
    <row r="298" spans="1:10" hidden="1" outlineLevel="1" x14ac:dyDescent="0.35">
      <c r="A298"/>
      <c r="B298"/>
      <c r="E298"/>
      <c r="F298"/>
      <c r="I298"/>
      <c r="J298"/>
    </row>
    <row r="299" spans="1:10" hidden="1" outlineLevel="1" x14ac:dyDescent="0.35">
      <c r="A299"/>
      <c r="B299"/>
      <c r="E299"/>
      <c r="F299"/>
      <c r="I299"/>
      <c r="J299"/>
    </row>
    <row r="300" spans="1:10" hidden="1" outlineLevel="1" x14ac:dyDescent="0.35">
      <c r="A300"/>
      <c r="B300"/>
      <c r="E300"/>
      <c r="F300"/>
      <c r="I300"/>
      <c r="J300"/>
    </row>
    <row r="301" spans="1:10" hidden="1" outlineLevel="1" x14ac:dyDescent="0.35">
      <c r="A301"/>
      <c r="B301"/>
      <c r="E301"/>
      <c r="F301"/>
      <c r="I301"/>
      <c r="J301"/>
    </row>
    <row r="302" spans="1:10" hidden="1" outlineLevel="1" x14ac:dyDescent="0.35">
      <c r="A302"/>
      <c r="B302"/>
      <c r="E302"/>
      <c r="F302"/>
      <c r="I302"/>
      <c r="J302"/>
    </row>
    <row r="303" spans="1:10" hidden="1" outlineLevel="1" x14ac:dyDescent="0.35">
      <c r="A303"/>
      <c r="B303"/>
      <c r="E303"/>
      <c r="F303"/>
      <c r="I303"/>
      <c r="J303"/>
    </row>
    <row r="304" spans="1:10" hidden="1" outlineLevel="1" x14ac:dyDescent="0.35">
      <c r="A304"/>
      <c r="B304"/>
      <c r="E304"/>
      <c r="F304"/>
      <c r="I304"/>
      <c r="J304"/>
    </row>
    <row r="305" spans="1:10" hidden="1" outlineLevel="1" x14ac:dyDescent="0.35">
      <c r="A305"/>
      <c r="B305"/>
      <c r="E305"/>
      <c r="F305"/>
      <c r="I305"/>
      <c r="J305"/>
    </row>
    <row r="306" spans="1:10" hidden="1" outlineLevel="1" x14ac:dyDescent="0.35">
      <c r="A306"/>
      <c r="B306"/>
      <c r="E306"/>
      <c r="F306"/>
      <c r="I306"/>
      <c r="J306"/>
    </row>
    <row r="307" spans="1:10" hidden="1" outlineLevel="1" x14ac:dyDescent="0.35">
      <c r="A307"/>
      <c r="B307"/>
      <c r="E307"/>
      <c r="F307"/>
      <c r="I307"/>
      <c r="J307"/>
    </row>
    <row r="308" spans="1:10" hidden="1" outlineLevel="1" x14ac:dyDescent="0.35">
      <c r="A308"/>
      <c r="B308"/>
      <c r="E308"/>
      <c r="F308"/>
      <c r="I308"/>
      <c r="J308"/>
    </row>
    <row r="309" spans="1:10" hidden="1" outlineLevel="1" x14ac:dyDescent="0.35">
      <c r="A309"/>
      <c r="B309"/>
      <c r="E309"/>
      <c r="F309"/>
      <c r="I309"/>
      <c r="J309"/>
    </row>
    <row r="310" spans="1:10" hidden="1" outlineLevel="1" x14ac:dyDescent="0.35">
      <c r="A310"/>
      <c r="B310"/>
      <c r="E310"/>
      <c r="F310"/>
      <c r="I310"/>
      <c r="J310"/>
    </row>
    <row r="311" spans="1:10" hidden="1" outlineLevel="1" x14ac:dyDescent="0.35">
      <c r="A311"/>
      <c r="B311"/>
      <c r="E311"/>
      <c r="F311"/>
      <c r="I311"/>
      <c r="J311"/>
    </row>
    <row r="312" spans="1:10" hidden="1" outlineLevel="1" x14ac:dyDescent="0.35">
      <c r="A312"/>
      <c r="B312"/>
      <c r="E312"/>
      <c r="F312"/>
      <c r="I312"/>
      <c r="J312"/>
    </row>
    <row r="313" spans="1:10" hidden="1" outlineLevel="1" x14ac:dyDescent="0.35">
      <c r="A313"/>
      <c r="B313"/>
      <c r="E313"/>
      <c r="F313"/>
      <c r="I313"/>
      <c r="J313"/>
    </row>
    <row r="314" spans="1:10" hidden="1" outlineLevel="1" x14ac:dyDescent="0.35">
      <c r="A314"/>
      <c r="B314"/>
      <c r="E314"/>
      <c r="F314"/>
      <c r="I314"/>
      <c r="J314"/>
    </row>
    <row r="315" spans="1:10" hidden="1" outlineLevel="1" x14ac:dyDescent="0.35">
      <c r="A315"/>
      <c r="B315"/>
      <c r="E315"/>
      <c r="F315"/>
      <c r="I315"/>
      <c r="J315"/>
    </row>
    <row r="316" spans="1:10" hidden="1" outlineLevel="1" x14ac:dyDescent="0.35">
      <c r="A316"/>
      <c r="B316"/>
      <c r="E316"/>
      <c r="F316"/>
      <c r="I316"/>
      <c r="J316"/>
    </row>
    <row r="317" spans="1:10" hidden="1" outlineLevel="1" x14ac:dyDescent="0.35">
      <c r="A317"/>
      <c r="B317"/>
      <c r="E317"/>
      <c r="F317"/>
      <c r="I317"/>
      <c r="J317"/>
    </row>
    <row r="318" spans="1:10" hidden="1" outlineLevel="1" x14ac:dyDescent="0.35">
      <c r="A318"/>
      <c r="B318"/>
      <c r="E318"/>
      <c r="F318"/>
      <c r="I318"/>
      <c r="J318"/>
    </row>
    <row r="319" spans="1:10" hidden="1" outlineLevel="1" x14ac:dyDescent="0.35">
      <c r="A319"/>
      <c r="B319"/>
      <c r="E319"/>
      <c r="F319"/>
      <c r="I319"/>
      <c r="J319"/>
    </row>
    <row r="320" spans="1:10" hidden="1" outlineLevel="1" x14ac:dyDescent="0.35">
      <c r="A320"/>
      <c r="B320"/>
      <c r="E320"/>
      <c r="F320"/>
      <c r="I320"/>
      <c r="J320"/>
    </row>
    <row r="321" spans="1:10" hidden="1" outlineLevel="1" x14ac:dyDescent="0.35">
      <c r="A321"/>
      <c r="B321"/>
      <c r="E321"/>
      <c r="F321"/>
      <c r="I321"/>
      <c r="J321"/>
    </row>
    <row r="322" spans="1:10" hidden="1" outlineLevel="1" x14ac:dyDescent="0.35">
      <c r="A322"/>
      <c r="B322"/>
      <c r="E322"/>
      <c r="F322"/>
      <c r="I322"/>
      <c r="J322"/>
    </row>
    <row r="323" spans="1:10" hidden="1" outlineLevel="1" x14ac:dyDescent="0.35">
      <c r="A323"/>
      <c r="B323"/>
      <c r="E323"/>
      <c r="F323"/>
      <c r="I323"/>
      <c r="J323"/>
    </row>
    <row r="324" spans="1:10" hidden="1" outlineLevel="1" x14ac:dyDescent="0.35">
      <c r="A324"/>
      <c r="B324"/>
      <c r="E324"/>
      <c r="F324"/>
      <c r="I324"/>
      <c r="J324"/>
    </row>
    <row r="325" spans="1:10" hidden="1" outlineLevel="1" x14ac:dyDescent="0.35">
      <c r="A325"/>
      <c r="B325"/>
      <c r="E325"/>
      <c r="F325"/>
      <c r="I325"/>
      <c r="J325"/>
    </row>
    <row r="326" spans="1:10" hidden="1" outlineLevel="1" x14ac:dyDescent="0.35">
      <c r="A326"/>
      <c r="B326"/>
      <c r="E326"/>
      <c r="F326"/>
      <c r="I326"/>
      <c r="J326"/>
    </row>
    <row r="327" spans="1:10" hidden="1" outlineLevel="1" x14ac:dyDescent="0.35">
      <c r="A327"/>
      <c r="B327"/>
      <c r="E327"/>
      <c r="F327"/>
      <c r="I327"/>
      <c r="J327"/>
    </row>
    <row r="328" spans="1:10" hidden="1" outlineLevel="1" x14ac:dyDescent="0.35">
      <c r="A328"/>
      <c r="B328"/>
      <c r="E328"/>
      <c r="F328"/>
      <c r="I328"/>
      <c r="J328"/>
    </row>
    <row r="329" spans="1:10" hidden="1" outlineLevel="1" x14ac:dyDescent="0.35">
      <c r="A329"/>
      <c r="B329"/>
      <c r="E329"/>
      <c r="F329"/>
      <c r="I329"/>
      <c r="J329"/>
    </row>
    <row r="330" spans="1:10" hidden="1" outlineLevel="1" x14ac:dyDescent="0.35">
      <c r="A330"/>
      <c r="B330"/>
      <c r="E330"/>
      <c r="F330"/>
      <c r="I330"/>
      <c r="J330"/>
    </row>
    <row r="331" spans="1:10" hidden="1" outlineLevel="1" x14ac:dyDescent="0.35">
      <c r="A331"/>
      <c r="B331"/>
      <c r="E331"/>
      <c r="F331"/>
      <c r="I331"/>
      <c r="J331"/>
    </row>
    <row r="332" spans="1:10" hidden="1" outlineLevel="1" x14ac:dyDescent="0.35">
      <c r="A332"/>
      <c r="B332"/>
      <c r="E332"/>
      <c r="F332"/>
      <c r="I332"/>
      <c r="J332"/>
    </row>
    <row r="333" spans="1:10" hidden="1" outlineLevel="1" x14ac:dyDescent="0.35">
      <c r="A333"/>
      <c r="B333"/>
      <c r="E333"/>
      <c r="F333"/>
      <c r="I333"/>
      <c r="J333"/>
    </row>
    <row r="334" spans="1:10" hidden="1" outlineLevel="1" x14ac:dyDescent="0.35">
      <c r="A334"/>
      <c r="B334"/>
      <c r="E334"/>
      <c r="F334"/>
      <c r="I334"/>
      <c r="J334"/>
    </row>
    <row r="335" spans="1:10" hidden="1" outlineLevel="1" x14ac:dyDescent="0.35">
      <c r="A335"/>
      <c r="B335"/>
      <c r="E335"/>
      <c r="F335"/>
      <c r="I335"/>
      <c r="J335"/>
    </row>
    <row r="336" spans="1:10" hidden="1" outlineLevel="1" x14ac:dyDescent="0.35">
      <c r="A336"/>
      <c r="B336"/>
      <c r="E336"/>
      <c r="F336"/>
      <c r="I336"/>
      <c r="J336"/>
    </row>
    <row r="337" spans="1:10" hidden="1" outlineLevel="1" x14ac:dyDescent="0.35">
      <c r="A337"/>
      <c r="B337"/>
      <c r="E337"/>
      <c r="F337"/>
      <c r="I337"/>
      <c r="J337"/>
    </row>
    <row r="338" spans="1:10" hidden="1" outlineLevel="1" x14ac:dyDescent="0.35">
      <c r="A338"/>
      <c r="B338"/>
      <c r="E338"/>
      <c r="F338"/>
      <c r="I338"/>
      <c r="J338"/>
    </row>
    <row r="339" spans="1:10" hidden="1" outlineLevel="1" x14ac:dyDescent="0.35">
      <c r="A339"/>
      <c r="B339"/>
      <c r="E339"/>
      <c r="F339"/>
      <c r="I339"/>
      <c r="J339"/>
    </row>
    <row r="340" spans="1:10" hidden="1" outlineLevel="1" x14ac:dyDescent="0.35">
      <c r="A340"/>
      <c r="B340"/>
      <c r="E340"/>
      <c r="F340"/>
      <c r="I340"/>
      <c r="J340"/>
    </row>
    <row r="341" spans="1:10" hidden="1" outlineLevel="1" x14ac:dyDescent="0.35">
      <c r="A341"/>
      <c r="B341"/>
      <c r="E341"/>
      <c r="F341"/>
      <c r="I341"/>
      <c r="J341"/>
    </row>
    <row r="342" spans="1:10" hidden="1" outlineLevel="1" x14ac:dyDescent="0.35">
      <c r="A342"/>
      <c r="B342"/>
      <c r="E342"/>
      <c r="F342"/>
      <c r="I342"/>
      <c r="J342"/>
    </row>
    <row r="343" spans="1:10" hidden="1" outlineLevel="1" x14ac:dyDescent="0.35">
      <c r="A343"/>
      <c r="B343"/>
      <c r="E343"/>
      <c r="F343"/>
      <c r="I343"/>
      <c r="J343"/>
    </row>
    <row r="344" spans="1:10" hidden="1" outlineLevel="1" x14ac:dyDescent="0.35">
      <c r="A344"/>
      <c r="B344"/>
      <c r="E344"/>
      <c r="F344"/>
      <c r="I344"/>
      <c r="J344"/>
    </row>
    <row r="345" spans="1:10" hidden="1" outlineLevel="1" x14ac:dyDescent="0.35">
      <c r="A345"/>
      <c r="B345"/>
      <c r="E345"/>
      <c r="F345"/>
      <c r="I345"/>
      <c r="J345"/>
    </row>
    <row r="346" spans="1:10" hidden="1" outlineLevel="1" x14ac:dyDescent="0.35">
      <c r="A346"/>
      <c r="B346"/>
      <c r="E346"/>
      <c r="F346"/>
      <c r="I346"/>
      <c r="J346"/>
    </row>
    <row r="347" spans="1:10" hidden="1" outlineLevel="1" x14ac:dyDescent="0.35">
      <c r="A347"/>
      <c r="B347"/>
      <c r="E347"/>
      <c r="F347"/>
      <c r="I347"/>
      <c r="J347"/>
    </row>
    <row r="348" spans="1:10" hidden="1" outlineLevel="1" x14ac:dyDescent="0.35">
      <c r="A348"/>
      <c r="B348"/>
      <c r="E348"/>
      <c r="F348"/>
      <c r="I348"/>
      <c r="J348"/>
    </row>
    <row r="349" spans="1:10" hidden="1" outlineLevel="1" x14ac:dyDescent="0.35">
      <c r="A349"/>
      <c r="B349"/>
      <c r="E349"/>
      <c r="F349"/>
      <c r="I349"/>
      <c r="J349"/>
    </row>
    <row r="350" spans="1:10" hidden="1" outlineLevel="1" x14ac:dyDescent="0.35">
      <c r="A350"/>
      <c r="B350"/>
      <c r="E350"/>
      <c r="F350"/>
      <c r="I350"/>
      <c r="J350"/>
    </row>
    <row r="351" spans="1:10" hidden="1" outlineLevel="1" x14ac:dyDescent="0.35">
      <c r="A351"/>
      <c r="B351"/>
      <c r="E351"/>
      <c r="F351"/>
      <c r="I351"/>
      <c r="J351"/>
    </row>
    <row r="352" spans="1:10" hidden="1" outlineLevel="1" x14ac:dyDescent="0.35">
      <c r="A352"/>
      <c r="B352"/>
      <c r="E352"/>
      <c r="F352"/>
      <c r="I352"/>
      <c r="J352"/>
    </row>
    <row r="353" spans="1:10" hidden="1" outlineLevel="1" x14ac:dyDescent="0.35">
      <c r="A353"/>
      <c r="B353"/>
      <c r="E353"/>
      <c r="F353"/>
      <c r="I353"/>
      <c r="J353"/>
    </row>
    <row r="354" spans="1:10" hidden="1" outlineLevel="1" x14ac:dyDescent="0.35">
      <c r="A354"/>
      <c r="B354"/>
      <c r="E354"/>
      <c r="F354"/>
      <c r="I354"/>
      <c r="J354"/>
    </row>
    <row r="355" spans="1:10" hidden="1" outlineLevel="1" x14ac:dyDescent="0.35">
      <c r="A355"/>
      <c r="B355"/>
      <c r="E355"/>
      <c r="F355"/>
      <c r="I355"/>
      <c r="J355"/>
    </row>
    <row r="356" spans="1:10" hidden="1" outlineLevel="1" x14ac:dyDescent="0.35">
      <c r="A356"/>
      <c r="B356"/>
      <c r="E356"/>
      <c r="F356"/>
      <c r="I356"/>
      <c r="J356"/>
    </row>
    <row r="357" spans="1:10" hidden="1" outlineLevel="1" x14ac:dyDescent="0.35">
      <c r="A357"/>
      <c r="B357"/>
      <c r="E357"/>
      <c r="F357"/>
      <c r="I357"/>
      <c r="J357"/>
    </row>
    <row r="358" spans="1:10" hidden="1" outlineLevel="1" x14ac:dyDescent="0.35">
      <c r="A358"/>
      <c r="B358"/>
      <c r="E358"/>
      <c r="F358"/>
      <c r="I358"/>
      <c r="J358"/>
    </row>
    <row r="359" spans="1:10" hidden="1" outlineLevel="1" x14ac:dyDescent="0.35">
      <c r="A359"/>
      <c r="B359"/>
      <c r="E359"/>
      <c r="F359"/>
      <c r="I359"/>
      <c r="J359"/>
    </row>
    <row r="360" spans="1:10" hidden="1" outlineLevel="1" x14ac:dyDescent="0.35">
      <c r="A360"/>
      <c r="B360"/>
      <c r="E360"/>
      <c r="F360"/>
      <c r="I360"/>
      <c r="J360"/>
    </row>
    <row r="361" spans="1:10" hidden="1" outlineLevel="1" x14ac:dyDescent="0.35">
      <c r="A361"/>
      <c r="B361"/>
      <c r="E361"/>
      <c r="F361"/>
      <c r="I361"/>
      <c r="J361"/>
    </row>
    <row r="362" spans="1:10" hidden="1" outlineLevel="1" x14ac:dyDescent="0.35">
      <c r="A362"/>
      <c r="B362"/>
      <c r="E362"/>
      <c r="F362"/>
      <c r="I362"/>
      <c r="J362"/>
    </row>
    <row r="363" spans="1:10" hidden="1" outlineLevel="1" x14ac:dyDescent="0.35">
      <c r="A363"/>
      <c r="B363"/>
      <c r="E363"/>
      <c r="F363"/>
      <c r="I363"/>
      <c r="J363"/>
    </row>
    <row r="364" spans="1:10" hidden="1" outlineLevel="1" x14ac:dyDescent="0.35">
      <c r="A364"/>
      <c r="B364"/>
      <c r="E364"/>
      <c r="F364"/>
      <c r="I364"/>
      <c r="J364"/>
    </row>
    <row r="365" spans="1:10" hidden="1" outlineLevel="1" x14ac:dyDescent="0.35">
      <c r="A365"/>
      <c r="B365"/>
      <c r="E365"/>
      <c r="F365"/>
      <c r="I365"/>
      <c r="J365"/>
    </row>
    <row r="366" spans="1:10" hidden="1" outlineLevel="1" x14ac:dyDescent="0.35">
      <c r="A366"/>
      <c r="B366"/>
      <c r="E366"/>
      <c r="F366"/>
      <c r="I366"/>
      <c r="J366"/>
    </row>
    <row r="367" spans="1:10" hidden="1" outlineLevel="1" x14ac:dyDescent="0.35">
      <c r="A367"/>
      <c r="B367"/>
      <c r="E367"/>
      <c r="F367"/>
      <c r="I367"/>
      <c r="J367"/>
    </row>
    <row r="368" spans="1:10" hidden="1" outlineLevel="1" x14ac:dyDescent="0.35">
      <c r="A368"/>
      <c r="B368"/>
      <c r="E368"/>
      <c r="F368"/>
      <c r="I368"/>
      <c r="J368"/>
    </row>
    <row r="369" spans="1:11" hidden="1" outlineLevel="1" x14ac:dyDescent="0.35">
      <c r="A369"/>
      <c r="B369"/>
      <c r="E369"/>
      <c r="F369"/>
      <c r="I369"/>
      <c r="J369"/>
    </row>
    <row r="370" spans="1:11" hidden="1" outlineLevel="1" x14ac:dyDescent="0.35">
      <c r="A370"/>
      <c r="B370"/>
      <c r="E370"/>
      <c r="F370"/>
      <c r="I370"/>
      <c r="J370"/>
    </row>
    <row r="371" spans="1:11" hidden="1" outlineLevel="1" x14ac:dyDescent="0.35">
      <c r="A371"/>
      <c r="B371"/>
      <c r="E371"/>
      <c r="F371"/>
      <c r="I371"/>
      <c r="J371"/>
    </row>
    <row r="372" spans="1:11" hidden="1" outlineLevel="1" x14ac:dyDescent="0.35">
      <c r="A372"/>
      <c r="B372"/>
      <c r="E372"/>
      <c r="F372"/>
      <c r="I372"/>
      <c r="J372"/>
    </row>
    <row r="373" spans="1:11" hidden="1" outlineLevel="1" x14ac:dyDescent="0.35">
      <c r="A373"/>
      <c r="B373"/>
      <c r="E373"/>
      <c r="F373"/>
      <c r="I373"/>
      <c r="J373"/>
    </row>
    <row r="374" spans="1:11" ht="16" collapsed="1" thickBot="1" x14ac:dyDescent="0.4">
      <c r="A374"/>
      <c r="B374"/>
      <c r="E374"/>
      <c r="F374"/>
      <c r="I374"/>
      <c r="J374"/>
    </row>
    <row r="375" spans="1:11" x14ac:dyDescent="0.35">
      <c r="A375" s="204" t="str">
        <f>B228</f>
        <v>President A</v>
      </c>
      <c r="B375" s="223"/>
      <c r="C375" s="224"/>
      <c r="E375" s="206" t="str">
        <f>F228</f>
        <v>President B</v>
      </c>
      <c r="F375" s="225"/>
      <c r="G375" s="226"/>
      <c r="I375" s="208" t="str">
        <f>J228</f>
        <v>Masters</v>
      </c>
      <c r="J375" s="227"/>
      <c r="K375" s="228"/>
    </row>
    <row r="376" spans="1:11" x14ac:dyDescent="0.35">
      <c r="A376" s="238" t="s">
        <v>1</v>
      </c>
      <c r="B376" s="239" t="s">
        <v>199</v>
      </c>
      <c r="C376" s="240" t="s">
        <v>206</v>
      </c>
      <c r="E376" s="241" t="s">
        <v>1</v>
      </c>
      <c r="F376" s="242" t="s">
        <v>199</v>
      </c>
      <c r="G376" s="243" t="s">
        <v>206</v>
      </c>
      <c r="I376" s="244" t="s">
        <v>1</v>
      </c>
      <c r="J376" s="245" t="s">
        <v>199</v>
      </c>
      <c r="K376" s="246" t="s">
        <v>206</v>
      </c>
    </row>
    <row r="377" spans="1:11" ht="16" thickBot="1" x14ac:dyDescent="0.4">
      <c r="A377" s="279" t="str">
        <f>A231</f>
        <v>Wentzel Smal</v>
      </c>
      <c r="B377" s="280" t="str">
        <f>A232</f>
        <v>Shark Copper (Female)</v>
      </c>
      <c r="C377" s="281">
        <f>VLOOKUP(A377,A230:B371,2,)</f>
        <v>76.8</v>
      </c>
      <c r="E377" s="279" t="str">
        <f>E231</f>
        <v>Sean Van Den Heuvel</v>
      </c>
      <c r="F377" s="280" t="str">
        <f>E232</f>
        <v>Shark Copper (Female)</v>
      </c>
      <c r="G377" s="281">
        <f>VLOOKUP(E377,E230:F371,2,)</f>
        <v>51.7</v>
      </c>
      <c r="I377" s="279" t="str">
        <f>I231</f>
        <v>Jacques Snyman</v>
      </c>
      <c r="J377" s="280" t="str">
        <f>I232</f>
        <v>Shark Cow / Sevengill</v>
      </c>
      <c r="K377" s="281">
        <f>VLOOKUP(I377,I230:J371,2,)</f>
        <v>34.5</v>
      </c>
    </row>
    <row r="378" spans="1:11" x14ac:dyDescent="0.35">
      <c r="B378" s="261"/>
      <c r="C378" s="261">
        <f>LARGE(B230:B373,4)</f>
        <v>49.6</v>
      </c>
      <c r="F378" s="261"/>
      <c r="G378" s="261"/>
      <c r="J378" s="261"/>
      <c r="K378" s="261"/>
    </row>
    <row r="379" spans="1:11" ht="16" thickBot="1" x14ac:dyDescent="0.4"/>
    <row r="380" spans="1:11" x14ac:dyDescent="0.35">
      <c r="A380" s="202" t="str">
        <f>A217</f>
        <v>Development</v>
      </c>
      <c r="B380" s="221"/>
      <c r="C380" s="222"/>
      <c r="E380" s="229" t="str">
        <f>E217</f>
        <v>Veterans/Inland</v>
      </c>
      <c r="F380" s="230"/>
      <c r="G380" s="231"/>
      <c r="I380" s="232" t="str">
        <f>I217</f>
        <v>Ladies</v>
      </c>
      <c r="J380" s="233"/>
      <c r="K380" s="234"/>
    </row>
    <row r="381" spans="1:11" x14ac:dyDescent="0.35">
      <c r="A381" s="235" t="s">
        <v>1</v>
      </c>
      <c r="B381" s="236" t="s">
        <v>199</v>
      </c>
      <c r="C381" s="237" t="s">
        <v>206</v>
      </c>
      <c r="E381" s="247" t="s">
        <v>1</v>
      </c>
      <c r="F381" s="248" t="s">
        <v>199</v>
      </c>
      <c r="G381" s="249" t="s">
        <v>206</v>
      </c>
      <c r="I381" s="250" t="s">
        <v>1</v>
      </c>
      <c r="J381" s="251" t="s">
        <v>199</v>
      </c>
      <c r="K381" s="252" t="s">
        <v>206</v>
      </c>
    </row>
    <row r="382" spans="1:11" ht="16" thickBot="1" x14ac:dyDescent="0.4">
      <c r="A382" s="279" t="str">
        <f>M231</f>
        <v>Franco Lamberti</v>
      </c>
      <c r="B382" s="280" t="str">
        <f>M232</f>
        <v>Shark Copper (Female)</v>
      </c>
      <c r="C382" s="281">
        <f>VLOOKUP(A382,M231:N288,2,)</f>
        <v>44.7</v>
      </c>
      <c r="E382" s="279" t="str">
        <f>R231</f>
        <v>Wihan De Jager</v>
      </c>
      <c r="F382" s="280" t="str">
        <f>R232</f>
        <v>Shark Copper (Female)</v>
      </c>
      <c r="G382" s="281">
        <f>VLOOKUP(E382,R231:S288,2,)</f>
        <v>92.8</v>
      </c>
      <c r="I382" s="279" t="str">
        <f>V231</f>
        <v>Christel Visser</v>
      </c>
      <c r="J382" s="280" t="str">
        <f>V232</f>
        <v>Shark Cow / Sevengill</v>
      </c>
      <c r="K382" s="281">
        <f>VLOOKUP(I382,V231:W288,2,)</f>
        <v>25.6</v>
      </c>
    </row>
    <row r="383" spans="1:11" ht="16" thickBot="1" x14ac:dyDescent="0.4">
      <c r="A383"/>
      <c r="B383"/>
      <c r="E383"/>
      <c r="F383"/>
      <c r="I383"/>
      <c r="J383"/>
    </row>
    <row r="384" spans="1:11" x14ac:dyDescent="0.35">
      <c r="A384" s="451" t="str">
        <f>A221</f>
        <v>Grand Masters</v>
      </c>
      <c r="B384" s="454"/>
      <c r="C384" s="455"/>
    </row>
    <row r="385" spans="1:3" x14ac:dyDescent="0.35">
      <c r="A385" s="456" t="s">
        <v>1</v>
      </c>
      <c r="B385" s="457" t="s">
        <v>199</v>
      </c>
      <c r="C385" s="458" t="s">
        <v>206</v>
      </c>
    </row>
    <row r="386" spans="1:3" ht="16" thickBot="1" x14ac:dyDescent="0.4">
      <c r="A386" s="279" t="str">
        <f>Y231</f>
        <v>Kallie Erasmus</v>
      </c>
      <c r="B386" s="280" t="str">
        <f>Y232</f>
        <v>Shark Spotted Gully</v>
      </c>
      <c r="C386" s="281">
        <f>VLOOKUP(A386,Y230:Z287,2,)</f>
        <v>26.2</v>
      </c>
    </row>
  </sheetData>
  <mergeCells count="7">
    <mergeCell ref="A16:B16"/>
    <mergeCell ref="A6:B6"/>
    <mergeCell ref="E6:F6"/>
    <mergeCell ref="I6:J6"/>
    <mergeCell ref="A11:B11"/>
    <mergeCell ref="E11:F11"/>
    <mergeCell ref="I11:J11"/>
  </mergeCells>
  <pageMargins left="0.19685039370078741" right="0.19685039370078741" top="0.19685039370078741" bottom="0.19685039370078741" header="0" footer="0"/>
  <pageSetup paperSize="9" scale="61" orientation="landscape" r:id="rId29"/>
  <rowBreaks count="2" manualBreakCount="2">
    <brk id="443" max="16383" man="1"/>
    <brk id="565" max="11" man="1"/>
  </rowBreaks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18"/>
  <sheetViews>
    <sheetView workbookViewId="0"/>
  </sheetViews>
  <sheetFormatPr defaultRowHeight="12.5" x14ac:dyDescent="0.25"/>
  <cols>
    <col min="1" max="1" width="2.453125" customWidth="1"/>
    <col min="2" max="2" width="46.54296875" customWidth="1"/>
    <col min="3" max="3" width="49.453125" customWidth="1"/>
    <col min="4" max="4" width="44.54296875" customWidth="1"/>
  </cols>
  <sheetData>
    <row r="1" spans="2:4" ht="13" thickBot="1" x14ac:dyDescent="0.3">
      <c r="B1" s="122" t="s">
        <v>0</v>
      </c>
      <c r="C1" s="126" t="s">
        <v>178</v>
      </c>
      <c r="D1" s="122" t="s">
        <v>179</v>
      </c>
    </row>
    <row r="2" spans="2:4" ht="35.15" customHeight="1" thickBot="1" x14ac:dyDescent="0.3">
      <c r="B2" s="131" t="s">
        <v>42</v>
      </c>
      <c r="C2" s="132"/>
      <c r="D2" s="133"/>
    </row>
    <row r="3" spans="2:4" ht="35.15" customHeight="1" thickBot="1" x14ac:dyDescent="0.3">
      <c r="B3" s="134" t="s">
        <v>50</v>
      </c>
      <c r="C3" s="135"/>
      <c r="D3" s="136"/>
    </row>
    <row r="4" spans="2:4" ht="35.15" customHeight="1" thickBot="1" x14ac:dyDescent="0.3">
      <c r="B4" s="131" t="s">
        <v>39</v>
      </c>
      <c r="C4" s="137"/>
      <c r="D4" s="133"/>
    </row>
    <row r="5" spans="2:4" ht="35.15" customHeight="1" thickBot="1" x14ac:dyDescent="0.3">
      <c r="B5" s="134" t="s">
        <v>44</v>
      </c>
      <c r="C5" s="135"/>
      <c r="D5" s="136"/>
    </row>
    <row r="6" spans="2:4" ht="35.15" customHeight="1" thickBot="1" x14ac:dyDescent="0.3">
      <c r="B6" s="131" t="s">
        <v>40</v>
      </c>
      <c r="C6" s="137"/>
      <c r="D6" s="133"/>
    </row>
    <row r="7" spans="2:4" ht="35.15" customHeight="1" thickBot="1" x14ac:dyDescent="0.3">
      <c r="B7" s="134" t="s">
        <v>47</v>
      </c>
      <c r="C7" s="135"/>
      <c r="D7" s="136"/>
    </row>
    <row r="8" spans="2:4" ht="35.15" customHeight="1" thickBot="1" x14ac:dyDescent="0.3">
      <c r="B8" s="131" t="s">
        <v>38</v>
      </c>
      <c r="C8" s="137"/>
      <c r="D8" s="133"/>
    </row>
    <row r="9" spans="2:4" ht="35.15" customHeight="1" thickBot="1" x14ac:dyDescent="0.3">
      <c r="B9" s="134" t="s">
        <v>49</v>
      </c>
      <c r="C9" s="135"/>
      <c r="D9" s="136"/>
    </row>
    <row r="10" spans="2:4" ht="35.15" customHeight="1" thickBot="1" x14ac:dyDescent="0.3">
      <c r="B10" s="131" t="s">
        <v>37</v>
      </c>
      <c r="C10" s="137"/>
      <c r="D10" s="133"/>
    </row>
    <row r="11" spans="2:4" ht="35.15" customHeight="1" thickBot="1" x14ac:dyDescent="0.3">
      <c r="B11" s="134" t="s">
        <v>176</v>
      </c>
      <c r="C11" s="135"/>
      <c r="D11" s="136"/>
    </row>
    <row r="12" spans="2:4" ht="35.15" customHeight="1" thickBot="1" x14ac:dyDescent="0.3">
      <c r="B12" s="131" t="s">
        <v>48</v>
      </c>
      <c r="C12" s="137"/>
      <c r="D12" s="133"/>
    </row>
    <row r="13" spans="2:4" ht="35.15" customHeight="1" thickBot="1" x14ac:dyDescent="0.3">
      <c r="B13" s="134" t="s">
        <v>43</v>
      </c>
      <c r="C13" s="135"/>
      <c r="D13" s="136"/>
    </row>
    <row r="14" spans="2:4" ht="35.15" customHeight="1" thickBot="1" x14ac:dyDescent="0.3">
      <c r="B14" s="131" t="s">
        <v>41</v>
      </c>
      <c r="C14" s="137"/>
      <c r="D14" s="133"/>
    </row>
    <row r="15" spans="2:4" ht="35.15" customHeight="1" thickBot="1" x14ac:dyDescent="0.3">
      <c r="B15" s="127" t="s">
        <v>180</v>
      </c>
      <c r="C15" s="130"/>
      <c r="D15" s="130"/>
    </row>
    <row r="16" spans="2:4" ht="35.15" customHeight="1" thickBot="1" x14ac:dyDescent="0.3">
      <c r="B16" s="128" t="s">
        <v>181</v>
      </c>
      <c r="C16" s="129"/>
      <c r="D16" s="129"/>
    </row>
    <row r="17" spans="2:4" ht="35.15" customHeight="1" thickBot="1" x14ac:dyDescent="0.3">
      <c r="B17" s="128" t="s">
        <v>182</v>
      </c>
      <c r="C17" s="129"/>
      <c r="D17" s="129"/>
    </row>
    <row r="18" spans="2:4" ht="35.15" customHeight="1" thickBot="1" x14ac:dyDescent="0.3">
      <c r="B18" s="127" t="s">
        <v>183</v>
      </c>
      <c r="C18" s="130"/>
      <c r="D18" s="130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H102"/>
  <sheetViews>
    <sheetView topLeftCell="A24" workbookViewId="0">
      <selection activeCell="A5" sqref="A5:D53"/>
    </sheetView>
  </sheetViews>
  <sheetFormatPr defaultColWidth="9.453125" defaultRowHeight="11.5" x14ac:dyDescent="0.25"/>
  <cols>
    <col min="1" max="1" width="9" style="121" customWidth="1"/>
    <col min="2" max="2" width="17.54296875" style="15" customWidth="1"/>
    <col min="3" max="3" width="16.54296875" style="15" bestFit="1" customWidth="1"/>
    <col min="4" max="4" width="18.453125" style="15" customWidth="1"/>
    <col min="5" max="5" width="19.1796875" style="15" customWidth="1"/>
    <col min="6" max="6" width="11" style="15" customWidth="1"/>
    <col min="7" max="8" width="9.453125" style="15"/>
    <col min="9" max="9" width="12.7265625" style="15" customWidth="1"/>
    <col min="10" max="16384" width="9.453125" style="15"/>
  </cols>
  <sheetData>
    <row r="1" spans="1:8" ht="20" x14ac:dyDescent="0.25">
      <c r="A1" s="524" t="s">
        <v>166</v>
      </c>
      <c r="B1" s="524"/>
      <c r="C1" s="524"/>
      <c r="D1" s="524"/>
      <c r="E1" s="524"/>
    </row>
    <row r="2" spans="1:8" x14ac:dyDescent="0.25">
      <c r="B2" s="523" t="s">
        <v>93</v>
      </c>
      <c r="C2" s="523"/>
      <c r="D2" s="523"/>
    </row>
    <row r="3" spans="1:8" ht="12" thickBot="1" x14ac:dyDescent="0.3">
      <c r="B3" s="121"/>
      <c r="C3" s="121"/>
      <c r="D3" s="121"/>
    </row>
    <row r="4" spans="1:8" ht="12" thickBot="1" x14ac:dyDescent="0.3">
      <c r="A4" s="114" t="s">
        <v>67</v>
      </c>
      <c r="B4" s="115" t="s">
        <v>185</v>
      </c>
      <c r="C4" s="115" t="s">
        <v>1</v>
      </c>
      <c r="D4" s="115" t="s">
        <v>2</v>
      </c>
      <c r="E4" s="116" t="s">
        <v>4</v>
      </c>
      <c r="F4" s="117" t="s">
        <v>173</v>
      </c>
    </row>
    <row r="5" spans="1:8" x14ac:dyDescent="0.25">
      <c r="A5" s="484" t="s">
        <v>307</v>
      </c>
      <c r="B5" s="475" t="s">
        <v>230</v>
      </c>
      <c r="C5" s="476" t="s">
        <v>308</v>
      </c>
      <c r="D5" s="476" t="s">
        <v>309</v>
      </c>
      <c r="E5" s="475" t="s">
        <v>230</v>
      </c>
      <c r="F5" s="481" t="s">
        <v>172</v>
      </c>
    </row>
    <row r="6" spans="1:8" x14ac:dyDescent="0.25">
      <c r="A6" s="480" t="s">
        <v>305</v>
      </c>
      <c r="B6" s="120" t="s">
        <v>230</v>
      </c>
      <c r="C6" s="119" t="s">
        <v>196</v>
      </c>
      <c r="D6" s="119" t="s">
        <v>306</v>
      </c>
      <c r="E6" s="120" t="s">
        <v>230</v>
      </c>
      <c r="F6" s="477" t="s">
        <v>172</v>
      </c>
    </row>
    <row r="7" spans="1:8" x14ac:dyDescent="0.25">
      <c r="A7" s="480" t="s">
        <v>513</v>
      </c>
      <c r="B7" s="120" t="s">
        <v>230</v>
      </c>
      <c r="C7" s="119" t="s">
        <v>381</v>
      </c>
      <c r="D7" s="119" t="s">
        <v>194</v>
      </c>
      <c r="E7" s="120" t="s">
        <v>230</v>
      </c>
      <c r="F7" s="477" t="s">
        <v>172</v>
      </c>
    </row>
    <row r="8" spans="1:8" x14ac:dyDescent="0.25">
      <c r="A8" s="483" t="s">
        <v>514</v>
      </c>
      <c r="B8" s="120" t="s">
        <v>230</v>
      </c>
      <c r="C8" s="119" t="s">
        <v>382</v>
      </c>
      <c r="D8" s="119" t="s">
        <v>71</v>
      </c>
      <c r="E8" s="120" t="s">
        <v>230</v>
      </c>
      <c r="F8" s="477" t="s">
        <v>172</v>
      </c>
    </row>
    <row r="9" spans="1:8" x14ac:dyDescent="0.25">
      <c r="A9" s="480" t="s">
        <v>515</v>
      </c>
      <c r="B9" s="120" t="s">
        <v>230</v>
      </c>
      <c r="C9" s="119" t="s">
        <v>383</v>
      </c>
      <c r="D9" s="119" t="s">
        <v>267</v>
      </c>
      <c r="E9" s="120" t="s">
        <v>230</v>
      </c>
      <c r="F9" s="477" t="s">
        <v>172</v>
      </c>
      <c r="H9" s="15" t="s">
        <v>531</v>
      </c>
    </row>
    <row r="10" spans="1:8" x14ac:dyDescent="0.25">
      <c r="A10" s="480" t="s">
        <v>322</v>
      </c>
      <c r="B10" s="120" t="s">
        <v>230</v>
      </c>
      <c r="C10" s="119" t="s">
        <v>323</v>
      </c>
      <c r="D10" s="119" t="s">
        <v>324</v>
      </c>
      <c r="E10" s="120" t="s">
        <v>230</v>
      </c>
      <c r="F10" s="477" t="s">
        <v>172</v>
      </c>
    </row>
    <row r="11" spans="1:8" ht="12" thickBot="1" x14ac:dyDescent="0.3">
      <c r="A11" s="485" t="s">
        <v>516</v>
      </c>
      <c r="B11" s="139" t="s">
        <v>230</v>
      </c>
      <c r="C11" s="474" t="s">
        <v>517</v>
      </c>
      <c r="D11" s="474" t="s">
        <v>518</v>
      </c>
      <c r="E11" s="139" t="s">
        <v>230</v>
      </c>
      <c r="F11" s="478" t="s">
        <v>172</v>
      </c>
    </row>
    <row r="12" spans="1:8" x14ac:dyDescent="0.25">
      <c r="A12" s="484" t="s">
        <v>422</v>
      </c>
      <c r="B12" s="475" t="s">
        <v>231</v>
      </c>
      <c r="C12" s="476" t="s">
        <v>384</v>
      </c>
      <c r="D12" s="476" t="s">
        <v>389</v>
      </c>
      <c r="E12" s="475" t="s">
        <v>231</v>
      </c>
      <c r="F12" s="481" t="s">
        <v>172</v>
      </c>
    </row>
    <row r="13" spans="1:8" x14ac:dyDescent="0.25">
      <c r="A13" s="480" t="s">
        <v>423</v>
      </c>
      <c r="B13" s="120" t="s">
        <v>231</v>
      </c>
      <c r="C13" s="119" t="s">
        <v>385</v>
      </c>
      <c r="D13" s="119" t="s">
        <v>390</v>
      </c>
      <c r="E13" s="120" t="s">
        <v>231</v>
      </c>
      <c r="F13" s="477" t="s">
        <v>172</v>
      </c>
    </row>
    <row r="14" spans="1:8" x14ac:dyDescent="0.25">
      <c r="A14" s="480" t="s">
        <v>314</v>
      </c>
      <c r="B14" s="120" t="s">
        <v>231</v>
      </c>
      <c r="C14" s="119" t="s">
        <v>315</v>
      </c>
      <c r="D14" s="119" t="s">
        <v>316</v>
      </c>
      <c r="E14" s="120" t="s">
        <v>231</v>
      </c>
      <c r="F14" s="477" t="s">
        <v>172</v>
      </c>
    </row>
    <row r="15" spans="1:8" x14ac:dyDescent="0.25">
      <c r="A15" s="480" t="s">
        <v>424</v>
      </c>
      <c r="B15" s="120" t="s">
        <v>231</v>
      </c>
      <c r="C15" s="119" t="s">
        <v>386</v>
      </c>
      <c r="D15" s="119" t="s">
        <v>391</v>
      </c>
      <c r="E15" s="120" t="s">
        <v>231</v>
      </c>
      <c r="F15" s="477" t="s">
        <v>172</v>
      </c>
      <c r="H15" s="15" t="s">
        <v>531</v>
      </c>
    </row>
    <row r="16" spans="1:8" x14ac:dyDescent="0.25">
      <c r="A16" s="480" t="s">
        <v>425</v>
      </c>
      <c r="B16" s="120" t="s">
        <v>231</v>
      </c>
      <c r="C16" s="119" t="s">
        <v>387</v>
      </c>
      <c r="D16" s="119" t="s">
        <v>188</v>
      </c>
      <c r="E16" s="120" t="s">
        <v>231</v>
      </c>
      <c r="F16" s="477" t="s">
        <v>172</v>
      </c>
    </row>
    <row r="17" spans="1:8" x14ac:dyDescent="0.25">
      <c r="A17" s="480" t="s">
        <v>426</v>
      </c>
      <c r="B17" s="120" t="s">
        <v>231</v>
      </c>
      <c r="C17" s="119" t="s">
        <v>388</v>
      </c>
      <c r="D17" s="119" t="s">
        <v>392</v>
      </c>
      <c r="E17" s="120" t="s">
        <v>231</v>
      </c>
      <c r="F17" s="477" t="s">
        <v>172</v>
      </c>
    </row>
    <row r="18" spans="1:8" ht="12" thickBot="1" x14ac:dyDescent="0.3">
      <c r="A18" s="485" t="s">
        <v>311</v>
      </c>
      <c r="B18" s="139" t="s">
        <v>231</v>
      </c>
      <c r="C18" s="474" t="s">
        <v>312</v>
      </c>
      <c r="D18" s="474" t="s">
        <v>313</v>
      </c>
      <c r="E18" s="139" t="s">
        <v>231</v>
      </c>
      <c r="F18" s="478" t="s">
        <v>172</v>
      </c>
    </row>
    <row r="19" spans="1:8" x14ac:dyDescent="0.25">
      <c r="A19" s="484" t="s">
        <v>320</v>
      </c>
      <c r="B19" s="475" t="s">
        <v>234</v>
      </c>
      <c r="C19" s="476" t="s">
        <v>321</v>
      </c>
      <c r="D19" s="476" t="s">
        <v>393</v>
      </c>
      <c r="E19" s="475" t="s">
        <v>234</v>
      </c>
      <c r="F19" s="481" t="s">
        <v>172</v>
      </c>
    </row>
    <row r="20" spans="1:8" x14ac:dyDescent="0.25">
      <c r="A20" s="480" t="s">
        <v>317</v>
      </c>
      <c r="B20" s="120" t="s">
        <v>234</v>
      </c>
      <c r="C20" s="119" t="s">
        <v>318</v>
      </c>
      <c r="D20" s="119" t="s">
        <v>319</v>
      </c>
      <c r="E20" s="120" t="s">
        <v>234</v>
      </c>
      <c r="F20" s="477" t="s">
        <v>172</v>
      </c>
    </row>
    <row r="21" spans="1:8" x14ac:dyDescent="0.25">
      <c r="A21" s="480" t="s">
        <v>530</v>
      </c>
      <c r="B21" s="120" t="s">
        <v>234</v>
      </c>
      <c r="C21" s="119" t="s">
        <v>381</v>
      </c>
      <c r="D21" s="119" t="s">
        <v>319</v>
      </c>
      <c r="E21" s="120" t="s">
        <v>234</v>
      </c>
      <c r="F21" s="477" t="s">
        <v>172</v>
      </c>
    </row>
    <row r="22" spans="1:8" x14ac:dyDescent="0.25">
      <c r="A22" s="480" t="s">
        <v>427</v>
      </c>
      <c r="B22" s="120" t="s">
        <v>234</v>
      </c>
      <c r="C22" s="119" t="s">
        <v>187</v>
      </c>
      <c r="D22" s="119" t="s">
        <v>188</v>
      </c>
      <c r="E22" s="120" t="s">
        <v>234</v>
      </c>
      <c r="F22" s="477" t="s">
        <v>172</v>
      </c>
      <c r="H22" s="15" t="s">
        <v>531</v>
      </c>
    </row>
    <row r="23" spans="1:8" x14ac:dyDescent="0.25">
      <c r="A23" s="480" t="s">
        <v>428</v>
      </c>
      <c r="B23" s="120" t="s">
        <v>234</v>
      </c>
      <c r="C23" s="119" t="s">
        <v>394</v>
      </c>
      <c r="D23" s="119" t="s">
        <v>395</v>
      </c>
      <c r="E23" s="120" t="s">
        <v>234</v>
      </c>
      <c r="F23" s="477" t="s">
        <v>172</v>
      </c>
    </row>
    <row r="24" spans="1:8" x14ac:dyDescent="0.25">
      <c r="A24" s="480" t="s">
        <v>429</v>
      </c>
      <c r="B24" s="120" t="s">
        <v>234</v>
      </c>
      <c r="C24" s="119" t="s">
        <v>396</v>
      </c>
      <c r="D24" s="119" t="s">
        <v>397</v>
      </c>
      <c r="E24" s="120" t="s">
        <v>234</v>
      </c>
      <c r="F24" s="477" t="s">
        <v>172</v>
      </c>
    </row>
    <row r="25" spans="1:8" ht="12" thickBot="1" x14ac:dyDescent="0.3">
      <c r="A25" s="485" t="s">
        <v>430</v>
      </c>
      <c r="B25" s="139" t="s">
        <v>234</v>
      </c>
      <c r="C25" s="474" t="s">
        <v>398</v>
      </c>
      <c r="D25" s="474" t="s">
        <v>399</v>
      </c>
      <c r="E25" s="139" t="s">
        <v>234</v>
      </c>
      <c r="F25" s="478" t="s">
        <v>172</v>
      </c>
    </row>
    <row r="26" spans="1:8" x14ac:dyDescent="0.25">
      <c r="A26" s="484" t="s">
        <v>191</v>
      </c>
      <c r="B26" s="475" t="s">
        <v>192</v>
      </c>
      <c r="C26" s="476" t="s">
        <v>193</v>
      </c>
      <c r="D26" s="476" t="s">
        <v>194</v>
      </c>
      <c r="E26" s="475" t="s">
        <v>192</v>
      </c>
      <c r="F26" s="481" t="s">
        <v>172</v>
      </c>
    </row>
    <row r="27" spans="1:8" x14ac:dyDescent="0.25">
      <c r="A27" s="480" t="s">
        <v>325</v>
      </c>
      <c r="B27" s="120" t="s">
        <v>192</v>
      </c>
      <c r="C27" s="119" t="s">
        <v>326</v>
      </c>
      <c r="D27" s="119" t="s">
        <v>327</v>
      </c>
      <c r="E27" s="120" t="s">
        <v>192</v>
      </c>
      <c r="F27" s="477" t="s">
        <v>172</v>
      </c>
    </row>
    <row r="28" spans="1:8" x14ac:dyDescent="0.25">
      <c r="A28" s="480" t="s">
        <v>328</v>
      </c>
      <c r="B28" s="120" t="s">
        <v>192</v>
      </c>
      <c r="C28" s="119" t="s">
        <v>329</v>
      </c>
      <c r="D28" s="119" t="s">
        <v>76</v>
      </c>
      <c r="E28" s="120" t="s">
        <v>192</v>
      </c>
      <c r="F28" s="477" t="s">
        <v>172</v>
      </c>
    </row>
    <row r="29" spans="1:8" x14ac:dyDescent="0.25">
      <c r="A29" s="480" t="s">
        <v>431</v>
      </c>
      <c r="B29" s="120" t="s">
        <v>192</v>
      </c>
      <c r="C29" s="119" t="s">
        <v>193</v>
      </c>
      <c r="D29" s="119" t="s">
        <v>400</v>
      </c>
      <c r="E29" s="120" t="s">
        <v>192</v>
      </c>
      <c r="F29" s="477" t="s">
        <v>172</v>
      </c>
    </row>
    <row r="30" spans="1:8" x14ac:dyDescent="0.25">
      <c r="A30" s="480" t="s">
        <v>330</v>
      </c>
      <c r="B30" s="120" t="s">
        <v>192</v>
      </c>
      <c r="C30" s="119" t="s">
        <v>331</v>
      </c>
      <c r="D30" s="119" t="s">
        <v>332</v>
      </c>
      <c r="E30" s="120" t="s">
        <v>192</v>
      </c>
      <c r="F30" s="477" t="s">
        <v>172</v>
      </c>
    </row>
    <row r="31" spans="1:8" x14ac:dyDescent="0.25">
      <c r="A31" s="480" t="s">
        <v>432</v>
      </c>
      <c r="B31" s="120" t="s">
        <v>192</v>
      </c>
      <c r="C31" s="119" t="s">
        <v>401</v>
      </c>
      <c r="D31" s="119" t="s">
        <v>304</v>
      </c>
      <c r="E31" s="120" t="s">
        <v>192</v>
      </c>
      <c r="F31" s="477" t="s">
        <v>172</v>
      </c>
    </row>
    <row r="32" spans="1:8" ht="12" thickBot="1" x14ac:dyDescent="0.3">
      <c r="A32" s="485" t="s">
        <v>433</v>
      </c>
      <c r="B32" s="139" t="s">
        <v>192</v>
      </c>
      <c r="C32" s="474" t="s">
        <v>402</v>
      </c>
      <c r="D32" s="474" t="s">
        <v>403</v>
      </c>
      <c r="E32" s="139" t="s">
        <v>192</v>
      </c>
      <c r="F32" s="478" t="s">
        <v>172</v>
      </c>
    </row>
    <row r="33" spans="1:6" x14ac:dyDescent="0.25">
      <c r="A33" s="484" t="s">
        <v>434</v>
      </c>
      <c r="B33" s="475" t="s">
        <v>233</v>
      </c>
      <c r="C33" s="476" t="s">
        <v>404</v>
      </c>
      <c r="D33" s="476" t="s">
        <v>405</v>
      </c>
      <c r="E33" s="475" t="s">
        <v>233</v>
      </c>
      <c r="F33" s="481" t="s">
        <v>172</v>
      </c>
    </row>
    <row r="34" spans="1:6" x14ac:dyDescent="0.25">
      <c r="A34" s="480" t="s">
        <v>435</v>
      </c>
      <c r="B34" s="120" t="s">
        <v>233</v>
      </c>
      <c r="C34" s="119" t="s">
        <v>406</v>
      </c>
      <c r="D34" s="119" t="s">
        <v>529</v>
      </c>
      <c r="E34" s="120" t="s">
        <v>233</v>
      </c>
      <c r="F34" s="477" t="s">
        <v>172</v>
      </c>
    </row>
    <row r="35" spans="1:6" x14ac:dyDescent="0.25">
      <c r="A35" s="480" t="s">
        <v>436</v>
      </c>
      <c r="B35" s="120" t="s">
        <v>233</v>
      </c>
      <c r="C35" s="119" t="s">
        <v>407</v>
      </c>
      <c r="D35" s="119" t="s">
        <v>408</v>
      </c>
      <c r="E35" s="120" t="s">
        <v>233</v>
      </c>
      <c r="F35" s="477" t="s">
        <v>172</v>
      </c>
    </row>
    <row r="36" spans="1:6" x14ac:dyDescent="0.25">
      <c r="A36" s="480" t="s">
        <v>437</v>
      </c>
      <c r="B36" s="120" t="s">
        <v>233</v>
      </c>
      <c r="C36" s="119" t="s">
        <v>409</v>
      </c>
      <c r="D36" s="119" t="s">
        <v>410</v>
      </c>
      <c r="E36" s="120" t="s">
        <v>233</v>
      </c>
      <c r="F36" s="477" t="s">
        <v>172</v>
      </c>
    </row>
    <row r="37" spans="1:6" x14ac:dyDescent="0.25">
      <c r="A37" s="480" t="s">
        <v>438</v>
      </c>
      <c r="B37" s="120" t="s">
        <v>233</v>
      </c>
      <c r="C37" s="119" t="s">
        <v>411</v>
      </c>
      <c r="D37" s="119" t="s">
        <v>77</v>
      </c>
      <c r="E37" s="120" t="s">
        <v>233</v>
      </c>
      <c r="F37" s="477" t="s">
        <v>172</v>
      </c>
    </row>
    <row r="38" spans="1:6" x14ac:dyDescent="0.25">
      <c r="A38" s="480" t="s">
        <v>439</v>
      </c>
      <c r="B38" s="120" t="s">
        <v>233</v>
      </c>
      <c r="C38" s="119" t="s">
        <v>412</v>
      </c>
      <c r="D38" s="119" t="s">
        <v>413</v>
      </c>
      <c r="E38" s="120" t="s">
        <v>233</v>
      </c>
      <c r="F38" s="477" t="s">
        <v>172</v>
      </c>
    </row>
    <row r="39" spans="1:6" ht="12" thickBot="1" x14ac:dyDescent="0.3">
      <c r="A39" s="485" t="s">
        <v>440</v>
      </c>
      <c r="B39" s="139" t="s">
        <v>233</v>
      </c>
      <c r="C39" s="474" t="s">
        <v>414</v>
      </c>
      <c r="D39" s="474" t="s">
        <v>415</v>
      </c>
      <c r="E39" s="139" t="s">
        <v>233</v>
      </c>
      <c r="F39" s="478" t="s">
        <v>172</v>
      </c>
    </row>
    <row r="40" spans="1:6" x14ac:dyDescent="0.25">
      <c r="A40" s="484" t="s">
        <v>333</v>
      </c>
      <c r="B40" s="475" t="s">
        <v>232</v>
      </c>
      <c r="C40" s="476" t="s">
        <v>189</v>
      </c>
      <c r="D40" s="476" t="s">
        <v>334</v>
      </c>
      <c r="E40" s="475" t="s">
        <v>232</v>
      </c>
      <c r="F40" s="481" t="s">
        <v>172</v>
      </c>
    </row>
    <row r="41" spans="1:6" x14ac:dyDescent="0.25">
      <c r="A41" s="480" t="s">
        <v>441</v>
      </c>
      <c r="B41" s="120" t="s">
        <v>232</v>
      </c>
      <c r="C41" s="119" t="s">
        <v>335</v>
      </c>
      <c r="D41" s="119" t="s">
        <v>336</v>
      </c>
      <c r="E41" s="120" t="s">
        <v>232</v>
      </c>
      <c r="F41" s="477" t="s">
        <v>172</v>
      </c>
    </row>
    <row r="42" spans="1:6" x14ac:dyDescent="0.25">
      <c r="A42" s="480" t="s">
        <v>337</v>
      </c>
      <c r="B42" s="120" t="s">
        <v>232</v>
      </c>
      <c r="C42" s="119" t="s">
        <v>338</v>
      </c>
      <c r="D42" s="119" t="s">
        <v>595</v>
      </c>
      <c r="E42" s="120" t="s">
        <v>232</v>
      </c>
      <c r="F42" s="477" t="s">
        <v>172</v>
      </c>
    </row>
    <row r="43" spans="1:6" x14ac:dyDescent="0.25">
      <c r="A43" s="480" t="s">
        <v>339</v>
      </c>
      <c r="B43" s="120" t="s">
        <v>232</v>
      </c>
      <c r="C43" s="119" t="s">
        <v>340</v>
      </c>
      <c r="D43" s="119" t="s">
        <v>341</v>
      </c>
      <c r="E43" s="120" t="s">
        <v>232</v>
      </c>
      <c r="F43" s="477" t="s">
        <v>172</v>
      </c>
    </row>
    <row r="44" spans="1:6" x14ac:dyDescent="0.25">
      <c r="A44" s="480" t="s">
        <v>442</v>
      </c>
      <c r="B44" s="120" t="s">
        <v>232</v>
      </c>
      <c r="C44" s="119" t="s">
        <v>416</v>
      </c>
      <c r="D44" s="119" t="s">
        <v>417</v>
      </c>
      <c r="E44" s="120" t="s">
        <v>232</v>
      </c>
      <c r="F44" s="477" t="s">
        <v>172</v>
      </c>
    </row>
    <row r="45" spans="1:6" x14ac:dyDescent="0.25">
      <c r="A45" s="480" t="s">
        <v>443</v>
      </c>
      <c r="B45" s="120" t="s">
        <v>232</v>
      </c>
      <c r="C45" s="119" t="s">
        <v>418</v>
      </c>
      <c r="D45" s="119" t="s">
        <v>74</v>
      </c>
      <c r="E45" s="120" t="s">
        <v>232</v>
      </c>
      <c r="F45" s="477" t="s">
        <v>172</v>
      </c>
    </row>
    <row r="46" spans="1:6" ht="12" thickBot="1" x14ac:dyDescent="0.3">
      <c r="A46" s="485" t="s">
        <v>444</v>
      </c>
      <c r="B46" s="139" t="s">
        <v>232</v>
      </c>
      <c r="C46" s="474" t="s">
        <v>419</v>
      </c>
      <c r="D46" s="474" t="s">
        <v>420</v>
      </c>
      <c r="E46" s="139" t="s">
        <v>232</v>
      </c>
      <c r="F46" s="478" t="s">
        <v>172</v>
      </c>
    </row>
    <row r="47" spans="1:6" x14ac:dyDescent="0.25">
      <c r="A47" s="480" t="s">
        <v>521</v>
      </c>
      <c r="B47" s="475" t="s">
        <v>379</v>
      </c>
      <c r="C47" s="476" t="s">
        <v>519</v>
      </c>
      <c r="D47" s="476" t="s">
        <v>520</v>
      </c>
      <c r="E47" s="475" t="s">
        <v>379</v>
      </c>
      <c r="F47" s="481" t="s">
        <v>172</v>
      </c>
    </row>
    <row r="48" spans="1:6" x14ac:dyDescent="0.25">
      <c r="A48" s="480" t="s">
        <v>594</v>
      </c>
      <c r="B48" s="120" t="s">
        <v>379</v>
      </c>
      <c r="C48" s="119" t="s">
        <v>491</v>
      </c>
      <c r="D48" s="119" t="s">
        <v>596</v>
      </c>
      <c r="E48" s="120" t="s">
        <v>379</v>
      </c>
      <c r="F48" s="477" t="s">
        <v>172</v>
      </c>
    </row>
    <row r="49" spans="1:8" x14ac:dyDescent="0.25">
      <c r="A49" s="480" t="s">
        <v>522</v>
      </c>
      <c r="B49" s="120" t="s">
        <v>379</v>
      </c>
      <c r="C49" s="119" t="s">
        <v>454</v>
      </c>
      <c r="D49" s="119" t="s">
        <v>190</v>
      </c>
      <c r="E49" s="120" t="s">
        <v>379</v>
      </c>
      <c r="F49" s="477" t="s">
        <v>172</v>
      </c>
    </row>
    <row r="50" spans="1:8" x14ac:dyDescent="0.25">
      <c r="A50" s="480" t="s">
        <v>523</v>
      </c>
      <c r="B50" s="120" t="s">
        <v>379</v>
      </c>
      <c r="C50" s="119" t="s">
        <v>421</v>
      </c>
      <c r="D50" s="119" t="s">
        <v>524</v>
      </c>
      <c r="E50" s="120" t="s">
        <v>379</v>
      </c>
      <c r="F50" s="477" t="s">
        <v>172</v>
      </c>
      <c r="H50" s="15" t="s">
        <v>531</v>
      </c>
    </row>
    <row r="51" spans="1:8" x14ac:dyDescent="0.25">
      <c r="A51" s="480" t="s">
        <v>526</v>
      </c>
      <c r="B51" s="120" t="s">
        <v>379</v>
      </c>
      <c r="C51" s="119" t="s">
        <v>519</v>
      </c>
      <c r="D51" s="119" t="s">
        <v>525</v>
      </c>
      <c r="E51" s="120" t="s">
        <v>379</v>
      </c>
      <c r="F51" s="477" t="s">
        <v>172</v>
      </c>
    </row>
    <row r="52" spans="1:8" x14ac:dyDescent="0.25">
      <c r="A52" s="480" t="s">
        <v>527</v>
      </c>
      <c r="B52" s="120" t="s">
        <v>379</v>
      </c>
      <c r="C52" s="119" t="s">
        <v>488</v>
      </c>
      <c r="D52" s="119" t="s">
        <v>463</v>
      </c>
      <c r="E52" s="120" t="s">
        <v>379</v>
      </c>
      <c r="F52" s="477" t="s">
        <v>172</v>
      </c>
    </row>
    <row r="53" spans="1:8" ht="12" thickBot="1" x14ac:dyDescent="0.3">
      <c r="A53" s="485" t="s">
        <v>528</v>
      </c>
      <c r="B53" s="139" t="s">
        <v>379</v>
      </c>
      <c r="C53" s="474" t="s">
        <v>449</v>
      </c>
      <c r="D53" s="474" t="s">
        <v>597</v>
      </c>
      <c r="E53" s="139" t="s">
        <v>379</v>
      </c>
      <c r="F53" s="478" t="s">
        <v>172</v>
      </c>
    </row>
    <row r="54" spans="1:8" x14ac:dyDescent="0.25">
      <c r="A54" s="118" t="s">
        <v>446</v>
      </c>
      <c r="B54" s="482" t="str">
        <f>E54</f>
        <v>Nam President A</v>
      </c>
      <c r="C54" s="119" t="s">
        <v>447</v>
      </c>
      <c r="D54" s="119" t="s">
        <v>448</v>
      </c>
      <c r="E54" s="482" t="s">
        <v>225</v>
      </c>
      <c r="F54" s="477" t="s">
        <v>512</v>
      </c>
    </row>
    <row r="55" spans="1:8" x14ac:dyDescent="0.25">
      <c r="A55" s="118" t="s">
        <v>450</v>
      </c>
      <c r="B55" s="482" t="str">
        <f t="shared" ref="B55:B62" si="0">E55</f>
        <v>Nam Veterans</v>
      </c>
      <c r="C55" s="119" t="s">
        <v>451</v>
      </c>
      <c r="D55" s="119" t="s">
        <v>304</v>
      </c>
      <c r="E55" s="482" t="s">
        <v>229</v>
      </c>
      <c r="F55" s="477" t="s">
        <v>512</v>
      </c>
    </row>
    <row r="56" spans="1:8" x14ac:dyDescent="0.25">
      <c r="A56" s="118" t="s">
        <v>271</v>
      </c>
      <c r="B56" s="482" t="str">
        <f t="shared" si="0"/>
        <v>Nam Veterans</v>
      </c>
      <c r="C56" s="119" t="s">
        <v>272</v>
      </c>
      <c r="D56" s="119" t="s">
        <v>273</v>
      </c>
      <c r="E56" s="482" t="s">
        <v>229</v>
      </c>
      <c r="F56" s="477" t="s">
        <v>512</v>
      </c>
    </row>
    <row r="57" spans="1:8" x14ac:dyDescent="0.25">
      <c r="A57" s="118" t="s">
        <v>452</v>
      </c>
      <c r="B57" s="482" t="str">
        <f t="shared" si="0"/>
        <v>Nam Masters</v>
      </c>
      <c r="C57" s="119" t="s">
        <v>411</v>
      </c>
      <c r="D57" s="119" t="s">
        <v>453</v>
      </c>
      <c r="E57" s="482" t="s">
        <v>227</v>
      </c>
      <c r="F57" s="477" t="s">
        <v>512</v>
      </c>
    </row>
    <row r="58" spans="1:8" x14ac:dyDescent="0.25">
      <c r="A58" s="118" t="s">
        <v>277</v>
      </c>
      <c r="B58" s="482" t="str">
        <f t="shared" si="0"/>
        <v>Nam President A</v>
      </c>
      <c r="C58" s="119" t="s">
        <v>278</v>
      </c>
      <c r="D58" s="119" t="s">
        <v>279</v>
      </c>
      <c r="E58" s="482" t="s">
        <v>225</v>
      </c>
      <c r="F58" s="477" t="s">
        <v>512</v>
      </c>
    </row>
    <row r="59" spans="1:8" x14ac:dyDescent="0.25">
      <c r="A59" s="118" t="s">
        <v>251</v>
      </c>
      <c r="B59" s="482" t="str">
        <f t="shared" si="0"/>
        <v>Nam Masters</v>
      </c>
      <c r="C59" s="119" t="s">
        <v>70</v>
      </c>
      <c r="D59" s="119" t="s">
        <v>252</v>
      </c>
      <c r="E59" s="482" t="s">
        <v>227</v>
      </c>
      <c r="F59" s="477" t="s">
        <v>512</v>
      </c>
    </row>
    <row r="60" spans="1:8" x14ac:dyDescent="0.25">
      <c r="A60" s="118" t="s">
        <v>88</v>
      </c>
      <c r="B60" s="482" t="str">
        <f t="shared" si="0"/>
        <v>Nam President A</v>
      </c>
      <c r="C60" s="119" t="s">
        <v>75</v>
      </c>
      <c r="D60" s="119" t="s">
        <v>76</v>
      </c>
      <c r="E60" s="482" t="s">
        <v>225</v>
      </c>
      <c r="F60" s="477" t="s">
        <v>512</v>
      </c>
    </row>
    <row r="61" spans="1:8" x14ac:dyDescent="0.25">
      <c r="A61" s="118" t="s">
        <v>300</v>
      </c>
      <c r="B61" s="482" t="str">
        <f t="shared" si="0"/>
        <v>Nam President B</v>
      </c>
      <c r="C61" s="119" t="s">
        <v>301</v>
      </c>
      <c r="D61" s="119" t="s">
        <v>302</v>
      </c>
      <c r="E61" s="482" t="s">
        <v>226</v>
      </c>
      <c r="F61" s="477" t="s">
        <v>512</v>
      </c>
    </row>
    <row r="62" spans="1:8" x14ac:dyDescent="0.25">
      <c r="A62" s="118" t="s">
        <v>455</v>
      </c>
      <c r="B62" s="482" t="str">
        <f t="shared" si="0"/>
        <v>Nam Grand Masters</v>
      </c>
      <c r="C62" s="119" t="s">
        <v>456</v>
      </c>
      <c r="D62" s="119" t="s">
        <v>457</v>
      </c>
      <c r="E62" s="482" t="s">
        <v>378</v>
      </c>
      <c r="F62" s="477" t="s">
        <v>512</v>
      </c>
    </row>
    <row r="63" spans="1:8" x14ac:dyDescent="0.25">
      <c r="A63" s="118" t="s">
        <v>262</v>
      </c>
      <c r="B63" s="482" t="str">
        <f t="shared" ref="B63:B67" si="1">E63</f>
        <v>Nam Ladies</v>
      </c>
      <c r="C63" s="119" t="s">
        <v>263</v>
      </c>
      <c r="D63" s="119" t="s">
        <v>245</v>
      </c>
      <c r="E63" s="482" t="s">
        <v>184</v>
      </c>
      <c r="F63" s="477" t="s">
        <v>512</v>
      </c>
    </row>
    <row r="64" spans="1:8" x14ac:dyDescent="0.25">
      <c r="A64" s="118" t="s">
        <v>255</v>
      </c>
      <c r="B64" s="482" t="str">
        <f t="shared" si="1"/>
        <v>Nam Masters</v>
      </c>
      <c r="C64" s="119" t="s">
        <v>256</v>
      </c>
      <c r="D64" s="119" t="s">
        <v>257</v>
      </c>
      <c r="E64" s="482" t="s">
        <v>227</v>
      </c>
      <c r="F64" s="477" t="s">
        <v>512</v>
      </c>
    </row>
    <row r="65" spans="1:6" x14ac:dyDescent="0.25">
      <c r="A65" s="118" t="s">
        <v>243</v>
      </c>
      <c r="B65" s="482" t="str">
        <f t="shared" si="1"/>
        <v>Nam Masters</v>
      </c>
      <c r="C65" s="119" t="s">
        <v>244</v>
      </c>
      <c r="D65" s="119" t="s">
        <v>245</v>
      </c>
      <c r="E65" s="482" t="s">
        <v>227</v>
      </c>
      <c r="F65" s="477" t="s">
        <v>512</v>
      </c>
    </row>
    <row r="66" spans="1:6" x14ac:dyDescent="0.25">
      <c r="A66" s="118" t="s">
        <v>461</v>
      </c>
      <c r="B66" s="482" t="str">
        <f t="shared" si="1"/>
        <v>Nam Veterans</v>
      </c>
      <c r="C66" s="119" t="s">
        <v>310</v>
      </c>
      <c r="D66" s="119" t="s">
        <v>462</v>
      </c>
      <c r="E66" s="482" t="s">
        <v>229</v>
      </c>
      <c r="F66" s="477" t="s">
        <v>512</v>
      </c>
    </row>
    <row r="67" spans="1:6" x14ac:dyDescent="0.25">
      <c r="A67" s="118" t="s">
        <v>246</v>
      </c>
      <c r="B67" s="482" t="str">
        <f t="shared" si="1"/>
        <v>Nam President A</v>
      </c>
      <c r="C67" s="119" t="s">
        <v>247</v>
      </c>
      <c r="D67" s="119" t="s">
        <v>72</v>
      </c>
      <c r="E67" s="482" t="s">
        <v>225</v>
      </c>
      <c r="F67" s="477" t="s">
        <v>512</v>
      </c>
    </row>
    <row r="68" spans="1:6" x14ac:dyDescent="0.25">
      <c r="A68" s="118" t="s">
        <v>293</v>
      </c>
      <c r="B68" s="482" t="str">
        <f t="shared" ref="B68:B71" si="2">E68</f>
        <v>Nam Ladies</v>
      </c>
      <c r="C68" s="119" t="s">
        <v>294</v>
      </c>
      <c r="D68" s="119" t="s">
        <v>77</v>
      </c>
      <c r="E68" s="482" t="s">
        <v>184</v>
      </c>
      <c r="F68" s="477" t="s">
        <v>512</v>
      </c>
    </row>
    <row r="69" spans="1:6" x14ac:dyDescent="0.25">
      <c r="A69" s="118" t="s">
        <v>465</v>
      </c>
      <c r="B69" s="482" t="str">
        <f t="shared" si="2"/>
        <v>Nam Grand Masters</v>
      </c>
      <c r="C69" s="119" t="s">
        <v>466</v>
      </c>
      <c r="D69" s="119" t="s">
        <v>273</v>
      </c>
      <c r="E69" s="482" t="s">
        <v>378</v>
      </c>
      <c r="F69" s="477" t="s">
        <v>512</v>
      </c>
    </row>
    <row r="70" spans="1:6" x14ac:dyDescent="0.25">
      <c r="A70" s="118" t="s">
        <v>468</v>
      </c>
      <c r="B70" s="482" t="str">
        <f t="shared" si="2"/>
        <v>Nam Ladies</v>
      </c>
      <c r="C70" s="119" t="s">
        <v>469</v>
      </c>
      <c r="D70" s="119" t="s">
        <v>470</v>
      </c>
      <c r="E70" s="482" t="s">
        <v>184</v>
      </c>
      <c r="F70" s="477" t="s">
        <v>512</v>
      </c>
    </row>
    <row r="71" spans="1:6" x14ac:dyDescent="0.25">
      <c r="A71" s="118" t="s">
        <v>471</v>
      </c>
      <c r="B71" s="482" t="str">
        <f t="shared" si="2"/>
        <v>Nam Grand Masters</v>
      </c>
      <c r="C71" s="119" t="s">
        <v>464</v>
      </c>
      <c r="D71" s="119" t="s">
        <v>458</v>
      </c>
      <c r="E71" s="482" t="s">
        <v>378</v>
      </c>
      <c r="F71" s="477" t="s">
        <v>512</v>
      </c>
    </row>
    <row r="72" spans="1:6" x14ac:dyDescent="0.25">
      <c r="A72" s="118" t="s">
        <v>473</v>
      </c>
      <c r="B72" s="482" t="str">
        <f t="shared" ref="B72:B74" si="3">E72</f>
        <v>Nam Ladies</v>
      </c>
      <c r="C72" s="119" t="s">
        <v>474</v>
      </c>
      <c r="D72" s="119" t="s">
        <v>475</v>
      </c>
      <c r="E72" s="482" t="s">
        <v>184</v>
      </c>
      <c r="F72" s="477" t="s">
        <v>512</v>
      </c>
    </row>
    <row r="73" spans="1:6" x14ac:dyDescent="0.25">
      <c r="A73" s="118" t="s">
        <v>476</v>
      </c>
      <c r="B73" s="482" t="str">
        <f t="shared" si="3"/>
        <v>Nam Grand Masters</v>
      </c>
      <c r="C73" s="119" t="s">
        <v>477</v>
      </c>
      <c r="D73" s="119" t="s">
        <v>260</v>
      </c>
      <c r="E73" s="482" t="s">
        <v>378</v>
      </c>
      <c r="F73" s="477" t="s">
        <v>512</v>
      </c>
    </row>
    <row r="74" spans="1:6" x14ac:dyDescent="0.25">
      <c r="A74" s="118" t="s">
        <v>248</v>
      </c>
      <c r="B74" s="482" t="str">
        <f t="shared" si="3"/>
        <v>Nam President B</v>
      </c>
      <c r="C74" s="119" t="s">
        <v>249</v>
      </c>
      <c r="D74" s="119" t="s">
        <v>250</v>
      </c>
      <c r="E74" s="482" t="s">
        <v>226</v>
      </c>
      <c r="F74" s="477" t="s">
        <v>512</v>
      </c>
    </row>
    <row r="75" spans="1:6" x14ac:dyDescent="0.25">
      <c r="A75" s="118" t="s">
        <v>89</v>
      </c>
      <c r="B75" s="482" t="str">
        <f t="shared" ref="B75:B78" si="4">E75</f>
        <v>Nam President B</v>
      </c>
      <c r="C75" s="119" t="s">
        <v>78</v>
      </c>
      <c r="D75" s="119" t="s">
        <v>73</v>
      </c>
      <c r="E75" s="482" t="s">
        <v>226</v>
      </c>
      <c r="F75" s="477" t="s">
        <v>512</v>
      </c>
    </row>
    <row r="76" spans="1:6" x14ac:dyDescent="0.25">
      <c r="A76" s="118" t="s">
        <v>268</v>
      </c>
      <c r="B76" s="482" t="str">
        <f t="shared" si="4"/>
        <v>Nam Masters</v>
      </c>
      <c r="C76" s="479" t="s">
        <v>269</v>
      </c>
      <c r="D76" s="479" t="s">
        <v>270</v>
      </c>
      <c r="E76" s="482" t="s">
        <v>227</v>
      </c>
      <c r="F76" s="477" t="s">
        <v>512</v>
      </c>
    </row>
    <row r="77" spans="1:6" x14ac:dyDescent="0.25">
      <c r="A77" s="118" t="s">
        <v>478</v>
      </c>
      <c r="B77" s="482" t="str">
        <f t="shared" si="4"/>
        <v>Nam Development</v>
      </c>
      <c r="C77" s="119" t="s">
        <v>479</v>
      </c>
      <c r="D77" s="119" t="s">
        <v>480</v>
      </c>
      <c r="E77" s="482" t="s">
        <v>228</v>
      </c>
      <c r="F77" s="477" t="s">
        <v>512</v>
      </c>
    </row>
    <row r="78" spans="1:6" x14ac:dyDescent="0.25">
      <c r="A78" s="118" t="s">
        <v>280</v>
      </c>
      <c r="B78" s="482" t="str">
        <f t="shared" si="4"/>
        <v>Nam Veterans</v>
      </c>
      <c r="C78" s="119" t="s">
        <v>69</v>
      </c>
      <c r="D78" s="119" t="s">
        <v>281</v>
      </c>
      <c r="E78" s="482" t="s">
        <v>229</v>
      </c>
      <c r="F78" s="477" t="s">
        <v>512</v>
      </c>
    </row>
    <row r="79" spans="1:6" x14ac:dyDescent="0.25">
      <c r="A79" s="118" t="s">
        <v>264</v>
      </c>
      <c r="B79" s="482" t="str">
        <f t="shared" ref="B79:B82" si="5">E79</f>
        <v>Nam President B</v>
      </c>
      <c r="C79" s="119" t="s">
        <v>265</v>
      </c>
      <c r="D79" s="119" t="s">
        <v>266</v>
      </c>
      <c r="E79" s="482" t="s">
        <v>226</v>
      </c>
      <c r="F79" s="477" t="s">
        <v>512</v>
      </c>
    </row>
    <row r="80" spans="1:6" x14ac:dyDescent="0.25">
      <c r="A80" s="118" t="s">
        <v>481</v>
      </c>
      <c r="B80" s="482" t="str">
        <f t="shared" si="5"/>
        <v>Nam Grand Masters</v>
      </c>
      <c r="C80" s="119" t="s">
        <v>69</v>
      </c>
      <c r="D80" s="119" t="s">
        <v>482</v>
      </c>
      <c r="E80" s="482" t="s">
        <v>378</v>
      </c>
      <c r="F80" s="477" t="s">
        <v>512</v>
      </c>
    </row>
    <row r="81" spans="1:6" x14ac:dyDescent="0.25">
      <c r="A81" s="118" t="s">
        <v>483</v>
      </c>
      <c r="B81" s="482" t="str">
        <f t="shared" si="5"/>
        <v>Nam Development</v>
      </c>
      <c r="C81" s="119" t="s">
        <v>460</v>
      </c>
      <c r="D81" s="119" t="s">
        <v>467</v>
      </c>
      <c r="E81" s="482" t="s">
        <v>228</v>
      </c>
      <c r="F81" s="477" t="s">
        <v>512</v>
      </c>
    </row>
    <row r="82" spans="1:6" x14ac:dyDescent="0.25">
      <c r="A82" s="118" t="s">
        <v>484</v>
      </c>
      <c r="B82" s="482" t="str">
        <f t="shared" si="5"/>
        <v>Nam Development</v>
      </c>
      <c r="C82" s="119" t="s">
        <v>384</v>
      </c>
      <c r="D82" s="119" t="s">
        <v>459</v>
      </c>
      <c r="E82" s="482" t="s">
        <v>228</v>
      </c>
      <c r="F82" s="477" t="s">
        <v>512</v>
      </c>
    </row>
    <row r="83" spans="1:6" x14ac:dyDescent="0.25">
      <c r="A83" s="118" t="s">
        <v>253</v>
      </c>
      <c r="B83" s="482" t="str">
        <f t="shared" ref="B83:B85" si="6">E83</f>
        <v>Nam President A</v>
      </c>
      <c r="C83" s="119" t="s">
        <v>254</v>
      </c>
      <c r="D83" s="119" t="s">
        <v>250</v>
      </c>
      <c r="E83" s="482" t="s">
        <v>225</v>
      </c>
      <c r="F83" s="477" t="s">
        <v>512</v>
      </c>
    </row>
    <row r="84" spans="1:6" x14ac:dyDescent="0.25">
      <c r="A84" s="118" t="s">
        <v>486</v>
      </c>
      <c r="B84" s="482" t="str">
        <f t="shared" si="6"/>
        <v>Nam Grand Masters</v>
      </c>
      <c r="C84" s="119" t="s">
        <v>487</v>
      </c>
      <c r="D84" s="119" t="s">
        <v>485</v>
      </c>
      <c r="E84" s="482" t="s">
        <v>378</v>
      </c>
      <c r="F84" s="477" t="s">
        <v>512</v>
      </c>
    </row>
    <row r="85" spans="1:6" x14ac:dyDescent="0.25">
      <c r="A85" s="118" t="s">
        <v>290</v>
      </c>
      <c r="B85" s="482" t="str">
        <f t="shared" si="6"/>
        <v>Nam Veterans</v>
      </c>
      <c r="C85" s="119" t="s">
        <v>291</v>
      </c>
      <c r="D85" s="119" t="s">
        <v>292</v>
      </c>
      <c r="E85" s="482" t="s">
        <v>229</v>
      </c>
      <c r="F85" s="477" t="s">
        <v>512</v>
      </c>
    </row>
    <row r="86" spans="1:6" x14ac:dyDescent="0.25">
      <c r="A86" s="118" t="s">
        <v>295</v>
      </c>
      <c r="B86" s="482" t="str">
        <f t="shared" ref="B86" si="7">E86</f>
        <v>Nam Veterans</v>
      </c>
      <c r="C86" s="119" t="s">
        <v>70</v>
      </c>
      <c r="D86" s="119" t="s">
        <v>296</v>
      </c>
      <c r="E86" s="482" t="s">
        <v>229</v>
      </c>
      <c r="F86" s="477" t="s">
        <v>512</v>
      </c>
    </row>
    <row r="87" spans="1:6" x14ac:dyDescent="0.25">
      <c r="A87" s="118" t="s">
        <v>303</v>
      </c>
      <c r="B87" s="482" t="str">
        <f t="shared" ref="B87" si="8">E87</f>
        <v>Nam President B</v>
      </c>
      <c r="C87" s="119" t="s">
        <v>261</v>
      </c>
      <c r="D87" s="119" t="s">
        <v>304</v>
      </c>
      <c r="E87" s="482" t="s">
        <v>226</v>
      </c>
      <c r="F87" s="477" t="s">
        <v>512</v>
      </c>
    </row>
    <row r="88" spans="1:6" x14ac:dyDescent="0.25">
      <c r="A88" s="118" t="s">
        <v>489</v>
      </c>
      <c r="B88" s="482" t="str">
        <f t="shared" ref="B88:B89" si="9">E88</f>
        <v>Nam President A</v>
      </c>
      <c r="C88" s="119" t="s">
        <v>472</v>
      </c>
      <c r="D88" s="119" t="s">
        <v>490</v>
      </c>
      <c r="E88" s="482" t="s">
        <v>225</v>
      </c>
      <c r="F88" s="477" t="s">
        <v>512</v>
      </c>
    </row>
    <row r="89" spans="1:6" x14ac:dyDescent="0.25">
      <c r="A89" s="118" t="s">
        <v>492</v>
      </c>
      <c r="B89" s="482" t="str">
        <f t="shared" si="9"/>
        <v>Nam President B</v>
      </c>
      <c r="C89" s="119" t="s">
        <v>323</v>
      </c>
      <c r="D89" s="119" t="s">
        <v>77</v>
      </c>
      <c r="E89" s="482" t="s">
        <v>226</v>
      </c>
      <c r="F89" s="477" t="s">
        <v>512</v>
      </c>
    </row>
    <row r="90" spans="1:6" x14ac:dyDescent="0.25">
      <c r="A90" s="118" t="s">
        <v>288</v>
      </c>
      <c r="B90" s="482" t="str">
        <f t="shared" ref="B90:B95" si="10">E90</f>
        <v>Nam Masters</v>
      </c>
      <c r="C90" s="119" t="s">
        <v>289</v>
      </c>
      <c r="D90" s="119" t="s">
        <v>267</v>
      </c>
      <c r="E90" s="482" t="s">
        <v>227</v>
      </c>
      <c r="F90" s="477" t="s">
        <v>512</v>
      </c>
    </row>
    <row r="91" spans="1:6" x14ac:dyDescent="0.25">
      <c r="A91" s="118" t="s">
        <v>493</v>
      </c>
      <c r="B91" s="482" t="str">
        <f t="shared" si="10"/>
        <v>Nam Ladies</v>
      </c>
      <c r="C91" s="119" t="s">
        <v>494</v>
      </c>
      <c r="D91" s="119" t="s">
        <v>495</v>
      </c>
      <c r="E91" s="482" t="s">
        <v>184</v>
      </c>
      <c r="F91" s="477" t="s">
        <v>512</v>
      </c>
    </row>
    <row r="92" spans="1:6" x14ac:dyDescent="0.25">
      <c r="A92" s="118" t="s">
        <v>282</v>
      </c>
      <c r="B92" s="482" t="str">
        <f t="shared" si="10"/>
        <v>Nam Masters</v>
      </c>
      <c r="C92" s="119" t="s">
        <v>283</v>
      </c>
      <c r="D92" s="119" t="s">
        <v>284</v>
      </c>
      <c r="E92" s="482" t="s">
        <v>227</v>
      </c>
      <c r="F92" s="477" t="s">
        <v>512</v>
      </c>
    </row>
    <row r="93" spans="1:6" x14ac:dyDescent="0.25">
      <c r="A93" s="118" t="s">
        <v>496</v>
      </c>
      <c r="B93" s="482" t="str">
        <f t="shared" si="10"/>
        <v>Nam Ladies</v>
      </c>
      <c r="C93" s="119" t="s">
        <v>497</v>
      </c>
      <c r="D93" s="119" t="s">
        <v>498</v>
      </c>
      <c r="E93" s="482" t="s">
        <v>184</v>
      </c>
      <c r="F93" s="477" t="s">
        <v>512</v>
      </c>
    </row>
    <row r="94" spans="1:6" x14ac:dyDescent="0.25">
      <c r="A94" s="118" t="s">
        <v>297</v>
      </c>
      <c r="B94" s="482" t="str">
        <f t="shared" si="10"/>
        <v>Nam Development</v>
      </c>
      <c r="C94" s="119" t="s">
        <v>298</v>
      </c>
      <c r="D94" s="119" t="s">
        <v>299</v>
      </c>
      <c r="E94" s="482" t="s">
        <v>228</v>
      </c>
      <c r="F94" s="477" t="s">
        <v>512</v>
      </c>
    </row>
    <row r="95" spans="1:6" x14ac:dyDescent="0.25">
      <c r="A95" s="118" t="s">
        <v>500</v>
      </c>
      <c r="B95" s="482" t="str">
        <f t="shared" si="10"/>
        <v>Nam Development</v>
      </c>
      <c r="C95" s="119" t="s">
        <v>501</v>
      </c>
      <c r="D95" s="119" t="s">
        <v>499</v>
      </c>
      <c r="E95" s="482" t="s">
        <v>228</v>
      </c>
      <c r="F95" s="477" t="s">
        <v>512</v>
      </c>
    </row>
    <row r="96" spans="1:6" x14ac:dyDescent="0.25">
      <c r="A96" s="118" t="s">
        <v>503</v>
      </c>
      <c r="B96" s="482" t="str">
        <f t="shared" ref="B96" si="11">E96</f>
        <v>Nam Ladies</v>
      </c>
      <c r="C96" s="119" t="s">
        <v>504</v>
      </c>
      <c r="D96" s="119" t="s">
        <v>400</v>
      </c>
      <c r="E96" s="482" t="s">
        <v>184</v>
      </c>
      <c r="F96" s="477" t="s">
        <v>512</v>
      </c>
    </row>
    <row r="97" spans="1:6" x14ac:dyDescent="0.25">
      <c r="A97" s="118" t="s">
        <v>505</v>
      </c>
      <c r="B97" s="482" t="str">
        <f t="shared" ref="B97:B99" si="12">E97</f>
        <v>Nam Veterans</v>
      </c>
      <c r="C97" s="119" t="s">
        <v>506</v>
      </c>
      <c r="D97" s="119" t="s">
        <v>507</v>
      </c>
      <c r="E97" s="482" t="s">
        <v>229</v>
      </c>
      <c r="F97" s="477" t="s">
        <v>512</v>
      </c>
    </row>
    <row r="98" spans="1:6" x14ac:dyDescent="0.25">
      <c r="A98" s="118" t="s">
        <v>285</v>
      </c>
      <c r="B98" s="482" t="str">
        <f t="shared" si="12"/>
        <v>Nam President B</v>
      </c>
      <c r="C98" s="119" t="s">
        <v>286</v>
      </c>
      <c r="D98" s="119" t="s">
        <v>287</v>
      </c>
      <c r="E98" s="482" t="s">
        <v>226</v>
      </c>
      <c r="F98" s="477" t="s">
        <v>512</v>
      </c>
    </row>
    <row r="99" spans="1:6" x14ac:dyDescent="0.25">
      <c r="A99" s="118" t="s">
        <v>508</v>
      </c>
      <c r="B99" s="482" t="str">
        <f t="shared" si="12"/>
        <v>Nam Grand Masters</v>
      </c>
      <c r="C99" s="119" t="s">
        <v>509</v>
      </c>
      <c r="D99" s="119" t="s">
        <v>502</v>
      </c>
      <c r="E99" s="482" t="s">
        <v>378</v>
      </c>
      <c r="F99" s="477" t="s">
        <v>512</v>
      </c>
    </row>
    <row r="100" spans="1:6" x14ac:dyDescent="0.25">
      <c r="A100" s="118" t="s">
        <v>258</v>
      </c>
      <c r="B100" s="482" t="str">
        <f t="shared" ref="B100:B102" si="13">E100</f>
        <v>Nam Development</v>
      </c>
      <c r="C100" s="119" t="s">
        <v>259</v>
      </c>
      <c r="D100" s="119" t="s">
        <v>260</v>
      </c>
      <c r="E100" s="482" t="s">
        <v>228</v>
      </c>
      <c r="F100" s="477" t="s">
        <v>512</v>
      </c>
    </row>
    <row r="101" spans="1:6" x14ac:dyDescent="0.25">
      <c r="A101" s="118" t="s">
        <v>274</v>
      </c>
      <c r="B101" s="482" t="str">
        <f t="shared" si="13"/>
        <v>Nam President A</v>
      </c>
      <c r="C101" s="119" t="s">
        <v>275</v>
      </c>
      <c r="D101" s="119" t="s">
        <v>276</v>
      </c>
      <c r="E101" s="482" t="s">
        <v>225</v>
      </c>
      <c r="F101" s="477" t="s">
        <v>512</v>
      </c>
    </row>
    <row r="102" spans="1:6" x14ac:dyDescent="0.25">
      <c r="A102" s="118" t="s">
        <v>510</v>
      </c>
      <c r="B102" s="482" t="str">
        <f t="shared" si="13"/>
        <v>Nam Development</v>
      </c>
      <c r="C102" s="119" t="s">
        <v>511</v>
      </c>
      <c r="D102" s="119" t="s">
        <v>459</v>
      </c>
      <c r="E102" s="482" t="s">
        <v>228</v>
      </c>
      <c r="F102" s="477" t="s">
        <v>512</v>
      </c>
    </row>
  </sheetData>
  <autoFilter ref="A4:E102" xr:uid="{00000000-0009-0000-0000-000001000000}"/>
  <mergeCells count="2">
    <mergeCell ref="B2:D2"/>
    <mergeCell ref="A1:E1"/>
  </mergeCells>
  <phoneticPr fontId="36" type="noConversion"/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S5051"/>
  <sheetViews>
    <sheetView topLeftCell="A1014" workbookViewId="0">
      <selection activeCell="A1036" sqref="A1036"/>
    </sheetView>
  </sheetViews>
  <sheetFormatPr defaultColWidth="20.54296875" defaultRowHeight="11.5" x14ac:dyDescent="0.25"/>
  <cols>
    <col min="1" max="1" width="14" style="25" bestFit="1" customWidth="1"/>
    <col min="2" max="2" width="8.453125" style="26" bestFit="1" customWidth="1"/>
    <col min="3" max="3" width="13.54296875" style="25" bestFit="1" customWidth="1"/>
    <col min="4" max="4" width="7.453125" style="25" bestFit="1" customWidth="1"/>
    <col min="5" max="5" width="15.453125" style="25" bestFit="1" customWidth="1"/>
    <col min="6" max="6" width="13.453125" style="25" bestFit="1" customWidth="1"/>
    <col min="7" max="7" width="20.54296875" style="25" customWidth="1"/>
    <col min="8" max="8" width="18.453125" style="25" customWidth="1"/>
    <col min="9" max="9" width="19.453125" style="25" bestFit="1" customWidth="1"/>
    <col min="10" max="10" width="20.453125" style="25" customWidth="1"/>
    <col min="11" max="11" width="9.54296875" style="25" bestFit="1" customWidth="1"/>
    <col min="12" max="12" width="5.453125" style="43" customWidth="1"/>
    <col min="13" max="13" width="8.453125" style="44" customWidth="1"/>
    <col min="14" max="16384" width="20.54296875" style="22"/>
  </cols>
  <sheetData>
    <row r="1" spans="1:19" ht="18.75" customHeight="1" thickBot="1" x14ac:dyDescent="0.3">
      <c r="A1" s="16" t="s">
        <v>79</v>
      </c>
      <c r="B1" s="17" t="s">
        <v>80</v>
      </c>
      <c r="C1" s="18" t="s">
        <v>81</v>
      </c>
      <c r="D1" s="488" t="s">
        <v>82</v>
      </c>
      <c r="E1" s="18" t="s">
        <v>1</v>
      </c>
      <c r="F1" s="18" t="s">
        <v>2</v>
      </c>
      <c r="G1" s="18" t="s">
        <v>4</v>
      </c>
      <c r="H1" s="18" t="s">
        <v>83</v>
      </c>
      <c r="I1" s="19" t="s">
        <v>5</v>
      </c>
      <c r="J1" s="19" t="s">
        <v>6</v>
      </c>
      <c r="K1" s="19" t="s">
        <v>169</v>
      </c>
      <c r="L1" s="20" t="s">
        <v>84</v>
      </c>
      <c r="M1" s="21" t="s">
        <v>68</v>
      </c>
      <c r="N1" s="22" t="s">
        <v>200</v>
      </c>
      <c r="O1" s="22" t="s">
        <v>198</v>
      </c>
      <c r="P1" s="22" t="s">
        <v>205</v>
      </c>
      <c r="Q1" s="22" t="s">
        <v>208</v>
      </c>
    </row>
    <row r="2" spans="1:19" hidden="1" x14ac:dyDescent="0.25">
      <c r="A2" s="23" t="s">
        <v>445</v>
      </c>
      <c r="B2" s="24">
        <v>45951</v>
      </c>
      <c r="C2" s="486" t="s">
        <v>342</v>
      </c>
      <c r="D2" s="489" t="s">
        <v>307</v>
      </c>
      <c r="E2" s="23" t="str">
        <f>IF(D2="","",VLOOKUP(D2,MASTERLIST!$A:$E,3,FALSE))</f>
        <v>JB</v>
      </c>
      <c r="F2" s="23" t="str">
        <f>IF(D2="","",VLOOKUP(D2,MASTERLIST!$A:$E,4,FALSE))</f>
        <v>Theron</v>
      </c>
      <c r="G2" s="23" t="str">
        <f>IF(D2="","",VLOOKUP(D2,MASTERLIST!$A:$E,5,FALSE))</f>
        <v>SA President A</v>
      </c>
      <c r="H2" s="23" t="str">
        <f>IF(D2="","",VLOOKUP(D2,MASTERLIST!$A:$E,2,FALSE))</f>
        <v>SA President A</v>
      </c>
      <c r="I2" s="40"/>
      <c r="J2" s="40" t="s">
        <v>141</v>
      </c>
      <c r="K2" s="40">
        <v>141</v>
      </c>
      <c r="L2" s="41">
        <f t="shared" ref="L2" si="0">IF(K2="","",IF(I2="",ROUND(HLOOKUP(J2,kgList,K2,FALSE),1),ROUND(HLOOKUP(I2,kgList,K2,FALSE),1)))</f>
        <v>14.1</v>
      </c>
      <c r="M2" s="41">
        <f t="shared" ref="M2" si="1">IF(L2="","",IF(COUNTA(I2:J2)&gt;1,"Edible or Inedible",IF(COUNTA(I2)=1,L2*1,IF(COUNTA(J2)=1,L2*1,"ERROR"))))</f>
        <v>14.1</v>
      </c>
      <c r="N2" s="22" t="str">
        <f>CONCATENATE(E2," ",F2)</f>
        <v>JB Theron</v>
      </c>
      <c r="O2" s="22" t="str">
        <f>IFERROR(VLOOKUP(G2,$R$2:$S$15,2,),"")</f>
        <v>President A</v>
      </c>
      <c r="P2" s="22" t="str">
        <f t="shared" ref="P2:P65" si="2">IF(I2="",IF(J2="","",$J$1),$I$1)</f>
        <v>Inedibles</v>
      </c>
      <c r="Q2" s="22" t="str">
        <f>IF(A2="","D2",RIGHT(A2,2))</f>
        <v>D1</v>
      </c>
      <c r="R2" s="22" t="s">
        <v>225</v>
      </c>
      <c r="S2" s="22" t="s">
        <v>235</v>
      </c>
    </row>
    <row r="3" spans="1:19" hidden="1" x14ac:dyDescent="0.25">
      <c r="A3" s="125" t="str">
        <f t="shared" ref="A3" si="3">IF(D3="","",A2)</f>
        <v>2025-GUS-D1</v>
      </c>
      <c r="B3" s="123">
        <f t="shared" ref="B3" si="4">IF(D3="","",B2)</f>
        <v>45951</v>
      </c>
      <c r="C3" s="487" t="str">
        <f t="shared" ref="C3" si="5">IF(D3="","",C2)</f>
        <v>Day 1</v>
      </c>
      <c r="D3" s="489" t="s">
        <v>307</v>
      </c>
      <c r="E3" s="23" t="str">
        <f>IF(D3="","",VLOOKUP(D3,MASTERLIST!$A:$E,3,FALSE))</f>
        <v>JB</v>
      </c>
      <c r="F3" s="23" t="str">
        <f>IF(D3="","",VLOOKUP(D3,MASTERLIST!$A:$E,4,FALSE))</f>
        <v>Theron</v>
      </c>
      <c r="G3" s="23" t="str">
        <f>IF(D3="","",VLOOKUP(D3,MASTERLIST!$A:$E,5,FALSE))</f>
        <v>SA President A</v>
      </c>
      <c r="H3" s="23" t="str">
        <f>IF(D3="","",VLOOKUP(D3,MASTERLIST!$A:$E,2,FALSE))</f>
        <v>SA President A</v>
      </c>
      <c r="I3" s="42"/>
      <c r="J3" s="40" t="s">
        <v>141</v>
      </c>
      <c r="K3" s="40">
        <v>116</v>
      </c>
      <c r="L3" s="41">
        <f t="shared" ref="L3" si="6">IF(K3="","",IF(I3="",ROUND(HLOOKUP(J3,kgList,K3,FALSE),1),ROUND(HLOOKUP(I3,kgList,K3,FALSE),1)))</f>
        <v>7.2</v>
      </c>
      <c r="M3" s="41">
        <f t="shared" ref="M3" si="7">IF(L3="","",IF(COUNTA(I3:J3)&gt;1,"Edible or Inedible",IF(COUNTA(I3)=1,L3*1,IF(COUNTA(J3)=1,L3*1,"ERROR"))))</f>
        <v>7.2</v>
      </c>
      <c r="N3" s="22" t="str">
        <f t="shared" ref="N3:N66" si="8">CONCATENATE(E3," ",F3)</f>
        <v>JB Theron</v>
      </c>
      <c r="O3" s="22" t="str">
        <f t="shared" ref="O3:O66" si="9">IFERROR(VLOOKUP(G3,$R$2:$S$15,2,),"")</f>
        <v>President A</v>
      </c>
      <c r="P3" s="22" t="str">
        <f t="shared" si="2"/>
        <v>Inedibles</v>
      </c>
      <c r="Q3" s="22" t="str">
        <f t="shared" ref="Q3:Q66" si="10">IF(A3="","D2",RIGHT(A3,2))</f>
        <v>D1</v>
      </c>
      <c r="R3" s="22" t="s">
        <v>226</v>
      </c>
      <c r="S3" s="22" t="s">
        <v>236</v>
      </c>
    </row>
    <row r="4" spans="1:19" hidden="1" x14ac:dyDescent="0.25">
      <c r="A4" s="125" t="str">
        <f t="shared" ref="A4" si="11">IF(D4="","",A3)</f>
        <v>2025-GUS-D1</v>
      </c>
      <c r="B4" s="123">
        <f t="shared" ref="B4" si="12">IF(D4="","",B3)</f>
        <v>45951</v>
      </c>
      <c r="C4" s="487" t="str">
        <f t="shared" ref="C4" si="13">IF(D4="","",C3)</f>
        <v>Day 1</v>
      </c>
      <c r="D4" s="489" t="s">
        <v>513</v>
      </c>
      <c r="E4" s="23" t="str">
        <f>IF(D4="","",VLOOKUP(D4,MASTERLIST!$A:$E,3,FALSE))</f>
        <v>Ruan</v>
      </c>
      <c r="F4" s="23" t="str">
        <f>IF(D4="","",VLOOKUP(D4,MASTERLIST!$A:$E,4,FALSE))</f>
        <v>Westraad</v>
      </c>
      <c r="G4" s="23" t="str">
        <f>IF(D4="","",VLOOKUP(D4,MASTERLIST!$A:$E,5,FALSE))</f>
        <v>SA President A</v>
      </c>
      <c r="H4" s="23" t="str">
        <f>IF(D4="","",VLOOKUP(D4,MASTERLIST!$A:$E,2,FALSE))</f>
        <v>SA President A</v>
      </c>
      <c r="I4" s="42"/>
      <c r="J4" s="40" t="s">
        <v>141</v>
      </c>
      <c r="K4" s="40">
        <v>119</v>
      </c>
      <c r="L4" s="41">
        <f t="shared" ref="L4:L67" si="14">IF(K4="","",IF(I4="",ROUND(HLOOKUP(J4,kgList,K4,FALSE),1),ROUND(HLOOKUP(I4,kgList,K4,FALSE),1)))</f>
        <v>7.9</v>
      </c>
      <c r="M4" s="41">
        <f t="shared" ref="M4:M67" si="15">IF(L4="","",IF(COUNTA(I4:J4)&gt;1,"Edible or Inedible",IF(COUNTA(I4)=1,L4*1,IF(COUNTA(J4)=1,L4*1,"ERROR"))))</f>
        <v>7.9</v>
      </c>
      <c r="N4" s="22" t="str">
        <f t="shared" si="8"/>
        <v>Ruan Westraad</v>
      </c>
      <c r="O4" s="22" t="str">
        <f t="shared" si="9"/>
        <v>President A</v>
      </c>
      <c r="P4" s="22" t="str">
        <f t="shared" si="2"/>
        <v>Inedibles</v>
      </c>
      <c r="Q4" s="22" t="str">
        <f t="shared" si="10"/>
        <v>D1</v>
      </c>
      <c r="R4" s="22" t="s">
        <v>227</v>
      </c>
      <c r="S4" s="22" t="s">
        <v>195</v>
      </c>
    </row>
    <row r="5" spans="1:19" hidden="1" x14ac:dyDescent="0.25">
      <c r="A5" s="125" t="str">
        <f t="shared" ref="A5:A68" si="16">IF(D5="","",A4)</f>
        <v>2025-GUS-D1</v>
      </c>
      <c r="B5" s="123">
        <f t="shared" ref="B5:B68" si="17">IF(D5="","",B4)</f>
        <v>45951</v>
      </c>
      <c r="C5" s="487" t="str">
        <f t="shared" ref="C5:C68" si="18">IF(D5="","",C4)</f>
        <v>Day 1</v>
      </c>
      <c r="D5" s="490" t="s">
        <v>513</v>
      </c>
      <c r="E5" s="23" t="str">
        <f>IF(D5="","",VLOOKUP(D5,MASTERLIST!$A:$E,3,FALSE))</f>
        <v>Ruan</v>
      </c>
      <c r="F5" s="23" t="str">
        <f>IF(D5="","",VLOOKUP(D5,MASTERLIST!$A:$E,4,FALSE))</f>
        <v>Westraad</v>
      </c>
      <c r="G5" s="23" t="str">
        <f>IF(D5="","",VLOOKUP(D5,MASTERLIST!$A:$E,5,FALSE))</f>
        <v>SA President A</v>
      </c>
      <c r="H5" s="23" t="str">
        <f>IF(D5="","",VLOOKUP(D5,MASTERLIST!$A:$E,2,FALSE))</f>
        <v>SA President A</v>
      </c>
      <c r="I5" s="42"/>
      <c r="J5" s="40" t="s">
        <v>141</v>
      </c>
      <c r="K5" s="40">
        <v>122</v>
      </c>
      <c r="L5" s="41">
        <f t="shared" si="14"/>
        <v>8.6</v>
      </c>
      <c r="M5" s="41">
        <f t="shared" si="15"/>
        <v>8.6</v>
      </c>
      <c r="N5" s="22" t="str">
        <f t="shared" si="8"/>
        <v>Ruan Westraad</v>
      </c>
      <c r="O5" s="22" t="str">
        <f t="shared" si="9"/>
        <v>President A</v>
      </c>
      <c r="P5" s="22" t="str">
        <f t="shared" si="2"/>
        <v>Inedibles</v>
      </c>
      <c r="Q5" s="22" t="str">
        <f t="shared" si="10"/>
        <v>D1</v>
      </c>
      <c r="R5" s="22" t="s">
        <v>228</v>
      </c>
      <c r="S5" s="22" t="s">
        <v>237</v>
      </c>
    </row>
    <row r="6" spans="1:19" hidden="1" x14ac:dyDescent="0.25">
      <c r="A6" s="125" t="str">
        <f t="shared" si="16"/>
        <v>2025-GUS-D1</v>
      </c>
      <c r="B6" s="123">
        <f t="shared" si="17"/>
        <v>45951</v>
      </c>
      <c r="C6" s="487" t="str">
        <f t="shared" si="18"/>
        <v>Day 1</v>
      </c>
      <c r="D6" s="489" t="s">
        <v>513</v>
      </c>
      <c r="E6" s="23" t="str">
        <f>IF(D6="","",VLOOKUP(D6,MASTERLIST!$A:$E,3,FALSE))</f>
        <v>Ruan</v>
      </c>
      <c r="F6" s="23" t="str">
        <f>IF(D6="","",VLOOKUP(D6,MASTERLIST!$A:$E,4,FALSE))</f>
        <v>Westraad</v>
      </c>
      <c r="G6" s="23" t="str">
        <f>IF(D6="","",VLOOKUP(D6,MASTERLIST!$A:$E,5,FALSE))</f>
        <v>SA President A</v>
      </c>
      <c r="H6" s="23" t="str">
        <f>IF(D6="","",VLOOKUP(D6,MASTERLIST!$A:$E,2,FALSE))</f>
        <v>SA President A</v>
      </c>
      <c r="I6" s="42"/>
      <c r="J6" s="40" t="s">
        <v>119</v>
      </c>
      <c r="K6" s="40">
        <v>58</v>
      </c>
      <c r="L6" s="41">
        <f t="shared" si="14"/>
        <v>3.5</v>
      </c>
      <c r="M6" s="41">
        <f t="shared" si="15"/>
        <v>3.5</v>
      </c>
      <c r="N6" s="22" t="str">
        <f t="shared" si="8"/>
        <v>Ruan Westraad</v>
      </c>
      <c r="O6" s="22" t="str">
        <f t="shared" si="9"/>
        <v>President A</v>
      </c>
      <c r="P6" s="22" t="str">
        <f t="shared" si="2"/>
        <v>Inedibles</v>
      </c>
      <c r="Q6" s="22" t="str">
        <f t="shared" si="10"/>
        <v>D1</v>
      </c>
      <c r="R6" s="22" t="s">
        <v>229</v>
      </c>
      <c r="S6" s="22" t="s">
        <v>238</v>
      </c>
    </row>
    <row r="7" spans="1:19" hidden="1" x14ac:dyDescent="0.25">
      <c r="A7" s="125" t="str">
        <f t="shared" si="16"/>
        <v>2025-GUS-D1</v>
      </c>
      <c r="B7" s="123">
        <f t="shared" si="17"/>
        <v>45951</v>
      </c>
      <c r="C7" s="487" t="str">
        <f t="shared" si="18"/>
        <v>Day 1</v>
      </c>
      <c r="D7" s="489" t="s">
        <v>322</v>
      </c>
      <c r="E7" s="23" t="str">
        <f>IF(D7="","",VLOOKUP(D7,MASTERLIST!$A:$E,3,FALSE))</f>
        <v>Jean</v>
      </c>
      <c r="F7" s="23" t="str">
        <f>IF(D7="","",VLOOKUP(D7,MASTERLIST!$A:$E,4,FALSE))</f>
        <v>Coetzee</v>
      </c>
      <c r="G7" s="23" t="str">
        <f>IF(D7="","",VLOOKUP(D7,MASTERLIST!$A:$E,5,FALSE))</f>
        <v>SA President A</v>
      </c>
      <c r="H7" s="23" t="str">
        <f>IF(D7="","",VLOOKUP(D7,MASTERLIST!$A:$E,2,FALSE))</f>
        <v>SA President A</v>
      </c>
      <c r="I7" s="42"/>
      <c r="J7" s="40" t="s">
        <v>141</v>
      </c>
      <c r="K7" s="40">
        <v>141</v>
      </c>
      <c r="L7" s="41">
        <f t="shared" si="14"/>
        <v>14.1</v>
      </c>
      <c r="M7" s="41">
        <f t="shared" si="15"/>
        <v>14.1</v>
      </c>
      <c r="N7" s="22" t="str">
        <f t="shared" si="8"/>
        <v>Jean Coetzee</v>
      </c>
      <c r="O7" s="22" t="str">
        <f t="shared" si="9"/>
        <v>President A</v>
      </c>
      <c r="P7" s="22" t="str">
        <f t="shared" si="2"/>
        <v>Inedibles</v>
      </c>
      <c r="Q7" s="22" t="str">
        <f t="shared" si="10"/>
        <v>D1</v>
      </c>
      <c r="R7" s="22" t="s">
        <v>184</v>
      </c>
      <c r="S7" s="22" t="s">
        <v>197</v>
      </c>
    </row>
    <row r="8" spans="1:19" hidden="1" x14ac:dyDescent="0.25">
      <c r="A8" s="125" t="str">
        <f t="shared" si="16"/>
        <v>2025-GUS-D1</v>
      </c>
      <c r="B8" s="123">
        <f t="shared" si="17"/>
        <v>45951</v>
      </c>
      <c r="C8" s="487" t="str">
        <f t="shared" si="18"/>
        <v>Day 1</v>
      </c>
      <c r="D8" s="489" t="s">
        <v>322</v>
      </c>
      <c r="E8" s="23" t="str">
        <f>IF(D8="","",VLOOKUP(D8,MASTERLIST!$A:$E,3,FALSE))</f>
        <v>Jean</v>
      </c>
      <c r="F8" s="23" t="str">
        <f>IF(D8="","",VLOOKUP(D8,MASTERLIST!$A:$E,4,FALSE))</f>
        <v>Coetzee</v>
      </c>
      <c r="G8" s="23" t="str">
        <f>IF(D8="","",VLOOKUP(D8,MASTERLIST!$A:$E,5,FALSE))</f>
        <v>SA President A</v>
      </c>
      <c r="H8" s="23" t="str">
        <f>IF(D8="","",VLOOKUP(D8,MASTERLIST!$A:$E,2,FALSE))</f>
        <v>SA President A</v>
      </c>
      <c r="I8" s="42"/>
      <c r="J8" s="40" t="s">
        <v>119</v>
      </c>
      <c r="K8" s="40">
        <v>77</v>
      </c>
      <c r="L8" s="41">
        <f t="shared" si="14"/>
        <v>8.4</v>
      </c>
      <c r="M8" s="41">
        <f t="shared" si="15"/>
        <v>8.4</v>
      </c>
      <c r="N8" s="22" t="str">
        <f t="shared" si="8"/>
        <v>Jean Coetzee</v>
      </c>
      <c r="O8" s="22" t="str">
        <f t="shared" si="9"/>
        <v>President A</v>
      </c>
      <c r="P8" s="22" t="str">
        <f t="shared" si="2"/>
        <v>Inedibles</v>
      </c>
      <c r="Q8" s="22" t="str">
        <f t="shared" si="10"/>
        <v>D1</v>
      </c>
      <c r="R8" s="22" t="s">
        <v>230</v>
      </c>
      <c r="S8" s="22" t="s">
        <v>235</v>
      </c>
    </row>
    <row r="9" spans="1:19" hidden="1" x14ac:dyDescent="0.25">
      <c r="A9" s="125" t="str">
        <f t="shared" si="16"/>
        <v>2025-GUS-D1</v>
      </c>
      <c r="B9" s="123">
        <f t="shared" si="17"/>
        <v>45951</v>
      </c>
      <c r="C9" s="487" t="str">
        <f t="shared" si="18"/>
        <v>Day 1</v>
      </c>
      <c r="D9" s="489" t="s">
        <v>515</v>
      </c>
      <c r="E9" s="23" t="str">
        <f>IF(D9="","",VLOOKUP(D9,MASTERLIST!$A:$E,3,FALSE))</f>
        <v>Stephan</v>
      </c>
      <c r="F9" s="23" t="str">
        <f>IF(D9="","",VLOOKUP(D9,MASTERLIST!$A:$E,4,FALSE))</f>
        <v>Ferreira</v>
      </c>
      <c r="G9" s="23" t="str">
        <f>IF(D9="","",VLOOKUP(D9,MASTERLIST!$A:$E,5,FALSE))</f>
        <v>SA President A</v>
      </c>
      <c r="H9" s="23" t="str">
        <f>IF(D9="","",VLOOKUP(D9,MASTERLIST!$A:$E,2,FALSE))</f>
        <v>SA President A</v>
      </c>
      <c r="I9" s="42"/>
      <c r="J9" s="40" t="s">
        <v>142</v>
      </c>
      <c r="K9" s="40">
        <v>104</v>
      </c>
      <c r="L9" s="41">
        <f t="shared" si="14"/>
        <v>4.2</v>
      </c>
      <c r="M9" s="41">
        <f t="shared" si="15"/>
        <v>4.2</v>
      </c>
      <c r="N9" s="22" t="str">
        <f t="shared" si="8"/>
        <v>Stephan Ferreira</v>
      </c>
      <c r="O9" s="22" t="str">
        <f t="shared" si="9"/>
        <v>President A</v>
      </c>
      <c r="P9" s="22" t="str">
        <f t="shared" si="2"/>
        <v>Inedibles</v>
      </c>
      <c r="Q9" s="22" t="str">
        <f t="shared" si="10"/>
        <v>D1</v>
      </c>
      <c r="R9" s="22" t="s">
        <v>231</v>
      </c>
      <c r="S9" s="22" t="s">
        <v>236</v>
      </c>
    </row>
    <row r="10" spans="1:19" hidden="1" x14ac:dyDescent="0.25">
      <c r="A10" s="125" t="str">
        <f t="shared" si="16"/>
        <v>2025-GUS-D1</v>
      </c>
      <c r="B10" s="123">
        <f t="shared" si="17"/>
        <v>45951</v>
      </c>
      <c r="C10" s="487" t="str">
        <f t="shared" si="18"/>
        <v>Day 1</v>
      </c>
      <c r="D10" s="489" t="s">
        <v>515</v>
      </c>
      <c r="E10" s="23" t="str">
        <f>IF(D10="","",VLOOKUP(D10,MASTERLIST!$A:$E,3,FALSE))</f>
        <v>Stephan</v>
      </c>
      <c r="F10" s="23" t="str">
        <f>IF(D10="","",VLOOKUP(D10,MASTERLIST!$A:$E,4,FALSE))</f>
        <v>Ferreira</v>
      </c>
      <c r="G10" s="23" t="str">
        <f>IF(D10="","",VLOOKUP(D10,MASTERLIST!$A:$E,5,FALSE))</f>
        <v>SA President A</v>
      </c>
      <c r="H10" s="23" t="str">
        <f>IF(D10="","",VLOOKUP(D10,MASTERLIST!$A:$E,2,FALSE))</f>
        <v>SA President A</v>
      </c>
      <c r="I10" s="42"/>
      <c r="J10" s="40" t="s">
        <v>141</v>
      </c>
      <c r="K10" s="40">
        <v>110</v>
      </c>
      <c r="L10" s="41">
        <f t="shared" si="14"/>
        <v>6</v>
      </c>
      <c r="M10" s="41">
        <f t="shared" si="15"/>
        <v>6</v>
      </c>
      <c r="N10" s="22" t="str">
        <f>CONCATENATE(E10," ",F10)</f>
        <v>Stephan Ferreira</v>
      </c>
      <c r="O10" s="22" t="str">
        <f t="shared" si="9"/>
        <v>President A</v>
      </c>
      <c r="P10" s="22" t="str">
        <f t="shared" si="2"/>
        <v>Inedibles</v>
      </c>
      <c r="Q10" s="22" t="str">
        <f t="shared" si="10"/>
        <v>D1</v>
      </c>
      <c r="R10" s="22" t="s">
        <v>232</v>
      </c>
      <c r="S10" s="22" t="s">
        <v>195</v>
      </c>
    </row>
    <row r="11" spans="1:19" hidden="1" x14ac:dyDescent="0.25">
      <c r="A11" s="125" t="str">
        <f t="shared" si="16"/>
        <v>2025-GUS-D1</v>
      </c>
      <c r="B11" s="123">
        <f t="shared" si="17"/>
        <v>45951</v>
      </c>
      <c r="C11" s="487" t="str">
        <f t="shared" si="18"/>
        <v>Day 1</v>
      </c>
      <c r="D11" s="489" t="s">
        <v>515</v>
      </c>
      <c r="E11" s="23" t="str">
        <f>IF(D11="","",VLOOKUP(D11,MASTERLIST!$A:$E,3,FALSE))</f>
        <v>Stephan</v>
      </c>
      <c r="F11" s="23" t="str">
        <f>IF(D11="","",VLOOKUP(D11,MASTERLIST!$A:$E,4,FALSE))</f>
        <v>Ferreira</v>
      </c>
      <c r="G11" s="23" t="str">
        <f>IF(D11="","",VLOOKUP(D11,MASTERLIST!$A:$E,5,FALSE))</f>
        <v>SA President A</v>
      </c>
      <c r="H11" s="23" t="str">
        <f>IF(D11="","",VLOOKUP(D11,MASTERLIST!$A:$E,2,FALSE))</f>
        <v>SA President A</v>
      </c>
      <c r="I11" s="42"/>
      <c r="J11" s="40" t="s">
        <v>141</v>
      </c>
      <c r="K11" s="40">
        <v>161</v>
      </c>
      <c r="L11" s="41">
        <f t="shared" si="14"/>
        <v>22.2</v>
      </c>
      <c r="M11" s="41">
        <f t="shared" si="15"/>
        <v>22.2</v>
      </c>
      <c r="N11" s="22" t="str">
        <f t="shared" si="8"/>
        <v>Stephan Ferreira</v>
      </c>
      <c r="O11" s="22" t="str">
        <f t="shared" si="9"/>
        <v>President A</v>
      </c>
      <c r="P11" s="22" t="str">
        <f t="shared" si="2"/>
        <v>Inedibles</v>
      </c>
      <c r="Q11" s="22" t="str">
        <f t="shared" si="10"/>
        <v>D1</v>
      </c>
      <c r="R11" s="22" t="s">
        <v>233</v>
      </c>
      <c r="S11" s="22" t="s">
        <v>237</v>
      </c>
    </row>
    <row r="12" spans="1:19" hidden="1" x14ac:dyDescent="0.25">
      <c r="A12" s="125" t="str">
        <f t="shared" si="16"/>
        <v>2025-GUS-D1</v>
      </c>
      <c r="B12" s="123">
        <f t="shared" si="17"/>
        <v>45951</v>
      </c>
      <c r="C12" s="487" t="str">
        <f t="shared" si="18"/>
        <v>Day 1</v>
      </c>
      <c r="D12" s="489" t="s">
        <v>515</v>
      </c>
      <c r="E12" s="23" t="str">
        <f>IF(D12="","",VLOOKUP(D12,MASTERLIST!$A:$E,3,FALSE))</f>
        <v>Stephan</v>
      </c>
      <c r="F12" s="23" t="str">
        <f>IF(D12="","",VLOOKUP(D12,MASTERLIST!$A:$E,4,FALSE))</f>
        <v>Ferreira</v>
      </c>
      <c r="G12" s="23" t="str">
        <f>IF(D12="","",VLOOKUP(D12,MASTERLIST!$A:$E,5,FALSE))</f>
        <v>SA President A</v>
      </c>
      <c r="H12" s="23" t="str">
        <f>IF(D12="","",VLOOKUP(D12,MASTERLIST!$A:$E,2,FALSE))</f>
        <v>SA President A</v>
      </c>
      <c r="I12" s="42"/>
      <c r="J12" s="40" t="s">
        <v>140</v>
      </c>
      <c r="K12" s="40">
        <v>113</v>
      </c>
      <c r="L12" s="41">
        <f t="shared" si="14"/>
        <v>17.899999999999999</v>
      </c>
      <c r="M12" s="41">
        <f t="shared" si="15"/>
        <v>17.899999999999999</v>
      </c>
      <c r="N12" s="22" t="str">
        <f t="shared" si="8"/>
        <v>Stephan Ferreira</v>
      </c>
      <c r="O12" s="22" t="str">
        <f t="shared" si="9"/>
        <v>President A</v>
      </c>
      <c r="P12" s="22" t="str">
        <f t="shared" si="2"/>
        <v>Inedibles</v>
      </c>
      <c r="Q12" s="22" t="str">
        <f t="shared" si="10"/>
        <v>D1</v>
      </c>
      <c r="R12" s="22" t="s">
        <v>234</v>
      </c>
      <c r="S12" s="22" t="s">
        <v>238</v>
      </c>
    </row>
    <row r="13" spans="1:19" hidden="1" x14ac:dyDescent="0.25">
      <c r="A13" s="125" t="str">
        <f t="shared" si="16"/>
        <v>2025-GUS-D1</v>
      </c>
      <c r="B13" s="123">
        <f t="shared" si="17"/>
        <v>45951</v>
      </c>
      <c r="C13" s="487" t="str">
        <f t="shared" si="18"/>
        <v>Day 1</v>
      </c>
      <c r="D13" s="489" t="s">
        <v>516</v>
      </c>
      <c r="E13" s="23" t="str">
        <f>IF(D13="","",VLOOKUP(D13,MASTERLIST!$A:$E,3,FALSE))</f>
        <v>Shrinaav</v>
      </c>
      <c r="F13" s="23" t="str">
        <f>IF(D13="","",VLOOKUP(D13,MASTERLIST!$A:$E,4,FALSE))</f>
        <v>Sahadev</v>
      </c>
      <c r="G13" s="23" t="str">
        <f>IF(D13="","",VLOOKUP(D13,MASTERLIST!$A:$E,5,FALSE))</f>
        <v>SA President A</v>
      </c>
      <c r="H13" s="23" t="str">
        <f>IF(D13="","",VLOOKUP(D13,MASTERLIST!$A:$E,2,FALSE))</f>
        <v>SA President A</v>
      </c>
      <c r="I13" s="42"/>
      <c r="J13" s="40" t="s">
        <v>141</v>
      </c>
      <c r="K13" s="40">
        <v>144</v>
      </c>
      <c r="L13" s="41">
        <f t="shared" si="14"/>
        <v>15.1</v>
      </c>
      <c r="M13" s="41">
        <f t="shared" si="15"/>
        <v>15.1</v>
      </c>
      <c r="N13" s="22" t="str">
        <f t="shared" si="8"/>
        <v>Shrinaav Sahadev</v>
      </c>
      <c r="O13" s="22" t="str">
        <f t="shared" si="9"/>
        <v>President A</v>
      </c>
      <c r="P13" s="22" t="str">
        <f t="shared" si="2"/>
        <v>Inedibles</v>
      </c>
      <c r="Q13" s="22" t="str">
        <f t="shared" si="10"/>
        <v>D1</v>
      </c>
      <c r="R13" s="22" t="s">
        <v>192</v>
      </c>
      <c r="S13" s="22" t="s">
        <v>197</v>
      </c>
    </row>
    <row r="14" spans="1:19" hidden="1" x14ac:dyDescent="0.25">
      <c r="A14" s="125" t="str">
        <f t="shared" si="16"/>
        <v>2025-GUS-D1</v>
      </c>
      <c r="B14" s="123">
        <f t="shared" si="17"/>
        <v>45951</v>
      </c>
      <c r="C14" s="487" t="str">
        <f t="shared" si="18"/>
        <v>Day 1</v>
      </c>
      <c r="D14" s="489" t="s">
        <v>516</v>
      </c>
      <c r="E14" s="23" t="str">
        <f>IF(D14="","",VLOOKUP(D14,MASTERLIST!$A:$E,3,FALSE))</f>
        <v>Shrinaav</v>
      </c>
      <c r="F14" s="23" t="str">
        <f>IF(D14="","",VLOOKUP(D14,MASTERLIST!$A:$E,4,FALSE))</f>
        <v>Sahadev</v>
      </c>
      <c r="G14" s="23" t="str">
        <f>IF(D14="","",VLOOKUP(D14,MASTERLIST!$A:$E,5,FALSE))</f>
        <v>SA President A</v>
      </c>
      <c r="H14" s="23" t="str">
        <f>IF(D14="","",VLOOKUP(D14,MASTERLIST!$A:$E,2,FALSE))</f>
        <v>SA President A</v>
      </c>
      <c r="I14" s="40"/>
      <c r="J14" s="40" t="s">
        <v>140</v>
      </c>
      <c r="K14" s="40">
        <v>133</v>
      </c>
      <c r="L14" s="41">
        <f t="shared" ref="L14:L42" si="19">IF(K14="","",IF(I14="",ROUND(HLOOKUP(J14,kgList,K14,FALSE),1),ROUND(HLOOKUP(I14,kgList,K14,FALSE),1)))</f>
        <v>30.6</v>
      </c>
      <c r="M14" s="41">
        <f t="shared" ref="M14:M42" si="20">IF(L14="","",IF(COUNTA(I14:J14)&gt;1,"Edible or Inedible",IF(COUNTA(I14)=1,L14*1,IF(COUNTA(J14)=1,L14*1,"ERROR"))))</f>
        <v>30.6</v>
      </c>
      <c r="N14" s="22" t="str">
        <f t="shared" ref="N14:N42" si="21">CONCATENATE(E14," ",F14)</f>
        <v>Shrinaav Sahadev</v>
      </c>
      <c r="O14" s="22" t="str">
        <f t="shared" si="9"/>
        <v>President A</v>
      </c>
      <c r="P14" s="22" t="str">
        <f t="shared" ref="P14:P42" si="22">IF(I14="",IF(J14="","",$J$1),$I$1)</f>
        <v>Inedibles</v>
      </c>
      <c r="Q14" s="22" t="str">
        <f t="shared" si="10"/>
        <v>D1</v>
      </c>
      <c r="R14" s="22" t="s">
        <v>378</v>
      </c>
      <c r="S14" s="22" t="s">
        <v>380</v>
      </c>
    </row>
    <row r="15" spans="1:19" hidden="1" x14ac:dyDescent="0.25">
      <c r="A15" s="125" t="str">
        <f t="shared" si="16"/>
        <v>2025-GUS-D1</v>
      </c>
      <c r="B15" s="123">
        <f t="shared" si="17"/>
        <v>45951</v>
      </c>
      <c r="C15" s="487" t="str">
        <f t="shared" si="18"/>
        <v>Day 1</v>
      </c>
      <c r="D15" s="489" t="s">
        <v>514</v>
      </c>
      <c r="E15" s="23" t="str">
        <f>IF(D15="","",VLOOKUP(D15,MASTERLIST!$A:$E,3,FALSE))</f>
        <v>Ettien</v>
      </c>
      <c r="F15" s="23" t="str">
        <f>IF(D15="","",VLOOKUP(D15,MASTERLIST!$A:$E,4,FALSE))</f>
        <v>Burger</v>
      </c>
      <c r="G15" s="23" t="str">
        <f>IF(D15="","",VLOOKUP(D15,MASTERLIST!$A:$E,5,FALSE))</f>
        <v>SA President A</v>
      </c>
      <c r="H15" s="23" t="str">
        <f>IF(D15="","",VLOOKUP(D15,MASTERLIST!$A:$E,2,FALSE))</f>
        <v>SA President A</v>
      </c>
      <c r="I15" s="42"/>
      <c r="J15" s="40" t="s">
        <v>140</v>
      </c>
      <c r="K15" s="40">
        <v>117</v>
      </c>
      <c r="L15" s="41">
        <f t="shared" si="19"/>
        <v>20.100000000000001</v>
      </c>
      <c r="M15" s="41">
        <f t="shared" si="20"/>
        <v>20.100000000000001</v>
      </c>
      <c r="N15" s="22" t="str">
        <f t="shared" si="21"/>
        <v>Ettien Burger</v>
      </c>
      <c r="O15" s="22" t="str">
        <f t="shared" si="9"/>
        <v>President A</v>
      </c>
      <c r="P15" s="22" t="str">
        <f t="shared" si="22"/>
        <v>Inedibles</v>
      </c>
      <c r="Q15" s="22" t="str">
        <f t="shared" si="10"/>
        <v>D1</v>
      </c>
      <c r="R15" s="22" t="s">
        <v>379</v>
      </c>
      <c r="S15" s="22" t="s">
        <v>380</v>
      </c>
    </row>
    <row r="16" spans="1:19" hidden="1" x14ac:dyDescent="0.25">
      <c r="A16" s="125" t="str">
        <f t="shared" si="16"/>
        <v>2025-GUS-D1</v>
      </c>
      <c r="B16" s="123">
        <f t="shared" si="17"/>
        <v>45951</v>
      </c>
      <c r="C16" s="487" t="str">
        <f t="shared" si="18"/>
        <v>Day 1</v>
      </c>
      <c r="D16" s="489" t="s">
        <v>305</v>
      </c>
      <c r="E16" s="23" t="str">
        <f>IF(D16="","",VLOOKUP(D16,MASTERLIST!$A:$E,3,FALSE))</f>
        <v>Pieter</v>
      </c>
      <c r="F16" s="23" t="str">
        <f>IF(D16="","",VLOOKUP(D16,MASTERLIST!$A:$E,4,FALSE))</f>
        <v>Muller</v>
      </c>
      <c r="G16" s="23" t="str">
        <f>IF(D16="","",VLOOKUP(D16,MASTERLIST!$A:$E,5,FALSE))</f>
        <v>SA President A</v>
      </c>
      <c r="H16" s="23" t="str">
        <f>IF(D16="","",VLOOKUP(D16,MASTERLIST!$A:$E,2,FALSE))</f>
        <v>SA President A</v>
      </c>
      <c r="I16" s="42"/>
      <c r="J16" s="40" t="s">
        <v>119</v>
      </c>
      <c r="K16" s="40">
        <v>91</v>
      </c>
      <c r="L16" s="41">
        <f t="shared" si="19"/>
        <v>13.9</v>
      </c>
      <c r="M16" s="41">
        <f t="shared" si="20"/>
        <v>13.9</v>
      </c>
      <c r="N16" s="22" t="str">
        <f t="shared" si="21"/>
        <v>Pieter Muller</v>
      </c>
      <c r="O16" s="22" t="str">
        <f t="shared" si="9"/>
        <v>President A</v>
      </c>
      <c r="P16" s="22" t="str">
        <f t="shared" si="22"/>
        <v>Inedibles</v>
      </c>
      <c r="Q16" s="22" t="str">
        <f t="shared" si="10"/>
        <v>D1</v>
      </c>
    </row>
    <row r="17" spans="1:17" hidden="1" x14ac:dyDescent="0.25">
      <c r="A17" s="125" t="str">
        <f t="shared" si="16"/>
        <v>2025-GUS-D1</v>
      </c>
      <c r="B17" s="123">
        <f t="shared" si="17"/>
        <v>45951</v>
      </c>
      <c r="C17" s="487" t="str">
        <f t="shared" si="18"/>
        <v>Day 1</v>
      </c>
      <c r="D17" s="489" t="s">
        <v>305</v>
      </c>
      <c r="E17" s="23" t="str">
        <f>IF(D17="","",VLOOKUP(D17,MASTERLIST!$A:$E,3,FALSE))</f>
        <v>Pieter</v>
      </c>
      <c r="F17" s="23" t="str">
        <f>IF(D17="","",VLOOKUP(D17,MASTERLIST!$A:$E,4,FALSE))</f>
        <v>Muller</v>
      </c>
      <c r="G17" s="23" t="str">
        <f>IF(D17="","",VLOOKUP(D17,MASTERLIST!$A:$E,5,FALSE))</f>
        <v>SA President A</v>
      </c>
      <c r="H17" s="23" t="str">
        <f>IF(D17="","",VLOOKUP(D17,MASTERLIST!$A:$E,2,FALSE))</f>
        <v>SA President A</v>
      </c>
      <c r="I17" s="42"/>
      <c r="J17" s="40" t="s">
        <v>142</v>
      </c>
      <c r="K17" s="40">
        <v>143</v>
      </c>
      <c r="L17" s="41">
        <f t="shared" si="19"/>
        <v>12.9</v>
      </c>
      <c r="M17" s="41">
        <f t="shared" si="20"/>
        <v>12.9</v>
      </c>
      <c r="N17" s="22" t="str">
        <f t="shared" si="21"/>
        <v>Pieter Muller</v>
      </c>
      <c r="O17" s="22" t="str">
        <f t="shared" si="9"/>
        <v>President A</v>
      </c>
      <c r="P17" s="22" t="str">
        <f t="shared" si="22"/>
        <v>Inedibles</v>
      </c>
      <c r="Q17" s="22" t="str">
        <f t="shared" si="10"/>
        <v>D1</v>
      </c>
    </row>
    <row r="18" spans="1:17" hidden="1" x14ac:dyDescent="0.25">
      <c r="A18" s="125" t="str">
        <f t="shared" si="16"/>
        <v>2025-GUS-D1</v>
      </c>
      <c r="B18" s="123">
        <f t="shared" si="17"/>
        <v>45951</v>
      </c>
      <c r="C18" s="487" t="str">
        <f t="shared" si="18"/>
        <v>Day 1</v>
      </c>
      <c r="D18" s="489" t="s">
        <v>305</v>
      </c>
      <c r="E18" s="23" t="str">
        <f>IF(D18="","",VLOOKUP(D18,MASTERLIST!$A:$E,3,FALSE))</f>
        <v>Pieter</v>
      </c>
      <c r="F18" s="23" t="str">
        <f>IF(D18="","",VLOOKUP(D18,MASTERLIST!$A:$E,4,FALSE))</f>
        <v>Muller</v>
      </c>
      <c r="G18" s="23" t="str">
        <f>IF(D18="","",VLOOKUP(D18,MASTERLIST!$A:$E,5,FALSE))</f>
        <v>SA President A</v>
      </c>
      <c r="H18" s="23" t="str">
        <f>IF(D18="","",VLOOKUP(D18,MASTERLIST!$A:$E,2,FALSE))</f>
        <v>SA President A</v>
      </c>
      <c r="I18" s="42" t="s">
        <v>19</v>
      </c>
      <c r="J18" s="40"/>
      <c r="K18" s="40">
        <v>64</v>
      </c>
      <c r="L18" s="41">
        <f t="shared" si="19"/>
        <v>2.7</v>
      </c>
      <c r="M18" s="41">
        <f t="shared" si="20"/>
        <v>2.7</v>
      </c>
      <c r="N18" s="22" t="str">
        <f t="shared" si="21"/>
        <v>Pieter Muller</v>
      </c>
      <c r="O18" s="22" t="str">
        <f t="shared" si="9"/>
        <v>President A</v>
      </c>
      <c r="P18" s="22" t="str">
        <f t="shared" si="22"/>
        <v>Edibles</v>
      </c>
      <c r="Q18" s="22" t="str">
        <f t="shared" si="10"/>
        <v>D1</v>
      </c>
    </row>
    <row r="19" spans="1:17" hidden="1" x14ac:dyDescent="0.25">
      <c r="A19" s="125" t="str">
        <f t="shared" si="16"/>
        <v>2025-GUS-D1</v>
      </c>
      <c r="B19" s="123">
        <f t="shared" si="17"/>
        <v>45951</v>
      </c>
      <c r="C19" s="487" t="str">
        <f t="shared" si="18"/>
        <v>Day 1</v>
      </c>
      <c r="D19" s="489" t="s">
        <v>314</v>
      </c>
      <c r="E19" s="23" t="str">
        <f>IF(D19="","",VLOOKUP(D19,MASTERLIST!$A:$E,3,FALSE))</f>
        <v>Wallie</v>
      </c>
      <c r="F19" s="23" t="str">
        <f>IF(D19="","",VLOOKUP(D19,MASTERLIST!$A:$E,4,FALSE))</f>
        <v>Stroebel</v>
      </c>
      <c r="G19" s="23" t="str">
        <f>IF(D19="","",VLOOKUP(D19,MASTERLIST!$A:$E,5,FALSE))</f>
        <v>SA President B</v>
      </c>
      <c r="H19" s="23" t="str">
        <f>IF(D19="","",VLOOKUP(D19,MASTERLIST!$A:$E,2,FALSE))</f>
        <v>SA President B</v>
      </c>
      <c r="I19" s="42"/>
      <c r="J19" s="40" t="s">
        <v>141</v>
      </c>
      <c r="K19" s="40">
        <v>162</v>
      </c>
      <c r="L19" s="41">
        <f t="shared" si="19"/>
        <v>22.7</v>
      </c>
      <c r="M19" s="41">
        <f t="shared" si="20"/>
        <v>22.7</v>
      </c>
      <c r="N19" s="22" t="str">
        <f t="shared" si="21"/>
        <v>Wallie Stroebel</v>
      </c>
      <c r="O19" s="22" t="str">
        <f t="shared" si="9"/>
        <v>President B</v>
      </c>
      <c r="P19" s="22" t="str">
        <f t="shared" si="22"/>
        <v>Inedibles</v>
      </c>
      <c r="Q19" s="22" t="str">
        <f t="shared" si="10"/>
        <v>D1</v>
      </c>
    </row>
    <row r="20" spans="1:17" hidden="1" x14ac:dyDescent="0.25">
      <c r="A20" s="125" t="str">
        <f t="shared" si="16"/>
        <v>2025-GUS-D1</v>
      </c>
      <c r="B20" s="123">
        <f t="shared" si="17"/>
        <v>45951</v>
      </c>
      <c r="C20" s="487" t="str">
        <f t="shared" si="18"/>
        <v>Day 1</v>
      </c>
      <c r="D20" s="489" t="s">
        <v>311</v>
      </c>
      <c r="E20" s="23" t="str">
        <f>IF(D20="","",VLOOKUP(D20,MASTERLIST!$A:$E,3,FALSE))</f>
        <v>Shane</v>
      </c>
      <c r="F20" s="23" t="str">
        <f>IF(D20="","",VLOOKUP(D20,MASTERLIST!$A:$E,4,FALSE))</f>
        <v>Rajbully</v>
      </c>
      <c r="G20" s="23" t="str">
        <f>IF(D20="","",VLOOKUP(D20,MASTERLIST!$A:$E,5,FALSE))</f>
        <v>SA President B</v>
      </c>
      <c r="H20" s="23" t="str">
        <f>IF(D20="","",VLOOKUP(D20,MASTERLIST!$A:$E,2,FALSE))</f>
        <v>SA President B</v>
      </c>
      <c r="I20" s="42"/>
      <c r="J20" s="40" t="s">
        <v>141</v>
      </c>
      <c r="K20" s="40">
        <v>160</v>
      </c>
      <c r="L20" s="41">
        <f t="shared" si="19"/>
        <v>21.7</v>
      </c>
      <c r="M20" s="41">
        <f t="shared" si="20"/>
        <v>21.7</v>
      </c>
      <c r="N20" s="22" t="str">
        <f t="shared" si="21"/>
        <v>Shane Rajbully</v>
      </c>
      <c r="O20" s="22" t="str">
        <f t="shared" si="9"/>
        <v>President B</v>
      </c>
      <c r="P20" s="22" t="str">
        <f t="shared" si="22"/>
        <v>Inedibles</v>
      </c>
      <c r="Q20" s="22" t="str">
        <f t="shared" si="10"/>
        <v>D1</v>
      </c>
    </row>
    <row r="21" spans="1:17" hidden="1" x14ac:dyDescent="0.25">
      <c r="A21" s="125" t="str">
        <f t="shared" si="16"/>
        <v>2025-GUS-D1</v>
      </c>
      <c r="B21" s="123">
        <f t="shared" si="17"/>
        <v>45951</v>
      </c>
      <c r="C21" s="487" t="str">
        <f t="shared" si="18"/>
        <v>Day 1</v>
      </c>
      <c r="D21" s="489" t="s">
        <v>311</v>
      </c>
      <c r="E21" s="23" t="str">
        <f>IF(D21="","",VLOOKUP(D21,MASTERLIST!$A:$E,3,FALSE))</f>
        <v>Shane</v>
      </c>
      <c r="F21" s="23" t="str">
        <f>IF(D21="","",VLOOKUP(D21,MASTERLIST!$A:$E,4,FALSE))</f>
        <v>Rajbully</v>
      </c>
      <c r="G21" s="23" t="str">
        <f>IF(D21="","",VLOOKUP(D21,MASTERLIST!$A:$E,5,FALSE))</f>
        <v>SA President B</v>
      </c>
      <c r="H21" s="23" t="str">
        <f>IF(D21="","",VLOOKUP(D21,MASTERLIST!$A:$E,2,FALSE))</f>
        <v>SA President B</v>
      </c>
      <c r="I21" s="42"/>
      <c r="J21" s="40" t="s">
        <v>141</v>
      </c>
      <c r="K21" s="40">
        <v>150</v>
      </c>
      <c r="L21" s="41">
        <f t="shared" si="19"/>
        <v>17.399999999999999</v>
      </c>
      <c r="M21" s="41">
        <f t="shared" si="20"/>
        <v>17.399999999999999</v>
      </c>
      <c r="N21" s="22" t="str">
        <f t="shared" si="21"/>
        <v>Shane Rajbully</v>
      </c>
      <c r="O21" s="22" t="str">
        <f t="shared" si="9"/>
        <v>President B</v>
      </c>
      <c r="P21" s="22" t="str">
        <f t="shared" si="22"/>
        <v>Inedibles</v>
      </c>
      <c r="Q21" s="22" t="str">
        <f t="shared" si="10"/>
        <v>D1</v>
      </c>
    </row>
    <row r="22" spans="1:17" hidden="1" x14ac:dyDescent="0.25">
      <c r="A22" s="125" t="str">
        <f t="shared" si="16"/>
        <v>2025-GUS-D1</v>
      </c>
      <c r="B22" s="123">
        <f t="shared" si="17"/>
        <v>45951</v>
      </c>
      <c r="C22" s="487" t="str">
        <f t="shared" si="18"/>
        <v>Day 1</v>
      </c>
      <c r="D22" s="489" t="s">
        <v>422</v>
      </c>
      <c r="E22" s="23" t="str">
        <f>IF(D22="","",VLOOKUP(D22,MASTERLIST!$A:$E,3,FALSE))</f>
        <v>Luke</v>
      </c>
      <c r="F22" s="23" t="str">
        <f>IF(D22="","",VLOOKUP(D22,MASTERLIST!$A:$E,4,FALSE))</f>
        <v>Roos</v>
      </c>
      <c r="G22" s="23" t="str">
        <f>IF(D22="","",VLOOKUP(D22,MASTERLIST!$A:$E,5,FALSE))</f>
        <v>SA President B</v>
      </c>
      <c r="H22" s="23" t="str">
        <f>IF(D22="","",VLOOKUP(D22,MASTERLIST!$A:$E,2,FALSE))</f>
        <v>SA President B</v>
      </c>
      <c r="I22" s="42"/>
      <c r="J22" s="40" t="s">
        <v>141</v>
      </c>
      <c r="K22" s="40">
        <v>155</v>
      </c>
      <c r="L22" s="41">
        <f t="shared" si="19"/>
        <v>19.5</v>
      </c>
      <c r="M22" s="41">
        <f t="shared" si="20"/>
        <v>19.5</v>
      </c>
      <c r="N22" s="22" t="str">
        <f t="shared" si="21"/>
        <v>Luke Roos</v>
      </c>
      <c r="O22" s="22" t="str">
        <f t="shared" si="9"/>
        <v>President B</v>
      </c>
      <c r="P22" s="22" t="str">
        <f t="shared" si="22"/>
        <v>Inedibles</v>
      </c>
      <c r="Q22" s="22" t="str">
        <f t="shared" si="10"/>
        <v>D1</v>
      </c>
    </row>
    <row r="23" spans="1:17" hidden="1" x14ac:dyDescent="0.25">
      <c r="A23" s="125" t="str">
        <f t="shared" si="16"/>
        <v>2025-GUS-D1</v>
      </c>
      <c r="B23" s="123">
        <f t="shared" si="17"/>
        <v>45951</v>
      </c>
      <c r="C23" s="487" t="str">
        <f t="shared" si="18"/>
        <v>Day 1</v>
      </c>
      <c r="D23" s="489" t="s">
        <v>422</v>
      </c>
      <c r="E23" s="23" t="str">
        <f>IF(D23="","",VLOOKUP(D23,MASTERLIST!$A:$E,3,FALSE))</f>
        <v>Luke</v>
      </c>
      <c r="F23" s="23" t="str">
        <f>IF(D23="","",VLOOKUP(D23,MASTERLIST!$A:$E,4,FALSE))</f>
        <v>Roos</v>
      </c>
      <c r="G23" s="23" t="str">
        <f>IF(D23="","",VLOOKUP(D23,MASTERLIST!$A:$E,5,FALSE))</f>
        <v>SA President B</v>
      </c>
      <c r="H23" s="23" t="str">
        <f>IF(D23="","",VLOOKUP(D23,MASTERLIST!$A:$E,2,FALSE))</f>
        <v>SA President B</v>
      </c>
      <c r="I23" s="42"/>
      <c r="J23" s="40" t="s">
        <v>141</v>
      </c>
      <c r="K23" s="40">
        <v>144</v>
      </c>
      <c r="L23" s="41">
        <f t="shared" si="19"/>
        <v>15.1</v>
      </c>
      <c r="M23" s="41">
        <f t="shared" si="20"/>
        <v>15.1</v>
      </c>
      <c r="N23" s="22" t="str">
        <f t="shared" si="21"/>
        <v>Luke Roos</v>
      </c>
      <c r="O23" s="22" t="str">
        <f t="shared" si="9"/>
        <v>President B</v>
      </c>
      <c r="P23" s="22" t="str">
        <f t="shared" si="22"/>
        <v>Inedibles</v>
      </c>
      <c r="Q23" s="22" t="str">
        <f t="shared" si="10"/>
        <v>D1</v>
      </c>
    </row>
    <row r="24" spans="1:17" hidden="1" x14ac:dyDescent="0.25">
      <c r="A24" s="125" t="str">
        <f t="shared" si="16"/>
        <v>2025-GUS-D1</v>
      </c>
      <c r="B24" s="123">
        <f t="shared" si="17"/>
        <v>45951</v>
      </c>
      <c r="C24" s="487" t="str">
        <f t="shared" si="18"/>
        <v>Day 1</v>
      </c>
      <c r="D24" s="489" t="s">
        <v>422</v>
      </c>
      <c r="E24" s="23" t="str">
        <f>IF(D24="","",VLOOKUP(D24,MASTERLIST!$A:$E,3,FALSE))</f>
        <v>Luke</v>
      </c>
      <c r="F24" s="23" t="str">
        <f>IF(D24="","",VLOOKUP(D24,MASTERLIST!$A:$E,4,FALSE))</f>
        <v>Roos</v>
      </c>
      <c r="G24" s="23" t="str">
        <f>IF(D24="","",VLOOKUP(D24,MASTERLIST!$A:$E,5,FALSE))</f>
        <v>SA President B</v>
      </c>
      <c r="H24" s="23" t="str">
        <f>IF(D24="","",VLOOKUP(D24,MASTERLIST!$A:$E,2,FALSE))</f>
        <v>SA President B</v>
      </c>
      <c r="I24" s="42"/>
      <c r="J24" s="40" t="s">
        <v>119</v>
      </c>
      <c r="K24" s="40">
        <v>82</v>
      </c>
      <c r="L24" s="41">
        <f t="shared" si="19"/>
        <v>10.1</v>
      </c>
      <c r="M24" s="41">
        <f t="shared" si="20"/>
        <v>10.1</v>
      </c>
      <c r="N24" s="22" t="str">
        <f t="shared" si="21"/>
        <v>Luke Roos</v>
      </c>
      <c r="O24" s="22" t="str">
        <f t="shared" si="9"/>
        <v>President B</v>
      </c>
      <c r="P24" s="22" t="str">
        <f t="shared" si="22"/>
        <v>Inedibles</v>
      </c>
      <c r="Q24" s="22" t="str">
        <f t="shared" si="10"/>
        <v>D1</v>
      </c>
    </row>
    <row r="25" spans="1:17" hidden="1" x14ac:dyDescent="0.25">
      <c r="A25" s="125" t="str">
        <f t="shared" si="16"/>
        <v>2025-GUS-D1</v>
      </c>
      <c r="B25" s="123">
        <f t="shared" si="17"/>
        <v>45951</v>
      </c>
      <c r="C25" s="487" t="str">
        <f t="shared" si="18"/>
        <v>Day 1</v>
      </c>
      <c r="D25" s="489" t="s">
        <v>425</v>
      </c>
      <c r="E25" s="23" t="str">
        <f>IF(D25="","",VLOOKUP(D25,MASTERLIST!$A:$E,3,FALSE))</f>
        <v>Chris</v>
      </c>
      <c r="F25" s="23" t="str">
        <f>IF(D25="","",VLOOKUP(D25,MASTERLIST!$A:$E,4,FALSE))</f>
        <v>Barnard</v>
      </c>
      <c r="G25" s="23" t="str">
        <f>IF(D25="","",VLOOKUP(D25,MASTERLIST!$A:$E,5,FALSE))</f>
        <v>SA President B</v>
      </c>
      <c r="H25" s="23" t="str">
        <f>IF(D25="","",VLOOKUP(D25,MASTERLIST!$A:$E,2,FALSE))</f>
        <v>SA President B</v>
      </c>
      <c r="I25" s="42"/>
      <c r="J25" s="40" t="s">
        <v>142</v>
      </c>
      <c r="K25" s="40">
        <v>105</v>
      </c>
      <c r="L25" s="41">
        <f t="shared" si="19"/>
        <v>4.4000000000000004</v>
      </c>
      <c r="M25" s="41">
        <f t="shared" si="20"/>
        <v>4.4000000000000004</v>
      </c>
      <c r="N25" s="22" t="str">
        <f t="shared" si="21"/>
        <v>Chris Barnard</v>
      </c>
      <c r="O25" s="22" t="str">
        <f t="shared" si="9"/>
        <v>President B</v>
      </c>
      <c r="P25" s="22" t="str">
        <f t="shared" si="22"/>
        <v>Inedibles</v>
      </c>
      <c r="Q25" s="22" t="str">
        <f t="shared" si="10"/>
        <v>D1</v>
      </c>
    </row>
    <row r="26" spans="1:17" hidden="1" x14ac:dyDescent="0.25">
      <c r="A26" s="125" t="str">
        <f t="shared" si="16"/>
        <v>2025-GUS-D1</v>
      </c>
      <c r="B26" s="123">
        <f t="shared" si="17"/>
        <v>45951</v>
      </c>
      <c r="C26" s="487" t="str">
        <f t="shared" si="18"/>
        <v>Day 1</v>
      </c>
      <c r="D26" s="489" t="s">
        <v>425</v>
      </c>
      <c r="E26" s="23" t="str">
        <f>IF(D26="","",VLOOKUP(D26,MASTERLIST!$A:$E,3,FALSE))</f>
        <v>Chris</v>
      </c>
      <c r="F26" s="23" t="str">
        <f>IF(D26="","",VLOOKUP(D26,MASTERLIST!$A:$E,4,FALSE))</f>
        <v>Barnard</v>
      </c>
      <c r="G26" s="23" t="str">
        <f>IF(D26="","",VLOOKUP(D26,MASTERLIST!$A:$E,5,FALSE))</f>
        <v>SA President B</v>
      </c>
      <c r="H26" s="23" t="str">
        <f>IF(D26="","",VLOOKUP(D26,MASTERLIST!$A:$E,2,FALSE))</f>
        <v>SA President B</v>
      </c>
      <c r="I26" s="40"/>
      <c r="J26" s="40" t="s">
        <v>140</v>
      </c>
      <c r="K26" s="40">
        <v>126</v>
      </c>
      <c r="L26" s="41">
        <f t="shared" si="19"/>
        <v>25.6</v>
      </c>
      <c r="M26" s="41">
        <f t="shared" si="20"/>
        <v>25.6</v>
      </c>
      <c r="N26" s="22" t="str">
        <f t="shared" si="21"/>
        <v>Chris Barnard</v>
      </c>
      <c r="O26" s="22" t="str">
        <f t="shared" si="9"/>
        <v>President B</v>
      </c>
      <c r="P26" s="22" t="str">
        <f t="shared" si="22"/>
        <v>Inedibles</v>
      </c>
      <c r="Q26" s="22" t="str">
        <f t="shared" si="10"/>
        <v>D1</v>
      </c>
    </row>
    <row r="27" spans="1:17" hidden="1" x14ac:dyDescent="0.25">
      <c r="A27" s="125" t="str">
        <f t="shared" si="16"/>
        <v>2025-GUS-D1</v>
      </c>
      <c r="B27" s="123">
        <f t="shared" si="17"/>
        <v>45951</v>
      </c>
      <c r="C27" s="487" t="str">
        <f t="shared" si="18"/>
        <v>Day 1</v>
      </c>
      <c r="D27" s="489" t="s">
        <v>423</v>
      </c>
      <c r="E27" s="23" t="str">
        <f>IF(D27="","",VLOOKUP(D27,MASTERLIST!$A:$E,3,FALSE))</f>
        <v>Philip</v>
      </c>
      <c r="F27" s="23" t="str">
        <f>IF(D27="","",VLOOKUP(D27,MASTERLIST!$A:$E,4,FALSE))</f>
        <v>De Lange</v>
      </c>
      <c r="G27" s="23" t="str">
        <f>IF(D27="","",VLOOKUP(D27,MASTERLIST!$A:$E,5,FALSE))</f>
        <v>SA President B</v>
      </c>
      <c r="H27" s="23" t="str">
        <f>IF(D27="","",VLOOKUP(D27,MASTERLIST!$A:$E,2,FALSE))</f>
        <v>SA President B</v>
      </c>
      <c r="I27" s="42"/>
      <c r="J27" s="40" t="s">
        <v>140</v>
      </c>
      <c r="K27" s="40">
        <v>109</v>
      </c>
      <c r="L27" s="41">
        <f t="shared" si="19"/>
        <v>15.9</v>
      </c>
      <c r="M27" s="41">
        <f t="shared" si="20"/>
        <v>15.9</v>
      </c>
      <c r="N27" s="22" t="str">
        <f t="shared" si="21"/>
        <v>Philip De Lange</v>
      </c>
      <c r="O27" s="22" t="str">
        <f t="shared" si="9"/>
        <v>President B</v>
      </c>
      <c r="P27" s="22" t="str">
        <f t="shared" si="22"/>
        <v>Inedibles</v>
      </c>
      <c r="Q27" s="22" t="str">
        <f t="shared" si="10"/>
        <v>D1</v>
      </c>
    </row>
    <row r="28" spans="1:17" hidden="1" x14ac:dyDescent="0.25">
      <c r="A28" s="125" t="str">
        <f t="shared" si="16"/>
        <v>2025-GUS-D1</v>
      </c>
      <c r="B28" s="123">
        <f t="shared" si="17"/>
        <v>45951</v>
      </c>
      <c r="C28" s="487" t="str">
        <f t="shared" si="18"/>
        <v>Day 1</v>
      </c>
      <c r="D28" s="489" t="s">
        <v>424</v>
      </c>
      <c r="E28" s="23" t="str">
        <f>IF(D28="","",VLOOKUP(D28,MASTERLIST!$A:$E,3,FALSE))</f>
        <v>Sheldon</v>
      </c>
      <c r="F28" s="23" t="str">
        <f>IF(D28="","",VLOOKUP(D28,MASTERLIST!$A:$E,4,FALSE))</f>
        <v>Rawstron</v>
      </c>
      <c r="G28" s="23" t="str">
        <f>IF(D28="","",VLOOKUP(D28,MASTERLIST!$A:$E,5,FALSE))</f>
        <v>SA President B</v>
      </c>
      <c r="H28" s="23" t="str">
        <f>IF(D28="","",VLOOKUP(D28,MASTERLIST!$A:$E,2,FALSE))</f>
        <v>SA President B</v>
      </c>
      <c r="I28" s="42"/>
      <c r="J28" s="40" t="s">
        <v>140</v>
      </c>
      <c r="K28" s="40">
        <v>123</v>
      </c>
      <c r="L28" s="41">
        <f t="shared" si="19"/>
        <v>23.6</v>
      </c>
      <c r="M28" s="41">
        <f t="shared" si="20"/>
        <v>23.6</v>
      </c>
      <c r="N28" s="22" t="str">
        <f t="shared" si="21"/>
        <v>Sheldon Rawstron</v>
      </c>
      <c r="O28" s="22" t="str">
        <f t="shared" si="9"/>
        <v>President B</v>
      </c>
      <c r="P28" s="22" t="str">
        <f t="shared" si="22"/>
        <v>Inedibles</v>
      </c>
      <c r="Q28" s="22" t="str">
        <f t="shared" si="10"/>
        <v>D1</v>
      </c>
    </row>
    <row r="29" spans="1:17" hidden="1" x14ac:dyDescent="0.25">
      <c r="A29" s="125" t="str">
        <f t="shared" si="16"/>
        <v>2025-GUS-D1</v>
      </c>
      <c r="B29" s="123">
        <f t="shared" si="17"/>
        <v>45951</v>
      </c>
      <c r="C29" s="487" t="str">
        <f t="shared" si="18"/>
        <v>Day 1</v>
      </c>
      <c r="D29" s="489" t="s">
        <v>424</v>
      </c>
      <c r="E29" s="23" t="str">
        <f>IF(D29="","",VLOOKUP(D29,MASTERLIST!$A:$E,3,FALSE))</f>
        <v>Sheldon</v>
      </c>
      <c r="F29" s="23" t="str">
        <f>IF(D29="","",VLOOKUP(D29,MASTERLIST!$A:$E,4,FALSE))</f>
        <v>Rawstron</v>
      </c>
      <c r="G29" s="23" t="str">
        <f>IF(D29="","",VLOOKUP(D29,MASTERLIST!$A:$E,5,FALSE))</f>
        <v>SA President B</v>
      </c>
      <c r="H29" s="23" t="str">
        <f>IF(D29="","",VLOOKUP(D29,MASTERLIST!$A:$E,2,FALSE))</f>
        <v>SA President B</v>
      </c>
      <c r="I29" s="42"/>
      <c r="J29" s="40" t="s">
        <v>119</v>
      </c>
      <c r="K29" s="40">
        <v>82</v>
      </c>
      <c r="L29" s="41">
        <f t="shared" si="19"/>
        <v>10.1</v>
      </c>
      <c r="M29" s="41">
        <f t="shared" si="20"/>
        <v>10.1</v>
      </c>
      <c r="N29" s="22" t="str">
        <f t="shared" si="21"/>
        <v>Sheldon Rawstron</v>
      </c>
      <c r="O29" s="22" t="str">
        <f t="shared" si="9"/>
        <v>President B</v>
      </c>
      <c r="P29" s="22" t="str">
        <f t="shared" si="22"/>
        <v>Inedibles</v>
      </c>
      <c r="Q29" s="22" t="str">
        <f t="shared" si="10"/>
        <v>D1</v>
      </c>
    </row>
    <row r="30" spans="1:17" hidden="1" x14ac:dyDescent="0.25">
      <c r="A30" s="125" t="str">
        <f t="shared" si="16"/>
        <v>2025-GUS-D1</v>
      </c>
      <c r="B30" s="123">
        <f t="shared" si="17"/>
        <v>45951</v>
      </c>
      <c r="C30" s="487" t="str">
        <f t="shared" si="18"/>
        <v>Day 1</v>
      </c>
      <c r="D30" s="489" t="s">
        <v>426</v>
      </c>
      <c r="E30" s="23" t="str">
        <f>IF(D30="","",VLOOKUP(D30,MASTERLIST!$A:$E,3,FALSE))</f>
        <v>Benito</v>
      </c>
      <c r="F30" s="23" t="str">
        <f>IF(D30="","",VLOOKUP(D30,MASTERLIST!$A:$E,4,FALSE))</f>
        <v>Crause</v>
      </c>
      <c r="G30" s="23" t="str">
        <f>IF(D30="","",VLOOKUP(D30,MASTERLIST!$A:$E,5,FALSE))</f>
        <v>SA President B</v>
      </c>
      <c r="H30" s="23" t="str">
        <f>IF(D30="","",VLOOKUP(D30,MASTERLIST!$A:$E,2,FALSE))</f>
        <v>SA President B</v>
      </c>
      <c r="I30" s="42"/>
      <c r="J30" s="40"/>
      <c r="K30" s="40"/>
      <c r="L30" s="41" t="str">
        <f t="shared" si="19"/>
        <v/>
      </c>
      <c r="M30" s="41" t="str">
        <f t="shared" si="20"/>
        <v/>
      </c>
      <c r="N30" s="22" t="str">
        <f t="shared" si="21"/>
        <v>Benito Crause</v>
      </c>
      <c r="O30" s="22" t="str">
        <f t="shared" si="9"/>
        <v>President B</v>
      </c>
      <c r="P30" s="22" t="str">
        <f t="shared" si="22"/>
        <v/>
      </c>
      <c r="Q30" s="22" t="str">
        <f t="shared" si="10"/>
        <v>D1</v>
      </c>
    </row>
    <row r="31" spans="1:17" hidden="1" x14ac:dyDescent="0.25">
      <c r="A31" s="125" t="str">
        <f t="shared" si="16"/>
        <v>2025-GUS-D1</v>
      </c>
      <c r="B31" s="123">
        <f t="shared" si="17"/>
        <v>45951</v>
      </c>
      <c r="C31" s="487" t="str">
        <f t="shared" si="18"/>
        <v>Day 1</v>
      </c>
      <c r="D31" s="489" t="s">
        <v>444</v>
      </c>
      <c r="E31" s="23" t="str">
        <f>IF(D31="","",VLOOKUP(D31,MASTERLIST!$A:$E,3,FALSE))</f>
        <v>Mervin</v>
      </c>
      <c r="F31" s="23" t="str">
        <f>IF(D31="","",VLOOKUP(D31,MASTERLIST!$A:$E,4,FALSE))</f>
        <v>Pillay</v>
      </c>
      <c r="G31" s="23" t="str">
        <f>IF(D31="","",VLOOKUP(D31,MASTERLIST!$A:$E,5,FALSE))</f>
        <v>SA Masters</v>
      </c>
      <c r="H31" s="23" t="str">
        <f>IF(D31="","",VLOOKUP(D31,MASTERLIST!$A:$E,2,FALSE))</f>
        <v>SA Masters</v>
      </c>
      <c r="I31" s="42"/>
      <c r="J31" s="40" t="s">
        <v>140</v>
      </c>
      <c r="K31" s="40">
        <v>124</v>
      </c>
      <c r="L31" s="41">
        <f t="shared" si="19"/>
        <v>24.3</v>
      </c>
      <c r="M31" s="41">
        <f t="shared" si="20"/>
        <v>24.3</v>
      </c>
      <c r="N31" s="22" t="str">
        <f t="shared" si="21"/>
        <v>Mervin Pillay</v>
      </c>
      <c r="O31" s="22" t="str">
        <f t="shared" si="9"/>
        <v>Masters</v>
      </c>
      <c r="P31" s="22" t="str">
        <f t="shared" si="22"/>
        <v>Inedibles</v>
      </c>
      <c r="Q31" s="22" t="str">
        <f t="shared" si="10"/>
        <v>D1</v>
      </c>
    </row>
    <row r="32" spans="1:17" hidden="1" x14ac:dyDescent="0.25">
      <c r="A32" s="125" t="str">
        <f t="shared" si="16"/>
        <v>2025-GUS-D1</v>
      </c>
      <c r="B32" s="123">
        <f t="shared" si="17"/>
        <v>45951</v>
      </c>
      <c r="C32" s="487" t="str">
        <f t="shared" si="18"/>
        <v>Day 1</v>
      </c>
      <c r="D32" s="489" t="s">
        <v>333</v>
      </c>
      <c r="E32" s="23" t="str">
        <f>IF(D32="","",VLOOKUP(D32,MASTERLIST!$A:$E,3,FALSE))</f>
        <v>Greg</v>
      </c>
      <c r="F32" s="23" t="str">
        <f>IF(D32="","",VLOOKUP(D32,MASTERLIST!$A:$E,4,FALSE))</f>
        <v>Coetzer</v>
      </c>
      <c r="G32" s="23" t="str">
        <f>IF(D32="","",VLOOKUP(D32,MASTERLIST!$A:$E,5,FALSE))</f>
        <v>SA Masters</v>
      </c>
      <c r="H32" s="23" t="str">
        <f>IF(D32="","",VLOOKUP(D32,MASTERLIST!$A:$E,2,FALSE))</f>
        <v>SA Masters</v>
      </c>
      <c r="I32" s="42"/>
      <c r="J32" s="40" t="s">
        <v>140</v>
      </c>
      <c r="K32" s="40">
        <v>99</v>
      </c>
      <c r="L32" s="41">
        <f t="shared" si="19"/>
        <v>11.6</v>
      </c>
      <c r="M32" s="41">
        <f t="shared" si="20"/>
        <v>11.6</v>
      </c>
      <c r="N32" s="22" t="str">
        <f t="shared" si="21"/>
        <v>Greg Coetzer</v>
      </c>
      <c r="O32" s="22" t="str">
        <f t="shared" si="9"/>
        <v>Masters</v>
      </c>
      <c r="P32" s="22" t="str">
        <f t="shared" si="22"/>
        <v>Inedibles</v>
      </c>
      <c r="Q32" s="22" t="str">
        <f t="shared" si="10"/>
        <v>D1</v>
      </c>
    </row>
    <row r="33" spans="1:17" hidden="1" x14ac:dyDescent="0.25">
      <c r="A33" s="125" t="str">
        <f t="shared" si="16"/>
        <v>2025-GUS-D1</v>
      </c>
      <c r="B33" s="123">
        <f t="shared" si="17"/>
        <v>45951</v>
      </c>
      <c r="C33" s="487" t="str">
        <f t="shared" si="18"/>
        <v>Day 1</v>
      </c>
      <c r="D33" s="489" t="s">
        <v>333</v>
      </c>
      <c r="E33" s="23" t="str">
        <f>IF(D33="","",VLOOKUP(D33,MASTERLIST!$A:$E,3,FALSE))</f>
        <v>Greg</v>
      </c>
      <c r="F33" s="23" t="str">
        <f>IF(D33="","",VLOOKUP(D33,MASTERLIST!$A:$E,4,FALSE))</f>
        <v>Coetzer</v>
      </c>
      <c r="G33" s="23" t="str">
        <f>IF(D33="","",VLOOKUP(D33,MASTERLIST!$A:$E,5,FALSE))</f>
        <v>SA Masters</v>
      </c>
      <c r="H33" s="23" t="str">
        <f>IF(D33="","",VLOOKUP(D33,MASTERLIST!$A:$E,2,FALSE))</f>
        <v>SA Masters</v>
      </c>
      <c r="I33" s="42"/>
      <c r="J33" s="40" t="s">
        <v>140</v>
      </c>
      <c r="K33" s="40">
        <v>134</v>
      </c>
      <c r="L33" s="41">
        <f t="shared" si="19"/>
        <v>31.3</v>
      </c>
      <c r="M33" s="41">
        <f t="shared" si="20"/>
        <v>31.3</v>
      </c>
      <c r="N33" s="22" t="str">
        <f t="shared" si="21"/>
        <v>Greg Coetzer</v>
      </c>
      <c r="O33" s="22" t="str">
        <f t="shared" si="9"/>
        <v>Masters</v>
      </c>
      <c r="P33" s="22" t="str">
        <f t="shared" si="22"/>
        <v>Inedibles</v>
      </c>
      <c r="Q33" s="22" t="str">
        <f t="shared" si="10"/>
        <v>D1</v>
      </c>
    </row>
    <row r="34" spans="1:17" hidden="1" x14ac:dyDescent="0.25">
      <c r="A34" s="125" t="str">
        <f t="shared" si="16"/>
        <v>2025-GUS-D1</v>
      </c>
      <c r="B34" s="123">
        <f t="shared" si="17"/>
        <v>45951</v>
      </c>
      <c r="C34" s="487" t="str">
        <f t="shared" si="18"/>
        <v>Day 1</v>
      </c>
      <c r="D34" s="489" t="s">
        <v>443</v>
      </c>
      <c r="E34" s="23" t="str">
        <f>IF(D34="","",VLOOKUP(D34,MASTERLIST!$A:$E,3,FALSE))</f>
        <v>Jacques</v>
      </c>
      <c r="F34" s="23" t="str">
        <f>IF(D34="","",VLOOKUP(D34,MASTERLIST!$A:$E,4,FALSE))</f>
        <v>Snyman</v>
      </c>
      <c r="G34" s="23" t="str">
        <f>IF(D34="","",VLOOKUP(D34,MASTERLIST!$A:$E,5,FALSE))</f>
        <v>SA Masters</v>
      </c>
      <c r="H34" s="23" t="str">
        <f>IF(D34="","",VLOOKUP(D34,MASTERLIST!$A:$E,2,FALSE))</f>
        <v>SA Masters</v>
      </c>
      <c r="I34" s="42"/>
      <c r="J34" s="40" t="s">
        <v>140</v>
      </c>
      <c r="K34" s="40">
        <v>102</v>
      </c>
      <c r="L34" s="41">
        <f t="shared" si="19"/>
        <v>12.8</v>
      </c>
      <c r="M34" s="41">
        <f t="shared" si="20"/>
        <v>12.8</v>
      </c>
      <c r="N34" s="22" t="str">
        <f t="shared" si="21"/>
        <v>Jacques Snyman</v>
      </c>
      <c r="O34" s="22" t="str">
        <f t="shared" si="9"/>
        <v>Masters</v>
      </c>
      <c r="P34" s="22" t="str">
        <f t="shared" si="22"/>
        <v>Inedibles</v>
      </c>
      <c r="Q34" s="22" t="str">
        <f t="shared" si="10"/>
        <v>D1</v>
      </c>
    </row>
    <row r="35" spans="1:17" hidden="1" x14ac:dyDescent="0.25">
      <c r="A35" s="125" t="str">
        <f t="shared" si="16"/>
        <v>2025-GUS-D1</v>
      </c>
      <c r="B35" s="123">
        <f t="shared" si="17"/>
        <v>45951</v>
      </c>
      <c r="C35" s="487" t="str">
        <f t="shared" si="18"/>
        <v>Day 1</v>
      </c>
      <c r="D35" s="489" t="s">
        <v>443</v>
      </c>
      <c r="E35" s="23" t="str">
        <f>IF(D35="","",VLOOKUP(D35,MASTERLIST!$A:$E,3,FALSE))</f>
        <v>Jacques</v>
      </c>
      <c r="F35" s="23" t="str">
        <f>IF(D35="","",VLOOKUP(D35,MASTERLIST!$A:$E,4,FALSE))</f>
        <v>Snyman</v>
      </c>
      <c r="G35" s="23" t="str">
        <f>IF(D35="","",VLOOKUP(D35,MASTERLIST!$A:$E,5,FALSE))</f>
        <v>SA Masters</v>
      </c>
      <c r="H35" s="23" t="str">
        <f>IF(D35="","",VLOOKUP(D35,MASTERLIST!$A:$E,2,FALSE))</f>
        <v>SA Masters</v>
      </c>
      <c r="I35" s="42"/>
      <c r="J35" s="40" t="s">
        <v>140</v>
      </c>
      <c r="K35" s="40">
        <v>138</v>
      </c>
      <c r="L35" s="41">
        <f t="shared" si="19"/>
        <v>34.5</v>
      </c>
      <c r="M35" s="41">
        <f t="shared" si="20"/>
        <v>34.5</v>
      </c>
      <c r="N35" s="22" t="str">
        <f t="shared" si="21"/>
        <v>Jacques Snyman</v>
      </c>
      <c r="O35" s="22" t="str">
        <f t="shared" si="9"/>
        <v>Masters</v>
      </c>
      <c r="P35" s="22" t="str">
        <f t="shared" si="22"/>
        <v>Inedibles</v>
      </c>
      <c r="Q35" s="22" t="str">
        <f t="shared" si="10"/>
        <v>D1</v>
      </c>
    </row>
    <row r="36" spans="1:17" hidden="1" x14ac:dyDescent="0.25">
      <c r="A36" s="125" t="str">
        <f t="shared" si="16"/>
        <v>2025-GUS-D1</v>
      </c>
      <c r="B36" s="123">
        <f t="shared" si="17"/>
        <v>45951</v>
      </c>
      <c r="C36" s="487" t="str">
        <f t="shared" si="18"/>
        <v>Day 1</v>
      </c>
      <c r="D36" s="489" t="s">
        <v>441</v>
      </c>
      <c r="E36" s="23" t="str">
        <f>IF(D36="","",VLOOKUP(D36,MASTERLIST!$A:$E,3,FALSE))</f>
        <v>Ettienne</v>
      </c>
      <c r="F36" s="23" t="str">
        <f>IF(D36="","",VLOOKUP(D36,MASTERLIST!$A:$E,4,FALSE))</f>
        <v>Kapp</v>
      </c>
      <c r="G36" s="23" t="str">
        <f>IF(D36="","",VLOOKUP(D36,MASTERLIST!$A:$E,5,FALSE))</f>
        <v>SA Masters</v>
      </c>
      <c r="H36" s="23" t="str">
        <f>IF(D36="","",VLOOKUP(D36,MASTERLIST!$A:$E,2,FALSE))</f>
        <v>SA Masters</v>
      </c>
      <c r="I36" s="42" t="s">
        <v>19</v>
      </c>
      <c r="J36" s="40"/>
      <c r="K36" s="40">
        <v>68</v>
      </c>
      <c r="L36" s="41">
        <f t="shared" si="19"/>
        <v>3.3</v>
      </c>
      <c r="M36" s="41">
        <f t="shared" si="20"/>
        <v>3.3</v>
      </c>
      <c r="N36" s="22" t="str">
        <f t="shared" si="21"/>
        <v>Ettienne Kapp</v>
      </c>
      <c r="O36" s="22" t="str">
        <f t="shared" si="9"/>
        <v>Masters</v>
      </c>
      <c r="P36" s="22" t="str">
        <f t="shared" si="22"/>
        <v>Edibles</v>
      </c>
      <c r="Q36" s="22" t="str">
        <f t="shared" si="10"/>
        <v>D1</v>
      </c>
    </row>
    <row r="37" spans="1:17" hidden="1" x14ac:dyDescent="0.25">
      <c r="A37" s="125" t="str">
        <f t="shared" si="16"/>
        <v>2025-GUS-D1</v>
      </c>
      <c r="B37" s="123">
        <f t="shared" si="17"/>
        <v>45951</v>
      </c>
      <c r="C37" s="487" t="str">
        <f t="shared" si="18"/>
        <v>Day 1</v>
      </c>
      <c r="D37" s="489" t="s">
        <v>442</v>
      </c>
      <c r="E37" s="23" t="str">
        <f>IF(D37="","",VLOOKUP(D37,MASTERLIST!$A:$E,3,FALSE))</f>
        <v>Freek</v>
      </c>
      <c r="F37" s="23" t="str">
        <f>IF(D37="","",VLOOKUP(D37,MASTERLIST!$A:$E,4,FALSE))</f>
        <v>Stander</v>
      </c>
      <c r="G37" s="23" t="str">
        <f>IF(D37="","",VLOOKUP(D37,MASTERLIST!$A:$E,5,FALSE))</f>
        <v>SA Masters</v>
      </c>
      <c r="H37" s="23" t="str">
        <f>IF(D37="","",VLOOKUP(D37,MASTERLIST!$A:$E,2,FALSE))</f>
        <v>SA Masters</v>
      </c>
      <c r="I37" s="42"/>
      <c r="J37" s="40"/>
      <c r="K37" s="40"/>
      <c r="L37" s="41" t="str">
        <f t="shared" si="19"/>
        <v/>
      </c>
      <c r="M37" s="41" t="str">
        <f t="shared" si="20"/>
        <v/>
      </c>
      <c r="N37" s="22" t="str">
        <f t="shared" si="21"/>
        <v>Freek Stander</v>
      </c>
      <c r="O37" s="22" t="str">
        <f t="shared" si="9"/>
        <v>Masters</v>
      </c>
      <c r="P37" s="22" t="str">
        <f t="shared" si="22"/>
        <v/>
      </c>
      <c r="Q37" s="22" t="str">
        <f t="shared" si="10"/>
        <v>D1</v>
      </c>
    </row>
    <row r="38" spans="1:17" hidden="1" x14ac:dyDescent="0.25">
      <c r="A38" s="125" t="str">
        <f t="shared" si="16"/>
        <v>2025-GUS-D1</v>
      </c>
      <c r="B38" s="123">
        <f t="shared" si="17"/>
        <v>45951</v>
      </c>
      <c r="C38" s="487" t="str">
        <f t="shared" si="18"/>
        <v>Day 1</v>
      </c>
      <c r="D38" s="489" t="s">
        <v>339</v>
      </c>
      <c r="E38" s="23" t="str">
        <f>IF(D38="","",VLOOKUP(D38,MASTERLIST!$A:$E,3,FALSE))</f>
        <v>Guy</v>
      </c>
      <c r="F38" s="23" t="str">
        <f>IF(D38="","",VLOOKUP(D38,MASTERLIST!$A:$E,4,FALSE))</f>
        <v>Nicholson</v>
      </c>
      <c r="G38" s="23" t="str">
        <f>IF(D38="","",VLOOKUP(D38,MASTERLIST!$A:$E,5,FALSE))</f>
        <v>SA Masters</v>
      </c>
      <c r="H38" s="23" t="str">
        <f>IF(D38="","",VLOOKUP(D38,MASTERLIST!$A:$E,2,FALSE))</f>
        <v>SA Masters</v>
      </c>
      <c r="I38" s="40"/>
      <c r="J38" s="40"/>
      <c r="K38" s="40"/>
      <c r="L38" s="41" t="str">
        <f t="shared" si="19"/>
        <v/>
      </c>
      <c r="M38" s="41" t="str">
        <f t="shared" si="20"/>
        <v/>
      </c>
      <c r="N38" s="22" t="str">
        <f t="shared" si="21"/>
        <v>Guy Nicholson</v>
      </c>
      <c r="O38" s="22" t="str">
        <f t="shared" si="9"/>
        <v>Masters</v>
      </c>
      <c r="P38" s="22" t="str">
        <f t="shared" si="22"/>
        <v/>
      </c>
      <c r="Q38" s="22" t="str">
        <f t="shared" si="10"/>
        <v>D1</v>
      </c>
    </row>
    <row r="39" spans="1:17" hidden="1" x14ac:dyDescent="0.25">
      <c r="A39" s="125" t="str">
        <f t="shared" si="16"/>
        <v>2025-GUS-D1</v>
      </c>
      <c r="B39" s="123">
        <f t="shared" si="17"/>
        <v>45951</v>
      </c>
      <c r="C39" s="487" t="str">
        <f t="shared" si="18"/>
        <v>Day 1</v>
      </c>
      <c r="D39" s="489" t="s">
        <v>527</v>
      </c>
      <c r="E39" s="23" t="str">
        <f>IF(D39="","",VLOOKUP(D39,MASTERLIST!$A:$E,3,FALSE))</f>
        <v>Kallie</v>
      </c>
      <c r="F39" s="23" t="str">
        <f>IF(D39="","",VLOOKUP(D39,MASTERLIST!$A:$E,4,FALSE))</f>
        <v>Erasmus</v>
      </c>
      <c r="G39" s="23" t="str">
        <f>IF(D39="","",VLOOKUP(D39,MASTERLIST!$A:$E,5,FALSE))</f>
        <v>SA Grand Masters</v>
      </c>
      <c r="H39" s="23" t="str">
        <f>IF(D39="","",VLOOKUP(D39,MASTERLIST!$A:$E,2,FALSE))</f>
        <v>SA Grand Masters</v>
      </c>
      <c r="I39" s="42"/>
      <c r="J39" s="40" t="s">
        <v>141</v>
      </c>
      <c r="K39" s="40">
        <v>146</v>
      </c>
      <c r="L39" s="41">
        <f t="shared" si="19"/>
        <v>15.9</v>
      </c>
      <c r="M39" s="41">
        <f t="shared" si="20"/>
        <v>15.9</v>
      </c>
      <c r="N39" s="22" t="str">
        <f t="shared" si="21"/>
        <v>Kallie Erasmus</v>
      </c>
      <c r="O39" s="22" t="str">
        <f t="shared" si="9"/>
        <v>Grand Masters</v>
      </c>
      <c r="P39" s="22" t="str">
        <f t="shared" si="22"/>
        <v>Inedibles</v>
      </c>
      <c r="Q39" s="22" t="str">
        <f t="shared" si="10"/>
        <v>D1</v>
      </c>
    </row>
    <row r="40" spans="1:17" hidden="1" x14ac:dyDescent="0.25">
      <c r="A40" s="125" t="str">
        <f t="shared" si="16"/>
        <v>2025-GUS-D1</v>
      </c>
      <c r="B40" s="123">
        <f t="shared" si="17"/>
        <v>45951</v>
      </c>
      <c r="C40" s="487" t="str">
        <f t="shared" si="18"/>
        <v>Day 1</v>
      </c>
      <c r="D40" s="489" t="s">
        <v>521</v>
      </c>
      <c r="E40" s="23" t="str">
        <f>IF(D40="","",VLOOKUP(D40,MASTERLIST!$A:$E,3,FALSE))</f>
        <v>Mike</v>
      </c>
      <c r="F40" s="23" t="str">
        <f>IF(D40="","",VLOOKUP(D40,MASTERLIST!$A:$E,4,FALSE))</f>
        <v>Bailey</v>
      </c>
      <c r="G40" s="23" t="str">
        <f>IF(D40="","",VLOOKUP(D40,MASTERLIST!$A:$E,5,FALSE))</f>
        <v>SA Grand Masters</v>
      </c>
      <c r="H40" s="23" t="str">
        <f>IF(D40="","",VLOOKUP(D40,MASTERLIST!$A:$E,2,FALSE))</f>
        <v>SA Grand Masters</v>
      </c>
      <c r="I40" s="42"/>
      <c r="J40" s="40" t="s">
        <v>141</v>
      </c>
      <c r="K40" s="40">
        <v>156</v>
      </c>
      <c r="L40" s="41">
        <f t="shared" si="19"/>
        <v>19.899999999999999</v>
      </c>
      <c r="M40" s="41">
        <f t="shared" si="20"/>
        <v>19.899999999999999</v>
      </c>
      <c r="N40" s="22" t="str">
        <f t="shared" si="21"/>
        <v>Mike Bailey</v>
      </c>
      <c r="O40" s="22" t="str">
        <f t="shared" si="9"/>
        <v>Grand Masters</v>
      </c>
      <c r="P40" s="22" t="str">
        <f t="shared" si="22"/>
        <v>Inedibles</v>
      </c>
      <c r="Q40" s="22" t="str">
        <f t="shared" si="10"/>
        <v>D1</v>
      </c>
    </row>
    <row r="41" spans="1:17" hidden="1" x14ac:dyDescent="0.25">
      <c r="A41" s="125" t="str">
        <f t="shared" si="16"/>
        <v>2025-GUS-D1</v>
      </c>
      <c r="B41" s="123">
        <f t="shared" si="17"/>
        <v>45951</v>
      </c>
      <c r="C41" s="487" t="str">
        <f t="shared" si="18"/>
        <v>Day 1</v>
      </c>
      <c r="D41" s="489" t="s">
        <v>521</v>
      </c>
      <c r="E41" s="23" t="str">
        <f>IF(D41="","",VLOOKUP(D41,MASTERLIST!$A:$E,3,FALSE))</f>
        <v>Mike</v>
      </c>
      <c r="F41" s="23" t="str">
        <f>IF(D41="","",VLOOKUP(D41,MASTERLIST!$A:$E,4,FALSE))</f>
        <v>Bailey</v>
      </c>
      <c r="G41" s="23" t="str">
        <f>IF(D41="","",VLOOKUP(D41,MASTERLIST!$A:$E,5,FALSE))</f>
        <v>SA Grand Masters</v>
      </c>
      <c r="H41" s="23" t="str">
        <f>IF(D41="","",VLOOKUP(D41,MASTERLIST!$A:$E,2,FALSE))</f>
        <v>SA Grand Masters</v>
      </c>
      <c r="I41" s="42"/>
      <c r="J41" s="40" t="s">
        <v>119</v>
      </c>
      <c r="K41" s="40">
        <v>88</v>
      </c>
      <c r="L41" s="41">
        <f t="shared" si="19"/>
        <v>12.6</v>
      </c>
      <c r="M41" s="41">
        <f t="shared" si="20"/>
        <v>12.6</v>
      </c>
      <c r="N41" s="22" t="str">
        <f t="shared" si="21"/>
        <v>Mike Bailey</v>
      </c>
      <c r="O41" s="22" t="str">
        <f t="shared" si="9"/>
        <v>Grand Masters</v>
      </c>
      <c r="P41" s="22" t="str">
        <f t="shared" si="22"/>
        <v>Inedibles</v>
      </c>
      <c r="Q41" s="22" t="str">
        <f t="shared" si="10"/>
        <v>D1</v>
      </c>
    </row>
    <row r="42" spans="1:17" hidden="1" x14ac:dyDescent="0.25">
      <c r="A42" s="125" t="str">
        <f t="shared" si="16"/>
        <v>2025-GUS-D1</v>
      </c>
      <c r="B42" s="123">
        <f t="shared" si="17"/>
        <v>45951</v>
      </c>
      <c r="C42" s="487" t="str">
        <f t="shared" si="18"/>
        <v>Day 1</v>
      </c>
      <c r="D42" s="489" t="s">
        <v>522</v>
      </c>
      <c r="E42" s="23" t="str">
        <f>IF(D42="","",VLOOKUP(D42,MASTERLIST!$A:$E,3,FALSE))</f>
        <v>Kobus</v>
      </c>
      <c r="F42" s="23" t="str">
        <f>IF(D42="","",VLOOKUP(D42,MASTERLIST!$A:$E,4,FALSE))</f>
        <v>Rossouw</v>
      </c>
      <c r="G42" s="23" t="str">
        <f>IF(D42="","",VLOOKUP(D42,MASTERLIST!$A:$E,5,FALSE))</f>
        <v>SA Grand Masters</v>
      </c>
      <c r="H42" s="23" t="str">
        <f>IF(D42="","",VLOOKUP(D42,MASTERLIST!$A:$E,2,FALSE))</f>
        <v>SA Grand Masters</v>
      </c>
      <c r="I42" s="42"/>
      <c r="J42" s="40" t="s">
        <v>140</v>
      </c>
      <c r="K42" s="40">
        <v>110</v>
      </c>
      <c r="L42" s="41">
        <f t="shared" si="19"/>
        <v>16.399999999999999</v>
      </c>
      <c r="M42" s="41">
        <f t="shared" si="20"/>
        <v>16.399999999999999</v>
      </c>
      <c r="N42" s="22" t="str">
        <f t="shared" si="21"/>
        <v>Kobus Rossouw</v>
      </c>
      <c r="O42" s="22" t="str">
        <f t="shared" si="9"/>
        <v>Grand Masters</v>
      </c>
      <c r="P42" s="22" t="str">
        <f t="shared" si="22"/>
        <v>Inedibles</v>
      </c>
      <c r="Q42" s="22" t="str">
        <f t="shared" si="10"/>
        <v>D1</v>
      </c>
    </row>
    <row r="43" spans="1:17" hidden="1" x14ac:dyDescent="0.25">
      <c r="A43" s="125" t="str">
        <f t="shared" si="16"/>
        <v>2025-GUS-D1</v>
      </c>
      <c r="B43" s="123">
        <f t="shared" si="17"/>
        <v>45951</v>
      </c>
      <c r="C43" s="487" t="str">
        <f t="shared" si="18"/>
        <v>Day 1</v>
      </c>
      <c r="D43" s="489" t="s">
        <v>594</v>
      </c>
      <c r="E43" s="23" t="str">
        <f>IF(D43="","",VLOOKUP(D43,MASTERLIST!$A:$E,3,FALSE))</f>
        <v>Peter</v>
      </c>
      <c r="F43" s="23" t="str">
        <f>IF(D43="","",VLOOKUP(D43,MASTERLIST!$A:$E,4,FALSE))</f>
        <v>Van Vollenstee</v>
      </c>
      <c r="G43" s="23" t="str">
        <f>IF(D43="","",VLOOKUP(D43,MASTERLIST!$A:$E,5,FALSE))</f>
        <v>SA Grand Masters</v>
      </c>
      <c r="H43" s="23" t="str">
        <f>IF(D43="","",VLOOKUP(D43,MASTERLIST!$A:$E,2,FALSE))</f>
        <v>SA Grand Masters</v>
      </c>
      <c r="I43" s="42"/>
      <c r="J43" s="40"/>
      <c r="K43" s="40"/>
      <c r="L43" s="41" t="str">
        <f t="shared" si="14"/>
        <v/>
      </c>
      <c r="M43" s="41" t="str">
        <f t="shared" si="15"/>
        <v/>
      </c>
      <c r="N43" s="22" t="str">
        <f t="shared" si="8"/>
        <v>Peter Van Vollenstee</v>
      </c>
      <c r="O43" s="22" t="str">
        <f t="shared" si="9"/>
        <v>Grand Masters</v>
      </c>
      <c r="P43" s="22" t="str">
        <f t="shared" si="2"/>
        <v/>
      </c>
      <c r="Q43" s="22" t="str">
        <f t="shared" si="10"/>
        <v>D1</v>
      </c>
    </row>
    <row r="44" spans="1:17" hidden="1" x14ac:dyDescent="0.25">
      <c r="A44" s="125" t="str">
        <f t="shared" si="16"/>
        <v>2025-GUS-D1</v>
      </c>
      <c r="B44" s="123">
        <f t="shared" si="17"/>
        <v>45951</v>
      </c>
      <c r="C44" s="487" t="str">
        <f t="shared" si="18"/>
        <v>Day 1</v>
      </c>
      <c r="D44" s="489" t="s">
        <v>523</v>
      </c>
      <c r="E44" s="23" t="str">
        <f>IF(D44="","",VLOOKUP(D44,MASTERLIST!$A:$E,3,FALSE))</f>
        <v>Colin</v>
      </c>
      <c r="F44" s="23" t="str">
        <f>IF(D44="","",VLOOKUP(D44,MASTERLIST!$A:$E,4,FALSE))</f>
        <v>Davidowitz</v>
      </c>
      <c r="G44" s="23" t="str">
        <f>IF(D44="","",VLOOKUP(D44,MASTERLIST!$A:$E,5,FALSE))</f>
        <v>SA Grand Masters</v>
      </c>
      <c r="H44" s="23" t="str">
        <f>IF(D44="","",VLOOKUP(D44,MASTERLIST!$A:$E,2,FALSE))</f>
        <v>SA Grand Masters</v>
      </c>
      <c r="I44" s="42"/>
      <c r="J44" s="40"/>
      <c r="K44" s="40"/>
      <c r="L44" s="41" t="str">
        <f t="shared" si="14"/>
        <v/>
      </c>
      <c r="M44" s="41" t="str">
        <f t="shared" si="15"/>
        <v/>
      </c>
      <c r="N44" s="22" t="str">
        <f t="shared" si="8"/>
        <v>Colin Davidowitz</v>
      </c>
      <c r="O44" s="22" t="str">
        <f t="shared" si="9"/>
        <v>Grand Masters</v>
      </c>
      <c r="P44" s="22" t="str">
        <f t="shared" si="2"/>
        <v/>
      </c>
      <c r="Q44" s="22" t="str">
        <f t="shared" si="10"/>
        <v>D1</v>
      </c>
    </row>
    <row r="45" spans="1:17" hidden="1" x14ac:dyDescent="0.25">
      <c r="A45" s="125" t="str">
        <f t="shared" si="16"/>
        <v>2025-GUS-D1</v>
      </c>
      <c r="B45" s="123">
        <f t="shared" si="17"/>
        <v>45951</v>
      </c>
      <c r="C45" s="487" t="str">
        <f t="shared" si="18"/>
        <v>Day 1</v>
      </c>
      <c r="D45" s="489" t="s">
        <v>528</v>
      </c>
      <c r="E45" s="23" t="str">
        <f>IF(D45="","",VLOOKUP(D45,MASTERLIST!$A:$E,3,FALSE))</f>
        <v>Brian</v>
      </c>
      <c r="F45" s="23" t="str">
        <f>IF(D45="","",VLOOKUP(D45,MASTERLIST!$A:$E,4,FALSE))</f>
        <v>McFarlane</v>
      </c>
      <c r="G45" s="23" t="str">
        <f>IF(D45="","",VLOOKUP(D45,MASTERLIST!$A:$E,5,FALSE))</f>
        <v>SA Grand Masters</v>
      </c>
      <c r="H45" s="23" t="str">
        <f>IF(D45="","",VLOOKUP(D45,MASTERLIST!$A:$E,2,FALSE))</f>
        <v>SA Grand Masters</v>
      </c>
      <c r="I45" s="42"/>
      <c r="J45" s="40"/>
      <c r="K45" s="40"/>
      <c r="L45" s="41" t="str">
        <f t="shared" si="14"/>
        <v/>
      </c>
      <c r="M45" s="41" t="str">
        <f t="shared" si="15"/>
        <v/>
      </c>
      <c r="N45" s="22" t="str">
        <f t="shared" si="8"/>
        <v>Brian McFarlane</v>
      </c>
      <c r="O45" s="22" t="str">
        <f t="shared" si="9"/>
        <v>Grand Masters</v>
      </c>
      <c r="P45" s="22" t="str">
        <f t="shared" si="2"/>
        <v/>
      </c>
      <c r="Q45" s="22" t="str">
        <f t="shared" si="10"/>
        <v>D1</v>
      </c>
    </row>
    <row r="46" spans="1:17" hidden="1" x14ac:dyDescent="0.25">
      <c r="A46" s="125" t="str">
        <f t="shared" si="16"/>
        <v>2025-GUS-D1</v>
      </c>
      <c r="B46" s="123">
        <f t="shared" si="17"/>
        <v>45951</v>
      </c>
      <c r="C46" s="487" t="str">
        <f t="shared" si="18"/>
        <v>Day 1</v>
      </c>
      <c r="D46" s="489" t="s">
        <v>526</v>
      </c>
      <c r="E46" s="23" t="str">
        <f>IF(D46="","",VLOOKUP(D46,MASTERLIST!$A:$E,3,FALSE))</f>
        <v>Mike</v>
      </c>
      <c r="F46" s="23" t="str">
        <f>IF(D46="","",VLOOKUP(D46,MASTERLIST!$A:$E,4,FALSE))</f>
        <v>Smeda</v>
      </c>
      <c r="G46" s="23" t="str">
        <f>IF(D46="","",VLOOKUP(D46,MASTERLIST!$A:$E,5,FALSE))</f>
        <v>SA Grand Masters</v>
      </c>
      <c r="H46" s="23" t="str">
        <f>IF(D46="","",VLOOKUP(D46,MASTERLIST!$A:$E,2,FALSE))</f>
        <v>SA Grand Masters</v>
      </c>
      <c r="I46" s="42"/>
      <c r="J46" s="40"/>
      <c r="K46" s="40"/>
      <c r="L46" s="41" t="str">
        <f t="shared" si="14"/>
        <v/>
      </c>
      <c r="M46" s="41" t="str">
        <f t="shared" si="15"/>
        <v/>
      </c>
      <c r="N46" s="22" t="str">
        <f t="shared" si="8"/>
        <v>Mike Smeda</v>
      </c>
      <c r="O46" s="22" t="str">
        <f t="shared" si="9"/>
        <v>Grand Masters</v>
      </c>
      <c r="P46" s="22" t="str">
        <f t="shared" si="2"/>
        <v/>
      </c>
      <c r="Q46" s="22" t="str">
        <f t="shared" si="10"/>
        <v>D1</v>
      </c>
    </row>
    <row r="47" spans="1:17" hidden="1" x14ac:dyDescent="0.25">
      <c r="A47" s="125" t="str">
        <f t="shared" si="16"/>
        <v>2025-GUS-D1</v>
      </c>
      <c r="B47" s="123">
        <f t="shared" si="17"/>
        <v>45951</v>
      </c>
      <c r="C47" s="487" t="str">
        <f t="shared" si="18"/>
        <v>Day 1</v>
      </c>
      <c r="D47" s="489" t="s">
        <v>317</v>
      </c>
      <c r="E47" s="23" t="str">
        <f>IF(D47="","",VLOOKUP(D47,MASTERLIST!$A:$E,3,FALSE))</f>
        <v>Louis-Han</v>
      </c>
      <c r="F47" s="23" t="str">
        <f>IF(D47="","",VLOOKUP(D47,MASTERLIST!$A:$E,4,FALSE))</f>
        <v>Nel</v>
      </c>
      <c r="G47" s="23" t="str">
        <f>IF(D47="","",VLOOKUP(D47,MASTERLIST!$A:$E,5,FALSE))</f>
        <v>SA Inland</v>
      </c>
      <c r="H47" s="23" t="str">
        <f>IF(D47="","",VLOOKUP(D47,MASTERLIST!$A:$E,2,FALSE))</f>
        <v>SA Inland</v>
      </c>
      <c r="I47" s="42"/>
      <c r="J47" s="40" t="s">
        <v>141</v>
      </c>
      <c r="K47" s="40">
        <v>147</v>
      </c>
      <c r="L47" s="41">
        <f t="shared" si="14"/>
        <v>16.2</v>
      </c>
      <c r="M47" s="41">
        <f t="shared" si="15"/>
        <v>16.2</v>
      </c>
      <c r="N47" s="22" t="str">
        <f t="shared" si="8"/>
        <v>Louis-Han Nel</v>
      </c>
      <c r="O47" s="22" t="str">
        <f t="shared" si="9"/>
        <v>Veterans/Inland</v>
      </c>
      <c r="P47" s="22" t="str">
        <f t="shared" si="2"/>
        <v>Inedibles</v>
      </c>
      <c r="Q47" s="22" t="str">
        <f t="shared" si="10"/>
        <v>D1</v>
      </c>
    </row>
    <row r="48" spans="1:17" hidden="1" x14ac:dyDescent="0.25">
      <c r="A48" s="125" t="str">
        <f t="shared" si="16"/>
        <v>2025-GUS-D1</v>
      </c>
      <c r="B48" s="123">
        <f t="shared" si="17"/>
        <v>45951</v>
      </c>
      <c r="C48" s="487" t="str">
        <f t="shared" si="18"/>
        <v>Day 1</v>
      </c>
      <c r="D48" s="489" t="s">
        <v>429</v>
      </c>
      <c r="E48" s="23" t="str">
        <f>IF(D48="","",VLOOKUP(D48,MASTERLIST!$A:$E,3,FALSE))</f>
        <v>Kian</v>
      </c>
      <c r="F48" s="23" t="str">
        <f>IF(D48="","",VLOOKUP(D48,MASTERLIST!$A:$E,4,FALSE))</f>
        <v>Timmer</v>
      </c>
      <c r="G48" s="23" t="str">
        <f>IF(D48="","",VLOOKUP(D48,MASTERLIST!$A:$E,5,FALSE))</f>
        <v>SA Inland</v>
      </c>
      <c r="H48" s="23" t="str">
        <f>IF(D48="","",VLOOKUP(D48,MASTERLIST!$A:$E,2,FALSE))</f>
        <v>SA Inland</v>
      </c>
      <c r="I48" s="42"/>
      <c r="J48" s="40" t="s">
        <v>141</v>
      </c>
      <c r="K48" s="40">
        <v>168</v>
      </c>
      <c r="L48" s="41">
        <f t="shared" si="14"/>
        <v>25.7</v>
      </c>
      <c r="M48" s="41">
        <f t="shared" si="15"/>
        <v>25.7</v>
      </c>
      <c r="N48" s="22" t="str">
        <f t="shared" si="8"/>
        <v>Kian Timmer</v>
      </c>
      <c r="O48" s="22" t="str">
        <f t="shared" si="9"/>
        <v>Veterans/Inland</v>
      </c>
      <c r="P48" s="22" t="str">
        <f t="shared" si="2"/>
        <v>Inedibles</v>
      </c>
      <c r="Q48" s="22" t="str">
        <f t="shared" si="10"/>
        <v>D1</v>
      </c>
    </row>
    <row r="49" spans="1:17" hidden="1" x14ac:dyDescent="0.25">
      <c r="A49" s="125" t="str">
        <f t="shared" si="16"/>
        <v>2025-GUS-D1</v>
      </c>
      <c r="B49" s="123">
        <f t="shared" si="17"/>
        <v>45951</v>
      </c>
      <c r="C49" s="487" t="str">
        <f t="shared" si="18"/>
        <v>Day 1</v>
      </c>
      <c r="D49" s="489" t="s">
        <v>530</v>
      </c>
      <c r="E49" s="23" t="str">
        <f>IF(D49="","",VLOOKUP(D49,MASTERLIST!$A:$E,3,FALSE))</f>
        <v>Ruan</v>
      </c>
      <c r="F49" s="23" t="str">
        <f>IF(D49="","",VLOOKUP(D49,MASTERLIST!$A:$E,4,FALSE))</f>
        <v>Nel</v>
      </c>
      <c r="G49" s="23" t="str">
        <f>IF(D49="","",VLOOKUP(D49,MASTERLIST!$A:$E,5,FALSE))</f>
        <v>SA Inland</v>
      </c>
      <c r="H49" s="23" t="str">
        <f>IF(D49="","",VLOOKUP(D49,MASTERLIST!$A:$E,2,FALSE))</f>
        <v>SA Inland</v>
      </c>
      <c r="I49" s="42"/>
      <c r="J49" s="40" t="s">
        <v>141</v>
      </c>
      <c r="K49" s="40">
        <v>104</v>
      </c>
      <c r="L49" s="41">
        <f t="shared" si="14"/>
        <v>5</v>
      </c>
      <c r="M49" s="41">
        <f t="shared" si="15"/>
        <v>5</v>
      </c>
      <c r="N49" s="22" t="str">
        <f t="shared" si="8"/>
        <v>Ruan Nel</v>
      </c>
      <c r="O49" s="22" t="str">
        <f t="shared" si="9"/>
        <v>Veterans/Inland</v>
      </c>
      <c r="P49" s="22" t="str">
        <f t="shared" si="2"/>
        <v>Inedibles</v>
      </c>
      <c r="Q49" s="22" t="str">
        <f t="shared" si="10"/>
        <v>D1</v>
      </c>
    </row>
    <row r="50" spans="1:17" hidden="1" x14ac:dyDescent="0.25">
      <c r="A50" s="125" t="str">
        <f t="shared" si="16"/>
        <v>2025-GUS-D1</v>
      </c>
      <c r="B50" s="123">
        <f t="shared" si="17"/>
        <v>45951</v>
      </c>
      <c r="C50" s="487" t="str">
        <f t="shared" si="18"/>
        <v>Day 1</v>
      </c>
      <c r="D50" s="489" t="s">
        <v>428</v>
      </c>
      <c r="E50" s="23" t="str">
        <f>IF(D50="","",VLOOKUP(D50,MASTERLIST!$A:$E,3,FALSE))</f>
        <v>Wihan</v>
      </c>
      <c r="F50" s="23" t="str">
        <f>IF(D50="","",VLOOKUP(D50,MASTERLIST!$A:$E,4,FALSE))</f>
        <v>De Jager</v>
      </c>
      <c r="G50" s="23" t="str">
        <f>IF(D50="","",VLOOKUP(D50,MASTERLIST!$A:$E,5,FALSE))</f>
        <v>SA Inland</v>
      </c>
      <c r="H50" s="23" t="str">
        <f>IF(D50="","",VLOOKUP(D50,MASTERLIST!$A:$E,2,FALSE))</f>
        <v>SA Inland</v>
      </c>
      <c r="I50" s="40"/>
      <c r="J50" s="40" t="s">
        <v>141</v>
      </c>
      <c r="K50" s="40">
        <v>146</v>
      </c>
      <c r="L50" s="41">
        <f t="shared" si="14"/>
        <v>15.9</v>
      </c>
      <c r="M50" s="41">
        <f t="shared" si="15"/>
        <v>15.9</v>
      </c>
      <c r="N50" s="22" t="str">
        <f t="shared" si="8"/>
        <v>Wihan De Jager</v>
      </c>
      <c r="O50" s="22" t="str">
        <f t="shared" si="9"/>
        <v>Veterans/Inland</v>
      </c>
      <c r="P50" s="22" t="str">
        <f t="shared" si="2"/>
        <v>Inedibles</v>
      </c>
      <c r="Q50" s="22" t="str">
        <f t="shared" si="10"/>
        <v>D1</v>
      </c>
    </row>
    <row r="51" spans="1:17" hidden="1" x14ac:dyDescent="0.25">
      <c r="A51" s="125" t="str">
        <f t="shared" si="16"/>
        <v>2025-GUS-D1</v>
      </c>
      <c r="B51" s="123">
        <f t="shared" si="17"/>
        <v>45951</v>
      </c>
      <c r="C51" s="487" t="str">
        <f t="shared" si="18"/>
        <v>Day 1</v>
      </c>
      <c r="D51" s="489" t="s">
        <v>427</v>
      </c>
      <c r="E51" s="23" t="str">
        <f>IF(D51="","",VLOOKUP(D51,MASTERLIST!$A:$E,3,FALSE))</f>
        <v>Wimpie</v>
      </c>
      <c r="F51" s="23" t="str">
        <f>IF(D51="","",VLOOKUP(D51,MASTERLIST!$A:$E,4,FALSE))</f>
        <v>Barnard</v>
      </c>
      <c r="G51" s="23" t="str">
        <f>IF(D51="","",VLOOKUP(D51,MASTERLIST!$A:$E,5,FALSE))</f>
        <v>SA Inland</v>
      </c>
      <c r="H51" s="23" t="str">
        <f>IF(D51="","",VLOOKUP(D51,MASTERLIST!$A:$E,2,FALSE))</f>
        <v>SA Inland</v>
      </c>
      <c r="I51" s="42"/>
      <c r="J51" s="40" t="s">
        <v>141</v>
      </c>
      <c r="K51" s="40">
        <v>123</v>
      </c>
      <c r="L51" s="41">
        <f t="shared" si="14"/>
        <v>8.8000000000000007</v>
      </c>
      <c r="M51" s="41">
        <f t="shared" si="15"/>
        <v>8.8000000000000007</v>
      </c>
      <c r="N51" s="22" t="str">
        <f t="shared" si="8"/>
        <v>Wimpie Barnard</v>
      </c>
      <c r="O51" s="22" t="str">
        <f t="shared" si="9"/>
        <v>Veterans/Inland</v>
      </c>
      <c r="P51" s="22" t="str">
        <f t="shared" si="2"/>
        <v>Inedibles</v>
      </c>
      <c r="Q51" s="22" t="str">
        <f t="shared" si="10"/>
        <v>D1</v>
      </c>
    </row>
    <row r="52" spans="1:17" hidden="1" x14ac:dyDescent="0.25">
      <c r="A52" s="125" t="str">
        <f t="shared" si="16"/>
        <v>2025-GUS-D1</v>
      </c>
      <c r="B52" s="123">
        <f t="shared" si="17"/>
        <v>45951</v>
      </c>
      <c r="C52" s="487" t="str">
        <f t="shared" si="18"/>
        <v>Day 1</v>
      </c>
      <c r="D52" s="489" t="s">
        <v>427</v>
      </c>
      <c r="E52" s="23" t="str">
        <f>IF(D52="","",VLOOKUP(D52,MASTERLIST!$A:$E,3,FALSE))</f>
        <v>Wimpie</v>
      </c>
      <c r="F52" s="23" t="str">
        <f>IF(D52="","",VLOOKUP(D52,MASTERLIST!$A:$E,4,FALSE))</f>
        <v>Barnard</v>
      </c>
      <c r="G52" s="23" t="str">
        <f>IF(D52="","",VLOOKUP(D52,MASTERLIST!$A:$E,5,FALSE))</f>
        <v>SA Inland</v>
      </c>
      <c r="H52" s="23" t="str">
        <f>IF(D52="","",VLOOKUP(D52,MASTERLIST!$A:$E,2,FALSE))</f>
        <v>SA Inland</v>
      </c>
      <c r="I52" s="42" t="s">
        <v>19</v>
      </c>
      <c r="J52" s="40"/>
      <c r="K52" s="40">
        <v>50</v>
      </c>
      <c r="L52" s="41">
        <f t="shared" si="14"/>
        <v>1.3</v>
      </c>
      <c r="M52" s="41">
        <f t="shared" si="15"/>
        <v>1.3</v>
      </c>
      <c r="N52" s="22" t="str">
        <f t="shared" si="8"/>
        <v>Wimpie Barnard</v>
      </c>
      <c r="O52" s="22" t="str">
        <f t="shared" si="9"/>
        <v>Veterans/Inland</v>
      </c>
      <c r="P52" s="22" t="str">
        <f t="shared" si="2"/>
        <v>Edibles</v>
      </c>
      <c r="Q52" s="22" t="str">
        <f t="shared" si="10"/>
        <v>D1</v>
      </c>
    </row>
    <row r="53" spans="1:17" hidden="1" x14ac:dyDescent="0.25">
      <c r="A53" s="125" t="str">
        <f t="shared" si="16"/>
        <v>2025-GUS-D1</v>
      </c>
      <c r="B53" s="123">
        <f t="shared" si="17"/>
        <v>45951</v>
      </c>
      <c r="C53" s="487" t="str">
        <f t="shared" si="18"/>
        <v>Day 1</v>
      </c>
      <c r="D53" s="489" t="s">
        <v>427</v>
      </c>
      <c r="E53" s="23" t="str">
        <f>IF(D53="","",VLOOKUP(D53,MASTERLIST!$A:$E,3,FALSE))</f>
        <v>Wimpie</v>
      </c>
      <c r="F53" s="23" t="str">
        <f>IF(D53="","",VLOOKUP(D53,MASTERLIST!$A:$E,4,FALSE))</f>
        <v>Barnard</v>
      </c>
      <c r="G53" s="23" t="str">
        <f>IF(D53="","",VLOOKUP(D53,MASTERLIST!$A:$E,5,FALSE))</f>
        <v>SA Inland</v>
      </c>
      <c r="H53" s="23" t="str">
        <f>IF(D53="","",VLOOKUP(D53,MASTERLIST!$A:$E,2,FALSE))</f>
        <v>SA Inland</v>
      </c>
      <c r="I53" s="42" t="s">
        <v>19</v>
      </c>
      <c r="J53" s="40"/>
      <c r="K53" s="40">
        <v>63</v>
      </c>
      <c r="L53" s="41">
        <f t="shared" si="14"/>
        <v>2.6</v>
      </c>
      <c r="M53" s="41">
        <f t="shared" si="15"/>
        <v>2.6</v>
      </c>
      <c r="N53" s="22" t="str">
        <f t="shared" si="8"/>
        <v>Wimpie Barnard</v>
      </c>
      <c r="O53" s="22" t="str">
        <f t="shared" si="9"/>
        <v>Veterans/Inland</v>
      </c>
      <c r="P53" s="22" t="str">
        <f t="shared" si="2"/>
        <v>Edibles</v>
      </c>
      <c r="Q53" s="22" t="str">
        <f t="shared" si="10"/>
        <v>D1</v>
      </c>
    </row>
    <row r="54" spans="1:17" hidden="1" x14ac:dyDescent="0.25">
      <c r="A54" s="125" t="str">
        <f t="shared" si="16"/>
        <v>2025-GUS-D1</v>
      </c>
      <c r="B54" s="123">
        <f t="shared" si="17"/>
        <v>45951</v>
      </c>
      <c r="C54" s="487" t="str">
        <f t="shared" si="18"/>
        <v>Day 1</v>
      </c>
      <c r="D54" s="489" t="s">
        <v>427</v>
      </c>
      <c r="E54" s="23" t="str">
        <f>IF(D54="","",VLOOKUP(D54,MASTERLIST!$A:$E,3,FALSE))</f>
        <v>Wimpie</v>
      </c>
      <c r="F54" s="23" t="str">
        <f>IF(D54="","",VLOOKUP(D54,MASTERLIST!$A:$E,4,FALSE))</f>
        <v>Barnard</v>
      </c>
      <c r="G54" s="23" t="str">
        <f>IF(D54="","",VLOOKUP(D54,MASTERLIST!$A:$E,5,FALSE))</f>
        <v>SA Inland</v>
      </c>
      <c r="H54" s="23" t="str">
        <f>IF(D54="","",VLOOKUP(D54,MASTERLIST!$A:$E,2,FALSE))</f>
        <v>SA Inland</v>
      </c>
      <c r="I54" s="42" t="s">
        <v>7</v>
      </c>
      <c r="J54" s="40"/>
      <c r="K54" s="40">
        <v>33</v>
      </c>
      <c r="L54" s="41">
        <f t="shared" si="14"/>
        <v>1.1000000000000001</v>
      </c>
      <c r="M54" s="41">
        <f t="shared" si="15"/>
        <v>1.1000000000000001</v>
      </c>
      <c r="N54" s="22" t="str">
        <f t="shared" si="8"/>
        <v>Wimpie Barnard</v>
      </c>
      <c r="O54" s="22" t="str">
        <f t="shared" si="9"/>
        <v>Veterans/Inland</v>
      </c>
      <c r="P54" s="22" t="str">
        <f t="shared" si="2"/>
        <v>Edibles</v>
      </c>
      <c r="Q54" s="22" t="str">
        <f t="shared" si="10"/>
        <v>D1</v>
      </c>
    </row>
    <row r="55" spans="1:17" hidden="1" x14ac:dyDescent="0.25">
      <c r="A55" s="125" t="str">
        <f t="shared" si="16"/>
        <v>2025-GUS-D1</v>
      </c>
      <c r="B55" s="123">
        <f t="shared" si="17"/>
        <v>45951</v>
      </c>
      <c r="C55" s="487" t="str">
        <f t="shared" si="18"/>
        <v>Day 1</v>
      </c>
      <c r="D55" s="489" t="s">
        <v>427</v>
      </c>
      <c r="E55" s="23" t="str">
        <f>IF(D55="","",VLOOKUP(D55,MASTERLIST!$A:$E,3,FALSE))</f>
        <v>Wimpie</v>
      </c>
      <c r="F55" s="23" t="str">
        <f>IF(D55="","",VLOOKUP(D55,MASTERLIST!$A:$E,4,FALSE))</f>
        <v>Barnard</v>
      </c>
      <c r="G55" s="23" t="str">
        <f>IF(D55="","",VLOOKUP(D55,MASTERLIST!$A:$E,5,FALSE))</f>
        <v>SA Inland</v>
      </c>
      <c r="H55" s="23" t="str">
        <f>IF(D55="","",VLOOKUP(D55,MASTERLIST!$A:$E,2,FALSE))</f>
        <v>SA Inland</v>
      </c>
      <c r="I55" s="42" t="s">
        <v>19</v>
      </c>
      <c r="J55" s="40"/>
      <c r="K55" s="40">
        <v>42</v>
      </c>
      <c r="L55" s="41">
        <f t="shared" si="14"/>
        <v>0.8</v>
      </c>
      <c r="M55" s="41">
        <f t="shared" si="15"/>
        <v>0.8</v>
      </c>
      <c r="N55" s="22" t="str">
        <f t="shared" si="8"/>
        <v>Wimpie Barnard</v>
      </c>
      <c r="O55" s="22" t="str">
        <f t="shared" si="9"/>
        <v>Veterans/Inland</v>
      </c>
      <c r="P55" s="22" t="str">
        <f t="shared" si="2"/>
        <v>Edibles</v>
      </c>
      <c r="Q55" s="22" t="str">
        <f t="shared" si="10"/>
        <v>D1</v>
      </c>
    </row>
    <row r="56" spans="1:17" hidden="1" x14ac:dyDescent="0.25">
      <c r="A56" s="125" t="str">
        <f t="shared" si="16"/>
        <v>2025-GUS-D1</v>
      </c>
      <c r="B56" s="123">
        <f t="shared" si="17"/>
        <v>45951</v>
      </c>
      <c r="C56" s="487" t="str">
        <f t="shared" si="18"/>
        <v>Day 1</v>
      </c>
      <c r="D56" s="489" t="s">
        <v>427</v>
      </c>
      <c r="E56" s="23" t="str">
        <f>IF(D56="","",VLOOKUP(D56,MASTERLIST!$A:$E,3,FALSE))</f>
        <v>Wimpie</v>
      </c>
      <c r="F56" s="23" t="str">
        <f>IF(D56="","",VLOOKUP(D56,MASTERLIST!$A:$E,4,FALSE))</f>
        <v>Barnard</v>
      </c>
      <c r="G56" s="23" t="str">
        <f>IF(D56="","",VLOOKUP(D56,MASTERLIST!$A:$E,5,FALSE))</f>
        <v>SA Inland</v>
      </c>
      <c r="H56" s="23" t="str">
        <f>IF(D56="","",VLOOKUP(D56,MASTERLIST!$A:$E,2,FALSE))</f>
        <v>SA Inland</v>
      </c>
      <c r="I56" s="42" t="s">
        <v>19</v>
      </c>
      <c r="J56" s="40"/>
      <c r="K56" s="40">
        <v>41</v>
      </c>
      <c r="L56" s="41">
        <f t="shared" si="14"/>
        <v>0.7</v>
      </c>
      <c r="M56" s="41">
        <f t="shared" si="15"/>
        <v>0.7</v>
      </c>
      <c r="N56" s="22" t="str">
        <f t="shared" si="8"/>
        <v>Wimpie Barnard</v>
      </c>
      <c r="O56" s="22" t="str">
        <f t="shared" si="9"/>
        <v>Veterans/Inland</v>
      </c>
      <c r="P56" s="22" t="str">
        <f t="shared" si="2"/>
        <v>Edibles</v>
      </c>
      <c r="Q56" s="22" t="str">
        <f t="shared" si="10"/>
        <v>D1</v>
      </c>
    </row>
    <row r="57" spans="1:17" hidden="1" x14ac:dyDescent="0.25">
      <c r="A57" s="125" t="str">
        <f t="shared" si="16"/>
        <v>2025-GUS-D1</v>
      </c>
      <c r="B57" s="123">
        <f t="shared" si="17"/>
        <v>45951</v>
      </c>
      <c r="C57" s="487" t="str">
        <f t="shared" si="18"/>
        <v>Day 1</v>
      </c>
      <c r="D57" s="489" t="s">
        <v>320</v>
      </c>
      <c r="E57" s="23" t="str">
        <f>IF(D57="","",VLOOKUP(D57,MASTERLIST!$A:$E,3,FALSE))</f>
        <v>Christopher</v>
      </c>
      <c r="F57" s="23" t="str">
        <f>IF(D57="","",VLOOKUP(D57,MASTERLIST!$A:$E,4,FALSE))</f>
        <v>Rothman</v>
      </c>
      <c r="G57" s="23" t="str">
        <f>IF(D57="","",VLOOKUP(D57,MASTERLIST!$A:$E,5,FALSE))</f>
        <v>SA Inland</v>
      </c>
      <c r="H57" s="23" t="str">
        <f>IF(D57="","",VLOOKUP(D57,MASTERLIST!$A:$E,2,FALSE))</f>
        <v>SA Inland</v>
      </c>
      <c r="I57" s="42"/>
      <c r="J57" s="40"/>
      <c r="K57" s="40"/>
      <c r="L57" s="41" t="str">
        <f t="shared" si="14"/>
        <v/>
      </c>
      <c r="M57" s="41" t="str">
        <f t="shared" si="15"/>
        <v/>
      </c>
      <c r="N57" s="22" t="str">
        <f t="shared" si="8"/>
        <v>Christopher Rothman</v>
      </c>
      <c r="O57" s="22" t="str">
        <f t="shared" si="9"/>
        <v>Veterans/Inland</v>
      </c>
      <c r="P57" s="22" t="str">
        <f t="shared" si="2"/>
        <v/>
      </c>
      <c r="Q57" s="22" t="str">
        <f t="shared" si="10"/>
        <v>D1</v>
      </c>
    </row>
    <row r="58" spans="1:17" hidden="1" x14ac:dyDescent="0.25">
      <c r="A58" s="125" t="str">
        <f t="shared" si="16"/>
        <v>2025-GUS-D1</v>
      </c>
      <c r="B58" s="123">
        <f t="shared" si="17"/>
        <v>45951</v>
      </c>
      <c r="C58" s="487" t="str">
        <f t="shared" si="18"/>
        <v>Day 1</v>
      </c>
      <c r="D58" s="489" t="s">
        <v>430</v>
      </c>
      <c r="E58" s="23" t="str">
        <f>IF(D58="","",VLOOKUP(D58,MASTERLIST!$A:$E,3,FALSE))</f>
        <v>Lester</v>
      </c>
      <c r="F58" s="23" t="str">
        <f>IF(D58="","",VLOOKUP(D58,MASTERLIST!$A:$E,4,FALSE))</f>
        <v>Alexander</v>
      </c>
      <c r="G58" s="23" t="str">
        <f>IF(D58="","",VLOOKUP(D58,MASTERLIST!$A:$E,5,FALSE))</f>
        <v>SA Inland</v>
      </c>
      <c r="H58" s="23" t="str">
        <f>IF(D58="","",VLOOKUP(D58,MASTERLIST!$A:$E,2,FALSE))</f>
        <v>SA Inland</v>
      </c>
      <c r="I58" s="42"/>
      <c r="J58" s="40"/>
      <c r="K58" s="40"/>
      <c r="L58" s="41" t="str">
        <f t="shared" si="14"/>
        <v/>
      </c>
      <c r="M58" s="41" t="str">
        <f t="shared" si="15"/>
        <v/>
      </c>
      <c r="N58" s="22" t="str">
        <f t="shared" si="8"/>
        <v>Lester Alexander</v>
      </c>
      <c r="O58" s="22" t="str">
        <f t="shared" si="9"/>
        <v>Veterans/Inland</v>
      </c>
      <c r="P58" s="22" t="str">
        <f t="shared" si="2"/>
        <v/>
      </c>
      <c r="Q58" s="22" t="str">
        <f t="shared" si="10"/>
        <v>D1</v>
      </c>
    </row>
    <row r="59" spans="1:17" hidden="1" x14ac:dyDescent="0.25">
      <c r="A59" s="125" t="str">
        <f t="shared" si="16"/>
        <v>2025-GUS-D1</v>
      </c>
      <c r="B59" s="123">
        <f t="shared" si="17"/>
        <v>45951</v>
      </c>
      <c r="C59" s="487" t="str">
        <f t="shared" si="18"/>
        <v>Day 1</v>
      </c>
      <c r="D59" s="489" t="s">
        <v>434</v>
      </c>
      <c r="E59" s="23" t="str">
        <f>IF(D59="","",VLOOKUP(D59,MASTERLIST!$A:$E,3,FALSE))</f>
        <v>Slade</v>
      </c>
      <c r="F59" s="23" t="str">
        <f>IF(D59="","",VLOOKUP(D59,MASTERLIST!$A:$E,4,FALSE))</f>
        <v>Walker</v>
      </c>
      <c r="G59" s="23" t="str">
        <f>IF(D59="","",VLOOKUP(D59,MASTERLIST!$A:$E,5,FALSE))</f>
        <v>SA Development</v>
      </c>
      <c r="H59" s="23" t="str">
        <f>IF(D59="","",VLOOKUP(D59,MASTERLIST!$A:$E,2,FALSE))</f>
        <v>SA Development</v>
      </c>
      <c r="I59" s="42"/>
      <c r="J59" s="40" t="s">
        <v>141</v>
      </c>
      <c r="K59" s="40">
        <v>150</v>
      </c>
      <c r="L59" s="41">
        <f t="shared" si="14"/>
        <v>17.399999999999999</v>
      </c>
      <c r="M59" s="41">
        <f t="shared" si="15"/>
        <v>17.399999999999999</v>
      </c>
      <c r="N59" s="22" t="str">
        <f t="shared" si="8"/>
        <v>Slade Walker</v>
      </c>
      <c r="O59" s="22" t="str">
        <f t="shared" si="9"/>
        <v>Development</v>
      </c>
      <c r="P59" s="22" t="str">
        <f t="shared" si="2"/>
        <v>Inedibles</v>
      </c>
      <c r="Q59" s="22" t="str">
        <f t="shared" si="10"/>
        <v>D1</v>
      </c>
    </row>
    <row r="60" spans="1:17" hidden="1" x14ac:dyDescent="0.25">
      <c r="A60" s="125" t="str">
        <f t="shared" si="16"/>
        <v>2025-GUS-D1</v>
      </c>
      <c r="B60" s="123">
        <f t="shared" si="17"/>
        <v>45951</v>
      </c>
      <c r="C60" s="487" t="str">
        <f t="shared" si="18"/>
        <v>Day 1</v>
      </c>
      <c r="D60" s="489" t="s">
        <v>435</v>
      </c>
      <c r="E60" s="23" t="str">
        <f>IF(D60="","",VLOOKUP(D60,MASTERLIST!$A:$E,3,FALSE))</f>
        <v>Franco</v>
      </c>
      <c r="F60" s="23" t="str">
        <f>IF(D60="","",VLOOKUP(D60,MASTERLIST!$A:$E,4,FALSE))</f>
        <v>Lamberti</v>
      </c>
      <c r="G60" s="23" t="str">
        <f>IF(D60="","",VLOOKUP(D60,MASTERLIST!$A:$E,5,FALSE))</f>
        <v>SA Development</v>
      </c>
      <c r="H60" s="23" t="str">
        <f>IF(D60="","",VLOOKUP(D60,MASTERLIST!$A:$E,2,FALSE))</f>
        <v>SA Development</v>
      </c>
      <c r="I60" s="42"/>
      <c r="J60" s="40" t="s">
        <v>141</v>
      </c>
      <c r="K60" s="40">
        <v>117</v>
      </c>
      <c r="L60" s="41">
        <f t="shared" si="14"/>
        <v>7.4</v>
      </c>
      <c r="M60" s="41">
        <f t="shared" si="15"/>
        <v>7.4</v>
      </c>
      <c r="N60" s="22" t="str">
        <f t="shared" si="8"/>
        <v>Franco Lamberti</v>
      </c>
      <c r="O60" s="22" t="str">
        <f t="shared" si="9"/>
        <v>Development</v>
      </c>
      <c r="P60" s="22" t="str">
        <f t="shared" si="2"/>
        <v>Inedibles</v>
      </c>
      <c r="Q60" s="22" t="str">
        <f t="shared" si="10"/>
        <v>D1</v>
      </c>
    </row>
    <row r="61" spans="1:17" hidden="1" x14ac:dyDescent="0.25">
      <c r="A61" s="125" t="str">
        <f t="shared" si="16"/>
        <v>2025-GUS-D1</v>
      </c>
      <c r="B61" s="123">
        <f t="shared" si="17"/>
        <v>45951</v>
      </c>
      <c r="C61" s="487" t="str">
        <f t="shared" si="18"/>
        <v>Day 1</v>
      </c>
      <c r="D61" s="489" t="s">
        <v>435</v>
      </c>
      <c r="E61" s="23" t="str">
        <f>IF(D61="","",VLOOKUP(D61,MASTERLIST!$A:$E,3,FALSE))</f>
        <v>Franco</v>
      </c>
      <c r="F61" s="23" t="str">
        <f>IF(D61="","",VLOOKUP(D61,MASTERLIST!$A:$E,4,FALSE))</f>
        <v>Lamberti</v>
      </c>
      <c r="G61" s="23" t="str">
        <f>IF(D61="","",VLOOKUP(D61,MASTERLIST!$A:$E,5,FALSE))</f>
        <v>SA Development</v>
      </c>
      <c r="H61" s="23" t="str">
        <f>IF(D61="","",VLOOKUP(D61,MASTERLIST!$A:$E,2,FALSE))</f>
        <v>SA Development</v>
      </c>
      <c r="I61" s="42"/>
      <c r="J61" s="40" t="s">
        <v>20</v>
      </c>
      <c r="K61" s="40">
        <v>97</v>
      </c>
      <c r="L61" s="41">
        <f t="shared" si="14"/>
        <v>3.4</v>
      </c>
      <c r="M61" s="41">
        <f t="shared" si="15"/>
        <v>3.4</v>
      </c>
      <c r="N61" s="22" t="str">
        <f t="shared" si="8"/>
        <v>Franco Lamberti</v>
      </c>
      <c r="O61" s="22" t="str">
        <f t="shared" si="9"/>
        <v>Development</v>
      </c>
      <c r="P61" s="22" t="str">
        <f t="shared" si="2"/>
        <v>Inedibles</v>
      </c>
      <c r="Q61" s="22" t="str">
        <f t="shared" si="10"/>
        <v>D1</v>
      </c>
    </row>
    <row r="62" spans="1:17" hidden="1" x14ac:dyDescent="0.25">
      <c r="A62" s="125" t="str">
        <f t="shared" si="16"/>
        <v>2025-GUS-D1</v>
      </c>
      <c r="B62" s="123">
        <f t="shared" si="17"/>
        <v>45951</v>
      </c>
      <c r="C62" s="487" t="str">
        <f t="shared" si="18"/>
        <v>Day 1</v>
      </c>
      <c r="D62" s="489" t="s">
        <v>435</v>
      </c>
      <c r="E62" s="23" t="str">
        <f>IF(D62="","",VLOOKUP(D62,MASTERLIST!$A:$E,3,FALSE))</f>
        <v>Franco</v>
      </c>
      <c r="F62" s="23" t="str">
        <f>IF(D62="","",VLOOKUP(D62,MASTERLIST!$A:$E,4,FALSE))</f>
        <v>Lamberti</v>
      </c>
      <c r="G62" s="23" t="str">
        <f>IF(D62="","",VLOOKUP(D62,MASTERLIST!$A:$E,5,FALSE))</f>
        <v>SA Development</v>
      </c>
      <c r="H62" s="23" t="str">
        <f>IF(D62="","",VLOOKUP(D62,MASTERLIST!$A:$E,2,FALSE))</f>
        <v>SA Development</v>
      </c>
      <c r="I62" s="40" t="s">
        <v>19</v>
      </c>
      <c r="J62" s="40"/>
      <c r="K62" s="40">
        <v>44</v>
      </c>
      <c r="L62" s="41">
        <f t="shared" si="14"/>
        <v>0.9</v>
      </c>
      <c r="M62" s="41">
        <f t="shared" si="15"/>
        <v>0.9</v>
      </c>
      <c r="N62" s="22" t="str">
        <f t="shared" si="8"/>
        <v>Franco Lamberti</v>
      </c>
      <c r="O62" s="22" t="str">
        <f t="shared" si="9"/>
        <v>Development</v>
      </c>
      <c r="P62" s="22" t="str">
        <f t="shared" si="2"/>
        <v>Edibles</v>
      </c>
      <c r="Q62" s="22" t="str">
        <f t="shared" si="10"/>
        <v>D1</v>
      </c>
    </row>
    <row r="63" spans="1:17" hidden="1" x14ac:dyDescent="0.25">
      <c r="A63" s="125" t="str">
        <f t="shared" si="16"/>
        <v>2025-GUS-D1</v>
      </c>
      <c r="B63" s="123">
        <f t="shared" si="17"/>
        <v>45951</v>
      </c>
      <c r="C63" s="487" t="str">
        <f t="shared" si="18"/>
        <v>Day 1</v>
      </c>
      <c r="D63" s="489" t="s">
        <v>435</v>
      </c>
      <c r="E63" s="23" t="str">
        <f>IF(D63="","",VLOOKUP(D63,MASTERLIST!$A:$E,3,FALSE))</f>
        <v>Franco</v>
      </c>
      <c r="F63" s="23" t="str">
        <f>IF(D63="","",VLOOKUP(D63,MASTERLIST!$A:$E,4,FALSE))</f>
        <v>Lamberti</v>
      </c>
      <c r="G63" s="23" t="str">
        <f>IF(D63="","",VLOOKUP(D63,MASTERLIST!$A:$E,5,FALSE))</f>
        <v>SA Development</v>
      </c>
      <c r="H63" s="23" t="str">
        <f>IF(D63="","",VLOOKUP(D63,MASTERLIST!$A:$E,2,FALSE))</f>
        <v>SA Development</v>
      </c>
      <c r="I63" s="42" t="s">
        <v>19</v>
      </c>
      <c r="J63" s="40"/>
      <c r="K63" s="40">
        <v>61</v>
      </c>
      <c r="L63" s="41">
        <f t="shared" si="14"/>
        <v>2.2999999999999998</v>
      </c>
      <c r="M63" s="41">
        <f t="shared" si="15"/>
        <v>2.2999999999999998</v>
      </c>
      <c r="N63" s="22" t="str">
        <f t="shared" si="8"/>
        <v>Franco Lamberti</v>
      </c>
      <c r="O63" s="22" t="str">
        <f t="shared" si="9"/>
        <v>Development</v>
      </c>
      <c r="P63" s="22" t="str">
        <f t="shared" si="2"/>
        <v>Edibles</v>
      </c>
      <c r="Q63" s="22" t="str">
        <f t="shared" si="10"/>
        <v>D1</v>
      </c>
    </row>
    <row r="64" spans="1:17" hidden="1" x14ac:dyDescent="0.25">
      <c r="A64" s="125" t="str">
        <f t="shared" si="16"/>
        <v>2025-GUS-D1</v>
      </c>
      <c r="B64" s="123">
        <f t="shared" si="17"/>
        <v>45951</v>
      </c>
      <c r="C64" s="487" t="str">
        <f t="shared" si="18"/>
        <v>Day 1</v>
      </c>
      <c r="D64" s="489" t="s">
        <v>435</v>
      </c>
      <c r="E64" s="23" t="str">
        <f>IF(D64="","",VLOOKUP(D64,MASTERLIST!$A:$E,3,FALSE))</f>
        <v>Franco</v>
      </c>
      <c r="F64" s="23" t="str">
        <f>IF(D64="","",VLOOKUP(D64,MASTERLIST!$A:$E,4,FALSE))</f>
        <v>Lamberti</v>
      </c>
      <c r="G64" s="23" t="str">
        <f>IF(D64="","",VLOOKUP(D64,MASTERLIST!$A:$E,5,FALSE))</f>
        <v>SA Development</v>
      </c>
      <c r="H64" s="23" t="str">
        <f>IF(D64="","",VLOOKUP(D64,MASTERLIST!$A:$E,2,FALSE))</f>
        <v>SA Development</v>
      </c>
      <c r="I64" s="42" t="s">
        <v>19</v>
      </c>
      <c r="J64" s="40"/>
      <c r="K64" s="40">
        <v>41</v>
      </c>
      <c r="L64" s="41">
        <f t="shared" si="14"/>
        <v>0.7</v>
      </c>
      <c r="M64" s="41">
        <f t="shared" si="15"/>
        <v>0.7</v>
      </c>
      <c r="N64" s="22" t="str">
        <f t="shared" si="8"/>
        <v>Franco Lamberti</v>
      </c>
      <c r="O64" s="22" t="str">
        <f t="shared" si="9"/>
        <v>Development</v>
      </c>
      <c r="P64" s="22" t="str">
        <f t="shared" si="2"/>
        <v>Edibles</v>
      </c>
      <c r="Q64" s="22" t="str">
        <f t="shared" si="10"/>
        <v>D1</v>
      </c>
    </row>
    <row r="65" spans="1:17" hidden="1" x14ac:dyDescent="0.25">
      <c r="A65" s="125" t="str">
        <f t="shared" si="16"/>
        <v>2025-GUS-D1</v>
      </c>
      <c r="B65" s="123">
        <f t="shared" si="17"/>
        <v>45951</v>
      </c>
      <c r="C65" s="487" t="str">
        <f t="shared" si="18"/>
        <v>Day 1</v>
      </c>
      <c r="D65" s="489" t="s">
        <v>435</v>
      </c>
      <c r="E65" s="23" t="str">
        <f>IF(D65="","",VLOOKUP(D65,MASTERLIST!$A:$E,3,FALSE))</f>
        <v>Franco</v>
      </c>
      <c r="F65" s="23" t="str">
        <f>IF(D65="","",VLOOKUP(D65,MASTERLIST!$A:$E,4,FALSE))</f>
        <v>Lamberti</v>
      </c>
      <c r="G65" s="23" t="str">
        <f>IF(D65="","",VLOOKUP(D65,MASTERLIST!$A:$E,5,FALSE))</f>
        <v>SA Development</v>
      </c>
      <c r="H65" s="23" t="str">
        <f>IF(D65="","",VLOOKUP(D65,MASTERLIST!$A:$E,2,FALSE))</f>
        <v>SA Development</v>
      </c>
      <c r="I65" s="42" t="s">
        <v>19</v>
      </c>
      <c r="J65" s="40"/>
      <c r="K65" s="40">
        <v>45</v>
      </c>
      <c r="L65" s="41">
        <f t="shared" si="14"/>
        <v>0.9</v>
      </c>
      <c r="M65" s="41">
        <f t="shared" si="15"/>
        <v>0.9</v>
      </c>
      <c r="N65" s="22" t="str">
        <f t="shared" si="8"/>
        <v>Franco Lamberti</v>
      </c>
      <c r="O65" s="22" t="str">
        <f t="shared" si="9"/>
        <v>Development</v>
      </c>
      <c r="P65" s="22" t="str">
        <f t="shared" si="2"/>
        <v>Edibles</v>
      </c>
      <c r="Q65" s="22" t="str">
        <f t="shared" si="10"/>
        <v>D1</v>
      </c>
    </row>
    <row r="66" spans="1:17" hidden="1" x14ac:dyDescent="0.25">
      <c r="A66" s="125" t="str">
        <f t="shared" si="16"/>
        <v>2025-GUS-D1</v>
      </c>
      <c r="B66" s="123">
        <f t="shared" si="17"/>
        <v>45951</v>
      </c>
      <c r="C66" s="487" t="str">
        <f t="shared" si="18"/>
        <v>Day 1</v>
      </c>
      <c r="D66" s="489" t="s">
        <v>435</v>
      </c>
      <c r="E66" s="23" t="str">
        <f>IF(D66="","",VLOOKUP(D66,MASTERLIST!$A:$E,3,FALSE))</f>
        <v>Franco</v>
      </c>
      <c r="F66" s="23" t="str">
        <f>IF(D66="","",VLOOKUP(D66,MASTERLIST!$A:$E,4,FALSE))</f>
        <v>Lamberti</v>
      </c>
      <c r="G66" s="23" t="str">
        <f>IF(D66="","",VLOOKUP(D66,MASTERLIST!$A:$E,5,FALSE))</f>
        <v>SA Development</v>
      </c>
      <c r="H66" s="23" t="str">
        <f>IF(D66="","",VLOOKUP(D66,MASTERLIST!$A:$E,2,FALSE))</f>
        <v>SA Development</v>
      </c>
      <c r="I66" s="42" t="s">
        <v>19</v>
      </c>
      <c r="J66" s="40"/>
      <c r="K66" s="40">
        <v>44</v>
      </c>
      <c r="L66" s="41">
        <f t="shared" si="14"/>
        <v>0.9</v>
      </c>
      <c r="M66" s="41">
        <f t="shared" si="15"/>
        <v>0.9</v>
      </c>
      <c r="N66" s="22" t="str">
        <f t="shared" si="8"/>
        <v>Franco Lamberti</v>
      </c>
      <c r="O66" s="22" t="str">
        <f t="shared" si="9"/>
        <v>Development</v>
      </c>
      <c r="P66" s="22" t="str">
        <f t="shared" ref="P66:P86" si="23">IF(I66="",IF(J66="","",$J$1),$I$1)</f>
        <v>Edibles</v>
      </c>
      <c r="Q66" s="22" t="str">
        <f t="shared" si="10"/>
        <v>D1</v>
      </c>
    </row>
    <row r="67" spans="1:17" hidden="1" x14ac:dyDescent="0.25">
      <c r="A67" s="125" t="str">
        <f t="shared" si="16"/>
        <v>2025-GUS-D1</v>
      </c>
      <c r="B67" s="123">
        <f t="shared" si="17"/>
        <v>45951</v>
      </c>
      <c r="C67" s="487" t="str">
        <f t="shared" si="18"/>
        <v>Day 1</v>
      </c>
      <c r="D67" s="489" t="s">
        <v>435</v>
      </c>
      <c r="E67" s="23" t="str">
        <f>IF(D67="","",VLOOKUP(D67,MASTERLIST!$A:$E,3,FALSE))</f>
        <v>Franco</v>
      </c>
      <c r="F67" s="23" t="str">
        <f>IF(D67="","",VLOOKUP(D67,MASTERLIST!$A:$E,4,FALSE))</f>
        <v>Lamberti</v>
      </c>
      <c r="G67" s="23" t="str">
        <f>IF(D67="","",VLOOKUP(D67,MASTERLIST!$A:$E,5,FALSE))</f>
        <v>SA Development</v>
      </c>
      <c r="H67" s="23" t="str">
        <f>IF(D67="","",VLOOKUP(D67,MASTERLIST!$A:$E,2,FALSE))</f>
        <v>SA Development</v>
      </c>
      <c r="I67" s="42" t="s">
        <v>19</v>
      </c>
      <c r="J67" s="40"/>
      <c r="K67" s="40">
        <v>50</v>
      </c>
      <c r="L67" s="41">
        <f t="shared" si="14"/>
        <v>1.3</v>
      </c>
      <c r="M67" s="41">
        <f t="shared" si="15"/>
        <v>1.3</v>
      </c>
      <c r="N67" s="22" t="str">
        <f t="shared" ref="N67:N86" si="24">CONCATENATE(E67," ",F67)</f>
        <v>Franco Lamberti</v>
      </c>
      <c r="O67" s="22" t="str">
        <f t="shared" ref="O67:O130" si="25">IFERROR(VLOOKUP(G67,$R$2:$S$15,2,),"")</f>
        <v>Development</v>
      </c>
      <c r="P67" s="22" t="str">
        <f t="shared" si="23"/>
        <v>Edibles</v>
      </c>
      <c r="Q67" s="22" t="str">
        <f t="shared" ref="Q67:Q130" si="26">IF(A67="","D2",RIGHT(A67,2))</f>
        <v>D1</v>
      </c>
    </row>
    <row r="68" spans="1:17" hidden="1" x14ac:dyDescent="0.25">
      <c r="A68" s="125" t="str">
        <f t="shared" si="16"/>
        <v>2025-GUS-D1</v>
      </c>
      <c r="B68" s="123">
        <f t="shared" si="17"/>
        <v>45951</v>
      </c>
      <c r="C68" s="487" t="str">
        <f t="shared" si="18"/>
        <v>Day 1</v>
      </c>
      <c r="D68" s="489" t="s">
        <v>438</v>
      </c>
      <c r="E68" s="23" t="str">
        <f>IF(D68="","",VLOOKUP(D68,MASTERLIST!$A:$E,3,FALSE))</f>
        <v>Morne</v>
      </c>
      <c r="F68" s="23" t="str">
        <f>IF(D68="","",VLOOKUP(D68,MASTERLIST!$A:$E,4,FALSE))</f>
        <v>Visser</v>
      </c>
      <c r="G68" s="23" t="str">
        <f>IF(D68="","",VLOOKUP(D68,MASTERLIST!$A:$E,5,FALSE))</f>
        <v>SA Development</v>
      </c>
      <c r="H68" s="23" t="str">
        <f>IF(D68="","",VLOOKUP(D68,MASTERLIST!$A:$E,2,FALSE))</f>
        <v>SA Development</v>
      </c>
      <c r="I68" s="42"/>
      <c r="J68" s="40" t="s">
        <v>141</v>
      </c>
      <c r="K68" s="40">
        <v>120</v>
      </c>
      <c r="L68" s="41">
        <f t="shared" ref="L68:L85" si="27">IF(K68="","",IF(I68="",ROUND(HLOOKUP(J68,kgList,K68,FALSE),1),ROUND(HLOOKUP(I68,kgList,K68,FALSE),1)))</f>
        <v>8.1</v>
      </c>
      <c r="M68" s="41">
        <f t="shared" ref="M68:M85" si="28">IF(L68="","",IF(COUNTA(I68:J68)&gt;1,"Edible or Inedible",IF(COUNTA(I68)=1,L68*1,IF(COUNTA(J68)=1,L68*1,"ERROR"))))</f>
        <v>8.1</v>
      </c>
      <c r="N68" s="22" t="str">
        <f t="shared" si="24"/>
        <v>Morne Visser</v>
      </c>
      <c r="O68" s="22" t="str">
        <f t="shared" si="25"/>
        <v>Development</v>
      </c>
      <c r="P68" s="22" t="str">
        <f t="shared" si="23"/>
        <v>Inedibles</v>
      </c>
      <c r="Q68" s="22" t="str">
        <f t="shared" si="26"/>
        <v>D1</v>
      </c>
    </row>
    <row r="69" spans="1:17" hidden="1" x14ac:dyDescent="0.25">
      <c r="A69" s="125" t="str">
        <f t="shared" ref="A69:A89" si="29">IF(D69="","",A68)</f>
        <v>2025-GUS-D1</v>
      </c>
      <c r="B69" s="123">
        <f t="shared" ref="B69:B89" si="30">IF(D69="","",B68)</f>
        <v>45951</v>
      </c>
      <c r="C69" s="487" t="str">
        <f t="shared" ref="C69:C89" si="31">IF(D69="","",C68)</f>
        <v>Day 1</v>
      </c>
      <c r="D69" s="489" t="s">
        <v>438</v>
      </c>
      <c r="E69" s="23" t="str">
        <f>IF(D69="","",VLOOKUP(D69,MASTERLIST!$A:$E,3,FALSE))</f>
        <v>Morne</v>
      </c>
      <c r="F69" s="23" t="str">
        <f>IF(D69="","",VLOOKUP(D69,MASTERLIST!$A:$E,4,FALSE))</f>
        <v>Visser</v>
      </c>
      <c r="G69" s="23" t="str">
        <f>IF(D69="","",VLOOKUP(D69,MASTERLIST!$A:$E,5,FALSE))</f>
        <v>SA Development</v>
      </c>
      <c r="H69" s="23" t="str">
        <f>IF(D69="","",VLOOKUP(D69,MASTERLIST!$A:$E,2,FALSE))</f>
        <v>SA Development</v>
      </c>
      <c r="I69" s="42" t="s">
        <v>19</v>
      </c>
      <c r="J69" s="40"/>
      <c r="K69" s="40">
        <v>50</v>
      </c>
      <c r="L69" s="41">
        <f t="shared" si="27"/>
        <v>1.3</v>
      </c>
      <c r="M69" s="41">
        <f t="shared" si="28"/>
        <v>1.3</v>
      </c>
      <c r="N69" s="22" t="str">
        <f t="shared" si="24"/>
        <v>Morne Visser</v>
      </c>
      <c r="O69" s="22" t="str">
        <f t="shared" si="25"/>
        <v>Development</v>
      </c>
      <c r="P69" s="22" t="str">
        <f t="shared" si="23"/>
        <v>Edibles</v>
      </c>
      <c r="Q69" s="22" t="str">
        <f t="shared" si="26"/>
        <v>D1</v>
      </c>
    </row>
    <row r="70" spans="1:17" hidden="1" x14ac:dyDescent="0.25">
      <c r="A70" s="125" t="str">
        <f t="shared" si="29"/>
        <v>2025-GUS-D1</v>
      </c>
      <c r="B70" s="123">
        <f t="shared" si="30"/>
        <v>45951</v>
      </c>
      <c r="C70" s="487" t="str">
        <f t="shared" si="31"/>
        <v>Day 1</v>
      </c>
      <c r="D70" s="489" t="s">
        <v>438</v>
      </c>
      <c r="E70" s="23" t="str">
        <f>IF(D70="","",VLOOKUP(D70,MASTERLIST!$A:$E,3,FALSE))</f>
        <v>Morne</v>
      </c>
      <c r="F70" s="23" t="str">
        <f>IF(D70="","",VLOOKUP(D70,MASTERLIST!$A:$E,4,FALSE))</f>
        <v>Visser</v>
      </c>
      <c r="G70" s="23" t="str">
        <f>IF(D70="","",VLOOKUP(D70,MASTERLIST!$A:$E,5,FALSE))</f>
        <v>SA Development</v>
      </c>
      <c r="H70" s="23" t="str">
        <f>IF(D70="","",VLOOKUP(D70,MASTERLIST!$A:$E,2,FALSE))</f>
        <v>SA Development</v>
      </c>
      <c r="I70" s="42" t="s">
        <v>19</v>
      </c>
      <c r="J70" s="40"/>
      <c r="K70" s="40">
        <v>50</v>
      </c>
      <c r="L70" s="41">
        <f t="shared" si="27"/>
        <v>1.3</v>
      </c>
      <c r="M70" s="41">
        <f t="shared" si="28"/>
        <v>1.3</v>
      </c>
      <c r="N70" s="22" t="str">
        <f t="shared" si="24"/>
        <v>Morne Visser</v>
      </c>
      <c r="O70" s="22" t="str">
        <f t="shared" si="25"/>
        <v>Development</v>
      </c>
      <c r="P70" s="22" t="str">
        <f t="shared" si="23"/>
        <v>Edibles</v>
      </c>
      <c r="Q70" s="22" t="str">
        <f t="shared" si="26"/>
        <v>D1</v>
      </c>
    </row>
    <row r="71" spans="1:17" hidden="1" x14ac:dyDescent="0.25">
      <c r="A71" s="125" t="str">
        <f t="shared" si="29"/>
        <v>2025-GUS-D1</v>
      </c>
      <c r="B71" s="123">
        <f t="shared" si="30"/>
        <v>45951</v>
      </c>
      <c r="C71" s="487" t="str">
        <f t="shared" si="31"/>
        <v>Day 1</v>
      </c>
      <c r="D71" s="489" t="s">
        <v>438</v>
      </c>
      <c r="E71" s="23" t="str">
        <f>IF(D71="","",VLOOKUP(D71,MASTERLIST!$A:$E,3,FALSE))</f>
        <v>Morne</v>
      </c>
      <c r="F71" s="23" t="str">
        <f>IF(D71="","",VLOOKUP(D71,MASTERLIST!$A:$E,4,FALSE))</f>
        <v>Visser</v>
      </c>
      <c r="G71" s="23" t="str">
        <f>IF(D71="","",VLOOKUP(D71,MASTERLIST!$A:$E,5,FALSE))</f>
        <v>SA Development</v>
      </c>
      <c r="H71" s="23" t="str">
        <f>IF(D71="","",VLOOKUP(D71,MASTERLIST!$A:$E,2,FALSE))</f>
        <v>SA Development</v>
      </c>
      <c r="I71" s="42" t="s">
        <v>19</v>
      </c>
      <c r="J71" s="40"/>
      <c r="K71" s="40">
        <v>66</v>
      </c>
      <c r="L71" s="41">
        <f t="shared" si="27"/>
        <v>3</v>
      </c>
      <c r="M71" s="41">
        <f t="shared" si="28"/>
        <v>3</v>
      </c>
      <c r="N71" s="22" t="str">
        <f t="shared" si="24"/>
        <v>Morne Visser</v>
      </c>
      <c r="O71" s="22" t="str">
        <f t="shared" si="25"/>
        <v>Development</v>
      </c>
      <c r="P71" s="22" t="str">
        <f t="shared" si="23"/>
        <v>Edibles</v>
      </c>
      <c r="Q71" s="22" t="str">
        <f t="shared" si="26"/>
        <v>D1</v>
      </c>
    </row>
    <row r="72" spans="1:17" hidden="1" x14ac:dyDescent="0.25">
      <c r="A72" s="125" t="str">
        <f t="shared" si="29"/>
        <v>2025-GUS-D1</v>
      </c>
      <c r="B72" s="123">
        <f t="shared" si="30"/>
        <v>45951</v>
      </c>
      <c r="C72" s="487" t="str">
        <f t="shared" si="31"/>
        <v>Day 1</v>
      </c>
      <c r="D72" s="489" t="s">
        <v>437</v>
      </c>
      <c r="E72" s="23" t="str">
        <f>IF(D72="","",VLOOKUP(D72,MASTERLIST!$A:$E,3,FALSE))</f>
        <v>Craig</v>
      </c>
      <c r="F72" s="23" t="str">
        <f>IF(D72="","",VLOOKUP(D72,MASTERLIST!$A:$E,4,FALSE))</f>
        <v>Doyle</v>
      </c>
      <c r="G72" s="23" t="str">
        <f>IF(D72="","",VLOOKUP(D72,MASTERLIST!$A:$E,5,FALSE))</f>
        <v>SA Development</v>
      </c>
      <c r="H72" s="23" t="str">
        <f>IF(D72="","",VLOOKUP(D72,MASTERLIST!$A:$E,2,FALSE))</f>
        <v>SA Development</v>
      </c>
      <c r="I72" s="42" t="s">
        <v>19</v>
      </c>
      <c r="J72" s="40"/>
      <c r="K72" s="40">
        <v>52</v>
      </c>
      <c r="L72" s="41">
        <f t="shared" si="27"/>
        <v>1.4</v>
      </c>
      <c r="M72" s="41">
        <f t="shared" si="28"/>
        <v>1.4</v>
      </c>
      <c r="N72" s="22" t="str">
        <f t="shared" si="24"/>
        <v>Craig Doyle</v>
      </c>
      <c r="O72" s="22" t="str">
        <f t="shared" si="25"/>
        <v>Development</v>
      </c>
      <c r="P72" s="22" t="str">
        <f t="shared" si="23"/>
        <v>Edibles</v>
      </c>
      <c r="Q72" s="22" t="str">
        <f t="shared" si="26"/>
        <v>D1</v>
      </c>
    </row>
    <row r="73" spans="1:17" hidden="1" x14ac:dyDescent="0.25">
      <c r="A73" s="125" t="str">
        <f t="shared" si="29"/>
        <v>2025-GUS-D1</v>
      </c>
      <c r="B73" s="123">
        <f t="shared" si="30"/>
        <v>45951</v>
      </c>
      <c r="C73" s="487" t="str">
        <f t="shared" si="31"/>
        <v>Day 1</v>
      </c>
      <c r="D73" s="489" t="s">
        <v>437</v>
      </c>
      <c r="E73" s="23" t="str">
        <f>IF(D73="","",VLOOKUP(D73,MASTERLIST!$A:$E,3,FALSE))</f>
        <v>Craig</v>
      </c>
      <c r="F73" s="23" t="str">
        <f>IF(D73="","",VLOOKUP(D73,MASTERLIST!$A:$E,4,FALSE))</f>
        <v>Doyle</v>
      </c>
      <c r="G73" s="23" t="str">
        <f>IF(D73="","",VLOOKUP(D73,MASTERLIST!$A:$E,5,FALSE))</f>
        <v>SA Development</v>
      </c>
      <c r="H73" s="23" t="str">
        <f>IF(D73="","",VLOOKUP(D73,MASTERLIST!$A:$E,2,FALSE))</f>
        <v>SA Development</v>
      </c>
      <c r="I73" s="42" t="s">
        <v>19</v>
      </c>
      <c r="J73" s="40"/>
      <c r="K73" s="40">
        <v>50</v>
      </c>
      <c r="L73" s="41">
        <f t="shared" ref="L73:L74" si="32">IF(K73="","",IF(I73="",ROUND(HLOOKUP(J73,kgList,K73,FALSE),1),ROUND(HLOOKUP(I73,kgList,K73,FALSE),1)))</f>
        <v>1.3</v>
      </c>
      <c r="M73" s="41">
        <f t="shared" ref="M73:M74" si="33">IF(L73="","",IF(COUNTA(I73:J73)&gt;1,"Edible or Inedible",IF(COUNTA(I73)=1,L73*1,IF(COUNTA(J73)=1,L73*1,"ERROR"))))</f>
        <v>1.3</v>
      </c>
      <c r="N73" s="22" t="str">
        <f t="shared" si="24"/>
        <v>Craig Doyle</v>
      </c>
      <c r="O73" s="22" t="str">
        <f t="shared" si="25"/>
        <v>Development</v>
      </c>
      <c r="P73" s="22" t="str">
        <f t="shared" si="23"/>
        <v>Edibles</v>
      </c>
      <c r="Q73" s="22" t="str">
        <f t="shared" si="26"/>
        <v>D1</v>
      </c>
    </row>
    <row r="74" spans="1:17" hidden="1" x14ac:dyDescent="0.25">
      <c r="A74" s="125" t="str">
        <f t="shared" si="29"/>
        <v>2025-GUS-D1</v>
      </c>
      <c r="B74" s="123">
        <f t="shared" si="30"/>
        <v>45951</v>
      </c>
      <c r="C74" s="487" t="str">
        <f t="shared" si="31"/>
        <v>Day 1</v>
      </c>
      <c r="D74" s="489" t="s">
        <v>436</v>
      </c>
      <c r="E74" s="23" t="str">
        <f>IF(D74="","",VLOOKUP(D74,MASTERLIST!$A:$E,3,FALSE))</f>
        <v>JP</v>
      </c>
      <c r="F74" s="23" t="str">
        <f>IF(D74="","",VLOOKUP(D74,MASTERLIST!$A:$E,4,FALSE))</f>
        <v>Mouton</v>
      </c>
      <c r="G74" s="23" t="str">
        <f>IF(D74="","",VLOOKUP(D74,MASTERLIST!$A:$E,5,FALSE))</f>
        <v>SA Development</v>
      </c>
      <c r="H74" s="23" t="str">
        <f>IF(D74="","",VLOOKUP(D74,MASTERLIST!$A:$E,2,FALSE))</f>
        <v>SA Development</v>
      </c>
      <c r="I74" s="40" t="s">
        <v>19</v>
      </c>
      <c r="J74" s="40"/>
      <c r="K74" s="40">
        <v>65</v>
      </c>
      <c r="L74" s="41">
        <f t="shared" si="32"/>
        <v>2.8</v>
      </c>
      <c r="M74" s="41">
        <f t="shared" si="33"/>
        <v>2.8</v>
      </c>
      <c r="N74" s="22" t="str">
        <f t="shared" si="24"/>
        <v>JP Mouton</v>
      </c>
      <c r="O74" s="22" t="str">
        <f t="shared" si="25"/>
        <v>Development</v>
      </c>
      <c r="P74" s="22" t="str">
        <f t="shared" si="23"/>
        <v>Edibles</v>
      </c>
      <c r="Q74" s="22" t="str">
        <f t="shared" si="26"/>
        <v>D1</v>
      </c>
    </row>
    <row r="75" spans="1:17" hidden="1" x14ac:dyDescent="0.25">
      <c r="A75" s="125" t="str">
        <f t="shared" si="29"/>
        <v>2025-GUS-D1</v>
      </c>
      <c r="B75" s="123">
        <f t="shared" si="30"/>
        <v>45951</v>
      </c>
      <c r="C75" s="487" t="str">
        <f t="shared" si="31"/>
        <v>Day 1</v>
      </c>
      <c r="D75" s="489" t="s">
        <v>440</v>
      </c>
      <c r="E75" s="23" t="str">
        <f>IF(D75="","",VLOOKUP(D75,MASTERLIST!$A:$E,3,FALSE))</f>
        <v>Gareth</v>
      </c>
      <c r="F75" s="23" t="str">
        <f>IF(D75="","",VLOOKUP(D75,MASTERLIST!$A:$E,4,FALSE))</f>
        <v>Webster</v>
      </c>
      <c r="G75" s="23" t="str">
        <f>IF(D75="","",VLOOKUP(D75,MASTERLIST!$A:$E,5,FALSE))</f>
        <v>SA Development</v>
      </c>
      <c r="H75" s="23" t="str">
        <f>IF(D75="","",VLOOKUP(D75,MASTERLIST!$A:$E,2,FALSE))</f>
        <v>SA Development</v>
      </c>
      <c r="I75" s="42"/>
      <c r="J75" s="40"/>
      <c r="K75" s="40"/>
      <c r="L75" s="41" t="str">
        <f t="shared" si="27"/>
        <v/>
      </c>
      <c r="M75" s="41" t="str">
        <f t="shared" si="28"/>
        <v/>
      </c>
      <c r="N75" s="22" t="str">
        <f t="shared" si="24"/>
        <v>Gareth Webster</v>
      </c>
      <c r="O75" s="22" t="str">
        <f t="shared" si="25"/>
        <v>Development</v>
      </c>
      <c r="P75" s="22" t="str">
        <f t="shared" si="23"/>
        <v/>
      </c>
      <c r="Q75" s="22" t="str">
        <f t="shared" si="26"/>
        <v>D1</v>
      </c>
    </row>
    <row r="76" spans="1:17" hidden="1" x14ac:dyDescent="0.25">
      <c r="A76" s="125" t="str">
        <f t="shared" si="29"/>
        <v>2025-GUS-D1</v>
      </c>
      <c r="B76" s="123">
        <f t="shared" si="30"/>
        <v>45951</v>
      </c>
      <c r="C76" s="487" t="str">
        <f t="shared" si="31"/>
        <v>Day 1</v>
      </c>
      <c r="D76" s="489" t="s">
        <v>439</v>
      </c>
      <c r="E76" s="23" t="str">
        <f>IF(D76="","",VLOOKUP(D76,MASTERLIST!$A:$E,3,FALSE))</f>
        <v>George</v>
      </c>
      <c r="F76" s="23" t="str">
        <f>IF(D76="","",VLOOKUP(D76,MASTERLIST!$A:$E,4,FALSE))</f>
        <v>Boshoff</v>
      </c>
      <c r="G76" s="23" t="str">
        <f>IF(D76="","",VLOOKUP(D76,MASTERLIST!$A:$E,5,FALSE))</f>
        <v>SA Development</v>
      </c>
      <c r="H76" s="23" t="str">
        <f>IF(D76="","",VLOOKUP(D76,MASTERLIST!$A:$E,2,FALSE))</f>
        <v>SA Development</v>
      </c>
      <c r="I76" s="42"/>
      <c r="J76" s="40"/>
      <c r="K76" s="40"/>
      <c r="L76" s="41" t="str">
        <f t="shared" si="27"/>
        <v/>
      </c>
      <c r="M76" s="41" t="str">
        <f t="shared" si="28"/>
        <v/>
      </c>
      <c r="N76" s="22" t="str">
        <f t="shared" si="24"/>
        <v>George Boshoff</v>
      </c>
      <c r="O76" s="22" t="str">
        <f t="shared" si="25"/>
        <v>Development</v>
      </c>
      <c r="P76" s="22" t="str">
        <f t="shared" si="23"/>
        <v/>
      </c>
      <c r="Q76" s="22" t="str">
        <f t="shared" si="26"/>
        <v>D1</v>
      </c>
    </row>
    <row r="77" spans="1:17" hidden="1" x14ac:dyDescent="0.25">
      <c r="A77" s="125" t="str">
        <f t="shared" si="29"/>
        <v>2025-GUS-D1</v>
      </c>
      <c r="B77" s="123">
        <f t="shared" si="30"/>
        <v>45951</v>
      </c>
      <c r="C77" s="487" t="str">
        <f t="shared" si="31"/>
        <v>Day 1</v>
      </c>
      <c r="D77" s="489" t="s">
        <v>432</v>
      </c>
      <c r="E77" s="23" t="str">
        <f>IF(D77="","",VLOOKUP(D77,MASTERLIST!$A:$E,3,FALSE))</f>
        <v>Sume</v>
      </c>
      <c r="F77" s="23" t="str">
        <f>IF(D77="","",VLOOKUP(D77,MASTERLIST!$A:$E,4,FALSE))</f>
        <v>Mostert</v>
      </c>
      <c r="G77" s="23" t="str">
        <f>IF(D77="","",VLOOKUP(D77,MASTERLIST!$A:$E,5,FALSE))</f>
        <v>SA Ladies</v>
      </c>
      <c r="H77" s="23" t="str">
        <f>IF(D77="","",VLOOKUP(D77,MASTERLIST!$A:$E,2,FALSE))</f>
        <v>SA Ladies</v>
      </c>
      <c r="I77" s="42"/>
      <c r="J77" s="40" t="s">
        <v>140</v>
      </c>
      <c r="K77" s="40">
        <v>124</v>
      </c>
      <c r="L77" s="41">
        <f t="shared" si="27"/>
        <v>24.3</v>
      </c>
      <c r="M77" s="41">
        <f t="shared" si="28"/>
        <v>24.3</v>
      </c>
      <c r="N77" s="22" t="str">
        <f t="shared" si="24"/>
        <v>Sume Mostert</v>
      </c>
      <c r="O77" s="22" t="str">
        <f t="shared" si="25"/>
        <v>Ladies</v>
      </c>
      <c r="P77" s="22" t="str">
        <f t="shared" si="23"/>
        <v>Inedibles</v>
      </c>
      <c r="Q77" s="22" t="str">
        <f t="shared" si="26"/>
        <v>D1</v>
      </c>
    </row>
    <row r="78" spans="1:17" hidden="1" x14ac:dyDescent="0.25">
      <c r="A78" s="125" t="str">
        <f t="shared" si="29"/>
        <v>2025-GUS-D1</v>
      </c>
      <c r="B78" s="123">
        <f t="shared" si="30"/>
        <v>45951</v>
      </c>
      <c r="C78" s="487" t="str">
        <f t="shared" si="31"/>
        <v>Day 1</v>
      </c>
      <c r="D78" s="489" t="s">
        <v>328</v>
      </c>
      <c r="E78" s="23" t="str">
        <f>IF(D78="","",VLOOKUP(D78,MASTERLIST!$A:$E,3,FALSE))</f>
        <v>Helen</v>
      </c>
      <c r="F78" s="23" t="str">
        <f>IF(D78="","",VLOOKUP(D78,MASTERLIST!$A:$E,4,FALSE))</f>
        <v>Potgieter</v>
      </c>
      <c r="G78" s="23" t="str">
        <f>IF(D78="","",VLOOKUP(D78,MASTERLIST!$A:$E,5,FALSE))</f>
        <v>SA Ladies</v>
      </c>
      <c r="H78" s="23" t="str">
        <f>IF(D78="","",VLOOKUP(D78,MASTERLIST!$A:$E,2,FALSE))</f>
        <v>SA Ladies</v>
      </c>
      <c r="I78" s="42"/>
      <c r="J78" s="40"/>
      <c r="K78" s="40"/>
      <c r="L78" s="41" t="str">
        <f t="shared" si="27"/>
        <v/>
      </c>
      <c r="M78" s="41" t="str">
        <f t="shared" si="28"/>
        <v/>
      </c>
      <c r="N78" s="22" t="str">
        <f t="shared" si="24"/>
        <v>Helen Potgieter</v>
      </c>
      <c r="O78" s="22" t="str">
        <f t="shared" si="25"/>
        <v>Ladies</v>
      </c>
      <c r="P78" s="22" t="str">
        <f t="shared" si="23"/>
        <v/>
      </c>
      <c r="Q78" s="22" t="str">
        <f t="shared" si="26"/>
        <v>D1</v>
      </c>
    </row>
    <row r="79" spans="1:17" hidden="1" x14ac:dyDescent="0.25">
      <c r="A79" s="125" t="str">
        <f t="shared" si="29"/>
        <v>2025-GUS-D1</v>
      </c>
      <c r="B79" s="123">
        <f t="shared" si="30"/>
        <v>45951</v>
      </c>
      <c r="C79" s="487" t="str">
        <f t="shared" si="31"/>
        <v>Day 1</v>
      </c>
      <c r="D79" s="489" t="s">
        <v>431</v>
      </c>
      <c r="E79" s="23" t="str">
        <f>IF(D79="","",VLOOKUP(D79,MASTERLIST!$A:$E,3,FALSE))</f>
        <v>Mariette</v>
      </c>
      <c r="F79" s="23" t="str">
        <f>IF(D79="","",VLOOKUP(D79,MASTERLIST!$A:$E,4,FALSE))</f>
        <v>Du Plessis</v>
      </c>
      <c r="G79" s="23" t="str">
        <f>IF(D79="","",VLOOKUP(D79,MASTERLIST!$A:$E,5,FALSE))</f>
        <v>SA Ladies</v>
      </c>
      <c r="H79" s="23" t="str">
        <f>IF(D79="","",VLOOKUP(D79,MASTERLIST!$A:$E,2,FALSE))</f>
        <v>SA Ladies</v>
      </c>
      <c r="I79" s="42"/>
      <c r="J79" s="40"/>
      <c r="K79" s="40"/>
      <c r="L79" s="41" t="str">
        <f t="shared" si="27"/>
        <v/>
      </c>
      <c r="M79" s="41" t="str">
        <f t="shared" si="28"/>
        <v/>
      </c>
      <c r="N79" s="22" t="str">
        <f t="shared" si="24"/>
        <v>Mariette Du Plessis</v>
      </c>
      <c r="O79" s="22" t="str">
        <f t="shared" si="25"/>
        <v>Ladies</v>
      </c>
      <c r="P79" s="22" t="str">
        <f t="shared" si="23"/>
        <v/>
      </c>
      <c r="Q79" s="22" t="str">
        <f t="shared" si="26"/>
        <v>D1</v>
      </c>
    </row>
    <row r="80" spans="1:17" hidden="1" x14ac:dyDescent="0.25">
      <c r="A80" s="125" t="str">
        <f t="shared" si="29"/>
        <v>2025-GUS-D1</v>
      </c>
      <c r="B80" s="123">
        <f t="shared" si="30"/>
        <v>45951</v>
      </c>
      <c r="C80" s="487" t="str">
        <f t="shared" si="31"/>
        <v>Day 1</v>
      </c>
      <c r="D80" s="489" t="s">
        <v>330</v>
      </c>
      <c r="E80" s="23" t="str">
        <f>IF(D80="","",VLOOKUP(D80,MASTERLIST!$A:$E,3,FALSE))</f>
        <v>Angelique</v>
      </c>
      <c r="F80" s="23" t="str">
        <f>IF(D80="","",VLOOKUP(D80,MASTERLIST!$A:$E,4,FALSE))</f>
        <v>Van Dyk</v>
      </c>
      <c r="G80" s="23" t="str">
        <f>IF(D80="","",VLOOKUP(D80,MASTERLIST!$A:$E,5,FALSE))</f>
        <v>SA Ladies</v>
      </c>
      <c r="H80" s="23" t="str">
        <f>IF(D80="","",VLOOKUP(D80,MASTERLIST!$A:$E,2,FALSE))</f>
        <v>SA Ladies</v>
      </c>
      <c r="I80" s="42" t="s">
        <v>19</v>
      </c>
      <c r="J80" s="40"/>
      <c r="K80" s="40">
        <v>40</v>
      </c>
      <c r="L80" s="41">
        <f t="shared" si="27"/>
        <v>0.7</v>
      </c>
      <c r="M80" s="41">
        <f t="shared" si="28"/>
        <v>0.7</v>
      </c>
      <c r="N80" s="22" t="str">
        <f t="shared" si="24"/>
        <v>Angelique Van Dyk</v>
      </c>
      <c r="O80" s="22" t="str">
        <f t="shared" si="25"/>
        <v>Ladies</v>
      </c>
      <c r="P80" s="22" t="str">
        <f t="shared" si="23"/>
        <v>Edibles</v>
      </c>
      <c r="Q80" s="22" t="str">
        <f t="shared" si="26"/>
        <v>D1</v>
      </c>
    </row>
    <row r="81" spans="1:17" hidden="1" x14ac:dyDescent="0.25">
      <c r="A81" s="125" t="str">
        <f t="shared" si="29"/>
        <v>2025-GUS-D1</v>
      </c>
      <c r="B81" s="123">
        <f t="shared" si="30"/>
        <v>45951</v>
      </c>
      <c r="C81" s="487" t="str">
        <f t="shared" si="31"/>
        <v>Day 1</v>
      </c>
      <c r="D81" s="489" t="s">
        <v>433</v>
      </c>
      <c r="E81" s="23" t="str">
        <f>IF(D81="","",VLOOKUP(D81,MASTERLIST!$A:$E,3,FALSE))</f>
        <v>Saffiya</v>
      </c>
      <c r="F81" s="23" t="str">
        <f>IF(D81="","",VLOOKUP(D81,MASTERLIST!$A:$E,4,FALSE))</f>
        <v>Ahmod</v>
      </c>
      <c r="G81" s="23" t="str">
        <f>IF(D81="","",VLOOKUP(D81,MASTERLIST!$A:$E,5,FALSE))</f>
        <v>SA Ladies</v>
      </c>
      <c r="H81" s="23" t="str">
        <f>IF(D81="","",VLOOKUP(D81,MASTERLIST!$A:$E,2,FALSE))</f>
        <v>SA Ladies</v>
      </c>
      <c r="I81" s="42"/>
      <c r="J81" s="40"/>
      <c r="K81" s="40"/>
      <c r="L81" s="41" t="str">
        <f t="shared" si="27"/>
        <v/>
      </c>
      <c r="M81" s="41" t="str">
        <f t="shared" si="28"/>
        <v/>
      </c>
      <c r="N81" s="22" t="str">
        <f t="shared" si="24"/>
        <v>Saffiya Ahmod</v>
      </c>
      <c r="O81" s="22" t="str">
        <f t="shared" si="25"/>
        <v>Ladies</v>
      </c>
      <c r="P81" s="22" t="str">
        <f t="shared" si="23"/>
        <v/>
      </c>
      <c r="Q81" s="22" t="str">
        <f t="shared" si="26"/>
        <v>D1</v>
      </c>
    </row>
    <row r="82" spans="1:17" hidden="1" x14ac:dyDescent="0.25">
      <c r="A82" s="125" t="str">
        <f t="shared" si="29"/>
        <v>2025-GUS-D1</v>
      </c>
      <c r="B82" s="123">
        <f t="shared" si="30"/>
        <v>45951</v>
      </c>
      <c r="C82" s="487" t="str">
        <f t="shared" si="31"/>
        <v>Day 1</v>
      </c>
      <c r="D82" s="489" t="s">
        <v>325</v>
      </c>
      <c r="E82" s="23" t="str">
        <f>IF(D82="","",VLOOKUP(D82,MASTERLIST!$A:$E,3,FALSE))</f>
        <v>Yolanda</v>
      </c>
      <c r="F82" s="23" t="str">
        <f>IF(D82="","",VLOOKUP(D82,MASTERLIST!$A:$E,4,FALSE))</f>
        <v>Vermeulen</v>
      </c>
      <c r="G82" s="23" t="str">
        <f>IF(D82="","",VLOOKUP(D82,MASTERLIST!$A:$E,5,FALSE))</f>
        <v>SA Ladies</v>
      </c>
      <c r="H82" s="23" t="str">
        <f>IF(D82="","",VLOOKUP(D82,MASTERLIST!$A:$E,2,FALSE))</f>
        <v>SA Ladies</v>
      </c>
      <c r="I82" s="42"/>
      <c r="J82" s="40"/>
      <c r="K82" s="40"/>
      <c r="L82" s="41" t="str">
        <f t="shared" si="27"/>
        <v/>
      </c>
      <c r="M82" s="41" t="str">
        <f t="shared" si="28"/>
        <v/>
      </c>
      <c r="N82" s="22" t="str">
        <f t="shared" si="24"/>
        <v>Yolanda Vermeulen</v>
      </c>
      <c r="O82" s="22" t="str">
        <f t="shared" si="25"/>
        <v>Ladies</v>
      </c>
      <c r="P82" s="22" t="str">
        <f t="shared" si="23"/>
        <v/>
      </c>
      <c r="Q82" s="22" t="str">
        <f t="shared" si="26"/>
        <v>D1</v>
      </c>
    </row>
    <row r="83" spans="1:17" hidden="1" x14ac:dyDescent="0.25">
      <c r="A83" s="125" t="str">
        <f t="shared" si="29"/>
        <v>2025-GUS-D1</v>
      </c>
      <c r="B83" s="123">
        <f t="shared" si="30"/>
        <v>45951</v>
      </c>
      <c r="C83" s="487" t="str">
        <f t="shared" si="31"/>
        <v>Day 1</v>
      </c>
      <c r="D83" s="489" t="s">
        <v>191</v>
      </c>
      <c r="E83" s="23" t="str">
        <f>IF(D83="","",VLOOKUP(D83,MASTERLIST!$A:$E,3,FALSE))</f>
        <v>Mariette</v>
      </c>
      <c r="F83" s="23" t="str">
        <f>IF(D83="","",VLOOKUP(D83,MASTERLIST!$A:$E,4,FALSE))</f>
        <v>Westraad</v>
      </c>
      <c r="G83" s="23" t="str">
        <f>IF(D83="","",VLOOKUP(D83,MASTERLIST!$A:$E,5,FALSE))</f>
        <v>SA Ladies</v>
      </c>
      <c r="H83" s="23" t="str">
        <f>IF(D83="","",VLOOKUP(D83,MASTERLIST!$A:$E,2,FALSE))</f>
        <v>SA Ladies</v>
      </c>
      <c r="I83" s="42"/>
      <c r="J83" s="40"/>
      <c r="K83" s="40"/>
      <c r="L83" s="41" t="str">
        <f t="shared" si="27"/>
        <v/>
      </c>
      <c r="M83" s="41" t="str">
        <f t="shared" si="28"/>
        <v/>
      </c>
      <c r="N83" s="22" t="str">
        <f t="shared" si="24"/>
        <v>Mariette Westraad</v>
      </c>
      <c r="O83" s="22" t="str">
        <f t="shared" si="25"/>
        <v>Ladies</v>
      </c>
      <c r="P83" s="22" t="str">
        <f t="shared" si="23"/>
        <v/>
      </c>
      <c r="Q83" s="22" t="str">
        <f t="shared" si="26"/>
        <v>D1</v>
      </c>
    </row>
    <row r="84" spans="1:17" hidden="1" x14ac:dyDescent="0.25">
      <c r="A84" s="125" t="str">
        <f t="shared" si="29"/>
        <v>2025-GUS-D1</v>
      </c>
      <c r="B84" s="123">
        <f t="shared" si="30"/>
        <v>45951</v>
      </c>
      <c r="C84" s="487" t="str">
        <f t="shared" si="31"/>
        <v>Day 1</v>
      </c>
      <c r="D84" s="489" t="s">
        <v>274</v>
      </c>
      <c r="E84" s="23" t="str">
        <f>IF(D84="","",VLOOKUP(D84,MASTERLIST!$A:$E,3,FALSE))</f>
        <v>Wentzel</v>
      </c>
      <c r="F84" s="23" t="str">
        <f>IF(D84="","",VLOOKUP(D84,MASTERLIST!$A:$E,4,FALSE))</f>
        <v>Smal</v>
      </c>
      <c r="G84" s="23" t="str">
        <f>IF(D84="","",VLOOKUP(D84,MASTERLIST!$A:$E,5,FALSE))</f>
        <v>Nam President A</v>
      </c>
      <c r="H84" s="23" t="str">
        <f>IF(D84="","",VLOOKUP(D84,MASTERLIST!$A:$E,2,FALSE))</f>
        <v>Nam President A</v>
      </c>
      <c r="I84" s="42"/>
      <c r="J84" s="40" t="s">
        <v>135</v>
      </c>
      <c r="K84" s="40">
        <v>177</v>
      </c>
      <c r="L84" s="41">
        <f t="shared" si="27"/>
        <v>76.8</v>
      </c>
      <c r="M84" s="41">
        <f t="shared" si="28"/>
        <v>76.8</v>
      </c>
      <c r="N84" s="22" t="str">
        <f t="shared" si="24"/>
        <v>Wentzel Smal</v>
      </c>
      <c r="O84" s="22" t="str">
        <f t="shared" si="25"/>
        <v>President A</v>
      </c>
      <c r="P84" s="22" t="str">
        <f t="shared" si="23"/>
        <v>Inedibles</v>
      </c>
      <c r="Q84" s="22" t="str">
        <f t="shared" si="26"/>
        <v>D1</v>
      </c>
    </row>
    <row r="85" spans="1:17" hidden="1" x14ac:dyDescent="0.25">
      <c r="A85" s="125" t="str">
        <f t="shared" si="29"/>
        <v>2025-GUS-D1</v>
      </c>
      <c r="B85" s="123">
        <f t="shared" si="30"/>
        <v>45951</v>
      </c>
      <c r="C85" s="487" t="str">
        <f t="shared" si="31"/>
        <v>Day 1</v>
      </c>
      <c r="D85" s="489" t="s">
        <v>253</v>
      </c>
      <c r="E85" s="23" t="str">
        <f>IF(D85="","",VLOOKUP(D85,MASTERLIST!$A:$E,3,FALSE))</f>
        <v>Raymond</v>
      </c>
      <c r="F85" s="23" t="str">
        <f>IF(D85="","",VLOOKUP(D85,MASTERLIST!$A:$E,4,FALSE))</f>
        <v>Duvenhage</v>
      </c>
      <c r="G85" s="23" t="str">
        <f>IF(D85="","",VLOOKUP(D85,MASTERLIST!$A:$E,5,FALSE))</f>
        <v>Nam President A</v>
      </c>
      <c r="H85" s="23" t="str">
        <f>IF(D85="","",VLOOKUP(D85,MASTERLIST!$A:$E,2,FALSE))</f>
        <v>Nam President A</v>
      </c>
      <c r="I85" s="42"/>
      <c r="J85" s="40" t="s">
        <v>141</v>
      </c>
      <c r="K85" s="40">
        <v>165</v>
      </c>
      <c r="L85" s="41">
        <f t="shared" si="27"/>
        <v>24.1</v>
      </c>
      <c r="M85" s="41">
        <f t="shared" si="28"/>
        <v>24.1</v>
      </c>
      <c r="N85" s="22" t="str">
        <f t="shared" si="24"/>
        <v>Raymond Duvenhage</v>
      </c>
      <c r="O85" s="22" t="str">
        <f t="shared" si="25"/>
        <v>President A</v>
      </c>
      <c r="P85" s="22" t="str">
        <f t="shared" si="23"/>
        <v>Inedibles</v>
      </c>
      <c r="Q85" s="22" t="str">
        <f t="shared" si="26"/>
        <v>D1</v>
      </c>
    </row>
    <row r="86" spans="1:17" hidden="1" x14ac:dyDescent="0.25">
      <c r="A86" s="125" t="str">
        <f t="shared" si="29"/>
        <v>2025-GUS-D1</v>
      </c>
      <c r="B86" s="123">
        <f t="shared" si="30"/>
        <v>45951</v>
      </c>
      <c r="C86" s="487" t="str">
        <f t="shared" si="31"/>
        <v>Day 1</v>
      </c>
      <c r="D86" s="489" t="s">
        <v>253</v>
      </c>
      <c r="E86" s="23" t="str">
        <f>IF(D86="","",VLOOKUP(D86,MASTERLIST!$A:$E,3,FALSE))</f>
        <v>Raymond</v>
      </c>
      <c r="F86" s="23" t="str">
        <f>IF(D86="","",VLOOKUP(D86,MASTERLIST!$A:$E,4,FALSE))</f>
        <v>Duvenhage</v>
      </c>
      <c r="G86" s="23" t="str">
        <f>IF(D86="","",VLOOKUP(D86,MASTERLIST!$A:$E,5,FALSE))</f>
        <v>Nam President A</v>
      </c>
      <c r="H86" s="23" t="str">
        <f>IF(D86="","",VLOOKUP(D86,MASTERLIST!$A:$E,2,FALSE))</f>
        <v>Nam President A</v>
      </c>
      <c r="I86" s="42"/>
      <c r="J86" s="40" t="s">
        <v>141</v>
      </c>
      <c r="K86" s="40">
        <v>155</v>
      </c>
      <c r="L86" s="41">
        <f t="shared" ref="L86" si="34">IF(K86="","",IF(I86="",ROUND(HLOOKUP(J86,kgList,K86,FALSE),1),ROUND(HLOOKUP(I86,kgList,K86,FALSE),1)))</f>
        <v>19.5</v>
      </c>
      <c r="M86" s="41">
        <f t="shared" ref="M86" si="35">IF(L86="","",IF(COUNTA(I86:J86)&gt;1,"Edible or Inedible",IF(COUNTA(I86)=1,L86*1,IF(COUNTA(J86)=1,L86*1,"ERROR"))))</f>
        <v>19.5</v>
      </c>
      <c r="N86" s="22" t="str">
        <f t="shared" si="24"/>
        <v>Raymond Duvenhage</v>
      </c>
      <c r="O86" s="22" t="str">
        <f t="shared" si="25"/>
        <v>President A</v>
      </c>
      <c r="P86" s="22" t="str">
        <f t="shared" si="23"/>
        <v>Inedibles</v>
      </c>
      <c r="Q86" s="22" t="str">
        <f t="shared" si="26"/>
        <v>D1</v>
      </c>
    </row>
    <row r="87" spans="1:17" hidden="1" x14ac:dyDescent="0.25">
      <c r="A87" s="125" t="str">
        <f t="shared" si="29"/>
        <v>2025-GUS-D1</v>
      </c>
      <c r="B87" s="123">
        <f t="shared" si="30"/>
        <v>45951</v>
      </c>
      <c r="C87" s="487" t="str">
        <f t="shared" si="31"/>
        <v>Day 1</v>
      </c>
      <c r="D87" s="489" t="s">
        <v>277</v>
      </c>
      <c r="E87" s="23" t="str">
        <f>IF(D87="","",VLOOKUP(D87,MASTERLIST!$A:$E,3,FALSE))</f>
        <v>Heini</v>
      </c>
      <c r="F87" s="23" t="str">
        <f>IF(D87="","",VLOOKUP(D87,MASTERLIST!$A:$E,4,FALSE))</f>
        <v>Zahrt</v>
      </c>
      <c r="G87" s="23" t="str">
        <f>IF(D87="","",VLOOKUP(D87,MASTERLIST!$A:$E,5,FALSE))</f>
        <v>Nam President A</v>
      </c>
      <c r="H87" s="23" t="str">
        <f>IF(D87="","",VLOOKUP(D87,MASTERLIST!$A:$E,2,FALSE))</f>
        <v>Nam President A</v>
      </c>
      <c r="I87" s="42"/>
      <c r="J87" s="40" t="s">
        <v>141</v>
      </c>
      <c r="K87" s="40">
        <v>144</v>
      </c>
      <c r="L87" s="41">
        <f t="shared" ref="L87:L147" si="36">IF(K87="","",IF(I87="",ROUND(HLOOKUP(J87,kgList,K87,FALSE),1),ROUND(HLOOKUP(I87,kgList,K87,FALSE),1)))</f>
        <v>15.1</v>
      </c>
      <c r="M87" s="41">
        <f t="shared" ref="M87:M147" si="37">IF(L87="","",IF(COUNTA(I87:J87)&gt;1,"Edible or Inedible",IF(COUNTA(I87)=1,L87*1,IF(COUNTA(J87)=1,L87*1,"ERROR"))))</f>
        <v>15.1</v>
      </c>
      <c r="N87" s="22" t="str">
        <f t="shared" ref="N87:N89" si="38">CONCATENATE(E87," ",F87)</f>
        <v>Heini Zahrt</v>
      </c>
      <c r="O87" s="22" t="str">
        <f t="shared" si="25"/>
        <v>President A</v>
      </c>
      <c r="P87" s="22" t="str">
        <f t="shared" ref="P87:P89" si="39">IF(I87="",IF(J87="","",$J$1),$I$1)</f>
        <v>Inedibles</v>
      </c>
      <c r="Q87" s="22" t="str">
        <f t="shared" si="26"/>
        <v>D1</v>
      </c>
    </row>
    <row r="88" spans="1:17" hidden="1" x14ac:dyDescent="0.25">
      <c r="A88" s="125" t="str">
        <f t="shared" si="29"/>
        <v>2025-GUS-D1</v>
      </c>
      <c r="B88" s="123">
        <f t="shared" si="30"/>
        <v>45951</v>
      </c>
      <c r="C88" s="487" t="str">
        <f t="shared" si="31"/>
        <v>Day 1</v>
      </c>
      <c r="D88" s="489" t="s">
        <v>277</v>
      </c>
      <c r="E88" s="23" t="str">
        <f>IF(D88="","",VLOOKUP(D88,MASTERLIST!$A:$E,3,FALSE))</f>
        <v>Heini</v>
      </c>
      <c r="F88" s="23" t="str">
        <f>IF(D88="","",VLOOKUP(D88,MASTERLIST!$A:$E,4,FALSE))</f>
        <v>Zahrt</v>
      </c>
      <c r="G88" s="23" t="str">
        <f>IF(D88="","",VLOOKUP(D88,MASTERLIST!$A:$E,5,FALSE))</f>
        <v>Nam President A</v>
      </c>
      <c r="H88" s="23" t="str">
        <f>IF(D88="","",VLOOKUP(D88,MASTERLIST!$A:$E,2,FALSE))</f>
        <v>Nam President A</v>
      </c>
      <c r="I88" s="42"/>
      <c r="J88" s="40" t="s">
        <v>141</v>
      </c>
      <c r="K88" s="40">
        <v>123</v>
      </c>
      <c r="L88" s="41">
        <f t="shared" si="36"/>
        <v>8.8000000000000007</v>
      </c>
      <c r="M88" s="41">
        <f t="shared" si="37"/>
        <v>8.8000000000000007</v>
      </c>
      <c r="N88" s="22" t="str">
        <f t="shared" si="38"/>
        <v>Heini Zahrt</v>
      </c>
      <c r="O88" s="22" t="str">
        <f t="shared" si="25"/>
        <v>President A</v>
      </c>
      <c r="P88" s="22" t="str">
        <f t="shared" si="39"/>
        <v>Inedibles</v>
      </c>
      <c r="Q88" s="22" t="str">
        <f t="shared" si="26"/>
        <v>D1</v>
      </c>
    </row>
    <row r="89" spans="1:17" hidden="1" x14ac:dyDescent="0.25">
      <c r="A89" s="125" t="str">
        <f t="shared" si="29"/>
        <v>2025-GUS-D1</v>
      </c>
      <c r="B89" s="123">
        <f t="shared" si="30"/>
        <v>45951</v>
      </c>
      <c r="C89" s="487" t="str">
        <f t="shared" si="31"/>
        <v>Day 1</v>
      </c>
      <c r="D89" s="489" t="s">
        <v>446</v>
      </c>
      <c r="E89" s="23" t="str">
        <f>IF(D89="","",VLOOKUP(D89,MASTERLIST!$A:$E,3,FALSE))</f>
        <v>Marco</v>
      </c>
      <c r="F89" s="23" t="str">
        <f>IF(D89="","",VLOOKUP(D89,MASTERLIST!$A:$E,4,FALSE))</f>
        <v>Klein</v>
      </c>
      <c r="G89" s="23" t="str">
        <f>IF(D89="","",VLOOKUP(D89,MASTERLIST!$A:$E,5,FALSE))</f>
        <v>Nam President A</v>
      </c>
      <c r="H89" s="23" t="str">
        <f>IF(D89="","",VLOOKUP(D89,MASTERLIST!$A:$E,2,FALSE))</f>
        <v>Nam President A</v>
      </c>
      <c r="I89" s="42"/>
      <c r="J89" s="40" t="s">
        <v>141</v>
      </c>
      <c r="K89" s="40">
        <v>145</v>
      </c>
      <c r="L89" s="41">
        <f t="shared" si="36"/>
        <v>15.5</v>
      </c>
      <c r="M89" s="41">
        <f t="shared" si="37"/>
        <v>15.5</v>
      </c>
      <c r="N89" s="22" t="str">
        <f t="shared" si="38"/>
        <v>Marco Klein</v>
      </c>
      <c r="O89" s="22" t="str">
        <f t="shared" si="25"/>
        <v>President A</v>
      </c>
      <c r="P89" s="22" t="str">
        <f t="shared" si="39"/>
        <v>Inedibles</v>
      </c>
      <c r="Q89" s="22" t="str">
        <f t="shared" si="26"/>
        <v>D1</v>
      </c>
    </row>
    <row r="90" spans="1:17" hidden="1" x14ac:dyDescent="0.25">
      <c r="A90" s="125" t="str">
        <f t="shared" ref="A90:A99" si="40">IF(D90="","",A89)</f>
        <v>2025-GUS-D1</v>
      </c>
      <c r="B90" s="123">
        <f t="shared" ref="B90:B99" si="41">IF(D90="","",B89)</f>
        <v>45951</v>
      </c>
      <c r="C90" s="487" t="str">
        <f t="shared" ref="C90:C99" si="42">IF(D90="","",C89)</f>
        <v>Day 1</v>
      </c>
      <c r="D90" s="489" t="s">
        <v>446</v>
      </c>
      <c r="E90" s="23" t="str">
        <f>IF(D90="","",VLOOKUP(D90,MASTERLIST!$A:$E,3,FALSE))</f>
        <v>Marco</v>
      </c>
      <c r="F90" s="23" t="str">
        <f>IF(D90="","",VLOOKUP(D90,MASTERLIST!$A:$E,4,FALSE))</f>
        <v>Klein</v>
      </c>
      <c r="G90" s="23" t="str">
        <f>IF(D90="","",VLOOKUP(D90,MASTERLIST!$A:$E,5,FALSE))</f>
        <v>Nam President A</v>
      </c>
      <c r="H90" s="23" t="str">
        <f>IF(D90="","",VLOOKUP(D90,MASTERLIST!$A:$E,2,FALSE))</f>
        <v>Nam President A</v>
      </c>
      <c r="I90" s="40"/>
      <c r="J90" s="40" t="s">
        <v>141</v>
      </c>
      <c r="K90" s="40">
        <v>109</v>
      </c>
      <c r="L90" s="41">
        <f t="shared" si="36"/>
        <v>5.8</v>
      </c>
      <c r="M90" s="41">
        <f t="shared" si="37"/>
        <v>5.8</v>
      </c>
      <c r="N90" s="22" t="str">
        <f t="shared" ref="N90:N153" si="43">CONCATENATE(E90," ",F90)</f>
        <v>Marco Klein</v>
      </c>
      <c r="O90" s="22" t="str">
        <f t="shared" si="25"/>
        <v>President A</v>
      </c>
      <c r="P90" s="22" t="str">
        <f t="shared" ref="P90:P153" si="44">IF(I90="",IF(J90="","",$J$1),$I$1)</f>
        <v>Inedibles</v>
      </c>
      <c r="Q90" s="22" t="str">
        <f t="shared" si="26"/>
        <v>D1</v>
      </c>
    </row>
    <row r="91" spans="1:17" hidden="1" x14ac:dyDescent="0.25">
      <c r="A91" s="125" t="str">
        <f t="shared" si="40"/>
        <v>2025-GUS-D1</v>
      </c>
      <c r="B91" s="123">
        <f t="shared" si="41"/>
        <v>45951</v>
      </c>
      <c r="C91" s="487" t="str">
        <f t="shared" si="42"/>
        <v>Day 1</v>
      </c>
      <c r="D91" s="489" t="s">
        <v>446</v>
      </c>
      <c r="E91" s="23" t="str">
        <f>IF(D91="","",VLOOKUP(D91,MASTERLIST!$A:$E,3,FALSE))</f>
        <v>Marco</v>
      </c>
      <c r="F91" s="23" t="str">
        <f>IF(D91="","",VLOOKUP(D91,MASTERLIST!$A:$E,4,FALSE))</f>
        <v>Klein</v>
      </c>
      <c r="G91" s="23" t="str">
        <f>IF(D91="","",VLOOKUP(D91,MASTERLIST!$A:$E,5,FALSE))</f>
        <v>Nam President A</v>
      </c>
      <c r="H91" s="23" t="str">
        <f>IF(D91="","",VLOOKUP(D91,MASTERLIST!$A:$E,2,FALSE))</f>
        <v>Nam President A</v>
      </c>
      <c r="I91" s="42" t="s">
        <v>19</v>
      </c>
      <c r="J91" s="40"/>
      <c r="K91" s="40">
        <v>47</v>
      </c>
      <c r="L91" s="41">
        <f t="shared" si="36"/>
        <v>1.1000000000000001</v>
      </c>
      <c r="M91" s="41">
        <f t="shared" si="37"/>
        <v>1.1000000000000001</v>
      </c>
      <c r="N91" s="22" t="str">
        <f t="shared" si="43"/>
        <v>Marco Klein</v>
      </c>
      <c r="O91" s="22" t="str">
        <f t="shared" si="25"/>
        <v>President A</v>
      </c>
      <c r="P91" s="22" t="str">
        <f t="shared" si="44"/>
        <v>Edibles</v>
      </c>
      <c r="Q91" s="22" t="str">
        <f t="shared" si="26"/>
        <v>D1</v>
      </c>
    </row>
    <row r="92" spans="1:17" hidden="1" x14ac:dyDescent="0.25">
      <c r="A92" s="125" t="str">
        <f t="shared" si="40"/>
        <v>2025-GUS-D1</v>
      </c>
      <c r="B92" s="123">
        <f t="shared" si="41"/>
        <v>45951</v>
      </c>
      <c r="C92" s="487" t="str">
        <f t="shared" si="42"/>
        <v>Day 1</v>
      </c>
      <c r="D92" s="489" t="s">
        <v>88</v>
      </c>
      <c r="E92" s="23" t="str">
        <f>IF(D92="","",VLOOKUP(D92,MASTERLIST!$A:$E,3,FALSE))</f>
        <v>Chrisjan</v>
      </c>
      <c r="F92" s="23" t="str">
        <f>IF(D92="","",VLOOKUP(D92,MASTERLIST!$A:$E,4,FALSE))</f>
        <v>Potgieter</v>
      </c>
      <c r="G92" s="23" t="str">
        <f>IF(D92="","",VLOOKUP(D92,MASTERLIST!$A:$E,5,FALSE))</f>
        <v>Nam President A</v>
      </c>
      <c r="H92" s="23" t="str">
        <f>IF(D92="","",VLOOKUP(D92,MASTERLIST!$A:$E,2,FALSE))</f>
        <v>Nam President A</v>
      </c>
      <c r="I92" s="42"/>
      <c r="J92" s="40" t="s">
        <v>142</v>
      </c>
      <c r="K92" s="40">
        <v>103</v>
      </c>
      <c r="L92" s="41">
        <f t="shared" si="36"/>
        <v>4.0999999999999996</v>
      </c>
      <c r="M92" s="41">
        <f t="shared" si="37"/>
        <v>4.0999999999999996</v>
      </c>
      <c r="N92" s="22" t="str">
        <f t="shared" si="43"/>
        <v>Chrisjan Potgieter</v>
      </c>
      <c r="O92" s="22" t="str">
        <f t="shared" si="25"/>
        <v>President A</v>
      </c>
      <c r="P92" s="22" t="str">
        <f t="shared" si="44"/>
        <v>Inedibles</v>
      </c>
      <c r="Q92" s="22" t="str">
        <f t="shared" si="26"/>
        <v>D1</v>
      </c>
    </row>
    <row r="93" spans="1:17" hidden="1" x14ac:dyDescent="0.25">
      <c r="A93" s="125" t="str">
        <f t="shared" si="40"/>
        <v>2025-GUS-D1</v>
      </c>
      <c r="B93" s="123">
        <f t="shared" si="41"/>
        <v>45951</v>
      </c>
      <c r="C93" s="487" t="str">
        <f t="shared" si="42"/>
        <v>Day 1</v>
      </c>
      <c r="D93" s="489" t="s">
        <v>88</v>
      </c>
      <c r="E93" s="23" t="str">
        <f>IF(D93="","",VLOOKUP(D93,MASTERLIST!$A:$E,3,FALSE))</f>
        <v>Chrisjan</v>
      </c>
      <c r="F93" s="23" t="str">
        <f>IF(D93="","",VLOOKUP(D93,MASTERLIST!$A:$E,4,FALSE))</f>
        <v>Potgieter</v>
      </c>
      <c r="G93" s="23" t="str">
        <f>IF(D93="","",VLOOKUP(D93,MASTERLIST!$A:$E,5,FALSE))</f>
        <v>Nam President A</v>
      </c>
      <c r="H93" s="23" t="str">
        <f>IF(D93="","",VLOOKUP(D93,MASTERLIST!$A:$E,2,FALSE))</f>
        <v>Nam President A</v>
      </c>
      <c r="I93" s="42"/>
      <c r="J93" s="40" t="s">
        <v>141</v>
      </c>
      <c r="K93" s="40">
        <v>146</v>
      </c>
      <c r="L93" s="41">
        <f t="shared" si="36"/>
        <v>15.9</v>
      </c>
      <c r="M93" s="41">
        <f t="shared" si="37"/>
        <v>15.9</v>
      </c>
      <c r="N93" s="22" t="str">
        <f t="shared" si="43"/>
        <v>Chrisjan Potgieter</v>
      </c>
      <c r="O93" s="22" t="str">
        <f t="shared" si="25"/>
        <v>President A</v>
      </c>
      <c r="P93" s="22" t="str">
        <f t="shared" si="44"/>
        <v>Inedibles</v>
      </c>
      <c r="Q93" s="22" t="str">
        <f t="shared" si="26"/>
        <v>D1</v>
      </c>
    </row>
    <row r="94" spans="1:17" hidden="1" x14ac:dyDescent="0.25">
      <c r="A94" s="125" t="str">
        <f t="shared" si="40"/>
        <v>2025-GUS-D1</v>
      </c>
      <c r="B94" s="123">
        <f t="shared" si="41"/>
        <v>45951</v>
      </c>
      <c r="C94" s="487" t="str">
        <f t="shared" si="42"/>
        <v>Day 1</v>
      </c>
      <c r="D94" s="489" t="s">
        <v>246</v>
      </c>
      <c r="E94" s="23" t="str">
        <f>IF(D94="","",VLOOKUP(D94,MASTERLIST!$A:$E,3,FALSE))</f>
        <v xml:space="preserve">Joe </v>
      </c>
      <c r="F94" s="23" t="str">
        <f>IF(D94="","",VLOOKUP(D94,MASTERLIST!$A:$E,4,FALSE))</f>
        <v>Herman</v>
      </c>
      <c r="G94" s="23" t="str">
        <f>IF(D94="","",VLOOKUP(D94,MASTERLIST!$A:$E,5,FALSE))</f>
        <v>Nam President A</v>
      </c>
      <c r="H94" s="23" t="str">
        <f>IF(D94="","",VLOOKUP(D94,MASTERLIST!$A:$E,2,FALSE))</f>
        <v>Nam President A</v>
      </c>
      <c r="I94" s="42"/>
      <c r="J94" s="40" t="s">
        <v>140</v>
      </c>
      <c r="K94" s="40">
        <v>105</v>
      </c>
      <c r="L94" s="41">
        <f t="shared" si="36"/>
        <v>14.1</v>
      </c>
      <c r="M94" s="41">
        <f t="shared" si="37"/>
        <v>14.1</v>
      </c>
      <c r="N94" s="22" t="str">
        <f t="shared" si="43"/>
        <v>Joe  Herman</v>
      </c>
      <c r="O94" s="22" t="str">
        <f t="shared" si="25"/>
        <v>President A</v>
      </c>
      <c r="P94" s="22" t="str">
        <f t="shared" si="44"/>
        <v>Inedibles</v>
      </c>
      <c r="Q94" s="22" t="str">
        <f t="shared" si="26"/>
        <v>D1</v>
      </c>
    </row>
    <row r="95" spans="1:17" hidden="1" x14ac:dyDescent="0.25">
      <c r="A95" s="125" t="str">
        <f t="shared" si="40"/>
        <v>2025-GUS-D1</v>
      </c>
      <c r="B95" s="123">
        <f t="shared" si="41"/>
        <v>45951</v>
      </c>
      <c r="C95" s="487" t="str">
        <f t="shared" si="42"/>
        <v>Day 1</v>
      </c>
      <c r="D95" s="489" t="s">
        <v>489</v>
      </c>
      <c r="E95" s="23" t="str">
        <f>IF(D95="","",VLOOKUP(D95,MASTERLIST!$A:$E,3,FALSE))</f>
        <v>Martin</v>
      </c>
      <c r="F95" s="23" t="str">
        <f>IF(D95="","",VLOOKUP(D95,MASTERLIST!$A:$E,4,FALSE))</f>
        <v>Cordier</v>
      </c>
      <c r="G95" s="23" t="str">
        <f>IF(D95="","",VLOOKUP(D95,MASTERLIST!$A:$E,5,FALSE))</f>
        <v>Nam President A</v>
      </c>
      <c r="H95" s="23" t="str">
        <f>IF(D95="","",VLOOKUP(D95,MASTERLIST!$A:$E,2,FALSE))</f>
        <v>Nam President A</v>
      </c>
      <c r="I95" s="42"/>
      <c r="J95" s="40"/>
      <c r="K95" s="40"/>
      <c r="L95" s="41" t="str">
        <f t="shared" si="36"/>
        <v/>
      </c>
      <c r="M95" s="41" t="str">
        <f t="shared" si="37"/>
        <v/>
      </c>
      <c r="N95" s="22" t="str">
        <f t="shared" si="43"/>
        <v>Martin Cordier</v>
      </c>
      <c r="O95" s="22" t="str">
        <f t="shared" si="25"/>
        <v>President A</v>
      </c>
      <c r="P95" s="22" t="str">
        <f t="shared" si="44"/>
        <v/>
      </c>
      <c r="Q95" s="22" t="str">
        <f t="shared" si="26"/>
        <v>D1</v>
      </c>
    </row>
    <row r="96" spans="1:17" hidden="1" x14ac:dyDescent="0.25">
      <c r="A96" s="125" t="str">
        <f t="shared" si="40"/>
        <v>2025-GUS-D1</v>
      </c>
      <c r="B96" s="123">
        <f t="shared" si="41"/>
        <v>45951</v>
      </c>
      <c r="C96" s="487" t="str">
        <f t="shared" si="42"/>
        <v>Day 1</v>
      </c>
      <c r="D96" s="489" t="s">
        <v>264</v>
      </c>
      <c r="E96" s="23" t="str">
        <f>IF(D96="","",VLOOKUP(D96,MASTERLIST!$A:$E,3,FALSE))</f>
        <v xml:space="preserve">Emile </v>
      </c>
      <c r="F96" s="23" t="str">
        <f>IF(D96="","",VLOOKUP(D96,MASTERLIST!$A:$E,4,FALSE))</f>
        <v>Van Heerden</v>
      </c>
      <c r="G96" s="23" t="str">
        <f>IF(D96="","",VLOOKUP(D96,MASTERLIST!$A:$E,5,FALSE))</f>
        <v>Nam President B</v>
      </c>
      <c r="H96" s="23" t="str">
        <f>IF(D96="","",VLOOKUP(D96,MASTERLIST!$A:$E,2,FALSE))</f>
        <v>Nam President B</v>
      </c>
      <c r="I96" s="42"/>
      <c r="J96" s="40" t="s">
        <v>141</v>
      </c>
      <c r="K96" s="40">
        <v>132</v>
      </c>
      <c r="L96" s="41">
        <f t="shared" si="36"/>
        <v>11.2</v>
      </c>
      <c r="M96" s="41">
        <f t="shared" si="37"/>
        <v>11.2</v>
      </c>
      <c r="N96" s="22" t="str">
        <f t="shared" si="43"/>
        <v>Emile  Van Heerden</v>
      </c>
      <c r="O96" s="22" t="str">
        <f t="shared" si="25"/>
        <v>President B</v>
      </c>
      <c r="P96" s="22" t="str">
        <f t="shared" si="44"/>
        <v>Inedibles</v>
      </c>
      <c r="Q96" s="22" t="str">
        <f t="shared" si="26"/>
        <v>D1</v>
      </c>
    </row>
    <row r="97" spans="1:17" hidden="1" x14ac:dyDescent="0.25">
      <c r="A97" s="125" t="str">
        <f t="shared" si="40"/>
        <v>2025-GUS-D1</v>
      </c>
      <c r="B97" s="123">
        <f t="shared" si="41"/>
        <v>45951</v>
      </c>
      <c r="C97" s="487" t="str">
        <f t="shared" si="42"/>
        <v>Day 1</v>
      </c>
      <c r="D97" s="489" t="s">
        <v>264</v>
      </c>
      <c r="E97" s="23" t="str">
        <f>IF(D97="","",VLOOKUP(D97,MASTERLIST!$A:$E,3,FALSE))</f>
        <v xml:space="preserve">Emile </v>
      </c>
      <c r="F97" s="23" t="str">
        <f>IF(D97="","",VLOOKUP(D97,MASTERLIST!$A:$E,4,FALSE))</f>
        <v>Van Heerden</v>
      </c>
      <c r="G97" s="23" t="str">
        <f>IF(D97="","",VLOOKUP(D97,MASTERLIST!$A:$E,5,FALSE))</f>
        <v>Nam President B</v>
      </c>
      <c r="H97" s="23" t="str">
        <f>IF(D97="","",VLOOKUP(D97,MASTERLIST!$A:$E,2,FALSE))</f>
        <v>Nam President B</v>
      </c>
      <c r="I97" s="42"/>
      <c r="J97" s="40" t="s">
        <v>141</v>
      </c>
      <c r="K97" s="40">
        <v>120</v>
      </c>
      <c r="L97" s="41">
        <f t="shared" si="36"/>
        <v>8.1</v>
      </c>
      <c r="M97" s="41">
        <f t="shared" si="37"/>
        <v>8.1</v>
      </c>
      <c r="N97" s="22" t="str">
        <f t="shared" si="43"/>
        <v>Emile  Van Heerden</v>
      </c>
      <c r="O97" s="22" t="str">
        <f t="shared" si="25"/>
        <v>President B</v>
      </c>
      <c r="P97" s="22" t="str">
        <f t="shared" si="44"/>
        <v>Inedibles</v>
      </c>
      <c r="Q97" s="22" t="str">
        <f t="shared" si="26"/>
        <v>D1</v>
      </c>
    </row>
    <row r="98" spans="1:17" hidden="1" x14ac:dyDescent="0.25">
      <c r="A98" s="125" t="str">
        <f t="shared" si="40"/>
        <v>2025-GUS-D1</v>
      </c>
      <c r="B98" s="123">
        <f t="shared" si="41"/>
        <v>45951</v>
      </c>
      <c r="C98" s="487" t="str">
        <f t="shared" si="42"/>
        <v>Day 1</v>
      </c>
      <c r="D98" s="489" t="s">
        <v>300</v>
      </c>
      <c r="E98" s="23" t="str">
        <f>IF(D98="","",VLOOKUP(D98,MASTERLIST!$A:$E,3,FALSE))</f>
        <v>Sean</v>
      </c>
      <c r="F98" s="23" t="str">
        <f>IF(D98="","",VLOOKUP(D98,MASTERLIST!$A:$E,4,FALSE))</f>
        <v>Van Den Heuvel</v>
      </c>
      <c r="G98" s="23" t="str">
        <f>IF(D98="","",VLOOKUP(D98,MASTERLIST!$A:$E,5,FALSE))</f>
        <v>Nam President B</v>
      </c>
      <c r="H98" s="23" t="str">
        <f>IF(D98="","",VLOOKUP(D98,MASTERLIST!$A:$E,2,FALSE))</f>
        <v>Nam President B</v>
      </c>
      <c r="I98" s="42"/>
      <c r="J98" s="40" t="s">
        <v>141</v>
      </c>
      <c r="K98" s="40">
        <v>113</v>
      </c>
      <c r="L98" s="41">
        <f t="shared" si="36"/>
        <v>6.6</v>
      </c>
      <c r="M98" s="41">
        <f t="shared" si="37"/>
        <v>6.6</v>
      </c>
      <c r="N98" s="22" t="str">
        <f t="shared" si="43"/>
        <v>Sean Van Den Heuvel</v>
      </c>
      <c r="O98" s="22" t="str">
        <f t="shared" si="25"/>
        <v>President B</v>
      </c>
      <c r="P98" s="22" t="str">
        <f t="shared" si="44"/>
        <v>Inedibles</v>
      </c>
      <c r="Q98" s="22" t="str">
        <f t="shared" si="26"/>
        <v>D1</v>
      </c>
    </row>
    <row r="99" spans="1:17" hidden="1" x14ac:dyDescent="0.25">
      <c r="A99" s="125" t="str">
        <f t="shared" si="40"/>
        <v>2025-GUS-D1</v>
      </c>
      <c r="B99" s="123">
        <f t="shared" si="41"/>
        <v>45951</v>
      </c>
      <c r="C99" s="487" t="str">
        <f t="shared" si="42"/>
        <v>Day 1</v>
      </c>
      <c r="D99" s="489" t="s">
        <v>492</v>
      </c>
      <c r="E99" s="23" t="str">
        <f>IF(D99="","",VLOOKUP(D99,MASTERLIST!$A:$E,3,FALSE))</f>
        <v>Jean</v>
      </c>
      <c r="F99" s="23" t="str">
        <f>IF(D99="","",VLOOKUP(D99,MASTERLIST!$A:$E,4,FALSE))</f>
        <v>Visser</v>
      </c>
      <c r="G99" s="23" t="str">
        <f>IF(D99="","",VLOOKUP(D99,MASTERLIST!$A:$E,5,FALSE))</f>
        <v>Nam President B</v>
      </c>
      <c r="H99" s="23" t="str">
        <f>IF(D99="","",VLOOKUP(D99,MASTERLIST!$A:$E,2,FALSE))</f>
        <v>Nam President B</v>
      </c>
      <c r="I99" s="42"/>
      <c r="J99" s="40" t="s">
        <v>141</v>
      </c>
      <c r="K99" s="40">
        <v>175</v>
      </c>
      <c r="L99" s="41">
        <f t="shared" si="36"/>
        <v>29.5</v>
      </c>
      <c r="M99" s="41">
        <f t="shared" si="37"/>
        <v>29.5</v>
      </c>
      <c r="N99" s="22" t="str">
        <f t="shared" si="43"/>
        <v>Jean Visser</v>
      </c>
      <c r="O99" s="22" t="str">
        <f t="shared" si="25"/>
        <v>President B</v>
      </c>
      <c r="P99" s="22" t="str">
        <f t="shared" si="44"/>
        <v>Inedibles</v>
      </c>
      <c r="Q99" s="22" t="str">
        <f t="shared" si="26"/>
        <v>D1</v>
      </c>
    </row>
    <row r="100" spans="1:17" hidden="1" x14ac:dyDescent="0.25">
      <c r="A100" s="125" t="str">
        <f t="shared" ref="A100:A163" si="45">IF(D100="","",A99)</f>
        <v>2025-GUS-D1</v>
      </c>
      <c r="B100" s="123">
        <f t="shared" ref="B100:B163" si="46">IF(D100="","",B99)</f>
        <v>45951</v>
      </c>
      <c r="C100" s="487" t="str">
        <f t="shared" ref="C100:C163" si="47">IF(D100="","",C99)</f>
        <v>Day 1</v>
      </c>
      <c r="D100" s="489" t="s">
        <v>303</v>
      </c>
      <c r="E100" s="23" t="str">
        <f>IF(D100="","",VLOOKUP(D100,MASTERLIST!$A:$E,3,FALSE))</f>
        <v>Tian</v>
      </c>
      <c r="F100" s="23" t="str">
        <f>IF(D100="","",VLOOKUP(D100,MASTERLIST!$A:$E,4,FALSE))</f>
        <v>Mostert</v>
      </c>
      <c r="G100" s="23" t="str">
        <f>IF(D100="","",VLOOKUP(D100,MASTERLIST!$A:$E,5,FALSE))</f>
        <v>Nam President B</v>
      </c>
      <c r="H100" s="23" t="str">
        <f>IF(D100="","",VLOOKUP(D100,MASTERLIST!$A:$E,2,FALSE))</f>
        <v>Nam President B</v>
      </c>
      <c r="I100" s="42"/>
      <c r="J100" s="40" t="s">
        <v>20</v>
      </c>
      <c r="K100" s="42">
        <v>99</v>
      </c>
      <c r="L100" s="41">
        <f t="shared" si="36"/>
        <v>3.6</v>
      </c>
      <c r="M100" s="41">
        <f t="shared" si="37"/>
        <v>3.6</v>
      </c>
      <c r="N100" s="22" t="str">
        <f t="shared" si="43"/>
        <v>Tian Mostert</v>
      </c>
      <c r="O100" s="22" t="str">
        <f t="shared" si="25"/>
        <v>President B</v>
      </c>
      <c r="P100" s="22" t="str">
        <f t="shared" si="44"/>
        <v>Inedibles</v>
      </c>
      <c r="Q100" s="22" t="str">
        <f t="shared" si="26"/>
        <v>D1</v>
      </c>
    </row>
    <row r="101" spans="1:17" hidden="1" x14ac:dyDescent="0.25">
      <c r="A101" s="125" t="str">
        <f t="shared" si="45"/>
        <v>2025-GUS-D1</v>
      </c>
      <c r="B101" s="123">
        <f t="shared" si="46"/>
        <v>45951</v>
      </c>
      <c r="C101" s="487" t="str">
        <f t="shared" si="47"/>
        <v>Day 1</v>
      </c>
      <c r="D101" s="489" t="s">
        <v>248</v>
      </c>
      <c r="E101" s="23" t="str">
        <f>IF(D101="","",VLOOKUP(D101,MASTERLIST!$A:$E,3,FALSE))</f>
        <v>Lu-Andre</v>
      </c>
      <c r="F101" s="23" t="str">
        <f>IF(D101="","",VLOOKUP(D101,MASTERLIST!$A:$E,4,FALSE))</f>
        <v>Duvenhage</v>
      </c>
      <c r="G101" s="23" t="str">
        <f>IF(D101="","",VLOOKUP(D101,MASTERLIST!$A:$E,5,FALSE))</f>
        <v>Nam President B</v>
      </c>
      <c r="H101" s="23" t="str">
        <f>IF(D101="","",VLOOKUP(D101,MASTERLIST!$A:$E,2,FALSE))</f>
        <v>Nam President B</v>
      </c>
      <c r="I101" s="42" t="s">
        <v>19</v>
      </c>
      <c r="J101" s="40"/>
      <c r="K101" s="42">
        <v>60</v>
      </c>
      <c r="L101" s="41">
        <f t="shared" si="36"/>
        <v>2.2000000000000002</v>
      </c>
      <c r="M101" s="41">
        <f t="shared" si="37"/>
        <v>2.2000000000000002</v>
      </c>
      <c r="N101" s="22" t="str">
        <f t="shared" si="43"/>
        <v>Lu-Andre Duvenhage</v>
      </c>
      <c r="O101" s="22" t="str">
        <f t="shared" si="25"/>
        <v>President B</v>
      </c>
      <c r="P101" s="22" t="str">
        <f t="shared" si="44"/>
        <v>Edibles</v>
      </c>
      <c r="Q101" s="22" t="str">
        <f t="shared" si="26"/>
        <v>D1</v>
      </c>
    </row>
    <row r="102" spans="1:17" hidden="1" x14ac:dyDescent="0.25">
      <c r="A102" s="125" t="str">
        <f t="shared" si="45"/>
        <v>2025-GUS-D1</v>
      </c>
      <c r="B102" s="123">
        <f t="shared" si="46"/>
        <v>45951</v>
      </c>
      <c r="C102" s="487" t="str">
        <f t="shared" si="47"/>
        <v>Day 1</v>
      </c>
      <c r="D102" s="489" t="s">
        <v>285</v>
      </c>
      <c r="E102" s="23" t="str">
        <f>IF(D102="","",VLOOKUP(D102,MASTERLIST!$A:$E,3,FALSE))</f>
        <v>Juanne-Louis</v>
      </c>
      <c r="F102" s="23" t="str">
        <f>IF(D102="","",VLOOKUP(D102,MASTERLIST!$A:$E,4,FALSE))</f>
        <v>Grobler</v>
      </c>
      <c r="G102" s="23" t="str">
        <f>IF(D102="","",VLOOKUP(D102,MASTERLIST!$A:$E,5,FALSE))</f>
        <v>Nam President B</v>
      </c>
      <c r="H102" s="23" t="str">
        <f>IF(D102="","",VLOOKUP(D102,MASTERLIST!$A:$E,2,FALSE))</f>
        <v>Nam President B</v>
      </c>
      <c r="I102" s="42"/>
      <c r="J102" s="40" t="s">
        <v>119</v>
      </c>
      <c r="K102" s="42">
        <v>74</v>
      </c>
      <c r="L102" s="41">
        <f t="shared" si="36"/>
        <v>7.4</v>
      </c>
      <c r="M102" s="41">
        <f t="shared" si="37"/>
        <v>7.4</v>
      </c>
      <c r="N102" s="22" t="str">
        <f t="shared" si="43"/>
        <v>Juanne-Louis Grobler</v>
      </c>
      <c r="O102" s="22" t="str">
        <f t="shared" si="25"/>
        <v>President B</v>
      </c>
      <c r="P102" s="22" t="str">
        <f t="shared" si="44"/>
        <v>Inedibles</v>
      </c>
      <c r="Q102" s="22" t="str">
        <f t="shared" si="26"/>
        <v>D1</v>
      </c>
    </row>
    <row r="103" spans="1:17" hidden="1" x14ac:dyDescent="0.25">
      <c r="A103" s="125" t="str">
        <f t="shared" si="45"/>
        <v>2025-GUS-D1</v>
      </c>
      <c r="B103" s="123">
        <f t="shared" si="46"/>
        <v>45951</v>
      </c>
      <c r="C103" s="487" t="str">
        <f t="shared" si="47"/>
        <v>Day 1</v>
      </c>
      <c r="D103" s="490" t="s">
        <v>89</v>
      </c>
      <c r="E103" s="23" t="str">
        <f>IF(D103="","",VLOOKUP(D103,MASTERLIST!$A:$E,3,FALSE))</f>
        <v>Kevin</v>
      </c>
      <c r="F103" s="23" t="str">
        <f>IF(D103="","",VLOOKUP(D103,MASTERLIST!$A:$E,4,FALSE))</f>
        <v>Page</v>
      </c>
      <c r="G103" s="23" t="str">
        <f>IF(D103="","",VLOOKUP(D103,MASTERLIST!$A:$E,5,FALSE))</f>
        <v>Nam President B</v>
      </c>
      <c r="H103" s="23" t="str">
        <f>IF(D103="","",VLOOKUP(D103,MASTERLIST!$A:$E,2,FALSE))</f>
        <v>Nam President B</v>
      </c>
      <c r="I103" s="42"/>
      <c r="J103" s="40"/>
      <c r="K103" s="42"/>
      <c r="L103" s="41" t="str">
        <f t="shared" si="36"/>
        <v/>
      </c>
      <c r="M103" s="41" t="str">
        <f t="shared" si="37"/>
        <v/>
      </c>
      <c r="N103" s="22" t="str">
        <f t="shared" si="43"/>
        <v>Kevin Page</v>
      </c>
      <c r="O103" s="22" t="str">
        <f t="shared" si="25"/>
        <v>President B</v>
      </c>
      <c r="P103" s="22" t="str">
        <f t="shared" si="44"/>
        <v/>
      </c>
      <c r="Q103" s="22" t="str">
        <f t="shared" si="26"/>
        <v>D1</v>
      </c>
    </row>
    <row r="104" spans="1:17" hidden="1" x14ac:dyDescent="0.25">
      <c r="A104" s="125" t="str">
        <f t="shared" si="45"/>
        <v>2025-GUS-D1</v>
      </c>
      <c r="B104" s="123">
        <f t="shared" si="46"/>
        <v>45951</v>
      </c>
      <c r="C104" s="487" t="str">
        <f t="shared" si="47"/>
        <v>Day 1</v>
      </c>
      <c r="D104" s="489" t="s">
        <v>282</v>
      </c>
      <c r="E104" s="23" t="str">
        <f>IF(D104="","",VLOOKUP(D104,MASTERLIST!$A:$E,3,FALSE))</f>
        <v>Frank</v>
      </c>
      <c r="F104" s="23" t="str">
        <f>IF(D104="","",VLOOKUP(D104,MASTERLIST!$A:$E,4,FALSE))</f>
        <v>Borruso</v>
      </c>
      <c r="G104" s="23" t="str">
        <f>IF(D104="","",VLOOKUP(D104,MASTERLIST!$A:$E,5,FALSE))</f>
        <v>Nam Masters</v>
      </c>
      <c r="H104" s="23" t="str">
        <f>IF(D104="","",VLOOKUP(D104,MASTERLIST!$A:$E,2,FALSE))</f>
        <v>Nam Masters</v>
      </c>
      <c r="I104" s="42"/>
      <c r="J104" s="40" t="s">
        <v>141</v>
      </c>
      <c r="K104" s="42">
        <v>138</v>
      </c>
      <c r="L104" s="41">
        <f t="shared" si="36"/>
        <v>13.1</v>
      </c>
      <c r="M104" s="41">
        <f t="shared" si="37"/>
        <v>13.1</v>
      </c>
      <c r="N104" s="22" t="str">
        <f t="shared" si="43"/>
        <v>Frank Borruso</v>
      </c>
      <c r="O104" s="22" t="str">
        <f t="shared" si="25"/>
        <v>Masters</v>
      </c>
      <c r="P104" s="22" t="str">
        <f t="shared" si="44"/>
        <v>Inedibles</v>
      </c>
      <c r="Q104" s="22" t="str">
        <f t="shared" si="26"/>
        <v>D1</v>
      </c>
    </row>
    <row r="105" spans="1:17" hidden="1" x14ac:dyDescent="0.25">
      <c r="A105" s="125" t="str">
        <f t="shared" si="45"/>
        <v>2025-GUS-D1</v>
      </c>
      <c r="B105" s="123">
        <f t="shared" si="46"/>
        <v>45951</v>
      </c>
      <c r="C105" s="487" t="str">
        <f t="shared" si="47"/>
        <v>Day 1</v>
      </c>
      <c r="D105" s="489" t="s">
        <v>282</v>
      </c>
      <c r="E105" s="23" t="str">
        <f>IF(D105="","",VLOOKUP(D105,MASTERLIST!$A:$E,3,FALSE))</f>
        <v>Frank</v>
      </c>
      <c r="F105" s="23" t="str">
        <f>IF(D105="","",VLOOKUP(D105,MASTERLIST!$A:$E,4,FALSE))</f>
        <v>Borruso</v>
      </c>
      <c r="G105" s="23" t="str">
        <f>IF(D105="","",VLOOKUP(D105,MASTERLIST!$A:$E,5,FALSE))</f>
        <v>Nam Masters</v>
      </c>
      <c r="H105" s="23" t="str">
        <f>IF(D105="","",VLOOKUP(D105,MASTERLIST!$A:$E,2,FALSE))</f>
        <v>Nam Masters</v>
      </c>
      <c r="I105" s="42"/>
      <c r="J105" s="40" t="s">
        <v>141</v>
      </c>
      <c r="K105" s="42">
        <v>150</v>
      </c>
      <c r="L105" s="41">
        <f t="shared" si="36"/>
        <v>17.399999999999999</v>
      </c>
      <c r="M105" s="41">
        <f t="shared" si="37"/>
        <v>17.399999999999999</v>
      </c>
      <c r="N105" s="22" t="str">
        <f t="shared" si="43"/>
        <v>Frank Borruso</v>
      </c>
      <c r="O105" s="22" t="str">
        <f t="shared" si="25"/>
        <v>Masters</v>
      </c>
      <c r="P105" s="22" t="str">
        <f t="shared" si="44"/>
        <v>Inedibles</v>
      </c>
      <c r="Q105" s="22" t="str">
        <f t="shared" si="26"/>
        <v>D1</v>
      </c>
    </row>
    <row r="106" spans="1:17" hidden="1" x14ac:dyDescent="0.25">
      <c r="A106" s="125" t="str">
        <f t="shared" si="45"/>
        <v>2025-GUS-D1</v>
      </c>
      <c r="B106" s="123">
        <f t="shared" si="46"/>
        <v>45951</v>
      </c>
      <c r="C106" s="487" t="str">
        <f t="shared" si="47"/>
        <v>Day 1</v>
      </c>
      <c r="D106" s="489" t="s">
        <v>288</v>
      </c>
      <c r="E106" s="23" t="str">
        <f>IF(D106="","",VLOOKUP(D106,MASTERLIST!$A:$E,3,FALSE))</f>
        <v>Frikkie</v>
      </c>
      <c r="F106" s="23" t="str">
        <f>IF(D106="","",VLOOKUP(D106,MASTERLIST!$A:$E,4,FALSE))</f>
        <v>Ferreira</v>
      </c>
      <c r="G106" s="23" t="str">
        <f>IF(D106="","",VLOOKUP(D106,MASTERLIST!$A:$E,5,FALSE))</f>
        <v>Nam Masters</v>
      </c>
      <c r="H106" s="23" t="str">
        <f>IF(D106="","",VLOOKUP(D106,MASTERLIST!$A:$E,2,FALSE))</f>
        <v>Nam Masters</v>
      </c>
      <c r="I106" s="42"/>
      <c r="J106" s="40" t="s">
        <v>141</v>
      </c>
      <c r="K106" s="42">
        <v>159</v>
      </c>
      <c r="L106" s="41">
        <f t="shared" si="36"/>
        <v>21.3</v>
      </c>
      <c r="M106" s="41">
        <f t="shared" si="37"/>
        <v>21.3</v>
      </c>
      <c r="N106" s="22" t="str">
        <f t="shared" si="43"/>
        <v>Frikkie Ferreira</v>
      </c>
      <c r="O106" s="22" t="str">
        <f t="shared" si="25"/>
        <v>Masters</v>
      </c>
      <c r="P106" s="22" t="str">
        <f t="shared" si="44"/>
        <v>Inedibles</v>
      </c>
      <c r="Q106" s="22" t="str">
        <f t="shared" si="26"/>
        <v>D1</v>
      </c>
    </row>
    <row r="107" spans="1:17" hidden="1" x14ac:dyDescent="0.25">
      <c r="A107" s="125" t="str">
        <f t="shared" si="45"/>
        <v>2025-GUS-D1</v>
      </c>
      <c r="B107" s="123">
        <f t="shared" si="46"/>
        <v>45951</v>
      </c>
      <c r="C107" s="487" t="str">
        <f t="shared" si="47"/>
        <v>Day 1</v>
      </c>
      <c r="D107" s="489" t="s">
        <v>288</v>
      </c>
      <c r="E107" s="23" t="str">
        <f>IF(D107="","",VLOOKUP(D107,MASTERLIST!$A:$E,3,FALSE))</f>
        <v>Frikkie</v>
      </c>
      <c r="F107" s="23" t="str">
        <f>IF(D107="","",VLOOKUP(D107,MASTERLIST!$A:$E,4,FALSE))</f>
        <v>Ferreira</v>
      </c>
      <c r="G107" s="23" t="str">
        <f>IF(D107="","",VLOOKUP(D107,MASTERLIST!$A:$E,5,FALSE))</f>
        <v>Nam Masters</v>
      </c>
      <c r="H107" s="23" t="str">
        <f>IF(D107="","",VLOOKUP(D107,MASTERLIST!$A:$E,2,FALSE))</f>
        <v>Nam Masters</v>
      </c>
      <c r="I107" s="42"/>
      <c r="J107" s="40" t="s">
        <v>140</v>
      </c>
      <c r="K107" s="42">
        <v>129</v>
      </c>
      <c r="L107" s="41">
        <f t="shared" si="36"/>
        <v>27.6</v>
      </c>
      <c r="M107" s="41">
        <f t="shared" si="37"/>
        <v>27.6</v>
      </c>
      <c r="N107" s="22" t="str">
        <f t="shared" si="43"/>
        <v>Frikkie Ferreira</v>
      </c>
      <c r="O107" s="22" t="str">
        <f t="shared" si="25"/>
        <v>Masters</v>
      </c>
      <c r="P107" s="22" t="str">
        <f t="shared" si="44"/>
        <v>Inedibles</v>
      </c>
      <c r="Q107" s="22" t="str">
        <f t="shared" si="26"/>
        <v>D1</v>
      </c>
    </row>
    <row r="108" spans="1:17" hidden="1" x14ac:dyDescent="0.25">
      <c r="A108" s="125" t="str">
        <f t="shared" si="45"/>
        <v>2025-GUS-D1</v>
      </c>
      <c r="B108" s="123">
        <f t="shared" si="46"/>
        <v>45951</v>
      </c>
      <c r="C108" s="487" t="str">
        <f t="shared" si="47"/>
        <v>Day 1</v>
      </c>
      <c r="D108" s="489" t="s">
        <v>255</v>
      </c>
      <c r="E108" s="23" t="str">
        <f>IF(D108="","",VLOOKUP(D108,MASTERLIST!$A:$E,3,FALSE))</f>
        <v>Simen</v>
      </c>
      <c r="F108" s="23" t="str">
        <f>IF(D108="","",VLOOKUP(D108,MASTERLIST!$A:$E,4,FALSE))</f>
        <v>Andersen</v>
      </c>
      <c r="G108" s="23" t="str">
        <f>IF(D108="","",VLOOKUP(D108,MASTERLIST!$A:$E,5,FALSE))</f>
        <v>Nam Masters</v>
      </c>
      <c r="H108" s="23" t="str">
        <f>IF(D108="","",VLOOKUP(D108,MASTERLIST!$A:$E,2,FALSE))</f>
        <v>Nam Masters</v>
      </c>
      <c r="I108" s="42"/>
      <c r="J108" s="40" t="s">
        <v>142</v>
      </c>
      <c r="K108" s="42">
        <v>115</v>
      </c>
      <c r="L108" s="41">
        <f t="shared" si="36"/>
        <v>6</v>
      </c>
      <c r="M108" s="41">
        <f t="shared" si="37"/>
        <v>6</v>
      </c>
      <c r="N108" s="22" t="str">
        <f t="shared" si="43"/>
        <v>Simen Andersen</v>
      </c>
      <c r="O108" s="22" t="str">
        <f t="shared" si="25"/>
        <v>Masters</v>
      </c>
      <c r="P108" s="22" t="str">
        <f t="shared" si="44"/>
        <v>Inedibles</v>
      </c>
      <c r="Q108" s="22" t="str">
        <f t="shared" si="26"/>
        <v>D1</v>
      </c>
    </row>
    <row r="109" spans="1:17" hidden="1" x14ac:dyDescent="0.25">
      <c r="A109" s="125" t="str">
        <f t="shared" si="45"/>
        <v>2025-GUS-D1</v>
      </c>
      <c r="B109" s="123">
        <f t="shared" si="46"/>
        <v>45951</v>
      </c>
      <c r="C109" s="487" t="str">
        <f t="shared" si="47"/>
        <v>Day 1</v>
      </c>
      <c r="D109" s="489" t="s">
        <v>255</v>
      </c>
      <c r="E109" s="23" t="str">
        <f>IF(D109="","",VLOOKUP(D109,MASTERLIST!$A:$E,3,FALSE))</f>
        <v>Simen</v>
      </c>
      <c r="F109" s="23" t="str">
        <f>IF(D109="","",VLOOKUP(D109,MASTERLIST!$A:$E,4,FALSE))</f>
        <v>Andersen</v>
      </c>
      <c r="G109" s="23" t="str">
        <f>IF(D109="","",VLOOKUP(D109,MASTERLIST!$A:$E,5,FALSE))</f>
        <v>Nam Masters</v>
      </c>
      <c r="H109" s="23" t="str">
        <f>IF(D109="","",VLOOKUP(D109,MASTERLIST!$A:$E,2,FALSE))</f>
        <v>Nam Masters</v>
      </c>
      <c r="I109" s="42"/>
      <c r="J109" s="40" t="s">
        <v>141</v>
      </c>
      <c r="K109" s="42">
        <v>99</v>
      </c>
      <c r="L109" s="41">
        <f t="shared" si="36"/>
        <v>4.2</v>
      </c>
      <c r="M109" s="41">
        <f t="shared" si="37"/>
        <v>4.2</v>
      </c>
      <c r="N109" s="22" t="str">
        <f t="shared" si="43"/>
        <v>Simen Andersen</v>
      </c>
      <c r="O109" s="22" t="str">
        <f t="shared" si="25"/>
        <v>Masters</v>
      </c>
      <c r="P109" s="22" t="str">
        <f t="shared" si="44"/>
        <v>Inedibles</v>
      </c>
      <c r="Q109" s="22" t="str">
        <f t="shared" si="26"/>
        <v>D1</v>
      </c>
    </row>
    <row r="110" spans="1:17" hidden="1" x14ac:dyDescent="0.25">
      <c r="A110" s="125" t="str">
        <f t="shared" si="45"/>
        <v>2025-GUS-D1</v>
      </c>
      <c r="B110" s="123">
        <f t="shared" si="46"/>
        <v>45951</v>
      </c>
      <c r="C110" s="487" t="str">
        <f t="shared" si="47"/>
        <v>Day 1</v>
      </c>
      <c r="D110" s="489" t="s">
        <v>452</v>
      </c>
      <c r="E110" s="23" t="str">
        <f>IF(D110="","",VLOOKUP(D110,MASTERLIST!$A:$E,3,FALSE))</f>
        <v>Morne</v>
      </c>
      <c r="F110" s="23" t="str">
        <f>IF(D110="","",VLOOKUP(D110,MASTERLIST!$A:$E,4,FALSE))</f>
        <v>Horn</v>
      </c>
      <c r="G110" s="23" t="str">
        <f>IF(D110="","",VLOOKUP(D110,MASTERLIST!$A:$E,5,FALSE))</f>
        <v>Nam Masters</v>
      </c>
      <c r="H110" s="23" t="str">
        <f>IF(D110="","",VLOOKUP(D110,MASTERLIST!$A:$E,2,FALSE))</f>
        <v>Nam Masters</v>
      </c>
      <c r="I110" s="42"/>
      <c r="J110" s="40" t="s">
        <v>140</v>
      </c>
      <c r="K110" s="42">
        <v>125</v>
      </c>
      <c r="L110" s="41">
        <f t="shared" si="36"/>
        <v>24.9</v>
      </c>
      <c r="M110" s="41">
        <f t="shared" si="37"/>
        <v>24.9</v>
      </c>
      <c r="N110" s="22" t="str">
        <f t="shared" si="43"/>
        <v>Morne Horn</v>
      </c>
      <c r="O110" s="22" t="str">
        <f t="shared" si="25"/>
        <v>Masters</v>
      </c>
      <c r="P110" s="22" t="str">
        <f t="shared" si="44"/>
        <v>Inedibles</v>
      </c>
      <c r="Q110" s="22" t="str">
        <f t="shared" si="26"/>
        <v>D1</v>
      </c>
    </row>
    <row r="111" spans="1:17" hidden="1" x14ac:dyDescent="0.25">
      <c r="A111" s="125" t="str">
        <f t="shared" si="45"/>
        <v>2025-GUS-D1</v>
      </c>
      <c r="B111" s="123">
        <f t="shared" si="46"/>
        <v>45951</v>
      </c>
      <c r="C111" s="487" t="str">
        <f t="shared" si="47"/>
        <v>Day 1</v>
      </c>
      <c r="D111" s="489" t="s">
        <v>251</v>
      </c>
      <c r="E111" s="23" t="str">
        <f>IF(D111="","",VLOOKUP(D111,MASTERLIST!$A:$E,3,FALSE))</f>
        <v>Johan</v>
      </c>
      <c r="F111" s="23" t="str">
        <f>IF(D111="","",VLOOKUP(D111,MASTERLIST!$A:$E,4,FALSE))</f>
        <v>Agenbag</v>
      </c>
      <c r="G111" s="23" t="str">
        <f>IF(D111="","",VLOOKUP(D111,MASTERLIST!$A:$E,5,FALSE))</f>
        <v>Nam Masters</v>
      </c>
      <c r="H111" s="23" t="str">
        <f>IF(D111="","",VLOOKUP(D111,MASTERLIST!$A:$E,2,FALSE))</f>
        <v>Nam Masters</v>
      </c>
      <c r="I111" s="42"/>
      <c r="J111" s="40" t="s">
        <v>142</v>
      </c>
      <c r="K111" s="42">
        <v>93</v>
      </c>
      <c r="L111" s="41">
        <f t="shared" si="36"/>
        <v>2.9</v>
      </c>
      <c r="M111" s="41">
        <f t="shared" si="37"/>
        <v>2.9</v>
      </c>
      <c r="N111" s="22" t="str">
        <f t="shared" si="43"/>
        <v>Johan Agenbag</v>
      </c>
      <c r="O111" s="22" t="str">
        <f t="shared" si="25"/>
        <v>Masters</v>
      </c>
      <c r="P111" s="22" t="str">
        <f t="shared" si="44"/>
        <v>Inedibles</v>
      </c>
      <c r="Q111" s="22" t="str">
        <f t="shared" si="26"/>
        <v>D1</v>
      </c>
    </row>
    <row r="112" spans="1:17" hidden="1" x14ac:dyDescent="0.25">
      <c r="A112" s="125" t="str">
        <f t="shared" si="45"/>
        <v>2025-GUS-D1</v>
      </c>
      <c r="B112" s="123">
        <f t="shared" si="46"/>
        <v>45951</v>
      </c>
      <c r="C112" s="487" t="str">
        <f t="shared" si="47"/>
        <v>Day 1</v>
      </c>
      <c r="D112" s="489" t="s">
        <v>251</v>
      </c>
      <c r="E112" s="23" t="str">
        <f>IF(D112="","",VLOOKUP(D112,MASTERLIST!$A:$E,3,FALSE))</f>
        <v>Johan</v>
      </c>
      <c r="F112" s="23" t="str">
        <f>IF(D112="","",VLOOKUP(D112,MASTERLIST!$A:$E,4,FALSE))</f>
        <v>Agenbag</v>
      </c>
      <c r="G112" s="23" t="str">
        <f>IF(D112="","",VLOOKUP(D112,MASTERLIST!$A:$E,5,FALSE))</f>
        <v>Nam Masters</v>
      </c>
      <c r="H112" s="23" t="str">
        <f>IF(D112="","",VLOOKUP(D112,MASTERLIST!$A:$E,2,FALSE))</f>
        <v>Nam Masters</v>
      </c>
      <c r="I112" s="42"/>
      <c r="J112" s="40" t="s">
        <v>140</v>
      </c>
      <c r="K112" s="42">
        <v>125</v>
      </c>
      <c r="L112" s="41">
        <f t="shared" si="36"/>
        <v>24.9</v>
      </c>
      <c r="M112" s="41">
        <f t="shared" si="37"/>
        <v>24.9</v>
      </c>
      <c r="N112" s="22" t="str">
        <f t="shared" si="43"/>
        <v>Johan Agenbag</v>
      </c>
      <c r="O112" s="22" t="str">
        <f t="shared" si="25"/>
        <v>Masters</v>
      </c>
      <c r="P112" s="22" t="str">
        <f t="shared" si="44"/>
        <v>Inedibles</v>
      </c>
      <c r="Q112" s="22" t="str">
        <f t="shared" si="26"/>
        <v>D1</v>
      </c>
    </row>
    <row r="113" spans="1:17" hidden="1" x14ac:dyDescent="0.25">
      <c r="A113" s="125" t="str">
        <f t="shared" si="45"/>
        <v>2025-GUS-D1</v>
      </c>
      <c r="B113" s="123">
        <f t="shared" si="46"/>
        <v>45951</v>
      </c>
      <c r="C113" s="487" t="str">
        <f t="shared" si="47"/>
        <v>Day 1</v>
      </c>
      <c r="D113" s="489" t="s">
        <v>268</v>
      </c>
      <c r="E113" s="23" t="str">
        <f>IF(D113="","",VLOOKUP(D113,MASTERLIST!$A:$E,3,FALSE))</f>
        <v>Jorg</v>
      </c>
      <c r="F113" s="23" t="str">
        <f>IF(D113="","",VLOOKUP(D113,MASTERLIST!$A:$E,4,FALSE))</f>
        <v>Walder</v>
      </c>
      <c r="G113" s="23" t="str">
        <f>IF(D113="","",VLOOKUP(D113,MASTERLIST!$A:$E,5,FALSE))</f>
        <v>Nam Masters</v>
      </c>
      <c r="H113" s="23" t="str">
        <f>IF(D113="","",VLOOKUP(D113,MASTERLIST!$A:$E,2,FALSE))</f>
        <v>Nam Masters</v>
      </c>
      <c r="I113" s="42"/>
      <c r="J113" s="40"/>
      <c r="K113" s="42"/>
      <c r="L113" s="41" t="str">
        <f t="shared" si="36"/>
        <v/>
      </c>
      <c r="M113" s="41" t="str">
        <f t="shared" si="37"/>
        <v/>
      </c>
      <c r="N113" s="22" t="str">
        <f t="shared" si="43"/>
        <v>Jorg Walder</v>
      </c>
      <c r="O113" s="22" t="str">
        <f t="shared" si="25"/>
        <v>Masters</v>
      </c>
      <c r="P113" s="22" t="str">
        <f t="shared" si="44"/>
        <v/>
      </c>
      <c r="Q113" s="22" t="str">
        <f t="shared" si="26"/>
        <v>D1</v>
      </c>
    </row>
    <row r="114" spans="1:17" hidden="1" x14ac:dyDescent="0.25">
      <c r="A114" s="125" t="str">
        <f t="shared" si="45"/>
        <v>2025-GUS-D1</v>
      </c>
      <c r="B114" s="123">
        <f t="shared" si="46"/>
        <v>45951</v>
      </c>
      <c r="C114" s="487" t="str">
        <f t="shared" si="47"/>
        <v>Day 1</v>
      </c>
      <c r="D114" s="489" t="s">
        <v>243</v>
      </c>
      <c r="E114" s="23" t="str">
        <f>IF(D114="","",VLOOKUP(D114,MASTERLIST!$A:$E,3,FALSE))</f>
        <v>Lance</v>
      </c>
      <c r="F114" s="23" t="str">
        <f>IF(D114="","",VLOOKUP(D114,MASTERLIST!$A:$E,4,FALSE))</f>
        <v>Mills</v>
      </c>
      <c r="G114" s="23" t="str">
        <f>IF(D114="","",VLOOKUP(D114,MASTERLIST!$A:$E,5,FALSE))</f>
        <v>Nam Masters</v>
      </c>
      <c r="H114" s="23" t="str">
        <f>IF(D114="","",VLOOKUP(D114,MASTERLIST!$A:$E,2,FALSE))</f>
        <v>Nam Masters</v>
      </c>
      <c r="I114" s="42"/>
      <c r="J114" s="40"/>
      <c r="K114" s="42"/>
      <c r="L114" s="41" t="str">
        <f t="shared" si="36"/>
        <v/>
      </c>
      <c r="M114" s="41" t="str">
        <f t="shared" si="37"/>
        <v/>
      </c>
      <c r="N114" s="22" t="str">
        <f t="shared" si="43"/>
        <v>Lance Mills</v>
      </c>
      <c r="O114" s="22" t="str">
        <f t="shared" si="25"/>
        <v>Masters</v>
      </c>
      <c r="P114" s="22" t="str">
        <f t="shared" si="44"/>
        <v/>
      </c>
      <c r="Q114" s="22" t="str">
        <f t="shared" si="26"/>
        <v>D1</v>
      </c>
    </row>
    <row r="115" spans="1:17" hidden="1" x14ac:dyDescent="0.25">
      <c r="A115" s="125" t="str">
        <f t="shared" si="45"/>
        <v>2025-GUS-D1</v>
      </c>
      <c r="B115" s="123">
        <f t="shared" si="46"/>
        <v>45951</v>
      </c>
      <c r="C115" s="487" t="str">
        <f t="shared" si="47"/>
        <v>Day 1</v>
      </c>
      <c r="D115" s="489" t="s">
        <v>455</v>
      </c>
      <c r="E115" s="23" t="str">
        <f>IF(D115="","",VLOOKUP(D115,MASTERLIST!$A:$E,3,FALSE))</f>
        <v>Bernard</v>
      </c>
      <c r="F115" s="23" t="str">
        <f>IF(D115="","",VLOOKUP(D115,MASTERLIST!$A:$E,4,FALSE))</f>
        <v>Pretorius</v>
      </c>
      <c r="G115" s="23" t="str">
        <f>IF(D115="","",VLOOKUP(D115,MASTERLIST!$A:$E,5,FALSE))</f>
        <v>Nam Grand Masters</v>
      </c>
      <c r="H115" s="23" t="str">
        <f>IF(D115="","",VLOOKUP(D115,MASTERLIST!$A:$E,2,FALSE))</f>
        <v>Nam Grand Masters</v>
      </c>
      <c r="I115" s="42"/>
      <c r="J115" s="40" t="s">
        <v>141</v>
      </c>
      <c r="K115" s="42">
        <v>162</v>
      </c>
      <c r="L115" s="41">
        <f t="shared" si="36"/>
        <v>22.7</v>
      </c>
      <c r="M115" s="41">
        <f t="shared" si="37"/>
        <v>22.7</v>
      </c>
      <c r="N115" s="22" t="str">
        <f t="shared" si="43"/>
        <v>Bernard Pretorius</v>
      </c>
      <c r="O115" s="22" t="str">
        <f t="shared" si="25"/>
        <v>Grand Masters</v>
      </c>
      <c r="P115" s="22" t="str">
        <f t="shared" si="44"/>
        <v>Inedibles</v>
      </c>
      <c r="Q115" s="22" t="str">
        <f t="shared" si="26"/>
        <v>D1</v>
      </c>
    </row>
    <row r="116" spans="1:17" hidden="1" x14ac:dyDescent="0.25">
      <c r="A116" s="125" t="str">
        <f t="shared" si="45"/>
        <v>2025-GUS-D1</v>
      </c>
      <c r="B116" s="123">
        <f t="shared" si="46"/>
        <v>45951</v>
      </c>
      <c r="C116" s="487" t="str">
        <f t="shared" si="47"/>
        <v>Day 1</v>
      </c>
      <c r="D116" s="489" t="s">
        <v>476</v>
      </c>
      <c r="E116" s="23" t="str">
        <f>IF(D116="","",VLOOKUP(D116,MASTERLIST!$A:$E,3,FALSE))</f>
        <v>Phillip Eric</v>
      </c>
      <c r="F116" s="23" t="str">
        <f>IF(D116="","",VLOOKUP(D116,MASTERLIST!$A:$E,4,FALSE))</f>
        <v>Mans</v>
      </c>
      <c r="G116" s="23" t="str">
        <f>IF(D116="","",VLOOKUP(D116,MASTERLIST!$A:$E,5,FALSE))</f>
        <v>Nam Grand Masters</v>
      </c>
      <c r="H116" s="23" t="str">
        <f>IF(D116="","",VLOOKUP(D116,MASTERLIST!$A:$E,2,FALSE))</f>
        <v>Nam Grand Masters</v>
      </c>
      <c r="I116" s="42"/>
      <c r="J116" s="40" t="s">
        <v>141</v>
      </c>
      <c r="K116" s="42">
        <v>149</v>
      </c>
      <c r="L116" s="41">
        <f t="shared" si="36"/>
        <v>17</v>
      </c>
      <c r="M116" s="41">
        <f t="shared" si="37"/>
        <v>17</v>
      </c>
      <c r="N116" s="22" t="str">
        <f t="shared" si="43"/>
        <v>Phillip Eric Mans</v>
      </c>
      <c r="O116" s="22" t="str">
        <f t="shared" si="25"/>
        <v>Grand Masters</v>
      </c>
      <c r="P116" s="22" t="str">
        <f t="shared" si="44"/>
        <v>Inedibles</v>
      </c>
      <c r="Q116" s="22" t="str">
        <f t="shared" si="26"/>
        <v>D1</v>
      </c>
    </row>
    <row r="117" spans="1:17" hidden="1" x14ac:dyDescent="0.25">
      <c r="A117" s="125" t="str">
        <f t="shared" si="45"/>
        <v>2025-GUS-D1</v>
      </c>
      <c r="B117" s="123">
        <f t="shared" si="46"/>
        <v>45951</v>
      </c>
      <c r="C117" s="487" t="str">
        <f t="shared" si="47"/>
        <v>Day 1</v>
      </c>
      <c r="D117" s="489" t="s">
        <v>508</v>
      </c>
      <c r="E117" s="23" t="str">
        <f>IF(D117="","",VLOOKUP(D117,MASTERLIST!$A:$E,3,FALSE))</f>
        <v>Andy</v>
      </c>
      <c r="F117" s="23" t="str">
        <f>IF(D117="","",VLOOKUP(D117,MASTERLIST!$A:$E,4,FALSE))</f>
        <v>Welzig</v>
      </c>
      <c r="G117" s="23" t="str">
        <f>IF(D117="","",VLOOKUP(D117,MASTERLIST!$A:$E,5,FALSE))</f>
        <v>Nam Grand Masters</v>
      </c>
      <c r="H117" s="23" t="str">
        <f>IF(D117="","",VLOOKUP(D117,MASTERLIST!$A:$E,2,FALSE))</f>
        <v>Nam Grand Masters</v>
      </c>
      <c r="I117" s="42"/>
      <c r="J117" s="40" t="s">
        <v>141</v>
      </c>
      <c r="K117" s="42">
        <v>128</v>
      </c>
      <c r="L117" s="41">
        <f t="shared" si="36"/>
        <v>10.1</v>
      </c>
      <c r="M117" s="41">
        <f t="shared" si="37"/>
        <v>10.1</v>
      </c>
      <c r="N117" s="22" t="str">
        <f t="shared" si="43"/>
        <v>Andy Welzig</v>
      </c>
      <c r="O117" s="22" t="str">
        <f t="shared" si="25"/>
        <v>Grand Masters</v>
      </c>
      <c r="P117" s="22" t="str">
        <f t="shared" si="44"/>
        <v>Inedibles</v>
      </c>
      <c r="Q117" s="22" t="str">
        <f t="shared" si="26"/>
        <v>D1</v>
      </c>
    </row>
    <row r="118" spans="1:17" hidden="1" x14ac:dyDescent="0.25">
      <c r="A118" s="125" t="str">
        <f t="shared" si="45"/>
        <v>2025-GUS-D1</v>
      </c>
      <c r="B118" s="123">
        <f t="shared" si="46"/>
        <v>45951</v>
      </c>
      <c r="C118" s="487" t="str">
        <f t="shared" si="47"/>
        <v>Day 1</v>
      </c>
      <c r="D118" s="489" t="s">
        <v>465</v>
      </c>
      <c r="E118" s="23" t="str">
        <f>IF(D118="","",VLOOKUP(D118,MASTERLIST!$A:$E,3,FALSE))</f>
        <v>Coennie</v>
      </c>
      <c r="F118" s="23" t="str">
        <f>IF(D118="","",VLOOKUP(D118,MASTERLIST!$A:$E,4,FALSE))</f>
        <v>Steyn</v>
      </c>
      <c r="G118" s="23" t="str">
        <f>IF(D118="","",VLOOKUP(D118,MASTERLIST!$A:$E,5,FALSE))</f>
        <v>Nam Grand Masters</v>
      </c>
      <c r="H118" s="23" t="str">
        <f>IF(D118="","",VLOOKUP(D118,MASTERLIST!$A:$E,2,FALSE))</f>
        <v>Nam Grand Masters</v>
      </c>
      <c r="I118" s="42"/>
      <c r="J118" s="40"/>
      <c r="K118" s="42"/>
      <c r="L118" s="41" t="str">
        <f t="shared" si="36"/>
        <v/>
      </c>
      <c r="M118" s="41" t="str">
        <f t="shared" si="37"/>
        <v/>
      </c>
      <c r="N118" s="22" t="str">
        <f t="shared" si="43"/>
        <v>Coennie Steyn</v>
      </c>
      <c r="O118" s="22" t="str">
        <f t="shared" si="25"/>
        <v>Grand Masters</v>
      </c>
      <c r="P118" s="22" t="str">
        <f t="shared" si="44"/>
        <v/>
      </c>
      <c r="Q118" s="22" t="str">
        <f t="shared" si="26"/>
        <v>D1</v>
      </c>
    </row>
    <row r="119" spans="1:17" hidden="1" x14ac:dyDescent="0.25">
      <c r="A119" s="125" t="str">
        <f t="shared" si="45"/>
        <v>2025-GUS-D1</v>
      </c>
      <c r="B119" s="123">
        <f t="shared" si="46"/>
        <v>45951</v>
      </c>
      <c r="C119" s="487" t="str">
        <f t="shared" si="47"/>
        <v>Day 1</v>
      </c>
      <c r="D119" s="489" t="s">
        <v>486</v>
      </c>
      <c r="E119" s="23" t="str">
        <f>IF(D119="","",VLOOKUP(D119,MASTERLIST!$A:$E,3,FALSE))</f>
        <v>Jan Tommy</v>
      </c>
      <c r="F119" s="23" t="str">
        <f>IF(D119="","",VLOOKUP(D119,MASTERLIST!$A:$E,4,FALSE))</f>
        <v>Thomson</v>
      </c>
      <c r="G119" s="23" t="str">
        <f>IF(D119="","",VLOOKUP(D119,MASTERLIST!$A:$E,5,FALSE))</f>
        <v>Nam Grand Masters</v>
      </c>
      <c r="H119" s="23" t="str">
        <f>IF(D119="","",VLOOKUP(D119,MASTERLIST!$A:$E,2,FALSE))</f>
        <v>Nam Grand Masters</v>
      </c>
      <c r="I119" s="42"/>
      <c r="J119" s="40"/>
      <c r="K119" s="42"/>
      <c r="L119" s="41" t="str">
        <f t="shared" si="36"/>
        <v/>
      </c>
      <c r="M119" s="41" t="str">
        <f t="shared" si="37"/>
        <v/>
      </c>
      <c r="N119" s="22" t="str">
        <f t="shared" si="43"/>
        <v>Jan Tommy Thomson</v>
      </c>
      <c r="O119" s="22" t="str">
        <f t="shared" si="25"/>
        <v>Grand Masters</v>
      </c>
      <c r="P119" s="22" t="str">
        <f t="shared" si="44"/>
        <v/>
      </c>
      <c r="Q119" s="22" t="str">
        <f t="shared" si="26"/>
        <v>D1</v>
      </c>
    </row>
    <row r="120" spans="1:17" hidden="1" x14ac:dyDescent="0.25">
      <c r="A120" s="125" t="str">
        <f t="shared" si="45"/>
        <v>2025-GUS-D1</v>
      </c>
      <c r="B120" s="123">
        <f t="shared" si="46"/>
        <v>45951</v>
      </c>
      <c r="C120" s="487" t="str">
        <f t="shared" si="47"/>
        <v>Day 1</v>
      </c>
      <c r="D120" s="489" t="s">
        <v>471</v>
      </c>
      <c r="E120" s="23" t="str">
        <f>IF(D120="","",VLOOKUP(D120,MASTERLIST!$A:$E,3,FALSE))</f>
        <v>Jan</v>
      </c>
      <c r="F120" s="23" t="str">
        <f>IF(D120="","",VLOOKUP(D120,MASTERLIST!$A:$E,4,FALSE))</f>
        <v>Heath</v>
      </c>
      <c r="G120" s="23" t="str">
        <f>IF(D120="","",VLOOKUP(D120,MASTERLIST!$A:$E,5,FALSE))</f>
        <v>Nam Grand Masters</v>
      </c>
      <c r="H120" s="23" t="str">
        <f>IF(D120="","",VLOOKUP(D120,MASTERLIST!$A:$E,2,FALSE))</f>
        <v>Nam Grand Masters</v>
      </c>
      <c r="I120" s="42"/>
      <c r="J120" s="40"/>
      <c r="K120" s="42"/>
      <c r="L120" s="41" t="str">
        <f t="shared" si="36"/>
        <v/>
      </c>
      <c r="M120" s="41" t="str">
        <f t="shared" si="37"/>
        <v/>
      </c>
      <c r="N120" s="22" t="str">
        <f t="shared" si="43"/>
        <v>Jan Heath</v>
      </c>
      <c r="O120" s="22" t="str">
        <f t="shared" si="25"/>
        <v>Grand Masters</v>
      </c>
      <c r="P120" s="22" t="str">
        <f t="shared" si="44"/>
        <v/>
      </c>
      <c r="Q120" s="22" t="str">
        <f t="shared" si="26"/>
        <v>D1</v>
      </c>
    </row>
    <row r="121" spans="1:17" hidden="1" x14ac:dyDescent="0.25">
      <c r="A121" s="125" t="str">
        <f t="shared" si="45"/>
        <v>2025-GUS-D1</v>
      </c>
      <c r="B121" s="123">
        <f t="shared" si="46"/>
        <v>45951</v>
      </c>
      <c r="C121" s="487" t="str">
        <f t="shared" si="47"/>
        <v>Day 1</v>
      </c>
      <c r="D121" s="489" t="s">
        <v>271</v>
      </c>
      <c r="E121" s="23" t="str">
        <f>IF(D121="","",VLOOKUP(D121,MASTERLIST!$A:$E,3,FALSE))</f>
        <v>Willem</v>
      </c>
      <c r="F121" s="23" t="str">
        <f>IF(D121="","",VLOOKUP(D121,MASTERLIST!$A:$E,4,FALSE))</f>
        <v>Steyn</v>
      </c>
      <c r="G121" s="23" t="str">
        <f>IF(D121="","",VLOOKUP(D121,MASTERLIST!$A:$E,5,FALSE))</f>
        <v>Nam Veterans</v>
      </c>
      <c r="H121" s="23" t="str">
        <f>IF(D121="","",VLOOKUP(D121,MASTERLIST!$A:$E,2,FALSE))</f>
        <v>Nam Veterans</v>
      </c>
      <c r="I121" s="42"/>
      <c r="J121" s="40" t="s">
        <v>141</v>
      </c>
      <c r="K121" s="42">
        <v>141</v>
      </c>
      <c r="L121" s="41">
        <f t="shared" si="36"/>
        <v>14.1</v>
      </c>
      <c r="M121" s="41">
        <f t="shared" si="37"/>
        <v>14.1</v>
      </c>
      <c r="N121" s="22" t="str">
        <f t="shared" si="43"/>
        <v>Willem Steyn</v>
      </c>
      <c r="O121" s="22" t="str">
        <f t="shared" si="25"/>
        <v>Veterans/Inland</v>
      </c>
      <c r="P121" s="22" t="str">
        <f t="shared" si="44"/>
        <v>Inedibles</v>
      </c>
      <c r="Q121" s="22" t="str">
        <f t="shared" si="26"/>
        <v>D1</v>
      </c>
    </row>
    <row r="122" spans="1:17" hidden="1" x14ac:dyDescent="0.25">
      <c r="A122" s="125" t="str">
        <f t="shared" si="45"/>
        <v>2025-GUS-D1</v>
      </c>
      <c r="B122" s="123">
        <f t="shared" si="46"/>
        <v>45951</v>
      </c>
      <c r="C122" s="487" t="str">
        <f t="shared" si="47"/>
        <v>Day 1</v>
      </c>
      <c r="D122" s="489" t="s">
        <v>271</v>
      </c>
      <c r="E122" s="23" t="str">
        <f>IF(D122="","",VLOOKUP(D122,MASTERLIST!$A:$E,3,FALSE))</f>
        <v>Willem</v>
      </c>
      <c r="F122" s="23" t="str">
        <f>IF(D122="","",VLOOKUP(D122,MASTERLIST!$A:$E,4,FALSE))</f>
        <v>Steyn</v>
      </c>
      <c r="G122" s="23" t="str">
        <f>IF(D122="","",VLOOKUP(D122,MASTERLIST!$A:$E,5,FALSE))</f>
        <v>Nam Veterans</v>
      </c>
      <c r="H122" s="23" t="str">
        <f>IF(D122="","",VLOOKUP(D122,MASTERLIST!$A:$E,2,FALSE))</f>
        <v>Nam Veterans</v>
      </c>
      <c r="I122" s="42"/>
      <c r="J122" s="40" t="s">
        <v>141</v>
      </c>
      <c r="K122" s="42">
        <v>107</v>
      </c>
      <c r="L122" s="41">
        <f t="shared" si="36"/>
        <v>5.5</v>
      </c>
      <c r="M122" s="41">
        <f t="shared" si="37"/>
        <v>5.5</v>
      </c>
      <c r="N122" s="22" t="str">
        <f t="shared" si="43"/>
        <v>Willem Steyn</v>
      </c>
      <c r="O122" s="22" t="str">
        <f t="shared" si="25"/>
        <v>Veterans/Inland</v>
      </c>
      <c r="P122" s="22" t="str">
        <f t="shared" si="44"/>
        <v>Inedibles</v>
      </c>
      <c r="Q122" s="22" t="str">
        <f t="shared" si="26"/>
        <v>D1</v>
      </c>
    </row>
    <row r="123" spans="1:17" hidden="1" x14ac:dyDescent="0.25">
      <c r="A123" s="125" t="str">
        <f t="shared" si="45"/>
        <v>2025-GUS-D1</v>
      </c>
      <c r="B123" s="123">
        <f t="shared" si="46"/>
        <v>45951</v>
      </c>
      <c r="C123" s="487" t="str">
        <f t="shared" si="47"/>
        <v>Day 1</v>
      </c>
      <c r="D123" s="489" t="s">
        <v>290</v>
      </c>
      <c r="E123" s="23" t="str">
        <f>IF(D123="","",VLOOKUP(D123,MASTERLIST!$A:$E,3,FALSE))</f>
        <v>Renier</v>
      </c>
      <c r="F123" s="23" t="str">
        <f>IF(D123="","",VLOOKUP(D123,MASTERLIST!$A:$E,4,FALSE))</f>
        <v>Van Zyl</v>
      </c>
      <c r="G123" s="23" t="str">
        <f>IF(D123="","",VLOOKUP(D123,MASTERLIST!$A:$E,5,FALSE))</f>
        <v>Nam Veterans</v>
      </c>
      <c r="H123" s="23" t="str">
        <f>IF(D123="","",VLOOKUP(D123,MASTERLIST!$A:$E,2,FALSE))</f>
        <v>Nam Veterans</v>
      </c>
      <c r="I123" s="42"/>
      <c r="J123" s="40" t="s">
        <v>141</v>
      </c>
      <c r="K123" s="42">
        <v>147</v>
      </c>
      <c r="L123" s="41">
        <f t="shared" si="36"/>
        <v>16.2</v>
      </c>
      <c r="M123" s="41">
        <f t="shared" si="37"/>
        <v>16.2</v>
      </c>
      <c r="N123" s="22" t="str">
        <f t="shared" si="43"/>
        <v>Renier Van Zyl</v>
      </c>
      <c r="O123" s="22" t="str">
        <f t="shared" si="25"/>
        <v>Veterans/Inland</v>
      </c>
      <c r="P123" s="22" t="str">
        <f t="shared" si="44"/>
        <v>Inedibles</v>
      </c>
      <c r="Q123" s="22" t="str">
        <f t="shared" si="26"/>
        <v>D1</v>
      </c>
    </row>
    <row r="124" spans="1:17" hidden="1" x14ac:dyDescent="0.25">
      <c r="A124" s="125" t="str">
        <f t="shared" si="45"/>
        <v>2025-GUS-D1</v>
      </c>
      <c r="B124" s="123">
        <f t="shared" si="46"/>
        <v>45951</v>
      </c>
      <c r="C124" s="487" t="str">
        <f t="shared" si="47"/>
        <v>Day 1</v>
      </c>
      <c r="D124" s="489" t="s">
        <v>290</v>
      </c>
      <c r="E124" s="23" t="str">
        <f>IF(D124="","",VLOOKUP(D124,MASTERLIST!$A:$E,3,FALSE))</f>
        <v>Renier</v>
      </c>
      <c r="F124" s="23" t="str">
        <f>IF(D124="","",VLOOKUP(D124,MASTERLIST!$A:$E,4,FALSE))</f>
        <v>Van Zyl</v>
      </c>
      <c r="G124" s="23" t="str">
        <f>IF(D124="","",VLOOKUP(D124,MASTERLIST!$A:$E,5,FALSE))</f>
        <v>Nam Veterans</v>
      </c>
      <c r="H124" s="23" t="str">
        <f>IF(D124="","",VLOOKUP(D124,MASTERLIST!$A:$E,2,FALSE))</f>
        <v>Nam Veterans</v>
      </c>
      <c r="I124" s="42"/>
      <c r="J124" s="40" t="s">
        <v>141</v>
      </c>
      <c r="K124" s="42">
        <v>108</v>
      </c>
      <c r="L124" s="41">
        <f t="shared" si="36"/>
        <v>5.6</v>
      </c>
      <c r="M124" s="41">
        <f t="shared" si="37"/>
        <v>5.6</v>
      </c>
      <c r="N124" s="22" t="str">
        <f t="shared" si="43"/>
        <v>Renier Van Zyl</v>
      </c>
      <c r="O124" s="22" t="str">
        <f t="shared" si="25"/>
        <v>Veterans/Inland</v>
      </c>
      <c r="P124" s="22" t="str">
        <f t="shared" si="44"/>
        <v>Inedibles</v>
      </c>
      <c r="Q124" s="22" t="str">
        <f t="shared" si="26"/>
        <v>D1</v>
      </c>
    </row>
    <row r="125" spans="1:17" hidden="1" x14ac:dyDescent="0.25">
      <c r="A125" s="125" t="str">
        <f t="shared" si="45"/>
        <v>2025-GUS-D1</v>
      </c>
      <c r="B125" s="123">
        <f t="shared" si="46"/>
        <v>45951</v>
      </c>
      <c r="C125" s="487" t="str">
        <f t="shared" si="47"/>
        <v>Day 1</v>
      </c>
      <c r="D125" s="489" t="s">
        <v>290</v>
      </c>
      <c r="E125" s="23" t="str">
        <f>IF(D125="","",VLOOKUP(D125,MASTERLIST!$A:$E,3,FALSE))</f>
        <v>Renier</v>
      </c>
      <c r="F125" s="23" t="str">
        <f>IF(D125="","",VLOOKUP(D125,MASTERLIST!$A:$E,4,FALSE))</f>
        <v>Van Zyl</v>
      </c>
      <c r="G125" s="23" t="str">
        <f>IF(D125="","",VLOOKUP(D125,MASTERLIST!$A:$E,5,FALSE))</f>
        <v>Nam Veterans</v>
      </c>
      <c r="H125" s="23" t="str">
        <f>IF(D125="","",VLOOKUP(D125,MASTERLIST!$A:$E,2,FALSE))</f>
        <v>Nam Veterans</v>
      </c>
      <c r="I125" s="42"/>
      <c r="J125" s="40" t="s">
        <v>119</v>
      </c>
      <c r="K125" s="42">
        <v>85</v>
      </c>
      <c r="L125" s="41">
        <f t="shared" si="36"/>
        <v>11.3</v>
      </c>
      <c r="M125" s="41">
        <f t="shared" si="37"/>
        <v>11.3</v>
      </c>
      <c r="N125" s="22" t="str">
        <f t="shared" si="43"/>
        <v>Renier Van Zyl</v>
      </c>
      <c r="O125" s="22" t="str">
        <f t="shared" si="25"/>
        <v>Veterans/Inland</v>
      </c>
      <c r="P125" s="22" t="str">
        <f t="shared" si="44"/>
        <v>Inedibles</v>
      </c>
      <c r="Q125" s="22" t="str">
        <f t="shared" si="26"/>
        <v>D1</v>
      </c>
    </row>
    <row r="126" spans="1:17" hidden="1" x14ac:dyDescent="0.25">
      <c r="A126" s="125" t="str">
        <f t="shared" si="45"/>
        <v>2025-GUS-D1</v>
      </c>
      <c r="B126" s="123">
        <f t="shared" si="46"/>
        <v>45951</v>
      </c>
      <c r="C126" s="487" t="str">
        <f t="shared" si="47"/>
        <v>Day 1</v>
      </c>
      <c r="D126" s="489" t="s">
        <v>461</v>
      </c>
      <c r="E126" s="23" t="str">
        <f>IF(D126="","",VLOOKUP(D126,MASTERLIST!$A:$E,3,FALSE))</f>
        <v>Andrew</v>
      </c>
      <c r="F126" s="23" t="str">
        <f>IF(D126="","",VLOOKUP(D126,MASTERLIST!$A:$E,4,FALSE))</f>
        <v>Van Schalkwyk</v>
      </c>
      <c r="G126" s="23" t="str">
        <f>IF(D126="","",VLOOKUP(D126,MASTERLIST!$A:$E,5,FALSE))</f>
        <v>Nam Veterans</v>
      </c>
      <c r="H126" s="23" t="str">
        <f>IF(D126="","",VLOOKUP(D126,MASTERLIST!$A:$E,2,FALSE))</f>
        <v>Nam Veterans</v>
      </c>
      <c r="I126" s="42" t="s">
        <v>19</v>
      </c>
      <c r="J126" s="40"/>
      <c r="K126" s="42">
        <v>74</v>
      </c>
      <c r="L126" s="41">
        <f t="shared" si="36"/>
        <v>4.2</v>
      </c>
      <c r="M126" s="41">
        <f t="shared" si="37"/>
        <v>4.2</v>
      </c>
      <c r="N126" s="22" t="str">
        <f t="shared" si="43"/>
        <v>Andrew Van Schalkwyk</v>
      </c>
      <c r="O126" s="22" t="str">
        <f t="shared" si="25"/>
        <v>Veterans/Inland</v>
      </c>
      <c r="P126" s="22" t="str">
        <f t="shared" si="44"/>
        <v>Edibles</v>
      </c>
      <c r="Q126" s="22" t="str">
        <f t="shared" si="26"/>
        <v>D1</v>
      </c>
    </row>
    <row r="127" spans="1:17" hidden="1" x14ac:dyDescent="0.25">
      <c r="A127" s="125" t="str">
        <f t="shared" si="45"/>
        <v>2025-GUS-D1</v>
      </c>
      <c r="B127" s="123">
        <f t="shared" si="46"/>
        <v>45951</v>
      </c>
      <c r="C127" s="487" t="str">
        <f t="shared" si="47"/>
        <v>Day 1</v>
      </c>
      <c r="D127" s="489" t="s">
        <v>461</v>
      </c>
      <c r="E127" s="23" t="str">
        <f>IF(D127="","",VLOOKUP(D127,MASTERLIST!$A:$E,3,FALSE))</f>
        <v>Andrew</v>
      </c>
      <c r="F127" s="23" t="str">
        <f>IF(D127="","",VLOOKUP(D127,MASTERLIST!$A:$E,4,FALSE))</f>
        <v>Van Schalkwyk</v>
      </c>
      <c r="G127" s="23" t="str">
        <f>IF(D127="","",VLOOKUP(D127,MASTERLIST!$A:$E,5,FALSE))</f>
        <v>Nam Veterans</v>
      </c>
      <c r="H127" s="23" t="str">
        <f>IF(D127="","",VLOOKUP(D127,MASTERLIST!$A:$E,2,FALSE))</f>
        <v>Nam Veterans</v>
      </c>
      <c r="I127" s="42"/>
      <c r="J127" s="40" t="s">
        <v>141</v>
      </c>
      <c r="K127" s="42">
        <v>133</v>
      </c>
      <c r="L127" s="41">
        <f t="shared" si="36"/>
        <v>11.5</v>
      </c>
      <c r="M127" s="41">
        <f t="shared" si="37"/>
        <v>11.5</v>
      </c>
      <c r="N127" s="22" t="str">
        <f t="shared" si="43"/>
        <v>Andrew Van Schalkwyk</v>
      </c>
      <c r="O127" s="22" t="str">
        <f t="shared" si="25"/>
        <v>Veterans/Inland</v>
      </c>
      <c r="P127" s="22" t="str">
        <f t="shared" si="44"/>
        <v>Inedibles</v>
      </c>
      <c r="Q127" s="22" t="str">
        <f t="shared" si="26"/>
        <v>D1</v>
      </c>
    </row>
    <row r="128" spans="1:17" hidden="1" x14ac:dyDescent="0.25">
      <c r="A128" s="125" t="str">
        <f t="shared" si="45"/>
        <v>2025-GUS-D1</v>
      </c>
      <c r="B128" s="123">
        <f t="shared" si="46"/>
        <v>45951</v>
      </c>
      <c r="C128" s="487" t="str">
        <f t="shared" si="47"/>
        <v>Day 1</v>
      </c>
      <c r="D128" s="489" t="s">
        <v>505</v>
      </c>
      <c r="E128" s="23" t="str">
        <f>IF(D128="","",VLOOKUP(D128,MASTERLIST!$A:$E,3,FALSE))</f>
        <v>Wallace</v>
      </c>
      <c r="F128" s="23" t="str">
        <f>IF(D128="","",VLOOKUP(D128,MASTERLIST!$A:$E,4,FALSE))</f>
        <v>Shepperson</v>
      </c>
      <c r="G128" s="23" t="str">
        <f>IF(D128="","",VLOOKUP(D128,MASTERLIST!$A:$E,5,FALSE))</f>
        <v>Nam Veterans</v>
      </c>
      <c r="H128" s="23" t="str">
        <f>IF(D128="","",VLOOKUP(D128,MASTERLIST!$A:$E,2,FALSE))</f>
        <v>Nam Veterans</v>
      </c>
      <c r="I128" s="42"/>
      <c r="J128" s="40" t="s">
        <v>119</v>
      </c>
      <c r="K128" s="42">
        <v>82</v>
      </c>
      <c r="L128" s="41">
        <f t="shared" si="36"/>
        <v>10.1</v>
      </c>
      <c r="M128" s="41">
        <f t="shared" si="37"/>
        <v>10.1</v>
      </c>
      <c r="N128" s="22" t="str">
        <f t="shared" si="43"/>
        <v>Wallace Shepperson</v>
      </c>
      <c r="O128" s="22" t="str">
        <f t="shared" si="25"/>
        <v>Veterans/Inland</v>
      </c>
      <c r="P128" s="22" t="str">
        <f t="shared" si="44"/>
        <v>Inedibles</v>
      </c>
      <c r="Q128" s="22" t="str">
        <f t="shared" si="26"/>
        <v>D1</v>
      </c>
    </row>
    <row r="129" spans="1:17" hidden="1" x14ac:dyDescent="0.25">
      <c r="A129" s="125" t="str">
        <f t="shared" si="45"/>
        <v>2025-GUS-D1</v>
      </c>
      <c r="B129" s="123">
        <f t="shared" si="46"/>
        <v>45951</v>
      </c>
      <c r="C129" s="487" t="str">
        <f t="shared" si="47"/>
        <v>Day 1</v>
      </c>
      <c r="D129" s="489" t="s">
        <v>450</v>
      </c>
      <c r="E129" s="23" t="str">
        <f>IF(D129="","",VLOOKUP(D129,MASTERLIST!$A:$E,3,FALSE))</f>
        <v>Johan Mossie</v>
      </c>
      <c r="F129" s="23" t="str">
        <f>IF(D129="","",VLOOKUP(D129,MASTERLIST!$A:$E,4,FALSE))</f>
        <v>Mostert</v>
      </c>
      <c r="G129" s="23" t="str">
        <f>IF(D129="","",VLOOKUP(D129,MASTERLIST!$A:$E,5,FALSE))</f>
        <v>Nam Veterans</v>
      </c>
      <c r="H129" s="23" t="str">
        <f>IF(D129="","",VLOOKUP(D129,MASTERLIST!$A:$E,2,FALSE))</f>
        <v>Nam Veterans</v>
      </c>
      <c r="I129" s="42" t="s">
        <v>19</v>
      </c>
      <c r="J129" s="40"/>
      <c r="K129" s="42">
        <v>58</v>
      </c>
      <c r="L129" s="41">
        <f t="shared" si="36"/>
        <v>2</v>
      </c>
      <c r="M129" s="41">
        <f t="shared" si="37"/>
        <v>2</v>
      </c>
      <c r="N129" s="22" t="str">
        <f t="shared" si="43"/>
        <v>Johan Mossie Mostert</v>
      </c>
      <c r="O129" s="22" t="str">
        <f t="shared" si="25"/>
        <v>Veterans/Inland</v>
      </c>
      <c r="P129" s="22" t="str">
        <f t="shared" si="44"/>
        <v>Edibles</v>
      </c>
      <c r="Q129" s="22" t="str">
        <f t="shared" si="26"/>
        <v>D1</v>
      </c>
    </row>
    <row r="130" spans="1:17" hidden="1" x14ac:dyDescent="0.25">
      <c r="A130" s="125" t="str">
        <f t="shared" si="45"/>
        <v>2025-GUS-D1</v>
      </c>
      <c r="B130" s="123">
        <f t="shared" si="46"/>
        <v>45951</v>
      </c>
      <c r="C130" s="487" t="str">
        <f t="shared" si="47"/>
        <v>Day 1</v>
      </c>
      <c r="D130" s="489" t="s">
        <v>450</v>
      </c>
      <c r="E130" s="23" t="str">
        <f>IF(D130="","",VLOOKUP(D130,MASTERLIST!$A:$E,3,FALSE))</f>
        <v>Johan Mossie</v>
      </c>
      <c r="F130" s="23" t="str">
        <f>IF(D130="","",VLOOKUP(D130,MASTERLIST!$A:$E,4,FALSE))</f>
        <v>Mostert</v>
      </c>
      <c r="G130" s="23" t="str">
        <f>IF(D130="","",VLOOKUP(D130,MASTERLIST!$A:$E,5,FALSE))</f>
        <v>Nam Veterans</v>
      </c>
      <c r="H130" s="23" t="str">
        <f>IF(D130="","",VLOOKUP(D130,MASTERLIST!$A:$E,2,FALSE))</f>
        <v>Nam Veterans</v>
      </c>
      <c r="I130" s="42" t="s">
        <v>19</v>
      </c>
      <c r="J130" s="40"/>
      <c r="K130" s="42">
        <v>44</v>
      </c>
      <c r="L130" s="41">
        <f t="shared" si="36"/>
        <v>0.9</v>
      </c>
      <c r="M130" s="41">
        <f t="shared" si="37"/>
        <v>0.9</v>
      </c>
      <c r="N130" s="22" t="str">
        <f t="shared" si="43"/>
        <v>Johan Mossie Mostert</v>
      </c>
      <c r="O130" s="22" t="str">
        <f t="shared" si="25"/>
        <v>Veterans/Inland</v>
      </c>
      <c r="P130" s="22" t="str">
        <f t="shared" si="44"/>
        <v>Edibles</v>
      </c>
      <c r="Q130" s="22" t="str">
        <f t="shared" si="26"/>
        <v>D1</v>
      </c>
    </row>
    <row r="131" spans="1:17" hidden="1" x14ac:dyDescent="0.25">
      <c r="A131" s="125" t="str">
        <f t="shared" si="45"/>
        <v>2025-GUS-D1</v>
      </c>
      <c r="B131" s="123">
        <f t="shared" si="46"/>
        <v>45951</v>
      </c>
      <c r="C131" s="487" t="str">
        <f t="shared" si="47"/>
        <v>Day 1</v>
      </c>
      <c r="D131" s="489" t="s">
        <v>450</v>
      </c>
      <c r="E131" s="23" t="str">
        <f>IF(D131="","",VLOOKUP(D131,MASTERLIST!$A:$E,3,FALSE))</f>
        <v>Johan Mossie</v>
      </c>
      <c r="F131" s="23" t="str">
        <f>IF(D131="","",VLOOKUP(D131,MASTERLIST!$A:$E,4,FALSE))</f>
        <v>Mostert</v>
      </c>
      <c r="G131" s="23" t="str">
        <f>IF(D131="","",VLOOKUP(D131,MASTERLIST!$A:$E,5,FALSE))</f>
        <v>Nam Veterans</v>
      </c>
      <c r="H131" s="23" t="str">
        <f>IF(D131="","",VLOOKUP(D131,MASTERLIST!$A:$E,2,FALSE))</f>
        <v>Nam Veterans</v>
      </c>
      <c r="I131" s="42" t="s">
        <v>7</v>
      </c>
      <c r="J131" s="40"/>
      <c r="K131" s="42">
        <v>36</v>
      </c>
      <c r="L131" s="41">
        <f t="shared" si="36"/>
        <v>1.5</v>
      </c>
      <c r="M131" s="41">
        <f t="shared" si="37"/>
        <v>1.5</v>
      </c>
      <c r="N131" s="22" t="str">
        <f t="shared" si="43"/>
        <v>Johan Mossie Mostert</v>
      </c>
      <c r="O131" s="22" t="str">
        <f t="shared" ref="O131:O194" si="48">IFERROR(VLOOKUP(G131,$R$2:$S$15,2,),"")</f>
        <v>Veterans/Inland</v>
      </c>
      <c r="P131" s="22" t="str">
        <f t="shared" si="44"/>
        <v>Edibles</v>
      </c>
      <c r="Q131" s="22" t="str">
        <f t="shared" ref="Q131:Q194" si="49">IF(A131="","D2",RIGHT(A131,2))</f>
        <v>D1</v>
      </c>
    </row>
    <row r="132" spans="1:17" hidden="1" x14ac:dyDescent="0.25">
      <c r="A132" s="125" t="str">
        <f t="shared" si="45"/>
        <v>2025-GUS-D1</v>
      </c>
      <c r="B132" s="123">
        <f t="shared" si="46"/>
        <v>45951</v>
      </c>
      <c r="C132" s="487" t="str">
        <f t="shared" si="47"/>
        <v>Day 1</v>
      </c>
      <c r="D132" s="489" t="s">
        <v>280</v>
      </c>
      <c r="E132" s="23" t="str">
        <f>IF(D132="","",VLOOKUP(D132,MASTERLIST!$A:$E,3,FALSE))</f>
        <v>Danie</v>
      </c>
      <c r="F132" s="23" t="str">
        <f>IF(D132="","",VLOOKUP(D132,MASTERLIST!$A:$E,4,FALSE))</f>
        <v>Smith</v>
      </c>
      <c r="G132" s="23" t="str">
        <f>IF(D132="","",VLOOKUP(D132,MASTERLIST!$A:$E,5,FALSE))</f>
        <v>Nam Veterans</v>
      </c>
      <c r="H132" s="23" t="str">
        <f>IF(D132="","",VLOOKUP(D132,MASTERLIST!$A:$E,2,FALSE))</f>
        <v>Nam Veterans</v>
      </c>
      <c r="I132" s="42" t="s">
        <v>19</v>
      </c>
      <c r="J132" s="40"/>
      <c r="K132" s="42">
        <v>69</v>
      </c>
      <c r="L132" s="41">
        <f t="shared" si="36"/>
        <v>3.4</v>
      </c>
      <c r="M132" s="41">
        <f t="shared" si="37"/>
        <v>3.4</v>
      </c>
      <c r="N132" s="22" t="str">
        <f t="shared" si="43"/>
        <v>Danie Smith</v>
      </c>
      <c r="O132" s="22" t="str">
        <f t="shared" si="48"/>
        <v>Veterans/Inland</v>
      </c>
      <c r="P132" s="22" t="str">
        <f t="shared" si="44"/>
        <v>Edibles</v>
      </c>
      <c r="Q132" s="22" t="str">
        <f t="shared" si="49"/>
        <v>D1</v>
      </c>
    </row>
    <row r="133" spans="1:17" hidden="1" x14ac:dyDescent="0.25">
      <c r="A133" s="125" t="str">
        <f t="shared" si="45"/>
        <v>2025-GUS-D1</v>
      </c>
      <c r="B133" s="123">
        <f t="shared" si="46"/>
        <v>45951</v>
      </c>
      <c r="C133" s="487" t="str">
        <f t="shared" si="47"/>
        <v>Day 1</v>
      </c>
      <c r="D133" s="489" t="s">
        <v>295</v>
      </c>
      <c r="E133" s="23" t="str">
        <f>IF(D133="","",VLOOKUP(D133,MASTERLIST!$A:$E,3,FALSE))</f>
        <v>Johan</v>
      </c>
      <c r="F133" s="23" t="str">
        <f>IF(D133="","",VLOOKUP(D133,MASTERLIST!$A:$E,4,FALSE))</f>
        <v>Herbst</v>
      </c>
      <c r="G133" s="23" t="str">
        <f>IF(D133="","",VLOOKUP(D133,MASTERLIST!$A:$E,5,FALSE))</f>
        <v>Nam Veterans</v>
      </c>
      <c r="H133" s="23" t="str">
        <f>IF(D133="","",VLOOKUP(D133,MASTERLIST!$A:$E,2,FALSE))</f>
        <v>Nam Veterans</v>
      </c>
      <c r="I133" s="42" t="s">
        <v>19</v>
      </c>
      <c r="J133" s="40"/>
      <c r="K133" s="42">
        <v>45</v>
      </c>
      <c r="L133" s="41">
        <f t="shared" si="36"/>
        <v>0.9</v>
      </c>
      <c r="M133" s="41">
        <f t="shared" si="37"/>
        <v>0.9</v>
      </c>
      <c r="N133" s="22" t="str">
        <f t="shared" si="43"/>
        <v>Johan Herbst</v>
      </c>
      <c r="O133" s="22" t="str">
        <f t="shared" si="48"/>
        <v>Veterans/Inland</v>
      </c>
      <c r="P133" s="22" t="str">
        <f t="shared" si="44"/>
        <v>Edibles</v>
      </c>
      <c r="Q133" s="22" t="str">
        <f t="shared" si="49"/>
        <v>D1</v>
      </c>
    </row>
    <row r="134" spans="1:17" hidden="1" x14ac:dyDescent="0.25">
      <c r="A134" s="125" t="str">
        <f t="shared" si="45"/>
        <v>2025-GUS-D1</v>
      </c>
      <c r="B134" s="123">
        <f t="shared" si="46"/>
        <v>45951</v>
      </c>
      <c r="C134" s="487" t="str">
        <f t="shared" si="47"/>
        <v>Day 1</v>
      </c>
      <c r="D134" s="489" t="s">
        <v>295</v>
      </c>
      <c r="E134" s="23" t="str">
        <f>IF(D134="","",VLOOKUP(D134,MASTERLIST!$A:$E,3,FALSE))</f>
        <v>Johan</v>
      </c>
      <c r="F134" s="23" t="str">
        <f>IF(D134="","",VLOOKUP(D134,MASTERLIST!$A:$E,4,FALSE))</f>
        <v>Herbst</v>
      </c>
      <c r="G134" s="23" t="str">
        <f>IF(D134="","",VLOOKUP(D134,MASTERLIST!$A:$E,5,FALSE))</f>
        <v>Nam Veterans</v>
      </c>
      <c r="H134" s="23" t="str">
        <f>IF(D134="","",VLOOKUP(D134,MASTERLIST!$A:$E,2,FALSE))</f>
        <v>Nam Veterans</v>
      </c>
      <c r="I134" s="42" t="s">
        <v>19</v>
      </c>
      <c r="J134" s="40"/>
      <c r="K134" s="42">
        <v>49</v>
      </c>
      <c r="L134" s="41">
        <f t="shared" si="36"/>
        <v>1.2</v>
      </c>
      <c r="M134" s="41">
        <f t="shared" si="37"/>
        <v>1.2</v>
      </c>
      <c r="N134" s="22" t="str">
        <f t="shared" si="43"/>
        <v>Johan Herbst</v>
      </c>
      <c r="O134" s="22" t="str">
        <f t="shared" si="48"/>
        <v>Veterans/Inland</v>
      </c>
      <c r="P134" s="22" t="str">
        <f t="shared" si="44"/>
        <v>Edibles</v>
      </c>
      <c r="Q134" s="22" t="str">
        <f t="shared" si="49"/>
        <v>D1</v>
      </c>
    </row>
    <row r="135" spans="1:17" hidden="1" x14ac:dyDescent="0.25">
      <c r="A135" s="125" t="str">
        <f t="shared" si="45"/>
        <v>2025-GUS-D1</v>
      </c>
      <c r="B135" s="123">
        <f t="shared" si="46"/>
        <v>45951</v>
      </c>
      <c r="C135" s="487" t="str">
        <f t="shared" si="47"/>
        <v>Day 1</v>
      </c>
      <c r="D135" s="489" t="s">
        <v>297</v>
      </c>
      <c r="E135" s="23" t="str">
        <f>IF(D135="","",VLOOKUP(D135,MASTERLIST!$A:$E,3,FALSE))</f>
        <v>Jacob</v>
      </c>
      <c r="F135" s="23" t="str">
        <f>IF(D135="","",VLOOKUP(D135,MASTERLIST!$A:$E,4,FALSE))</f>
        <v>Wasserfall</v>
      </c>
      <c r="G135" s="23" t="str">
        <f>IF(D135="","",VLOOKUP(D135,MASTERLIST!$A:$E,5,FALSE))</f>
        <v>Nam Development</v>
      </c>
      <c r="H135" s="23" t="str">
        <f>IF(D135="","",VLOOKUP(D135,MASTERLIST!$A:$E,2,FALSE))</f>
        <v>Nam Development</v>
      </c>
      <c r="I135" s="42" t="s">
        <v>19</v>
      </c>
      <c r="J135" s="40"/>
      <c r="K135" s="42">
        <v>61</v>
      </c>
      <c r="L135" s="41">
        <f t="shared" si="36"/>
        <v>2.2999999999999998</v>
      </c>
      <c r="M135" s="41">
        <f t="shared" si="37"/>
        <v>2.2999999999999998</v>
      </c>
      <c r="N135" s="22" t="str">
        <f t="shared" si="43"/>
        <v>Jacob Wasserfall</v>
      </c>
      <c r="O135" s="22" t="str">
        <f t="shared" si="48"/>
        <v>Development</v>
      </c>
      <c r="P135" s="22" t="str">
        <f t="shared" si="44"/>
        <v>Edibles</v>
      </c>
      <c r="Q135" s="22" t="str">
        <f t="shared" si="49"/>
        <v>D1</v>
      </c>
    </row>
    <row r="136" spans="1:17" hidden="1" x14ac:dyDescent="0.25">
      <c r="A136" s="125" t="str">
        <f t="shared" si="45"/>
        <v>2025-GUS-D1</v>
      </c>
      <c r="B136" s="123">
        <f t="shared" si="46"/>
        <v>45951</v>
      </c>
      <c r="C136" s="487" t="str">
        <f t="shared" si="47"/>
        <v>Day 1</v>
      </c>
      <c r="D136" s="489" t="s">
        <v>297</v>
      </c>
      <c r="E136" s="23" t="str">
        <f>IF(D136="","",VLOOKUP(D136,MASTERLIST!$A:$E,3,FALSE))</f>
        <v>Jacob</v>
      </c>
      <c r="F136" s="23" t="str">
        <f>IF(D136="","",VLOOKUP(D136,MASTERLIST!$A:$E,4,FALSE))</f>
        <v>Wasserfall</v>
      </c>
      <c r="G136" s="23" t="str">
        <f>IF(D136="","",VLOOKUP(D136,MASTERLIST!$A:$E,5,FALSE))</f>
        <v>Nam Development</v>
      </c>
      <c r="H136" s="23" t="str">
        <f>IF(D136="","",VLOOKUP(D136,MASTERLIST!$A:$E,2,FALSE))</f>
        <v>Nam Development</v>
      </c>
      <c r="I136" s="42" t="s">
        <v>19</v>
      </c>
      <c r="J136" s="40"/>
      <c r="K136" s="42">
        <v>49</v>
      </c>
      <c r="L136" s="41">
        <f t="shared" si="36"/>
        <v>1.2</v>
      </c>
      <c r="M136" s="41">
        <f t="shared" si="37"/>
        <v>1.2</v>
      </c>
      <c r="N136" s="22" t="str">
        <f t="shared" si="43"/>
        <v>Jacob Wasserfall</v>
      </c>
      <c r="O136" s="22" t="str">
        <f t="shared" si="48"/>
        <v>Development</v>
      </c>
      <c r="P136" s="22" t="str">
        <f t="shared" si="44"/>
        <v>Edibles</v>
      </c>
      <c r="Q136" s="22" t="str">
        <f t="shared" si="49"/>
        <v>D1</v>
      </c>
    </row>
    <row r="137" spans="1:17" hidden="1" x14ac:dyDescent="0.25">
      <c r="A137" s="125" t="str">
        <f t="shared" si="45"/>
        <v>2025-GUS-D1</v>
      </c>
      <c r="B137" s="123">
        <f t="shared" si="46"/>
        <v>45951</v>
      </c>
      <c r="C137" s="487" t="str">
        <f t="shared" si="47"/>
        <v>Day 1</v>
      </c>
      <c r="D137" s="489" t="s">
        <v>297</v>
      </c>
      <c r="E137" s="23" t="str">
        <f>IF(D137="","",VLOOKUP(D137,MASTERLIST!$A:$E,3,FALSE))</f>
        <v>Jacob</v>
      </c>
      <c r="F137" s="23" t="str">
        <f>IF(D137="","",VLOOKUP(D137,MASTERLIST!$A:$E,4,FALSE))</f>
        <v>Wasserfall</v>
      </c>
      <c r="G137" s="23" t="str">
        <f>IF(D137="","",VLOOKUP(D137,MASTERLIST!$A:$E,5,FALSE))</f>
        <v>Nam Development</v>
      </c>
      <c r="H137" s="23" t="str">
        <f>IF(D137="","",VLOOKUP(D137,MASTERLIST!$A:$E,2,FALSE))</f>
        <v>Nam Development</v>
      </c>
      <c r="I137" s="42" t="s">
        <v>19</v>
      </c>
      <c r="J137" s="40"/>
      <c r="K137" s="42">
        <v>59</v>
      </c>
      <c r="L137" s="41">
        <f t="shared" si="36"/>
        <v>2.1</v>
      </c>
      <c r="M137" s="41">
        <f t="shared" si="37"/>
        <v>2.1</v>
      </c>
      <c r="N137" s="22" t="str">
        <f t="shared" si="43"/>
        <v>Jacob Wasserfall</v>
      </c>
      <c r="O137" s="22" t="str">
        <f t="shared" si="48"/>
        <v>Development</v>
      </c>
      <c r="P137" s="22" t="str">
        <f t="shared" si="44"/>
        <v>Edibles</v>
      </c>
      <c r="Q137" s="22" t="str">
        <f t="shared" si="49"/>
        <v>D1</v>
      </c>
    </row>
    <row r="138" spans="1:17" hidden="1" x14ac:dyDescent="0.25">
      <c r="A138" s="125" t="str">
        <f t="shared" si="45"/>
        <v>2025-GUS-D1</v>
      </c>
      <c r="B138" s="123">
        <f t="shared" si="46"/>
        <v>45951</v>
      </c>
      <c r="C138" s="487" t="str">
        <f t="shared" si="47"/>
        <v>Day 1</v>
      </c>
      <c r="D138" s="489" t="s">
        <v>478</v>
      </c>
      <c r="E138" s="23" t="str">
        <f>IF(D138="","",VLOOKUP(D138,MASTERLIST!$A:$E,3,FALSE))</f>
        <v>Bradd</v>
      </c>
      <c r="F138" s="23" t="str">
        <f>IF(D138="","",VLOOKUP(D138,MASTERLIST!$A:$E,4,FALSE))</f>
        <v>Biller</v>
      </c>
      <c r="G138" s="23" t="str">
        <f>IF(D138="","",VLOOKUP(D138,MASTERLIST!$A:$E,5,FALSE))</f>
        <v>Nam Development</v>
      </c>
      <c r="H138" s="23" t="str">
        <f>IF(D138="","",VLOOKUP(D138,MASTERLIST!$A:$E,2,FALSE))</f>
        <v>Nam Development</v>
      </c>
      <c r="I138" s="42" t="s">
        <v>19</v>
      </c>
      <c r="J138" s="40"/>
      <c r="K138" s="42">
        <v>50</v>
      </c>
      <c r="L138" s="41">
        <f t="shared" si="36"/>
        <v>1.3</v>
      </c>
      <c r="M138" s="41">
        <f t="shared" si="37"/>
        <v>1.3</v>
      </c>
      <c r="N138" s="22" t="str">
        <f t="shared" si="43"/>
        <v>Bradd Biller</v>
      </c>
      <c r="O138" s="22" t="str">
        <f t="shared" si="48"/>
        <v>Development</v>
      </c>
      <c r="P138" s="22" t="str">
        <f t="shared" si="44"/>
        <v>Edibles</v>
      </c>
      <c r="Q138" s="22" t="str">
        <f t="shared" si="49"/>
        <v>D1</v>
      </c>
    </row>
    <row r="139" spans="1:17" hidden="1" x14ac:dyDescent="0.25">
      <c r="A139" s="125" t="str">
        <f t="shared" si="45"/>
        <v>2025-GUS-D1</v>
      </c>
      <c r="B139" s="123">
        <f t="shared" si="46"/>
        <v>45951</v>
      </c>
      <c r="C139" s="487" t="str">
        <f t="shared" si="47"/>
        <v>Day 1</v>
      </c>
      <c r="D139" s="489" t="s">
        <v>510</v>
      </c>
      <c r="E139" s="23" t="str">
        <f>IF(D139="","",VLOOKUP(D139,MASTERLIST!$A:$E,3,FALSE))</f>
        <v>Alexander Albert</v>
      </c>
      <c r="F139" s="23" t="str">
        <f>IF(D139="","",VLOOKUP(D139,MASTERLIST!$A:$E,4,FALSE))</f>
        <v>Jansen</v>
      </c>
      <c r="G139" s="23" t="str">
        <f>IF(D139="","",VLOOKUP(D139,MASTERLIST!$A:$E,5,FALSE))</f>
        <v>Nam Development</v>
      </c>
      <c r="H139" s="23" t="str">
        <f>IF(D139="","",VLOOKUP(D139,MASTERLIST!$A:$E,2,FALSE))</f>
        <v>Nam Development</v>
      </c>
      <c r="I139" s="42" t="s">
        <v>19</v>
      </c>
      <c r="J139" s="40"/>
      <c r="K139" s="42">
        <v>63</v>
      </c>
      <c r="L139" s="41">
        <f t="shared" si="36"/>
        <v>2.6</v>
      </c>
      <c r="M139" s="41">
        <f t="shared" si="37"/>
        <v>2.6</v>
      </c>
      <c r="N139" s="22" t="str">
        <f t="shared" si="43"/>
        <v>Alexander Albert Jansen</v>
      </c>
      <c r="O139" s="22" t="str">
        <f t="shared" si="48"/>
        <v>Development</v>
      </c>
      <c r="P139" s="22" t="str">
        <f t="shared" si="44"/>
        <v>Edibles</v>
      </c>
      <c r="Q139" s="22" t="str">
        <f t="shared" si="49"/>
        <v>D1</v>
      </c>
    </row>
    <row r="140" spans="1:17" hidden="1" x14ac:dyDescent="0.25">
      <c r="A140" s="125" t="str">
        <f t="shared" si="45"/>
        <v>2025-GUS-D1</v>
      </c>
      <c r="B140" s="123">
        <f t="shared" si="46"/>
        <v>45951</v>
      </c>
      <c r="C140" s="487" t="str">
        <f t="shared" si="47"/>
        <v>Day 1</v>
      </c>
      <c r="D140" s="489" t="s">
        <v>258</v>
      </c>
      <c r="E140" s="23" t="str">
        <f>IF(D140="","",VLOOKUP(D140,MASTERLIST!$A:$E,3,FALSE))</f>
        <v>Ricku</v>
      </c>
      <c r="F140" s="23" t="str">
        <f>IF(D140="","",VLOOKUP(D140,MASTERLIST!$A:$E,4,FALSE))</f>
        <v>Mans</v>
      </c>
      <c r="G140" s="23" t="str">
        <f>IF(D140="","",VLOOKUP(D140,MASTERLIST!$A:$E,5,FALSE))</f>
        <v>Nam Development</v>
      </c>
      <c r="H140" s="23" t="str">
        <f>IF(D140="","",VLOOKUP(D140,MASTERLIST!$A:$E,2,FALSE))</f>
        <v>Nam Development</v>
      </c>
      <c r="I140" s="42" t="s">
        <v>19</v>
      </c>
      <c r="J140" s="40"/>
      <c r="K140" s="42">
        <v>80</v>
      </c>
      <c r="L140" s="41">
        <f t="shared" si="36"/>
        <v>5.4</v>
      </c>
      <c r="M140" s="41">
        <f t="shared" si="37"/>
        <v>5.4</v>
      </c>
      <c r="N140" s="22" t="str">
        <f t="shared" si="43"/>
        <v>Ricku Mans</v>
      </c>
      <c r="O140" s="22" t="str">
        <f t="shared" si="48"/>
        <v>Development</v>
      </c>
      <c r="P140" s="22" t="str">
        <f t="shared" si="44"/>
        <v>Edibles</v>
      </c>
      <c r="Q140" s="22" t="str">
        <f t="shared" si="49"/>
        <v>D1</v>
      </c>
    </row>
    <row r="141" spans="1:17" hidden="1" x14ac:dyDescent="0.25">
      <c r="A141" s="125" t="str">
        <f t="shared" si="45"/>
        <v>2025-GUS-D1</v>
      </c>
      <c r="B141" s="123">
        <f t="shared" si="46"/>
        <v>45951</v>
      </c>
      <c r="C141" s="487" t="str">
        <f t="shared" si="47"/>
        <v>Day 1</v>
      </c>
      <c r="D141" s="489" t="s">
        <v>258</v>
      </c>
      <c r="E141" s="23" t="str">
        <f>IF(D141="","",VLOOKUP(D141,MASTERLIST!$A:$E,3,FALSE))</f>
        <v>Ricku</v>
      </c>
      <c r="F141" s="23" t="str">
        <f>IF(D141="","",VLOOKUP(D141,MASTERLIST!$A:$E,4,FALSE))</f>
        <v>Mans</v>
      </c>
      <c r="G141" s="23" t="str">
        <f>IF(D141="","",VLOOKUP(D141,MASTERLIST!$A:$E,5,FALSE))</f>
        <v>Nam Development</v>
      </c>
      <c r="H141" s="23" t="str">
        <f>IF(D141="","",VLOOKUP(D141,MASTERLIST!$A:$E,2,FALSE))</f>
        <v>Nam Development</v>
      </c>
      <c r="I141" s="42" t="s">
        <v>19</v>
      </c>
      <c r="J141" s="40"/>
      <c r="K141" s="42">
        <v>51</v>
      </c>
      <c r="L141" s="41">
        <f t="shared" si="36"/>
        <v>1.4</v>
      </c>
      <c r="M141" s="41">
        <f t="shared" si="37"/>
        <v>1.4</v>
      </c>
      <c r="N141" s="22" t="str">
        <f t="shared" si="43"/>
        <v>Ricku Mans</v>
      </c>
      <c r="O141" s="22" t="str">
        <f t="shared" si="48"/>
        <v>Development</v>
      </c>
      <c r="P141" s="22" t="str">
        <f t="shared" si="44"/>
        <v>Edibles</v>
      </c>
      <c r="Q141" s="22" t="str">
        <f t="shared" si="49"/>
        <v>D1</v>
      </c>
    </row>
    <row r="142" spans="1:17" hidden="1" x14ac:dyDescent="0.25">
      <c r="A142" s="125" t="str">
        <f t="shared" si="45"/>
        <v>2025-GUS-D1</v>
      </c>
      <c r="B142" s="123">
        <f t="shared" si="46"/>
        <v>45951</v>
      </c>
      <c r="C142" s="487" t="str">
        <f t="shared" si="47"/>
        <v>Day 1</v>
      </c>
      <c r="D142" s="489" t="s">
        <v>258</v>
      </c>
      <c r="E142" s="23" t="str">
        <f>IF(D142="","",VLOOKUP(D142,MASTERLIST!$A:$E,3,FALSE))</f>
        <v>Ricku</v>
      </c>
      <c r="F142" s="23" t="str">
        <f>IF(D142="","",VLOOKUP(D142,MASTERLIST!$A:$E,4,FALSE))</f>
        <v>Mans</v>
      </c>
      <c r="G142" s="23" t="str">
        <f>IF(D142="","",VLOOKUP(D142,MASTERLIST!$A:$E,5,FALSE))</f>
        <v>Nam Development</v>
      </c>
      <c r="H142" s="23" t="str">
        <f>IF(D142="","",VLOOKUP(D142,MASTERLIST!$A:$E,2,FALSE))</f>
        <v>Nam Development</v>
      </c>
      <c r="I142" s="42"/>
      <c r="J142" s="40" t="s">
        <v>141</v>
      </c>
      <c r="K142" s="42">
        <v>85</v>
      </c>
      <c r="L142" s="41">
        <f t="shared" si="36"/>
        <v>2.5</v>
      </c>
      <c r="M142" s="41">
        <f t="shared" si="37"/>
        <v>2.5</v>
      </c>
      <c r="N142" s="22" t="str">
        <f t="shared" si="43"/>
        <v>Ricku Mans</v>
      </c>
      <c r="O142" s="22" t="str">
        <f t="shared" si="48"/>
        <v>Development</v>
      </c>
      <c r="P142" s="22" t="str">
        <f t="shared" si="44"/>
        <v>Inedibles</v>
      </c>
      <c r="Q142" s="22" t="str">
        <f t="shared" si="49"/>
        <v>D1</v>
      </c>
    </row>
    <row r="143" spans="1:17" hidden="1" x14ac:dyDescent="0.25">
      <c r="A143" s="125" t="str">
        <f t="shared" si="45"/>
        <v>2025-GUS-D1</v>
      </c>
      <c r="B143" s="123">
        <f t="shared" si="46"/>
        <v>45951</v>
      </c>
      <c r="C143" s="487" t="str">
        <f t="shared" si="47"/>
        <v>Day 1</v>
      </c>
      <c r="D143" s="489" t="s">
        <v>483</v>
      </c>
      <c r="E143" s="23" t="str">
        <f>IF(D143="","",VLOOKUP(D143,MASTERLIST!$A:$E,3,FALSE))</f>
        <v>Izak</v>
      </c>
      <c r="F143" s="23" t="str">
        <f>IF(D143="","",VLOOKUP(D143,MASTERLIST!$A:$E,4,FALSE))</f>
        <v>Van Der Merwe</v>
      </c>
      <c r="G143" s="23" t="str">
        <f>IF(D143="","",VLOOKUP(D143,MASTERLIST!$A:$E,5,FALSE))</f>
        <v>Nam Development</v>
      </c>
      <c r="H143" s="23" t="str">
        <f>IF(D143="","",VLOOKUP(D143,MASTERLIST!$A:$E,2,FALSE))</f>
        <v>Nam Development</v>
      </c>
      <c r="I143" s="42"/>
      <c r="J143" s="40" t="s">
        <v>141</v>
      </c>
      <c r="K143" s="42">
        <v>96</v>
      </c>
      <c r="L143" s="41">
        <f t="shared" si="36"/>
        <v>3.8</v>
      </c>
      <c r="M143" s="41">
        <f t="shared" si="37"/>
        <v>3.8</v>
      </c>
      <c r="N143" s="22" t="str">
        <f t="shared" si="43"/>
        <v>Izak Van Der Merwe</v>
      </c>
      <c r="O143" s="22" t="str">
        <f t="shared" si="48"/>
        <v>Development</v>
      </c>
      <c r="P143" s="22" t="str">
        <f t="shared" si="44"/>
        <v>Inedibles</v>
      </c>
      <c r="Q143" s="22" t="str">
        <f t="shared" si="49"/>
        <v>D1</v>
      </c>
    </row>
    <row r="144" spans="1:17" hidden="1" x14ac:dyDescent="0.25">
      <c r="A144" s="125" t="str">
        <f t="shared" si="45"/>
        <v>2025-GUS-D1</v>
      </c>
      <c r="B144" s="123">
        <f t="shared" si="46"/>
        <v>45951</v>
      </c>
      <c r="C144" s="487" t="str">
        <f t="shared" si="47"/>
        <v>Day 1</v>
      </c>
      <c r="D144" s="489" t="s">
        <v>483</v>
      </c>
      <c r="E144" s="23" t="str">
        <f>IF(D144="","",VLOOKUP(D144,MASTERLIST!$A:$E,3,FALSE))</f>
        <v>Izak</v>
      </c>
      <c r="F144" s="23" t="str">
        <f>IF(D144="","",VLOOKUP(D144,MASTERLIST!$A:$E,4,FALSE))</f>
        <v>Van Der Merwe</v>
      </c>
      <c r="G144" s="23" t="str">
        <f>IF(D144="","",VLOOKUP(D144,MASTERLIST!$A:$E,5,FALSE))</f>
        <v>Nam Development</v>
      </c>
      <c r="H144" s="23" t="str">
        <f>IF(D144="","",VLOOKUP(D144,MASTERLIST!$A:$E,2,FALSE))</f>
        <v>Nam Development</v>
      </c>
      <c r="I144" s="42" t="s">
        <v>19</v>
      </c>
      <c r="J144" s="40"/>
      <c r="K144" s="42">
        <v>50</v>
      </c>
      <c r="L144" s="41">
        <f t="shared" si="36"/>
        <v>1.3</v>
      </c>
      <c r="M144" s="41">
        <f t="shared" si="37"/>
        <v>1.3</v>
      </c>
      <c r="N144" s="22" t="str">
        <f t="shared" si="43"/>
        <v>Izak Van Der Merwe</v>
      </c>
      <c r="O144" s="22" t="str">
        <f t="shared" si="48"/>
        <v>Development</v>
      </c>
      <c r="P144" s="22" t="str">
        <f t="shared" si="44"/>
        <v>Edibles</v>
      </c>
      <c r="Q144" s="22" t="str">
        <f t="shared" si="49"/>
        <v>D1</v>
      </c>
    </row>
    <row r="145" spans="1:17" hidden="1" x14ac:dyDescent="0.25">
      <c r="A145" s="125" t="str">
        <f t="shared" si="45"/>
        <v>2025-GUS-D1</v>
      </c>
      <c r="B145" s="123">
        <f t="shared" si="46"/>
        <v>45951</v>
      </c>
      <c r="C145" s="487" t="str">
        <f t="shared" si="47"/>
        <v>Day 1</v>
      </c>
      <c r="D145" s="489" t="s">
        <v>483</v>
      </c>
      <c r="E145" s="23" t="str">
        <f>IF(D145="","",VLOOKUP(D145,MASTERLIST!$A:$E,3,FALSE))</f>
        <v>Izak</v>
      </c>
      <c r="F145" s="23" t="str">
        <f>IF(D145="","",VLOOKUP(D145,MASTERLIST!$A:$E,4,FALSE))</f>
        <v>Van Der Merwe</v>
      </c>
      <c r="G145" s="23" t="str">
        <f>IF(D145="","",VLOOKUP(D145,MASTERLIST!$A:$E,5,FALSE))</f>
        <v>Nam Development</v>
      </c>
      <c r="H145" s="23" t="str">
        <f>IF(D145="","",VLOOKUP(D145,MASTERLIST!$A:$E,2,FALSE))</f>
        <v>Nam Development</v>
      </c>
      <c r="I145" s="42" t="s">
        <v>19</v>
      </c>
      <c r="J145" s="40"/>
      <c r="K145" s="42">
        <v>73</v>
      </c>
      <c r="L145" s="41">
        <f t="shared" si="36"/>
        <v>4.0999999999999996</v>
      </c>
      <c r="M145" s="41">
        <f t="shared" si="37"/>
        <v>4.0999999999999996</v>
      </c>
      <c r="N145" s="22" t="str">
        <f t="shared" si="43"/>
        <v>Izak Van Der Merwe</v>
      </c>
      <c r="O145" s="22" t="str">
        <f t="shared" si="48"/>
        <v>Development</v>
      </c>
      <c r="P145" s="22" t="str">
        <f t="shared" si="44"/>
        <v>Edibles</v>
      </c>
      <c r="Q145" s="22" t="str">
        <f t="shared" si="49"/>
        <v>D1</v>
      </c>
    </row>
    <row r="146" spans="1:17" hidden="1" x14ac:dyDescent="0.25">
      <c r="A146" s="125" t="str">
        <f t="shared" si="45"/>
        <v>2025-GUS-D1</v>
      </c>
      <c r="B146" s="123">
        <f t="shared" si="46"/>
        <v>45951</v>
      </c>
      <c r="C146" s="487" t="str">
        <f t="shared" si="47"/>
        <v>Day 1</v>
      </c>
      <c r="D146" s="489" t="s">
        <v>483</v>
      </c>
      <c r="E146" s="23" t="str">
        <f>IF(D146="","",VLOOKUP(D146,MASTERLIST!$A:$E,3,FALSE))</f>
        <v>Izak</v>
      </c>
      <c r="F146" s="23" t="str">
        <f>IF(D146="","",VLOOKUP(D146,MASTERLIST!$A:$E,4,FALSE))</f>
        <v>Van Der Merwe</v>
      </c>
      <c r="G146" s="23" t="str">
        <f>IF(D146="","",VLOOKUP(D146,MASTERLIST!$A:$E,5,FALSE))</f>
        <v>Nam Development</v>
      </c>
      <c r="H146" s="23" t="str">
        <f>IF(D146="","",VLOOKUP(D146,MASTERLIST!$A:$E,2,FALSE))</f>
        <v>Nam Development</v>
      </c>
      <c r="I146" s="42" t="s">
        <v>19</v>
      </c>
      <c r="J146" s="40"/>
      <c r="K146" s="42">
        <v>66</v>
      </c>
      <c r="L146" s="41">
        <f t="shared" si="36"/>
        <v>3</v>
      </c>
      <c r="M146" s="41">
        <f t="shared" si="37"/>
        <v>3</v>
      </c>
      <c r="N146" s="22" t="str">
        <f t="shared" si="43"/>
        <v>Izak Van Der Merwe</v>
      </c>
      <c r="O146" s="22" t="str">
        <f t="shared" si="48"/>
        <v>Development</v>
      </c>
      <c r="P146" s="22" t="str">
        <f t="shared" si="44"/>
        <v>Edibles</v>
      </c>
      <c r="Q146" s="22" t="str">
        <f t="shared" si="49"/>
        <v>D1</v>
      </c>
    </row>
    <row r="147" spans="1:17" hidden="1" x14ac:dyDescent="0.25">
      <c r="A147" s="125" t="str">
        <f t="shared" si="45"/>
        <v>2025-GUS-D1</v>
      </c>
      <c r="B147" s="123">
        <f t="shared" si="46"/>
        <v>45951</v>
      </c>
      <c r="C147" s="487" t="str">
        <f t="shared" si="47"/>
        <v>Day 1</v>
      </c>
      <c r="D147" s="489" t="s">
        <v>483</v>
      </c>
      <c r="E147" s="23" t="str">
        <f>IF(D147="","",VLOOKUP(D147,MASTERLIST!$A:$E,3,FALSE))</f>
        <v>Izak</v>
      </c>
      <c r="F147" s="23" t="str">
        <f>IF(D147="","",VLOOKUP(D147,MASTERLIST!$A:$E,4,FALSE))</f>
        <v>Van Der Merwe</v>
      </c>
      <c r="G147" s="23" t="str">
        <f>IF(D147="","",VLOOKUP(D147,MASTERLIST!$A:$E,5,FALSE))</f>
        <v>Nam Development</v>
      </c>
      <c r="H147" s="23" t="str">
        <f>IF(D147="","",VLOOKUP(D147,MASTERLIST!$A:$E,2,FALSE))</f>
        <v>Nam Development</v>
      </c>
      <c r="I147" s="42" t="s">
        <v>19</v>
      </c>
      <c r="J147" s="40"/>
      <c r="K147" s="42">
        <v>60</v>
      </c>
      <c r="L147" s="41">
        <f t="shared" si="36"/>
        <v>2.2000000000000002</v>
      </c>
      <c r="M147" s="41">
        <f t="shared" si="37"/>
        <v>2.2000000000000002</v>
      </c>
      <c r="N147" s="22" t="str">
        <f t="shared" si="43"/>
        <v>Izak Van Der Merwe</v>
      </c>
      <c r="O147" s="22" t="str">
        <f t="shared" si="48"/>
        <v>Development</v>
      </c>
      <c r="P147" s="22" t="str">
        <f t="shared" si="44"/>
        <v>Edibles</v>
      </c>
      <c r="Q147" s="22" t="str">
        <f t="shared" si="49"/>
        <v>D1</v>
      </c>
    </row>
    <row r="148" spans="1:17" hidden="1" x14ac:dyDescent="0.25">
      <c r="A148" s="125" t="str">
        <f t="shared" si="45"/>
        <v>2025-GUS-D1</v>
      </c>
      <c r="B148" s="123">
        <f t="shared" si="46"/>
        <v>45951</v>
      </c>
      <c r="C148" s="487" t="str">
        <f t="shared" si="47"/>
        <v>Day 1</v>
      </c>
      <c r="D148" s="489" t="s">
        <v>483</v>
      </c>
      <c r="E148" s="23" t="str">
        <f>IF(D148="","",VLOOKUP(D148,MASTERLIST!$A:$E,3,FALSE))</f>
        <v>Izak</v>
      </c>
      <c r="F148" s="23" t="str">
        <f>IF(D148="","",VLOOKUP(D148,MASTERLIST!$A:$E,4,FALSE))</f>
        <v>Van Der Merwe</v>
      </c>
      <c r="G148" s="23" t="str">
        <f>IF(D148="","",VLOOKUP(D148,MASTERLIST!$A:$E,5,FALSE))</f>
        <v>Nam Development</v>
      </c>
      <c r="H148" s="23" t="str">
        <f>IF(D148="","",VLOOKUP(D148,MASTERLIST!$A:$E,2,FALSE))</f>
        <v>Nam Development</v>
      </c>
      <c r="I148" s="42" t="s">
        <v>19</v>
      </c>
      <c r="J148" s="40"/>
      <c r="K148" s="42">
        <v>57</v>
      </c>
      <c r="L148" s="41">
        <f t="shared" ref="L148:L211" si="50">IF(K148="","",IF(I148="",ROUND(HLOOKUP(J148,kgList,K148,FALSE),1),ROUND(HLOOKUP(I148,kgList,K148,FALSE),1)))</f>
        <v>1.9</v>
      </c>
      <c r="M148" s="41">
        <f t="shared" ref="M148:M211" si="51">IF(L148="","",IF(COUNTA(I148:J148)&gt;1,"Edible or Inedible",IF(COUNTA(I148)=1,L148*1,IF(COUNTA(J148)=1,L148*1,"ERROR"))))</f>
        <v>1.9</v>
      </c>
      <c r="N148" s="22" t="str">
        <f t="shared" si="43"/>
        <v>Izak Van Der Merwe</v>
      </c>
      <c r="O148" s="22" t="str">
        <f t="shared" si="48"/>
        <v>Development</v>
      </c>
      <c r="P148" s="22" t="str">
        <f t="shared" si="44"/>
        <v>Edibles</v>
      </c>
      <c r="Q148" s="22" t="str">
        <f t="shared" si="49"/>
        <v>D1</v>
      </c>
    </row>
    <row r="149" spans="1:17" hidden="1" x14ac:dyDescent="0.25">
      <c r="A149" s="125" t="str">
        <f t="shared" si="45"/>
        <v>2025-GUS-D1</v>
      </c>
      <c r="B149" s="123">
        <f t="shared" si="46"/>
        <v>45951</v>
      </c>
      <c r="C149" s="487" t="str">
        <f t="shared" si="47"/>
        <v>Day 1</v>
      </c>
      <c r="D149" s="489" t="s">
        <v>500</v>
      </c>
      <c r="E149" s="23" t="str">
        <f>IF(D149="","",VLOOKUP(D149,MASTERLIST!$A:$E,3,FALSE))</f>
        <v>Kay</v>
      </c>
      <c r="F149" s="23" t="str">
        <f>IF(D149="","",VLOOKUP(D149,MASTERLIST!$A:$E,4,FALSE))</f>
        <v>Bachran</v>
      </c>
      <c r="G149" s="23" t="str">
        <f>IF(D149="","",VLOOKUP(D149,MASTERLIST!$A:$E,5,FALSE))</f>
        <v>Nam Development</v>
      </c>
      <c r="H149" s="23" t="str">
        <f>IF(D149="","",VLOOKUP(D149,MASTERLIST!$A:$E,2,FALSE))</f>
        <v>Nam Development</v>
      </c>
      <c r="I149" s="42"/>
      <c r="J149" s="40" t="s">
        <v>141</v>
      </c>
      <c r="K149" s="42">
        <v>154</v>
      </c>
      <c r="L149" s="41">
        <f t="shared" si="50"/>
        <v>19.100000000000001</v>
      </c>
      <c r="M149" s="41">
        <f t="shared" si="51"/>
        <v>19.100000000000001</v>
      </c>
      <c r="N149" s="22" t="str">
        <f t="shared" si="43"/>
        <v>Kay Bachran</v>
      </c>
      <c r="O149" s="22" t="str">
        <f t="shared" si="48"/>
        <v>Development</v>
      </c>
      <c r="P149" s="22" t="str">
        <f t="shared" si="44"/>
        <v>Inedibles</v>
      </c>
      <c r="Q149" s="22" t="str">
        <f t="shared" si="49"/>
        <v>D1</v>
      </c>
    </row>
    <row r="150" spans="1:17" hidden="1" x14ac:dyDescent="0.25">
      <c r="A150" s="125" t="str">
        <f t="shared" si="45"/>
        <v>2025-GUS-D1</v>
      </c>
      <c r="B150" s="123">
        <f t="shared" si="46"/>
        <v>45951</v>
      </c>
      <c r="C150" s="487" t="str">
        <f t="shared" si="47"/>
        <v>Day 1</v>
      </c>
      <c r="D150" s="489" t="s">
        <v>500</v>
      </c>
      <c r="E150" s="23" t="str">
        <f>IF(D150="","",VLOOKUP(D150,MASTERLIST!$A:$E,3,FALSE))</f>
        <v>Kay</v>
      </c>
      <c r="F150" s="23" t="str">
        <f>IF(D150="","",VLOOKUP(D150,MASTERLIST!$A:$E,4,FALSE))</f>
        <v>Bachran</v>
      </c>
      <c r="G150" s="23" t="str">
        <f>IF(D150="","",VLOOKUP(D150,MASTERLIST!$A:$E,5,FALSE))</f>
        <v>Nam Development</v>
      </c>
      <c r="H150" s="23" t="str">
        <f>IF(D150="","",VLOOKUP(D150,MASTERLIST!$A:$E,2,FALSE))</f>
        <v>Nam Development</v>
      </c>
      <c r="I150" s="42" t="s">
        <v>19</v>
      </c>
      <c r="J150" s="40"/>
      <c r="K150" s="42">
        <v>46</v>
      </c>
      <c r="L150" s="41">
        <f t="shared" si="50"/>
        <v>1</v>
      </c>
      <c r="M150" s="41">
        <f t="shared" si="51"/>
        <v>1</v>
      </c>
      <c r="N150" s="22" t="str">
        <f t="shared" si="43"/>
        <v>Kay Bachran</v>
      </c>
      <c r="O150" s="22" t="str">
        <f t="shared" si="48"/>
        <v>Development</v>
      </c>
      <c r="P150" s="22" t="str">
        <f t="shared" si="44"/>
        <v>Edibles</v>
      </c>
      <c r="Q150" s="22" t="str">
        <f t="shared" si="49"/>
        <v>D1</v>
      </c>
    </row>
    <row r="151" spans="1:17" hidden="1" x14ac:dyDescent="0.25">
      <c r="A151" s="125" t="str">
        <f t="shared" si="45"/>
        <v>2025-GUS-D1</v>
      </c>
      <c r="B151" s="123">
        <f t="shared" si="46"/>
        <v>45951</v>
      </c>
      <c r="C151" s="487" t="str">
        <f t="shared" si="47"/>
        <v>Day 1</v>
      </c>
      <c r="D151" s="489" t="s">
        <v>500</v>
      </c>
      <c r="E151" s="23" t="str">
        <f>IF(D151="","",VLOOKUP(D151,MASTERLIST!$A:$E,3,FALSE))</f>
        <v>Kay</v>
      </c>
      <c r="F151" s="23" t="str">
        <f>IF(D151="","",VLOOKUP(D151,MASTERLIST!$A:$E,4,FALSE))</f>
        <v>Bachran</v>
      </c>
      <c r="G151" s="23" t="str">
        <f>IF(D151="","",VLOOKUP(D151,MASTERLIST!$A:$E,5,FALSE))</f>
        <v>Nam Development</v>
      </c>
      <c r="H151" s="23" t="str">
        <f>IF(D151="","",VLOOKUP(D151,MASTERLIST!$A:$E,2,FALSE))</f>
        <v>Nam Development</v>
      </c>
      <c r="I151" s="42" t="s">
        <v>19</v>
      </c>
      <c r="J151" s="40"/>
      <c r="K151" s="42">
        <v>53</v>
      </c>
      <c r="L151" s="41">
        <f t="shared" si="50"/>
        <v>1.5</v>
      </c>
      <c r="M151" s="41">
        <f t="shared" si="51"/>
        <v>1.5</v>
      </c>
      <c r="N151" s="22" t="str">
        <f t="shared" si="43"/>
        <v>Kay Bachran</v>
      </c>
      <c r="O151" s="22" t="str">
        <f t="shared" si="48"/>
        <v>Development</v>
      </c>
      <c r="P151" s="22" t="str">
        <f t="shared" si="44"/>
        <v>Edibles</v>
      </c>
      <c r="Q151" s="22" t="str">
        <f t="shared" si="49"/>
        <v>D1</v>
      </c>
    </row>
    <row r="152" spans="1:17" hidden="1" x14ac:dyDescent="0.25">
      <c r="A152" s="125" t="str">
        <f t="shared" si="45"/>
        <v>2025-GUS-D1</v>
      </c>
      <c r="B152" s="123">
        <f t="shared" si="46"/>
        <v>45951</v>
      </c>
      <c r="C152" s="487" t="str">
        <f t="shared" si="47"/>
        <v>Day 1</v>
      </c>
      <c r="D152" s="489" t="s">
        <v>484</v>
      </c>
      <c r="E152" s="23" t="str">
        <f>IF(D152="","",VLOOKUP(D152,MASTERLIST!$A:$E,3,FALSE))</f>
        <v>Luke</v>
      </c>
      <c r="F152" s="23" t="str">
        <f>IF(D152="","",VLOOKUP(D152,MASTERLIST!$A:$E,4,FALSE))</f>
        <v>Jansen</v>
      </c>
      <c r="G152" s="23" t="str">
        <f>IF(D152="","",VLOOKUP(D152,MASTERLIST!$A:$E,5,FALSE))</f>
        <v>Nam Development</v>
      </c>
      <c r="H152" s="23" t="str">
        <f>IF(D152="","",VLOOKUP(D152,MASTERLIST!$A:$E,2,FALSE))</f>
        <v>Nam Development</v>
      </c>
      <c r="I152" s="42" t="s">
        <v>19</v>
      </c>
      <c r="J152" s="40"/>
      <c r="K152" s="42">
        <v>48</v>
      </c>
      <c r="L152" s="41">
        <f t="shared" si="50"/>
        <v>1.1000000000000001</v>
      </c>
      <c r="M152" s="41">
        <f t="shared" si="51"/>
        <v>1.1000000000000001</v>
      </c>
      <c r="N152" s="22" t="str">
        <f t="shared" si="43"/>
        <v>Luke Jansen</v>
      </c>
      <c r="O152" s="22" t="str">
        <f t="shared" si="48"/>
        <v>Development</v>
      </c>
      <c r="P152" s="22" t="str">
        <f t="shared" si="44"/>
        <v>Edibles</v>
      </c>
      <c r="Q152" s="22" t="str">
        <f t="shared" si="49"/>
        <v>D1</v>
      </c>
    </row>
    <row r="153" spans="1:17" hidden="1" x14ac:dyDescent="0.25">
      <c r="A153" s="125" t="str">
        <f t="shared" si="45"/>
        <v>2025-GUS-D1</v>
      </c>
      <c r="B153" s="123">
        <f t="shared" si="46"/>
        <v>45951</v>
      </c>
      <c r="C153" s="487" t="str">
        <f t="shared" si="47"/>
        <v>Day 1</v>
      </c>
      <c r="D153" s="489" t="s">
        <v>484</v>
      </c>
      <c r="E153" s="23" t="str">
        <f>IF(D153="","",VLOOKUP(D153,MASTERLIST!$A:$E,3,FALSE))</f>
        <v>Luke</v>
      </c>
      <c r="F153" s="23" t="str">
        <f>IF(D153="","",VLOOKUP(D153,MASTERLIST!$A:$E,4,FALSE))</f>
        <v>Jansen</v>
      </c>
      <c r="G153" s="23" t="str">
        <f>IF(D153="","",VLOOKUP(D153,MASTERLIST!$A:$E,5,FALSE))</f>
        <v>Nam Development</v>
      </c>
      <c r="H153" s="23" t="str">
        <f>IF(D153="","",VLOOKUP(D153,MASTERLIST!$A:$E,2,FALSE))</f>
        <v>Nam Development</v>
      </c>
      <c r="I153" s="42" t="s">
        <v>7</v>
      </c>
      <c r="J153" s="40"/>
      <c r="K153" s="42">
        <v>33</v>
      </c>
      <c r="L153" s="41">
        <f t="shared" si="50"/>
        <v>1.1000000000000001</v>
      </c>
      <c r="M153" s="41">
        <f t="shared" si="51"/>
        <v>1.1000000000000001</v>
      </c>
      <c r="N153" s="22" t="str">
        <f t="shared" si="43"/>
        <v>Luke Jansen</v>
      </c>
      <c r="O153" s="22" t="str">
        <f t="shared" si="48"/>
        <v>Development</v>
      </c>
      <c r="P153" s="22" t="str">
        <f t="shared" si="44"/>
        <v>Edibles</v>
      </c>
      <c r="Q153" s="22" t="str">
        <f t="shared" si="49"/>
        <v>D1</v>
      </c>
    </row>
    <row r="154" spans="1:17" hidden="1" x14ac:dyDescent="0.25">
      <c r="A154" s="125" t="str">
        <f t="shared" si="45"/>
        <v>2025-GUS-D1</v>
      </c>
      <c r="B154" s="123">
        <f t="shared" si="46"/>
        <v>45951</v>
      </c>
      <c r="C154" s="487" t="str">
        <f t="shared" si="47"/>
        <v>Day 1</v>
      </c>
      <c r="D154" s="489" t="s">
        <v>293</v>
      </c>
      <c r="E154" s="23" t="str">
        <f>IF(D154="","",VLOOKUP(D154,MASTERLIST!$A:$E,3,FALSE))</f>
        <v>Christel</v>
      </c>
      <c r="F154" s="23" t="str">
        <f>IF(D154="","",VLOOKUP(D154,MASTERLIST!$A:$E,4,FALSE))</f>
        <v>Visser</v>
      </c>
      <c r="G154" s="23" t="str">
        <f>IF(D154="","",VLOOKUP(D154,MASTERLIST!$A:$E,5,FALSE))</f>
        <v>Nam Ladies</v>
      </c>
      <c r="H154" s="23" t="str">
        <f>IF(D154="","",VLOOKUP(D154,MASTERLIST!$A:$E,2,FALSE))</f>
        <v>Nam Ladies</v>
      </c>
      <c r="I154" s="42"/>
      <c r="J154" s="40" t="s">
        <v>141</v>
      </c>
      <c r="K154" s="42">
        <v>98</v>
      </c>
      <c r="L154" s="41">
        <f t="shared" si="50"/>
        <v>4</v>
      </c>
      <c r="M154" s="41">
        <f t="shared" si="51"/>
        <v>4</v>
      </c>
      <c r="N154" s="22" t="str">
        <f t="shared" ref="N154:N217" si="52">CONCATENATE(E154," ",F154)</f>
        <v>Christel Visser</v>
      </c>
      <c r="O154" s="22" t="str">
        <f t="shared" si="48"/>
        <v>Ladies</v>
      </c>
      <c r="P154" s="22" t="str">
        <f t="shared" ref="P154:P217" si="53">IF(I154="",IF(J154="","",$J$1),$I$1)</f>
        <v>Inedibles</v>
      </c>
      <c r="Q154" s="22" t="str">
        <f t="shared" si="49"/>
        <v>D1</v>
      </c>
    </row>
    <row r="155" spans="1:17" hidden="1" x14ac:dyDescent="0.25">
      <c r="A155" s="125" t="str">
        <f t="shared" si="45"/>
        <v>2025-GUS-D1</v>
      </c>
      <c r="B155" s="123">
        <f t="shared" si="46"/>
        <v>45951</v>
      </c>
      <c r="C155" s="487" t="str">
        <f t="shared" si="47"/>
        <v>Day 1</v>
      </c>
      <c r="D155" s="489" t="s">
        <v>293</v>
      </c>
      <c r="E155" s="23" t="str">
        <f>IF(D155="","",VLOOKUP(D155,MASTERLIST!$A:$E,3,FALSE))</f>
        <v>Christel</v>
      </c>
      <c r="F155" s="23" t="str">
        <f>IF(D155="","",VLOOKUP(D155,MASTERLIST!$A:$E,4,FALSE))</f>
        <v>Visser</v>
      </c>
      <c r="G155" s="23" t="str">
        <f>IF(D155="","",VLOOKUP(D155,MASTERLIST!$A:$E,5,FALSE))</f>
        <v>Nam Ladies</v>
      </c>
      <c r="H155" s="23" t="str">
        <f>IF(D155="","",VLOOKUP(D155,MASTERLIST!$A:$E,2,FALSE))</f>
        <v>Nam Ladies</v>
      </c>
      <c r="I155" s="42"/>
      <c r="J155" s="40" t="s">
        <v>140</v>
      </c>
      <c r="K155" s="42">
        <v>124</v>
      </c>
      <c r="L155" s="41">
        <f t="shared" si="50"/>
        <v>24.3</v>
      </c>
      <c r="M155" s="41">
        <f t="shared" si="51"/>
        <v>24.3</v>
      </c>
      <c r="N155" s="22" t="str">
        <f t="shared" si="52"/>
        <v>Christel Visser</v>
      </c>
      <c r="O155" s="22" t="str">
        <f t="shared" si="48"/>
        <v>Ladies</v>
      </c>
      <c r="P155" s="22" t="str">
        <f t="shared" si="53"/>
        <v>Inedibles</v>
      </c>
      <c r="Q155" s="22" t="str">
        <f t="shared" si="49"/>
        <v>D1</v>
      </c>
    </row>
    <row r="156" spans="1:17" hidden="1" x14ac:dyDescent="0.25">
      <c r="A156" s="125" t="str">
        <f t="shared" si="45"/>
        <v>2025-GUS-D1</v>
      </c>
      <c r="B156" s="123">
        <f t="shared" si="46"/>
        <v>45951</v>
      </c>
      <c r="C156" s="487" t="str">
        <f t="shared" si="47"/>
        <v>Day 1</v>
      </c>
      <c r="D156" s="489" t="s">
        <v>473</v>
      </c>
      <c r="E156" s="23" t="str">
        <f>IF(D156="","",VLOOKUP(D156,MASTERLIST!$A:$E,3,FALSE))</f>
        <v>Sonita</v>
      </c>
      <c r="F156" s="23" t="str">
        <f>IF(D156="","",VLOOKUP(D156,MASTERLIST!$A:$E,4,FALSE))</f>
        <v>Arangies</v>
      </c>
      <c r="G156" s="23" t="str">
        <f>IF(D156="","",VLOOKUP(D156,MASTERLIST!$A:$E,5,FALSE))</f>
        <v>Nam Ladies</v>
      </c>
      <c r="H156" s="23" t="str">
        <f>IF(D156="","",VLOOKUP(D156,MASTERLIST!$A:$E,2,FALSE))</f>
        <v>Nam Ladies</v>
      </c>
      <c r="I156" s="42" t="s">
        <v>19</v>
      </c>
      <c r="J156" s="40"/>
      <c r="K156" s="42">
        <v>57</v>
      </c>
      <c r="L156" s="41">
        <f t="shared" si="50"/>
        <v>1.9</v>
      </c>
      <c r="M156" s="41">
        <f t="shared" si="51"/>
        <v>1.9</v>
      </c>
      <c r="N156" s="22" t="str">
        <f t="shared" si="52"/>
        <v>Sonita Arangies</v>
      </c>
      <c r="O156" s="22" t="str">
        <f t="shared" si="48"/>
        <v>Ladies</v>
      </c>
      <c r="P156" s="22" t="str">
        <f t="shared" si="53"/>
        <v>Edibles</v>
      </c>
      <c r="Q156" s="22" t="str">
        <f t="shared" si="49"/>
        <v>D1</v>
      </c>
    </row>
    <row r="157" spans="1:17" hidden="1" x14ac:dyDescent="0.25">
      <c r="A157" s="125" t="str">
        <f t="shared" si="45"/>
        <v>2025-GUS-D1</v>
      </c>
      <c r="B157" s="123">
        <f t="shared" si="46"/>
        <v>45951</v>
      </c>
      <c r="C157" s="487" t="str">
        <f t="shared" si="47"/>
        <v>Day 1</v>
      </c>
      <c r="D157" s="489" t="s">
        <v>468</v>
      </c>
      <c r="E157" s="23" t="str">
        <f>IF(D157="","",VLOOKUP(D157,MASTERLIST!$A:$E,3,FALSE))</f>
        <v>Mekayla</v>
      </c>
      <c r="F157" s="23" t="str">
        <f>IF(D157="","",VLOOKUP(D157,MASTERLIST!$A:$E,4,FALSE))</f>
        <v>Nell</v>
      </c>
      <c r="G157" s="23" t="str">
        <f>IF(D157="","",VLOOKUP(D157,MASTERLIST!$A:$E,5,FALSE))</f>
        <v>Nam Ladies</v>
      </c>
      <c r="H157" s="23" t="str">
        <f>IF(D157="","",VLOOKUP(D157,MASTERLIST!$A:$E,2,FALSE))</f>
        <v>Nam Ladies</v>
      </c>
      <c r="I157" s="42" t="s">
        <v>19</v>
      </c>
      <c r="J157" s="40"/>
      <c r="K157" s="42">
        <v>72</v>
      </c>
      <c r="L157" s="41">
        <f t="shared" si="50"/>
        <v>3.9</v>
      </c>
      <c r="M157" s="41">
        <f t="shared" si="51"/>
        <v>3.9</v>
      </c>
      <c r="N157" s="22" t="str">
        <f t="shared" si="52"/>
        <v>Mekayla Nell</v>
      </c>
      <c r="O157" s="22" t="str">
        <f t="shared" si="48"/>
        <v>Ladies</v>
      </c>
      <c r="P157" s="22" t="str">
        <f t="shared" si="53"/>
        <v>Edibles</v>
      </c>
      <c r="Q157" s="22" t="str">
        <f t="shared" si="49"/>
        <v>D1</v>
      </c>
    </row>
    <row r="158" spans="1:17" hidden="1" x14ac:dyDescent="0.25">
      <c r="A158" s="125" t="str">
        <f t="shared" si="45"/>
        <v>2025-GUS-D1</v>
      </c>
      <c r="B158" s="123">
        <f t="shared" si="46"/>
        <v>45951</v>
      </c>
      <c r="C158" s="487" t="str">
        <f t="shared" si="47"/>
        <v>Day 1</v>
      </c>
      <c r="D158" s="489" t="s">
        <v>468</v>
      </c>
      <c r="E158" s="23" t="str">
        <f>IF(D158="","",VLOOKUP(D158,MASTERLIST!$A:$E,3,FALSE))</f>
        <v>Mekayla</v>
      </c>
      <c r="F158" s="23" t="str">
        <f>IF(D158="","",VLOOKUP(D158,MASTERLIST!$A:$E,4,FALSE))</f>
        <v>Nell</v>
      </c>
      <c r="G158" s="23" t="str">
        <f>IF(D158="","",VLOOKUP(D158,MASTERLIST!$A:$E,5,FALSE))</f>
        <v>Nam Ladies</v>
      </c>
      <c r="H158" s="23" t="str">
        <f>IF(D158="","",VLOOKUP(D158,MASTERLIST!$A:$E,2,FALSE))</f>
        <v>Nam Ladies</v>
      </c>
      <c r="I158" s="42" t="s">
        <v>7</v>
      </c>
      <c r="J158" s="40"/>
      <c r="K158" s="42">
        <v>33</v>
      </c>
      <c r="L158" s="41">
        <f t="shared" si="50"/>
        <v>1.1000000000000001</v>
      </c>
      <c r="M158" s="41">
        <f t="shared" si="51"/>
        <v>1.1000000000000001</v>
      </c>
      <c r="N158" s="22" t="str">
        <f t="shared" si="52"/>
        <v>Mekayla Nell</v>
      </c>
      <c r="O158" s="22" t="str">
        <f t="shared" si="48"/>
        <v>Ladies</v>
      </c>
      <c r="P158" s="22" t="str">
        <f t="shared" si="53"/>
        <v>Edibles</v>
      </c>
      <c r="Q158" s="22" t="str">
        <f t="shared" si="49"/>
        <v>D1</v>
      </c>
    </row>
    <row r="159" spans="1:17" hidden="1" x14ac:dyDescent="0.25">
      <c r="A159" s="125" t="str">
        <f t="shared" si="45"/>
        <v>2025-GUS-D1</v>
      </c>
      <c r="B159" s="123">
        <f t="shared" si="46"/>
        <v>45951</v>
      </c>
      <c r="C159" s="487" t="str">
        <f t="shared" si="47"/>
        <v>Day 1</v>
      </c>
      <c r="D159" s="489" t="s">
        <v>468</v>
      </c>
      <c r="E159" s="23" t="str">
        <f>IF(D159="","",VLOOKUP(D159,MASTERLIST!$A:$E,3,FALSE))</f>
        <v>Mekayla</v>
      </c>
      <c r="F159" s="23" t="str">
        <f>IF(D159="","",VLOOKUP(D159,MASTERLIST!$A:$E,4,FALSE))</f>
        <v>Nell</v>
      </c>
      <c r="G159" s="23" t="str">
        <f>IF(D159="","",VLOOKUP(D159,MASTERLIST!$A:$E,5,FALSE))</f>
        <v>Nam Ladies</v>
      </c>
      <c r="H159" s="23" t="str">
        <f>IF(D159="","",VLOOKUP(D159,MASTERLIST!$A:$E,2,FALSE))</f>
        <v>Nam Ladies</v>
      </c>
      <c r="I159" s="42"/>
      <c r="J159" s="40" t="s">
        <v>20</v>
      </c>
      <c r="K159" s="42">
        <v>76</v>
      </c>
      <c r="L159" s="41">
        <f t="shared" si="50"/>
        <v>1.6</v>
      </c>
      <c r="M159" s="41">
        <f t="shared" si="51"/>
        <v>1.6</v>
      </c>
      <c r="N159" s="22" t="str">
        <f t="shared" si="52"/>
        <v>Mekayla Nell</v>
      </c>
      <c r="O159" s="22" t="str">
        <f t="shared" si="48"/>
        <v>Ladies</v>
      </c>
      <c r="P159" s="22" t="str">
        <f t="shared" si="53"/>
        <v>Inedibles</v>
      </c>
      <c r="Q159" s="22" t="str">
        <f t="shared" si="49"/>
        <v>D1</v>
      </c>
    </row>
    <row r="160" spans="1:17" hidden="1" x14ac:dyDescent="0.25">
      <c r="A160" s="125" t="str">
        <f t="shared" si="45"/>
        <v>2025-GUS-D1</v>
      </c>
      <c r="B160" s="123">
        <f t="shared" si="46"/>
        <v>45951</v>
      </c>
      <c r="C160" s="487" t="str">
        <f t="shared" si="47"/>
        <v>Day 1</v>
      </c>
      <c r="D160" s="489" t="s">
        <v>262</v>
      </c>
      <c r="E160" s="23" t="str">
        <f>IF(D160="","",VLOOKUP(D160,MASTERLIST!$A:$E,3,FALSE))</f>
        <v>Sarah-Ann</v>
      </c>
      <c r="F160" s="23" t="str">
        <f>IF(D160="","",VLOOKUP(D160,MASTERLIST!$A:$E,4,FALSE))</f>
        <v>Mills</v>
      </c>
      <c r="G160" s="23" t="str">
        <f>IF(D160="","",VLOOKUP(D160,MASTERLIST!$A:$E,5,FALSE))</f>
        <v>Nam Ladies</v>
      </c>
      <c r="H160" s="23" t="str">
        <f>IF(D160="","",VLOOKUP(D160,MASTERLIST!$A:$E,2,FALSE))</f>
        <v>Nam Ladies</v>
      </c>
      <c r="I160" s="42" t="s">
        <v>7</v>
      </c>
      <c r="J160" s="40"/>
      <c r="K160" s="42">
        <v>33</v>
      </c>
      <c r="L160" s="41">
        <f t="shared" si="50"/>
        <v>1.1000000000000001</v>
      </c>
      <c r="M160" s="41">
        <f t="shared" si="51"/>
        <v>1.1000000000000001</v>
      </c>
      <c r="N160" s="22" t="str">
        <f t="shared" si="52"/>
        <v>Sarah-Ann Mills</v>
      </c>
      <c r="O160" s="22" t="str">
        <f t="shared" si="48"/>
        <v>Ladies</v>
      </c>
      <c r="P160" s="22" t="str">
        <f t="shared" si="53"/>
        <v>Edibles</v>
      </c>
      <c r="Q160" s="22" t="str">
        <f t="shared" si="49"/>
        <v>D1</v>
      </c>
    </row>
    <row r="161" spans="1:17" hidden="1" x14ac:dyDescent="0.25">
      <c r="A161" s="125" t="str">
        <f t="shared" si="45"/>
        <v>2025-GUS-D1</v>
      </c>
      <c r="B161" s="123">
        <f t="shared" si="46"/>
        <v>45951</v>
      </c>
      <c r="C161" s="487" t="str">
        <f t="shared" si="47"/>
        <v>Day 1</v>
      </c>
      <c r="D161" s="489" t="s">
        <v>503</v>
      </c>
      <c r="E161" s="23" t="str">
        <f>IF(D161="","",VLOOKUP(D161,MASTERLIST!$A:$E,3,FALSE))</f>
        <v>Hannelie</v>
      </c>
      <c r="F161" s="23" t="str">
        <f>IF(D161="","",VLOOKUP(D161,MASTERLIST!$A:$E,4,FALSE))</f>
        <v>Du Plessis</v>
      </c>
      <c r="G161" s="23" t="str">
        <f>IF(D161="","",VLOOKUP(D161,MASTERLIST!$A:$E,5,FALSE))</f>
        <v>Nam Ladies</v>
      </c>
      <c r="H161" s="23" t="str">
        <f>IF(D161="","",VLOOKUP(D161,MASTERLIST!$A:$E,2,FALSE))</f>
        <v>Nam Ladies</v>
      </c>
      <c r="I161" s="42"/>
      <c r="J161" s="40"/>
      <c r="K161" s="42"/>
      <c r="L161" s="41" t="str">
        <f t="shared" si="50"/>
        <v/>
      </c>
      <c r="M161" s="41" t="str">
        <f t="shared" si="51"/>
        <v/>
      </c>
      <c r="N161" s="22" t="str">
        <f t="shared" si="52"/>
        <v>Hannelie Du Plessis</v>
      </c>
      <c r="O161" s="22" t="str">
        <f t="shared" si="48"/>
        <v>Ladies</v>
      </c>
      <c r="P161" s="22" t="str">
        <f t="shared" si="53"/>
        <v/>
      </c>
      <c r="Q161" s="22" t="str">
        <f t="shared" si="49"/>
        <v>D1</v>
      </c>
    </row>
    <row r="162" spans="1:17" hidden="1" x14ac:dyDescent="0.25">
      <c r="A162" s="125" t="str">
        <f t="shared" si="45"/>
        <v>2025-GUS-D1</v>
      </c>
      <c r="B162" s="123">
        <f t="shared" si="46"/>
        <v>45951</v>
      </c>
      <c r="C162" s="487" t="str">
        <f t="shared" si="47"/>
        <v>Day 1</v>
      </c>
      <c r="D162" s="489" t="s">
        <v>496</v>
      </c>
      <c r="E162" s="23" t="str">
        <f>IF(D162="","",VLOOKUP(D162,MASTERLIST!$A:$E,3,FALSE))</f>
        <v>Domenique</v>
      </c>
      <c r="F162" s="23" t="str">
        <f>IF(D162="","",VLOOKUP(D162,MASTERLIST!$A:$E,4,FALSE))</f>
        <v>Stehle</v>
      </c>
      <c r="G162" s="23" t="str">
        <f>IF(D162="","",VLOOKUP(D162,MASTERLIST!$A:$E,5,FALSE))</f>
        <v>Nam Ladies</v>
      </c>
      <c r="H162" s="23" t="str">
        <f>IF(D162="","",VLOOKUP(D162,MASTERLIST!$A:$E,2,FALSE))</f>
        <v>Nam Ladies</v>
      </c>
      <c r="I162" s="42"/>
      <c r="J162" s="40"/>
      <c r="K162" s="42"/>
      <c r="L162" s="41" t="str">
        <f t="shared" si="50"/>
        <v/>
      </c>
      <c r="M162" s="41" t="str">
        <f t="shared" si="51"/>
        <v/>
      </c>
      <c r="N162" s="22" t="str">
        <f t="shared" si="52"/>
        <v>Domenique Stehle</v>
      </c>
      <c r="O162" s="22" t="str">
        <f t="shared" si="48"/>
        <v>Ladies</v>
      </c>
      <c r="P162" s="22" t="str">
        <f t="shared" si="53"/>
        <v/>
      </c>
      <c r="Q162" s="22" t="str">
        <f t="shared" si="49"/>
        <v>D1</v>
      </c>
    </row>
    <row r="163" spans="1:17" hidden="1" x14ac:dyDescent="0.25">
      <c r="A163" s="125" t="str">
        <f t="shared" si="45"/>
        <v>2025-GUS-D1</v>
      </c>
      <c r="B163" s="123">
        <f t="shared" si="46"/>
        <v>45951</v>
      </c>
      <c r="C163" s="487" t="str">
        <f t="shared" si="47"/>
        <v>Day 1</v>
      </c>
      <c r="D163" s="489" t="s">
        <v>493</v>
      </c>
      <c r="E163" s="23" t="str">
        <f>IF(D163="","",VLOOKUP(D163,MASTERLIST!$A:$E,3,FALSE))</f>
        <v>Nadine</v>
      </c>
      <c r="F163" s="23" t="str">
        <f>IF(D163="","",VLOOKUP(D163,MASTERLIST!$A:$E,4,FALSE))</f>
        <v>Downing</v>
      </c>
      <c r="G163" s="23" t="str">
        <f>IF(D163="","",VLOOKUP(D163,MASTERLIST!$A:$E,5,FALSE))</f>
        <v>Nam Ladies</v>
      </c>
      <c r="H163" s="23" t="str">
        <f>IF(D163="","",VLOOKUP(D163,MASTERLIST!$A:$E,2,FALSE))</f>
        <v>Nam Ladies</v>
      </c>
      <c r="I163" s="42"/>
      <c r="J163" s="40"/>
      <c r="K163" s="42"/>
      <c r="L163" s="41" t="str">
        <f t="shared" si="50"/>
        <v/>
      </c>
      <c r="M163" s="41" t="str">
        <f t="shared" si="51"/>
        <v/>
      </c>
      <c r="N163" s="22" t="str">
        <f t="shared" si="52"/>
        <v>Nadine Downing</v>
      </c>
      <c r="O163" s="22" t="str">
        <f t="shared" si="48"/>
        <v>Ladies</v>
      </c>
      <c r="P163" s="22" t="str">
        <f t="shared" si="53"/>
        <v/>
      </c>
      <c r="Q163" s="22" t="str">
        <f t="shared" si="49"/>
        <v>D1</v>
      </c>
    </row>
    <row r="164" spans="1:17" hidden="1" x14ac:dyDescent="0.25">
      <c r="A164" s="125" t="str">
        <f t="shared" ref="A164:A227" si="54">IF(D164="","",A163)</f>
        <v>2025-GUS-D1</v>
      </c>
      <c r="B164" s="123">
        <f t="shared" ref="B164:B227" si="55">IF(D164="","",B163)</f>
        <v>45951</v>
      </c>
      <c r="C164" s="487" t="str">
        <f t="shared" ref="C164:C227" si="56">IF(D164="","",C163)</f>
        <v>Day 1</v>
      </c>
      <c r="D164" s="489" t="s">
        <v>337</v>
      </c>
      <c r="E164" s="23" t="str">
        <f>IF(D164="","",VLOOKUP(D164,MASTERLIST!$A:$E,3,FALSE))</f>
        <v>Robin</v>
      </c>
      <c r="F164" s="23" t="str">
        <f>IF(D164="","",VLOOKUP(D164,MASTERLIST!$A:$E,4,FALSE))</f>
        <v>Cochius</v>
      </c>
      <c r="G164" s="23" t="str">
        <f>IF(D164="","",VLOOKUP(D164,MASTERLIST!$A:$E,5,FALSE))</f>
        <v>SA Masters</v>
      </c>
      <c r="H164" s="23" t="str">
        <f>IF(D164="","",VLOOKUP(D164,MASTERLIST!$A:$E,2,FALSE))</f>
        <v>SA Masters</v>
      </c>
      <c r="I164" s="42"/>
      <c r="J164" s="40"/>
      <c r="K164" s="42"/>
      <c r="L164" s="41" t="str">
        <f t="shared" si="50"/>
        <v/>
      </c>
      <c r="M164" s="41" t="str">
        <f t="shared" si="51"/>
        <v/>
      </c>
      <c r="N164" s="22" t="str">
        <f t="shared" si="52"/>
        <v>Robin Cochius</v>
      </c>
      <c r="O164" s="22" t="str">
        <f t="shared" si="48"/>
        <v>Masters</v>
      </c>
      <c r="P164" s="22" t="str">
        <f t="shared" si="53"/>
        <v/>
      </c>
      <c r="Q164" s="22" t="str">
        <f t="shared" si="49"/>
        <v>D1</v>
      </c>
    </row>
    <row r="165" spans="1:17" ht="12" hidden="1" thickBot="1" x14ac:dyDescent="0.3">
      <c r="A165" s="496" t="str">
        <f t="shared" si="54"/>
        <v>2025-GUS-D1</v>
      </c>
      <c r="B165" s="497">
        <f t="shared" si="55"/>
        <v>45951</v>
      </c>
      <c r="C165" s="498" t="str">
        <f t="shared" si="56"/>
        <v>Day 1</v>
      </c>
      <c r="D165" s="492" t="s">
        <v>481</v>
      </c>
      <c r="E165" s="499" t="str">
        <f>IF(D165="","",VLOOKUP(D165,MASTERLIST!$A:$E,3,FALSE))</f>
        <v>Danie</v>
      </c>
      <c r="F165" s="499" t="str">
        <f>IF(D165="","",VLOOKUP(D165,MASTERLIST!$A:$E,4,FALSE))</f>
        <v>Pieters</v>
      </c>
      <c r="G165" s="499" t="str">
        <f>IF(D165="","",VLOOKUP(D165,MASTERLIST!$A:$E,5,FALSE))</f>
        <v>Nam Grand Masters</v>
      </c>
      <c r="H165" s="499" t="str">
        <f>IF(D165="","",VLOOKUP(D165,MASTERLIST!$A:$E,2,FALSE))</f>
        <v>Nam Grand Masters</v>
      </c>
      <c r="I165" s="430"/>
      <c r="J165" s="430"/>
      <c r="K165" s="430"/>
      <c r="L165" s="500" t="str">
        <f t="shared" si="50"/>
        <v/>
      </c>
      <c r="M165" s="500" t="str">
        <f t="shared" si="51"/>
        <v/>
      </c>
      <c r="N165" s="22" t="str">
        <f t="shared" si="52"/>
        <v>Danie Pieters</v>
      </c>
      <c r="O165" s="22" t="str">
        <f t="shared" si="48"/>
        <v>Grand Masters</v>
      </c>
      <c r="P165" s="22" t="str">
        <f t="shared" si="53"/>
        <v/>
      </c>
      <c r="Q165" s="22" t="str">
        <f t="shared" si="49"/>
        <v>D1</v>
      </c>
    </row>
    <row r="166" spans="1:17" hidden="1" x14ac:dyDescent="0.25">
      <c r="A166" s="493" t="s">
        <v>601</v>
      </c>
      <c r="B166" s="494">
        <v>45952</v>
      </c>
      <c r="C166" s="495" t="s">
        <v>602</v>
      </c>
      <c r="D166" s="491" t="s">
        <v>515</v>
      </c>
      <c r="E166" s="23" t="str">
        <f>IF(D166="","",VLOOKUP(D166,MASTERLIST!$A:$E,3,FALSE))</f>
        <v>Stephan</v>
      </c>
      <c r="F166" s="23" t="str">
        <f>IF(D166="","",VLOOKUP(D166,MASTERLIST!$A:$E,4,FALSE))</f>
        <v>Ferreira</v>
      </c>
      <c r="G166" s="23" t="str">
        <f>IF(D166="","",VLOOKUP(D166,MASTERLIST!$A:$E,5,FALSE))</f>
        <v>SA President A</v>
      </c>
      <c r="H166" s="23" t="str">
        <f>IF(D166="","",VLOOKUP(D166,MASTERLIST!$A:$E,2,FALSE))</f>
        <v>SA President A</v>
      </c>
      <c r="I166" s="40" t="s">
        <v>19</v>
      </c>
      <c r="J166" s="40"/>
      <c r="K166" s="40">
        <v>42</v>
      </c>
      <c r="L166" s="41">
        <f t="shared" si="50"/>
        <v>0.8</v>
      </c>
      <c r="M166" s="41">
        <f t="shared" si="51"/>
        <v>0.8</v>
      </c>
      <c r="N166" s="22" t="str">
        <f t="shared" si="52"/>
        <v>Stephan Ferreira</v>
      </c>
      <c r="O166" s="22" t="str">
        <f t="shared" si="48"/>
        <v>President A</v>
      </c>
      <c r="P166" s="22" t="str">
        <f t="shared" si="53"/>
        <v>Edibles</v>
      </c>
      <c r="Q166" s="22" t="str">
        <f t="shared" si="49"/>
        <v>D2</v>
      </c>
    </row>
    <row r="167" spans="1:17" hidden="1" x14ac:dyDescent="0.25">
      <c r="A167" s="125" t="str">
        <f t="shared" si="54"/>
        <v>2025-GUS-D2</v>
      </c>
      <c r="B167" s="123">
        <f t="shared" si="55"/>
        <v>45952</v>
      </c>
      <c r="C167" s="487" t="str">
        <f t="shared" si="56"/>
        <v>Day 2</v>
      </c>
      <c r="D167" s="491" t="s">
        <v>515</v>
      </c>
      <c r="E167" s="23" t="str">
        <f>IF(D167="","",VLOOKUP(D167,MASTERLIST!$A:$E,3,FALSE))</f>
        <v>Stephan</v>
      </c>
      <c r="F167" s="23" t="str">
        <f>IF(D167="","",VLOOKUP(D167,MASTERLIST!$A:$E,4,FALSE))</f>
        <v>Ferreira</v>
      </c>
      <c r="G167" s="23" t="str">
        <f>IF(D167="","",VLOOKUP(D167,MASTERLIST!$A:$E,5,FALSE))</f>
        <v>SA President A</v>
      </c>
      <c r="H167" s="23" t="str">
        <f>IF(D167="","",VLOOKUP(D167,MASTERLIST!$A:$E,2,FALSE))</f>
        <v>SA President A</v>
      </c>
      <c r="I167" s="42" t="s">
        <v>19</v>
      </c>
      <c r="J167" s="40"/>
      <c r="K167" s="42">
        <v>42</v>
      </c>
      <c r="L167" s="41">
        <f t="shared" si="50"/>
        <v>0.8</v>
      </c>
      <c r="M167" s="41">
        <f t="shared" si="51"/>
        <v>0.8</v>
      </c>
      <c r="N167" s="22" t="str">
        <f t="shared" si="52"/>
        <v>Stephan Ferreira</v>
      </c>
      <c r="O167" s="22" t="str">
        <f t="shared" si="48"/>
        <v>President A</v>
      </c>
      <c r="P167" s="22" t="str">
        <f t="shared" si="53"/>
        <v>Edibles</v>
      </c>
      <c r="Q167" s="22" t="str">
        <f t="shared" si="49"/>
        <v>D2</v>
      </c>
    </row>
    <row r="168" spans="1:17" hidden="1" x14ac:dyDescent="0.25">
      <c r="A168" s="125" t="str">
        <f t="shared" si="54"/>
        <v>2025-GUS-D2</v>
      </c>
      <c r="B168" s="123">
        <f t="shared" si="55"/>
        <v>45952</v>
      </c>
      <c r="C168" s="487" t="str">
        <f t="shared" si="56"/>
        <v>Day 2</v>
      </c>
      <c r="D168" s="491" t="s">
        <v>515</v>
      </c>
      <c r="E168" s="23" t="str">
        <f>IF(D168="","",VLOOKUP(D168,MASTERLIST!$A:$E,3,FALSE))</f>
        <v>Stephan</v>
      </c>
      <c r="F168" s="23" t="str">
        <f>IF(D168="","",VLOOKUP(D168,MASTERLIST!$A:$E,4,FALSE))</f>
        <v>Ferreira</v>
      </c>
      <c r="G168" s="23" t="str">
        <f>IF(D168="","",VLOOKUP(D168,MASTERLIST!$A:$E,5,FALSE))</f>
        <v>SA President A</v>
      </c>
      <c r="H168" s="23" t="str">
        <f>IF(D168="","",VLOOKUP(D168,MASTERLIST!$A:$E,2,FALSE))</f>
        <v>SA President A</v>
      </c>
      <c r="I168" s="42" t="s">
        <v>19</v>
      </c>
      <c r="J168" s="40"/>
      <c r="K168" s="42">
        <v>46</v>
      </c>
      <c r="L168" s="41">
        <f t="shared" si="50"/>
        <v>1</v>
      </c>
      <c r="M168" s="41">
        <f t="shared" si="51"/>
        <v>1</v>
      </c>
      <c r="N168" s="22" t="str">
        <f t="shared" si="52"/>
        <v>Stephan Ferreira</v>
      </c>
      <c r="O168" s="22" t="str">
        <f t="shared" si="48"/>
        <v>President A</v>
      </c>
      <c r="P168" s="22" t="str">
        <f t="shared" si="53"/>
        <v>Edibles</v>
      </c>
      <c r="Q168" s="22" t="str">
        <f t="shared" si="49"/>
        <v>D2</v>
      </c>
    </row>
    <row r="169" spans="1:17" hidden="1" x14ac:dyDescent="0.25">
      <c r="A169" s="125" t="str">
        <f t="shared" si="54"/>
        <v>2025-GUS-D2</v>
      </c>
      <c r="B169" s="123">
        <f t="shared" si="55"/>
        <v>45952</v>
      </c>
      <c r="C169" s="487" t="str">
        <f t="shared" si="56"/>
        <v>Day 2</v>
      </c>
      <c r="D169" s="491" t="s">
        <v>515</v>
      </c>
      <c r="E169" s="23" t="str">
        <f>IF(D169="","",VLOOKUP(D169,MASTERLIST!$A:$E,3,FALSE))</f>
        <v>Stephan</v>
      </c>
      <c r="F169" s="23" t="str">
        <f>IF(D169="","",VLOOKUP(D169,MASTERLIST!$A:$E,4,FALSE))</f>
        <v>Ferreira</v>
      </c>
      <c r="G169" s="23" t="str">
        <f>IF(D169="","",VLOOKUP(D169,MASTERLIST!$A:$E,5,FALSE))</f>
        <v>SA President A</v>
      </c>
      <c r="H169" s="23" t="str">
        <f>IF(D169="","",VLOOKUP(D169,MASTERLIST!$A:$E,2,FALSE))</f>
        <v>SA President A</v>
      </c>
      <c r="I169" s="42" t="s">
        <v>19</v>
      </c>
      <c r="J169" s="40"/>
      <c r="K169" s="42">
        <v>52</v>
      </c>
      <c r="L169" s="41">
        <f t="shared" si="50"/>
        <v>1.4</v>
      </c>
      <c r="M169" s="41">
        <f t="shared" si="51"/>
        <v>1.4</v>
      </c>
      <c r="N169" s="22" t="str">
        <f t="shared" si="52"/>
        <v>Stephan Ferreira</v>
      </c>
      <c r="O169" s="22" t="str">
        <f t="shared" si="48"/>
        <v>President A</v>
      </c>
      <c r="P169" s="22" t="str">
        <f t="shared" si="53"/>
        <v>Edibles</v>
      </c>
      <c r="Q169" s="22" t="str">
        <f t="shared" si="49"/>
        <v>D2</v>
      </c>
    </row>
    <row r="170" spans="1:17" hidden="1" x14ac:dyDescent="0.25">
      <c r="A170" s="125" t="str">
        <f t="shared" si="54"/>
        <v>2025-GUS-D2</v>
      </c>
      <c r="B170" s="123">
        <f t="shared" si="55"/>
        <v>45952</v>
      </c>
      <c r="C170" s="487" t="str">
        <f t="shared" si="56"/>
        <v>Day 2</v>
      </c>
      <c r="D170" s="491" t="s">
        <v>515</v>
      </c>
      <c r="E170" s="23" t="str">
        <f>IF(D170="","",VLOOKUP(D170,MASTERLIST!$A:$E,3,FALSE))</f>
        <v>Stephan</v>
      </c>
      <c r="F170" s="23" t="str">
        <f>IF(D170="","",VLOOKUP(D170,MASTERLIST!$A:$E,4,FALSE))</f>
        <v>Ferreira</v>
      </c>
      <c r="G170" s="23" t="str">
        <f>IF(D170="","",VLOOKUP(D170,MASTERLIST!$A:$E,5,FALSE))</f>
        <v>SA President A</v>
      </c>
      <c r="H170" s="23" t="str">
        <f>IF(D170="","",VLOOKUP(D170,MASTERLIST!$A:$E,2,FALSE))</f>
        <v>SA President A</v>
      </c>
      <c r="I170" s="42" t="s">
        <v>19</v>
      </c>
      <c r="J170" s="40"/>
      <c r="K170" s="42">
        <v>50</v>
      </c>
      <c r="L170" s="41">
        <f t="shared" si="50"/>
        <v>1.3</v>
      </c>
      <c r="M170" s="41">
        <f t="shared" si="51"/>
        <v>1.3</v>
      </c>
      <c r="N170" s="22" t="str">
        <f t="shared" si="52"/>
        <v>Stephan Ferreira</v>
      </c>
      <c r="O170" s="22" t="str">
        <f t="shared" si="48"/>
        <v>President A</v>
      </c>
      <c r="P170" s="22" t="str">
        <f t="shared" si="53"/>
        <v>Edibles</v>
      </c>
      <c r="Q170" s="22" t="str">
        <f t="shared" si="49"/>
        <v>D2</v>
      </c>
    </row>
    <row r="171" spans="1:17" hidden="1" x14ac:dyDescent="0.25">
      <c r="A171" s="125" t="str">
        <f t="shared" si="54"/>
        <v>2025-GUS-D2</v>
      </c>
      <c r="B171" s="123">
        <f t="shared" si="55"/>
        <v>45952</v>
      </c>
      <c r="C171" s="487" t="str">
        <f t="shared" si="56"/>
        <v>Day 2</v>
      </c>
      <c r="D171" s="489" t="s">
        <v>322</v>
      </c>
      <c r="E171" s="23" t="str">
        <f>IF(D171="","",VLOOKUP(D171,MASTERLIST!$A:$E,3,FALSE))</f>
        <v>Jean</v>
      </c>
      <c r="F171" s="23" t="str">
        <f>IF(D171="","",VLOOKUP(D171,MASTERLIST!$A:$E,4,FALSE))</f>
        <v>Coetzee</v>
      </c>
      <c r="G171" s="23" t="str">
        <f>IF(D171="","",VLOOKUP(D171,MASTERLIST!$A:$E,5,FALSE))</f>
        <v>SA President A</v>
      </c>
      <c r="H171" s="23" t="str">
        <f>IF(D171="","",VLOOKUP(D171,MASTERLIST!$A:$E,2,FALSE))</f>
        <v>SA President A</v>
      </c>
      <c r="I171" s="42" t="s">
        <v>19</v>
      </c>
      <c r="J171" s="40"/>
      <c r="K171" s="42">
        <v>50</v>
      </c>
      <c r="L171" s="41">
        <f t="shared" si="50"/>
        <v>1.3</v>
      </c>
      <c r="M171" s="41">
        <f t="shared" si="51"/>
        <v>1.3</v>
      </c>
      <c r="N171" s="22" t="str">
        <f t="shared" si="52"/>
        <v>Jean Coetzee</v>
      </c>
      <c r="O171" s="22" t="str">
        <f t="shared" si="48"/>
        <v>President A</v>
      </c>
      <c r="P171" s="22" t="str">
        <f t="shared" si="53"/>
        <v>Edibles</v>
      </c>
      <c r="Q171" s="22" t="str">
        <f t="shared" si="49"/>
        <v>D2</v>
      </c>
    </row>
    <row r="172" spans="1:17" hidden="1" x14ac:dyDescent="0.25">
      <c r="A172" s="125" t="str">
        <f t="shared" si="54"/>
        <v>2025-GUS-D2</v>
      </c>
      <c r="B172" s="123">
        <f t="shared" si="55"/>
        <v>45952</v>
      </c>
      <c r="C172" s="487" t="str">
        <f t="shared" si="56"/>
        <v>Day 2</v>
      </c>
      <c r="D172" s="489" t="s">
        <v>322</v>
      </c>
      <c r="E172" s="23" t="str">
        <f>IF(D172="","",VLOOKUP(D172,MASTERLIST!$A:$E,3,FALSE))</f>
        <v>Jean</v>
      </c>
      <c r="F172" s="23" t="str">
        <f>IF(D172="","",VLOOKUP(D172,MASTERLIST!$A:$E,4,FALSE))</f>
        <v>Coetzee</v>
      </c>
      <c r="G172" s="23" t="str">
        <f>IF(D172="","",VLOOKUP(D172,MASTERLIST!$A:$E,5,FALSE))</f>
        <v>SA President A</v>
      </c>
      <c r="H172" s="23" t="str">
        <f>IF(D172="","",VLOOKUP(D172,MASTERLIST!$A:$E,2,FALSE))</f>
        <v>SA President A</v>
      </c>
      <c r="I172" s="42" t="s">
        <v>19</v>
      </c>
      <c r="J172" s="40"/>
      <c r="K172" s="42">
        <v>54</v>
      </c>
      <c r="L172" s="41">
        <f t="shared" si="50"/>
        <v>1.6</v>
      </c>
      <c r="M172" s="41">
        <f t="shared" si="51"/>
        <v>1.6</v>
      </c>
      <c r="N172" s="22" t="str">
        <f t="shared" si="52"/>
        <v>Jean Coetzee</v>
      </c>
      <c r="O172" s="22" t="str">
        <f t="shared" si="48"/>
        <v>President A</v>
      </c>
      <c r="P172" s="22" t="str">
        <f t="shared" si="53"/>
        <v>Edibles</v>
      </c>
      <c r="Q172" s="22" t="str">
        <f t="shared" si="49"/>
        <v>D2</v>
      </c>
    </row>
    <row r="173" spans="1:17" hidden="1" x14ac:dyDescent="0.25">
      <c r="A173" s="125" t="str">
        <f t="shared" si="54"/>
        <v>2025-GUS-D2</v>
      </c>
      <c r="B173" s="123">
        <f t="shared" si="55"/>
        <v>45952</v>
      </c>
      <c r="C173" s="487" t="str">
        <f t="shared" si="56"/>
        <v>Day 2</v>
      </c>
      <c r="D173" s="489" t="s">
        <v>322</v>
      </c>
      <c r="E173" s="23" t="str">
        <f>IF(D173="","",VLOOKUP(D173,MASTERLIST!$A:$E,3,FALSE))</f>
        <v>Jean</v>
      </c>
      <c r="F173" s="23" t="str">
        <f>IF(D173="","",VLOOKUP(D173,MASTERLIST!$A:$E,4,FALSE))</f>
        <v>Coetzee</v>
      </c>
      <c r="G173" s="23" t="str">
        <f>IF(D173="","",VLOOKUP(D173,MASTERLIST!$A:$E,5,FALSE))</f>
        <v>SA President A</v>
      </c>
      <c r="H173" s="23" t="str">
        <f>IF(D173="","",VLOOKUP(D173,MASTERLIST!$A:$E,2,FALSE))</f>
        <v>SA President A</v>
      </c>
      <c r="I173" s="42" t="s">
        <v>19</v>
      </c>
      <c r="J173" s="40"/>
      <c r="K173" s="42">
        <v>45</v>
      </c>
      <c r="L173" s="41">
        <f t="shared" si="50"/>
        <v>0.9</v>
      </c>
      <c r="M173" s="41">
        <f t="shared" si="51"/>
        <v>0.9</v>
      </c>
      <c r="N173" s="22" t="str">
        <f t="shared" si="52"/>
        <v>Jean Coetzee</v>
      </c>
      <c r="O173" s="22" t="str">
        <f t="shared" si="48"/>
        <v>President A</v>
      </c>
      <c r="P173" s="22" t="str">
        <f t="shared" si="53"/>
        <v>Edibles</v>
      </c>
      <c r="Q173" s="22" t="str">
        <f t="shared" si="49"/>
        <v>D2</v>
      </c>
    </row>
    <row r="174" spans="1:17" hidden="1" x14ac:dyDescent="0.25">
      <c r="A174" s="125" t="str">
        <f t="shared" si="54"/>
        <v>2025-GUS-D2</v>
      </c>
      <c r="B174" s="123">
        <f t="shared" si="55"/>
        <v>45952</v>
      </c>
      <c r="C174" s="487" t="str">
        <f t="shared" si="56"/>
        <v>Day 2</v>
      </c>
      <c r="D174" s="489" t="s">
        <v>305</v>
      </c>
      <c r="E174" s="23" t="str">
        <f>IF(D174="","",VLOOKUP(D174,MASTERLIST!$A:$E,3,FALSE))</f>
        <v>Pieter</v>
      </c>
      <c r="F174" s="23" t="str">
        <f>IF(D174="","",VLOOKUP(D174,MASTERLIST!$A:$E,4,FALSE))</f>
        <v>Muller</v>
      </c>
      <c r="G174" s="23" t="str">
        <f>IF(D174="","",VLOOKUP(D174,MASTERLIST!$A:$E,5,FALSE))</f>
        <v>SA President A</v>
      </c>
      <c r="H174" s="23" t="str">
        <f>IF(D174="","",VLOOKUP(D174,MASTERLIST!$A:$E,2,FALSE))</f>
        <v>SA President A</v>
      </c>
      <c r="I174" s="42" t="s">
        <v>19</v>
      </c>
      <c r="J174" s="40"/>
      <c r="K174" s="42">
        <v>54</v>
      </c>
      <c r="L174" s="41">
        <f t="shared" si="50"/>
        <v>1.6</v>
      </c>
      <c r="M174" s="41">
        <f t="shared" si="51"/>
        <v>1.6</v>
      </c>
      <c r="N174" s="22" t="str">
        <f t="shared" si="52"/>
        <v>Pieter Muller</v>
      </c>
      <c r="O174" s="22" t="str">
        <f t="shared" si="48"/>
        <v>President A</v>
      </c>
      <c r="P174" s="22" t="str">
        <f t="shared" si="53"/>
        <v>Edibles</v>
      </c>
      <c r="Q174" s="22" t="str">
        <f t="shared" si="49"/>
        <v>D2</v>
      </c>
    </row>
    <row r="175" spans="1:17" hidden="1" x14ac:dyDescent="0.25">
      <c r="A175" s="125" t="str">
        <f t="shared" si="54"/>
        <v>2025-GUS-D2</v>
      </c>
      <c r="B175" s="123">
        <f t="shared" si="55"/>
        <v>45952</v>
      </c>
      <c r="C175" s="487" t="str">
        <f t="shared" si="56"/>
        <v>Day 2</v>
      </c>
      <c r="D175" s="489" t="s">
        <v>305</v>
      </c>
      <c r="E175" s="23" t="str">
        <f>IF(D175="","",VLOOKUP(D175,MASTERLIST!$A:$E,3,FALSE))</f>
        <v>Pieter</v>
      </c>
      <c r="F175" s="23" t="str">
        <f>IF(D175="","",VLOOKUP(D175,MASTERLIST!$A:$E,4,FALSE))</f>
        <v>Muller</v>
      </c>
      <c r="G175" s="23" t="str">
        <f>IF(D175="","",VLOOKUP(D175,MASTERLIST!$A:$E,5,FALSE))</f>
        <v>SA President A</v>
      </c>
      <c r="H175" s="23" t="str">
        <f>IF(D175="","",VLOOKUP(D175,MASTERLIST!$A:$E,2,FALSE))</f>
        <v>SA President A</v>
      </c>
      <c r="I175" s="42" t="s">
        <v>19</v>
      </c>
      <c r="J175" s="40"/>
      <c r="K175" s="42">
        <v>56</v>
      </c>
      <c r="L175" s="41">
        <f t="shared" si="50"/>
        <v>1.8</v>
      </c>
      <c r="M175" s="41">
        <f t="shared" si="51"/>
        <v>1.8</v>
      </c>
      <c r="N175" s="22" t="str">
        <f t="shared" si="52"/>
        <v>Pieter Muller</v>
      </c>
      <c r="O175" s="22" t="str">
        <f t="shared" si="48"/>
        <v>President A</v>
      </c>
      <c r="P175" s="22" t="str">
        <f t="shared" si="53"/>
        <v>Edibles</v>
      </c>
      <c r="Q175" s="22" t="str">
        <f t="shared" si="49"/>
        <v>D2</v>
      </c>
    </row>
    <row r="176" spans="1:17" hidden="1" x14ac:dyDescent="0.25">
      <c r="A176" s="125" t="str">
        <f t="shared" si="54"/>
        <v>2025-GUS-D2</v>
      </c>
      <c r="B176" s="123">
        <f t="shared" si="55"/>
        <v>45952</v>
      </c>
      <c r="C176" s="487" t="str">
        <f t="shared" si="56"/>
        <v>Day 2</v>
      </c>
      <c r="D176" s="489" t="s">
        <v>305</v>
      </c>
      <c r="E176" s="23" t="str">
        <f>IF(D176="","",VLOOKUP(D176,MASTERLIST!$A:$E,3,FALSE))</f>
        <v>Pieter</v>
      </c>
      <c r="F176" s="23" t="str">
        <f>IF(D176="","",VLOOKUP(D176,MASTERLIST!$A:$E,4,FALSE))</f>
        <v>Muller</v>
      </c>
      <c r="G176" s="23" t="str">
        <f>IF(D176="","",VLOOKUP(D176,MASTERLIST!$A:$E,5,FALSE))</f>
        <v>SA President A</v>
      </c>
      <c r="H176" s="23" t="str">
        <f>IF(D176="","",VLOOKUP(D176,MASTERLIST!$A:$E,2,FALSE))</f>
        <v>SA President A</v>
      </c>
      <c r="I176" s="42" t="s">
        <v>19</v>
      </c>
      <c r="J176" s="40"/>
      <c r="K176" s="42">
        <v>54</v>
      </c>
      <c r="L176" s="41">
        <f t="shared" si="50"/>
        <v>1.6</v>
      </c>
      <c r="M176" s="41">
        <f t="shared" si="51"/>
        <v>1.6</v>
      </c>
      <c r="N176" s="22" t="str">
        <f t="shared" si="52"/>
        <v>Pieter Muller</v>
      </c>
      <c r="O176" s="22" t="str">
        <f t="shared" si="48"/>
        <v>President A</v>
      </c>
      <c r="P176" s="22" t="str">
        <f t="shared" si="53"/>
        <v>Edibles</v>
      </c>
      <c r="Q176" s="22" t="str">
        <f t="shared" si="49"/>
        <v>D2</v>
      </c>
    </row>
    <row r="177" spans="1:17" hidden="1" x14ac:dyDescent="0.25">
      <c r="A177" s="125" t="str">
        <f t="shared" si="54"/>
        <v>2025-GUS-D2</v>
      </c>
      <c r="B177" s="123">
        <f t="shared" si="55"/>
        <v>45952</v>
      </c>
      <c r="C177" s="487" t="str">
        <f t="shared" si="56"/>
        <v>Day 2</v>
      </c>
      <c r="D177" s="489" t="s">
        <v>305</v>
      </c>
      <c r="E177" s="23" t="str">
        <f>IF(D177="","",VLOOKUP(D177,MASTERLIST!$A:$E,3,FALSE))</f>
        <v>Pieter</v>
      </c>
      <c r="F177" s="23" t="str">
        <f>IF(D177="","",VLOOKUP(D177,MASTERLIST!$A:$E,4,FALSE))</f>
        <v>Muller</v>
      </c>
      <c r="G177" s="23" t="str">
        <f>IF(D177="","",VLOOKUP(D177,MASTERLIST!$A:$E,5,FALSE))</f>
        <v>SA President A</v>
      </c>
      <c r="H177" s="23" t="str">
        <f>IF(D177="","",VLOOKUP(D177,MASTERLIST!$A:$E,2,FALSE))</f>
        <v>SA President A</v>
      </c>
      <c r="I177" s="42" t="s">
        <v>19</v>
      </c>
      <c r="J177" s="40"/>
      <c r="K177" s="42">
        <v>48</v>
      </c>
      <c r="L177" s="41">
        <f t="shared" si="50"/>
        <v>1.1000000000000001</v>
      </c>
      <c r="M177" s="41">
        <f t="shared" si="51"/>
        <v>1.1000000000000001</v>
      </c>
      <c r="N177" s="22" t="str">
        <f t="shared" si="52"/>
        <v>Pieter Muller</v>
      </c>
      <c r="O177" s="22" t="str">
        <f t="shared" si="48"/>
        <v>President A</v>
      </c>
      <c r="P177" s="22" t="str">
        <f t="shared" si="53"/>
        <v>Edibles</v>
      </c>
      <c r="Q177" s="22" t="str">
        <f t="shared" si="49"/>
        <v>D2</v>
      </c>
    </row>
    <row r="178" spans="1:17" hidden="1" x14ac:dyDescent="0.25">
      <c r="A178" s="125" t="str">
        <f t="shared" si="54"/>
        <v>2025-GUS-D2</v>
      </c>
      <c r="B178" s="123">
        <f t="shared" si="55"/>
        <v>45952</v>
      </c>
      <c r="C178" s="487" t="str">
        <f t="shared" si="56"/>
        <v>Day 2</v>
      </c>
      <c r="D178" s="489" t="s">
        <v>305</v>
      </c>
      <c r="E178" s="23" t="str">
        <f>IF(D178="","",VLOOKUP(D178,MASTERLIST!$A:$E,3,FALSE))</f>
        <v>Pieter</v>
      </c>
      <c r="F178" s="23" t="str">
        <f>IF(D178="","",VLOOKUP(D178,MASTERLIST!$A:$E,4,FALSE))</f>
        <v>Muller</v>
      </c>
      <c r="G178" s="23" t="str">
        <f>IF(D178="","",VLOOKUP(D178,MASTERLIST!$A:$E,5,FALSE))</f>
        <v>SA President A</v>
      </c>
      <c r="H178" s="23" t="str">
        <f>IF(D178="","",VLOOKUP(D178,MASTERLIST!$A:$E,2,FALSE))</f>
        <v>SA President A</v>
      </c>
      <c r="I178" s="42" t="s">
        <v>19</v>
      </c>
      <c r="J178" s="40"/>
      <c r="K178" s="42">
        <v>40</v>
      </c>
      <c r="L178" s="41">
        <f t="shared" si="50"/>
        <v>0.7</v>
      </c>
      <c r="M178" s="41">
        <f t="shared" si="51"/>
        <v>0.7</v>
      </c>
      <c r="N178" s="22" t="str">
        <f t="shared" si="52"/>
        <v>Pieter Muller</v>
      </c>
      <c r="O178" s="22" t="str">
        <f t="shared" si="48"/>
        <v>President A</v>
      </c>
      <c r="P178" s="22" t="str">
        <f t="shared" si="53"/>
        <v>Edibles</v>
      </c>
      <c r="Q178" s="22" t="str">
        <f t="shared" si="49"/>
        <v>D2</v>
      </c>
    </row>
    <row r="179" spans="1:17" hidden="1" x14ac:dyDescent="0.25">
      <c r="A179" s="125" t="str">
        <f t="shared" si="54"/>
        <v>2025-GUS-D2</v>
      </c>
      <c r="B179" s="123">
        <f t="shared" si="55"/>
        <v>45952</v>
      </c>
      <c r="C179" s="487" t="str">
        <f t="shared" si="56"/>
        <v>Day 2</v>
      </c>
      <c r="D179" s="489" t="s">
        <v>305</v>
      </c>
      <c r="E179" s="23" t="str">
        <f>IF(D179="","",VLOOKUP(D179,MASTERLIST!$A:$E,3,FALSE))</f>
        <v>Pieter</v>
      </c>
      <c r="F179" s="23" t="str">
        <f>IF(D179="","",VLOOKUP(D179,MASTERLIST!$A:$E,4,FALSE))</f>
        <v>Muller</v>
      </c>
      <c r="G179" s="23" t="str">
        <f>IF(D179="","",VLOOKUP(D179,MASTERLIST!$A:$E,5,FALSE))</f>
        <v>SA President A</v>
      </c>
      <c r="H179" s="23" t="str">
        <f>IF(D179="","",VLOOKUP(D179,MASTERLIST!$A:$E,2,FALSE))</f>
        <v>SA President A</v>
      </c>
      <c r="I179" s="42" t="s">
        <v>19</v>
      </c>
      <c r="J179" s="40"/>
      <c r="K179" s="42">
        <v>53</v>
      </c>
      <c r="L179" s="41">
        <f t="shared" si="50"/>
        <v>1.5</v>
      </c>
      <c r="M179" s="41">
        <f t="shared" si="51"/>
        <v>1.5</v>
      </c>
      <c r="N179" s="22" t="str">
        <f t="shared" si="52"/>
        <v>Pieter Muller</v>
      </c>
      <c r="O179" s="22" t="str">
        <f t="shared" si="48"/>
        <v>President A</v>
      </c>
      <c r="P179" s="22" t="str">
        <f t="shared" si="53"/>
        <v>Edibles</v>
      </c>
      <c r="Q179" s="22" t="str">
        <f t="shared" si="49"/>
        <v>D2</v>
      </c>
    </row>
    <row r="180" spans="1:17" hidden="1" x14ac:dyDescent="0.25">
      <c r="A180" s="125" t="str">
        <f t="shared" si="54"/>
        <v>2025-GUS-D2</v>
      </c>
      <c r="B180" s="123">
        <f t="shared" si="55"/>
        <v>45952</v>
      </c>
      <c r="C180" s="487" t="str">
        <f t="shared" si="56"/>
        <v>Day 2</v>
      </c>
      <c r="D180" s="489" t="s">
        <v>305</v>
      </c>
      <c r="E180" s="23" t="str">
        <f>IF(D180="","",VLOOKUP(D180,MASTERLIST!$A:$E,3,FALSE))</f>
        <v>Pieter</v>
      </c>
      <c r="F180" s="23" t="str">
        <f>IF(D180="","",VLOOKUP(D180,MASTERLIST!$A:$E,4,FALSE))</f>
        <v>Muller</v>
      </c>
      <c r="G180" s="23" t="str">
        <f>IF(D180="","",VLOOKUP(D180,MASTERLIST!$A:$E,5,FALSE))</f>
        <v>SA President A</v>
      </c>
      <c r="H180" s="23" t="str">
        <f>IF(D180="","",VLOOKUP(D180,MASTERLIST!$A:$E,2,FALSE))</f>
        <v>SA President A</v>
      </c>
      <c r="I180" s="42" t="s">
        <v>19</v>
      </c>
      <c r="J180" s="40"/>
      <c r="K180" s="42">
        <v>52</v>
      </c>
      <c r="L180" s="41">
        <f t="shared" si="50"/>
        <v>1.4</v>
      </c>
      <c r="M180" s="41">
        <f t="shared" si="51"/>
        <v>1.4</v>
      </c>
      <c r="N180" s="22" t="str">
        <f t="shared" si="52"/>
        <v>Pieter Muller</v>
      </c>
      <c r="O180" s="22" t="str">
        <f t="shared" si="48"/>
        <v>President A</v>
      </c>
      <c r="P180" s="22" t="str">
        <f t="shared" si="53"/>
        <v>Edibles</v>
      </c>
      <c r="Q180" s="22" t="str">
        <f t="shared" si="49"/>
        <v>D2</v>
      </c>
    </row>
    <row r="181" spans="1:17" hidden="1" x14ac:dyDescent="0.25">
      <c r="A181" s="125" t="str">
        <f t="shared" si="54"/>
        <v>2025-GUS-D2</v>
      </c>
      <c r="B181" s="123">
        <f t="shared" si="55"/>
        <v>45952</v>
      </c>
      <c r="C181" s="487" t="str">
        <f t="shared" si="56"/>
        <v>Day 2</v>
      </c>
      <c r="D181" s="489" t="s">
        <v>305</v>
      </c>
      <c r="E181" s="23" t="str">
        <f>IF(D181="","",VLOOKUP(D181,MASTERLIST!$A:$E,3,FALSE))</f>
        <v>Pieter</v>
      </c>
      <c r="F181" s="23" t="str">
        <f>IF(D181="","",VLOOKUP(D181,MASTERLIST!$A:$E,4,FALSE))</f>
        <v>Muller</v>
      </c>
      <c r="G181" s="23" t="str">
        <f>IF(D181="","",VLOOKUP(D181,MASTERLIST!$A:$E,5,FALSE))</f>
        <v>SA President A</v>
      </c>
      <c r="H181" s="23" t="str">
        <f>IF(D181="","",VLOOKUP(D181,MASTERLIST!$A:$E,2,FALSE))</f>
        <v>SA President A</v>
      </c>
      <c r="I181" s="42" t="s">
        <v>19</v>
      </c>
      <c r="J181" s="40"/>
      <c r="K181" s="42">
        <v>50</v>
      </c>
      <c r="L181" s="41">
        <f t="shared" si="50"/>
        <v>1.3</v>
      </c>
      <c r="M181" s="41">
        <f t="shared" si="51"/>
        <v>1.3</v>
      </c>
      <c r="N181" s="22" t="str">
        <f t="shared" si="52"/>
        <v>Pieter Muller</v>
      </c>
      <c r="O181" s="22" t="str">
        <f t="shared" si="48"/>
        <v>President A</v>
      </c>
      <c r="P181" s="22" t="str">
        <f t="shared" si="53"/>
        <v>Edibles</v>
      </c>
      <c r="Q181" s="22" t="str">
        <f t="shared" si="49"/>
        <v>D2</v>
      </c>
    </row>
    <row r="182" spans="1:17" hidden="1" x14ac:dyDescent="0.25">
      <c r="A182" s="125" t="str">
        <f t="shared" si="54"/>
        <v>2025-GUS-D2</v>
      </c>
      <c r="B182" s="123">
        <f t="shared" si="55"/>
        <v>45952</v>
      </c>
      <c r="C182" s="487" t="str">
        <f t="shared" si="56"/>
        <v>Day 2</v>
      </c>
      <c r="D182" s="489" t="s">
        <v>305</v>
      </c>
      <c r="E182" s="23" t="str">
        <f>IF(D182="","",VLOOKUP(D182,MASTERLIST!$A:$E,3,FALSE))</f>
        <v>Pieter</v>
      </c>
      <c r="F182" s="23" t="str">
        <f>IF(D182="","",VLOOKUP(D182,MASTERLIST!$A:$E,4,FALSE))</f>
        <v>Muller</v>
      </c>
      <c r="G182" s="23" t="str">
        <f>IF(D182="","",VLOOKUP(D182,MASTERLIST!$A:$E,5,FALSE))</f>
        <v>SA President A</v>
      </c>
      <c r="H182" s="23" t="str">
        <f>IF(D182="","",VLOOKUP(D182,MASTERLIST!$A:$E,2,FALSE))</f>
        <v>SA President A</v>
      </c>
      <c r="I182" s="42" t="s">
        <v>19</v>
      </c>
      <c r="J182" s="40"/>
      <c r="K182" s="42">
        <v>66</v>
      </c>
      <c r="L182" s="41">
        <f t="shared" si="50"/>
        <v>3</v>
      </c>
      <c r="M182" s="41">
        <f t="shared" si="51"/>
        <v>3</v>
      </c>
      <c r="N182" s="22" t="str">
        <f t="shared" si="52"/>
        <v>Pieter Muller</v>
      </c>
      <c r="O182" s="22" t="str">
        <f t="shared" si="48"/>
        <v>President A</v>
      </c>
      <c r="P182" s="22" t="str">
        <f t="shared" si="53"/>
        <v>Edibles</v>
      </c>
      <c r="Q182" s="22" t="str">
        <f t="shared" si="49"/>
        <v>D2</v>
      </c>
    </row>
    <row r="183" spans="1:17" hidden="1" x14ac:dyDescent="0.25">
      <c r="A183" s="125" t="str">
        <f t="shared" si="54"/>
        <v>2025-GUS-D2</v>
      </c>
      <c r="B183" s="123">
        <f t="shared" si="55"/>
        <v>45952</v>
      </c>
      <c r="C183" s="487" t="str">
        <f t="shared" si="56"/>
        <v>Day 2</v>
      </c>
      <c r="D183" s="489" t="s">
        <v>305</v>
      </c>
      <c r="E183" s="23" t="str">
        <f>IF(D183="","",VLOOKUP(D183,MASTERLIST!$A:$E,3,FALSE))</f>
        <v>Pieter</v>
      </c>
      <c r="F183" s="23" t="str">
        <f>IF(D183="","",VLOOKUP(D183,MASTERLIST!$A:$E,4,FALSE))</f>
        <v>Muller</v>
      </c>
      <c r="G183" s="23" t="str">
        <f>IF(D183="","",VLOOKUP(D183,MASTERLIST!$A:$E,5,FALSE))</f>
        <v>SA President A</v>
      </c>
      <c r="H183" s="23" t="str">
        <f>IF(D183="","",VLOOKUP(D183,MASTERLIST!$A:$E,2,FALSE))</f>
        <v>SA President A</v>
      </c>
      <c r="I183" s="42" t="s">
        <v>19</v>
      </c>
      <c r="J183" s="40"/>
      <c r="K183" s="42">
        <v>61</v>
      </c>
      <c r="L183" s="41">
        <f t="shared" si="50"/>
        <v>2.2999999999999998</v>
      </c>
      <c r="M183" s="41">
        <f t="shared" si="51"/>
        <v>2.2999999999999998</v>
      </c>
      <c r="N183" s="22" t="str">
        <f t="shared" si="52"/>
        <v>Pieter Muller</v>
      </c>
      <c r="O183" s="22" t="str">
        <f t="shared" si="48"/>
        <v>President A</v>
      </c>
      <c r="P183" s="22" t="str">
        <f t="shared" si="53"/>
        <v>Edibles</v>
      </c>
      <c r="Q183" s="22" t="str">
        <f t="shared" si="49"/>
        <v>D2</v>
      </c>
    </row>
    <row r="184" spans="1:17" hidden="1" x14ac:dyDescent="0.25">
      <c r="A184" s="125" t="str">
        <f t="shared" si="54"/>
        <v>2025-GUS-D2</v>
      </c>
      <c r="B184" s="123">
        <f t="shared" si="55"/>
        <v>45952</v>
      </c>
      <c r="C184" s="487" t="str">
        <f t="shared" si="56"/>
        <v>Day 2</v>
      </c>
      <c r="D184" s="489" t="s">
        <v>305</v>
      </c>
      <c r="E184" s="23" t="str">
        <f>IF(D184="","",VLOOKUP(D184,MASTERLIST!$A:$E,3,FALSE))</f>
        <v>Pieter</v>
      </c>
      <c r="F184" s="23" t="str">
        <f>IF(D184="","",VLOOKUP(D184,MASTERLIST!$A:$E,4,FALSE))</f>
        <v>Muller</v>
      </c>
      <c r="G184" s="23" t="str">
        <f>IF(D184="","",VLOOKUP(D184,MASTERLIST!$A:$E,5,FALSE))</f>
        <v>SA President A</v>
      </c>
      <c r="H184" s="23" t="str">
        <f>IF(D184="","",VLOOKUP(D184,MASTERLIST!$A:$E,2,FALSE))</f>
        <v>SA President A</v>
      </c>
      <c r="I184" s="42" t="s">
        <v>19</v>
      </c>
      <c r="J184" s="40"/>
      <c r="K184" s="42">
        <v>49</v>
      </c>
      <c r="L184" s="41">
        <f t="shared" si="50"/>
        <v>1.2</v>
      </c>
      <c r="M184" s="41">
        <f t="shared" si="51"/>
        <v>1.2</v>
      </c>
      <c r="N184" s="22" t="str">
        <f t="shared" si="52"/>
        <v>Pieter Muller</v>
      </c>
      <c r="O184" s="22" t="str">
        <f t="shared" si="48"/>
        <v>President A</v>
      </c>
      <c r="P184" s="22" t="str">
        <f t="shared" si="53"/>
        <v>Edibles</v>
      </c>
      <c r="Q184" s="22" t="str">
        <f t="shared" si="49"/>
        <v>D2</v>
      </c>
    </row>
    <row r="185" spans="1:17" hidden="1" x14ac:dyDescent="0.25">
      <c r="A185" s="125" t="str">
        <f t="shared" si="54"/>
        <v>2025-GUS-D2</v>
      </c>
      <c r="B185" s="123">
        <f t="shared" si="55"/>
        <v>45952</v>
      </c>
      <c r="C185" s="487" t="str">
        <f t="shared" si="56"/>
        <v>Day 2</v>
      </c>
      <c r="D185" s="489" t="s">
        <v>305</v>
      </c>
      <c r="E185" s="23" t="str">
        <f>IF(D185="","",VLOOKUP(D185,MASTERLIST!$A:$E,3,FALSE))</f>
        <v>Pieter</v>
      </c>
      <c r="F185" s="23" t="str">
        <f>IF(D185="","",VLOOKUP(D185,MASTERLIST!$A:$E,4,FALSE))</f>
        <v>Muller</v>
      </c>
      <c r="G185" s="23" t="str">
        <f>IF(D185="","",VLOOKUP(D185,MASTERLIST!$A:$E,5,FALSE))</f>
        <v>SA President A</v>
      </c>
      <c r="H185" s="23" t="str">
        <f>IF(D185="","",VLOOKUP(D185,MASTERLIST!$A:$E,2,FALSE))</f>
        <v>SA President A</v>
      </c>
      <c r="I185" s="42" t="s">
        <v>19</v>
      </c>
      <c r="J185" s="40"/>
      <c r="K185" s="42">
        <v>48</v>
      </c>
      <c r="L185" s="41">
        <f t="shared" si="50"/>
        <v>1.1000000000000001</v>
      </c>
      <c r="M185" s="41">
        <f t="shared" si="51"/>
        <v>1.1000000000000001</v>
      </c>
      <c r="N185" s="22" t="str">
        <f t="shared" si="52"/>
        <v>Pieter Muller</v>
      </c>
      <c r="O185" s="22" t="str">
        <f t="shared" si="48"/>
        <v>President A</v>
      </c>
      <c r="P185" s="22" t="str">
        <f t="shared" si="53"/>
        <v>Edibles</v>
      </c>
      <c r="Q185" s="22" t="str">
        <f t="shared" si="49"/>
        <v>D2</v>
      </c>
    </row>
    <row r="186" spans="1:17" hidden="1" x14ac:dyDescent="0.25">
      <c r="A186" s="125" t="str">
        <f t="shared" si="54"/>
        <v>2025-GUS-D2</v>
      </c>
      <c r="B186" s="123">
        <f t="shared" si="55"/>
        <v>45952</v>
      </c>
      <c r="C186" s="487" t="str">
        <f t="shared" si="56"/>
        <v>Day 2</v>
      </c>
      <c r="D186" s="489" t="s">
        <v>305</v>
      </c>
      <c r="E186" s="23" t="str">
        <f>IF(D186="","",VLOOKUP(D186,MASTERLIST!$A:$E,3,FALSE))</f>
        <v>Pieter</v>
      </c>
      <c r="F186" s="23" t="str">
        <f>IF(D186="","",VLOOKUP(D186,MASTERLIST!$A:$E,4,FALSE))</f>
        <v>Muller</v>
      </c>
      <c r="G186" s="23" t="str">
        <f>IF(D186="","",VLOOKUP(D186,MASTERLIST!$A:$E,5,FALSE))</f>
        <v>SA President A</v>
      </c>
      <c r="H186" s="23" t="str">
        <f>IF(D186="","",VLOOKUP(D186,MASTERLIST!$A:$E,2,FALSE))</f>
        <v>SA President A</v>
      </c>
      <c r="I186" s="42" t="s">
        <v>19</v>
      </c>
      <c r="J186" s="40"/>
      <c r="K186" s="42">
        <v>66</v>
      </c>
      <c r="L186" s="41">
        <f t="shared" si="50"/>
        <v>3</v>
      </c>
      <c r="M186" s="41">
        <f t="shared" si="51"/>
        <v>3</v>
      </c>
      <c r="N186" s="22" t="str">
        <f t="shared" si="52"/>
        <v>Pieter Muller</v>
      </c>
      <c r="O186" s="22" t="str">
        <f t="shared" si="48"/>
        <v>President A</v>
      </c>
      <c r="P186" s="22" t="str">
        <f t="shared" si="53"/>
        <v>Edibles</v>
      </c>
      <c r="Q186" s="22" t="str">
        <f t="shared" si="49"/>
        <v>D2</v>
      </c>
    </row>
    <row r="187" spans="1:17" hidden="1" x14ac:dyDescent="0.25">
      <c r="A187" s="125" t="str">
        <f t="shared" si="54"/>
        <v>2025-GUS-D2</v>
      </c>
      <c r="B187" s="123">
        <f t="shared" si="55"/>
        <v>45952</v>
      </c>
      <c r="C187" s="487" t="str">
        <f t="shared" si="56"/>
        <v>Day 2</v>
      </c>
      <c r="D187" s="489" t="s">
        <v>305</v>
      </c>
      <c r="E187" s="23" t="str">
        <f>IF(D187="","",VLOOKUP(D187,MASTERLIST!$A:$E,3,FALSE))</f>
        <v>Pieter</v>
      </c>
      <c r="F187" s="23" t="str">
        <f>IF(D187="","",VLOOKUP(D187,MASTERLIST!$A:$E,4,FALSE))</f>
        <v>Muller</v>
      </c>
      <c r="G187" s="23" t="str">
        <f>IF(D187="","",VLOOKUP(D187,MASTERLIST!$A:$E,5,FALSE))</f>
        <v>SA President A</v>
      </c>
      <c r="H187" s="23" t="str">
        <f>IF(D187="","",VLOOKUP(D187,MASTERLIST!$A:$E,2,FALSE))</f>
        <v>SA President A</v>
      </c>
      <c r="I187" s="42" t="s">
        <v>19</v>
      </c>
      <c r="J187" s="40"/>
      <c r="K187" s="42">
        <v>46</v>
      </c>
      <c r="L187" s="41">
        <f t="shared" si="50"/>
        <v>1</v>
      </c>
      <c r="M187" s="41">
        <f t="shared" si="51"/>
        <v>1</v>
      </c>
      <c r="N187" s="22" t="str">
        <f t="shared" si="52"/>
        <v>Pieter Muller</v>
      </c>
      <c r="O187" s="22" t="str">
        <f t="shared" si="48"/>
        <v>President A</v>
      </c>
      <c r="P187" s="22" t="str">
        <f t="shared" si="53"/>
        <v>Edibles</v>
      </c>
      <c r="Q187" s="22" t="str">
        <f t="shared" si="49"/>
        <v>D2</v>
      </c>
    </row>
    <row r="188" spans="1:17" hidden="1" x14ac:dyDescent="0.25">
      <c r="A188" s="125" t="str">
        <f t="shared" si="54"/>
        <v>2025-GUS-D2</v>
      </c>
      <c r="B188" s="123">
        <f t="shared" si="55"/>
        <v>45952</v>
      </c>
      <c r="C188" s="487" t="str">
        <f t="shared" si="56"/>
        <v>Day 2</v>
      </c>
      <c r="D188" s="489" t="s">
        <v>305</v>
      </c>
      <c r="E188" s="23" t="str">
        <f>IF(D188="","",VLOOKUP(D188,MASTERLIST!$A:$E,3,FALSE))</f>
        <v>Pieter</v>
      </c>
      <c r="F188" s="23" t="str">
        <f>IF(D188="","",VLOOKUP(D188,MASTERLIST!$A:$E,4,FALSE))</f>
        <v>Muller</v>
      </c>
      <c r="G188" s="23" t="str">
        <f>IF(D188="","",VLOOKUP(D188,MASTERLIST!$A:$E,5,FALSE))</f>
        <v>SA President A</v>
      </c>
      <c r="H188" s="23" t="str">
        <f>IF(D188="","",VLOOKUP(D188,MASTERLIST!$A:$E,2,FALSE))</f>
        <v>SA President A</v>
      </c>
      <c r="I188" s="42" t="s">
        <v>19</v>
      </c>
      <c r="J188" s="40"/>
      <c r="K188" s="42">
        <v>62</v>
      </c>
      <c r="L188" s="41">
        <f t="shared" si="50"/>
        <v>2.5</v>
      </c>
      <c r="M188" s="41">
        <f t="shared" si="51"/>
        <v>2.5</v>
      </c>
      <c r="N188" s="22" t="str">
        <f t="shared" si="52"/>
        <v>Pieter Muller</v>
      </c>
      <c r="O188" s="22" t="str">
        <f t="shared" si="48"/>
        <v>President A</v>
      </c>
      <c r="P188" s="22" t="str">
        <f t="shared" si="53"/>
        <v>Edibles</v>
      </c>
      <c r="Q188" s="22" t="str">
        <f t="shared" si="49"/>
        <v>D2</v>
      </c>
    </row>
    <row r="189" spans="1:17" hidden="1" x14ac:dyDescent="0.25">
      <c r="A189" s="125" t="str">
        <f t="shared" si="54"/>
        <v>2025-GUS-D2</v>
      </c>
      <c r="B189" s="123">
        <f t="shared" si="55"/>
        <v>45952</v>
      </c>
      <c r="C189" s="487" t="str">
        <f t="shared" si="56"/>
        <v>Day 2</v>
      </c>
      <c r="D189" s="489" t="s">
        <v>305</v>
      </c>
      <c r="E189" s="23" t="str">
        <f>IF(D189="","",VLOOKUP(D189,MASTERLIST!$A:$E,3,FALSE))</f>
        <v>Pieter</v>
      </c>
      <c r="F189" s="23" t="str">
        <f>IF(D189="","",VLOOKUP(D189,MASTERLIST!$A:$E,4,FALSE))</f>
        <v>Muller</v>
      </c>
      <c r="G189" s="23" t="str">
        <f>IF(D189="","",VLOOKUP(D189,MASTERLIST!$A:$E,5,FALSE))</f>
        <v>SA President A</v>
      </c>
      <c r="H189" s="23" t="str">
        <f>IF(D189="","",VLOOKUP(D189,MASTERLIST!$A:$E,2,FALSE))</f>
        <v>SA President A</v>
      </c>
      <c r="I189" s="42" t="s">
        <v>19</v>
      </c>
      <c r="J189" s="40"/>
      <c r="K189" s="42">
        <v>41</v>
      </c>
      <c r="L189" s="41">
        <f t="shared" si="50"/>
        <v>0.7</v>
      </c>
      <c r="M189" s="41">
        <f t="shared" si="51"/>
        <v>0.7</v>
      </c>
      <c r="N189" s="22" t="str">
        <f t="shared" si="52"/>
        <v>Pieter Muller</v>
      </c>
      <c r="O189" s="22" t="str">
        <f t="shared" si="48"/>
        <v>President A</v>
      </c>
      <c r="P189" s="22" t="str">
        <f t="shared" si="53"/>
        <v>Edibles</v>
      </c>
      <c r="Q189" s="22" t="str">
        <f t="shared" si="49"/>
        <v>D2</v>
      </c>
    </row>
    <row r="190" spans="1:17" hidden="1" x14ac:dyDescent="0.25">
      <c r="A190" s="125" t="str">
        <f t="shared" si="54"/>
        <v>2025-GUS-D2</v>
      </c>
      <c r="B190" s="123">
        <f t="shared" si="55"/>
        <v>45952</v>
      </c>
      <c r="C190" s="487" t="str">
        <f t="shared" si="56"/>
        <v>Day 2</v>
      </c>
      <c r="D190" s="489" t="s">
        <v>516</v>
      </c>
      <c r="E190" s="23" t="str">
        <f>IF(D190="","",VLOOKUP(D190,MASTERLIST!$A:$E,3,FALSE))</f>
        <v>Shrinaav</v>
      </c>
      <c r="F190" s="23" t="str">
        <f>IF(D190="","",VLOOKUP(D190,MASTERLIST!$A:$E,4,FALSE))</f>
        <v>Sahadev</v>
      </c>
      <c r="G190" s="23" t="str">
        <f>IF(D190="","",VLOOKUP(D190,MASTERLIST!$A:$E,5,FALSE))</f>
        <v>SA President A</v>
      </c>
      <c r="H190" s="23" t="str">
        <f>IF(D190="","",VLOOKUP(D190,MASTERLIST!$A:$E,2,FALSE))</f>
        <v>SA President A</v>
      </c>
      <c r="I190" s="42" t="s">
        <v>19</v>
      </c>
      <c r="J190" s="40"/>
      <c r="K190" s="42">
        <v>56</v>
      </c>
      <c r="L190" s="41">
        <f t="shared" si="50"/>
        <v>1.8</v>
      </c>
      <c r="M190" s="41">
        <f t="shared" si="51"/>
        <v>1.8</v>
      </c>
      <c r="N190" s="22" t="str">
        <f t="shared" si="52"/>
        <v>Shrinaav Sahadev</v>
      </c>
      <c r="O190" s="22" t="str">
        <f t="shared" si="48"/>
        <v>President A</v>
      </c>
      <c r="P190" s="22" t="str">
        <f t="shared" si="53"/>
        <v>Edibles</v>
      </c>
      <c r="Q190" s="22" t="str">
        <f t="shared" si="49"/>
        <v>D2</v>
      </c>
    </row>
    <row r="191" spans="1:17" hidden="1" x14ac:dyDescent="0.25">
      <c r="A191" s="125" t="str">
        <f t="shared" si="54"/>
        <v>2025-GUS-D2</v>
      </c>
      <c r="B191" s="123">
        <f t="shared" si="55"/>
        <v>45952</v>
      </c>
      <c r="C191" s="487" t="str">
        <f t="shared" si="56"/>
        <v>Day 2</v>
      </c>
      <c r="D191" s="489" t="s">
        <v>516</v>
      </c>
      <c r="E191" s="23" t="str">
        <f>IF(D191="","",VLOOKUP(D191,MASTERLIST!$A:$E,3,FALSE))</f>
        <v>Shrinaav</v>
      </c>
      <c r="F191" s="23" t="str">
        <f>IF(D191="","",VLOOKUP(D191,MASTERLIST!$A:$E,4,FALSE))</f>
        <v>Sahadev</v>
      </c>
      <c r="G191" s="23" t="str">
        <f>IF(D191="","",VLOOKUP(D191,MASTERLIST!$A:$E,5,FALSE))</f>
        <v>SA President A</v>
      </c>
      <c r="H191" s="23" t="str">
        <f>IF(D191="","",VLOOKUP(D191,MASTERLIST!$A:$E,2,FALSE))</f>
        <v>SA President A</v>
      </c>
      <c r="I191" s="42" t="s">
        <v>19</v>
      </c>
      <c r="J191" s="40"/>
      <c r="K191" s="42">
        <v>44</v>
      </c>
      <c r="L191" s="41">
        <f t="shared" si="50"/>
        <v>0.9</v>
      </c>
      <c r="M191" s="41">
        <f t="shared" si="51"/>
        <v>0.9</v>
      </c>
      <c r="N191" s="22" t="str">
        <f t="shared" si="52"/>
        <v>Shrinaav Sahadev</v>
      </c>
      <c r="O191" s="22" t="str">
        <f t="shared" si="48"/>
        <v>President A</v>
      </c>
      <c r="P191" s="22" t="str">
        <f t="shared" si="53"/>
        <v>Edibles</v>
      </c>
      <c r="Q191" s="22" t="str">
        <f t="shared" si="49"/>
        <v>D2</v>
      </c>
    </row>
    <row r="192" spans="1:17" hidden="1" x14ac:dyDescent="0.25">
      <c r="A192" s="125" t="str">
        <f t="shared" si="54"/>
        <v>2025-GUS-D2</v>
      </c>
      <c r="B192" s="123">
        <f t="shared" si="55"/>
        <v>45952</v>
      </c>
      <c r="C192" s="487" t="str">
        <f t="shared" si="56"/>
        <v>Day 2</v>
      </c>
      <c r="D192" s="489" t="s">
        <v>516</v>
      </c>
      <c r="E192" s="23" t="str">
        <f>IF(D192="","",VLOOKUP(D192,MASTERLIST!$A:$E,3,FALSE))</f>
        <v>Shrinaav</v>
      </c>
      <c r="F192" s="23" t="str">
        <f>IF(D192="","",VLOOKUP(D192,MASTERLIST!$A:$E,4,FALSE))</f>
        <v>Sahadev</v>
      </c>
      <c r="G192" s="23" t="str">
        <f>IF(D192="","",VLOOKUP(D192,MASTERLIST!$A:$E,5,FALSE))</f>
        <v>SA President A</v>
      </c>
      <c r="H192" s="23" t="str">
        <f>IF(D192="","",VLOOKUP(D192,MASTERLIST!$A:$E,2,FALSE))</f>
        <v>SA President A</v>
      </c>
      <c r="I192" s="42" t="s">
        <v>19</v>
      </c>
      <c r="J192" s="40"/>
      <c r="K192" s="42">
        <v>52</v>
      </c>
      <c r="L192" s="41">
        <f t="shared" si="50"/>
        <v>1.4</v>
      </c>
      <c r="M192" s="41">
        <f t="shared" si="51"/>
        <v>1.4</v>
      </c>
      <c r="N192" s="22" t="str">
        <f t="shared" si="52"/>
        <v>Shrinaav Sahadev</v>
      </c>
      <c r="O192" s="22" t="str">
        <f t="shared" si="48"/>
        <v>President A</v>
      </c>
      <c r="P192" s="22" t="str">
        <f t="shared" si="53"/>
        <v>Edibles</v>
      </c>
      <c r="Q192" s="22" t="str">
        <f t="shared" si="49"/>
        <v>D2</v>
      </c>
    </row>
    <row r="193" spans="1:17" hidden="1" x14ac:dyDescent="0.25">
      <c r="A193" s="125" t="str">
        <f t="shared" si="54"/>
        <v>2025-GUS-D2</v>
      </c>
      <c r="B193" s="123">
        <f t="shared" si="55"/>
        <v>45952</v>
      </c>
      <c r="C193" s="487" t="str">
        <f t="shared" si="56"/>
        <v>Day 2</v>
      </c>
      <c r="D193" s="489" t="s">
        <v>516</v>
      </c>
      <c r="E193" s="23" t="str">
        <f>IF(D193="","",VLOOKUP(D193,MASTERLIST!$A:$E,3,FALSE))</f>
        <v>Shrinaav</v>
      </c>
      <c r="F193" s="23" t="str">
        <f>IF(D193="","",VLOOKUP(D193,MASTERLIST!$A:$E,4,FALSE))</f>
        <v>Sahadev</v>
      </c>
      <c r="G193" s="23" t="str">
        <f>IF(D193="","",VLOOKUP(D193,MASTERLIST!$A:$E,5,FALSE))</f>
        <v>SA President A</v>
      </c>
      <c r="H193" s="23" t="str">
        <f>IF(D193="","",VLOOKUP(D193,MASTERLIST!$A:$E,2,FALSE))</f>
        <v>SA President A</v>
      </c>
      <c r="I193" s="42" t="s">
        <v>19</v>
      </c>
      <c r="J193" s="40"/>
      <c r="K193" s="42">
        <v>49</v>
      </c>
      <c r="L193" s="41">
        <f t="shared" si="50"/>
        <v>1.2</v>
      </c>
      <c r="M193" s="41">
        <f t="shared" si="51"/>
        <v>1.2</v>
      </c>
      <c r="N193" s="22" t="str">
        <f t="shared" si="52"/>
        <v>Shrinaav Sahadev</v>
      </c>
      <c r="O193" s="22" t="str">
        <f t="shared" si="48"/>
        <v>President A</v>
      </c>
      <c r="P193" s="22" t="str">
        <f t="shared" si="53"/>
        <v>Edibles</v>
      </c>
      <c r="Q193" s="22" t="str">
        <f t="shared" si="49"/>
        <v>D2</v>
      </c>
    </row>
    <row r="194" spans="1:17" hidden="1" x14ac:dyDescent="0.25">
      <c r="A194" s="125" t="str">
        <f t="shared" si="54"/>
        <v>2025-GUS-D2</v>
      </c>
      <c r="B194" s="123">
        <f t="shared" si="55"/>
        <v>45952</v>
      </c>
      <c r="C194" s="487" t="str">
        <f t="shared" si="56"/>
        <v>Day 2</v>
      </c>
      <c r="D194" s="489" t="s">
        <v>516</v>
      </c>
      <c r="E194" s="23" t="str">
        <f>IF(D194="","",VLOOKUP(D194,MASTERLIST!$A:$E,3,FALSE))</f>
        <v>Shrinaav</v>
      </c>
      <c r="F194" s="23" t="str">
        <f>IF(D194="","",VLOOKUP(D194,MASTERLIST!$A:$E,4,FALSE))</f>
        <v>Sahadev</v>
      </c>
      <c r="G194" s="23" t="str">
        <f>IF(D194="","",VLOOKUP(D194,MASTERLIST!$A:$E,5,FALSE))</f>
        <v>SA President A</v>
      </c>
      <c r="H194" s="23" t="str">
        <f>IF(D194="","",VLOOKUP(D194,MASTERLIST!$A:$E,2,FALSE))</f>
        <v>SA President A</v>
      </c>
      <c r="I194" s="42" t="s">
        <v>19</v>
      </c>
      <c r="J194" s="40"/>
      <c r="K194" s="42">
        <v>49</v>
      </c>
      <c r="L194" s="41">
        <f t="shared" si="50"/>
        <v>1.2</v>
      </c>
      <c r="M194" s="41">
        <f t="shared" si="51"/>
        <v>1.2</v>
      </c>
      <c r="N194" s="22" t="str">
        <f t="shared" si="52"/>
        <v>Shrinaav Sahadev</v>
      </c>
      <c r="O194" s="22" t="str">
        <f t="shared" si="48"/>
        <v>President A</v>
      </c>
      <c r="P194" s="22" t="str">
        <f t="shared" si="53"/>
        <v>Edibles</v>
      </c>
      <c r="Q194" s="22" t="str">
        <f t="shared" si="49"/>
        <v>D2</v>
      </c>
    </row>
    <row r="195" spans="1:17" hidden="1" x14ac:dyDescent="0.25">
      <c r="A195" s="125" t="str">
        <f t="shared" si="54"/>
        <v>2025-GUS-D2</v>
      </c>
      <c r="B195" s="123">
        <f t="shared" si="55"/>
        <v>45952</v>
      </c>
      <c r="C195" s="487" t="str">
        <f t="shared" si="56"/>
        <v>Day 2</v>
      </c>
      <c r="D195" s="489" t="s">
        <v>516</v>
      </c>
      <c r="E195" s="23" t="str">
        <f>IF(D195="","",VLOOKUP(D195,MASTERLIST!$A:$E,3,FALSE))</f>
        <v>Shrinaav</v>
      </c>
      <c r="F195" s="23" t="str">
        <f>IF(D195="","",VLOOKUP(D195,MASTERLIST!$A:$E,4,FALSE))</f>
        <v>Sahadev</v>
      </c>
      <c r="G195" s="23" t="str">
        <f>IF(D195="","",VLOOKUP(D195,MASTERLIST!$A:$E,5,FALSE))</f>
        <v>SA President A</v>
      </c>
      <c r="H195" s="23" t="str">
        <f>IF(D195="","",VLOOKUP(D195,MASTERLIST!$A:$E,2,FALSE))</f>
        <v>SA President A</v>
      </c>
      <c r="I195" s="42" t="s">
        <v>19</v>
      </c>
      <c r="J195" s="40"/>
      <c r="K195" s="42">
        <v>53</v>
      </c>
      <c r="L195" s="41">
        <f t="shared" si="50"/>
        <v>1.5</v>
      </c>
      <c r="M195" s="41">
        <f t="shared" si="51"/>
        <v>1.5</v>
      </c>
      <c r="N195" s="22" t="str">
        <f t="shared" si="52"/>
        <v>Shrinaav Sahadev</v>
      </c>
      <c r="O195" s="22" t="str">
        <f t="shared" ref="O195:O258" si="57">IFERROR(VLOOKUP(G195,$R$2:$S$15,2,),"")</f>
        <v>President A</v>
      </c>
      <c r="P195" s="22" t="str">
        <f t="shared" si="53"/>
        <v>Edibles</v>
      </c>
      <c r="Q195" s="22" t="str">
        <f t="shared" ref="Q195:Q258" si="58">IF(A195="","D2",RIGHT(A195,2))</f>
        <v>D2</v>
      </c>
    </row>
    <row r="196" spans="1:17" hidden="1" x14ac:dyDescent="0.25">
      <c r="A196" s="125" t="str">
        <f t="shared" si="54"/>
        <v>2025-GUS-D2</v>
      </c>
      <c r="B196" s="123">
        <f t="shared" si="55"/>
        <v>45952</v>
      </c>
      <c r="C196" s="487" t="str">
        <f t="shared" si="56"/>
        <v>Day 2</v>
      </c>
      <c r="D196" s="489" t="s">
        <v>516</v>
      </c>
      <c r="E196" s="23" t="str">
        <f>IF(D196="","",VLOOKUP(D196,MASTERLIST!$A:$E,3,FALSE))</f>
        <v>Shrinaav</v>
      </c>
      <c r="F196" s="23" t="str">
        <f>IF(D196="","",VLOOKUP(D196,MASTERLIST!$A:$E,4,FALSE))</f>
        <v>Sahadev</v>
      </c>
      <c r="G196" s="23" t="str">
        <f>IF(D196="","",VLOOKUP(D196,MASTERLIST!$A:$E,5,FALSE))</f>
        <v>SA President A</v>
      </c>
      <c r="H196" s="23" t="str">
        <f>IF(D196="","",VLOOKUP(D196,MASTERLIST!$A:$E,2,FALSE))</f>
        <v>SA President A</v>
      </c>
      <c r="I196" s="42" t="s">
        <v>19</v>
      </c>
      <c r="J196" s="40"/>
      <c r="K196" s="42">
        <v>47</v>
      </c>
      <c r="L196" s="41">
        <f t="shared" si="50"/>
        <v>1.1000000000000001</v>
      </c>
      <c r="M196" s="41">
        <f t="shared" si="51"/>
        <v>1.1000000000000001</v>
      </c>
      <c r="N196" s="22" t="str">
        <f t="shared" si="52"/>
        <v>Shrinaav Sahadev</v>
      </c>
      <c r="O196" s="22" t="str">
        <f t="shared" si="57"/>
        <v>President A</v>
      </c>
      <c r="P196" s="22" t="str">
        <f t="shared" si="53"/>
        <v>Edibles</v>
      </c>
      <c r="Q196" s="22" t="str">
        <f t="shared" si="58"/>
        <v>D2</v>
      </c>
    </row>
    <row r="197" spans="1:17" hidden="1" x14ac:dyDescent="0.25">
      <c r="A197" s="125" t="str">
        <f t="shared" si="54"/>
        <v>2025-GUS-D2</v>
      </c>
      <c r="B197" s="123">
        <f t="shared" si="55"/>
        <v>45952</v>
      </c>
      <c r="C197" s="487" t="str">
        <f t="shared" si="56"/>
        <v>Day 2</v>
      </c>
      <c r="D197" s="489" t="s">
        <v>516</v>
      </c>
      <c r="E197" s="23" t="str">
        <f>IF(D197="","",VLOOKUP(D197,MASTERLIST!$A:$E,3,FALSE))</f>
        <v>Shrinaav</v>
      </c>
      <c r="F197" s="23" t="str">
        <f>IF(D197="","",VLOOKUP(D197,MASTERLIST!$A:$E,4,FALSE))</f>
        <v>Sahadev</v>
      </c>
      <c r="G197" s="23" t="str">
        <f>IF(D197="","",VLOOKUP(D197,MASTERLIST!$A:$E,5,FALSE))</f>
        <v>SA President A</v>
      </c>
      <c r="H197" s="23" t="str">
        <f>IF(D197="","",VLOOKUP(D197,MASTERLIST!$A:$E,2,FALSE))</f>
        <v>SA President A</v>
      </c>
      <c r="I197" s="42" t="s">
        <v>19</v>
      </c>
      <c r="J197" s="40"/>
      <c r="K197" s="42">
        <v>44</v>
      </c>
      <c r="L197" s="41">
        <f t="shared" si="50"/>
        <v>0.9</v>
      </c>
      <c r="M197" s="41">
        <f t="shared" si="51"/>
        <v>0.9</v>
      </c>
      <c r="N197" s="22" t="str">
        <f t="shared" si="52"/>
        <v>Shrinaav Sahadev</v>
      </c>
      <c r="O197" s="22" t="str">
        <f t="shared" si="57"/>
        <v>President A</v>
      </c>
      <c r="P197" s="22" t="str">
        <f t="shared" si="53"/>
        <v>Edibles</v>
      </c>
      <c r="Q197" s="22" t="str">
        <f t="shared" si="58"/>
        <v>D2</v>
      </c>
    </row>
    <row r="198" spans="1:17" hidden="1" x14ac:dyDescent="0.25">
      <c r="A198" s="125" t="str">
        <f t="shared" si="54"/>
        <v>2025-GUS-D2</v>
      </c>
      <c r="B198" s="123">
        <f t="shared" si="55"/>
        <v>45952</v>
      </c>
      <c r="C198" s="487" t="str">
        <f t="shared" si="56"/>
        <v>Day 2</v>
      </c>
      <c r="D198" s="489" t="s">
        <v>516</v>
      </c>
      <c r="E198" s="23" t="str">
        <f>IF(D198="","",VLOOKUP(D198,MASTERLIST!$A:$E,3,FALSE))</f>
        <v>Shrinaav</v>
      </c>
      <c r="F198" s="23" t="str">
        <f>IF(D198="","",VLOOKUP(D198,MASTERLIST!$A:$E,4,FALSE))</f>
        <v>Sahadev</v>
      </c>
      <c r="G198" s="23" t="str">
        <f>IF(D198="","",VLOOKUP(D198,MASTERLIST!$A:$E,5,FALSE))</f>
        <v>SA President A</v>
      </c>
      <c r="H198" s="23" t="str">
        <f>IF(D198="","",VLOOKUP(D198,MASTERLIST!$A:$E,2,FALSE))</f>
        <v>SA President A</v>
      </c>
      <c r="I198" s="42" t="s">
        <v>19</v>
      </c>
      <c r="J198" s="40"/>
      <c r="K198" s="42">
        <v>44</v>
      </c>
      <c r="L198" s="41">
        <f t="shared" si="50"/>
        <v>0.9</v>
      </c>
      <c r="M198" s="41">
        <f t="shared" si="51"/>
        <v>0.9</v>
      </c>
      <c r="N198" s="22" t="str">
        <f t="shared" si="52"/>
        <v>Shrinaav Sahadev</v>
      </c>
      <c r="O198" s="22" t="str">
        <f t="shared" si="57"/>
        <v>President A</v>
      </c>
      <c r="P198" s="22" t="str">
        <f t="shared" si="53"/>
        <v>Edibles</v>
      </c>
      <c r="Q198" s="22" t="str">
        <f t="shared" si="58"/>
        <v>D2</v>
      </c>
    </row>
    <row r="199" spans="1:17" hidden="1" x14ac:dyDescent="0.25">
      <c r="A199" s="125" t="str">
        <f t="shared" si="54"/>
        <v>2025-GUS-D2</v>
      </c>
      <c r="B199" s="123">
        <f t="shared" si="55"/>
        <v>45952</v>
      </c>
      <c r="C199" s="487" t="str">
        <f t="shared" si="56"/>
        <v>Day 2</v>
      </c>
      <c r="D199" s="489" t="s">
        <v>516</v>
      </c>
      <c r="E199" s="23" t="str">
        <f>IF(D199="","",VLOOKUP(D199,MASTERLIST!$A:$E,3,FALSE))</f>
        <v>Shrinaav</v>
      </c>
      <c r="F199" s="23" t="str">
        <f>IF(D199="","",VLOOKUP(D199,MASTERLIST!$A:$E,4,FALSE))</f>
        <v>Sahadev</v>
      </c>
      <c r="G199" s="23" t="str">
        <f>IF(D199="","",VLOOKUP(D199,MASTERLIST!$A:$E,5,FALSE))</f>
        <v>SA President A</v>
      </c>
      <c r="H199" s="23" t="str">
        <f>IF(D199="","",VLOOKUP(D199,MASTERLIST!$A:$E,2,FALSE))</f>
        <v>SA President A</v>
      </c>
      <c r="I199" s="42" t="s">
        <v>19</v>
      </c>
      <c r="J199" s="40"/>
      <c r="K199" s="42">
        <v>48</v>
      </c>
      <c r="L199" s="41">
        <f t="shared" si="50"/>
        <v>1.1000000000000001</v>
      </c>
      <c r="M199" s="41">
        <f t="shared" si="51"/>
        <v>1.1000000000000001</v>
      </c>
      <c r="N199" s="22" t="str">
        <f t="shared" si="52"/>
        <v>Shrinaav Sahadev</v>
      </c>
      <c r="O199" s="22" t="str">
        <f t="shared" si="57"/>
        <v>President A</v>
      </c>
      <c r="P199" s="22" t="str">
        <f t="shared" si="53"/>
        <v>Edibles</v>
      </c>
      <c r="Q199" s="22" t="str">
        <f t="shared" si="58"/>
        <v>D2</v>
      </c>
    </row>
    <row r="200" spans="1:17" hidden="1" x14ac:dyDescent="0.25">
      <c r="A200" s="125" t="str">
        <f t="shared" si="54"/>
        <v>2025-GUS-D2</v>
      </c>
      <c r="B200" s="123">
        <f t="shared" si="55"/>
        <v>45952</v>
      </c>
      <c r="C200" s="487" t="str">
        <f t="shared" si="56"/>
        <v>Day 2</v>
      </c>
      <c r="D200" s="489" t="s">
        <v>516</v>
      </c>
      <c r="E200" s="23" t="str">
        <f>IF(D200="","",VLOOKUP(D200,MASTERLIST!$A:$E,3,FALSE))</f>
        <v>Shrinaav</v>
      </c>
      <c r="F200" s="23" t="str">
        <f>IF(D200="","",VLOOKUP(D200,MASTERLIST!$A:$E,4,FALSE))</f>
        <v>Sahadev</v>
      </c>
      <c r="G200" s="23" t="str">
        <f>IF(D200="","",VLOOKUP(D200,MASTERLIST!$A:$E,5,FALSE))</f>
        <v>SA President A</v>
      </c>
      <c r="H200" s="23" t="str">
        <f>IF(D200="","",VLOOKUP(D200,MASTERLIST!$A:$E,2,FALSE))</f>
        <v>SA President A</v>
      </c>
      <c r="I200" s="42" t="s">
        <v>19</v>
      </c>
      <c r="J200" s="40"/>
      <c r="K200" s="42">
        <v>44</v>
      </c>
      <c r="L200" s="41">
        <f t="shared" si="50"/>
        <v>0.9</v>
      </c>
      <c r="M200" s="41">
        <f t="shared" si="51"/>
        <v>0.9</v>
      </c>
      <c r="N200" s="22" t="str">
        <f t="shared" si="52"/>
        <v>Shrinaav Sahadev</v>
      </c>
      <c r="O200" s="22" t="str">
        <f t="shared" si="57"/>
        <v>President A</v>
      </c>
      <c r="P200" s="22" t="str">
        <f t="shared" si="53"/>
        <v>Edibles</v>
      </c>
      <c r="Q200" s="22" t="str">
        <f t="shared" si="58"/>
        <v>D2</v>
      </c>
    </row>
    <row r="201" spans="1:17" hidden="1" x14ac:dyDescent="0.25">
      <c r="A201" s="125" t="str">
        <f t="shared" si="54"/>
        <v>2025-GUS-D2</v>
      </c>
      <c r="B201" s="123">
        <f t="shared" si="55"/>
        <v>45952</v>
      </c>
      <c r="C201" s="487" t="str">
        <f t="shared" si="56"/>
        <v>Day 2</v>
      </c>
      <c r="D201" s="489" t="s">
        <v>516</v>
      </c>
      <c r="E201" s="23" t="str">
        <f>IF(D201="","",VLOOKUP(D201,MASTERLIST!$A:$E,3,FALSE))</f>
        <v>Shrinaav</v>
      </c>
      <c r="F201" s="23" t="str">
        <f>IF(D201="","",VLOOKUP(D201,MASTERLIST!$A:$E,4,FALSE))</f>
        <v>Sahadev</v>
      </c>
      <c r="G201" s="23" t="str">
        <f>IF(D201="","",VLOOKUP(D201,MASTERLIST!$A:$E,5,FALSE))</f>
        <v>SA President A</v>
      </c>
      <c r="H201" s="23" t="str">
        <f>IF(D201="","",VLOOKUP(D201,MASTERLIST!$A:$E,2,FALSE))</f>
        <v>SA President A</v>
      </c>
      <c r="I201" s="42" t="s">
        <v>19</v>
      </c>
      <c r="J201" s="40"/>
      <c r="K201" s="42">
        <v>49</v>
      </c>
      <c r="L201" s="41">
        <f t="shared" si="50"/>
        <v>1.2</v>
      </c>
      <c r="M201" s="41">
        <f t="shared" si="51"/>
        <v>1.2</v>
      </c>
      <c r="N201" s="22" t="str">
        <f t="shared" si="52"/>
        <v>Shrinaav Sahadev</v>
      </c>
      <c r="O201" s="22" t="str">
        <f t="shared" si="57"/>
        <v>President A</v>
      </c>
      <c r="P201" s="22" t="str">
        <f t="shared" si="53"/>
        <v>Edibles</v>
      </c>
      <c r="Q201" s="22" t="str">
        <f t="shared" si="58"/>
        <v>D2</v>
      </c>
    </row>
    <row r="202" spans="1:17" hidden="1" x14ac:dyDescent="0.25">
      <c r="A202" s="125" t="str">
        <f t="shared" si="54"/>
        <v>2025-GUS-D2</v>
      </c>
      <c r="B202" s="123">
        <f t="shared" si="55"/>
        <v>45952</v>
      </c>
      <c r="C202" s="487" t="str">
        <f t="shared" si="56"/>
        <v>Day 2</v>
      </c>
      <c r="D202" s="489" t="s">
        <v>516</v>
      </c>
      <c r="E202" s="23" t="str">
        <f>IF(D202="","",VLOOKUP(D202,MASTERLIST!$A:$E,3,FALSE))</f>
        <v>Shrinaav</v>
      </c>
      <c r="F202" s="23" t="str">
        <f>IF(D202="","",VLOOKUP(D202,MASTERLIST!$A:$E,4,FALSE))</f>
        <v>Sahadev</v>
      </c>
      <c r="G202" s="23" t="str">
        <f>IF(D202="","",VLOOKUP(D202,MASTERLIST!$A:$E,5,FALSE))</f>
        <v>SA President A</v>
      </c>
      <c r="H202" s="23" t="str">
        <f>IF(D202="","",VLOOKUP(D202,MASTERLIST!$A:$E,2,FALSE))</f>
        <v>SA President A</v>
      </c>
      <c r="I202" s="42" t="s">
        <v>19</v>
      </c>
      <c r="J202" s="40"/>
      <c r="K202" s="42">
        <v>57</v>
      </c>
      <c r="L202" s="41">
        <f t="shared" si="50"/>
        <v>1.9</v>
      </c>
      <c r="M202" s="41">
        <f t="shared" si="51"/>
        <v>1.9</v>
      </c>
      <c r="N202" s="22" t="str">
        <f t="shared" si="52"/>
        <v>Shrinaav Sahadev</v>
      </c>
      <c r="O202" s="22" t="str">
        <f t="shared" si="57"/>
        <v>President A</v>
      </c>
      <c r="P202" s="22" t="str">
        <f t="shared" si="53"/>
        <v>Edibles</v>
      </c>
      <c r="Q202" s="22" t="str">
        <f t="shared" si="58"/>
        <v>D2</v>
      </c>
    </row>
    <row r="203" spans="1:17" ht="12" hidden="1" thickBot="1" x14ac:dyDescent="0.3">
      <c r="A203" s="125" t="str">
        <f t="shared" si="54"/>
        <v>2025-GUS-D2</v>
      </c>
      <c r="B203" s="123">
        <f t="shared" si="55"/>
        <v>45952</v>
      </c>
      <c r="C203" s="487" t="str">
        <f t="shared" si="56"/>
        <v>Day 2</v>
      </c>
      <c r="D203" s="489" t="s">
        <v>516</v>
      </c>
      <c r="E203" s="23" t="str">
        <f>IF(D203="","",VLOOKUP(D203,MASTERLIST!$A:$E,3,FALSE))</f>
        <v>Shrinaav</v>
      </c>
      <c r="F203" s="23" t="str">
        <f>IF(D203="","",VLOOKUP(D203,MASTERLIST!$A:$E,4,FALSE))</f>
        <v>Sahadev</v>
      </c>
      <c r="G203" s="23" t="str">
        <f>IF(D203="","",VLOOKUP(D203,MASTERLIST!$A:$E,5,FALSE))</f>
        <v>SA President A</v>
      </c>
      <c r="H203" s="23" t="str">
        <f>IF(D203="","",VLOOKUP(D203,MASTERLIST!$A:$E,2,FALSE))</f>
        <v>SA President A</v>
      </c>
      <c r="I203" s="42" t="s">
        <v>19</v>
      </c>
      <c r="J203" s="40"/>
      <c r="K203" s="42">
        <v>51</v>
      </c>
      <c r="L203" s="431">
        <f t="shared" si="50"/>
        <v>1.4</v>
      </c>
      <c r="M203" s="431">
        <f t="shared" si="51"/>
        <v>1.4</v>
      </c>
      <c r="N203" s="432" t="str">
        <f t="shared" si="52"/>
        <v>Shrinaav Sahadev</v>
      </c>
      <c r="O203" s="22" t="str">
        <f t="shared" si="57"/>
        <v>President A</v>
      </c>
      <c r="P203" s="22" t="str">
        <f t="shared" si="53"/>
        <v>Edibles</v>
      </c>
      <c r="Q203" s="22" t="str">
        <f t="shared" si="58"/>
        <v>D2</v>
      </c>
    </row>
    <row r="204" spans="1:17" hidden="1" x14ac:dyDescent="0.25">
      <c r="A204" s="125" t="str">
        <f t="shared" si="54"/>
        <v>2025-GUS-D2</v>
      </c>
      <c r="B204" s="123">
        <f t="shared" si="55"/>
        <v>45952</v>
      </c>
      <c r="C204" s="487" t="str">
        <f t="shared" si="56"/>
        <v>Day 2</v>
      </c>
      <c r="D204" s="489" t="s">
        <v>516</v>
      </c>
      <c r="E204" s="23" t="str">
        <f>IF(D204="","",VLOOKUP(D204,MASTERLIST!$A:$E,3,FALSE))</f>
        <v>Shrinaav</v>
      </c>
      <c r="F204" s="23" t="str">
        <f>IF(D204="","",VLOOKUP(D204,MASTERLIST!$A:$E,4,FALSE))</f>
        <v>Sahadev</v>
      </c>
      <c r="G204" s="23" t="str">
        <f>IF(D204="","",VLOOKUP(D204,MASTERLIST!$A:$E,5,FALSE))</f>
        <v>SA President A</v>
      </c>
      <c r="H204" s="23" t="str">
        <f>IF(D204="","",VLOOKUP(D204,MASTERLIST!$A:$E,2,FALSE))</f>
        <v>SA President A</v>
      </c>
      <c r="I204" s="42" t="s">
        <v>19</v>
      </c>
      <c r="J204" s="40"/>
      <c r="K204" s="42">
        <v>46</v>
      </c>
      <c r="L204" s="41">
        <f t="shared" si="50"/>
        <v>1</v>
      </c>
      <c r="M204" s="41">
        <f t="shared" si="51"/>
        <v>1</v>
      </c>
      <c r="N204" s="22" t="str">
        <f t="shared" si="52"/>
        <v>Shrinaav Sahadev</v>
      </c>
      <c r="O204" s="22" t="str">
        <f t="shared" si="57"/>
        <v>President A</v>
      </c>
      <c r="P204" s="22" t="str">
        <f t="shared" si="53"/>
        <v>Edibles</v>
      </c>
      <c r="Q204" s="22" t="str">
        <f t="shared" si="58"/>
        <v>D2</v>
      </c>
    </row>
    <row r="205" spans="1:17" hidden="1" x14ac:dyDescent="0.25">
      <c r="A205" s="125" t="str">
        <f t="shared" si="54"/>
        <v>2025-GUS-D2</v>
      </c>
      <c r="B205" s="123">
        <f t="shared" si="55"/>
        <v>45952</v>
      </c>
      <c r="C205" s="487" t="str">
        <f t="shared" si="56"/>
        <v>Day 2</v>
      </c>
      <c r="D205" s="489" t="s">
        <v>307</v>
      </c>
      <c r="E205" s="23" t="str">
        <f>IF(D205="","",VLOOKUP(D205,MASTERLIST!$A:$E,3,FALSE))</f>
        <v>JB</v>
      </c>
      <c r="F205" s="23" t="str">
        <f>IF(D205="","",VLOOKUP(D205,MASTERLIST!$A:$E,4,FALSE))</f>
        <v>Theron</v>
      </c>
      <c r="G205" s="23" t="str">
        <f>IF(D205="","",VLOOKUP(D205,MASTERLIST!$A:$E,5,FALSE))</f>
        <v>SA President A</v>
      </c>
      <c r="H205" s="23" t="str">
        <f>IF(D205="","",VLOOKUP(D205,MASTERLIST!$A:$E,2,FALSE))</f>
        <v>SA President A</v>
      </c>
      <c r="I205" s="42"/>
      <c r="J205" s="40" t="s">
        <v>141</v>
      </c>
      <c r="K205" s="42">
        <v>147</v>
      </c>
      <c r="L205" s="41">
        <f t="shared" si="50"/>
        <v>16.2</v>
      </c>
      <c r="M205" s="41">
        <f t="shared" si="51"/>
        <v>16.2</v>
      </c>
      <c r="N205" s="22" t="str">
        <f t="shared" si="52"/>
        <v>JB Theron</v>
      </c>
      <c r="O205" s="22" t="str">
        <f t="shared" si="57"/>
        <v>President A</v>
      </c>
      <c r="P205" s="22" t="str">
        <f t="shared" si="53"/>
        <v>Inedibles</v>
      </c>
      <c r="Q205" s="22" t="str">
        <f t="shared" si="58"/>
        <v>D2</v>
      </c>
    </row>
    <row r="206" spans="1:17" hidden="1" x14ac:dyDescent="0.25">
      <c r="A206" s="125" t="str">
        <f t="shared" si="54"/>
        <v>2025-GUS-D2</v>
      </c>
      <c r="B206" s="123">
        <f t="shared" si="55"/>
        <v>45952</v>
      </c>
      <c r="C206" s="487" t="str">
        <f t="shared" si="56"/>
        <v>Day 2</v>
      </c>
      <c r="D206" s="489" t="s">
        <v>514</v>
      </c>
      <c r="E206" s="23" t="str">
        <f>IF(D206="","",VLOOKUP(D206,MASTERLIST!$A:$E,3,FALSE))</f>
        <v>Ettien</v>
      </c>
      <c r="F206" s="23" t="str">
        <f>IF(D206="","",VLOOKUP(D206,MASTERLIST!$A:$E,4,FALSE))</f>
        <v>Burger</v>
      </c>
      <c r="G206" s="23" t="str">
        <f>IF(D206="","",VLOOKUP(D206,MASTERLIST!$A:$E,5,FALSE))</f>
        <v>SA President A</v>
      </c>
      <c r="H206" s="23" t="str">
        <f>IF(D206="","",VLOOKUP(D206,MASTERLIST!$A:$E,2,FALSE))</f>
        <v>SA President A</v>
      </c>
      <c r="I206" s="42"/>
      <c r="J206" s="40" t="s">
        <v>141</v>
      </c>
      <c r="K206" s="42">
        <v>112</v>
      </c>
      <c r="L206" s="41">
        <f t="shared" si="50"/>
        <v>6.4</v>
      </c>
      <c r="M206" s="41">
        <f t="shared" si="51"/>
        <v>6.4</v>
      </c>
      <c r="N206" s="22" t="str">
        <f t="shared" si="52"/>
        <v>Ettien Burger</v>
      </c>
      <c r="O206" s="22" t="str">
        <f t="shared" si="57"/>
        <v>President A</v>
      </c>
      <c r="P206" s="22" t="str">
        <f t="shared" si="53"/>
        <v>Inedibles</v>
      </c>
      <c r="Q206" s="22" t="str">
        <f t="shared" si="58"/>
        <v>D2</v>
      </c>
    </row>
    <row r="207" spans="1:17" hidden="1" x14ac:dyDescent="0.25">
      <c r="A207" s="125" t="str">
        <f t="shared" si="54"/>
        <v>2025-GUS-D2</v>
      </c>
      <c r="B207" s="123">
        <f t="shared" si="55"/>
        <v>45952</v>
      </c>
      <c r="C207" s="487" t="str">
        <f t="shared" si="56"/>
        <v>Day 2</v>
      </c>
      <c r="D207" s="489" t="s">
        <v>513</v>
      </c>
      <c r="E207" s="23" t="str">
        <f>IF(D207="","",VLOOKUP(D207,MASTERLIST!$A:$E,3,FALSE))</f>
        <v>Ruan</v>
      </c>
      <c r="F207" s="23" t="str">
        <f>IF(D207="","",VLOOKUP(D207,MASTERLIST!$A:$E,4,FALSE))</f>
        <v>Westraad</v>
      </c>
      <c r="G207" s="23" t="str">
        <f>IF(D207="","",VLOOKUP(D207,MASTERLIST!$A:$E,5,FALSE))</f>
        <v>SA President A</v>
      </c>
      <c r="H207" s="23" t="str">
        <f>IF(D207="","",VLOOKUP(D207,MASTERLIST!$A:$E,2,FALSE))</f>
        <v>SA President A</v>
      </c>
      <c r="I207" s="42"/>
      <c r="J207" s="40" t="s">
        <v>136</v>
      </c>
      <c r="K207" s="42">
        <v>156</v>
      </c>
      <c r="L207" s="41">
        <f t="shared" si="50"/>
        <v>49.6</v>
      </c>
      <c r="M207" s="41">
        <f t="shared" si="51"/>
        <v>49.6</v>
      </c>
      <c r="N207" s="22" t="str">
        <f t="shared" si="52"/>
        <v>Ruan Westraad</v>
      </c>
      <c r="O207" s="22" t="str">
        <f t="shared" si="57"/>
        <v>President A</v>
      </c>
      <c r="P207" s="22" t="str">
        <f t="shared" si="53"/>
        <v>Inedibles</v>
      </c>
      <c r="Q207" s="22" t="str">
        <f t="shared" si="58"/>
        <v>D2</v>
      </c>
    </row>
    <row r="208" spans="1:17" hidden="1" x14ac:dyDescent="0.25">
      <c r="A208" s="125" t="str">
        <f t="shared" si="54"/>
        <v>2025-GUS-D2</v>
      </c>
      <c r="B208" s="123">
        <f t="shared" si="55"/>
        <v>45952</v>
      </c>
      <c r="C208" s="487" t="str">
        <f t="shared" si="56"/>
        <v>Day 2</v>
      </c>
      <c r="D208" s="489" t="s">
        <v>311</v>
      </c>
      <c r="E208" s="23" t="str">
        <f>IF(D208="","",VLOOKUP(D208,MASTERLIST!$A:$E,3,FALSE))</f>
        <v>Shane</v>
      </c>
      <c r="F208" s="23" t="str">
        <f>IF(D208="","",VLOOKUP(D208,MASTERLIST!$A:$E,4,FALSE))</f>
        <v>Rajbully</v>
      </c>
      <c r="G208" s="23" t="str">
        <f>IF(D208="","",VLOOKUP(D208,MASTERLIST!$A:$E,5,FALSE))</f>
        <v>SA President B</v>
      </c>
      <c r="H208" s="23" t="str">
        <f>IF(D208="","",VLOOKUP(D208,MASTERLIST!$A:$E,2,FALSE))</f>
        <v>SA President B</v>
      </c>
      <c r="I208" s="42" t="s">
        <v>19</v>
      </c>
      <c r="J208" s="40"/>
      <c r="K208" s="42">
        <v>69</v>
      </c>
      <c r="L208" s="41">
        <f t="shared" si="50"/>
        <v>3.4</v>
      </c>
      <c r="M208" s="41">
        <f t="shared" si="51"/>
        <v>3.4</v>
      </c>
      <c r="N208" s="22" t="str">
        <f t="shared" si="52"/>
        <v>Shane Rajbully</v>
      </c>
      <c r="O208" s="22" t="str">
        <f t="shared" si="57"/>
        <v>President B</v>
      </c>
      <c r="P208" s="22" t="str">
        <f t="shared" si="53"/>
        <v>Edibles</v>
      </c>
      <c r="Q208" s="22" t="str">
        <f t="shared" si="58"/>
        <v>D2</v>
      </c>
    </row>
    <row r="209" spans="1:17" hidden="1" x14ac:dyDescent="0.25">
      <c r="A209" s="125" t="str">
        <f t="shared" si="54"/>
        <v>2025-GUS-D2</v>
      </c>
      <c r="B209" s="123">
        <f t="shared" si="55"/>
        <v>45952</v>
      </c>
      <c r="C209" s="487" t="str">
        <f t="shared" si="56"/>
        <v>Day 2</v>
      </c>
      <c r="D209" s="489" t="s">
        <v>311</v>
      </c>
      <c r="E209" s="23" t="str">
        <f>IF(D209="","",VLOOKUP(D209,MASTERLIST!$A:$E,3,FALSE))</f>
        <v>Shane</v>
      </c>
      <c r="F209" s="23" t="str">
        <f>IF(D209="","",VLOOKUP(D209,MASTERLIST!$A:$E,4,FALSE))</f>
        <v>Rajbully</v>
      </c>
      <c r="G209" s="23" t="str">
        <f>IF(D209="","",VLOOKUP(D209,MASTERLIST!$A:$E,5,FALSE))</f>
        <v>SA President B</v>
      </c>
      <c r="H209" s="23" t="str">
        <f>IF(D209="","",VLOOKUP(D209,MASTERLIST!$A:$E,2,FALSE))</f>
        <v>SA President B</v>
      </c>
      <c r="I209" s="42" t="s">
        <v>19</v>
      </c>
      <c r="J209" s="40"/>
      <c r="K209" s="42">
        <v>56</v>
      </c>
      <c r="L209" s="41">
        <f t="shared" si="50"/>
        <v>1.8</v>
      </c>
      <c r="M209" s="41">
        <f t="shared" si="51"/>
        <v>1.8</v>
      </c>
      <c r="N209" s="22" t="str">
        <f t="shared" si="52"/>
        <v>Shane Rajbully</v>
      </c>
      <c r="O209" s="22" t="str">
        <f t="shared" si="57"/>
        <v>President B</v>
      </c>
      <c r="P209" s="22" t="str">
        <f t="shared" si="53"/>
        <v>Edibles</v>
      </c>
      <c r="Q209" s="22" t="str">
        <f t="shared" si="58"/>
        <v>D2</v>
      </c>
    </row>
    <row r="210" spans="1:17" hidden="1" x14ac:dyDescent="0.25">
      <c r="A210" s="125" t="str">
        <f t="shared" si="54"/>
        <v>2025-GUS-D2</v>
      </c>
      <c r="B210" s="123">
        <f t="shared" si="55"/>
        <v>45952</v>
      </c>
      <c r="C210" s="487" t="str">
        <f t="shared" si="56"/>
        <v>Day 2</v>
      </c>
      <c r="D210" s="489" t="s">
        <v>311</v>
      </c>
      <c r="E210" s="23" t="str">
        <f>IF(D210="","",VLOOKUP(D210,MASTERLIST!$A:$E,3,FALSE))</f>
        <v>Shane</v>
      </c>
      <c r="F210" s="23" t="str">
        <f>IF(D210="","",VLOOKUP(D210,MASTERLIST!$A:$E,4,FALSE))</f>
        <v>Rajbully</v>
      </c>
      <c r="G210" s="23" t="str">
        <f>IF(D210="","",VLOOKUP(D210,MASTERLIST!$A:$E,5,FALSE))</f>
        <v>SA President B</v>
      </c>
      <c r="H210" s="23" t="str">
        <f>IF(D210="","",VLOOKUP(D210,MASTERLIST!$A:$E,2,FALSE))</f>
        <v>SA President B</v>
      </c>
      <c r="I210" s="42" t="s">
        <v>19</v>
      </c>
      <c r="J210" s="40"/>
      <c r="K210" s="42">
        <v>53</v>
      </c>
      <c r="L210" s="41">
        <f t="shared" si="50"/>
        <v>1.5</v>
      </c>
      <c r="M210" s="41">
        <f t="shared" si="51"/>
        <v>1.5</v>
      </c>
      <c r="N210" s="22" t="str">
        <f t="shared" si="52"/>
        <v>Shane Rajbully</v>
      </c>
      <c r="O210" s="22" t="str">
        <f t="shared" si="57"/>
        <v>President B</v>
      </c>
      <c r="P210" s="22" t="str">
        <f t="shared" si="53"/>
        <v>Edibles</v>
      </c>
      <c r="Q210" s="22" t="str">
        <f t="shared" si="58"/>
        <v>D2</v>
      </c>
    </row>
    <row r="211" spans="1:17" hidden="1" x14ac:dyDescent="0.25">
      <c r="A211" s="125" t="str">
        <f t="shared" si="54"/>
        <v>2025-GUS-D2</v>
      </c>
      <c r="B211" s="123">
        <f t="shared" si="55"/>
        <v>45952</v>
      </c>
      <c r="C211" s="487" t="str">
        <f t="shared" si="56"/>
        <v>Day 2</v>
      </c>
      <c r="D211" s="489" t="s">
        <v>311</v>
      </c>
      <c r="E211" s="23" t="str">
        <f>IF(D211="","",VLOOKUP(D211,MASTERLIST!$A:$E,3,FALSE))</f>
        <v>Shane</v>
      </c>
      <c r="F211" s="23" t="str">
        <f>IF(D211="","",VLOOKUP(D211,MASTERLIST!$A:$E,4,FALSE))</f>
        <v>Rajbully</v>
      </c>
      <c r="G211" s="23" t="str">
        <f>IF(D211="","",VLOOKUP(D211,MASTERLIST!$A:$E,5,FALSE))</f>
        <v>SA President B</v>
      </c>
      <c r="H211" s="23" t="str">
        <f>IF(D211="","",VLOOKUP(D211,MASTERLIST!$A:$E,2,FALSE))</f>
        <v>SA President B</v>
      </c>
      <c r="I211" s="42" t="s">
        <v>19</v>
      </c>
      <c r="J211" s="40"/>
      <c r="K211" s="42">
        <v>51</v>
      </c>
      <c r="L211" s="41">
        <f t="shared" si="50"/>
        <v>1.4</v>
      </c>
      <c r="M211" s="41">
        <f t="shared" si="51"/>
        <v>1.4</v>
      </c>
      <c r="N211" s="22" t="str">
        <f t="shared" si="52"/>
        <v>Shane Rajbully</v>
      </c>
      <c r="O211" s="22" t="str">
        <f t="shared" si="57"/>
        <v>President B</v>
      </c>
      <c r="P211" s="22" t="str">
        <f t="shared" si="53"/>
        <v>Edibles</v>
      </c>
      <c r="Q211" s="22" t="str">
        <f t="shared" si="58"/>
        <v>D2</v>
      </c>
    </row>
    <row r="212" spans="1:17" hidden="1" x14ac:dyDescent="0.25">
      <c r="A212" s="125" t="str">
        <f t="shared" si="54"/>
        <v>2025-GUS-D2</v>
      </c>
      <c r="B212" s="123">
        <f t="shared" si="55"/>
        <v>45952</v>
      </c>
      <c r="C212" s="487" t="str">
        <f t="shared" si="56"/>
        <v>Day 2</v>
      </c>
      <c r="D212" s="489" t="s">
        <v>311</v>
      </c>
      <c r="E212" s="23" t="str">
        <f>IF(D212="","",VLOOKUP(D212,MASTERLIST!$A:$E,3,FALSE))</f>
        <v>Shane</v>
      </c>
      <c r="F212" s="23" t="str">
        <f>IF(D212="","",VLOOKUP(D212,MASTERLIST!$A:$E,4,FALSE))</f>
        <v>Rajbully</v>
      </c>
      <c r="G212" s="23" t="str">
        <f>IF(D212="","",VLOOKUP(D212,MASTERLIST!$A:$E,5,FALSE))</f>
        <v>SA President B</v>
      </c>
      <c r="H212" s="23" t="str">
        <f>IF(D212="","",VLOOKUP(D212,MASTERLIST!$A:$E,2,FALSE))</f>
        <v>SA President B</v>
      </c>
      <c r="I212" s="42" t="s">
        <v>19</v>
      </c>
      <c r="J212" s="40"/>
      <c r="K212" s="42">
        <v>46</v>
      </c>
      <c r="L212" s="41">
        <f t="shared" ref="L212:L275" si="59">IF(K212="","",IF(I212="",ROUND(HLOOKUP(J212,kgList,K212,FALSE),1),ROUND(HLOOKUP(I212,kgList,K212,FALSE),1)))</f>
        <v>1</v>
      </c>
      <c r="M212" s="41">
        <f t="shared" ref="M212:M275" si="60">IF(L212="","",IF(COUNTA(I212:J212)&gt;1,"Edible or Inedible",IF(COUNTA(I212)=1,L212*1,IF(COUNTA(J212)=1,L212*1,"ERROR"))))</f>
        <v>1</v>
      </c>
      <c r="N212" s="22" t="str">
        <f t="shared" si="52"/>
        <v>Shane Rajbully</v>
      </c>
      <c r="O212" s="22" t="str">
        <f t="shared" si="57"/>
        <v>President B</v>
      </c>
      <c r="P212" s="22" t="str">
        <f t="shared" si="53"/>
        <v>Edibles</v>
      </c>
      <c r="Q212" s="22" t="str">
        <f t="shared" si="58"/>
        <v>D2</v>
      </c>
    </row>
    <row r="213" spans="1:17" hidden="1" x14ac:dyDescent="0.25">
      <c r="A213" s="125" t="str">
        <f t="shared" si="54"/>
        <v>2025-GUS-D2</v>
      </c>
      <c r="B213" s="123">
        <f t="shared" si="55"/>
        <v>45952</v>
      </c>
      <c r="C213" s="487" t="str">
        <f t="shared" si="56"/>
        <v>Day 2</v>
      </c>
      <c r="D213" s="489" t="s">
        <v>423</v>
      </c>
      <c r="E213" s="23" t="str">
        <f>IF(D213="","",VLOOKUP(D213,MASTERLIST!$A:$E,3,FALSE))</f>
        <v>Philip</v>
      </c>
      <c r="F213" s="23" t="str">
        <f>IF(D213="","",VLOOKUP(D213,MASTERLIST!$A:$E,4,FALSE))</f>
        <v>De Lange</v>
      </c>
      <c r="G213" s="23" t="str">
        <f>IF(D213="","",VLOOKUP(D213,MASTERLIST!$A:$E,5,FALSE))</f>
        <v>SA President B</v>
      </c>
      <c r="H213" s="23" t="str">
        <f>IF(D213="","",VLOOKUP(D213,MASTERLIST!$A:$E,2,FALSE))</f>
        <v>SA President B</v>
      </c>
      <c r="I213" s="42" t="s">
        <v>19</v>
      </c>
      <c r="J213" s="40"/>
      <c r="K213" s="42">
        <v>47</v>
      </c>
      <c r="L213" s="41">
        <f t="shared" si="59"/>
        <v>1.1000000000000001</v>
      </c>
      <c r="M213" s="41">
        <f t="shared" si="60"/>
        <v>1.1000000000000001</v>
      </c>
      <c r="N213" s="22" t="str">
        <f t="shared" si="52"/>
        <v>Philip De Lange</v>
      </c>
      <c r="O213" s="22" t="str">
        <f t="shared" si="57"/>
        <v>President B</v>
      </c>
      <c r="P213" s="22" t="str">
        <f t="shared" si="53"/>
        <v>Edibles</v>
      </c>
      <c r="Q213" s="22" t="str">
        <f t="shared" si="58"/>
        <v>D2</v>
      </c>
    </row>
    <row r="214" spans="1:17" hidden="1" x14ac:dyDescent="0.25">
      <c r="A214" s="125" t="str">
        <f t="shared" si="54"/>
        <v>2025-GUS-D2</v>
      </c>
      <c r="B214" s="123">
        <f t="shared" si="55"/>
        <v>45952</v>
      </c>
      <c r="C214" s="487" t="str">
        <f t="shared" si="56"/>
        <v>Day 2</v>
      </c>
      <c r="D214" s="489" t="s">
        <v>423</v>
      </c>
      <c r="E214" s="23" t="str">
        <f>IF(D214="","",VLOOKUP(D214,MASTERLIST!$A:$E,3,FALSE))</f>
        <v>Philip</v>
      </c>
      <c r="F214" s="23" t="str">
        <f>IF(D214="","",VLOOKUP(D214,MASTERLIST!$A:$E,4,FALSE))</f>
        <v>De Lange</v>
      </c>
      <c r="G214" s="23" t="str">
        <f>IF(D214="","",VLOOKUP(D214,MASTERLIST!$A:$E,5,FALSE))</f>
        <v>SA President B</v>
      </c>
      <c r="H214" s="23" t="str">
        <f>IF(D214="","",VLOOKUP(D214,MASTERLIST!$A:$E,2,FALSE))</f>
        <v>SA President B</v>
      </c>
      <c r="I214" s="42" t="s">
        <v>19</v>
      </c>
      <c r="J214" s="40"/>
      <c r="K214" s="42">
        <v>46</v>
      </c>
      <c r="L214" s="41">
        <f t="shared" si="59"/>
        <v>1</v>
      </c>
      <c r="M214" s="41">
        <f t="shared" si="60"/>
        <v>1</v>
      </c>
      <c r="N214" s="22" t="str">
        <f t="shared" si="52"/>
        <v>Philip De Lange</v>
      </c>
      <c r="O214" s="22" t="str">
        <f t="shared" si="57"/>
        <v>President B</v>
      </c>
      <c r="P214" s="22" t="str">
        <f t="shared" si="53"/>
        <v>Edibles</v>
      </c>
      <c r="Q214" s="22" t="str">
        <f t="shared" si="58"/>
        <v>D2</v>
      </c>
    </row>
    <row r="215" spans="1:17" hidden="1" x14ac:dyDescent="0.25">
      <c r="A215" s="125" t="str">
        <f t="shared" si="54"/>
        <v>2025-GUS-D2</v>
      </c>
      <c r="B215" s="123">
        <f t="shared" si="55"/>
        <v>45952</v>
      </c>
      <c r="C215" s="487" t="str">
        <f t="shared" si="56"/>
        <v>Day 2</v>
      </c>
      <c r="D215" s="489" t="s">
        <v>423</v>
      </c>
      <c r="E215" s="23" t="str">
        <f>IF(D215="","",VLOOKUP(D215,MASTERLIST!$A:$E,3,FALSE))</f>
        <v>Philip</v>
      </c>
      <c r="F215" s="23" t="str">
        <f>IF(D215="","",VLOOKUP(D215,MASTERLIST!$A:$E,4,FALSE))</f>
        <v>De Lange</v>
      </c>
      <c r="G215" s="23" t="str">
        <f>IF(D215="","",VLOOKUP(D215,MASTERLIST!$A:$E,5,FALSE))</f>
        <v>SA President B</v>
      </c>
      <c r="H215" s="23" t="str">
        <f>IF(D215="","",VLOOKUP(D215,MASTERLIST!$A:$E,2,FALSE))</f>
        <v>SA President B</v>
      </c>
      <c r="I215" s="42" t="s">
        <v>19</v>
      </c>
      <c r="J215" s="40"/>
      <c r="K215" s="42">
        <v>48</v>
      </c>
      <c r="L215" s="41">
        <f t="shared" si="59"/>
        <v>1.1000000000000001</v>
      </c>
      <c r="M215" s="41">
        <f t="shared" si="60"/>
        <v>1.1000000000000001</v>
      </c>
      <c r="N215" s="22" t="str">
        <f t="shared" si="52"/>
        <v>Philip De Lange</v>
      </c>
      <c r="O215" s="22" t="str">
        <f t="shared" si="57"/>
        <v>President B</v>
      </c>
      <c r="P215" s="22" t="str">
        <f t="shared" si="53"/>
        <v>Edibles</v>
      </c>
      <c r="Q215" s="22" t="str">
        <f t="shared" si="58"/>
        <v>D2</v>
      </c>
    </row>
    <row r="216" spans="1:17" hidden="1" x14ac:dyDescent="0.25">
      <c r="A216" s="125" t="str">
        <f t="shared" si="54"/>
        <v>2025-GUS-D2</v>
      </c>
      <c r="B216" s="123">
        <f t="shared" si="55"/>
        <v>45952</v>
      </c>
      <c r="C216" s="487" t="str">
        <f t="shared" si="56"/>
        <v>Day 2</v>
      </c>
      <c r="D216" s="489" t="s">
        <v>423</v>
      </c>
      <c r="E216" s="23" t="str">
        <f>IF(D216="","",VLOOKUP(D216,MASTERLIST!$A:$E,3,FALSE))</f>
        <v>Philip</v>
      </c>
      <c r="F216" s="23" t="str">
        <f>IF(D216="","",VLOOKUP(D216,MASTERLIST!$A:$E,4,FALSE))</f>
        <v>De Lange</v>
      </c>
      <c r="G216" s="23" t="str">
        <f>IF(D216="","",VLOOKUP(D216,MASTERLIST!$A:$E,5,FALSE))</f>
        <v>SA President B</v>
      </c>
      <c r="H216" s="23" t="str">
        <f>IF(D216="","",VLOOKUP(D216,MASTERLIST!$A:$E,2,FALSE))</f>
        <v>SA President B</v>
      </c>
      <c r="I216" s="42" t="s">
        <v>19</v>
      </c>
      <c r="J216" s="40"/>
      <c r="K216" s="42">
        <v>47</v>
      </c>
      <c r="L216" s="41">
        <f t="shared" si="59"/>
        <v>1.1000000000000001</v>
      </c>
      <c r="M216" s="41">
        <f t="shared" si="60"/>
        <v>1.1000000000000001</v>
      </c>
      <c r="N216" s="22" t="str">
        <f t="shared" si="52"/>
        <v>Philip De Lange</v>
      </c>
      <c r="O216" s="22" t="str">
        <f t="shared" si="57"/>
        <v>President B</v>
      </c>
      <c r="P216" s="22" t="str">
        <f t="shared" si="53"/>
        <v>Edibles</v>
      </c>
      <c r="Q216" s="22" t="str">
        <f t="shared" si="58"/>
        <v>D2</v>
      </c>
    </row>
    <row r="217" spans="1:17" hidden="1" x14ac:dyDescent="0.25">
      <c r="A217" s="125" t="str">
        <f t="shared" si="54"/>
        <v>2025-GUS-D2</v>
      </c>
      <c r="B217" s="123">
        <f t="shared" si="55"/>
        <v>45952</v>
      </c>
      <c r="C217" s="487" t="str">
        <f t="shared" si="56"/>
        <v>Day 2</v>
      </c>
      <c r="D217" s="489" t="s">
        <v>423</v>
      </c>
      <c r="E217" s="23" t="str">
        <f>IF(D217="","",VLOOKUP(D217,MASTERLIST!$A:$E,3,FALSE))</f>
        <v>Philip</v>
      </c>
      <c r="F217" s="23" t="str">
        <f>IF(D217="","",VLOOKUP(D217,MASTERLIST!$A:$E,4,FALSE))</f>
        <v>De Lange</v>
      </c>
      <c r="G217" s="23" t="str">
        <f>IF(D217="","",VLOOKUP(D217,MASTERLIST!$A:$E,5,FALSE))</f>
        <v>SA President B</v>
      </c>
      <c r="H217" s="23" t="str">
        <f>IF(D217="","",VLOOKUP(D217,MASTERLIST!$A:$E,2,FALSE))</f>
        <v>SA President B</v>
      </c>
      <c r="I217" s="42" t="s">
        <v>19</v>
      </c>
      <c r="J217" s="40"/>
      <c r="K217" s="42">
        <v>48</v>
      </c>
      <c r="L217" s="41">
        <f t="shared" si="59"/>
        <v>1.1000000000000001</v>
      </c>
      <c r="M217" s="41">
        <f t="shared" si="60"/>
        <v>1.1000000000000001</v>
      </c>
      <c r="N217" s="22" t="str">
        <f t="shared" si="52"/>
        <v>Philip De Lange</v>
      </c>
      <c r="O217" s="22" t="str">
        <f t="shared" si="57"/>
        <v>President B</v>
      </c>
      <c r="P217" s="22" t="str">
        <f t="shared" si="53"/>
        <v>Edibles</v>
      </c>
      <c r="Q217" s="22" t="str">
        <f t="shared" si="58"/>
        <v>D2</v>
      </c>
    </row>
    <row r="218" spans="1:17" hidden="1" x14ac:dyDescent="0.25">
      <c r="A218" s="125" t="str">
        <f t="shared" si="54"/>
        <v>2025-GUS-D2</v>
      </c>
      <c r="B218" s="123">
        <f t="shared" si="55"/>
        <v>45952</v>
      </c>
      <c r="C218" s="487" t="str">
        <f t="shared" si="56"/>
        <v>Day 2</v>
      </c>
      <c r="D218" s="489" t="s">
        <v>423</v>
      </c>
      <c r="E218" s="23" t="str">
        <f>IF(D218="","",VLOOKUP(D218,MASTERLIST!$A:$E,3,FALSE))</f>
        <v>Philip</v>
      </c>
      <c r="F218" s="23" t="str">
        <f>IF(D218="","",VLOOKUP(D218,MASTERLIST!$A:$E,4,FALSE))</f>
        <v>De Lange</v>
      </c>
      <c r="G218" s="23" t="str">
        <f>IF(D218="","",VLOOKUP(D218,MASTERLIST!$A:$E,5,FALSE))</f>
        <v>SA President B</v>
      </c>
      <c r="H218" s="23" t="str">
        <f>IF(D218="","",VLOOKUP(D218,MASTERLIST!$A:$E,2,FALSE))</f>
        <v>SA President B</v>
      </c>
      <c r="I218" s="42" t="s">
        <v>19</v>
      </c>
      <c r="J218" s="40"/>
      <c r="K218" s="42">
        <v>43</v>
      </c>
      <c r="L218" s="41">
        <f t="shared" si="59"/>
        <v>0.8</v>
      </c>
      <c r="M218" s="41">
        <f t="shared" si="60"/>
        <v>0.8</v>
      </c>
      <c r="N218" s="22" t="str">
        <f t="shared" ref="N218:N281" si="61">CONCATENATE(E218," ",F218)</f>
        <v>Philip De Lange</v>
      </c>
      <c r="O218" s="22" t="str">
        <f t="shared" si="57"/>
        <v>President B</v>
      </c>
      <c r="P218" s="22" t="str">
        <f t="shared" ref="P218:P281" si="62">IF(I218="",IF(J218="","",$J$1),$I$1)</f>
        <v>Edibles</v>
      </c>
      <c r="Q218" s="22" t="str">
        <f t="shared" si="58"/>
        <v>D2</v>
      </c>
    </row>
    <row r="219" spans="1:17" hidden="1" x14ac:dyDescent="0.25">
      <c r="A219" s="125" t="str">
        <f t="shared" si="54"/>
        <v>2025-GUS-D2</v>
      </c>
      <c r="B219" s="123">
        <f t="shared" si="55"/>
        <v>45952</v>
      </c>
      <c r="C219" s="487" t="str">
        <f t="shared" si="56"/>
        <v>Day 2</v>
      </c>
      <c r="D219" s="489" t="s">
        <v>423</v>
      </c>
      <c r="E219" s="23" t="str">
        <f>IF(D219="","",VLOOKUP(D219,MASTERLIST!$A:$E,3,FALSE))</f>
        <v>Philip</v>
      </c>
      <c r="F219" s="23" t="str">
        <f>IF(D219="","",VLOOKUP(D219,MASTERLIST!$A:$E,4,FALSE))</f>
        <v>De Lange</v>
      </c>
      <c r="G219" s="23" t="str">
        <f>IF(D219="","",VLOOKUP(D219,MASTERLIST!$A:$E,5,FALSE))</f>
        <v>SA President B</v>
      </c>
      <c r="H219" s="23" t="str">
        <f>IF(D219="","",VLOOKUP(D219,MASTERLIST!$A:$E,2,FALSE))</f>
        <v>SA President B</v>
      </c>
      <c r="I219" s="42" t="s">
        <v>19</v>
      </c>
      <c r="J219" s="40"/>
      <c r="K219" s="42">
        <v>47</v>
      </c>
      <c r="L219" s="41">
        <f t="shared" si="59"/>
        <v>1.1000000000000001</v>
      </c>
      <c r="M219" s="41">
        <f t="shared" si="60"/>
        <v>1.1000000000000001</v>
      </c>
      <c r="N219" s="22" t="str">
        <f t="shared" si="61"/>
        <v>Philip De Lange</v>
      </c>
      <c r="O219" s="22" t="str">
        <f t="shared" si="57"/>
        <v>President B</v>
      </c>
      <c r="P219" s="22" t="str">
        <f t="shared" si="62"/>
        <v>Edibles</v>
      </c>
      <c r="Q219" s="22" t="str">
        <f t="shared" si="58"/>
        <v>D2</v>
      </c>
    </row>
    <row r="220" spans="1:17" hidden="1" x14ac:dyDescent="0.25">
      <c r="A220" s="125" t="str">
        <f t="shared" si="54"/>
        <v>2025-GUS-D2</v>
      </c>
      <c r="B220" s="123">
        <f t="shared" si="55"/>
        <v>45952</v>
      </c>
      <c r="C220" s="487" t="str">
        <f t="shared" si="56"/>
        <v>Day 2</v>
      </c>
      <c r="D220" s="489" t="s">
        <v>423</v>
      </c>
      <c r="E220" s="23" t="str">
        <f>IF(D220="","",VLOOKUP(D220,MASTERLIST!$A:$E,3,FALSE))</f>
        <v>Philip</v>
      </c>
      <c r="F220" s="23" t="str">
        <f>IF(D220="","",VLOOKUP(D220,MASTERLIST!$A:$E,4,FALSE))</f>
        <v>De Lange</v>
      </c>
      <c r="G220" s="23" t="str">
        <f>IF(D220="","",VLOOKUP(D220,MASTERLIST!$A:$E,5,FALSE))</f>
        <v>SA President B</v>
      </c>
      <c r="H220" s="23" t="str">
        <f>IF(D220="","",VLOOKUP(D220,MASTERLIST!$A:$E,2,FALSE))</f>
        <v>SA President B</v>
      </c>
      <c r="I220" s="42" t="s">
        <v>19</v>
      </c>
      <c r="J220" s="40"/>
      <c r="K220" s="42">
        <v>48</v>
      </c>
      <c r="L220" s="41">
        <f t="shared" si="59"/>
        <v>1.1000000000000001</v>
      </c>
      <c r="M220" s="41">
        <f t="shared" si="60"/>
        <v>1.1000000000000001</v>
      </c>
      <c r="N220" s="22" t="str">
        <f t="shared" si="61"/>
        <v>Philip De Lange</v>
      </c>
      <c r="O220" s="22" t="str">
        <f t="shared" si="57"/>
        <v>President B</v>
      </c>
      <c r="P220" s="22" t="str">
        <f t="shared" si="62"/>
        <v>Edibles</v>
      </c>
      <c r="Q220" s="22" t="str">
        <f t="shared" si="58"/>
        <v>D2</v>
      </c>
    </row>
    <row r="221" spans="1:17" hidden="1" x14ac:dyDescent="0.25">
      <c r="A221" s="125" t="str">
        <f t="shared" si="54"/>
        <v>2025-GUS-D2</v>
      </c>
      <c r="B221" s="123">
        <f t="shared" si="55"/>
        <v>45952</v>
      </c>
      <c r="C221" s="487" t="str">
        <f t="shared" si="56"/>
        <v>Day 2</v>
      </c>
      <c r="D221" s="489" t="s">
        <v>424</v>
      </c>
      <c r="E221" s="23" t="str">
        <f>IF(D221="","",VLOOKUP(D221,MASTERLIST!$A:$E,3,FALSE))</f>
        <v>Sheldon</v>
      </c>
      <c r="F221" s="23" t="str">
        <f>IF(D221="","",VLOOKUP(D221,MASTERLIST!$A:$E,4,FALSE))</f>
        <v>Rawstron</v>
      </c>
      <c r="G221" s="23" t="str">
        <f>IF(D221="","",VLOOKUP(D221,MASTERLIST!$A:$E,5,FALSE))</f>
        <v>SA President B</v>
      </c>
      <c r="H221" s="23" t="str">
        <f>IF(D221="","",VLOOKUP(D221,MASTERLIST!$A:$E,2,FALSE))</f>
        <v>SA President B</v>
      </c>
      <c r="I221" s="42" t="s">
        <v>19</v>
      </c>
      <c r="J221" s="40"/>
      <c r="K221" s="42">
        <v>42</v>
      </c>
      <c r="L221" s="41">
        <f t="shared" si="59"/>
        <v>0.8</v>
      </c>
      <c r="M221" s="41">
        <f t="shared" si="60"/>
        <v>0.8</v>
      </c>
      <c r="N221" s="22" t="str">
        <f t="shared" si="61"/>
        <v>Sheldon Rawstron</v>
      </c>
      <c r="O221" s="22" t="str">
        <f t="shared" si="57"/>
        <v>President B</v>
      </c>
      <c r="P221" s="22" t="str">
        <f t="shared" si="62"/>
        <v>Edibles</v>
      </c>
      <c r="Q221" s="22" t="str">
        <f t="shared" si="58"/>
        <v>D2</v>
      </c>
    </row>
    <row r="222" spans="1:17" hidden="1" x14ac:dyDescent="0.25">
      <c r="A222" s="125" t="str">
        <f t="shared" si="54"/>
        <v>2025-GUS-D2</v>
      </c>
      <c r="B222" s="123">
        <f t="shared" si="55"/>
        <v>45952</v>
      </c>
      <c r="C222" s="487" t="str">
        <f t="shared" si="56"/>
        <v>Day 2</v>
      </c>
      <c r="D222" s="489" t="s">
        <v>424</v>
      </c>
      <c r="E222" s="23" t="str">
        <f>IF(D222="","",VLOOKUP(D222,MASTERLIST!$A:$E,3,FALSE))</f>
        <v>Sheldon</v>
      </c>
      <c r="F222" s="23" t="str">
        <f>IF(D222="","",VLOOKUP(D222,MASTERLIST!$A:$E,4,FALSE))</f>
        <v>Rawstron</v>
      </c>
      <c r="G222" s="23" t="str">
        <f>IF(D222="","",VLOOKUP(D222,MASTERLIST!$A:$E,5,FALSE))</f>
        <v>SA President B</v>
      </c>
      <c r="H222" s="23" t="str">
        <f>IF(D222="","",VLOOKUP(D222,MASTERLIST!$A:$E,2,FALSE))</f>
        <v>SA President B</v>
      </c>
      <c r="I222" s="42" t="s">
        <v>19</v>
      </c>
      <c r="J222" s="40"/>
      <c r="K222" s="42">
        <v>46</v>
      </c>
      <c r="L222" s="41">
        <f t="shared" si="59"/>
        <v>1</v>
      </c>
      <c r="M222" s="41">
        <f t="shared" si="60"/>
        <v>1</v>
      </c>
      <c r="N222" s="22" t="str">
        <f t="shared" si="61"/>
        <v>Sheldon Rawstron</v>
      </c>
      <c r="O222" s="22" t="str">
        <f t="shared" si="57"/>
        <v>President B</v>
      </c>
      <c r="P222" s="22" t="str">
        <f t="shared" si="62"/>
        <v>Edibles</v>
      </c>
      <c r="Q222" s="22" t="str">
        <f t="shared" si="58"/>
        <v>D2</v>
      </c>
    </row>
    <row r="223" spans="1:17" hidden="1" x14ac:dyDescent="0.25">
      <c r="A223" s="125" t="str">
        <f t="shared" si="54"/>
        <v>2025-GUS-D2</v>
      </c>
      <c r="B223" s="123">
        <f t="shared" si="55"/>
        <v>45952</v>
      </c>
      <c r="C223" s="487" t="str">
        <f t="shared" si="56"/>
        <v>Day 2</v>
      </c>
      <c r="D223" s="489" t="s">
        <v>425</v>
      </c>
      <c r="E223" s="23" t="str">
        <f>IF(D223="","",VLOOKUP(D223,MASTERLIST!$A:$E,3,FALSE))</f>
        <v>Chris</v>
      </c>
      <c r="F223" s="23" t="str">
        <f>IF(D223="","",VLOOKUP(D223,MASTERLIST!$A:$E,4,FALSE))</f>
        <v>Barnard</v>
      </c>
      <c r="G223" s="23" t="str">
        <f>IF(D223="","",VLOOKUP(D223,MASTERLIST!$A:$E,5,FALSE))</f>
        <v>SA President B</v>
      </c>
      <c r="H223" s="23" t="str">
        <f>IF(D223="","",VLOOKUP(D223,MASTERLIST!$A:$E,2,FALSE))</f>
        <v>SA President B</v>
      </c>
      <c r="I223" s="42" t="s">
        <v>19</v>
      </c>
      <c r="J223" s="40"/>
      <c r="K223" s="42">
        <v>51</v>
      </c>
      <c r="L223" s="41">
        <f t="shared" si="59"/>
        <v>1.4</v>
      </c>
      <c r="M223" s="41">
        <f t="shared" si="60"/>
        <v>1.4</v>
      </c>
      <c r="N223" s="22" t="str">
        <f t="shared" si="61"/>
        <v>Chris Barnard</v>
      </c>
      <c r="O223" s="22" t="str">
        <f t="shared" si="57"/>
        <v>President B</v>
      </c>
      <c r="P223" s="22" t="str">
        <f t="shared" si="62"/>
        <v>Edibles</v>
      </c>
      <c r="Q223" s="22" t="str">
        <f t="shared" si="58"/>
        <v>D2</v>
      </c>
    </row>
    <row r="224" spans="1:17" hidden="1" x14ac:dyDescent="0.25">
      <c r="A224" s="125" t="str">
        <f t="shared" si="54"/>
        <v>2025-GUS-D2</v>
      </c>
      <c r="B224" s="123">
        <f t="shared" si="55"/>
        <v>45952</v>
      </c>
      <c r="C224" s="487" t="str">
        <f t="shared" si="56"/>
        <v>Day 2</v>
      </c>
      <c r="D224" s="489" t="s">
        <v>425</v>
      </c>
      <c r="E224" s="23" t="str">
        <f>IF(D224="","",VLOOKUP(D224,MASTERLIST!$A:$E,3,FALSE))</f>
        <v>Chris</v>
      </c>
      <c r="F224" s="23" t="str">
        <f>IF(D224="","",VLOOKUP(D224,MASTERLIST!$A:$E,4,FALSE))</f>
        <v>Barnard</v>
      </c>
      <c r="G224" s="23" t="str">
        <f>IF(D224="","",VLOOKUP(D224,MASTERLIST!$A:$E,5,FALSE))</f>
        <v>SA President B</v>
      </c>
      <c r="H224" s="23" t="str">
        <f>IF(D224="","",VLOOKUP(D224,MASTERLIST!$A:$E,2,FALSE))</f>
        <v>SA President B</v>
      </c>
      <c r="I224" s="42" t="s">
        <v>19</v>
      </c>
      <c r="J224" s="40"/>
      <c r="K224" s="42">
        <v>43</v>
      </c>
      <c r="L224" s="41">
        <f t="shared" si="59"/>
        <v>0.8</v>
      </c>
      <c r="M224" s="41">
        <f t="shared" si="60"/>
        <v>0.8</v>
      </c>
      <c r="N224" s="22" t="str">
        <f t="shared" si="61"/>
        <v>Chris Barnard</v>
      </c>
      <c r="O224" s="22" t="str">
        <f t="shared" si="57"/>
        <v>President B</v>
      </c>
      <c r="P224" s="22" t="str">
        <f t="shared" si="62"/>
        <v>Edibles</v>
      </c>
      <c r="Q224" s="22" t="str">
        <f t="shared" si="58"/>
        <v>D2</v>
      </c>
    </row>
    <row r="225" spans="1:17" hidden="1" x14ac:dyDescent="0.25">
      <c r="A225" s="125" t="str">
        <f t="shared" si="54"/>
        <v>2025-GUS-D2</v>
      </c>
      <c r="B225" s="123">
        <f t="shared" si="55"/>
        <v>45952</v>
      </c>
      <c r="C225" s="487" t="str">
        <f t="shared" si="56"/>
        <v>Day 2</v>
      </c>
      <c r="D225" s="489" t="s">
        <v>425</v>
      </c>
      <c r="E225" s="23" t="str">
        <f>IF(D225="","",VLOOKUP(D225,MASTERLIST!$A:$E,3,FALSE))</f>
        <v>Chris</v>
      </c>
      <c r="F225" s="23" t="str">
        <f>IF(D225="","",VLOOKUP(D225,MASTERLIST!$A:$E,4,FALSE))</f>
        <v>Barnard</v>
      </c>
      <c r="G225" s="23" t="str">
        <f>IF(D225="","",VLOOKUP(D225,MASTERLIST!$A:$E,5,FALSE))</f>
        <v>SA President B</v>
      </c>
      <c r="H225" s="23" t="str">
        <f>IF(D225="","",VLOOKUP(D225,MASTERLIST!$A:$E,2,FALSE))</f>
        <v>SA President B</v>
      </c>
      <c r="I225" s="42" t="s">
        <v>19</v>
      </c>
      <c r="J225" s="40"/>
      <c r="K225" s="42">
        <v>48</v>
      </c>
      <c r="L225" s="41">
        <f t="shared" si="59"/>
        <v>1.1000000000000001</v>
      </c>
      <c r="M225" s="41">
        <f t="shared" si="60"/>
        <v>1.1000000000000001</v>
      </c>
      <c r="N225" s="22" t="str">
        <f t="shared" si="61"/>
        <v>Chris Barnard</v>
      </c>
      <c r="O225" s="22" t="str">
        <f t="shared" si="57"/>
        <v>President B</v>
      </c>
      <c r="P225" s="22" t="str">
        <f t="shared" si="62"/>
        <v>Edibles</v>
      </c>
      <c r="Q225" s="22" t="str">
        <f t="shared" si="58"/>
        <v>D2</v>
      </c>
    </row>
    <row r="226" spans="1:17" hidden="1" x14ac:dyDescent="0.25">
      <c r="A226" s="125" t="str">
        <f t="shared" si="54"/>
        <v>2025-GUS-D2</v>
      </c>
      <c r="B226" s="123">
        <f t="shared" si="55"/>
        <v>45952</v>
      </c>
      <c r="C226" s="487" t="str">
        <f t="shared" si="56"/>
        <v>Day 2</v>
      </c>
      <c r="D226" s="489" t="s">
        <v>425</v>
      </c>
      <c r="E226" s="23" t="str">
        <f>IF(D226="","",VLOOKUP(D226,MASTERLIST!$A:$E,3,FALSE))</f>
        <v>Chris</v>
      </c>
      <c r="F226" s="23" t="str">
        <f>IF(D226="","",VLOOKUP(D226,MASTERLIST!$A:$E,4,FALSE))</f>
        <v>Barnard</v>
      </c>
      <c r="G226" s="23" t="str">
        <f>IF(D226="","",VLOOKUP(D226,MASTERLIST!$A:$E,5,FALSE))</f>
        <v>SA President B</v>
      </c>
      <c r="H226" s="23" t="str">
        <f>IF(D226="","",VLOOKUP(D226,MASTERLIST!$A:$E,2,FALSE))</f>
        <v>SA President B</v>
      </c>
      <c r="I226" s="42" t="s">
        <v>19</v>
      </c>
      <c r="J226" s="40"/>
      <c r="K226" s="42">
        <v>49</v>
      </c>
      <c r="L226" s="41">
        <f t="shared" si="59"/>
        <v>1.2</v>
      </c>
      <c r="M226" s="41">
        <f t="shared" si="60"/>
        <v>1.2</v>
      </c>
      <c r="N226" s="22" t="str">
        <f t="shared" si="61"/>
        <v>Chris Barnard</v>
      </c>
      <c r="O226" s="22" t="str">
        <f t="shared" si="57"/>
        <v>President B</v>
      </c>
      <c r="P226" s="22" t="str">
        <f t="shared" si="62"/>
        <v>Edibles</v>
      </c>
      <c r="Q226" s="22" t="str">
        <f t="shared" si="58"/>
        <v>D2</v>
      </c>
    </row>
    <row r="227" spans="1:17" hidden="1" x14ac:dyDescent="0.25">
      <c r="A227" s="125" t="str">
        <f t="shared" si="54"/>
        <v>2025-GUS-D2</v>
      </c>
      <c r="B227" s="123">
        <f t="shared" si="55"/>
        <v>45952</v>
      </c>
      <c r="C227" s="487" t="str">
        <f t="shared" si="56"/>
        <v>Day 2</v>
      </c>
      <c r="D227" s="489" t="s">
        <v>425</v>
      </c>
      <c r="E227" s="23" t="str">
        <f>IF(D227="","",VLOOKUP(D227,MASTERLIST!$A:$E,3,FALSE))</f>
        <v>Chris</v>
      </c>
      <c r="F227" s="23" t="str">
        <f>IF(D227="","",VLOOKUP(D227,MASTERLIST!$A:$E,4,FALSE))</f>
        <v>Barnard</v>
      </c>
      <c r="G227" s="23" t="str">
        <f>IF(D227="","",VLOOKUP(D227,MASTERLIST!$A:$E,5,FALSE))</f>
        <v>SA President B</v>
      </c>
      <c r="H227" s="23" t="str">
        <f>IF(D227="","",VLOOKUP(D227,MASTERLIST!$A:$E,2,FALSE))</f>
        <v>SA President B</v>
      </c>
      <c r="I227" s="42" t="s">
        <v>19</v>
      </c>
      <c r="J227" s="40"/>
      <c r="K227" s="42">
        <v>46</v>
      </c>
      <c r="L227" s="41">
        <f t="shared" si="59"/>
        <v>1</v>
      </c>
      <c r="M227" s="41">
        <f t="shared" si="60"/>
        <v>1</v>
      </c>
      <c r="N227" s="22" t="str">
        <f t="shared" si="61"/>
        <v>Chris Barnard</v>
      </c>
      <c r="O227" s="22" t="str">
        <f t="shared" si="57"/>
        <v>President B</v>
      </c>
      <c r="P227" s="22" t="str">
        <f t="shared" si="62"/>
        <v>Edibles</v>
      </c>
      <c r="Q227" s="22" t="str">
        <f t="shared" si="58"/>
        <v>D2</v>
      </c>
    </row>
    <row r="228" spans="1:17" hidden="1" x14ac:dyDescent="0.25">
      <c r="A228" s="125" t="str">
        <f t="shared" ref="A228:A291" si="63">IF(D228="","",A227)</f>
        <v>2025-GUS-D2</v>
      </c>
      <c r="B228" s="123">
        <f t="shared" ref="B228:B291" si="64">IF(D228="","",B227)</f>
        <v>45952</v>
      </c>
      <c r="C228" s="487" t="str">
        <f t="shared" ref="C228:C291" si="65">IF(D228="","",C227)</f>
        <v>Day 2</v>
      </c>
      <c r="D228" s="489" t="s">
        <v>425</v>
      </c>
      <c r="E228" s="23" t="str">
        <f>IF(D228="","",VLOOKUP(D228,MASTERLIST!$A:$E,3,FALSE))</f>
        <v>Chris</v>
      </c>
      <c r="F228" s="23" t="str">
        <f>IF(D228="","",VLOOKUP(D228,MASTERLIST!$A:$E,4,FALSE))</f>
        <v>Barnard</v>
      </c>
      <c r="G228" s="23" t="str">
        <f>IF(D228="","",VLOOKUP(D228,MASTERLIST!$A:$E,5,FALSE))</f>
        <v>SA President B</v>
      </c>
      <c r="H228" s="23" t="str">
        <f>IF(D228="","",VLOOKUP(D228,MASTERLIST!$A:$E,2,FALSE))</f>
        <v>SA President B</v>
      </c>
      <c r="I228" s="42" t="s">
        <v>19</v>
      </c>
      <c r="J228" s="40"/>
      <c r="K228" s="42">
        <v>46</v>
      </c>
      <c r="L228" s="41">
        <f t="shared" si="59"/>
        <v>1</v>
      </c>
      <c r="M228" s="41">
        <f t="shared" si="60"/>
        <v>1</v>
      </c>
      <c r="N228" s="22" t="str">
        <f t="shared" si="61"/>
        <v>Chris Barnard</v>
      </c>
      <c r="O228" s="22" t="str">
        <f t="shared" si="57"/>
        <v>President B</v>
      </c>
      <c r="P228" s="22" t="str">
        <f t="shared" si="62"/>
        <v>Edibles</v>
      </c>
      <c r="Q228" s="22" t="str">
        <f t="shared" si="58"/>
        <v>D2</v>
      </c>
    </row>
    <row r="229" spans="1:17" hidden="1" x14ac:dyDescent="0.25">
      <c r="A229" s="125" t="str">
        <f t="shared" si="63"/>
        <v>2025-GUS-D2</v>
      </c>
      <c r="B229" s="123">
        <f t="shared" si="64"/>
        <v>45952</v>
      </c>
      <c r="C229" s="487" t="str">
        <f t="shared" si="65"/>
        <v>Day 2</v>
      </c>
      <c r="D229" s="489" t="s">
        <v>425</v>
      </c>
      <c r="E229" s="23" t="str">
        <f>IF(D229="","",VLOOKUP(D229,MASTERLIST!$A:$E,3,FALSE))</f>
        <v>Chris</v>
      </c>
      <c r="F229" s="23" t="str">
        <f>IF(D229="","",VLOOKUP(D229,MASTERLIST!$A:$E,4,FALSE))</f>
        <v>Barnard</v>
      </c>
      <c r="G229" s="23" t="str">
        <f>IF(D229="","",VLOOKUP(D229,MASTERLIST!$A:$E,5,FALSE))</f>
        <v>SA President B</v>
      </c>
      <c r="H229" s="23" t="str">
        <f>IF(D229="","",VLOOKUP(D229,MASTERLIST!$A:$E,2,FALSE))</f>
        <v>SA President B</v>
      </c>
      <c r="I229" s="42" t="s">
        <v>19</v>
      </c>
      <c r="J229" s="40"/>
      <c r="K229" s="42">
        <v>54</v>
      </c>
      <c r="L229" s="41">
        <f t="shared" si="59"/>
        <v>1.6</v>
      </c>
      <c r="M229" s="41">
        <f t="shared" si="60"/>
        <v>1.6</v>
      </c>
      <c r="N229" s="22" t="str">
        <f t="shared" si="61"/>
        <v>Chris Barnard</v>
      </c>
      <c r="O229" s="22" t="str">
        <f t="shared" si="57"/>
        <v>President B</v>
      </c>
      <c r="P229" s="22" t="str">
        <f t="shared" si="62"/>
        <v>Edibles</v>
      </c>
      <c r="Q229" s="22" t="str">
        <f t="shared" si="58"/>
        <v>D2</v>
      </c>
    </row>
    <row r="230" spans="1:17" hidden="1" x14ac:dyDescent="0.25">
      <c r="A230" s="125" t="str">
        <f t="shared" si="63"/>
        <v>2025-GUS-D2</v>
      </c>
      <c r="B230" s="123">
        <f t="shared" si="64"/>
        <v>45952</v>
      </c>
      <c r="C230" s="487" t="str">
        <f t="shared" si="65"/>
        <v>Day 2</v>
      </c>
      <c r="D230" s="489" t="s">
        <v>425</v>
      </c>
      <c r="E230" s="23" t="str">
        <f>IF(D230="","",VLOOKUP(D230,MASTERLIST!$A:$E,3,FALSE))</f>
        <v>Chris</v>
      </c>
      <c r="F230" s="23" t="str">
        <f>IF(D230="","",VLOOKUP(D230,MASTERLIST!$A:$E,4,FALSE))</f>
        <v>Barnard</v>
      </c>
      <c r="G230" s="23" t="str">
        <f>IF(D230="","",VLOOKUP(D230,MASTERLIST!$A:$E,5,FALSE))</f>
        <v>SA President B</v>
      </c>
      <c r="H230" s="23" t="str">
        <f>IF(D230="","",VLOOKUP(D230,MASTERLIST!$A:$E,2,FALSE))</f>
        <v>SA President B</v>
      </c>
      <c r="I230" s="42" t="s">
        <v>19</v>
      </c>
      <c r="J230" s="40"/>
      <c r="K230" s="42">
        <v>41</v>
      </c>
      <c r="L230" s="41">
        <f t="shared" si="59"/>
        <v>0.7</v>
      </c>
      <c r="M230" s="41">
        <f t="shared" si="60"/>
        <v>0.7</v>
      </c>
      <c r="N230" s="22" t="str">
        <f t="shared" si="61"/>
        <v>Chris Barnard</v>
      </c>
      <c r="O230" s="22" t="str">
        <f t="shared" si="57"/>
        <v>President B</v>
      </c>
      <c r="P230" s="22" t="str">
        <f t="shared" si="62"/>
        <v>Edibles</v>
      </c>
      <c r="Q230" s="22" t="str">
        <f t="shared" si="58"/>
        <v>D2</v>
      </c>
    </row>
    <row r="231" spans="1:17" hidden="1" x14ac:dyDescent="0.25">
      <c r="A231" s="125" t="str">
        <f t="shared" si="63"/>
        <v>2025-GUS-D2</v>
      </c>
      <c r="B231" s="123">
        <f t="shared" si="64"/>
        <v>45952</v>
      </c>
      <c r="C231" s="487" t="str">
        <f t="shared" si="65"/>
        <v>Day 2</v>
      </c>
      <c r="D231" s="489" t="s">
        <v>425</v>
      </c>
      <c r="E231" s="23" t="str">
        <f>IF(D231="","",VLOOKUP(D231,MASTERLIST!$A:$E,3,FALSE))</f>
        <v>Chris</v>
      </c>
      <c r="F231" s="23" t="str">
        <f>IF(D231="","",VLOOKUP(D231,MASTERLIST!$A:$E,4,FALSE))</f>
        <v>Barnard</v>
      </c>
      <c r="G231" s="23" t="str">
        <f>IF(D231="","",VLOOKUP(D231,MASTERLIST!$A:$E,5,FALSE))</f>
        <v>SA President B</v>
      </c>
      <c r="H231" s="23" t="str">
        <f>IF(D231="","",VLOOKUP(D231,MASTERLIST!$A:$E,2,FALSE))</f>
        <v>SA President B</v>
      </c>
      <c r="I231" s="42" t="s">
        <v>19</v>
      </c>
      <c r="J231" s="40"/>
      <c r="K231" s="42">
        <v>54</v>
      </c>
      <c r="L231" s="41">
        <f t="shared" si="59"/>
        <v>1.6</v>
      </c>
      <c r="M231" s="41">
        <f t="shared" si="60"/>
        <v>1.6</v>
      </c>
      <c r="N231" s="22" t="str">
        <f t="shared" si="61"/>
        <v>Chris Barnard</v>
      </c>
      <c r="O231" s="22" t="str">
        <f t="shared" si="57"/>
        <v>President B</v>
      </c>
      <c r="P231" s="22" t="str">
        <f t="shared" si="62"/>
        <v>Edibles</v>
      </c>
      <c r="Q231" s="22" t="str">
        <f t="shared" si="58"/>
        <v>D2</v>
      </c>
    </row>
    <row r="232" spans="1:17" hidden="1" x14ac:dyDescent="0.25">
      <c r="A232" s="125" t="str">
        <f t="shared" si="63"/>
        <v>2025-GUS-D2</v>
      </c>
      <c r="B232" s="123">
        <f t="shared" si="64"/>
        <v>45952</v>
      </c>
      <c r="C232" s="487" t="str">
        <f t="shared" si="65"/>
        <v>Day 2</v>
      </c>
      <c r="D232" s="489" t="s">
        <v>425</v>
      </c>
      <c r="E232" s="23" t="str">
        <f>IF(D232="","",VLOOKUP(D232,MASTERLIST!$A:$E,3,FALSE))</f>
        <v>Chris</v>
      </c>
      <c r="F232" s="23" t="str">
        <f>IF(D232="","",VLOOKUP(D232,MASTERLIST!$A:$E,4,FALSE))</f>
        <v>Barnard</v>
      </c>
      <c r="G232" s="23" t="str">
        <f>IF(D232="","",VLOOKUP(D232,MASTERLIST!$A:$E,5,FALSE))</f>
        <v>SA President B</v>
      </c>
      <c r="H232" s="23" t="str">
        <f>IF(D232="","",VLOOKUP(D232,MASTERLIST!$A:$E,2,FALSE))</f>
        <v>SA President B</v>
      </c>
      <c r="I232" s="42" t="s">
        <v>19</v>
      </c>
      <c r="J232" s="40"/>
      <c r="K232" s="42">
        <v>42</v>
      </c>
      <c r="L232" s="41">
        <f t="shared" si="59"/>
        <v>0.8</v>
      </c>
      <c r="M232" s="41">
        <f t="shared" si="60"/>
        <v>0.8</v>
      </c>
      <c r="N232" s="22" t="str">
        <f t="shared" si="61"/>
        <v>Chris Barnard</v>
      </c>
      <c r="O232" s="22" t="str">
        <f t="shared" si="57"/>
        <v>President B</v>
      </c>
      <c r="P232" s="22" t="str">
        <f t="shared" si="62"/>
        <v>Edibles</v>
      </c>
      <c r="Q232" s="22" t="str">
        <f t="shared" si="58"/>
        <v>D2</v>
      </c>
    </row>
    <row r="233" spans="1:17" hidden="1" x14ac:dyDescent="0.25">
      <c r="A233" s="125" t="str">
        <f t="shared" si="63"/>
        <v>2025-GUS-D2</v>
      </c>
      <c r="B233" s="123">
        <f t="shared" si="64"/>
        <v>45952</v>
      </c>
      <c r="C233" s="487" t="str">
        <f t="shared" si="65"/>
        <v>Day 2</v>
      </c>
      <c r="D233" s="489" t="s">
        <v>426</v>
      </c>
      <c r="E233" s="23" t="str">
        <f>IF(D233="","",VLOOKUP(D233,MASTERLIST!$A:$E,3,FALSE))</f>
        <v>Benito</v>
      </c>
      <c r="F233" s="23" t="str">
        <f>IF(D233="","",VLOOKUP(D233,MASTERLIST!$A:$E,4,FALSE))</f>
        <v>Crause</v>
      </c>
      <c r="G233" s="23" t="str">
        <f>IF(D233="","",VLOOKUP(D233,MASTERLIST!$A:$E,5,FALSE))</f>
        <v>SA President B</v>
      </c>
      <c r="H233" s="23" t="str">
        <f>IF(D233="","",VLOOKUP(D233,MASTERLIST!$A:$E,2,FALSE))</f>
        <v>SA President B</v>
      </c>
      <c r="I233" s="42" t="s">
        <v>19</v>
      </c>
      <c r="J233" s="40"/>
      <c r="K233" s="42">
        <v>49</v>
      </c>
      <c r="L233" s="41">
        <f t="shared" si="59"/>
        <v>1.2</v>
      </c>
      <c r="M233" s="41">
        <f t="shared" si="60"/>
        <v>1.2</v>
      </c>
      <c r="N233" s="22" t="str">
        <f t="shared" si="61"/>
        <v>Benito Crause</v>
      </c>
      <c r="O233" s="22" t="str">
        <f t="shared" si="57"/>
        <v>President B</v>
      </c>
      <c r="P233" s="22" t="str">
        <f t="shared" si="62"/>
        <v>Edibles</v>
      </c>
      <c r="Q233" s="22" t="str">
        <f t="shared" si="58"/>
        <v>D2</v>
      </c>
    </row>
    <row r="234" spans="1:17" hidden="1" x14ac:dyDescent="0.25">
      <c r="A234" s="125" t="str">
        <f t="shared" si="63"/>
        <v>2025-GUS-D2</v>
      </c>
      <c r="B234" s="123">
        <f t="shared" si="64"/>
        <v>45952</v>
      </c>
      <c r="C234" s="487" t="str">
        <f t="shared" si="65"/>
        <v>Day 2</v>
      </c>
      <c r="D234" s="489" t="s">
        <v>426</v>
      </c>
      <c r="E234" s="23" t="str">
        <f>IF(D234="","",VLOOKUP(D234,MASTERLIST!$A:$E,3,FALSE))</f>
        <v>Benito</v>
      </c>
      <c r="F234" s="23" t="str">
        <f>IF(D234="","",VLOOKUP(D234,MASTERLIST!$A:$E,4,FALSE))</f>
        <v>Crause</v>
      </c>
      <c r="G234" s="23" t="str">
        <f>IF(D234="","",VLOOKUP(D234,MASTERLIST!$A:$E,5,FALSE))</f>
        <v>SA President B</v>
      </c>
      <c r="H234" s="23" t="str">
        <f>IF(D234="","",VLOOKUP(D234,MASTERLIST!$A:$E,2,FALSE))</f>
        <v>SA President B</v>
      </c>
      <c r="I234" s="42" t="s">
        <v>19</v>
      </c>
      <c r="J234" s="40"/>
      <c r="K234" s="42">
        <v>57</v>
      </c>
      <c r="L234" s="41">
        <f t="shared" si="59"/>
        <v>1.9</v>
      </c>
      <c r="M234" s="41">
        <f t="shared" si="60"/>
        <v>1.9</v>
      </c>
      <c r="N234" s="22" t="str">
        <f t="shared" si="61"/>
        <v>Benito Crause</v>
      </c>
      <c r="O234" s="22" t="str">
        <f t="shared" si="57"/>
        <v>President B</v>
      </c>
      <c r="P234" s="22" t="str">
        <f t="shared" si="62"/>
        <v>Edibles</v>
      </c>
      <c r="Q234" s="22" t="str">
        <f t="shared" si="58"/>
        <v>D2</v>
      </c>
    </row>
    <row r="235" spans="1:17" hidden="1" x14ac:dyDescent="0.25">
      <c r="A235" s="125" t="str">
        <f t="shared" si="63"/>
        <v>2025-GUS-D2</v>
      </c>
      <c r="B235" s="123">
        <f t="shared" si="64"/>
        <v>45952</v>
      </c>
      <c r="C235" s="487" t="str">
        <f t="shared" si="65"/>
        <v>Day 2</v>
      </c>
      <c r="D235" s="489" t="s">
        <v>426</v>
      </c>
      <c r="E235" s="23" t="str">
        <f>IF(D235="","",VLOOKUP(D235,MASTERLIST!$A:$E,3,FALSE))</f>
        <v>Benito</v>
      </c>
      <c r="F235" s="23" t="str">
        <f>IF(D235="","",VLOOKUP(D235,MASTERLIST!$A:$E,4,FALSE))</f>
        <v>Crause</v>
      </c>
      <c r="G235" s="23" t="str">
        <f>IF(D235="","",VLOOKUP(D235,MASTERLIST!$A:$E,5,FALSE))</f>
        <v>SA President B</v>
      </c>
      <c r="H235" s="23" t="str">
        <f>IF(D235="","",VLOOKUP(D235,MASTERLIST!$A:$E,2,FALSE))</f>
        <v>SA President B</v>
      </c>
      <c r="I235" s="42" t="s">
        <v>19</v>
      </c>
      <c r="J235" s="40"/>
      <c r="K235" s="42">
        <v>46</v>
      </c>
      <c r="L235" s="41">
        <f t="shared" si="59"/>
        <v>1</v>
      </c>
      <c r="M235" s="41">
        <f t="shared" si="60"/>
        <v>1</v>
      </c>
      <c r="N235" s="22" t="str">
        <f t="shared" si="61"/>
        <v>Benito Crause</v>
      </c>
      <c r="O235" s="22" t="str">
        <f t="shared" si="57"/>
        <v>President B</v>
      </c>
      <c r="P235" s="22" t="str">
        <f t="shared" si="62"/>
        <v>Edibles</v>
      </c>
      <c r="Q235" s="22" t="str">
        <f t="shared" si="58"/>
        <v>D2</v>
      </c>
    </row>
    <row r="236" spans="1:17" hidden="1" x14ac:dyDescent="0.25">
      <c r="A236" s="125" t="str">
        <f t="shared" si="63"/>
        <v>2025-GUS-D2</v>
      </c>
      <c r="B236" s="123">
        <f t="shared" si="64"/>
        <v>45952</v>
      </c>
      <c r="C236" s="487" t="str">
        <f t="shared" si="65"/>
        <v>Day 2</v>
      </c>
      <c r="D236" s="489" t="s">
        <v>426</v>
      </c>
      <c r="E236" s="23" t="str">
        <f>IF(D236="","",VLOOKUP(D236,MASTERLIST!$A:$E,3,FALSE))</f>
        <v>Benito</v>
      </c>
      <c r="F236" s="23" t="str">
        <f>IF(D236="","",VLOOKUP(D236,MASTERLIST!$A:$E,4,FALSE))</f>
        <v>Crause</v>
      </c>
      <c r="G236" s="23" t="str">
        <f>IF(D236="","",VLOOKUP(D236,MASTERLIST!$A:$E,5,FALSE))</f>
        <v>SA President B</v>
      </c>
      <c r="H236" s="23" t="str">
        <f>IF(D236="","",VLOOKUP(D236,MASTERLIST!$A:$E,2,FALSE))</f>
        <v>SA President B</v>
      </c>
      <c r="I236" s="42" t="s">
        <v>19</v>
      </c>
      <c r="J236" s="40"/>
      <c r="K236" s="42">
        <v>42</v>
      </c>
      <c r="L236" s="41">
        <f t="shared" si="59"/>
        <v>0.8</v>
      </c>
      <c r="M236" s="41">
        <f t="shared" si="60"/>
        <v>0.8</v>
      </c>
      <c r="N236" s="22" t="str">
        <f t="shared" si="61"/>
        <v>Benito Crause</v>
      </c>
      <c r="O236" s="22" t="str">
        <f t="shared" si="57"/>
        <v>President B</v>
      </c>
      <c r="P236" s="22" t="str">
        <f t="shared" si="62"/>
        <v>Edibles</v>
      </c>
      <c r="Q236" s="22" t="str">
        <f t="shared" si="58"/>
        <v>D2</v>
      </c>
    </row>
    <row r="237" spans="1:17" hidden="1" x14ac:dyDescent="0.25">
      <c r="A237" s="125" t="str">
        <f t="shared" si="63"/>
        <v>2025-GUS-D2</v>
      </c>
      <c r="B237" s="123">
        <f t="shared" si="64"/>
        <v>45952</v>
      </c>
      <c r="C237" s="487" t="str">
        <f t="shared" si="65"/>
        <v>Day 2</v>
      </c>
      <c r="D237" s="489" t="s">
        <v>426</v>
      </c>
      <c r="E237" s="23" t="str">
        <f>IF(D237="","",VLOOKUP(D237,MASTERLIST!$A:$E,3,FALSE))</f>
        <v>Benito</v>
      </c>
      <c r="F237" s="23" t="str">
        <f>IF(D237="","",VLOOKUP(D237,MASTERLIST!$A:$E,4,FALSE))</f>
        <v>Crause</v>
      </c>
      <c r="G237" s="23" t="str">
        <f>IF(D237="","",VLOOKUP(D237,MASTERLIST!$A:$E,5,FALSE))</f>
        <v>SA President B</v>
      </c>
      <c r="H237" s="23" t="str">
        <f>IF(D237="","",VLOOKUP(D237,MASTERLIST!$A:$E,2,FALSE))</f>
        <v>SA President B</v>
      </c>
      <c r="I237" s="42" t="s">
        <v>19</v>
      </c>
      <c r="J237" s="40"/>
      <c r="K237" s="42">
        <v>49</v>
      </c>
      <c r="L237" s="41">
        <f t="shared" si="59"/>
        <v>1.2</v>
      </c>
      <c r="M237" s="41">
        <f t="shared" si="60"/>
        <v>1.2</v>
      </c>
      <c r="N237" s="22" t="str">
        <f t="shared" si="61"/>
        <v>Benito Crause</v>
      </c>
      <c r="O237" s="22" t="str">
        <f t="shared" si="57"/>
        <v>President B</v>
      </c>
      <c r="P237" s="22" t="str">
        <f t="shared" si="62"/>
        <v>Edibles</v>
      </c>
      <c r="Q237" s="22" t="str">
        <f t="shared" si="58"/>
        <v>D2</v>
      </c>
    </row>
    <row r="238" spans="1:17" hidden="1" x14ac:dyDescent="0.25">
      <c r="A238" s="125" t="str">
        <f t="shared" si="63"/>
        <v>2025-GUS-D2</v>
      </c>
      <c r="B238" s="123">
        <f t="shared" si="64"/>
        <v>45952</v>
      </c>
      <c r="C238" s="487" t="str">
        <f t="shared" si="65"/>
        <v>Day 2</v>
      </c>
      <c r="D238" s="489" t="s">
        <v>426</v>
      </c>
      <c r="E238" s="23" t="str">
        <f>IF(D238="","",VLOOKUP(D238,MASTERLIST!$A:$E,3,FALSE))</f>
        <v>Benito</v>
      </c>
      <c r="F238" s="23" t="str">
        <f>IF(D238="","",VLOOKUP(D238,MASTERLIST!$A:$E,4,FALSE))</f>
        <v>Crause</v>
      </c>
      <c r="G238" s="23" t="str">
        <f>IF(D238="","",VLOOKUP(D238,MASTERLIST!$A:$E,5,FALSE))</f>
        <v>SA President B</v>
      </c>
      <c r="H238" s="23" t="str">
        <f>IF(D238="","",VLOOKUP(D238,MASTERLIST!$A:$E,2,FALSE))</f>
        <v>SA President B</v>
      </c>
      <c r="I238" s="42" t="s">
        <v>19</v>
      </c>
      <c r="J238" s="40"/>
      <c r="K238" s="42">
        <v>52</v>
      </c>
      <c r="L238" s="41">
        <f t="shared" si="59"/>
        <v>1.4</v>
      </c>
      <c r="M238" s="41">
        <f t="shared" si="60"/>
        <v>1.4</v>
      </c>
      <c r="N238" s="22" t="str">
        <f t="shared" si="61"/>
        <v>Benito Crause</v>
      </c>
      <c r="O238" s="22" t="str">
        <f t="shared" si="57"/>
        <v>President B</v>
      </c>
      <c r="P238" s="22" t="str">
        <f t="shared" si="62"/>
        <v>Edibles</v>
      </c>
      <c r="Q238" s="22" t="str">
        <f t="shared" si="58"/>
        <v>D2</v>
      </c>
    </row>
    <row r="239" spans="1:17" hidden="1" x14ac:dyDescent="0.25">
      <c r="A239" s="125" t="str">
        <f t="shared" si="63"/>
        <v>2025-GUS-D2</v>
      </c>
      <c r="B239" s="123">
        <f t="shared" si="64"/>
        <v>45952</v>
      </c>
      <c r="C239" s="487" t="str">
        <f t="shared" si="65"/>
        <v>Day 2</v>
      </c>
      <c r="D239" s="489" t="s">
        <v>422</v>
      </c>
      <c r="E239" s="23" t="str">
        <f>IF(D239="","",VLOOKUP(D239,MASTERLIST!$A:$E,3,FALSE))</f>
        <v>Luke</v>
      </c>
      <c r="F239" s="23" t="str">
        <f>IF(D239="","",VLOOKUP(D239,MASTERLIST!$A:$E,4,FALSE))</f>
        <v>Roos</v>
      </c>
      <c r="G239" s="23" t="str">
        <f>IF(D239="","",VLOOKUP(D239,MASTERLIST!$A:$E,5,FALSE))</f>
        <v>SA President B</v>
      </c>
      <c r="H239" s="23" t="str">
        <f>IF(D239="","",VLOOKUP(D239,MASTERLIST!$A:$E,2,FALSE))</f>
        <v>SA President B</v>
      </c>
      <c r="I239" s="42"/>
      <c r="J239" s="40" t="s">
        <v>141</v>
      </c>
      <c r="K239" s="42">
        <v>120</v>
      </c>
      <c r="L239" s="41">
        <f t="shared" si="59"/>
        <v>8.1</v>
      </c>
      <c r="M239" s="41">
        <f t="shared" si="60"/>
        <v>8.1</v>
      </c>
      <c r="N239" s="22" t="str">
        <f t="shared" si="61"/>
        <v>Luke Roos</v>
      </c>
      <c r="O239" s="22" t="str">
        <f t="shared" si="57"/>
        <v>President B</v>
      </c>
      <c r="P239" s="22" t="str">
        <f t="shared" si="62"/>
        <v>Inedibles</v>
      </c>
      <c r="Q239" s="22" t="str">
        <f t="shared" si="58"/>
        <v>D2</v>
      </c>
    </row>
    <row r="240" spans="1:17" hidden="1" x14ac:dyDescent="0.25">
      <c r="A240" s="125" t="str">
        <f t="shared" si="63"/>
        <v>2025-GUS-D2</v>
      </c>
      <c r="B240" s="123">
        <f t="shared" si="64"/>
        <v>45952</v>
      </c>
      <c r="C240" s="487" t="str">
        <f t="shared" si="65"/>
        <v>Day 2</v>
      </c>
      <c r="D240" s="489" t="s">
        <v>422</v>
      </c>
      <c r="E240" s="23" t="str">
        <f>IF(D240="","",VLOOKUP(D240,MASTERLIST!$A:$E,3,FALSE))</f>
        <v>Luke</v>
      </c>
      <c r="F240" s="23" t="str">
        <f>IF(D240="","",VLOOKUP(D240,MASTERLIST!$A:$E,4,FALSE))</f>
        <v>Roos</v>
      </c>
      <c r="G240" s="23" t="str">
        <f>IF(D240="","",VLOOKUP(D240,MASTERLIST!$A:$E,5,FALSE))</f>
        <v>SA President B</v>
      </c>
      <c r="H240" s="23" t="str">
        <f>IF(D240="","",VLOOKUP(D240,MASTERLIST!$A:$E,2,FALSE))</f>
        <v>SA President B</v>
      </c>
      <c r="I240" s="42"/>
      <c r="J240" s="40" t="s">
        <v>141</v>
      </c>
      <c r="K240" s="42">
        <v>104</v>
      </c>
      <c r="L240" s="41">
        <f t="shared" si="59"/>
        <v>5</v>
      </c>
      <c r="M240" s="41">
        <f t="shared" si="60"/>
        <v>5</v>
      </c>
      <c r="N240" s="22" t="str">
        <f t="shared" si="61"/>
        <v>Luke Roos</v>
      </c>
      <c r="O240" s="22" t="str">
        <f t="shared" si="57"/>
        <v>President B</v>
      </c>
      <c r="P240" s="22" t="str">
        <f t="shared" si="62"/>
        <v>Inedibles</v>
      </c>
      <c r="Q240" s="22" t="str">
        <f t="shared" si="58"/>
        <v>D2</v>
      </c>
    </row>
    <row r="241" spans="1:17" hidden="1" x14ac:dyDescent="0.25">
      <c r="A241" s="125" t="str">
        <f t="shared" si="63"/>
        <v>2025-GUS-D2</v>
      </c>
      <c r="B241" s="123">
        <f t="shared" si="64"/>
        <v>45952</v>
      </c>
      <c r="C241" s="487" t="str">
        <f t="shared" si="65"/>
        <v>Day 2</v>
      </c>
      <c r="D241" s="489" t="s">
        <v>314</v>
      </c>
      <c r="E241" s="23" t="str">
        <f>IF(D241="","",VLOOKUP(D241,MASTERLIST!$A:$E,3,FALSE))</f>
        <v>Wallie</v>
      </c>
      <c r="F241" s="23" t="str">
        <f>IF(D241="","",VLOOKUP(D241,MASTERLIST!$A:$E,4,FALSE))</f>
        <v>Stroebel</v>
      </c>
      <c r="G241" s="23" t="str">
        <f>IF(D241="","",VLOOKUP(D241,MASTERLIST!$A:$E,5,FALSE))</f>
        <v>SA President B</v>
      </c>
      <c r="H241" s="23" t="str">
        <f>IF(D241="","",VLOOKUP(D241,MASTERLIST!$A:$E,2,FALSE))</f>
        <v>SA President B</v>
      </c>
      <c r="I241" s="42"/>
      <c r="J241" s="40"/>
      <c r="K241" s="42"/>
      <c r="L241" s="41" t="str">
        <f t="shared" si="59"/>
        <v/>
      </c>
      <c r="M241" s="41" t="str">
        <f t="shared" si="60"/>
        <v/>
      </c>
      <c r="N241" s="22" t="str">
        <f t="shared" si="61"/>
        <v>Wallie Stroebel</v>
      </c>
      <c r="O241" s="22" t="str">
        <f t="shared" si="57"/>
        <v>President B</v>
      </c>
      <c r="P241" s="22" t="str">
        <f t="shared" si="62"/>
        <v/>
      </c>
      <c r="Q241" s="22" t="str">
        <f t="shared" si="58"/>
        <v>D2</v>
      </c>
    </row>
    <row r="242" spans="1:17" hidden="1" x14ac:dyDescent="0.25">
      <c r="A242" s="125" t="str">
        <f t="shared" si="63"/>
        <v>2025-GUS-D2</v>
      </c>
      <c r="B242" s="123">
        <f t="shared" si="64"/>
        <v>45952</v>
      </c>
      <c r="C242" s="487" t="str">
        <f t="shared" si="65"/>
        <v>Day 2</v>
      </c>
      <c r="D242" s="489" t="s">
        <v>431</v>
      </c>
      <c r="E242" s="23" t="str">
        <f>IF(D242="","",VLOOKUP(D242,MASTERLIST!$A:$E,3,FALSE))</f>
        <v>Mariette</v>
      </c>
      <c r="F242" s="23" t="str">
        <f>IF(D242="","",VLOOKUP(D242,MASTERLIST!$A:$E,4,FALSE))</f>
        <v>Du Plessis</v>
      </c>
      <c r="G242" s="23" t="str">
        <f>IF(D242="","",VLOOKUP(D242,MASTERLIST!$A:$E,5,FALSE))</f>
        <v>SA Ladies</v>
      </c>
      <c r="H242" s="23" t="str">
        <f>IF(D242="","",VLOOKUP(D242,MASTERLIST!$A:$E,2,FALSE))</f>
        <v>SA Ladies</v>
      </c>
      <c r="I242" s="42" t="s">
        <v>19</v>
      </c>
      <c r="J242" s="40"/>
      <c r="K242" s="42">
        <v>42</v>
      </c>
      <c r="L242" s="41">
        <f t="shared" si="59"/>
        <v>0.8</v>
      </c>
      <c r="M242" s="41">
        <f t="shared" si="60"/>
        <v>0.8</v>
      </c>
      <c r="N242" s="22" t="str">
        <f t="shared" si="61"/>
        <v>Mariette Du Plessis</v>
      </c>
      <c r="O242" s="22" t="str">
        <f t="shared" si="57"/>
        <v>Ladies</v>
      </c>
      <c r="P242" s="22" t="str">
        <f t="shared" si="62"/>
        <v>Edibles</v>
      </c>
      <c r="Q242" s="22" t="str">
        <f t="shared" si="58"/>
        <v>D2</v>
      </c>
    </row>
    <row r="243" spans="1:17" hidden="1" x14ac:dyDescent="0.25">
      <c r="A243" s="125" t="str">
        <f t="shared" si="63"/>
        <v>2025-GUS-D2</v>
      </c>
      <c r="B243" s="123">
        <f t="shared" si="64"/>
        <v>45952</v>
      </c>
      <c r="C243" s="487" t="str">
        <f t="shared" si="65"/>
        <v>Day 2</v>
      </c>
      <c r="D243" s="489" t="s">
        <v>431</v>
      </c>
      <c r="E243" s="23" t="str">
        <f>IF(D243="","",VLOOKUP(D243,MASTERLIST!$A:$E,3,FALSE))</f>
        <v>Mariette</v>
      </c>
      <c r="F243" s="23" t="str">
        <f>IF(D243="","",VLOOKUP(D243,MASTERLIST!$A:$E,4,FALSE))</f>
        <v>Du Plessis</v>
      </c>
      <c r="G243" s="23" t="str">
        <f>IF(D243="","",VLOOKUP(D243,MASTERLIST!$A:$E,5,FALSE))</f>
        <v>SA Ladies</v>
      </c>
      <c r="H243" s="23" t="str">
        <f>IF(D243="","",VLOOKUP(D243,MASTERLIST!$A:$E,2,FALSE))</f>
        <v>SA Ladies</v>
      </c>
      <c r="I243" s="42" t="s">
        <v>19</v>
      </c>
      <c r="J243" s="40"/>
      <c r="K243" s="42">
        <v>51</v>
      </c>
      <c r="L243" s="41">
        <f t="shared" si="59"/>
        <v>1.4</v>
      </c>
      <c r="M243" s="41">
        <f t="shared" si="60"/>
        <v>1.4</v>
      </c>
      <c r="N243" s="22" t="str">
        <f t="shared" si="61"/>
        <v>Mariette Du Plessis</v>
      </c>
      <c r="O243" s="22" t="str">
        <f t="shared" si="57"/>
        <v>Ladies</v>
      </c>
      <c r="P243" s="22" t="str">
        <f t="shared" si="62"/>
        <v>Edibles</v>
      </c>
      <c r="Q243" s="22" t="str">
        <f t="shared" si="58"/>
        <v>D2</v>
      </c>
    </row>
    <row r="244" spans="1:17" hidden="1" x14ac:dyDescent="0.25">
      <c r="A244" s="125" t="str">
        <f t="shared" si="63"/>
        <v>2025-GUS-D2</v>
      </c>
      <c r="B244" s="123">
        <f t="shared" si="64"/>
        <v>45952</v>
      </c>
      <c r="C244" s="487" t="str">
        <f t="shared" si="65"/>
        <v>Day 2</v>
      </c>
      <c r="D244" s="489" t="s">
        <v>431</v>
      </c>
      <c r="E244" s="23" t="str">
        <f>IF(D244="","",VLOOKUP(D244,MASTERLIST!$A:$E,3,FALSE))</f>
        <v>Mariette</v>
      </c>
      <c r="F244" s="23" t="str">
        <f>IF(D244="","",VLOOKUP(D244,MASTERLIST!$A:$E,4,FALSE))</f>
        <v>Du Plessis</v>
      </c>
      <c r="G244" s="23" t="str">
        <f>IF(D244="","",VLOOKUP(D244,MASTERLIST!$A:$E,5,FALSE))</f>
        <v>SA Ladies</v>
      </c>
      <c r="H244" s="23" t="str">
        <f>IF(D244="","",VLOOKUP(D244,MASTERLIST!$A:$E,2,FALSE))</f>
        <v>SA Ladies</v>
      </c>
      <c r="I244" s="42" t="s">
        <v>19</v>
      </c>
      <c r="J244" s="40"/>
      <c r="K244" s="42">
        <v>54</v>
      </c>
      <c r="L244" s="41">
        <f t="shared" si="59"/>
        <v>1.6</v>
      </c>
      <c r="M244" s="41">
        <f t="shared" si="60"/>
        <v>1.6</v>
      </c>
      <c r="N244" s="22" t="str">
        <f t="shared" si="61"/>
        <v>Mariette Du Plessis</v>
      </c>
      <c r="O244" s="22" t="str">
        <f t="shared" si="57"/>
        <v>Ladies</v>
      </c>
      <c r="P244" s="22" t="str">
        <f t="shared" si="62"/>
        <v>Edibles</v>
      </c>
      <c r="Q244" s="22" t="str">
        <f t="shared" si="58"/>
        <v>D2</v>
      </c>
    </row>
    <row r="245" spans="1:17" hidden="1" x14ac:dyDescent="0.25">
      <c r="A245" s="125" t="str">
        <f t="shared" si="63"/>
        <v>2025-GUS-D2</v>
      </c>
      <c r="B245" s="123">
        <f t="shared" si="64"/>
        <v>45952</v>
      </c>
      <c r="C245" s="487" t="str">
        <f t="shared" si="65"/>
        <v>Day 2</v>
      </c>
      <c r="D245" s="489" t="s">
        <v>431</v>
      </c>
      <c r="E245" s="23" t="str">
        <f>IF(D245="","",VLOOKUP(D245,MASTERLIST!$A:$E,3,FALSE))</f>
        <v>Mariette</v>
      </c>
      <c r="F245" s="23" t="str">
        <f>IF(D245="","",VLOOKUP(D245,MASTERLIST!$A:$E,4,FALSE))</f>
        <v>Du Plessis</v>
      </c>
      <c r="G245" s="23" t="str">
        <f>IF(D245="","",VLOOKUP(D245,MASTERLIST!$A:$E,5,FALSE))</f>
        <v>SA Ladies</v>
      </c>
      <c r="H245" s="23" t="str">
        <f>IF(D245="","",VLOOKUP(D245,MASTERLIST!$A:$E,2,FALSE))</f>
        <v>SA Ladies</v>
      </c>
      <c r="I245" s="42" t="s">
        <v>19</v>
      </c>
      <c r="J245" s="40"/>
      <c r="K245" s="42">
        <v>61</v>
      </c>
      <c r="L245" s="41">
        <f t="shared" si="59"/>
        <v>2.2999999999999998</v>
      </c>
      <c r="M245" s="41">
        <f t="shared" si="60"/>
        <v>2.2999999999999998</v>
      </c>
      <c r="N245" s="22" t="str">
        <f t="shared" si="61"/>
        <v>Mariette Du Plessis</v>
      </c>
      <c r="O245" s="22" t="str">
        <f t="shared" si="57"/>
        <v>Ladies</v>
      </c>
      <c r="P245" s="22" t="str">
        <f t="shared" si="62"/>
        <v>Edibles</v>
      </c>
      <c r="Q245" s="22" t="str">
        <f t="shared" si="58"/>
        <v>D2</v>
      </c>
    </row>
    <row r="246" spans="1:17" hidden="1" x14ac:dyDescent="0.25">
      <c r="A246" s="125" t="str">
        <f t="shared" si="63"/>
        <v>2025-GUS-D2</v>
      </c>
      <c r="B246" s="123">
        <f t="shared" si="64"/>
        <v>45952</v>
      </c>
      <c r="C246" s="487" t="str">
        <f t="shared" si="65"/>
        <v>Day 2</v>
      </c>
      <c r="D246" s="489" t="s">
        <v>431</v>
      </c>
      <c r="E246" s="23" t="str">
        <f>IF(D246="","",VLOOKUP(D246,MASTERLIST!$A:$E,3,FALSE))</f>
        <v>Mariette</v>
      </c>
      <c r="F246" s="23" t="str">
        <f>IF(D246="","",VLOOKUP(D246,MASTERLIST!$A:$E,4,FALSE))</f>
        <v>Du Plessis</v>
      </c>
      <c r="G246" s="23" t="str">
        <f>IF(D246="","",VLOOKUP(D246,MASTERLIST!$A:$E,5,FALSE))</f>
        <v>SA Ladies</v>
      </c>
      <c r="H246" s="23" t="str">
        <f>IF(D246="","",VLOOKUP(D246,MASTERLIST!$A:$E,2,FALSE))</f>
        <v>SA Ladies</v>
      </c>
      <c r="I246" s="42" t="s">
        <v>19</v>
      </c>
      <c r="J246" s="40"/>
      <c r="K246" s="42">
        <v>58</v>
      </c>
      <c r="L246" s="41">
        <f t="shared" si="59"/>
        <v>2</v>
      </c>
      <c r="M246" s="41">
        <f t="shared" si="60"/>
        <v>2</v>
      </c>
      <c r="N246" s="22" t="str">
        <f t="shared" si="61"/>
        <v>Mariette Du Plessis</v>
      </c>
      <c r="O246" s="22" t="str">
        <f t="shared" si="57"/>
        <v>Ladies</v>
      </c>
      <c r="P246" s="22" t="str">
        <f t="shared" si="62"/>
        <v>Edibles</v>
      </c>
      <c r="Q246" s="22" t="str">
        <f t="shared" si="58"/>
        <v>D2</v>
      </c>
    </row>
    <row r="247" spans="1:17" hidden="1" x14ac:dyDescent="0.25">
      <c r="A247" s="125" t="str">
        <f t="shared" si="63"/>
        <v>2025-GUS-D2</v>
      </c>
      <c r="B247" s="123">
        <f t="shared" si="64"/>
        <v>45952</v>
      </c>
      <c r="C247" s="487" t="str">
        <f t="shared" si="65"/>
        <v>Day 2</v>
      </c>
      <c r="D247" s="489" t="s">
        <v>431</v>
      </c>
      <c r="E247" s="23" t="str">
        <f>IF(D247="","",VLOOKUP(D247,MASTERLIST!$A:$E,3,FALSE))</f>
        <v>Mariette</v>
      </c>
      <c r="F247" s="23" t="str">
        <f>IF(D247="","",VLOOKUP(D247,MASTERLIST!$A:$E,4,FALSE))</f>
        <v>Du Plessis</v>
      </c>
      <c r="G247" s="23" t="str">
        <f>IF(D247="","",VLOOKUP(D247,MASTERLIST!$A:$E,5,FALSE))</f>
        <v>SA Ladies</v>
      </c>
      <c r="H247" s="23" t="str">
        <f>IF(D247="","",VLOOKUP(D247,MASTERLIST!$A:$E,2,FALSE))</f>
        <v>SA Ladies</v>
      </c>
      <c r="I247" s="42" t="s">
        <v>19</v>
      </c>
      <c r="J247" s="40"/>
      <c r="K247" s="42">
        <v>51</v>
      </c>
      <c r="L247" s="41">
        <f t="shared" si="59"/>
        <v>1.4</v>
      </c>
      <c r="M247" s="41">
        <f t="shared" si="60"/>
        <v>1.4</v>
      </c>
      <c r="N247" s="22" t="str">
        <f t="shared" si="61"/>
        <v>Mariette Du Plessis</v>
      </c>
      <c r="O247" s="22" t="str">
        <f t="shared" si="57"/>
        <v>Ladies</v>
      </c>
      <c r="P247" s="22" t="str">
        <f t="shared" si="62"/>
        <v>Edibles</v>
      </c>
      <c r="Q247" s="22" t="str">
        <f t="shared" si="58"/>
        <v>D2</v>
      </c>
    </row>
    <row r="248" spans="1:17" hidden="1" x14ac:dyDescent="0.25">
      <c r="A248" s="125" t="str">
        <f t="shared" si="63"/>
        <v>2025-GUS-D2</v>
      </c>
      <c r="B248" s="123">
        <f t="shared" si="64"/>
        <v>45952</v>
      </c>
      <c r="C248" s="487" t="str">
        <f t="shared" si="65"/>
        <v>Day 2</v>
      </c>
      <c r="D248" s="489" t="s">
        <v>431</v>
      </c>
      <c r="E248" s="23" t="str">
        <f>IF(D248="","",VLOOKUP(D248,MASTERLIST!$A:$E,3,FALSE))</f>
        <v>Mariette</v>
      </c>
      <c r="F248" s="23" t="str">
        <f>IF(D248="","",VLOOKUP(D248,MASTERLIST!$A:$E,4,FALSE))</f>
        <v>Du Plessis</v>
      </c>
      <c r="G248" s="23" t="str">
        <f>IF(D248="","",VLOOKUP(D248,MASTERLIST!$A:$E,5,FALSE))</f>
        <v>SA Ladies</v>
      </c>
      <c r="H248" s="23" t="str">
        <f>IF(D248="","",VLOOKUP(D248,MASTERLIST!$A:$E,2,FALSE))</f>
        <v>SA Ladies</v>
      </c>
      <c r="I248" s="42" t="s">
        <v>19</v>
      </c>
      <c r="J248" s="40"/>
      <c r="K248" s="42">
        <v>56</v>
      </c>
      <c r="L248" s="41">
        <f t="shared" si="59"/>
        <v>1.8</v>
      </c>
      <c r="M248" s="41">
        <f t="shared" si="60"/>
        <v>1.8</v>
      </c>
      <c r="N248" s="22" t="str">
        <f t="shared" si="61"/>
        <v>Mariette Du Plessis</v>
      </c>
      <c r="O248" s="22" t="str">
        <f t="shared" si="57"/>
        <v>Ladies</v>
      </c>
      <c r="P248" s="22" t="str">
        <f t="shared" si="62"/>
        <v>Edibles</v>
      </c>
      <c r="Q248" s="22" t="str">
        <f t="shared" si="58"/>
        <v>D2</v>
      </c>
    </row>
    <row r="249" spans="1:17" hidden="1" x14ac:dyDescent="0.25">
      <c r="A249" s="125" t="str">
        <f t="shared" si="63"/>
        <v>2025-GUS-D2</v>
      </c>
      <c r="B249" s="123">
        <f t="shared" si="64"/>
        <v>45952</v>
      </c>
      <c r="C249" s="487" t="str">
        <f t="shared" si="65"/>
        <v>Day 2</v>
      </c>
      <c r="D249" s="489" t="s">
        <v>431</v>
      </c>
      <c r="E249" s="23" t="str">
        <f>IF(D249="","",VLOOKUP(D249,MASTERLIST!$A:$E,3,FALSE))</f>
        <v>Mariette</v>
      </c>
      <c r="F249" s="23" t="str">
        <f>IF(D249="","",VLOOKUP(D249,MASTERLIST!$A:$E,4,FALSE))</f>
        <v>Du Plessis</v>
      </c>
      <c r="G249" s="23" t="str">
        <f>IF(D249="","",VLOOKUP(D249,MASTERLIST!$A:$E,5,FALSE))</f>
        <v>SA Ladies</v>
      </c>
      <c r="H249" s="23" t="str">
        <f>IF(D249="","",VLOOKUP(D249,MASTERLIST!$A:$E,2,FALSE))</f>
        <v>SA Ladies</v>
      </c>
      <c r="I249" s="42" t="s">
        <v>19</v>
      </c>
      <c r="J249" s="40"/>
      <c r="K249" s="42">
        <v>56</v>
      </c>
      <c r="L249" s="41">
        <f t="shared" si="59"/>
        <v>1.8</v>
      </c>
      <c r="M249" s="41">
        <f t="shared" si="60"/>
        <v>1.8</v>
      </c>
      <c r="N249" s="22" t="str">
        <f t="shared" si="61"/>
        <v>Mariette Du Plessis</v>
      </c>
      <c r="O249" s="22" t="str">
        <f t="shared" si="57"/>
        <v>Ladies</v>
      </c>
      <c r="P249" s="22" t="str">
        <f t="shared" si="62"/>
        <v>Edibles</v>
      </c>
      <c r="Q249" s="22" t="str">
        <f t="shared" si="58"/>
        <v>D2</v>
      </c>
    </row>
    <row r="250" spans="1:17" hidden="1" x14ac:dyDescent="0.25">
      <c r="A250" s="125" t="str">
        <f t="shared" si="63"/>
        <v>2025-GUS-D2</v>
      </c>
      <c r="B250" s="123">
        <f t="shared" si="64"/>
        <v>45952</v>
      </c>
      <c r="C250" s="487" t="str">
        <f t="shared" si="65"/>
        <v>Day 2</v>
      </c>
      <c r="D250" s="489" t="s">
        <v>431</v>
      </c>
      <c r="E250" s="23" t="str">
        <f>IF(D250="","",VLOOKUP(D250,MASTERLIST!$A:$E,3,FALSE))</f>
        <v>Mariette</v>
      </c>
      <c r="F250" s="23" t="str">
        <f>IF(D250="","",VLOOKUP(D250,MASTERLIST!$A:$E,4,FALSE))</f>
        <v>Du Plessis</v>
      </c>
      <c r="G250" s="23" t="str">
        <f>IF(D250="","",VLOOKUP(D250,MASTERLIST!$A:$E,5,FALSE))</f>
        <v>SA Ladies</v>
      </c>
      <c r="H250" s="23" t="str">
        <f>IF(D250="","",VLOOKUP(D250,MASTERLIST!$A:$E,2,FALSE))</f>
        <v>SA Ladies</v>
      </c>
      <c r="I250" s="42" t="s">
        <v>19</v>
      </c>
      <c r="J250" s="40"/>
      <c r="K250" s="42">
        <v>59</v>
      </c>
      <c r="L250" s="41">
        <f t="shared" si="59"/>
        <v>2.1</v>
      </c>
      <c r="M250" s="41">
        <f t="shared" si="60"/>
        <v>2.1</v>
      </c>
      <c r="N250" s="22" t="str">
        <f t="shared" si="61"/>
        <v>Mariette Du Plessis</v>
      </c>
      <c r="O250" s="22" t="str">
        <f t="shared" si="57"/>
        <v>Ladies</v>
      </c>
      <c r="P250" s="22" t="str">
        <f t="shared" si="62"/>
        <v>Edibles</v>
      </c>
      <c r="Q250" s="22" t="str">
        <f t="shared" si="58"/>
        <v>D2</v>
      </c>
    </row>
    <row r="251" spans="1:17" hidden="1" x14ac:dyDescent="0.25">
      <c r="A251" s="125" t="str">
        <f t="shared" si="63"/>
        <v>2025-GUS-D2</v>
      </c>
      <c r="B251" s="123">
        <f t="shared" si="64"/>
        <v>45952</v>
      </c>
      <c r="C251" s="487" t="str">
        <f t="shared" si="65"/>
        <v>Day 2</v>
      </c>
      <c r="D251" s="489" t="s">
        <v>431</v>
      </c>
      <c r="E251" s="23" t="str">
        <f>IF(D251="","",VLOOKUP(D251,MASTERLIST!$A:$E,3,FALSE))</f>
        <v>Mariette</v>
      </c>
      <c r="F251" s="23" t="str">
        <f>IF(D251="","",VLOOKUP(D251,MASTERLIST!$A:$E,4,FALSE))</f>
        <v>Du Plessis</v>
      </c>
      <c r="G251" s="23" t="str">
        <f>IF(D251="","",VLOOKUP(D251,MASTERLIST!$A:$E,5,FALSE))</f>
        <v>SA Ladies</v>
      </c>
      <c r="H251" s="23" t="str">
        <f>IF(D251="","",VLOOKUP(D251,MASTERLIST!$A:$E,2,FALSE))</f>
        <v>SA Ladies</v>
      </c>
      <c r="I251" s="42" t="s">
        <v>19</v>
      </c>
      <c r="J251" s="40"/>
      <c r="K251" s="42">
        <v>44</v>
      </c>
      <c r="L251" s="41">
        <f t="shared" si="59"/>
        <v>0.9</v>
      </c>
      <c r="M251" s="41">
        <f t="shared" si="60"/>
        <v>0.9</v>
      </c>
      <c r="N251" s="22" t="str">
        <f t="shared" si="61"/>
        <v>Mariette Du Plessis</v>
      </c>
      <c r="O251" s="22" t="str">
        <f t="shared" si="57"/>
        <v>Ladies</v>
      </c>
      <c r="P251" s="22" t="str">
        <f t="shared" si="62"/>
        <v>Edibles</v>
      </c>
      <c r="Q251" s="22" t="str">
        <f t="shared" si="58"/>
        <v>D2</v>
      </c>
    </row>
    <row r="252" spans="1:17" hidden="1" x14ac:dyDescent="0.25">
      <c r="A252" s="125" t="str">
        <f t="shared" si="63"/>
        <v>2025-GUS-D2</v>
      </c>
      <c r="B252" s="123">
        <f t="shared" si="64"/>
        <v>45952</v>
      </c>
      <c r="C252" s="487" t="str">
        <f t="shared" si="65"/>
        <v>Day 2</v>
      </c>
      <c r="D252" s="489" t="s">
        <v>431</v>
      </c>
      <c r="E252" s="23" t="str">
        <f>IF(D252="","",VLOOKUP(D252,MASTERLIST!$A:$E,3,FALSE))</f>
        <v>Mariette</v>
      </c>
      <c r="F252" s="23" t="str">
        <f>IF(D252="","",VLOOKUP(D252,MASTERLIST!$A:$E,4,FALSE))</f>
        <v>Du Plessis</v>
      </c>
      <c r="G252" s="23" t="str">
        <f>IF(D252="","",VLOOKUP(D252,MASTERLIST!$A:$E,5,FALSE))</f>
        <v>SA Ladies</v>
      </c>
      <c r="H252" s="23" t="str">
        <f>IF(D252="","",VLOOKUP(D252,MASTERLIST!$A:$E,2,FALSE))</f>
        <v>SA Ladies</v>
      </c>
      <c r="I252" s="42" t="s">
        <v>19</v>
      </c>
      <c r="J252" s="40"/>
      <c r="K252" s="42">
        <v>51</v>
      </c>
      <c r="L252" s="41">
        <f t="shared" si="59"/>
        <v>1.4</v>
      </c>
      <c r="M252" s="41">
        <f t="shared" si="60"/>
        <v>1.4</v>
      </c>
      <c r="N252" s="22" t="str">
        <f t="shared" si="61"/>
        <v>Mariette Du Plessis</v>
      </c>
      <c r="O252" s="22" t="str">
        <f t="shared" si="57"/>
        <v>Ladies</v>
      </c>
      <c r="P252" s="22" t="str">
        <f t="shared" si="62"/>
        <v>Edibles</v>
      </c>
      <c r="Q252" s="22" t="str">
        <f t="shared" si="58"/>
        <v>D2</v>
      </c>
    </row>
    <row r="253" spans="1:17" hidden="1" x14ac:dyDescent="0.25">
      <c r="A253" s="125" t="str">
        <f t="shared" si="63"/>
        <v>2025-GUS-D2</v>
      </c>
      <c r="B253" s="123">
        <f t="shared" si="64"/>
        <v>45952</v>
      </c>
      <c r="C253" s="487" t="str">
        <f t="shared" si="65"/>
        <v>Day 2</v>
      </c>
      <c r="D253" s="489" t="s">
        <v>432</v>
      </c>
      <c r="E253" s="23" t="str">
        <f>IF(D253="","",VLOOKUP(D253,MASTERLIST!$A:$E,3,FALSE))</f>
        <v>Sume</v>
      </c>
      <c r="F253" s="23" t="str">
        <f>IF(D253="","",VLOOKUP(D253,MASTERLIST!$A:$E,4,FALSE))</f>
        <v>Mostert</v>
      </c>
      <c r="G253" s="23" t="str">
        <f>IF(D253="","",VLOOKUP(D253,MASTERLIST!$A:$E,5,FALSE))</f>
        <v>SA Ladies</v>
      </c>
      <c r="H253" s="23" t="str">
        <f>IF(D253="","",VLOOKUP(D253,MASTERLIST!$A:$E,2,FALSE))</f>
        <v>SA Ladies</v>
      </c>
      <c r="I253" s="42" t="s">
        <v>19</v>
      </c>
      <c r="J253" s="40"/>
      <c r="K253" s="42">
        <v>45</v>
      </c>
      <c r="L253" s="41">
        <f t="shared" si="59"/>
        <v>0.9</v>
      </c>
      <c r="M253" s="41">
        <f t="shared" si="60"/>
        <v>0.9</v>
      </c>
      <c r="N253" s="22" t="str">
        <f t="shared" si="61"/>
        <v>Sume Mostert</v>
      </c>
      <c r="O253" s="22" t="str">
        <f t="shared" si="57"/>
        <v>Ladies</v>
      </c>
      <c r="P253" s="22" t="str">
        <f t="shared" si="62"/>
        <v>Edibles</v>
      </c>
      <c r="Q253" s="22" t="str">
        <f t="shared" si="58"/>
        <v>D2</v>
      </c>
    </row>
    <row r="254" spans="1:17" hidden="1" x14ac:dyDescent="0.25">
      <c r="A254" s="125" t="str">
        <f t="shared" si="63"/>
        <v>2025-GUS-D2</v>
      </c>
      <c r="B254" s="123">
        <f t="shared" si="64"/>
        <v>45952</v>
      </c>
      <c r="C254" s="487" t="str">
        <f t="shared" si="65"/>
        <v>Day 2</v>
      </c>
      <c r="D254" s="489" t="s">
        <v>432</v>
      </c>
      <c r="E254" s="23" t="str">
        <f>IF(D254="","",VLOOKUP(D254,MASTERLIST!$A:$E,3,FALSE))</f>
        <v>Sume</v>
      </c>
      <c r="F254" s="23" t="str">
        <f>IF(D254="","",VLOOKUP(D254,MASTERLIST!$A:$E,4,FALSE))</f>
        <v>Mostert</v>
      </c>
      <c r="G254" s="23" t="str">
        <f>IF(D254="","",VLOOKUP(D254,MASTERLIST!$A:$E,5,FALSE))</f>
        <v>SA Ladies</v>
      </c>
      <c r="H254" s="23" t="str">
        <f>IF(D254="","",VLOOKUP(D254,MASTERLIST!$A:$E,2,FALSE))</f>
        <v>SA Ladies</v>
      </c>
      <c r="I254" s="42" t="s">
        <v>19</v>
      </c>
      <c r="J254" s="40"/>
      <c r="K254" s="42">
        <v>48</v>
      </c>
      <c r="L254" s="41">
        <f t="shared" si="59"/>
        <v>1.1000000000000001</v>
      </c>
      <c r="M254" s="41">
        <f t="shared" si="60"/>
        <v>1.1000000000000001</v>
      </c>
      <c r="N254" s="22" t="str">
        <f t="shared" si="61"/>
        <v>Sume Mostert</v>
      </c>
      <c r="O254" s="22" t="str">
        <f t="shared" si="57"/>
        <v>Ladies</v>
      </c>
      <c r="P254" s="22" t="str">
        <f t="shared" si="62"/>
        <v>Edibles</v>
      </c>
      <c r="Q254" s="22" t="str">
        <f t="shared" si="58"/>
        <v>D2</v>
      </c>
    </row>
    <row r="255" spans="1:17" hidden="1" x14ac:dyDescent="0.25">
      <c r="A255" s="125" t="str">
        <f t="shared" si="63"/>
        <v>2025-GUS-D2</v>
      </c>
      <c r="B255" s="123">
        <f t="shared" si="64"/>
        <v>45952</v>
      </c>
      <c r="C255" s="487" t="str">
        <f t="shared" si="65"/>
        <v>Day 2</v>
      </c>
      <c r="D255" s="489" t="s">
        <v>432</v>
      </c>
      <c r="E255" s="23" t="str">
        <f>IF(D255="","",VLOOKUP(D255,MASTERLIST!$A:$E,3,FALSE))</f>
        <v>Sume</v>
      </c>
      <c r="F255" s="23" t="str">
        <f>IF(D255="","",VLOOKUP(D255,MASTERLIST!$A:$E,4,FALSE))</f>
        <v>Mostert</v>
      </c>
      <c r="G255" s="23" t="str">
        <f>IF(D255="","",VLOOKUP(D255,MASTERLIST!$A:$E,5,FALSE))</f>
        <v>SA Ladies</v>
      </c>
      <c r="H255" s="23" t="str">
        <f>IF(D255="","",VLOOKUP(D255,MASTERLIST!$A:$E,2,FALSE))</f>
        <v>SA Ladies</v>
      </c>
      <c r="I255" s="42" t="s">
        <v>19</v>
      </c>
      <c r="J255" s="40"/>
      <c r="K255" s="42">
        <v>44</v>
      </c>
      <c r="L255" s="41">
        <f t="shared" si="59"/>
        <v>0.9</v>
      </c>
      <c r="M255" s="41">
        <f t="shared" si="60"/>
        <v>0.9</v>
      </c>
      <c r="N255" s="22" t="str">
        <f t="shared" si="61"/>
        <v>Sume Mostert</v>
      </c>
      <c r="O255" s="22" t="str">
        <f t="shared" si="57"/>
        <v>Ladies</v>
      </c>
      <c r="P255" s="22" t="str">
        <f t="shared" si="62"/>
        <v>Edibles</v>
      </c>
      <c r="Q255" s="22" t="str">
        <f t="shared" si="58"/>
        <v>D2</v>
      </c>
    </row>
    <row r="256" spans="1:17" hidden="1" x14ac:dyDescent="0.25">
      <c r="A256" s="125" t="str">
        <f t="shared" si="63"/>
        <v>2025-GUS-D2</v>
      </c>
      <c r="B256" s="123">
        <f t="shared" si="64"/>
        <v>45952</v>
      </c>
      <c r="C256" s="487" t="str">
        <f t="shared" si="65"/>
        <v>Day 2</v>
      </c>
      <c r="D256" s="489" t="s">
        <v>432</v>
      </c>
      <c r="E256" s="23" t="str">
        <f>IF(D256="","",VLOOKUP(D256,MASTERLIST!$A:$E,3,FALSE))</f>
        <v>Sume</v>
      </c>
      <c r="F256" s="23" t="str">
        <f>IF(D256="","",VLOOKUP(D256,MASTERLIST!$A:$E,4,FALSE))</f>
        <v>Mostert</v>
      </c>
      <c r="G256" s="23" t="str">
        <f>IF(D256="","",VLOOKUP(D256,MASTERLIST!$A:$E,5,FALSE))</f>
        <v>SA Ladies</v>
      </c>
      <c r="H256" s="23" t="str">
        <f>IF(D256="","",VLOOKUP(D256,MASTERLIST!$A:$E,2,FALSE))</f>
        <v>SA Ladies</v>
      </c>
      <c r="I256" s="42" t="s">
        <v>19</v>
      </c>
      <c r="J256" s="40"/>
      <c r="K256" s="42">
        <v>51</v>
      </c>
      <c r="L256" s="41">
        <f t="shared" si="59"/>
        <v>1.4</v>
      </c>
      <c r="M256" s="41">
        <f t="shared" si="60"/>
        <v>1.4</v>
      </c>
      <c r="N256" s="22" t="str">
        <f t="shared" si="61"/>
        <v>Sume Mostert</v>
      </c>
      <c r="O256" s="22" t="str">
        <f t="shared" si="57"/>
        <v>Ladies</v>
      </c>
      <c r="P256" s="22" t="str">
        <f t="shared" si="62"/>
        <v>Edibles</v>
      </c>
      <c r="Q256" s="22" t="str">
        <f t="shared" si="58"/>
        <v>D2</v>
      </c>
    </row>
    <row r="257" spans="1:17" hidden="1" x14ac:dyDescent="0.25">
      <c r="A257" s="125" t="str">
        <f t="shared" si="63"/>
        <v>2025-GUS-D2</v>
      </c>
      <c r="B257" s="123">
        <f t="shared" si="64"/>
        <v>45952</v>
      </c>
      <c r="C257" s="487" t="str">
        <f t="shared" si="65"/>
        <v>Day 2</v>
      </c>
      <c r="D257" s="489" t="s">
        <v>432</v>
      </c>
      <c r="E257" s="23" t="str">
        <f>IF(D257="","",VLOOKUP(D257,MASTERLIST!$A:$E,3,FALSE))</f>
        <v>Sume</v>
      </c>
      <c r="F257" s="23" t="str">
        <f>IF(D257="","",VLOOKUP(D257,MASTERLIST!$A:$E,4,FALSE))</f>
        <v>Mostert</v>
      </c>
      <c r="G257" s="23" t="str">
        <f>IF(D257="","",VLOOKUP(D257,MASTERLIST!$A:$E,5,FALSE))</f>
        <v>SA Ladies</v>
      </c>
      <c r="H257" s="23" t="str">
        <f>IF(D257="","",VLOOKUP(D257,MASTERLIST!$A:$E,2,FALSE))</f>
        <v>SA Ladies</v>
      </c>
      <c r="I257" s="42" t="s">
        <v>19</v>
      </c>
      <c r="J257" s="40"/>
      <c r="K257" s="42">
        <v>53</v>
      </c>
      <c r="L257" s="41">
        <f t="shared" si="59"/>
        <v>1.5</v>
      </c>
      <c r="M257" s="41">
        <f t="shared" si="60"/>
        <v>1.5</v>
      </c>
      <c r="N257" s="22" t="str">
        <f t="shared" si="61"/>
        <v>Sume Mostert</v>
      </c>
      <c r="O257" s="22" t="str">
        <f t="shared" si="57"/>
        <v>Ladies</v>
      </c>
      <c r="P257" s="22" t="str">
        <f t="shared" si="62"/>
        <v>Edibles</v>
      </c>
      <c r="Q257" s="22" t="str">
        <f t="shared" si="58"/>
        <v>D2</v>
      </c>
    </row>
    <row r="258" spans="1:17" hidden="1" x14ac:dyDescent="0.25">
      <c r="A258" s="125" t="str">
        <f t="shared" si="63"/>
        <v>2025-GUS-D2</v>
      </c>
      <c r="B258" s="123">
        <f t="shared" si="64"/>
        <v>45952</v>
      </c>
      <c r="C258" s="487" t="str">
        <f t="shared" si="65"/>
        <v>Day 2</v>
      </c>
      <c r="D258" s="489" t="s">
        <v>432</v>
      </c>
      <c r="E258" s="23" t="str">
        <f>IF(D258="","",VLOOKUP(D258,MASTERLIST!$A:$E,3,FALSE))</f>
        <v>Sume</v>
      </c>
      <c r="F258" s="23" t="str">
        <f>IF(D258="","",VLOOKUP(D258,MASTERLIST!$A:$E,4,FALSE))</f>
        <v>Mostert</v>
      </c>
      <c r="G258" s="23" t="str">
        <f>IF(D258="","",VLOOKUP(D258,MASTERLIST!$A:$E,5,FALSE))</f>
        <v>SA Ladies</v>
      </c>
      <c r="H258" s="23" t="str">
        <f>IF(D258="","",VLOOKUP(D258,MASTERLIST!$A:$E,2,FALSE))</f>
        <v>SA Ladies</v>
      </c>
      <c r="I258" s="42" t="s">
        <v>19</v>
      </c>
      <c r="J258" s="40"/>
      <c r="K258" s="42">
        <v>45</v>
      </c>
      <c r="L258" s="41">
        <f t="shared" si="59"/>
        <v>0.9</v>
      </c>
      <c r="M258" s="41">
        <f t="shared" si="60"/>
        <v>0.9</v>
      </c>
      <c r="N258" s="22" t="str">
        <f t="shared" si="61"/>
        <v>Sume Mostert</v>
      </c>
      <c r="O258" s="22" t="str">
        <f t="shared" si="57"/>
        <v>Ladies</v>
      </c>
      <c r="P258" s="22" t="str">
        <f t="shared" si="62"/>
        <v>Edibles</v>
      </c>
      <c r="Q258" s="22" t="str">
        <f t="shared" si="58"/>
        <v>D2</v>
      </c>
    </row>
    <row r="259" spans="1:17" hidden="1" x14ac:dyDescent="0.25">
      <c r="A259" s="125" t="str">
        <f t="shared" si="63"/>
        <v>2025-GUS-D2</v>
      </c>
      <c r="B259" s="123">
        <f t="shared" si="64"/>
        <v>45952</v>
      </c>
      <c r="C259" s="487" t="str">
        <f t="shared" si="65"/>
        <v>Day 2</v>
      </c>
      <c r="D259" s="489" t="s">
        <v>432</v>
      </c>
      <c r="E259" s="23" t="str">
        <f>IF(D259="","",VLOOKUP(D259,MASTERLIST!$A:$E,3,FALSE))</f>
        <v>Sume</v>
      </c>
      <c r="F259" s="23" t="str">
        <f>IF(D259="","",VLOOKUP(D259,MASTERLIST!$A:$E,4,FALSE))</f>
        <v>Mostert</v>
      </c>
      <c r="G259" s="23" t="str">
        <f>IF(D259="","",VLOOKUP(D259,MASTERLIST!$A:$E,5,FALSE))</f>
        <v>SA Ladies</v>
      </c>
      <c r="H259" s="23" t="str">
        <f>IF(D259="","",VLOOKUP(D259,MASTERLIST!$A:$E,2,FALSE))</f>
        <v>SA Ladies</v>
      </c>
      <c r="I259" s="42" t="s">
        <v>19</v>
      </c>
      <c r="J259" s="40"/>
      <c r="K259" s="42">
        <v>46</v>
      </c>
      <c r="L259" s="41">
        <f t="shared" si="59"/>
        <v>1</v>
      </c>
      <c r="M259" s="41">
        <f t="shared" si="60"/>
        <v>1</v>
      </c>
      <c r="N259" s="22" t="str">
        <f t="shared" si="61"/>
        <v>Sume Mostert</v>
      </c>
      <c r="O259" s="22" t="str">
        <f t="shared" ref="O259:O322" si="66">IFERROR(VLOOKUP(G259,$R$2:$S$15,2,),"")</f>
        <v>Ladies</v>
      </c>
      <c r="P259" s="22" t="str">
        <f t="shared" si="62"/>
        <v>Edibles</v>
      </c>
      <c r="Q259" s="22" t="str">
        <f t="shared" ref="Q259:Q322" si="67">IF(A259="","D2",RIGHT(A259,2))</f>
        <v>D2</v>
      </c>
    </row>
    <row r="260" spans="1:17" hidden="1" x14ac:dyDescent="0.25">
      <c r="A260" s="125" t="str">
        <f t="shared" si="63"/>
        <v>2025-GUS-D2</v>
      </c>
      <c r="B260" s="123">
        <f t="shared" si="64"/>
        <v>45952</v>
      </c>
      <c r="C260" s="487" t="str">
        <f t="shared" si="65"/>
        <v>Day 2</v>
      </c>
      <c r="D260" s="489" t="s">
        <v>432</v>
      </c>
      <c r="E260" s="23" t="str">
        <f>IF(D260="","",VLOOKUP(D260,MASTERLIST!$A:$E,3,FALSE))</f>
        <v>Sume</v>
      </c>
      <c r="F260" s="23" t="str">
        <f>IF(D260="","",VLOOKUP(D260,MASTERLIST!$A:$E,4,FALSE))</f>
        <v>Mostert</v>
      </c>
      <c r="G260" s="23" t="str">
        <f>IF(D260="","",VLOOKUP(D260,MASTERLIST!$A:$E,5,FALSE))</f>
        <v>SA Ladies</v>
      </c>
      <c r="H260" s="23" t="str">
        <f>IF(D260="","",VLOOKUP(D260,MASTERLIST!$A:$E,2,FALSE))</f>
        <v>SA Ladies</v>
      </c>
      <c r="I260" s="42" t="s">
        <v>19</v>
      </c>
      <c r="J260" s="40"/>
      <c r="K260" s="42">
        <v>50</v>
      </c>
      <c r="L260" s="41">
        <f t="shared" si="59"/>
        <v>1.3</v>
      </c>
      <c r="M260" s="41">
        <f t="shared" si="60"/>
        <v>1.3</v>
      </c>
      <c r="N260" s="22" t="str">
        <f t="shared" si="61"/>
        <v>Sume Mostert</v>
      </c>
      <c r="O260" s="22" t="str">
        <f t="shared" si="66"/>
        <v>Ladies</v>
      </c>
      <c r="P260" s="22" t="str">
        <f t="shared" si="62"/>
        <v>Edibles</v>
      </c>
      <c r="Q260" s="22" t="str">
        <f t="shared" si="67"/>
        <v>D2</v>
      </c>
    </row>
    <row r="261" spans="1:17" hidden="1" x14ac:dyDescent="0.25">
      <c r="A261" s="125" t="str">
        <f t="shared" si="63"/>
        <v>2025-GUS-D2</v>
      </c>
      <c r="B261" s="123">
        <f t="shared" si="64"/>
        <v>45952</v>
      </c>
      <c r="C261" s="487" t="str">
        <f t="shared" si="65"/>
        <v>Day 2</v>
      </c>
      <c r="D261" s="489" t="s">
        <v>432</v>
      </c>
      <c r="E261" s="23" t="str">
        <f>IF(D261="","",VLOOKUP(D261,MASTERLIST!$A:$E,3,FALSE))</f>
        <v>Sume</v>
      </c>
      <c r="F261" s="23" t="str">
        <f>IF(D261="","",VLOOKUP(D261,MASTERLIST!$A:$E,4,FALSE))</f>
        <v>Mostert</v>
      </c>
      <c r="G261" s="23" t="str">
        <f>IF(D261="","",VLOOKUP(D261,MASTERLIST!$A:$E,5,FALSE))</f>
        <v>SA Ladies</v>
      </c>
      <c r="H261" s="23" t="str">
        <f>IF(D261="","",VLOOKUP(D261,MASTERLIST!$A:$E,2,FALSE))</f>
        <v>SA Ladies</v>
      </c>
      <c r="I261" s="42" t="s">
        <v>19</v>
      </c>
      <c r="J261" s="40"/>
      <c r="K261" s="42">
        <v>56</v>
      </c>
      <c r="L261" s="41">
        <f t="shared" si="59"/>
        <v>1.8</v>
      </c>
      <c r="M261" s="41">
        <f t="shared" si="60"/>
        <v>1.8</v>
      </c>
      <c r="N261" s="22" t="str">
        <f t="shared" si="61"/>
        <v>Sume Mostert</v>
      </c>
      <c r="O261" s="22" t="str">
        <f t="shared" si="66"/>
        <v>Ladies</v>
      </c>
      <c r="P261" s="22" t="str">
        <f t="shared" si="62"/>
        <v>Edibles</v>
      </c>
      <c r="Q261" s="22" t="str">
        <f t="shared" si="67"/>
        <v>D2</v>
      </c>
    </row>
    <row r="262" spans="1:17" hidden="1" x14ac:dyDescent="0.25">
      <c r="A262" s="125" t="str">
        <f t="shared" si="63"/>
        <v>2025-GUS-D2</v>
      </c>
      <c r="B262" s="123">
        <f t="shared" si="64"/>
        <v>45952</v>
      </c>
      <c r="C262" s="487" t="str">
        <f t="shared" si="65"/>
        <v>Day 2</v>
      </c>
      <c r="D262" s="489" t="s">
        <v>432</v>
      </c>
      <c r="E262" s="23" t="str">
        <f>IF(D262="","",VLOOKUP(D262,MASTERLIST!$A:$E,3,FALSE))</f>
        <v>Sume</v>
      </c>
      <c r="F262" s="23" t="str">
        <f>IF(D262="","",VLOOKUP(D262,MASTERLIST!$A:$E,4,FALSE))</f>
        <v>Mostert</v>
      </c>
      <c r="G262" s="23" t="str">
        <f>IF(D262="","",VLOOKUP(D262,MASTERLIST!$A:$E,5,FALSE))</f>
        <v>SA Ladies</v>
      </c>
      <c r="H262" s="23" t="str">
        <f>IF(D262="","",VLOOKUP(D262,MASTERLIST!$A:$E,2,FALSE))</f>
        <v>SA Ladies</v>
      </c>
      <c r="I262" s="42" t="s">
        <v>19</v>
      </c>
      <c r="J262" s="40"/>
      <c r="K262" s="42">
        <v>40</v>
      </c>
      <c r="L262" s="41">
        <f t="shared" si="59"/>
        <v>0.7</v>
      </c>
      <c r="M262" s="41">
        <f t="shared" si="60"/>
        <v>0.7</v>
      </c>
      <c r="N262" s="22" t="str">
        <f t="shared" si="61"/>
        <v>Sume Mostert</v>
      </c>
      <c r="O262" s="22" t="str">
        <f t="shared" si="66"/>
        <v>Ladies</v>
      </c>
      <c r="P262" s="22" t="str">
        <f t="shared" si="62"/>
        <v>Edibles</v>
      </c>
      <c r="Q262" s="22" t="str">
        <f t="shared" si="67"/>
        <v>D2</v>
      </c>
    </row>
    <row r="263" spans="1:17" hidden="1" x14ac:dyDescent="0.25">
      <c r="A263" s="125" t="str">
        <f t="shared" si="63"/>
        <v>2025-GUS-D2</v>
      </c>
      <c r="B263" s="123">
        <f t="shared" si="64"/>
        <v>45952</v>
      </c>
      <c r="C263" s="487" t="str">
        <f t="shared" si="65"/>
        <v>Day 2</v>
      </c>
      <c r="D263" s="489" t="s">
        <v>330</v>
      </c>
      <c r="E263" s="23" t="str">
        <f>IF(D263="","",VLOOKUP(D263,MASTERLIST!$A:$E,3,FALSE))</f>
        <v>Angelique</v>
      </c>
      <c r="F263" s="23" t="str">
        <f>IF(D263="","",VLOOKUP(D263,MASTERLIST!$A:$E,4,FALSE))</f>
        <v>Van Dyk</v>
      </c>
      <c r="G263" s="23" t="str">
        <f>IF(D263="","",VLOOKUP(D263,MASTERLIST!$A:$E,5,FALSE))</f>
        <v>SA Ladies</v>
      </c>
      <c r="H263" s="23" t="str">
        <f>IF(D263="","",VLOOKUP(D263,MASTERLIST!$A:$E,2,FALSE))</f>
        <v>SA Ladies</v>
      </c>
      <c r="I263" s="42" t="s">
        <v>19</v>
      </c>
      <c r="J263" s="40"/>
      <c r="K263" s="42">
        <v>58</v>
      </c>
      <c r="L263" s="41">
        <f t="shared" si="59"/>
        <v>2</v>
      </c>
      <c r="M263" s="41">
        <f t="shared" si="60"/>
        <v>2</v>
      </c>
      <c r="N263" s="22" t="str">
        <f t="shared" si="61"/>
        <v>Angelique Van Dyk</v>
      </c>
      <c r="O263" s="22" t="str">
        <f t="shared" si="66"/>
        <v>Ladies</v>
      </c>
      <c r="P263" s="22" t="str">
        <f t="shared" si="62"/>
        <v>Edibles</v>
      </c>
      <c r="Q263" s="22" t="str">
        <f t="shared" si="67"/>
        <v>D2</v>
      </c>
    </row>
    <row r="264" spans="1:17" hidden="1" x14ac:dyDescent="0.25">
      <c r="A264" s="125" t="str">
        <f t="shared" si="63"/>
        <v>2025-GUS-D2</v>
      </c>
      <c r="B264" s="123">
        <f t="shared" si="64"/>
        <v>45952</v>
      </c>
      <c r="C264" s="487" t="str">
        <f t="shared" si="65"/>
        <v>Day 2</v>
      </c>
      <c r="D264" s="489" t="s">
        <v>330</v>
      </c>
      <c r="E264" s="23" t="str">
        <f>IF(D264="","",VLOOKUP(D264,MASTERLIST!$A:$E,3,FALSE))</f>
        <v>Angelique</v>
      </c>
      <c r="F264" s="23" t="str">
        <f>IF(D264="","",VLOOKUP(D264,MASTERLIST!$A:$E,4,FALSE))</f>
        <v>Van Dyk</v>
      </c>
      <c r="G264" s="23" t="str">
        <f>IF(D264="","",VLOOKUP(D264,MASTERLIST!$A:$E,5,FALSE))</f>
        <v>SA Ladies</v>
      </c>
      <c r="H264" s="23" t="str">
        <f>IF(D264="","",VLOOKUP(D264,MASTERLIST!$A:$E,2,FALSE))</f>
        <v>SA Ladies</v>
      </c>
      <c r="I264" s="42" t="s">
        <v>19</v>
      </c>
      <c r="J264" s="40"/>
      <c r="K264" s="42">
        <v>60</v>
      </c>
      <c r="L264" s="41">
        <f t="shared" si="59"/>
        <v>2.2000000000000002</v>
      </c>
      <c r="M264" s="41">
        <f t="shared" si="60"/>
        <v>2.2000000000000002</v>
      </c>
      <c r="N264" s="22" t="str">
        <f t="shared" si="61"/>
        <v>Angelique Van Dyk</v>
      </c>
      <c r="O264" s="22" t="str">
        <f t="shared" si="66"/>
        <v>Ladies</v>
      </c>
      <c r="P264" s="22" t="str">
        <f t="shared" si="62"/>
        <v>Edibles</v>
      </c>
      <c r="Q264" s="22" t="str">
        <f t="shared" si="67"/>
        <v>D2</v>
      </c>
    </row>
    <row r="265" spans="1:17" hidden="1" x14ac:dyDescent="0.25">
      <c r="A265" s="125" t="str">
        <f t="shared" si="63"/>
        <v>2025-GUS-D2</v>
      </c>
      <c r="B265" s="123">
        <f t="shared" si="64"/>
        <v>45952</v>
      </c>
      <c r="C265" s="487" t="str">
        <f t="shared" si="65"/>
        <v>Day 2</v>
      </c>
      <c r="D265" s="489" t="s">
        <v>330</v>
      </c>
      <c r="E265" s="23" t="str">
        <f>IF(D265="","",VLOOKUP(D265,MASTERLIST!$A:$E,3,FALSE))</f>
        <v>Angelique</v>
      </c>
      <c r="F265" s="23" t="str">
        <f>IF(D265="","",VLOOKUP(D265,MASTERLIST!$A:$E,4,FALSE))</f>
        <v>Van Dyk</v>
      </c>
      <c r="G265" s="23" t="str">
        <f>IF(D265="","",VLOOKUP(D265,MASTERLIST!$A:$E,5,FALSE))</f>
        <v>SA Ladies</v>
      </c>
      <c r="H265" s="23" t="str">
        <f>IF(D265="","",VLOOKUP(D265,MASTERLIST!$A:$E,2,FALSE))</f>
        <v>SA Ladies</v>
      </c>
      <c r="I265" s="42" t="s">
        <v>19</v>
      </c>
      <c r="J265" s="40"/>
      <c r="K265" s="42">
        <v>55</v>
      </c>
      <c r="L265" s="41">
        <f t="shared" si="59"/>
        <v>1.7</v>
      </c>
      <c r="M265" s="41">
        <f t="shared" si="60"/>
        <v>1.7</v>
      </c>
      <c r="N265" s="22" t="str">
        <f t="shared" si="61"/>
        <v>Angelique Van Dyk</v>
      </c>
      <c r="O265" s="22" t="str">
        <f t="shared" si="66"/>
        <v>Ladies</v>
      </c>
      <c r="P265" s="22" t="str">
        <f t="shared" si="62"/>
        <v>Edibles</v>
      </c>
      <c r="Q265" s="22" t="str">
        <f t="shared" si="67"/>
        <v>D2</v>
      </c>
    </row>
    <row r="266" spans="1:17" hidden="1" x14ac:dyDescent="0.25">
      <c r="A266" s="125" t="str">
        <f t="shared" si="63"/>
        <v>2025-GUS-D2</v>
      </c>
      <c r="B266" s="123">
        <f t="shared" si="64"/>
        <v>45952</v>
      </c>
      <c r="C266" s="487" t="str">
        <f t="shared" si="65"/>
        <v>Day 2</v>
      </c>
      <c r="D266" s="489" t="s">
        <v>330</v>
      </c>
      <c r="E266" s="23" t="str">
        <f>IF(D266="","",VLOOKUP(D266,MASTERLIST!$A:$E,3,FALSE))</f>
        <v>Angelique</v>
      </c>
      <c r="F266" s="23" t="str">
        <f>IF(D266="","",VLOOKUP(D266,MASTERLIST!$A:$E,4,FALSE))</f>
        <v>Van Dyk</v>
      </c>
      <c r="G266" s="23" t="str">
        <f>IF(D266="","",VLOOKUP(D266,MASTERLIST!$A:$E,5,FALSE))</f>
        <v>SA Ladies</v>
      </c>
      <c r="H266" s="23" t="str">
        <f>IF(D266="","",VLOOKUP(D266,MASTERLIST!$A:$E,2,FALSE))</f>
        <v>SA Ladies</v>
      </c>
      <c r="I266" s="42" t="s">
        <v>19</v>
      </c>
      <c r="J266" s="40"/>
      <c r="K266" s="42">
        <v>48</v>
      </c>
      <c r="L266" s="41">
        <f t="shared" si="59"/>
        <v>1.1000000000000001</v>
      </c>
      <c r="M266" s="41">
        <f t="shared" si="60"/>
        <v>1.1000000000000001</v>
      </c>
      <c r="N266" s="22" t="str">
        <f t="shared" si="61"/>
        <v>Angelique Van Dyk</v>
      </c>
      <c r="O266" s="22" t="str">
        <f t="shared" si="66"/>
        <v>Ladies</v>
      </c>
      <c r="P266" s="22" t="str">
        <f t="shared" si="62"/>
        <v>Edibles</v>
      </c>
      <c r="Q266" s="22" t="str">
        <f t="shared" si="67"/>
        <v>D2</v>
      </c>
    </row>
    <row r="267" spans="1:17" hidden="1" x14ac:dyDescent="0.25">
      <c r="A267" s="125" t="str">
        <f t="shared" si="63"/>
        <v>2025-GUS-D2</v>
      </c>
      <c r="B267" s="123">
        <f t="shared" si="64"/>
        <v>45952</v>
      </c>
      <c r="C267" s="487" t="str">
        <f t="shared" si="65"/>
        <v>Day 2</v>
      </c>
      <c r="D267" s="489" t="s">
        <v>330</v>
      </c>
      <c r="E267" s="23" t="str">
        <f>IF(D267="","",VLOOKUP(D267,MASTERLIST!$A:$E,3,FALSE))</f>
        <v>Angelique</v>
      </c>
      <c r="F267" s="23" t="str">
        <f>IF(D267="","",VLOOKUP(D267,MASTERLIST!$A:$E,4,FALSE))</f>
        <v>Van Dyk</v>
      </c>
      <c r="G267" s="23" t="str">
        <f>IF(D267="","",VLOOKUP(D267,MASTERLIST!$A:$E,5,FALSE))</f>
        <v>SA Ladies</v>
      </c>
      <c r="H267" s="23" t="str">
        <f>IF(D267="","",VLOOKUP(D267,MASTERLIST!$A:$E,2,FALSE))</f>
        <v>SA Ladies</v>
      </c>
      <c r="I267" s="42" t="s">
        <v>19</v>
      </c>
      <c r="J267" s="40"/>
      <c r="K267" s="42">
        <v>51</v>
      </c>
      <c r="L267" s="41">
        <f t="shared" si="59"/>
        <v>1.4</v>
      </c>
      <c r="M267" s="41">
        <f t="shared" si="60"/>
        <v>1.4</v>
      </c>
      <c r="N267" s="22" t="str">
        <f t="shared" si="61"/>
        <v>Angelique Van Dyk</v>
      </c>
      <c r="O267" s="22" t="str">
        <f t="shared" si="66"/>
        <v>Ladies</v>
      </c>
      <c r="P267" s="22" t="str">
        <f t="shared" si="62"/>
        <v>Edibles</v>
      </c>
      <c r="Q267" s="22" t="str">
        <f t="shared" si="67"/>
        <v>D2</v>
      </c>
    </row>
    <row r="268" spans="1:17" hidden="1" x14ac:dyDescent="0.25">
      <c r="A268" s="125" t="str">
        <f t="shared" si="63"/>
        <v>2025-GUS-D2</v>
      </c>
      <c r="B268" s="123">
        <f t="shared" si="64"/>
        <v>45952</v>
      </c>
      <c r="C268" s="487" t="str">
        <f t="shared" si="65"/>
        <v>Day 2</v>
      </c>
      <c r="D268" s="489" t="s">
        <v>330</v>
      </c>
      <c r="E268" s="23" t="str">
        <f>IF(D268="","",VLOOKUP(D268,MASTERLIST!$A:$E,3,FALSE))</f>
        <v>Angelique</v>
      </c>
      <c r="F268" s="23" t="str">
        <f>IF(D268="","",VLOOKUP(D268,MASTERLIST!$A:$E,4,FALSE))</f>
        <v>Van Dyk</v>
      </c>
      <c r="G268" s="23" t="str">
        <f>IF(D268="","",VLOOKUP(D268,MASTERLIST!$A:$E,5,FALSE))</f>
        <v>SA Ladies</v>
      </c>
      <c r="H268" s="23" t="str">
        <f>IF(D268="","",VLOOKUP(D268,MASTERLIST!$A:$E,2,FALSE))</f>
        <v>SA Ladies</v>
      </c>
      <c r="I268" s="42" t="s">
        <v>19</v>
      </c>
      <c r="J268" s="40"/>
      <c r="K268" s="42">
        <v>51</v>
      </c>
      <c r="L268" s="41">
        <f t="shared" si="59"/>
        <v>1.4</v>
      </c>
      <c r="M268" s="41">
        <f t="shared" si="60"/>
        <v>1.4</v>
      </c>
      <c r="N268" s="22" t="str">
        <f t="shared" si="61"/>
        <v>Angelique Van Dyk</v>
      </c>
      <c r="O268" s="22" t="str">
        <f t="shared" si="66"/>
        <v>Ladies</v>
      </c>
      <c r="P268" s="22" t="str">
        <f t="shared" si="62"/>
        <v>Edibles</v>
      </c>
      <c r="Q268" s="22" t="str">
        <f t="shared" si="67"/>
        <v>D2</v>
      </c>
    </row>
    <row r="269" spans="1:17" hidden="1" x14ac:dyDescent="0.25">
      <c r="A269" s="125" t="str">
        <f t="shared" si="63"/>
        <v>2025-GUS-D2</v>
      </c>
      <c r="B269" s="123">
        <f t="shared" si="64"/>
        <v>45952</v>
      </c>
      <c r="C269" s="487" t="str">
        <f t="shared" si="65"/>
        <v>Day 2</v>
      </c>
      <c r="D269" s="489" t="s">
        <v>328</v>
      </c>
      <c r="E269" s="23" t="str">
        <f>IF(D269="","",VLOOKUP(D269,MASTERLIST!$A:$E,3,FALSE))</f>
        <v>Helen</v>
      </c>
      <c r="F269" s="23" t="str">
        <f>IF(D269="","",VLOOKUP(D269,MASTERLIST!$A:$E,4,FALSE))</f>
        <v>Potgieter</v>
      </c>
      <c r="G269" s="23" t="str">
        <f>IF(D269="","",VLOOKUP(D269,MASTERLIST!$A:$E,5,FALSE))</f>
        <v>SA Ladies</v>
      </c>
      <c r="H269" s="23" t="str">
        <f>IF(D269="","",VLOOKUP(D269,MASTERLIST!$A:$E,2,FALSE))</f>
        <v>SA Ladies</v>
      </c>
      <c r="I269" s="42" t="s">
        <v>19</v>
      </c>
      <c r="J269" s="40"/>
      <c r="K269" s="42">
        <v>46</v>
      </c>
      <c r="L269" s="41">
        <f t="shared" si="59"/>
        <v>1</v>
      </c>
      <c r="M269" s="41">
        <f t="shared" si="60"/>
        <v>1</v>
      </c>
      <c r="N269" s="22" t="str">
        <f t="shared" si="61"/>
        <v>Helen Potgieter</v>
      </c>
      <c r="O269" s="22" t="str">
        <f t="shared" si="66"/>
        <v>Ladies</v>
      </c>
      <c r="P269" s="22" t="str">
        <f t="shared" si="62"/>
        <v>Edibles</v>
      </c>
      <c r="Q269" s="22" t="str">
        <f t="shared" si="67"/>
        <v>D2</v>
      </c>
    </row>
    <row r="270" spans="1:17" hidden="1" x14ac:dyDescent="0.25">
      <c r="A270" s="125" t="str">
        <f t="shared" si="63"/>
        <v>2025-GUS-D2</v>
      </c>
      <c r="B270" s="123">
        <f t="shared" si="64"/>
        <v>45952</v>
      </c>
      <c r="C270" s="487" t="str">
        <f t="shared" si="65"/>
        <v>Day 2</v>
      </c>
      <c r="D270" s="489" t="s">
        <v>328</v>
      </c>
      <c r="E270" s="23" t="str">
        <f>IF(D270="","",VLOOKUP(D270,MASTERLIST!$A:$E,3,FALSE))</f>
        <v>Helen</v>
      </c>
      <c r="F270" s="23" t="str">
        <f>IF(D270="","",VLOOKUP(D270,MASTERLIST!$A:$E,4,FALSE))</f>
        <v>Potgieter</v>
      </c>
      <c r="G270" s="23" t="str">
        <f>IF(D270="","",VLOOKUP(D270,MASTERLIST!$A:$E,5,FALSE))</f>
        <v>SA Ladies</v>
      </c>
      <c r="H270" s="23" t="str">
        <f>IF(D270="","",VLOOKUP(D270,MASTERLIST!$A:$E,2,FALSE))</f>
        <v>SA Ladies</v>
      </c>
      <c r="I270" s="42" t="s">
        <v>19</v>
      </c>
      <c r="J270" s="40"/>
      <c r="K270" s="42">
        <v>54</v>
      </c>
      <c r="L270" s="41">
        <f t="shared" si="59"/>
        <v>1.6</v>
      </c>
      <c r="M270" s="41">
        <f t="shared" si="60"/>
        <v>1.6</v>
      </c>
      <c r="N270" s="22" t="str">
        <f t="shared" si="61"/>
        <v>Helen Potgieter</v>
      </c>
      <c r="O270" s="22" t="str">
        <f t="shared" si="66"/>
        <v>Ladies</v>
      </c>
      <c r="P270" s="22" t="str">
        <f t="shared" si="62"/>
        <v>Edibles</v>
      </c>
      <c r="Q270" s="22" t="str">
        <f t="shared" si="67"/>
        <v>D2</v>
      </c>
    </row>
    <row r="271" spans="1:17" hidden="1" x14ac:dyDescent="0.25">
      <c r="A271" s="125" t="str">
        <f t="shared" si="63"/>
        <v>2025-GUS-D2</v>
      </c>
      <c r="B271" s="123">
        <f t="shared" si="64"/>
        <v>45952</v>
      </c>
      <c r="C271" s="487" t="str">
        <f t="shared" si="65"/>
        <v>Day 2</v>
      </c>
      <c r="D271" s="489" t="s">
        <v>328</v>
      </c>
      <c r="E271" s="23" t="str">
        <f>IF(D271="","",VLOOKUP(D271,MASTERLIST!$A:$E,3,FALSE))</f>
        <v>Helen</v>
      </c>
      <c r="F271" s="23" t="str">
        <f>IF(D271="","",VLOOKUP(D271,MASTERLIST!$A:$E,4,FALSE))</f>
        <v>Potgieter</v>
      </c>
      <c r="G271" s="23" t="str">
        <f>IF(D271="","",VLOOKUP(D271,MASTERLIST!$A:$E,5,FALSE))</f>
        <v>SA Ladies</v>
      </c>
      <c r="H271" s="23" t="str">
        <f>IF(D271="","",VLOOKUP(D271,MASTERLIST!$A:$E,2,FALSE))</f>
        <v>SA Ladies</v>
      </c>
      <c r="I271" s="42" t="s">
        <v>19</v>
      </c>
      <c r="J271" s="40"/>
      <c r="K271" s="42">
        <v>63</v>
      </c>
      <c r="L271" s="41">
        <f t="shared" si="59"/>
        <v>2.6</v>
      </c>
      <c r="M271" s="41">
        <f t="shared" si="60"/>
        <v>2.6</v>
      </c>
      <c r="N271" s="22" t="str">
        <f t="shared" si="61"/>
        <v>Helen Potgieter</v>
      </c>
      <c r="O271" s="22" t="str">
        <f t="shared" si="66"/>
        <v>Ladies</v>
      </c>
      <c r="P271" s="22" t="str">
        <f t="shared" si="62"/>
        <v>Edibles</v>
      </c>
      <c r="Q271" s="22" t="str">
        <f t="shared" si="67"/>
        <v>D2</v>
      </c>
    </row>
    <row r="272" spans="1:17" hidden="1" x14ac:dyDescent="0.25">
      <c r="A272" s="125" t="str">
        <f t="shared" si="63"/>
        <v>2025-GUS-D2</v>
      </c>
      <c r="B272" s="123">
        <f t="shared" si="64"/>
        <v>45952</v>
      </c>
      <c r="C272" s="487" t="str">
        <f t="shared" si="65"/>
        <v>Day 2</v>
      </c>
      <c r="D272" s="489" t="s">
        <v>328</v>
      </c>
      <c r="E272" s="23" t="str">
        <f>IF(D272="","",VLOOKUP(D272,MASTERLIST!$A:$E,3,FALSE))</f>
        <v>Helen</v>
      </c>
      <c r="F272" s="23" t="str">
        <f>IF(D272="","",VLOOKUP(D272,MASTERLIST!$A:$E,4,FALSE))</f>
        <v>Potgieter</v>
      </c>
      <c r="G272" s="23" t="str">
        <f>IF(D272="","",VLOOKUP(D272,MASTERLIST!$A:$E,5,FALSE))</f>
        <v>SA Ladies</v>
      </c>
      <c r="H272" s="23" t="str">
        <f>IF(D272="","",VLOOKUP(D272,MASTERLIST!$A:$E,2,FALSE))</f>
        <v>SA Ladies</v>
      </c>
      <c r="I272" s="42" t="s">
        <v>19</v>
      </c>
      <c r="J272" s="40"/>
      <c r="K272" s="42">
        <v>48</v>
      </c>
      <c r="L272" s="41">
        <f t="shared" si="59"/>
        <v>1.1000000000000001</v>
      </c>
      <c r="M272" s="41">
        <f t="shared" si="60"/>
        <v>1.1000000000000001</v>
      </c>
      <c r="N272" s="22" t="str">
        <f t="shared" si="61"/>
        <v>Helen Potgieter</v>
      </c>
      <c r="O272" s="22" t="str">
        <f t="shared" si="66"/>
        <v>Ladies</v>
      </c>
      <c r="P272" s="22" t="str">
        <f t="shared" si="62"/>
        <v>Edibles</v>
      </c>
      <c r="Q272" s="22" t="str">
        <f t="shared" si="67"/>
        <v>D2</v>
      </c>
    </row>
    <row r="273" spans="1:17" hidden="1" x14ac:dyDescent="0.25">
      <c r="A273" s="125" t="str">
        <f t="shared" si="63"/>
        <v>2025-GUS-D2</v>
      </c>
      <c r="B273" s="123">
        <f t="shared" si="64"/>
        <v>45952</v>
      </c>
      <c r="C273" s="487" t="str">
        <f t="shared" si="65"/>
        <v>Day 2</v>
      </c>
      <c r="D273" s="489" t="s">
        <v>328</v>
      </c>
      <c r="E273" s="23" t="str">
        <f>IF(D273="","",VLOOKUP(D273,MASTERLIST!$A:$E,3,FALSE))</f>
        <v>Helen</v>
      </c>
      <c r="F273" s="23" t="str">
        <f>IF(D273="","",VLOOKUP(D273,MASTERLIST!$A:$E,4,FALSE))</f>
        <v>Potgieter</v>
      </c>
      <c r="G273" s="23" t="str">
        <f>IF(D273="","",VLOOKUP(D273,MASTERLIST!$A:$E,5,FALSE))</f>
        <v>SA Ladies</v>
      </c>
      <c r="H273" s="23" t="str">
        <f>IF(D273="","",VLOOKUP(D273,MASTERLIST!$A:$E,2,FALSE))</f>
        <v>SA Ladies</v>
      </c>
      <c r="I273" s="42" t="s">
        <v>19</v>
      </c>
      <c r="J273" s="40"/>
      <c r="K273" s="42">
        <v>54</v>
      </c>
      <c r="L273" s="41">
        <f t="shared" si="59"/>
        <v>1.6</v>
      </c>
      <c r="M273" s="41">
        <f t="shared" si="60"/>
        <v>1.6</v>
      </c>
      <c r="N273" s="22" t="str">
        <f t="shared" si="61"/>
        <v>Helen Potgieter</v>
      </c>
      <c r="O273" s="22" t="str">
        <f t="shared" si="66"/>
        <v>Ladies</v>
      </c>
      <c r="P273" s="22" t="str">
        <f t="shared" si="62"/>
        <v>Edibles</v>
      </c>
      <c r="Q273" s="22" t="str">
        <f t="shared" si="67"/>
        <v>D2</v>
      </c>
    </row>
    <row r="274" spans="1:17" hidden="1" x14ac:dyDescent="0.25">
      <c r="A274" s="125" t="str">
        <f t="shared" si="63"/>
        <v>2025-GUS-D2</v>
      </c>
      <c r="B274" s="123">
        <f t="shared" si="64"/>
        <v>45952</v>
      </c>
      <c r="C274" s="487" t="str">
        <f t="shared" si="65"/>
        <v>Day 2</v>
      </c>
      <c r="D274" s="489" t="s">
        <v>328</v>
      </c>
      <c r="E274" s="23" t="str">
        <f>IF(D274="","",VLOOKUP(D274,MASTERLIST!$A:$E,3,FALSE))</f>
        <v>Helen</v>
      </c>
      <c r="F274" s="23" t="str">
        <f>IF(D274="","",VLOOKUP(D274,MASTERLIST!$A:$E,4,FALSE))</f>
        <v>Potgieter</v>
      </c>
      <c r="G274" s="23" t="str">
        <f>IF(D274="","",VLOOKUP(D274,MASTERLIST!$A:$E,5,FALSE))</f>
        <v>SA Ladies</v>
      </c>
      <c r="H274" s="23" t="str">
        <f>IF(D274="","",VLOOKUP(D274,MASTERLIST!$A:$E,2,FALSE))</f>
        <v>SA Ladies</v>
      </c>
      <c r="I274" s="42" t="s">
        <v>19</v>
      </c>
      <c r="J274" s="40"/>
      <c r="K274" s="42">
        <v>44</v>
      </c>
      <c r="L274" s="41">
        <f t="shared" si="59"/>
        <v>0.9</v>
      </c>
      <c r="M274" s="41">
        <f t="shared" si="60"/>
        <v>0.9</v>
      </c>
      <c r="N274" s="22" t="str">
        <f t="shared" si="61"/>
        <v>Helen Potgieter</v>
      </c>
      <c r="O274" s="22" t="str">
        <f t="shared" si="66"/>
        <v>Ladies</v>
      </c>
      <c r="P274" s="22" t="str">
        <f t="shared" si="62"/>
        <v>Edibles</v>
      </c>
      <c r="Q274" s="22" t="str">
        <f t="shared" si="67"/>
        <v>D2</v>
      </c>
    </row>
    <row r="275" spans="1:17" hidden="1" x14ac:dyDescent="0.25">
      <c r="A275" s="125" t="str">
        <f t="shared" si="63"/>
        <v>2025-GUS-D2</v>
      </c>
      <c r="B275" s="123">
        <f t="shared" si="64"/>
        <v>45952</v>
      </c>
      <c r="C275" s="487" t="str">
        <f t="shared" si="65"/>
        <v>Day 2</v>
      </c>
      <c r="D275" s="489" t="s">
        <v>325</v>
      </c>
      <c r="E275" s="23" t="str">
        <f>IF(D275="","",VLOOKUP(D275,MASTERLIST!$A:$E,3,FALSE))</f>
        <v>Yolanda</v>
      </c>
      <c r="F275" s="23" t="str">
        <f>IF(D275="","",VLOOKUP(D275,MASTERLIST!$A:$E,4,FALSE))</f>
        <v>Vermeulen</v>
      </c>
      <c r="G275" s="23" t="str">
        <f>IF(D275="","",VLOOKUP(D275,MASTERLIST!$A:$E,5,FALSE))</f>
        <v>SA Ladies</v>
      </c>
      <c r="H275" s="23" t="str">
        <f>IF(D275="","",VLOOKUP(D275,MASTERLIST!$A:$E,2,FALSE))</f>
        <v>SA Ladies</v>
      </c>
      <c r="I275" s="42" t="s">
        <v>19</v>
      </c>
      <c r="J275" s="40"/>
      <c r="K275" s="42">
        <v>48</v>
      </c>
      <c r="L275" s="41">
        <f t="shared" si="59"/>
        <v>1.1000000000000001</v>
      </c>
      <c r="M275" s="41">
        <f t="shared" si="60"/>
        <v>1.1000000000000001</v>
      </c>
      <c r="N275" s="22" t="str">
        <f t="shared" si="61"/>
        <v>Yolanda Vermeulen</v>
      </c>
      <c r="O275" s="22" t="str">
        <f t="shared" si="66"/>
        <v>Ladies</v>
      </c>
      <c r="P275" s="22" t="str">
        <f t="shared" si="62"/>
        <v>Edibles</v>
      </c>
      <c r="Q275" s="22" t="str">
        <f t="shared" si="67"/>
        <v>D2</v>
      </c>
    </row>
    <row r="276" spans="1:17" hidden="1" x14ac:dyDescent="0.25">
      <c r="A276" s="125" t="str">
        <f t="shared" si="63"/>
        <v>2025-GUS-D2</v>
      </c>
      <c r="B276" s="123">
        <f t="shared" si="64"/>
        <v>45952</v>
      </c>
      <c r="C276" s="487" t="str">
        <f t="shared" si="65"/>
        <v>Day 2</v>
      </c>
      <c r="D276" s="489" t="s">
        <v>325</v>
      </c>
      <c r="E276" s="23" t="str">
        <f>IF(D276="","",VLOOKUP(D276,MASTERLIST!$A:$E,3,FALSE))</f>
        <v>Yolanda</v>
      </c>
      <c r="F276" s="23" t="str">
        <f>IF(D276="","",VLOOKUP(D276,MASTERLIST!$A:$E,4,FALSE))</f>
        <v>Vermeulen</v>
      </c>
      <c r="G276" s="23" t="str">
        <f>IF(D276="","",VLOOKUP(D276,MASTERLIST!$A:$E,5,FALSE))</f>
        <v>SA Ladies</v>
      </c>
      <c r="H276" s="23" t="str">
        <f>IF(D276="","",VLOOKUP(D276,MASTERLIST!$A:$E,2,FALSE))</f>
        <v>SA Ladies</v>
      </c>
      <c r="I276" s="42" t="s">
        <v>19</v>
      </c>
      <c r="J276" s="40"/>
      <c r="K276" s="42">
        <v>50</v>
      </c>
      <c r="L276" s="41">
        <f t="shared" ref="L276:L339" si="68">IF(K276="","",IF(I276="",ROUND(HLOOKUP(J276,kgList,K276,FALSE),1),ROUND(HLOOKUP(I276,kgList,K276,FALSE),1)))</f>
        <v>1.3</v>
      </c>
      <c r="M276" s="41">
        <f t="shared" ref="M276:M339" si="69">IF(L276="","",IF(COUNTA(I276:J276)&gt;1,"Edible or Inedible",IF(COUNTA(I276)=1,L276*1,IF(COUNTA(J276)=1,L276*1,"ERROR"))))</f>
        <v>1.3</v>
      </c>
      <c r="N276" s="22" t="str">
        <f t="shared" si="61"/>
        <v>Yolanda Vermeulen</v>
      </c>
      <c r="O276" s="22" t="str">
        <f t="shared" si="66"/>
        <v>Ladies</v>
      </c>
      <c r="P276" s="22" t="str">
        <f t="shared" si="62"/>
        <v>Edibles</v>
      </c>
      <c r="Q276" s="22" t="str">
        <f t="shared" si="67"/>
        <v>D2</v>
      </c>
    </row>
    <row r="277" spans="1:17" hidden="1" x14ac:dyDescent="0.25">
      <c r="A277" s="125" t="str">
        <f t="shared" si="63"/>
        <v>2025-GUS-D2</v>
      </c>
      <c r="B277" s="123">
        <f t="shared" si="64"/>
        <v>45952</v>
      </c>
      <c r="C277" s="487" t="str">
        <f t="shared" si="65"/>
        <v>Day 2</v>
      </c>
      <c r="D277" s="489" t="s">
        <v>325</v>
      </c>
      <c r="E277" s="23" t="str">
        <f>IF(D277="","",VLOOKUP(D277,MASTERLIST!$A:$E,3,FALSE))</f>
        <v>Yolanda</v>
      </c>
      <c r="F277" s="23" t="str">
        <f>IF(D277="","",VLOOKUP(D277,MASTERLIST!$A:$E,4,FALSE))</f>
        <v>Vermeulen</v>
      </c>
      <c r="G277" s="23" t="str">
        <f>IF(D277="","",VLOOKUP(D277,MASTERLIST!$A:$E,5,FALSE))</f>
        <v>SA Ladies</v>
      </c>
      <c r="H277" s="23" t="str">
        <f>IF(D277="","",VLOOKUP(D277,MASTERLIST!$A:$E,2,FALSE))</f>
        <v>SA Ladies</v>
      </c>
      <c r="I277" s="42" t="s">
        <v>19</v>
      </c>
      <c r="J277" s="40"/>
      <c r="K277" s="42">
        <v>46</v>
      </c>
      <c r="L277" s="41">
        <f t="shared" si="68"/>
        <v>1</v>
      </c>
      <c r="M277" s="41">
        <f t="shared" si="69"/>
        <v>1</v>
      </c>
      <c r="N277" s="22" t="str">
        <f t="shared" si="61"/>
        <v>Yolanda Vermeulen</v>
      </c>
      <c r="O277" s="22" t="str">
        <f t="shared" si="66"/>
        <v>Ladies</v>
      </c>
      <c r="P277" s="22" t="str">
        <f t="shared" si="62"/>
        <v>Edibles</v>
      </c>
      <c r="Q277" s="22" t="str">
        <f t="shared" si="67"/>
        <v>D2</v>
      </c>
    </row>
    <row r="278" spans="1:17" hidden="1" x14ac:dyDescent="0.25">
      <c r="A278" s="125" t="str">
        <f t="shared" si="63"/>
        <v>2025-GUS-D2</v>
      </c>
      <c r="B278" s="123">
        <f t="shared" si="64"/>
        <v>45952</v>
      </c>
      <c r="C278" s="487" t="str">
        <f t="shared" si="65"/>
        <v>Day 2</v>
      </c>
      <c r="D278" s="489" t="s">
        <v>325</v>
      </c>
      <c r="E278" s="23" t="str">
        <f>IF(D278="","",VLOOKUP(D278,MASTERLIST!$A:$E,3,FALSE))</f>
        <v>Yolanda</v>
      </c>
      <c r="F278" s="23" t="str">
        <f>IF(D278="","",VLOOKUP(D278,MASTERLIST!$A:$E,4,FALSE))</f>
        <v>Vermeulen</v>
      </c>
      <c r="G278" s="23" t="str">
        <f>IF(D278="","",VLOOKUP(D278,MASTERLIST!$A:$E,5,FALSE))</f>
        <v>SA Ladies</v>
      </c>
      <c r="H278" s="23" t="str">
        <f>IF(D278="","",VLOOKUP(D278,MASTERLIST!$A:$E,2,FALSE))</f>
        <v>SA Ladies</v>
      </c>
      <c r="I278" s="42" t="s">
        <v>19</v>
      </c>
      <c r="J278" s="40"/>
      <c r="K278" s="42">
        <v>54</v>
      </c>
      <c r="L278" s="41">
        <f t="shared" si="68"/>
        <v>1.6</v>
      </c>
      <c r="M278" s="41">
        <f t="shared" si="69"/>
        <v>1.6</v>
      </c>
      <c r="N278" s="22" t="str">
        <f t="shared" si="61"/>
        <v>Yolanda Vermeulen</v>
      </c>
      <c r="O278" s="22" t="str">
        <f t="shared" si="66"/>
        <v>Ladies</v>
      </c>
      <c r="P278" s="22" t="str">
        <f t="shared" si="62"/>
        <v>Edibles</v>
      </c>
      <c r="Q278" s="22" t="str">
        <f t="shared" si="67"/>
        <v>D2</v>
      </c>
    </row>
    <row r="279" spans="1:17" hidden="1" x14ac:dyDescent="0.25">
      <c r="A279" s="125" t="str">
        <f t="shared" si="63"/>
        <v>2025-GUS-D2</v>
      </c>
      <c r="B279" s="123">
        <f t="shared" si="64"/>
        <v>45952</v>
      </c>
      <c r="C279" s="487" t="str">
        <f t="shared" si="65"/>
        <v>Day 2</v>
      </c>
      <c r="D279" s="489" t="s">
        <v>325</v>
      </c>
      <c r="E279" s="23" t="str">
        <f>IF(D279="","",VLOOKUP(D279,MASTERLIST!$A:$E,3,FALSE))</f>
        <v>Yolanda</v>
      </c>
      <c r="F279" s="23" t="str">
        <f>IF(D279="","",VLOOKUP(D279,MASTERLIST!$A:$E,4,FALSE))</f>
        <v>Vermeulen</v>
      </c>
      <c r="G279" s="23" t="str">
        <f>IF(D279="","",VLOOKUP(D279,MASTERLIST!$A:$E,5,FALSE))</f>
        <v>SA Ladies</v>
      </c>
      <c r="H279" s="23" t="str">
        <f>IF(D279="","",VLOOKUP(D279,MASTERLIST!$A:$E,2,FALSE))</f>
        <v>SA Ladies</v>
      </c>
      <c r="I279" s="42" t="s">
        <v>19</v>
      </c>
      <c r="J279" s="40"/>
      <c r="K279" s="42">
        <v>45</v>
      </c>
      <c r="L279" s="41">
        <f t="shared" si="68"/>
        <v>0.9</v>
      </c>
      <c r="M279" s="41">
        <f t="shared" si="69"/>
        <v>0.9</v>
      </c>
      <c r="N279" s="22" t="str">
        <f t="shared" si="61"/>
        <v>Yolanda Vermeulen</v>
      </c>
      <c r="O279" s="22" t="str">
        <f t="shared" si="66"/>
        <v>Ladies</v>
      </c>
      <c r="P279" s="22" t="str">
        <f t="shared" si="62"/>
        <v>Edibles</v>
      </c>
      <c r="Q279" s="22" t="str">
        <f t="shared" si="67"/>
        <v>D2</v>
      </c>
    </row>
    <row r="280" spans="1:17" hidden="1" x14ac:dyDescent="0.25">
      <c r="A280" s="125" t="str">
        <f t="shared" si="63"/>
        <v>2025-GUS-D2</v>
      </c>
      <c r="B280" s="123">
        <f t="shared" si="64"/>
        <v>45952</v>
      </c>
      <c r="C280" s="487" t="str">
        <f t="shared" si="65"/>
        <v>Day 2</v>
      </c>
      <c r="D280" s="489" t="s">
        <v>325</v>
      </c>
      <c r="E280" s="23" t="str">
        <f>IF(D280="","",VLOOKUP(D280,MASTERLIST!$A:$E,3,FALSE))</f>
        <v>Yolanda</v>
      </c>
      <c r="F280" s="23" t="str">
        <f>IF(D280="","",VLOOKUP(D280,MASTERLIST!$A:$E,4,FALSE))</f>
        <v>Vermeulen</v>
      </c>
      <c r="G280" s="23" t="str">
        <f>IF(D280="","",VLOOKUP(D280,MASTERLIST!$A:$E,5,FALSE))</f>
        <v>SA Ladies</v>
      </c>
      <c r="H280" s="23" t="str">
        <f>IF(D280="","",VLOOKUP(D280,MASTERLIST!$A:$E,2,FALSE))</f>
        <v>SA Ladies</v>
      </c>
      <c r="I280" s="42" t="s">
        <v>19</v>
      </c>
      <c r="J280" s="40"/>
      <c r="K280" s="42">
        <v>57</v>
      </c>
      <c r="L280" s="41">
        <f t="shared" si="68"/>
        <v>1.9</v>
      </c>
      <c r="M280" s="41">
        <f t="shared" si="69"/>
        <v>1.9</v>
      </c>
      <c r="N280" s="22" t="str">
        <f t="shared" si="61"/>
        <v>Yolanda Vermeulen</v>
      </c>
      <c r="O280" s="22" t="str">
        <f t="shared" si="66"/>
        <v>Ladies</v>
      </c>
      <c r="P280" s="22" t="str">
        <f t="shared" si="62"/>
        <v>Edibles</v>
      </c>
      <c r="Q280" s="22" t="str">
        <f t="shared" si="67"/>
        <v>D2</v>
      </c>
    </row>
    <row r="281" spans="1:17" hidden="1" x14ac:dyDescent="0.25">
      <c r="A281" s="125" t="str">
        <f t="shared" si="63"/>
        <v>2025-GUS-D2</v>
      </c>
      <c r="B281" s="123">
        <f t="shared" si="64"/>
        <v>45952</v>
      </c>
      <c r="C281" s="487" t="str">
        <f t="shared" si="65"/>
        <v>Day 2</v>
      </c>
      <c r="D281" s="489" t="s">
        <v>325</v>
      </c>
      <c r="E281" s="23" t="str">
        <f>IF(D281="","",VLOOKUP(D281,MASTERLIST!$A:$E,3,FALSE))</f>
        <v>Yolanda</v>
      </c>
      <c r="F281" s="23" t="str">
        <f>IF(D281="","",VLOOKUP(D281,MASTERLIST!$A:$E,4,FALSE))</f>
        <v>Vermeulen</v>
      </c>
      <c r="G281" s="23" t="str">
        <f>IF(D281="","",VLOOKUP(D281,MASTERLIST!$A:$E,5,FALSE))</f>
        <v>SA Ladies</v>
      </c>
      <c r="H281" s="23" t="str">
        <f>IF(D281="","",VLOOKUP(D281,MASTERLIST!$A:$E,2,FALSE))</f>
        <v>SA Ladies</v>
      </c>
      <c r="I281" s="42" t="s">
        <v>19</v>
      </c>
      <c r="J281" s="40"/>
      <c r="K281" s="42">
        <v>47</v>
      </c>
      <c r="L281" s="41">
        <f t="shared" si="68"/>
        <v>1.1000000000000001</v>
      </c>
      <c r="M281" s="41">
        <f t="shared" si="69"/>
        <v>1.1000000000000001</v>
      </c>
      <c r="N281" s="22" t="str">
        <f t="shared" si="61"/>
        <v>Yolanda Vermeulen</v>
      </c>
      <c r="O281" s="22" t="str">
        <f t="shared" si="66"/>
        <v>Ladies</v>
      </c>
      <c r="P281" s="22" t="str">
        <f t="shared" si="62"/>
        <v>Edibles</v>
      </c>
      <c r="Q281" s="22" t="str">
        <f t="shared" si="67"/>
        <v>D2</v>
      </c>
    </row>
    <row r="282" spans="1:17" hidden="1" x14ac:dyDescent="0.25">
      <c r="A282" s="125" t="str">
        <f t="shared" si="63"/>
        <v>2025-GUS-D2</v>
      </c>
      <c r="B282" s="123">
        <f t="shared" si="64"/>
        <v>45952</v>
      </c>
      <c r="C282" s="487" t="str">
        <f t="shared" si="65"/>
        <v>Day 2</v>
      </c>
      <c r="D282" s="489" t="s">
        <v>325</v>
      </c>
      <c r="E282" s="23" t="str">
        <f>IF(D282="","",VLOOKUP(D282,MASTERLIST!$A:$E,3,FALSE))</f>
        <v>Yolanda</v>
      </c>
      <c r="F282" s="23" t="str">
        <f>IF(D282="","",VLOOKUP(D282,MASTERLIST!$A:$E,4,FALSE))</f>
        <v>Vermeulen</v>
      </c>
      <c r="G282" s="23" t="str">
        <f>IF(D282="","",VLOOKUP(D282,MASTERLIST!$A:$E,5,FALSE))</f>
        <v>SA Ladies</v>
      </c>
      <c r="H282" s="23" t="str">
        <f>IF(D282="","",VLOOKUP(D282,MASTERLIST!$A:$E,2,FALSE))</f>
        <v>SA Ladies</v>
      </c>
      <c r="I282" s="42" t="s">
        <v>19</v>
      </c>
      <c r="J282" s="40"/>
      <c r="K282" s="42">
        <v>46</v>
      </c>
      <c r="L282" s="41">
        <f t="shared" si="68"/>
        <v>1</v>
      </c>
      <c r="M282" s="41">
        <f t="shared" si="69"/>
        <v>1</v>
      </c>
      <c r="N282" s="22" t="str">
        <f t="shared" ref="N282:N345" si="70">CONCATENATE(E282," ",F282)</f>
        <v>Yolanda Vermeulen</v>
      </c>
      <c r="O282" s="22" t="str">
        <f t="shared" si="66"/>
        <v>Ladies</v>
      </c>
      <c r="P282" s="22" t="str">
        <f t="shared" ref="P282:P345" si="71">IF(I282="",IF(J282="","",$J$1),$I$1)</f>
        <v>Edibles</v>
      </c>
      <c r="Q282" s="22" t="str">
        <f t="shared" si="67"/>
        <v>D2</v>
      </c>
    </row>
    <row r="283" spans="1:17" hidden="1" x14ac:dyDescent="0.25">
      <c r="A283" s="125" t="str">
        <f t="shared" si="63"/>
        <v>2025-GUS-D2</v>
      </c>
      <c r="B283" s="123">
        <f t="shared" si="64"/>
        <v>45952</v>
      </c>
      <c r="C283" s="487" t="str">
        <f t="shared" si="65"/>
        <v>Day 2</v>
      </c>
      <c r="D283" s="489" t="s">
        <v>325</v>
      </c>
      <c r="E283" s="23" t="str">
        <f>IF(D283="","",VLOOKUP(D283,MASTERLIST!$A:$E,3,FALSE))</f>
        <v>Yolanda</v>
      </c>
      <c r="F283" s="23" t="str">
        <f>IF(D283="","",VLOOKUP(D283,MASTERLIST!$A:$E,4,FALSE))</f>
        <v>Vermeulen</v>
      </c>
      <c r="G283" s="23" t="str">
        <f>IF(D283="","",VLOOKUP(D283,MASTERLIST!$A:$E,5,FALSE))</f>
        <v>SA Ladies</v>
      </c>
      <c r="H283" s="23" t="str">
        <f>IF(D283="","",VLOOKUP(D283,MASTERLIST!$A:$E,2,FALSE))</f>
        <v>SA Ladies</v>
      </c>
      <c r="I283" s="42" t="s">
        <v>19</v>
      </c>
      <c r="J283" s="40"/>
      <c r="K283" s="42">
        <v>54</v>
      </c>
      <c r="L283" s="41">
        <f t="shared" si="68"/>
        <v>1.6</v>
      </c>
      <c r="M283" s="41">
        <f t="shared" si="69"/>
        <v>1.6</v>
      </c>
      <c r="N283" s="22" t="str">
        <f t="shared" si="70"/>
        <v>Yolanda Vermeulen</v>
      </c>
      <c r="O283" s="22" t="str">
        <f t="shared" si="66"/>
        <v>Ladies</v>
      </c>
      <c r="P283" s="22" t="str">
        <f t="shared" si="71"/>
        <v>Edibles</v>
      </c>
      <c r="Q283" s="22" t="str">
        <f t="shared" si="67"/>
        <v>D2</v>
      </c>
    </row>
    <row r="284" spans="1:17" hidden="1" x14ac:dyDescent="0.25">
      <c r="A284" s="125" t="str">
        <f t="shared" si="63"/>
        <v>2025-GUS-D2</v>
      </c>
      <c r="B284" s="123">
        <f t="shared" si="64"/>
        <v>45952</v>
      </c>
      <c r="C284" s="487" t="str">
        <f t="shared" si="65"/>
        <v>Day 2</v>
      </c>
      <c r="D284" s="489" t="s">
        <v>191</v>
      </c>
      <c r="E284" s="23" t="str">
        <f>IF(D284="","",VLOOKUP(D284,MASTERLIST!$A:$E,3,FALSE))</f>
        <v>Mariette</v>
      </c>
      <c r="F284" s="23" t="str">
        <f>IF(D284="","",VLOOKUP(D284,MASTERLIST!$A:$E,4,FALSE))</f>
        <v>Westraad</v>
      </c>
      <c r="G284" s="23" t="str">
        <f>IF(D284="","",VLOOKUP(D284,MASTERLIST!$A:$E,5,FALSE))</f>
        <v>SA Ladies</v>
      </c>
      <c r="H284" s="23" t="str">
        <f>IF(D284="","",VLOOKUP(D284,MASTERLIST!$A:$E,2,FALSE))</f>
        <v>SA Ladies</v>
      </c>
      <c r="I284" s="42" t="s">
        <v>19</v>
      </c>
      <c r="J284" s="40"/>
      <c r="K284" s="42">
        <v>61</v>
      </c>
      <c r="L284" s="41">
        <f t="shared" si="68"/>
        <v>2.2999999999999998</v>
      </c>
      <c r="M284" s="41">
        <f t="shared" si="69"/>
        <v>2.2999999999999998</v>
      </c>
      <c r="N284" s="22" t="str">
        <f t="shared" si="70"/>
        <v>Mariette Westraad</v>
      </c>
      <c r="O284" s="22" t="str">
        <f t="shared" si="66"/>
        <v>Ladies</v>
      </c>
      <c r="P284" s="22" t="str">
        <f t="shared" si="71"/>
        <v>Edibles</v>
      </c>
      <c r="Q284" s="22" t="str">
        <f t="shared" si="67"/>
        <v>D2</v>
      </c>
    </row>
    <row r="285" spans="1:17" hidden="1" x14ac:dyDescent="0.25">
      <c r="A285" s="125" t="str">
        <f t="shared" si="63"/>
        <v>2025-GUS-D2</v>
      </c>
      <c r="B285" s="123">
        <f t="shared" si="64"/>
        <v>45952</v>
      </c>
      <c r="C285" s="487" t="str">
        <f t="shared" si="65"/>
        <v>Day 2</v>
      </c>
      <c r="D285" s="489" t="s">
        <v>191</v>
      </c>
      <c r="E285" s="23" t="str">
        <f>IF(D285="","",VLOOKUP(D285,MASTERLIST!$A:$E,3,FALSE))</f>
        <v>Mariette</v>
      </c>
      <c r="F285" s="23" t="str">
        <f>IF(D285="","",VLOOKUP(D285,MASTERLIST!$A:$E,4,FALSE))</f>
        <v>Westraad</v>
      </c>
      <c r="G285" s="23" t="str">
        <f>IF(D285="","",VLOOKUP(D285,MASTERLIST!$A:$E,5,FALSE))</f>
        <v>SA Ladies</v>
      </c>
      <c r="H285" s="23" t="str">
        <f>IF(D285="","",VLOOKUP(D285,MASTERLIST!$A:$E,2,FALSE))</f>
        <v>SA Ladies</v>
      </c>
      <c r="I285" s="42" t="s">
        <v>19</v>
      </c>
      <c r="J285" s="40"/>
      <c r="K285" s="42">
        <v>52</v>
      </c>
      <c r="L285" s="41">
        <f t="shared" ref="L285" si="72">IF(K285="","",IF(I285="",ROUND(HLOOKUP(J285,kgList,K285,FALSE),1),ROUND(HLOOKUP(I285,kgList,K285,FALSE),1)))</f>
        <v>1.4</v>
      </c>
      <c r="M285" s="41">
        <f t="shared" ref="M285" si="73">IF(L285="","",IF(COUNTA(I285:J285)&gt;1,"Edible or Inedible",IF(COUNTA(I285)=1,L285*1,IF(COUNTA(J285)=1,L285*1,"ERROR"))))</f>
        <v>1.4</v>
      </c>
      <c r="N285" s="22" t="str">
        <f t="shared" si="70"/>
        <v>Mariette Westraad</v>
      </c>
      <c r="O285" s="22" t="str">
        <f t="shared" si="66"/>
        <v>Ladies</v>
      </c>
      <c r="P285" s="22" t="str">
        <f t="shared" si="71"/>
        <v>Edibles</v>
      </c>
      <c r="Q285" s="22" t="str">
        <f t="shared" si="67"/>
        <v>D2</v>
      </c>
    </row>
    <row r="286" spans="1:17" hidden="1" x14ac:dyDescent="0.25">
      <c r="A286" s="125" t="str">
        <f t="shared" si="63"/>
        <v>2025-GUS-D2</v>
      </c>
      <c r="B286" s="123">
        <f t="shared" si="64"/>
        <v>45952</v>
      </c>
      <c r="C286" s="487" t="str">
        <f t="shared" si="65"/>
        <v>Day 2</v>
      </c>
      <c r="D286" s="489" t="s">
        <v>191</v>
      </c>
      <c r="E286" s="23" t="str">
        <f>IF(D286="","",VLOOKUP(D286,MASTERLIST!$A:$E,3,FALSE))</f>
        <v>Mariette</v>
      </c>
      <c r="F286" s="23" t="str">
        <f>IF(D286="","",VLOOKUP(D286,MASTERLIST!$A:$E,4,FALSE))</f>
        <v>Westraad</v>
      </c>
      <c r="G286" s="23" t="str">
        <f>IF(D286="","",VLOOKUP(D286,MASTERLIST!$A:$E,5,FALSE))</f>
        <v>SA Ladies</v>
      </c>
      <c r="H286" s="23" t="str">
        <f>IF(D286="","",VLOOKUP(D286,MASTERLIST!$A:$E,2,FALSE))</f>
        <v>SA Ladies</v>
      </c>
      <c r="I286" s="42" t="s">
        <v>19</v>
      </c>
      <c r="J286" s="40"/>
      <c r="K286" s="42">
        <v>62</v>
      </c>
      <c r="L286" s="41">
        <f t="shared" ref="L286" si="74">IF(K286="","",IF(I286="",ROUND(HLOOKUP(J286,kgList,K286,FALSE),1),ROUND(HLOOKUP(I286,kgList,K286,FALSE),1)))</f>
        <v>2.5</v>
      </c>
      <c r="M286" s="41">
        <f t="shared" ref="M286" si="75">IF(L286="","",IF(COUNTA(I286:J286)&gt;1,"Edible or Inedible",IF(COUNTA(I286)=1,L286*1,IF(COUNTA(J286)=1,L286*1,"ERROR"))))</f>
        <v>2.5</v>
      </c>
      <c r="N286" s="22" t="str">
        <f t="shared" si="70"/>
        <v>Mariette Westraad</v>
      </c>
      <c r="O286" s="22" t="str">
        <f t="shared" si="66"/>
        <v>Ladies</v>
      </c>
      <c r="P286" s="22" t="str">
        <f t="shared" si="71"/>
        <v>Edibles</v>
      </c>
      <c r="Q286" s="22" t="str">
        <f t="shared" si="67"/>
        <v>D2</v>
      </c>
    </row>
    <row r="287" spans="1:17" hidden="1" x14ac:dyDescent="0.25">
      <c r="A287" s="125" t="str">
        <f t="shared" si="63"/>
        <v>2025-GUS-D2</v>
      </c>
      <c r="B287" s="123">
        <f t="shared" si="64"/>
        <v>45952</v>
      </c>
      <c r="C287" s="487" t="str">
        <f t="shared" si="65"/>
        <v>Day 2</v>
      </c>
      <c r="D287" s="489" t="s">
        <v>191</v>
      </c>
      <c r="E287" s="23" t="str">
        <f>IF(D287="","",VLOOKUP(D287,MASTERLIST!$A:$E,3,FALSE))</f>
        <v>Mariette</v>
      </c>
      <c r="F287" s="23" t="str">
        <f>IF(D287="","",VLOOKUP(D287,MASTERLIST!$A:$E,4,FALSE))</f>
        <v>Westraad</v>
      </c>
      <c r="G287" s="23" t="str">
        <f>IF(D287="","",VLOOKUP(D287,MASTERLIST!$A:$E,5,FALSE))</f>
        <v>SA Ladies</v>
      </c>
      <c r="H287" s="23" t="str">
        <f>IF(D287="","",VLOOKUP(D287,MASTERLIST!$A:$E,2,FALSE))</f>
        <v>SA Ladies</v>
      </c>
      <c r="I287" s="42" t="s">
        <v>19</v>
      </c>
      <c r="J287" s="40"/>
      <c r="K287" s="42">
        <v>48</v>
      </c>
      <c r="L287" s="41">
        <f t="shared" si="68"/>
        <v>1.1000000000000001</v>
      </c>
      <c r="M287" s="41">
        <f t="shared" si="69"/>
        <v>1.1000000000000001</v>
      </c>
      <c r="N287" s="22" t="str">
        <f t="shared" si="70"/>
        <v>Mariette Westraad</v>
      </c>
      <c r="O287" s="22" t="str">
        <f t="shared" si="66"/>
        <v>Ladies</v>
      </c>
      <c r="P287" s="22" t="str">
        <f t="shared" si="71"/>
        <v>Edibles</v>
      </c>
      <c r="Q287" s="22" t="str">
        <f t="shared" si="67"/>
        <v>D2</v>
      </c>
    </row>
    <row r="288" spans="1:17" hidden="1" x14ac:dyDescent="0.25">
      <c r="A288" s="125" t="str">
        <f t="shared" si="63"/>
        <v>2025-GUS-D2</v>
      </c>
      <c r="B288" s="123">
        <f t="shared" si="64"/>
        <v>45952</v>
      </c>
      <c r="C288" s="487" t="str">
        <f t="shared" si="65"/>
        <v>Day 2</v>
      </c>
      <c r="D288" s="489" t="s">
        <v>191</v>
      </c>
      <c r="E288" s="23" t="str">
        <f>IF(D288="","",VLOOKUP(D288,MASTERLIST!$A:$E,3,FALSE))</f>
        <v>Mariette</v>
      </c>
      <c r="F288" s="23" t="str">
        <f>IF(D288="","",VLOOKUP(D288,MASTERLIST!$A:$E,4,FALSE))</f>
        <v>Westraad</v>
      </c>
      <c r="G288" s="23" t="str">
        <f>IF(D288="","",VLOOKUP(D288,MASTERLIST!$A:$E,5,FALSE))</f>
        <v>SA Ladies</v>
      </c>
      <c r="H288" s="23" t="str">
        <f>IF(D288="","",VLOOKUP(D288,MASTERLIST!$A:$E,2,FALSE))</f>
        <v>SA Ladies</v>
      </c>
      <c r="I288" s="42" t="s">
        <v>19</v>
      </c>
      <c r="J288" s="40"/>
      <c r="K288" s="42">
        <v>57</v>
      </c>
      <c r="L288" s="41">
        <f t="shared" si="68"/>
        <v>1.9</v>
      </c>
      <c r="M288" s="41">
        <f t="shared" si="69"/>
        <v>1.9</v>
      </c>
      <c r="N288" s="22" t="str">
        <f t="shared" si="70"/>
        <v>Mariette Westraad</v>
      </c>
      <c r="O288" s="22" t="str">
        <f t="shared" si="66"/>
        <v>Ladies</v>
      </c>
      <c r="P288" s="22" t="str">
        <f t="shared" si="71"/>
        <v>Edibles</v>
      </c>
      <c r="Q288" s="22" t="str">
        <f t="shared" si="67"/>
        <v>D2</v>
      </c>
    </row>
    <row r="289" spans="1:17" hidden="1" x14ac:dyDescent="0.25">
      <c r="A289" s="125" t="str">
        <f t="shared" si="63"/>
        <v>2025-GUS-D2</v>
      </c>
      <c r="B289" s="123">
        <f t="shared" si="64"/>
        <v>45952</v>
      </c>
      <c r="C289" s="487" t="str">
        <f t="shared" si="65"/>
        <v>Day 2</v>
      </c>
      <c r="D289" s="489" t="s">
        <v>191</v>
      </c>
      <c r="E289" s="23" t="str">
        <f>IF(D289="","",VLOOKUP(D289,MASTERLIST!$A:$E,3,FALSE))</f>
        <v>Mariette</v>
      </c>
      <c r="F289" s="23" t="str">
        <f>IF(D289="","",VLOOKUP(D289,MASTERLIST!$A:$E,4,FALSE))</f>
        <v>Westraad</v>
      </c>
      <c r="G289" s="23" t="str">
        <f>IF(D289="","",VLOOKUP(D289,MASTERLIST!$A:$E,5,FALSE))</f>
        <v>SA Ladies</v>
      </c>
      <c r="H289" s="23" t="str">
        <f>IF(D289="","",VLOOKUP(D289,MASTERLIST!$A:$E,2,FALSE))</f>
        <v>SA Ladies</v>
      </c>
      <c r="I289" s="42" t="s">
        <v>19</v>
      </c>
      <c r="J289" s="40"/>
      <c r="K289" s="42">
        <v>52</v>
      </c>
      <c r="L289" s="41">
        <f t="shared" si="68"/>
        <v>1.4</v>
      </c>
      <c r="M289" s="41">
        <f t="shared" si="69"/>
        <v>1.4</v>
      </c>
      <c r="N289" s="22" t="str">
        <f t="shared" si="70"/>
        <v>Mariette Westraad</v>
      </c>
      <c r="O289" s="22" t="str">
        <f t="shared" si="66"/>
        <v>Ladies</v>
      </c>
      <c r="P289" s="22" t="str">
        <f t="shared" si="71"/>
        <v>Edibles</v>
      </c>
      <c r="Q289" s="22" t="str">
        <f t="shared" si="67"/>
        <v>D2</v>
      </c>
    </row>
    <row r="290" spans="1:17" hidden="1" x14ac:dyDescent="0.25">
      <c r="A290" s="125" t="str">
        <f t="shared" si="63"/>
        <v>2025-GUS-D2</v>
      </c>
      <c r="B290" s="123">
        <f t="shared" si="64"/>
        <v>45952</v>
      </c>
      <c r="C290" s="487" t="str">
        <f t="shared" si="65"/>
        <v>Day 2</v>
      </c>
      <c r="D290" s="489" t="s">
        <v>191</v>
      </c>
      <c r="E290" s="23" t="str">
        <f>IF(D290="","",VLOOKUP(D290,MASTERLIST!$A:$E,3,FALSE))</f>
        <v>Mariette</v>
      </c>
      <c r="F290" s="23" t="str">
        <f>IF(D290="","",VLOOKUP(D290,MASTERLIST!$A:$E,4,FALSE))</f>
        <v>Westraad</v>
      </c>
      <c r="G290" s="23" t="str">
        <f>IF(D290="","",VLOOKUP(D290,MASTERLIST!$A:$E,5,FALSE))</f>
        <v>SA Ladies</v>
      </c>
      <c r="H290" s="23" t="str">
        <f>IF(D290="","",VLOOKUP(D290,MASTERLIST!$A:$E,2,FALSE))</f>
        <v>SA Ladies</v>
      </c>
      <c r="I290" s="42" t="s">
        <v>19</v>
      </c>
      <c r="J290" s="40"/>
      <c r="K290" s="42">
        <v>54</v>
      </c>
      <c r="L290" s="41">
        <f t="shared" si="68"/>
        <v>1.6</v>
      </c>
      <c r="M290" s="41">
        <f t="shared" si="69"/>
        <v>1.6</v>
      </c>
      <c r="N290" s="22" t="str">
        <f t="shared" si="70"/>
        <v>Mariette Westraad</v>
      </c>
      <c r="O290" s="22" t="str">
        <f t="shared" si="66"/>
        <v>Ladies</v>
      </c>
      <c r="P290" s="22" t="str">
        <f t="shared" si="71"/>
        <v>Edibles</v>
      </c>
      <c r="Q290" s="22" t="str">
        <f t="shared" si="67"/>
        <v>D2</v>
      </c>
    </row>
    <row r="291" spans="1:17" hidden="1" x14ac:dyDescent="0.25">
      <c r="A291" s="125" t="str">
        <f t="shared" si="63"/>
        <v>2025-GUS-D2</v>
      </c>
      <c r="B291" s="123">
        <f t="shared" si="64"/>
        <v>45952</v>
      </c>
      <c r="C291" s="487" t="str">
        <f t="shared" si="65"/>
        <v>Day 2</v>
      </c>
      <c r="D291" s="489" t="s">
        <v>191</v>
      </c>
      <c r="E291" s="23" t="str">
        <f>IF(D291="","",VLOOKUP(D291,MASTERLIST!$A:$E,3,FALSE))</f>
        <v>Mariette</v>
      </c>
      <c r="F291" s="23" t="str">
        <f>IF(D291="","",VLOOKUP(D291,MASTERLIST!$A:$E,4,FALSE))</f>
        <v>Westraad</v>
      </c>
      <c r="G291" s="23" t="str">
        <f>IF(D291="","",VLOOKUP(D291,MASTERLIST!$A:$E,5,FALSE))</f>
        <v>SA Ladies</v>
      </c>
      <c r="H291" s="23" t="str">
        <f>IF(D291="","",VLOOKUP(D291,MASTERLIST!$A:$E,2,FALSE))</f>
        <v>SA Ladies</v>
      </c>
      <c r="I291" s="42" t="s">
        <v>19</v>
      </c>
      <c r="J291" s="40"/>
      <c r="K291" s="42">
        <v>57</v>
      </c>
      <c r="L291" s="41">
        <f t="shared" si="68"/>
        <v>1.9</v>
      </c>
      <c r="M291" s="41">
        <f t="shared" si="69"/>
        <v>1.9</v>
      </c>
      <c r="N291" s="22" t="str">
        <f t="shared" si="70"/>
        <v>Mariette Westraad</v>
      </c>
      <c r="O291" s="22" t="str">
        <f t="shared" si="66"/>
        <v>Ladies</v>
      </c>
      <c r="P291" s="22" t="str">
        <f t="shared" si="71"/>
        <v>Edibles</v>
      </c>
      <c r="Q291" s="22" t="str">
        <f t="shared" si="67"/>
        <v>D2</v>
      </c>
    </row>
    <row r="292" spans="1:17" hidden="1" x14ac:dyDescent="0.25">
      <c r="A292" s="125" t="str">
        <f t="shared" ref="A292:A355" si="76">IF(D292="","",A291)</f>
        <v>2025-GUS-D2</v>
      </c>
      <c r="B292" s="123">
        <f t="shared" ref="B292:B355" si="77">IF(D292="","",B291)</f>
        <v>45952</v>
      </c>
      <c r="C292" s="487" t="str">
        <f t="shared" ref="C292:C355" si="78">IF(D292="","",C291)</f>
        <v>Day 2</v>
      </c>
      <c r="D292" s="489" t="s">
        <v>191</v>
      </c>
      <c r="E292" s="23" t="str">
        <f>IF(D292="","",VLOOKUP(D292,MASTERLIST!$A:$E,3,FALSE))</f>
        <v>Mariette</v>
      </c>
      <c r="F292" s="23" t="str">
        <f>IF(D292="","",VLOOKUP(D292,MASTERLIST!$A:$E,4,FALSE))</f>
        <v>Westraad</v>
      </c>
      <c r="G292" s="23" t="str">
        <f>IF(D292="","",VLOOKUP(D292,MASTERLIST!$A:$E,5,FALSE))</f>
        <v>SA Ladies</v>
      </c>
      <c r="H292" s="23" t="str">
        <f>IF(D292="","",VLOOKUP(D292,MASTERLIST!$A:$E,2,FALSE))</f>
        <v>SA Ladies</v>
      </c>
      <c r="I292" s="42" t="s">
        <v>19</v>
      </c>
      <c r="J292" s="40"/>
      <c r="K292" s="42">
        <v>57</v>
      </c>
      <c r="L292" s="41">
        <f t="shared" si="68"/>
        <v>1.9</v>
      </c>
      <c r="M292" s="41">
        <f t="shared" si="69"/>
        <v>1.9</v>
      </c>
      <c r="N292" s="22" t="str">
        <f t="shared" si="70"/>
        <v>Mariette Westraad</v>
      </c>
      <c r="O292" s="22" t="str">
        <f t="shared" si="66"/>
        <v>Ladies</v>
      </c>
      <c r="P292" s="22" t="str">
        <f t="shared" si="71"/>
        <v>Edibles</v>
      </c>
      <c r="Q292" s="22" t="str">
        <f t="shared" si="67"/>
        <v>D2</v>
      </c>
    </row>
    <row r="293" spans="1:17" hidden="1" x14ac:dyDescent="0.25">
      <c r="A293" s="125" t="str">
        <f t="shared" si="76"/>
        <v>2025-GUS-D2</v>
      </c>
      <c r="B293" s="123">
        <f t="shared" si="77"/>
        <v>45952</v>
      </c>
      <c r="C293" s="487" t="str">
        <f t="shared" si="78"/>
        <v>Day 2</v>
      </c>
      <c r="D293" s="489" t="s">
        <v>191</v>
      </c>
      <c r="E293" s="23" t="str">
        <f>IF(D293="","",VLOOKUP(D293,MASTERLIST!$A:$E,3,FALSE))</f>
        <v>Mariette</v>
      </c>
      <c r="F293" s="23" t="str">
        <f>IF(D293="","",VLOOKUP(D293,MASTERLIST!$A:$E,4,FALSE))</f>
        <v>Westraad</v>
      </c>
      <c r="G293" s="23" t="str">
        <f>IF(D293="","",VLOOKUP(D293,MASTERLIST!$A:$E,5,FALSE))</f>
        <v>SA Ladies</v>
      </c>
      <c r="H293" s="23" t="str">
        <f>IF(D293="","",VLOOKUP(D293,MASTERLIST!$A:$E,2,FALSE))</f>
        <v>SA Ladies</v>
      </c>
      <c r="I293" s="42" t="s">
        <v>19</v>
      </c>
      <c r="J293" s="40"/>
      <c r="K293" s="42">
        <v>56</v>
      </c>
      <c r="L293" s="41">
        <f t="shared" si="68"/>
        <v>1.8</v>
      </c>
      <c r="M293" s="41">
        <f t="shared" si="69"/>
        <v>1.8</v>
      </c>
      <c r="N293" s="22" t="str">
        <f t="shared" si="70"/>
        <v>Mariette Westraad</v>
      </c>
      <c r="O293" s="22" t="str">
        <f t="shared" si="66"/>
        <v>Ladies</v>
      </c>
      <c r="P293" s="22" t="str">
        <f t="shared" si="71"/>
        <v>Edibles</v>
      </c>
      <c r="Q293" s="22" t="str">
        <f t="shared" si="67"/>
        <v>D2</v>
      </c>
    </row>
    <row r="294" spans="1:17" hidden="1" x14ac:dyDescent="0.25">
      <c r="A294" s="125" t="str">
        <f t="shared" si="76"/>
        <v>2025-GUS-D2</v>
      </c>
      <c r="B294" s="123">
        <f t="shared" si="77"/>
        <v>45952</v>
      </c>
      <c r="C294" s="487" t="str">
        <f t="shared" si="78"/>
        <v>Day 2</v>
      </c>
      <c r="D294" s="489" t="s">
        <v>191</v>
      </c>
      <c r="E294" s="23" t="str">
        <f>IF(D294="","",VLOOKUP(D294,MASTERLIST!$A:$E,3,FALSE))</f>
        <v>Mariette</v>
      </c>
      <c r="F294" s="23" t="str">
        <f>IF(D294="","",VLOOKUP(D294,MASTERLIST!$A:$E,4,FALSE))</f>
        <v>Westraad</v>
      </c>
      <c r="G294" s="23" t="str">
        <f>IF(D294="","",VLOOKUP(D294,MASTERLIST!$A:$E,5,FALSE))</f>
        <v>SA Ladies</v>
      </c>
      <c r="H294" s="23" t="str">
        <f>IF(D294="","",VLOOKUP(D294,MASTERLIST!$A:$E,2,FALSE))</f>
        <v>SA Ladies</v>
      </c>
      <c r="I294" s="42" t="s">
        <v>19</v>
      </c>
      <c r="J294" s="40"/>
      <c r="K294" s="42">
        <v>44</v>
      </c>
      <c r="L294" s="41">
        <f t="shared" si="68"/>
        <v>0.9</v>
      </c>
      <c r="M294" s="41">
        <f t="shared" si="69"/>
        <v>0.9</v>
      </c>
      <c r="N294" s="22" t="str">
        <f t="shared" si="70"/>
        <v>Mariette Westraad</v>
      </c>
      <c r="O294" s="22" t="str">
        <f t="shared" si="66"/>
        <v>Ladies</v>
      </c>
      <c r="P294" s="22" t="str">
        <f t="shared" si="71"/>
        <v>Edibles</v>
      </c>
      <c r="Q294" s="22" t="str">
        <f t="shared" si="67"/>
        <v>D2</v>
      </c>
    </row>
    <row r="295" spans="1:17" hidden="1" x14ac:dyDescent="0.25">
      <c r="A295" s="125" t="str">
        <f t="shared" si="76"/>
        <v>2025-GUS-D2</v>
      </c>
      <c r="B295" s="123">
        <f t="shared" si="77"/>
        <v>45952</v>
      </c>
      <c r="C295" s="487" t="str">
        <f t="shared" si="78"/>
        <v>Day 2</v>
      </c>
      <c r="D295" s="489" t="s">
        <v>191</v>
      </c>
      <c r="E295" s="23" t="str">
        <f>IF(D295="","",VLOOKUP(D295,MASTERLIST!$A:$E,3,FALSE))</f>
        <v>Mariette</v>
      </c>
      <c r="F295" s="23" t="str">
        <f>IF(D295="","",VLOOKUP(D295,MASTERLIST!$A:$E,4,FALSE))</f>
        <v>Westraad</v>
      </c>
      <c r="G295" s="23" t="str">
        <f>IF(D295="","",VLOOKUP(D295,MASTERLIST!$A:$E,5,FALSE))</f>
        <v>SA Ladies</v>
      </c>
      <c r="H295" s="23" t="str">
        <f>IF(D295="","",VLOOKUP(D295,MASTERLIST!$A:$E,2,FALSE))</f>
        <v>SA Ladies</v>
      </c>
      <c r="I295" s="42" t="s">
        <v>19</v>
      </c>
      <c r="J295" s="40"/>
      <c r="K295" s="42">
        <v>54</v>
      </c>
      <c r="L295" s="41">
        <f t="shared" si="68"/>
        <v>1.6</v>
      </c>
      <c r="M295" s="41">
        <f t="shared" si="69"/>
        <v>1.6</v>
      </c>
      <c r="N295" s="22" t="str">
        <f t="shared" si="70"/>
        <v>Mariette Westraad</v>
      </c>
      <c r="O295" s="22" t="str">
        <f t="shared" si="66"/>
        <v>Ladies</v>
      </c>
      <c r="P295" s="22" t="str">
        <f t="shared" si="71"/>
        <v>Edibles</v>
      </c>
      <c r="Q295" s="22" t="str">
        <f t="shared" si="67"/>
        <v>D2</v>
      </c>
    </row>
    <row r="296" spans="1:17" hidden="1" x14ac:dyDescent="0.25">
      <c r="A296" s="125" t="str">
        <f t="shared" si="76"/>
        <v>2025-GUS-D2</v>
      </c>
      <c r="B296" s="123">
        <f t="shared" si="77"/>
        <v>45952</v>
      </c>
      <c r="C296" s="487" t="str">
        <f t="shared" si="78"/>
        <v>Day 2</v>
      </c>
      <c r="D296" s="489" t="s">
        <v>191</v>
      </c>
      <c r="E296" s="23" t="str">
        <f>IF(D296="","",VLOOKUP(D296,MASTERLIST!$A:$E,3,FALSE))</f>
        <v>Mariette</v>
      </c>
      <c r="F296" s="23" t="str">
        <f>IF(D296="","",VLOOKUP(D296,MASTERLIST!$A:$E,4,FALSE))</f>
        <v>Westraad</v>
      </c>
      <c r="G296" s="23" t="str">
        <f>IF(D296="","",VLOOKUP(D296,MASTERLIST!$A:$E,5,FALSE))</f>
        <v>SA Ladies</v>
      </c>
      <c r="H296" s="23" t="str">
        <f>IF(D296="","",VLOOKUP(D296,MASTERLIST!$A:$E,2,FALSE))</f>
        <v>SA Ladies</v>
      </c>
      <c r="I296" s="42" t="s">
        <v>19</v>
      </c>
      <c r="J296" s="40"/>
      <c r="K296" s="40">
        <v>50</v>
      </c>
      <c r="L296" s="41">
        <f t="shared" si="68"/>
        <v>1.3</v>
      </c>
      <c r="M296" s="41">
        <f t="shared" si="69"/>
        <v>1.3</v>
      </c>
      <c r="N296" s="22" t="str">
        <f t="shared" si="70"/>
        <v>Mariette Westraad</v>
      </c>
      <c r="O296" s="22" t="str">
        <f t="shared" si="66"/>
        <v>Ladies</v>
      </c>
      <c r="P296" s="22" t="str">
        <f t="shared" si="71"/>
        <v>Edibles</v>
      </c>
      <c r="Q296" s="22" t="str">
        <f t="shared" si="67"/>
        <v>D2</v>
      </c>
    </row>
    <row r="297" spans="1:17" hidden="1" x14ac:dyDescent="0.25">
      <c r="A297" s="125" t="str">
        <f t="shared" si="76"/>
        <v>2025-GUS-D2</v>
      </c>
      <c r="B297" s="123">
        <f t="shared" si="77"/>
        <v>45952</v>
      </c>
      <c r="C297" s="487" t="str">
        <f t="shared" si="78"/>
        <v>Day 2</v>
      </c>
      <c r="D297" s="489" t="s">
        <v>191</v>
      </c>
      <c r="E297" s="23" t="str">
        <f>IF(D297="","",VLOOKUP(D297,MASTERLIST!$A:$E,3,FALSE))</f>
        <v>Mariette</v>
      </c>
      <c r="F297" s="23" t="str">
        <f>IF(D297="","",VLOOKUP(D297,MASTERLIST!$A:$E,4,FALSE))</f>
        <v>Westraad</v>
      </c>
      <c r="G297" s="23" t="str">
        <f>IF(D297="","",VLOOKUP(D297,MASTERLIST!$A:$E,5,FALSE))</f>
        <v>SA Ladies</v>
      </c>
      <c r="H297" s="23" t="str">
        <f>IF(D297="","",VLOOKUP(D297,MASTERLIST!$A:$E,2,FALSE))</f>
        <v>SA Ladies</v>
      </c>
      <c r="I297" s="42" t="s">
        <v>19</v>
      </c>
      <c r="J297" s="40"/>
      <c r="K297" s="40">
        <v>46</v>
      </c>
      <c r="L297" s="41">
        <f t="shared" si="68"/>
        <v>1</v>
      </c>
      <c r="M297" s="41">
        <f t="shared" si="69"/>
        <v>1</v>
      </c>
      <c r="N297" s="22" t="str">
        <f t="shared" si="70"/>
        <v>Mariette Westraad</v>
      </c>
      <c r="O297" s="22" t="str">
        <f t="shared" si="66"/>
        <v>Ladies</v>
      </c>
      <c r="P297" s="22" t="str">
        <f t="shared" si="71"/>
        <v>Edibles</v>
      </c>
      <c r="Q297" s="22" t="str">
        <f t="shared" si="67"/>
        <v>D2</v>
      </c>
    </row>
    <row r="298" spans="1:17" hidden="1" x14ac:dyDescent="0.25">
      <c r="A298" s="125" t="str">
        <f t="shared" si="76"/>
        <v>2025-GUS-D2</v>
      </c>
      <c r="B298" s="123">
        <f t="shared" si="77"/>
        <v>45952</v>
      </c>
      <c r="C298" s="487" t="str">
        <f t="shared" si="78"/>
        <v>Day 2</v>
      </c>
      <c r="D298" s="489" t="s">
        <v>191</v>
      </c>
      <c r="E298" s="23" t="str">
        <f>IF(D298="","",VLOOKUP(D298,MASTERLIST!$A:$E,3,FALSE))</f>
        <v>Mariette</v>
      </c>
      <c r="F298" s="23" t="str">
        <f>IF(D298="","",VLOOKUP(D298,MASTERLIST!$A:$E,4,FALSE))</f>
        <v>Westraad</v>
      </c>
      <c r="G298" s="23" t="str">
        <f>IF(D298="","",VLOOKUP(D298,MASTERLIST!$A:$E,5,FALSE))</f>
        <v>SA Ladies</v>
      </c>
      <c r="H298" s="23" t="str">
        <f>IF(D298="","",VLOOKUP(D298,MASTERLIST!$A:$E,2,FALSE))</f>
        <v>SA Ladies</v>
      </c>
      <c r="I298" s="42" t="s">
        <v>19</v>
      </c>
      <c r="J298" s="40"/>
      <c r="K298" s="40">
        <v>43</v>
      </c>
      <c r="L298" s="41">
        <f t="shared" si="68"/>
        <v>0.8</v>
      </c>
      <c r="M298" s="41">
        <f t="shared" si="69"/>
        <v>0.8</v>
      </c>
      <c r="N298" s="22" t="str">
        <f t="shared" si="70"/>
        <v>Mariette Westraad</v>
      </c>
      <c r="O298" s="22" t="str">
        <f t="shared" si="66"/>
        <v>Ladies</v>
      </c>
      <c r="P298" s="22" t="str">
        <f t="shared" si="71"/>
        <v>Edibles</v>
      </c>
      <c r="Q298" s="22" t="str">
        <f t="shared" si="67"/>
        <v>D2</v>
      </c>
    </row>
    <row r="299" spans="1:17" hidden="1" x14ac:dyDescent="0.25">
      <c r="A299" s="125" t="str">
        <f t="shared" si="76"/>
        <v>2025-GUS-D2</v>
      </c>
      <c r="B299" s="123">
        <f t="shared" si="77"/>
        <v>45952</v>
      </c>
      <c r="C299" s="487" t="str">
        <f t="shared" si="78"/>
        <v>Day 2</v>
      </c>
      <c r="D299" s="489" t="s">
        <v>191</v>
      </c>
      <c r="E299" s="23" t="str">
        <f>IF(D299="","",VLOOKUP(D299,MASTERLIST!$A:$E,3,FALSE))</f>
        <v>Mariette</v>
      </c>
      <c r="F299" s="23" t="str">
        <f>IF(D299="","",VLOOKUP(D299,MASTERLIST!$A:$E,4,FALSE))</f>
        <v>Westraad</v>
      </c>
      <c r="G299" s="23" t="str">
        <f>IF(D299="","",VLOOKUP(D299,MASTERLIST!$A:$E,5,FALSE))</f>
        <v>SA Ladies</v>
      </c>
      <c r="H299" s="23" t="str">
        <f>IF(D299="","",VLOOKUP(D299,MASTERLIST!$A:$E,2,FALSE))</f>
        <v>SA Ladies</v>
      </c>
      <c r="I299" s="42" t="s">
        <v>19</v>
      </c>
      <c r="J299" s="40"/>
      <c r="K299" s="40">
        <v>55</v>
      </c>
      <c r="L299" s="41">
        <f t="shared" si="68"/>
        <v>1.7</v>
      </c>
      <c r="M299" s="41">
        <f t="shared" si="69"/>
        <v>1.7</v>
      </c>
      <c r="N299" s="22" t="str">
        <f t="shared" si="70"/>
        <v>Mariette Westraad</v>
      </c>
      <c r="O299" s="22" t="str">
        <f t="shared" si="66"/>
        <v>Ladies</v>
      </c>
      <c r="P299" s="22" t="str">
        <f t="shared" si="71"/>
        <v>Edibles</v>
      </c>
      <c r="Q299" s="22" t="str">
        <f t="shared" si="67"/>
        <v>D2</v>
      </c>
    </row>
    <row r="300" spans="1:17" hidden="1" x14ac:dyDescent="0.25">
      <c r="A300" s="125" t="str">
        <f t="shared" si="76"/>
        <v>2025-GUS-D2</v>
      </c>
      <c r="B300" s="123">
        <f t="shared" si="77"/>
        <v>45952</v>
      </c>
      <c r="C300" s="487" t="str">
        <f t="shared" si="78"/>
        <v>Day 2</v>
      </c>
      <c r="D300" s="42" t="s">
        <v>433</v>
      </c>
      <c r="E300" s="23" t="str">
        <f>IF(D300="","",VLOOKUP(D300,MASTERLIST!$A:$E,3,FALSE))</f>
        <v>Saffiya</v>
      </c>
      <c r="F300" s="23" t="str">
        <f>IF(D300="","",VLOOKUP(D300,MASTERLIST!$A:$E,4,FALSE))</f>
        <v>Ahmod</v>
      </c>
      <c r="G300" s="23" t="str">
        <f>IF(D300="","",VLOOKUP(D300,MASTERLIST!$A:$E,5,FALSE))</f>
        <v>SA Ladies</v>
      </c>
      <c r="H300" s="23" t="str">
        <f>IF(D300="","",VLOOKUP(D300,MASTERLIST!$A:$E,2,FALSE))</f>
        <v>SA Ladies</v>
      </c>
      <c r="I300" s="42" t="s">
        <v>19</v>
      </c>
      <c r="J300" s="40"/>
      <c r="K300" s="40">
        <v>53</v>
      </c>
      <c r="L300" s="41">
        <f t="shared" si="68"/>
        <v>1.5</v>
      </c>
      <c r="M300" s="41">
        <f t="shared" si="69"/>
        <v>1.5</v>
      </c>
      <c r="N300" s="22" t="str">
        <f t="shared" si="70"/>
        <v>Saffiya Ahmod</v>
      </c>
      <c r="O300" s="22" t="str">
        <f t="shared" si="66"/>
        <v>Ladies</v>
      </c>
      <c r="P300" s="22" t="str">
        <f t="shared" si="71"/>
        <v>Edibles</v>
      </c>
      <c r="Q300" s="22" t="str">
        <f t="shared" si="67"/>
        <v>D2</v>
      </c>
    </row>
    <row r="301" spans="1:17" hidden="1" x14ac:dyDescent="0.25">
      <c r="A301" s="125" t="str">
        <f t="shared" si="76"/>
        <v>2025-GUS-D2</v>
      </c>
      <c r="B301" s="123">
        <f t="shared" si="77"/>
        <v>45952</v>
      </c>
      <c r="C301" s="487" t="str">
        <f t="shared" si="78"/>
        <v>Day 2</v>
      </c>
      <c r="D301" s="42" t="s">
        <v>433</v>
      </c>
      <c r="E301" s="23" t="str">
        <f>IF(D301="","",VLOOKUP(D301,MASTERLIST!$A:$E,3,FALSE))</f>
        <v>Saffiya</v>
      </c>
      <c r="F301" s="23" t="str">
        <f>IF(D301="","",VLOOKUP(D301,MASTERLIST!$A:$E,4,FALSE))</f>
        <v>Ahmod</v>
      </c>
      <c r="G301" s="23" t="str">
        <f>IF(D301="","",VLOOKUP(D301,MASTERLIST!$A:$E,5,FALSE))</f>
        <v>SA Ladies</v>
      </c>
      <c r="H301" s="23" t="str">
        <f>IF(D301="","",VLOOKUP(D301,MASTERLIST!$A:$E,2,FALSE))</f>
        <v>SA Ladies</v>
      </c>
      <c r="I301" s="42" t="s">
        <v>19</v>
      </c>
      <c r="J301" s="40"/>
      <c r="K301" s="40">
        <v>49</v>
      </c>
      <c r="L301" s="41">
        <f t="shared" si="68"/>
        <v>1.2</v>
      </c>
      <c r="M301" s="41">
        <f t="shared" si="69"/>
        <v>1.2</v>
      </c>
      <c r="N301" s="22" t="str">
        <f t="shared" si="70"/>
        <v>Saffiya Ahmod</v>
      </c>
      <c r="O301" s="22" t="str">
        <f t="shared" si="66"/>
        <v>Ladies</v>
      </c>
      <c r="P301" s="22" t="str">
        <f t="shared" si="71"/>
        <v>Edibles</v>
      </c>
      <c r="Q301" s="22" t="str">
        <f t="shared" si="67"/>
        <v>D2</v>
      </c>
    </row>
    <row r="302" spans="1:17" hidden="1" x14ac:dyDescent="0.25">
      <c r="A302" s="125" t="str">
        <f t="shared" si="76"/>
        <v>2025-GUS-D2</v>
      </c>
      <c r="B302" s="123">
        <f t="shared" si="77"/>
        <v>45952</v>
      </c>
      <c r="C302" s="487" t="str">
        <f t="shared" si="78"/>
        <v>Day 2</v>
      </c>
      <c r="D302" s="42" t="s">
        <v>433</v>
      </c>
      <c r="E302" s="23" t="str">
        <f>IF(D302="","",VLOOKUP(D302,MASTERLIST!$A:$E,3,FALSE))</f>
        <v>Saffiya</v>
      </c>
      <c r="F302" s="23" t="str">
        <f>IF(D302="","",VLOOKUP(D302,MASTERLIST!$A:$E,4,FALSE))</f>
        <v>Ahmod</v>
      </c>
      <c r="G302" s="23" t="str">
        <f>IF(D302="","",VLOOKUP(D302,MASTERLIST!$A:$E,5,FALSE))</f>
        <v>SA Ladies</v>
      </c>
      <c r="H302" s="23" t="str">
        <f>IF(D302="","",VLOOKUP(D302,MASTERLIST!$A:$E,2,FALSE))</f>
        <v>SA Ladies</v>
      </c>
      <c r="I302" s="42" t="s">
        <v>19</v>
      </c>
      <c r="J302" s="40"/>
      <c r="K302" s="42">
        <v>50</v>
      </c>
      <c r="L302" s="41">
        <f t="shared" si="68"/>
        <v>1.3</v>
      </c>
      <c r="M302" s="41">
        <f t="shared" si="69"/>
        <v>1.3</v>
      </c>
      <c r="N302" s="22" t="str">
        <f t="shared" si="70"/>
        <v>Saffiya Ahmod</v>
      </c>
      <c r="O302" s="22" t="str">
        <f t="shared" si="66"/>
        <v>Ladies</v>
      </c>
      <c r="P302" s="22" t="str">
        <f t="shared" si="71"/>
        <v>Edibles</v>
      </c>
      <c r="Q302" s="22" t="str">
        <f t="shared" si="67"/>
        <v>D2</v>
      </c>
    </row>
    <row r="303" spans="1:17" hidden="1" x14ac:dyDescent="0.25">
      <c r="A303" s="125" t="str">
        <f t="shared" si="76"/>
        <v>2025-GUS-D2</v>
      </c>
      <c r="B303" s="123">
        <f t="shared" si="77"/>
        <v>45952</v>
      </c>
      <c r="C303" s="487" t="str">
        <f t="shared" si="78"/>
        <v>Day 2</v>
      </c>
      <c r="D303" s="42" t="s">
        <v>433</v>
      </c>
      <c r="E303" s="23" t="str">
        <f>IF(D303="","",VLOOKUP(D303,MASTERLIST!$A:$E,3,FALSE))</f>
        <v>Saffiya</v>
      </c>
      <c r="F303" s="23" t="str">
        <f>IF(D303="","",VLOOKUP(D303,MASTERLIST!$A:$E,4,FALSE))</f>
        <v>Ahmod</v>
      </c>
      <c r="G303" s="23" t="str">
        <f>IF(D303="","",VLOOKUP(D303,MASTERLIST!$A:$E,5,FALSE))</f>
        <v>SA Ladies</v>
      </c>
      <c r="H303" s="23" t="str">
        <f>IF(D303="","",VLOOKUP(D303,MASTERLIST!$A:$E,2,FALSE))</f>
        <v>SA Ladies</v>
      </c>
      <c r="I303" s="42" t="s">
        <v>19</v>
      </c>
      <c r="J303" s="40"/>
      <c r="K303" s="42">
        <v>47</v>
      </c>
      <c r="L303" s="41">
        <f t="shared" si="68"/>
        <v>1.1000000000000001</v>
      </c>
      <c r="M303" s="41">
        <f t="shared" si="69"/>
        <v>1.1000000000000001</v>
      </c>
      <c r="N303" s="22" t="str">
        <f t="shared" si="70"/>
        <v>Saffiya Ahmod</v>
      </c>
      <c r="O303" s="22" t="str">
        <f t="shared" si="66"/>
        <v>Ladies</v>
      </c>
      <c r="P303" s="22" t="str">
        <f t="shared" si="71"/>
        <v>Edibles</v>
      </c>
      <c r="Q303" s="22" t="str">
        <f t="shared" si="67"/>
        <v>D2</v>
      </c>
    </row>
    <row r="304" spans="1:17" hidden="1" x14ac:dyDescent="0.25">
      <c r="A304" s="125" t="str">
        <f t="shared" si="76"/>
        <v>2025-GUS-D2</v>
      </c>
      <c r="B304" s="123">
        <f t="shared" si="77"/>
        <v>45952</v>
      </c>
      <c r="C304" s="487" t="str">
        <f t="shared" si="78"/>
        <v>Day 2</v>
      </c>
      <c r="D304" s="42" t="s">
        <v>433</v>
      </c>
      <c r="E304" s="23" t="str">
        <f>IF(D304="","",VLOOKUP(D304,MASTERLIST!$A:$E,3,FALSE))</f>
        <v>Saffiya</v>
      </c>
      <c r="F304" s="23" t="str">
        <f>IF(D304="","",VLOOKUP(D304,MASTERLIST!$A:$E,4,FALSE))</f>
        <v>Ahmod</v>
      </c>
      <c r="G304" s="23" t="str">
        <f>IF(D304="","",VLOOKUP(D304,MASTERLIST!$A:$E,5,FALSE))</f>
        <v>SA Ladies</v>
      </c>
      <c r="H304" s="23" t="str">
        <f>IF(D304="","",VLOOKUP(D304,MASTERLIST!$A:$E,2,FALSE))</f>
        <v>SA Ladies</v>
      </c>
      <c r="I304" s="42" t="s">
        <v>19</v>
      </c>
      <c r="J304" s="40"/>
      <c r="K304" s="42">
        <v>53</v>
      </c>
      <c r="L304" s="41">
        <f t="shared" si="68"/>
        <v>1.5</v>
      </c>
      <c r="M304" s="41">
        <f t="shared" si="69"/>
        <v>1.5</v>
      </c>
      <c r="N304" s="22" t="str">
        <f t="shared" si="70"/>
        <v>Saffiya Ahmod</v>
      </c>
      <c r="O304" s="22" t="str">
        <f t="shared" si="66"/>
        <v>Ladies</v>
      </c>
      <c r="P304" s="22" t="str">
        <f t="shared" si="71"/>
        <v>Edibles</v>
      </c>
      <c r="Q304" s="22" t="str">
        <f t="shared" si="67"/>
        <v>D2</v>
      </c>
    </row>
    <row r="305" spans="1:17" hidden="1" x14ac:dyDescent="0.25">
      <c r="A305" s="125" t="str">
        <f t="shared" si="76"/>
        <v>2025-GUS-D2</v>
      </c>
      <c r="B305" s="123">
        <f t="shared" si="77"/>
        <v>45952</v>
      </c>
      <c r="C305" s="487" t="str">
        <f t="shared" si="78"/>
        <v>Day 2</v>
      </c>
      <c r="D305" s="42" t="s">
        <v>433</v>
      </c>
      <c r="E305" s="23" t="str">
        <f>IF(D305="","",VLOOKUP(D305,MASTERLIST!$A:$E,3,FALSE))</f>
        <v>Saffiya</v>
      </c>
      <c r="F305" s="23" t="str">
        <f>IF(D305="","",VLOOKUP(D305,MASTERLIST!$A:$E,4,FALSE))</f>
        <v>Ahmod</v>
      </c>
      <c r="G305" s="23" t="str">
        <f>IF(D305="","",VLOOKUP(D305,MASTERLIST!$A:$E,5,FALSE))</f>
        <v>SA Ladies</v>
      </c>
      <c r="H305" s="23" t="str">
        <f>IF(D305="","",VLOOKUP(D305,MASTERLIST!$A:$E,2,FALSE))</f>
        <v>SA Ladies</v>
      </c>
      <c r="I305" s="42" t="s">
        <v>19</v>
      </c>
      <c r="J305" s="40"/>
      <c r="K305" s="42">
        <v>44</v>
      </c>
      <c r="L305" s="41">
        <f t="shared" si="68"/>
        <v>0.9</v>
      </c>
      <c r="M305" s="41">
        <f t="shared" si="69"/>
        <v>0.9</v>
      </c>
      <c r="N305" s="22" t="str">
        <f t="shared" si="70"/>
        <v>Saffiya Ahmod</v>
      </c>
      <c r="O305" s="22" t="str">
        <f t="shared" si="66"/>
        <v>Ladies</v>
      </c>
      <c r="P305" s="22" t="str">
        <f t="shared" si="71"/>
        <v>Edibles</v>
      </c>
      <c r="Q305" s="22" t="str">
        <f t="shared" si="67"/>
        <v>D2</v>
      </c>
    </row>
    <row r="306" spans="1:17" hidden="1" x14ac:dyDescent="0.25">
      <c r="A306" s="125" t="str">
        <f t="shared" si="76"/>
        <v>2025-GUS-D2</v>
      </c>
      <c r="B306" s="123">
        <f t="shared" si="77"/>
        <v>45952</v>
      </c>
      <c r="C306" s="487" t="str">
        <f t="shared" si="78"/>
        <v>Day 2</v>
      </c>
      <c r="D306" s="42" t="s">
        <v>433</v>
      </c>
      <c r="E306" s="23" t="str">
        <f>IF(D306="","",VLOOKUP(D306,MASTERLIST!$A:$E,3,FALSE))</f>
        <v>Saffiya</v>
      </c>
      <c r="F306" s="23" t="str">
        <f>IF(D306="","",VLOOKUP(D306,MASTERLIST!$A:$E,4,FALSE))</f>
        <v>Ahmod</v>
      </c>
      <c r="G306" s="23" t="str">
        <f>IF(D306="","",VLOOKUP(D306,MASTERLIST!$A:$E,5,FALSE))</f>
        <v>SA Ladies</v>
      </c>
      <c r="H306" s="23" t="str">
        <f>IF(D306="","",VLOOKUP(D306,MASTERLIST!$A:$E,2,FALSE))</f>
        <v>SA Ladies</v>
      </c>
      <c r="I306" s="42" t="s">
        <v>19</v>
      </c>
      <c r="J306" s="40"/>
      <c r="K306" s="42">
        <v>47</v>
      </c>
      <c r="L306" s="41">
        <f t="shared" si="68"/>
        <v>1.1000000000000001</v>
      </c>
      <c r="M306" s="41">
        <f t="shared" si="69"/>
        <v>1.1000000000000001</v>
      </c>
      <c r="N306" s="22" t="str">
        <f t="shared" si="70"/>
        <v>Saffiya Ahmod</v>
      </c>
      <c r="O306" s="22" t="str">
        <f t="shared" si="66"/>
        <v>Ladies</v>
      </c>
      <c r="P306" s="22" t="str">
        <f t="shared" si="71"/>
        <v>Edibles</v>
      </c>
      <c r="Q306" s="22" t="str">
        <f t="shared" si="67"/>
        <v>D2</v>
      </c>
    </row>
    <row r="307" spans="1:17" hidden="1" x14ac:dyDescent="0.25">
      <c r="A307" s="125" t="str">
        <f t="shared" si="76"/>
        <v>2025-GUS-D2</v>
      </c>
      <c r="B307" s="123">
        <f t="shared" si="77"/>
        <v>45952</v>
      </c>
      <c r="C307" s="487" t="str">
        <f t="shared" si="78"/>
        <v>Day 2</v>
      </c>
      <c r="D307" s="42" t="s">
        <v>433</v>
      </c>
      <c r="E307" s="23" t="str">
        <f>IF(D307="","",VLOOKUP(D307,MASTERLIST!$A:$E,3,FALSE))</f>
        <v>Saffiya</v>
      </c>
      <c r="F307" s="23" t="str">
        <f>IF(D307="","",VLOOKUP(D307,MASTERLIST!$A:$E,4,FALSE))</f>
        <v>Ahmod</v>
      </c>
      <c r="G307" s="23" t="str">
        <f>IF(D307="","",VLOOKUP(D307,MASTERLIST!$A:$E,5,FALSE))</f>
        <v>SA Ladies</v>
      </c>
      <c r="H307" s="23" t="str">
        <f>IF(D307="","",VLOOKUP(D307,MASTERLIST!$A:$E,2,FALSE))</f>
        <v>SA Ladies</v>
      </c>
      <c r="I307" s="42" t="s">
        <v>19</v>
      </c>
      <c r="J307" s="40"/>
      <c r="K307" s="42">
        <v>52</v>
      </c>
      <c r="L307" s="41">
        <f t="shared" si="68"/>
        <v>1.4</v>
      </c>
      <c r="M307" s="41">
        <f t="shared" si="69"/>
        <v>1.4</v>
      </c>
      <c r="N307" s="22" t="str">
        <f t="shared" si="70"/>
        <v>Saffiya Ahmod</v>
      </c>
      <c r="O307" s="22" t="str">
        <f t="shared" si="66"/>
        <v>Ladies</v>
      </c>
      <c r="P307" s="22" t="str">
        <f t="shared" si="71"/>
        <v>Edibles</v>
      </c>
      <c r="Q307" s="22" t="str">
        <f t="shared" si="67"/>
        <v>D2</v>
      </c>
    </row>
    <row r="308" spans="1:17" hidden="1" x14ac:dyDescent="0.25">
      <c r="A308" s="125" t="str">
        <f t="shared" si="76"/>
        <v>2025-GUS-D2</v>
      </c>
      <c r="B308" s="123">
        <f t="shared" si="77"/>
        <v>45952</v>
      </c>
      <c r="C308" s="487" t="str">
        <f t="shared" si="78"/>
        <v>Day 2</v>
      </c>
      <c r="D308" s="42" t="s">
        <v>433</v>
      </c>
      <c r="E308" s="23" t="str">
        <f>IF(D308="","",VLOOKUP(D308,MASTERLIST!$A:$E,3,FALSE))</f>
        <v>Saffiya</v>
      </c>
      <c r="F308" s="23" t="str">
        <f>IF(D308="","",VLOOKUP(D308,MASTERLIST!$A:$E,4,FALSE))</f>
        <v>Ahmod</v>
      </c>
      <c r="G308" s="23" t="str">
        <f>IF(D308="","",VLOOKUP(D308,MASTERLIST!$A:$E,5,FALSE))</f>
        <v>SA Ladies</v>
      </c>
      <c r="H308" s="23" t="str">
        <f>IF(D308="","",VLOOKUP(D308,MASTERLIST!$A:$E,2,FALSE))</f>
        <v>SA Ladies</v>
      </c>
      <c r="I308" s="42" t="s">
        <v>19</v>
      </c>
      <c r="J308" s="40"/>
      <c r="K308" s="40">
        <v>55</v>
      </c>
      <c r="L308" s="41">
        <f t="shared" si="68"/>
        <v>1.7</v>
      </c>
      <c r="M308" s="41">
        <f t="shared" si="69"/>
        <v>1.7</v>
      </c>
      <c r="N308" s="22" t="str">
        <f t="shared" si="70"/>
        <v>Saffiya Ahmod</v>
      </c>
      <c r="O308" s="22" t="str">
        <f t="shared" si="66"/>
        <v>Ladies</v>
      </c>
      <c r="P308" s="22" t="str">
        <f t="shared" si="71"/>
        <v>Edibles</v>
      </c>
      <c r="Q308" s="22" t="str">
        <f t="shared" si="67"/>
        <v>D2</v>
      </c>
    </row>
    <row r="309" spans="1:17" hidden="1" x14ac:dyDescent="0.25">
      <c r="A309" s="125" t="str">
        <f t="shared" si="76"/>
        <v>2025-GUS-D2</v>
      </c>
      <c r="B309" s="123">
        <f t="shared" si="77"/>
        <v>45952</v>
      </c>
      <c r="C309" s="487" t="str">
        <f t="shared" si="78"/>
        <v>Day 2</v>
      </c>
      <c r="D309" s="42" t="s">
        <v>433</v>
      </c>
      <c r="E309" s="23" t="str">
        <f>IF(D309="","",VLOOKUP(D309,MASTERLIST!$A:$E,3,FALSE))</f>
        <v>Saffiya</v>
      </c>
      <c r="F309" s="23" t="str">
        <f>IF(D309="","",VLOOKUP(D309,MASTERLIST!$A:$E,4,FALSE))</f>
        <v>Ahmod</v>
      </c>
      <c r="G309" s="23" t="str">
        <f>IF(D309="","",VLOOKUP(D309,MASTERLIST!$A:$E,5,FALSE))</f>
        <v>SA Ladies</v>
      </c>
      <c r="H309" s="23" t="str">
        <f>IF(D309="","",VLOOKUP(D309,MASTERLIST!$A:$E,2,FALSE))</f>
        <v>SA Ladies</v>
      </c>
      <c r="I309" s="42" t="s">
        <v>19</v>
      </c>
      <c r="J309" s="40"/>
      <c r="K309" s="40">
        <v>45</v>
      </c>
      <c r="L309" s="41">
        <f t="shared" si="68"/>
        <v>0.9</v>
      </c>
      <c r="M309" s="41">
        <f t="shared" si="69"/>
        <v>0.9</v>
      </c>
      <c r="N309" s="22" t="str">
        <f t="shared" si="70"/>
        <v>Saffiya Ahmod</v>
      </c>
      <c r="O309" s="22" t="str">
        <f t="shared" si="66"/>
        <v>Ladies</v>
      </c>
      <c r="P309" s="22" t="str">
        <f t="shared" si="71"/>
        <v>Edibles</v>
      </c>
      <c r="Q309" s="22" t="str">
        <f t="shared" si="67"/>
        <v>D2</v>
      </c>
    </row>
    <row r="310" spans="1:17" hidden="1" x14ac:dyDescent="0.25">
      <c r="A310" s="125" t="str">
        <f t="shared" si="76"/>
        <v>2025-GUS-D2</v>
      </c>
      <c r="B310" s="123">
        <f t="shared" si="77"/>
        <v>45952</v>
      </c>
      <c r="C310" s="487" t="str">
        <f t="shared" si="78"/>
        <v>Day 2</v>
      </c>
      <c r="D310" s="42" t="s">
        <v>433</v>
      </c>
      <c r="E310" s="23" t="str">
        <f>IF(D310="","",VLOOKUP(D310,MASTERLIST!$A:$E,3,FALSE))</f>
        <v>Saffiya</v>
      </c>
      <c r="F310" s="23" t="str">
        <f>IF(D310="","",VLOOKUP(D310,MASTERLIST!$A:$E,4,FALSE))</f>
        <v>Ahmod</v>
      </c>
      <c r="G310" s="23" t="str">
        <f>IF(D310="","",VLOOKUP(D310,MASTERLIST!$A:$E,5,FALSE))</f>
        <v>SA Ladies</v>
      </c>
      <c r="H310" s="23" t="str">
        <f>IF(D310="","",VLOOKUP(D310,MASTERLIST!$A:$E,2,FALSE))</f>
        <v>SA Ladies</v>
      </c>
      <c r="I310" s="42" t="s">
        <v>19</v>
      </c>
      <c r="J310" s="40"/>
      <c r="K310" s="40">
        <v>58</v>
      </c>
      <c r="L310" s="41">
        <f t="shared" si="68"/>
        <v>2</v>
      </c>
      <c r="M310" s="41">
        <f t="shared" si="69"/>
        <v>2</v>
      </c>
      <c r="N310" s="22" t="str">
        <f t="shared" si="70"/>
        <v>Saffiya Ahmod</v>
      </c>
      <c r="O310" s="22" t="str">
        <f t="shared" si="66"/>
        <v>Ladies</v>
      </c>
      <c r="P310" s="22" t="str">
        <f t="shared" si="71"/>
        <v>Edibles</v>
      </c>
      <c r="Q310" s="22" t="str">
        <f t="shared" si="67"/>
        <v>D2</v>
      </c>
    </row>
    <row r="311" spans="1:17" hidden="1" x14ac:dyDescent="0.25">
      <c r="A311" s="125" t="str">
        <f t="shared" si="76"/>
        <v>2025-GUS-D2</v>
      </c>
      <c r="B311" s="123">
        <f t="shared" si="77"/>
        <v>45952</v>
      </c>
      <c r="C311" s="487" t="str">
        <f t="shared" si="78"/>
        <v>Day 2</v>
      </c>
      <c r="D311" s="42" t="s">
        <v>433</v>
      </c>
      <c r="E311" s="23" t="str">
        <f>IF(D311="","",VLOOKUP(D311,MASTERLIST!$A:$E,3,FALSE))</f>
        <v>Saffiya</v>
      </c>
      <c r="F311" s="23" t="str">
        <f>IF(D311="","",VLOOKUP(D311,MASTERLIST!$A:$E,4,FALSE))</f>
        <v>Ahmod</v>
      </c>
      <c r="G311" s="23" t="str">
        <f>IF(D311="","",VLOOKUP(D311,MASTERLIST!$A:$E,5,FALSE))</f>
        <v>SA Ladies</v>
      </c>
      <c r="H311" s="23" t="str">
        <f>IF(D311="","",VLOOKUP(D311,MASTERLIST!$A:$E,2,FALSE))</f>
        <v>SA Ladies</v>
      </c>
      <c r="I311" s="42" t="s">
        <v>19</v>
      </c>
      <c r="J311" s="40"/>
      <c r="K311" s="40">
        <v>65</v>
      </c>
      <c r="L311" s="41">
        <f t="shared" si="68"/>
        <v>2.8</v>
      </c>
      <c r="M311" s="41">
        <f t="shared" si="69"/>
        <v>2.8</v>
      </c>
      <c r="N311" s="22" t="str">
        <f t="shared" si="70"/>
        <v>Saffiya Ahmod</v>
      </c>
      <c r="O311" s="22" t="str">
        <f t="shared" si="66"/>
        <v>Ladies</v>
      </c>
      <c r="P311" s="22" t="str">
        <f t="shared" si="71"/>
        <v>Edibles</v>
      </c>
      <c r="Q311" s="22" t="str">
        <f t="shared" si="67"/>
        <v>D2</v>
      </c>
    </row>
    <row r="312" spans="1:17" hidden="1" x14ac:dyDescent="0.25">
      <c r="A312" s="125" t="str">
        <f t="shared" si="76"/>
        <v>2025-GUS-D2</v>
      </c>
      <c r="B312" s="123">
        <f t="shared" si="77"/>
        <v>45952</v>
      </c>
      <c r="C312" s="487" t="str">
        <f t="shared" si="78"/>
        <v>Day 2</v>
      </c>
      <c r="D312" s="42" t="s">
        <v>433</v>
      </c>
      <c r="E312" s="23" t="str">
        <f>IF(D312="","",VLOOKUP(D312,MASTERLIST!$A:$E,3,FALSE))</f>
        <v>Saffiya</v>
      </c>
      <c r="F312" s="23" t="str">
        <f>IF(D312="","",VLOOKUP(D312,MASTERLIST!$A:$E,4,FALSE))</f>
        <v>Ahmod</v>
      </c>
      <c r="G312" s="23" t="str">
        <f>IF(D312="","",VLOOKUP(D312,MASTERLIST!$A:$E,5,FALSE))</f>
        <v>SA Ladies</v>
      </c>
      <c r="H312" s="23" t="str">
        <f>IF(D312="","",VLOOKUP(D312,MASTERLIST!$A:$E,2,FALSE))</f>
        <v>SA Ladies</v>
      </c>
      <c r="I312" s="42"/>
      <c r="J312" s="40" t="s">
        <v>141</v>
      </c>
      <c r="K312" s="40">
        <v>148</v>
      </c>
      <c r="L312" s="41">
        <f t="shared" si="68"/>
        <v>16.600000000000001</v>
      </c>
      <c r="M312" s="41">
        <f t="shared" si="69"/>
        <v>16.600000000000001</v>
      </c>
      <c r="N312" s="22" t="str">
        <f t="shared" si="70"/>
        <v>Saffiya Ahmod</v>
      </c>
      <c r="O312" s="22" t="str">
        <f t="shared" si="66"/>
        <v>Ladies</v>
      </c>
      <c r="P312" s="22" t="str">
        <f t="shared" si="71"/>
        <v>Inedibles</v>
      </c>
      <c r="Q312" s="22" t="str">
        <f t="shared" si="67"/>
        <v>D2</v>
      </c>
    </row>
    <row r="313" spans="1:17" hidden="1" x14ac:dyDescent="0.25">
      <c r="A313" s="125" t="str">
        <f t="shared" si="76"/>
        <v>2025-GUS-D2</v>
      </c>
      <c r="B313" s="123">
        <f t="shared" si="77"/>
        <v>45952</v>
      </c>
      <c r="C313" s="487" t="str">
        <f t="shared" si="78"/>
        <v>Day 2</v>
      </c>
      <c r="D313" s="42" t="s">
        <v>433</v>
      </c>
      <c r="E313" s="23" t="str">
        <f>IF(D313="","",VLOOKUP(D313,MASTERLIST!$A:$E,3,FALSE))</f>
        <v>Saffiya</v>
      </c>
      <c r="F313" s="23" t="str">
        <f>IF(D313="","",VLOOKUP(D313,MASTERLIST!$A:$E,4,FALSE))</f>
        <v>Ahmod</v>
      </c>
      <c r="G313" s="23" t="str">
        <f>IF(D313="","",VLOOKUP(D313,MASTERLIST!$A:$E,5,FALSE))</f>
        <v>SA Ladies</v>
      </c>
      <c r="H313" s="23" t="str">
        <f>IF(D313="","",VLOOKUP(D313,MASTERLIST!$A:$E,2,FALSE))</f>
        <v>SA Ladies</v>
      </c>
      <c r="I313" s="42"/>
      <c r="J313" s="40" t="s">
        <v>141</v>
      </c>
      <c r="K313" s="40">
        <v>111</v>
      </c>
      <c r="L313" s="41">
        <f t="shared" si="68"/>
        <v>6.2</v>
      </c>
      <c r="M313" s="41">
        <f t="shared" si="69"/>
        <v>6.2</v>
      </c>
      <c r="N313" s="22" t="str">
        <f t="shared" si="70"/>
        <v>Saffiya Ahmod</v>
      </c>
      <c r="O313" s="22" t="str">
        <f t="shared" si="66"/>
        <v>Ladies</v>
      </c>
      <c r="P313" s="22" t="str">
        <f t="shared" si="71"/>
        <v>Inedibles</v>
      </c>
      <c r="Q313" s="22" t="str">
        <f t="shared" si="67"/>
        <v>D2</v>
      </c>
    </row>
    <row r="314" spans="1:17" hidden="1" x14ac:dyDescent="0.25">
      <c r="A314" s="125" t="str">
        <f t="shared" si="76"/>
        <v>2025-GUS-D2</v>
      </c>
      <c r="B314" s="123">
        <f t="shared" si="77"/>
        <v>45952</v>
      </c>
      <c r="C314" s="487" t="str">
        <f t="shared" si="78"/>
        <v>Day 2</v>
      </c>
      <c r="D314" s="42" t="s">
        <v>441</v>
      </c>
      <c r="E314" s="23" t="str">
        <f>IF(D314="","",VLOOKUP(D314,MASTERLIST!$A:$E,3,FALSE))</f>
        <v>Ettienne</v>
      </c>
      <c r="F314" s="23" t="str">
        <f>IF(D314="","",VLOOKUP(D314,MASTERLIST!$A:$E,4,FALSE))</f>
        <v>Kapp</v>
      </c>
      <c r="G314" s="23" t="str">
        <f>IF(D314="","",VLOOKUP(D314,MASTERLIST!$A:$E,5,FALSE))</f>
        <v>SA Masters</v>
      </c>
      <c r="H314" s="23" t="str">
        <f>IF(D314="","",VLOOKUP(D314,MASTERLIST!$A:$E,2,FALSE))</f>
        <v>SA Masters</v>
      </c>
      <c r="I314" s="42" t="s">
        <v>19</v>
      </c>
      <c r="J314" s="40"/>
      <c r="K314" s="40">
        <v>47</v>
      </c>
      <c r="L314" s="41">
        <f t="shared" si="68"/>
        <v>1.1000000000000001</v>
      </c>
      <c r="M314" s="41">
        <f t="shared" si="69"/>
        <v>1.1000000000000001</v>
      </c>
      <c r="N314" s="22" t="str">
        <f t="shared" si="70"/>
        <v>Ettienne Kapp</v>
      </c>
      <c r="O314" s="22" t="str">
        <f t="shared" si="66"/>
        <v>Masters</v>
      </c>
      <c r="P314" s="22" t="str">
        <f t="shared" si="71"/>
        <v>Edibles</v>
      </c>
      <c r="Q314" s="22" t="str">
        <f t="shared" si="67"/>
        <v>D2</v>
      </c>
    </row>
    <row r="315" spans="1:17" hidden="1" x14ac:dyDescent="0.25">
      <c r="A315" s="125" t="str">
        <f t="shared" si="76"/>
        <v>2025-GUS-D2</v>
      </c>
      <c r="B315" s="123">
        <f t="shared" si="77"/>
        <v>45952</v>
      </c>
      <c r="C315" s="487" t="str">
        <f t="shared" si="78"/>
        <v>Day 2</v>
      </c>
      <c r="D315" s="42" t="s">
        <v>441</v>
      </c>
      <c r="E315" s="23" t="str">
        <f>IF(D315="","",VLOOKUP(D315,MASTERLIST!$A:$E,3,FALSE))</f>
        <v>Ettienne</v>
      </c>
      <c r="F315" s="23" t="str">
        <f>IF(D315="","",VLOOKUP(D315,MASTERLIST!$A:$E,4,FALSE))</f>
        <v>Kapp</v>
      </c>
      <c r="G315" s="23" t="str">
        <f>IF(D315="","",VLOOKUP(D315,MASTERLIST!$A:$E,5,FALSE))</f>
        <v>SA Masters</v>
      </c>
      <c r="H315" s="23" t="str">
        <f>IF(D315="","",VLOOKUP(D315,MASTERLIST!$A:$E,2,FALSE))</f>
        <v>SA Masters</v>
      </c>
      <c r="I315" s="42" t="s">
        <v>19</v>
      </c>
      <c r="J315" s="40"/>
      <c r="K315" s="40">
        <v>60</v>
      </c>
      <c r="L315" s="41">
        <f t="shared" si="68"/>
        <v>2.2000000000000002</v>
      </c>
      <c r="M315" s="41">
        <f t="shared" si="69"/>
        <v>2.2000000000000002</v>
      </c>
      <c r="N315" s="22" t="str">
        <f t="shared" si="70"/>
        <v>Ettienne Kapp</v>
      </c>
      <c r="O315" s="22" t="str">
        <f t="shared" si="66"/>
        <v>Masters</v>
      </c>
      <c r="P315" s="22" t="str">
        <f t="shared" si="71"/>
        <v>Edibles</v>
      </c>
      <c r="Q315" s="22" t="str">
        <f t="shared" si="67"/>
        <v>D2</v>
      </c>
    </row>
    <row r="316" spans="1:17" hidden="1" x14ac:dyDescent="0.25">
      <c r="A316" s="125" t="str">
        <f t="shared" si="76"/>
        <v>2025-GUS-D2</v>
      </c>
      <c r="B316" s="123">
        <f t="shared" si="77"/>
        <v>45952</v>
      </c>
      <c r="C316" s="487" t="str">
        <f t="shared" si="78"/>
        <v>Day 2</v>
      </c>
      <c r="D316" s="42" t="s">
        <v>441</v>
      </c>
      <c r="E316" s="23" t="str">
        <f>IF(D316="","",VLOOKUP(D316,MASTERLIST!$A:$E,3,FALSE))</f>
        <v>Ettienne</v>
      </c>
      <c r="F316" s="23" t="str">
        <f>IF(D316="","",VLOOKUP(D316,MASTERLIST!$A:$E,4,FALSE))</f>
        <v>Kapp</v>
      </c>
      <c r="G316" s="23" t="str">
        <f>IF(D316="","",VLOOKUP(D316,MASTERLIST!$A:$E,5,FALSE))</f>
        <v>SA Masters</v>
      </c>
      <c r="H316" s="23" t="str">
        <f>IF(D316="","",VLOOKUP(D316,MASTERLIST!$A:$E,2,FALSE))</f>
        <v>SA Masters</v>
      </c>
      <c r="I316" s="42" t="s">
        <v>19</v>
      </c>
      <c r="J316" s="40"/>
      <c r="K316" s="40">
        <v>52</v>
      </c>
      <c r="L316" s="41">
        <f t="shared" si="68"/>
        <v>1.4</v>
      </c>
      <c r="M316" s="41">
        <f t="shared" si="69"/>
        <v>1.4</v>
      </c>
      <c r="N316" s="22" t="str">
        <f t="shared" si="70"/>
        <v>Ettienne Kapp</v>
      </c>
      <c r="O316" s="22" t="str">
        <f t="shared" si="66"/>
        <v>Masters</v>
      </c>
      <c r="P316" s="22" t="str">
        <f t="shared" si="71"/>
        <v>Edibles</v>
      </c>
      <c r="Q316" s="22" t="str">
        <f t="shared" si="67"/>
        <v>D2</v>
      </c>
    </row>
    <row r="317" spans="1:17" hidden="1" x14ac:dyDescent="0.25">
      <c r="A317" s="125" t="str">
        <f t="shared" si="76"/>
        <v>2025-GUS-D2</v>
      </c>
      <c r="B317" s="123">
        <f t="shared" si="77"/>
        <v>45952</v>
      </c>
      <c r="C317" s="487" t="str">
        <f t="shared" si="78"/>
        <v>Day 2</v>
      </c>
      <c r="D317" s="42" t="s">
        <v>441</v>
      </c>
      <c r="E317" s="23" t="str">
        <f>IF(D317="","",VLOOKUP(D317,MASTERLIST!$A:$E,3,FALSE))</f>
        <v>Ettienne</v>
      </c>
      <c r="F317" s="23" t="str">
        <f>IF(D317="","",VLOOKUP(D317,MASTERLIST!$A:$E,4,FALSE))</f>
        <v>Kapp</v>
      </c>
      <c r="G317" s="23" t="str">
        <f>IF(D317="","",VLOOKUP(D317,MASTERLIST!$A:$E,5,FALSE))</f>
        <v>SA Masters</v>
      </c>
      <c r="H317" s="23" t="str">
        <f>IF(D317="","",VLOOKUP(D317,MASTERLIST!$A:$E,2,FALSE))</f>
        <v>SA Masters</v>
      </c>
      <c r="I317" s="42" t="s">
        <v>19</v>
      </c>
      <c r="J317" s="40"/>
      <c r="K317" s="40">
        <v>43</v>
      </c>
      <c r="L317" s="41">
        <f t="shared" si="68"/>
        <v>0.8</v>
      </c>
      <c r="M317" s="41">
        <f t="shared" si="69"/>
        <v>0.8</v>
      </c>
      <c r="N317" s="22" t="str">
        <f t="shared" si="70"/>
        <v>Ettienne Kapp</v>
      </c>
      <c r="O317" s="22" t="str">
        <f t="shared" si="66"/>
        <v>Masters</v>
      </c>
      <c r="P317" s="22" t="str">
        <f t="shared" si="71"/>
        <v>Edibles</v>
      </c>
      <c r="Q317" s="22" t="str">
        <f t="shared" si="67"/>
        <v>D2</v>
      </c>
    </row>
    <row r="318" spans="1:17" hidden="1" x14ac:dyDescent="0.25">
      <c r="A318" s="125" t="str">
        <f t="shared" si="76"/>
        <v>2025-GUS-D2</v>
      </c>
      <c r="B318" s="123">
        <f t="shared" si="77"/>
        <v>45952</v>
      </c>
      <c r="C318" s="487" t="str">
        <f t="shared" si="78"/>
        <v>Day 2</v>
      </c>
      <c r="D318" s="42" t="s">
        <v>441</v>
      </c>
      <c r="E318" s="23" t="str">
        <f>IF(D318="","",VLOOKUP(D318,MASTERLIST!$A:$E,3,FALSE))</f>
        <v>Ettienne</v>
      </c>
      <c r="F318" s="23" t="str">
        <f>IF(D318="","",VLOOKUP(D318,MASTERLIST!$A:$E,4,FALSE))</f>
        <v>Kapp</v>
      </c>
      <c r="G318" s="23" t="str">
        <f>IF(D318="","",VLOOKUP(D318,MASTERLIST!$A:$E,5,FALSE))</f>
        <v>SA Masters</v>
      </c>
      <c r="H318" s="23" t="str">
        <f>IF(D318="","",VLOOKUP(D318,MASTERLIST!$A:$E,2,FALSE))</f>
        <v>SA Masters</v>
      </c>
      <c r="I318" s="42" t="s">
        <v>19</v>
      </c>
      <c r="J318" s="40"/>
      <c r="K318" s="40">
        <v>48</v>
      </c>
      <c r="L318" s="41">
        <f t="shared" si="68"/>
        <v>1.1000000000000001</v>
      </c>
      <c r="M318" s="41">
        <f t="shared" si="69"/>
        <v>1.1000000000000001</v>
      </c>
      <c r="N318" s="22" t="str">
        <f t="shared" si="70"/>
        <v>Ettienne Kapp</v>
      </c>
      <c r="O318" s="22" t="str">
        <f t="shared" si="66"/>
        <v>Masters</v>
      </c>
      <c r="P318" s="22" t="str">
        <f t="shared" si="71"/>
        <v>Edibles</v>
      </c>
      <c r="Q318" s="22" t="str">
        <f t="shared" si="67"/>
        <v>D2</v>
      </c>
    </row>
    <row r="319" spans="1:17" hidden="1" x14ac:dyDescent="0.25">
      <c r="A319" s="125" t="str">
        <f t="shared" si="76"/>
        <v>2025-GUS-D2</v>
      </c>
      <c r="B319" s="123">
        <f t="shared" si="77"/>
        <v>45952</v>
      </c>
      <c r="C319" s="487" t="str">
        <f t="shared" si="78"/>
        <v>Day 2</v>
      </c>
      <c r="D319" s="42" t="s">
        <v>441</v>
      </c>
      <c r="E319" s="23" t="str">
        <f>IF(D319="","",VLOOKUP(D319,MASTERLIST!$A:$E,3,FALSE))</f>
        <v>Ettienne</v>
      </c>
      <c r="F319" s="23" t="str">
        <f>IF(D319="","",VLOOKUP(D319,MASTERLIST!$A:$E,4,FALSE))</f>
        <v>Kapp</v>
      </c>
      <c r="G319" s="23" t="str">
        <f>IF(D319="","",VLOOKUP(D319,MASTERLIST!$A:$E,5,FALSE))</f>
        <v>SA Masters</v>
      </c>
      <c r="H319" s="23" t="str">
        <f>IF(D319="","",VLOOKUP(D319,MASTERLIST!$A:$E,2,FALSE))</f>
        <v>SA Masters</v>
      </c>
      <c r="I319" s="42" t="s">
        <v>19</v>
      </c>
      <c r="J319" s="40"/>
      <c r="K319" s="40">
        <v>51</v>
      </c>
      <c r="L319" s="41">
        <f t="shared" si="68"/>
        <v>1.4</v>
      </c>
      <c r="M319" s="41">
        <f t="shared" si="69"/>
        <v>1.4</v>
      </c>
      <c r="N319" s="22" t="str">
        <f t="shared" si="70"/>
        <v>Ettienne Kapp</v>
      </c>
      <c r="O319" s="22" t="str">
        <f t="shared" si="66"/>
        <v>Masters</v>
      </c>
      <c r="P319" s="22" t="str">
        <f t="shared" si="71"/>
        <v>Edibles</v>
      </c>
      <c r="Q319" s="22" t="str">
        <f t="shared" si="67"/>
        <v>D2</v>
      </c>
    </row>
    <row r="320" spans="1:17" hidden="1" x14ac:dyDescent="0.25">
      <c r="A320" s="125" t="str">
        <f t="shared" si="76"/>
        <v>2025-GUS-D2</v>
      </c>
      <c r="B320" s="123">
        <f t="shared" si="77"/>
        <v>45952</v>
      </c>
      <c r="C320" s="487" t="str">
        <f t="shared" si="78"/>
        <v>Day 2</v>
      </c>
      <c r="D320" s="42" t="s">
        <v>441</v>
      </c>
      <c r="E320" s="23" t="str">
        <f>IF(D320="","",VLOOKUP(D320,MASTERLIST!$A:$E,3,FALSE))</f>
        <v>Ettienne</v>
      </c>
      <c r="F320" s="23" t="str">
        <f>IF(D320="","",VLOOKUP(D320,MASTERLIST!$A:$E,4,FALSE))</f>
        <v>Kapp</v>
      </c>
      <c r="G320" s="23" t="str">
        <f>IF(D320="","",VLOOKUP(D320,MASTERLIST!$A:$E,5,FALSE))</f>
        <v>SA Masters</v>
      </c>
      <c r="H320" s="23" t="str">
        <f>IF(D320="","",VLOOKUP(D320,MASTERLIST!$A:$E,2,FALSE))</f>
        <v>SA Masters</v>
      </c>
      <c r="I320" s="40" t="s">
        <v>19</v>
      </c>
      <c r="J320" s="40"/>
      <c r="K320" s="40">
        <v>43</v>
      </c>
      <c r="L320" s="41">
        <f t="shared" si="68"/>
        <v>0.8</v>
      </c>
      <c r="M320" s="41">
        <f t="shared" si="69"/>
        <v>0.8</v>
      </c>
      <c r="N320" s="22" t="str">
        <f t="shared" si="70"/>
        <v>Ettienne Kapp</v>
      </c>
      <c r="O320" s="22" t="str">
        <f t="shared" si="66"/>
        <v>Masters</v>
      </c>
      <c r="P320" s="22" t="str">
        <f t="shared" si="71"/>
        <v>Edibles</v>
      </c>
      <c r="Q320" s="22" t="str">
        <f t="shared" si="67"/>
        <v>D2</v>
      </c>
    </row>
    <row r="321" spans="1:17" hidden="1" x14ac:dyDescent="0.25">
      <c r="A321" s="125" t="str">
        <f t="shared" si="76"/>
        <v>2025-GUS-D2</v>
      </c>
      <c r="B321" s="123">
        <f t="shared" si="77"/>
        <v>45952</v>
      </c>
      <c r="C321" s="487" t="str">
        <f t="shared" si="78"/>
        <v>Day 2</v>
      </c>
      <c r="D321" s="42" t="s">
        <v>441</v>
      </c>
      <c r="E321" s="23" t="str">
        <f>IF(D321="","",VLOOKUP(D321,MASTERLIST!$A:$E,3,FALSE))</f>
        <v>Ettienne</v>
      </c>
      <c r="F321" s="23" t="str">
        <f>IF(D321="","",VLOOKUP(D321,MASTERLIST!$A:$E,4,FALSE))</f>
        <v>Kapp</v>
      </c>
      <c r="G321" s="23" t="str">
        <f>IF(D321="","",VLOOKUP(D321,MASTERLIST!$A:$E,5,FALSE))</f>
        <v>SA Masters</v>
      </c>
      <c r="H321" s="23" t="str">
        <f>IF(D321="","",VLOOKUP(D321,MASTERLIST!$A:$E,2,FALSE))</f>
        <v>SA Masters</v>
      </c>
      <c r="I321" s="42" t="s">
        <v>19</v>
      </c>
      <c r="J321" s="40"/>
      <c r="K321" s="40">
        <v>43</v>
      </c>
      <c r="L321" s="41">
        <f t="shared" si="68"/>
        <v>0.8</v>
      </c>
      <c r="M321" s="41">
        <f t="shared" si="69"/>
        <v>0.8</v>
      </c>
      <c r="N321" s="22" t="str">
        <f t="shared" si="70"/>
        <v>Ettienne Kapp</v>
      </c>
      <c r="O321" s="22" t="str">
        <f t="shared" si="66"/>
        <v>Masters</v>
      </c>
      <c r="P321" s="22" t="str">
        <f t="shared" si="71"/>
        <v>Edibles</v>
      </c>
      <c r="Q321" s="22" t="str">
        <f t="shared" si="67"/>
        <v>D2</v>
      </c>
    </row>
    <row r="322" spans="1:17" hidden="1" x14ac:dyDescent="0.25">
      <c r="A322" s="125" t="str">
        <f t="shared" si="76"/>
        <v>2025-GUS-D2</v>
      </c>
      <c r="B322" s="123">
        <f t="shared" si="77"/>
        <v>45952</v>
      </c>
      <c r="C322" s="487" t="str">
        <f t="shared" si="78"/>
        <v>Day 2</v>
      </c>
      <c r="D322" s="42" t="s">
        <v>441</v>
      </c>
      <c r="E322" s="23" t="str">
        <f>IF(D322="","",VLOOKUP(D322,MASTERLIST!$A:$E,3,FALSE))</f>
        <v>Ettienne</v>
      </c>
      <c r="F322" s="23" t="str">
        <f>IF(D322="","",VLOOKUP(D322,MASTERLIST!$A:$E,4,FALSE))</f>
        <v>Kapp</v>
      </c>
      <c r="G322" s="23" t="str">
        <f>IF(D322="","",VLOOKUP(D322,MASTERLIST!$A:$E,5,FALSE))</f>
        <v>SA Masters</v>
      </c>
      <c r="H322" s="23" t="str">
        <f>IF(D322="","",VLOOKUP(D322,MASTERLIST!$A:$E,2,FALSE))</f>
        <v>SA Masters</v>
      </c>
      <c r="I322" s="42" t="s">
        <v>19</v>
      </c>
      <c r="J322" s="40"/>
      <c r="K322" s="40">
        <v>59</v>
      </c>
      <c r="L322" s="41">
        <f t="shared" si="68"/>
        <v>2.1</v>
      </c>
      <c r="M322" s="41">
        <f t="shared" si="69"/>
        <v>2.1</v>
      </c>
      <c r="N322" s="22" t="str">
        <f t="shared" si="70"/>
        <v>Ettienne Kapp</v>
      </c>
      <c r="O322" s="22" t="str">
        <f t="shared" si="66"/>
        <v>Masters</v>
      </c>
      <c r="P322" s="22" t="str">
        <f t="shared" si="71"/>
        <v>Edibles</v>
      </c>
      <c r="Q322" s="22" t="str">
        <f t="shared" si="67"/>
        <v>D2</v>
      </c>
    </row>
    <row r="323" spans="1:17" hidden="1" x14ac:dyDescent="0.25">
      <c r="A323" s="125" t="str">
        <f t="shared" si="76"/>
        <v>2025-GUS-D2</v>
      </c>
      <c r="B323" s="123">
        <f t="shared" si="77"/>
        <v>45952</v>
      </c>
      <c r="C323" s="487" t="str">
        <f t="shared" si="78"/>
        <v>Day 2</v>
      </c>
      <c r="D323" s="42" t="s">
        <v>441</v>
      </c>
      <c r="E323" s="23" t="str">
        <f>IF(D323="","",VLOOKUP(D323,MASTERLIST!$A:$E,3,FALSE))</f>
        <v>Ettienne</v>
      </c>
      <c r="F323" s="23" t="str">
        <f>IF(D323="","",VLOOKUP(D323,MASTERLIST!$A:$E,4,FALSE))</f>
        <v>Kapp</v>
      </c>
      <c r="G323" s="23" t="str">
        <f>IF(D323="","",VLOOKUP(D323,MASTERLIST!$A:$E,5,FALSE))</f>
        <v>SA Masters</v>
      </c>
      <c r="H323" s="23" t="str">
        <f>IF(D323="","",VLOOKUP(D323,MASTERLIST!$A:$E,2,FALSE))</f>
        <v>SA Masters</v>
      </c>
      <c r="I323" s="42" t="s">
        <v>19</v>
      </c>
      <c r="J323" s="40"/>
      <c r="K323" s="40">
        <v>55</v>
      </c>
      <c r="L323" s="41">
        <f t="shared" si="68"/>
        <v>1.7</v>
      </c>
      <c r="M323" s="41">
        <f t="shared" si="69"/>
        <v>1.7</v>
      </c>
      <c r="N323" s="22" t="str">
        <f t="shared" si="70"/>
        <v>Ettienne Kapp</v>
      </c>
      <c r="O323" s="22" t="str">
        <f t="shared" ref="O323:O386" si="79">IFERROR(VLOOKUP(G323,$R$2:$S$15,2,),"")</f>
        <v>Masters</v>
      </c>
      <c r="P323" s="22" t="str">
        <f t="shared" si="71"/>
        <v>Edibles</v>
      </c>
      <c r="Q323" s="22" t="str">
        <f t="shared" ref="Q323:Q386" si="80">IF(A323="","D2",RIGHT(A323,2))</f>
        <v>D2</v>
      </c>
    </row>
    <row r="324" spans="1:17" hidden="1" x14ac:dyDescent="0.25">
      <c r="A324" s="125" t="str">
        <f t="shared" si="76"/>
        <v>2025-GUS-D2</v>
      </c>
      <c r="B324" s="123">
        <f t="shared" si="77"/>
        <v>45952</v>
      </c>
      <c r="C324" s="487" t="str">
        <f t="shared" si="78"/>
        <v>Day 2</v>
      </c>
      <c r="D324" s="42" t="s">
        <v>333</v>
      </c>
      <c r="E324" s="23" t="str">
        <f>IF(D324="","",VLOOKUP(D324,MASTERLIST!$A:$E,3,FALSE))</f>
        <v>Greg</v>
      </c>
      <c r="F324" s="23" t="str">
        <f>IF(D324="","",VLOOKUP(D324,MASTERLIST!$A:$E,4,FALSE))</f>
        <v>Coetzer</v>
      </c>
      <c r="G324" s="23" t="str">
        <f>IF(D324="","",VLOOKUP(D324,MASTERLIST!$A:$E,5,FALSE))</f>
        <v>SA Masters</v>
      </c>
      <c r="H324" s="23" t="str">
        <f>IF(D324="","",VLOOKUP(D324,MASTERLIST!$A:$E,2,FALSE))</f>
        <v>SA Masters</v>
      </c>
      <c r="I324" s="42" t="s">
        <v>19</v>
      </c>
      <c r="J324" s="40"/>
      <c r="K324" s="40">
        <v>46</v>
      </c>
      <c r="L324" s="41">
        <f t="shared" si="68"/>
        <v>1</v>
      </c>
      <c r="M324" s="41">
        <f t="shared" si="69"/>
        <v>1</v>
      </c>
      <c r="N324" s="22" t="str">
        <f t="shared" si="70"/>
        <v>Greg Coetzer</v>
      </c>
      <c r="O324" s="22" t="str">
        <f t="shared" si="79"/>
        <v>Masters</v>
      </c>
      <c r="P324" s="22" t="str">
        <f t="shared" si="71"/>
        <v>Edibles</v>
      </c>
      <c r="Q324" s="22" t="str">
        <f t="shared" si="80"/>
        <v>D2</v>
      </c>
    </row>
    <row r="325" spans="1:17" hidden="1" x14ac:dyDescent="0.25">
      <c r="A325" s="125" t="str">
        <f t="shared" si="76"/>
        <v>2025-GUS-D2</v>
      </c>
      <c r="B325" s="123">
        <f t="shared" si="77"/>
        <v>45952</v>
      </c>
      <c r="C325" s="487" t="str">
        <f t="shared" si="78"/>
        <v>Day 2</v>
      </c>
      <c r="D325" s="42" t="s">
        <v>333</v>
      </c>
      <c r="E325" s="23" t="str">
        <f>IF(D325="","",VLOOKUP(D325,MASTERLIST!$A:$E,3,FALSE))</f>
        <v>Greg</v>
      </c>
      <c r="F325" s="23" t="str">
        <f>IF(D325="","",VLOOKUP(D325,MASTERLIST!$A:$E,4,FALSE))</f>
        <v>Coetzer</v>
      </c>
      <c r="G325" s="23" t="str">
        <f>IF(D325="","",VLOOKUP(D325,MASTERLIST!$A:$E,5,FALSE))</f>
        <v>SA Masters</v>
      </c>
      <c r="H325" s="23" t="str">
        <f>IF(D325="","",VLOOKUP(D325,MASTERLIST!$A:$E,2,FALSE))</f>
        <v>SA Masters</v>
      </c>
      <c r="I325" s="42" t="s">
        <v>19</v>
      </c>
      <c r="J325" s="40"/>
      <c r="K325" s="40">
        <v>49</v>
      </c>
      <c r="L325" s="41">
        <f t="shared" si="68"/>
        <v>1.2</v>
      </c>
      <c r="M325" s="41">
        <f t="shared" si="69"/>
        <v>1.2</v>
      </c>
      <c r="N325" s="22" t="str">
        <f t="shared" si="70"/>
        <v>Greg Coetzer</v>
      </c>
      <c r="O325" s="22" t="str">
        <f t="shared" si="79"/>
        <v>Masters</v>
      </c>
      <c r="P325" s="22" t="str">
        <f t="shared" si="71"/>
        <v>Edibles</v>
      </c>
      <c r="Q325" s="22" t="str">
        <f t="shared" si="80"/>
        <v>D2</v>
      </c>
    </row>
    <row r="326" spans="1:17" hidden="1" x14ac:dyDescent="0.25">
      <c r="A326" s="125" t="str">
        <f t="shared" si="76"/>
        <v>2025-GUS-D2</v>
      </c>
      <c r="B326" s="123">
        <f t="shared" si="77"/>
        <v>45952</v>
      </c>
      <c r="C326" s="487" t="str">
        <f t="shared" si="78"/>
        <v>Day 2</v>
      </c>
      <c r="D326" s="42" t="s">
        <v>333</v>
      </c>
      <c r="E326" s="23" t="str">
        <f>IF(D326="","",VLOOKUP(D326,MASTERLIST!$A:$E,3,FALSE))</f>
        <v>Greg</v>
      </c>
      <c r="F326" s="23" t="str">
        <f>IF(D326="","",VLOOKUP(D326,MASTERLIST!$A:$E,4,FALSE))</f>
        <v>Coetzer</v>
      </c>
      <c r="G326" s="23" t="str">
        <f>IF(D326="","",VLOOKUP(D326,MASTERLIST!$A:$E,5,FALSE))</f>
        <v>SA Masters</v>
      </c>
      <c r="H326" s="23" t="str">
        <f>IF(D326="","",VLOOKUP(D326,MASTERLIST!$A:$E,2,FALSE))</f>
        <v>SA Masters</v>
      </c>
      <c r="I326" s="42" t="s">
        <v>19</v>
      </c>
      <c r="J326" s="40"/>
      <c r="K326" s="40">
        <v>59</v>
      </c>
      <c r="L326" s="41">
        <f t="shared" si="68"/>
        <v>2.1</v>
      </c>
      <c r="M326" s="41">
        <f t="shared" si="69"/>
        <v>2.1</v>
      </c>
      <c r="N326" s="22" t="str">
        <f t="shared" si="70"/>
        <v>Greg Coetzer</v>
      </c>
      <c r="O326" s="22" t="str">
        <f t="shared" si="79"/>
        <v>Masters</v>
      </c>
      <c r="P326" s="22" t="str">
        <f t="shared" si="71"/>
        <v>Edibles</v>
      </c>
      <c r="Q326" s="22" t="str">
        <f t="shared" si="80"/>
        <v>D2</v>
      </c>
    </row>
    <row r="327" spans="1:17" hidden="1" x14ac:dyDescent="0.25">
      <c r="A327" s="125" t="str">
        <f t="shared" si="76"/>
        <v>2025-GUS-D2</v>
      </c>
      <c r="B327" s="123">
        <f t="shared" si="77"/>
        <v>45952</v>
      </c>
      <c r="C327" s="487" t="str">
        <f t="shared" si="78"/>
        <v>Day 2</v>
      </c>
      <c r="D327" s="42" t="s">
        <v>333</v>
      </c>
      <c r="E327" s="23" t="str">
        <f>IF(D327="","",VLOOKUP(D327,MASTERLIST!$A:$E,3,FALSE))</f>
        <v>Greg</v>
      </c>
      <c r="F327" s="23" t="str">
        <f>IF(D327="","",VLOOKUP(D327,MASTERLIST!$A:$E,4,FALSE))</f>
        <v>Coetzer</v>
      </c>
      <c r="G327" s="23" t="str">
        <f>IF(D327="","",VLOOKUP(D327,MASTERLIST!$A:$E,5,FALSE))</f>
        <v>SA Masters</v>
      </c>
      <c r="H327" s="23" t="str">
        <f>IF(D327="","",VLOOKUP(D327,MASTERLIST!$A:$E,2,FALSE))</f>
        <v>SA Masters</v>
      </c>
      <c r="I327" s="42" t="s">
        <v>19</v>
      </c>
      <c r="J327" s="40"/>
      <c r="K327" s="40">
        <v>47</v>
      </c>
      <c r="L327" s="41">
        <f t="shared" si="68"/>
        <v>1.1000000000000001</v>
      </c>
      <c r="M327" s="41">
        <f t="shared" si="69"/>
        <v>1.1000000000000001</v>
      </c>
      <c r="N327" s="22" t="str">
        <f t="shared" si="70"/>
        <v>Greg Coetzer</v>
      </c>
      <c r="O327" s="22" t="str">
        <f t="shared" si="79"/>
        <v>Masters</v>
      </c>
      <c r="P327" s="22" t="str">
        <f t="shared" si="71"/>
        <v>Edibles</v>
      </c>
      <c r="Q327" s="22" t="str">
        <f t="shared" si="80"/>
        <v>D2</v>
      </c>
    </row>
    <row r="328" spans="1:17" hidden="1" x14ac:dyDescent="0.25">
      <c r="A328" s="125" t="str">
        <f t="shared" si="76"/>
        <v>2025-GUS-D2</v>
      </c>
      <c r="B328" s="123">
        <f t="shared" si="77"/>
        <v>45952</v>
      </c>
      <c r="C328" s="487" t="str">
        <f t="shared" si="78"/>
        <v>Day 2</v>
      </c>
      <c r="D328" s="42" t="s">
        <v>333</v>
      </c>
      <c r="E328" s="23" t="str">
        <f>IF(D328="","",VLOOKUP(D328,MASTERLIST!$A:$E,3,FALSE))</f>
        <v>Greg</v>
      </c>
      <c r="F328" s="23" t="str">
        <f>IF(D328="","",VLOOKUP(D328,MASTERLIST!$A:$E,4,FALSE))</f>
        <v>Coetzer</v>
      </c>
      <c r="G328" s="23" t="str">
        <f>IF(D328="","",VLOOKUP(D328,MASTERLIST!$A:$E,5,FALSE))</f>
        <v>SA Masters</v>
      </c>
      <c r="H328" s="23" t="str">
        <f>IF(D328="","",VLOOKUP(D328,MASTERLIST!$A:$E,2,FALSE))</f>
        <v>SA Masters</v>
      </c>
      <c r="I328" s="42" t="s">
        <v>19</v>
      </c>
      <c r="J328" s="40"/>
      <c r="K328" s="40">
        <v>50</v>
      </c>
      <c r="L328" s="41">
        <f t="shared" si="68"/>
        <v>1.3</v>
      </c>
      <c r="M328" s="41">
        <f t="shared" si="69"/>
        <v>1.3</v>
      </c>
      <c r="N328" s="22" t="str">
        <f t="shared" si="70"/>
        <v>Greg Coetzer</v>
      </c>
      <c r="O328" s="22" t="str">
        <f t="shared" si="79"/>
        <v>Masters</v>
      </c>
      <c r="P328" s="22" t="str">
        <f t="shared" si="71"/>
        <v>Edibles</v>
      </c>
      <c r="Q328" s="22" t="str">
        <f t="shared" si="80"/>
        <v>D2</v>
      </c>
    </row>
    <row r="329" spans="1:17" hidden="1" x14ac:dyDescent="0.25">
      <c r="A329" s="125" t="str">
        <f t="shared" si="76"/>
        <v>2025-GUS-D2</v>
      </c>
      <c r="B329" s="123">
        <f t="shared" si="77"/>
        <v>45952</v>
      </c>
      <c r="C329" s="487" t="str">
        <f t="shared" si="78"/>
        <v>Day 2</v>
      </c>
      <c r="D329" s="42" t="s">
        <v>333</v>
      </c>
      <c r="E329" s="23" t="str">
        <f>IF(D329="","",VLOOKUP(D329,MASTERLIST!$A:$E,3,FALSE))</f>
        <v>Greg</v>
      </c>
      <c r="F329" s="23" t="str">
        <f>IF(D329="","",VLOOKUP(D329,MASTERLIST!$A:$E,4,FALSE))</f>
        <v>Coetzer</v>
      </c>
      <c r="G329" s="23" t="str">
        <f>IF(D329="","",VLOOKUP(D329,MASTERLIST!$A:$E,5,FALSE))</f>
        <v>SA Masters</v>
      </c>
      <c r="H329" s="23" t="str">
        <f>IF(D329="","",VLOOKUP(D329,MASTERLIST!$A:$E,2,FALSE))</f>
        <v>SA Masters</v>
      </c>
      <c r="I329" s="42" t="s">
        <v>19</v>
      </c>
      <c r="J329" s="40"/>
      <c r="K329" s="40">
        <v>46</v>
      </c>
      <c r="L329" s="41">
        <f t="shared" si="68"/>
        <v>1</v>
      </c>
      <c r="M329" s="41">
        <f t="shared" si="69"/>
        <v>1</v>
      </c>
      <c r="N329" s="22" t="str">
        <f t="shared" si="70"/>
        <v>Greg Coetzer</v>
      </c>
      <c r="O329" s="22" t="str">
        <f t="shared" si="79"/>
        <v>Masters</v>
      </c>
      <c r="P329" s="22" t="str">
        <f t="shared" si="71"/>
        <v>Edibles</v>
      </c>
      <c r="Q329" s="22" t="str">
        <f t="shared" si="80"/>
        <v>D2</v>
      </c>
    </row>
    <row r="330" spans="1:17" hidden="1" x14ac:dyDescent="0.25">
      <c r="A330" s="125" t="str">
        <f t="shared" si="76"/>
        <v>2025-GUS-D2</v>
      </c>
      <c r="B330" s="123">
        <f t="shared" si="77"/>
        <v>45952</v>
      </c>
      <c r="C330" s="487" t="str">
        <f t="shared" si="78"/>
        <v>Day 2</v>
      </c>
      <c r="D330" s="42" t="s">
        <v>333</v>
      </c>
      <c r="E330" s="23" t="str">
        <f>IF(D330="","",VLOOKUP(D330,MASTERLIST!$A:$E,3,FALSE))</f>
        <v>Greg</v>
      </c>
      <c r="F330" s="23" t="str">
        <f>IF(D330="","",VLOOKUP(D330,MASTERLIST!$A:$E,4,FALSE))</f>
        <v>Coetzer</v>
      </c>
      <c r="G330" s="23" t="str">
        <f>IF(D330="","",VLOOKUP(D330,MASTERLIST!$A:$E,5,FALSE))</f>
        <v>SA Masters</v>
      </c>
      <c r="H330" s="23" t="str">
        <f>IF(D330="","",VLOOKUP(D330,MASTERLIST!$A:$E,2,FALSE))</f>
        <v>SA Masters</v>
      </c>
      <c r="I330" s="42" t="s">
        <v>19</v>
      </c>
      <c r="J330" s="40"/>
      <c r="K330" s="40">
        <v>53</v>
      </c>
      <c r="L330" s="41">
        <f t="shared" si="68"/>
        <v>1.5</v>
      </c>
      <c r="M330" s="41">
        <f t="shared" si="69"/>
        <v>1.5</v>
      </c>
      <c r="N330" s="22" t="str">
        <f t="shared" si="70"/>
        <v>Greg Coetzer</v>
      </c>
      <c r="O330" s="22" t="str">
        <f t="shared" si="79"/>
        <v>Masters</v>
      </c>
      <c r="P330" s="22" t="str">
        <f t="shared" si="71"/>
        <v>Edibles</v>
      </c>
      <c r="Q330" s="22" t="str">
        <f t="shared" si="80"/>
        <v>D2</v>
      </c>
    </row>
    <row r="331" spans="1:17" hidden="1" x14ac:dyDescent="0.25">
      <c r="A331" s="125" t="str">
        <f t="shared" si="76"/>
        <v>2025-GUS-D2</v>
      </c>
      <c r="B331" s="123">
        <f t="shared" si="77"/>
        <v>45952</v>
      </c>
      <c r="C331" s="487" t="str">
        <f t="shared" si="78"/>
        <v>Day 2</v>
      </c>
      <c r="D331" s="42" t="s">
        <v>333</v>
      </c>
      <c r="E331" s="23" t="str">
        <f>IF(D331="","",VLOOKUP(D331,MASTERLIST!$A:$E,3,FALSE))</f>
        <v>Greg</v>
      </c>
      <c r="F331" s="23" t="str">
        <f>IF(D331="","",VLOOKUP(D331,MASTERLIST!$A:$E,4,FALSE))</f>
        <v>Coetzer</v>
      </c>
      <c r="G331" s="23" t="str">
        <f>IF(D331="","",VLOOKUP(D331,MASTERLIST!$A:$E,5,FALSE))</f>
        <v>SA Masters</v>
      </c>
      <c r="H331" s="23" t="str">
        <f>IF(D331="","",VLOOKUP(D331,MASTERLIST!$A:$E,2,FALSE))</f>
        <v>SA Masters</v>
      </c>
      <c r="I331" s="42" t="s">
        <v>19</v>
      </c>
      <c r="J331" s="40"/>
      <c r="K331" s="40">
        <v>52</v>
      </c>
      <c r="L331" s="41">
        <f t="shared" si="68"/>
        <v>1.4</v>
      </c>
      <c r="M331" s="41">
        <f t="shared" si="69"/>
        <v>1.4</v>
      </c>
      <c r="N331" s="22" t="str">
        <f t="shared" si="70"/>
        <v>Greg Coetzer</v>
      </c>
      <c r="O331" s="22" t="str">
        <f t="shared" si="79"/>
        <v>Masters</v>
      </c>
      <c r="P331" s="22" t="str">
        <f t="shared" si="71"/>
        <v>Edibles</v>
      </c>
      <c r="Q331" s="22" t="str">
        <f t="shared" si="80"/>
        <v>D2</v>
      </c>
    </row>
    <row r="332" spans="1:17" hidden="1" x14ac:dyDescent="0.25">
      <c r="A332" s="125" t="str">
        <f t="shared" si="76"/>
        <v>2025-GUS-D2</v>
      </c>
      <c r="B332" s="123">
        <f t="shared" si="77"/>
        <v>45952</v>
      </c>
      <c r="C332" s="487" t="str">
        <f t="shared" si="78"/>
        <v>Day 2</v>
      </c>
      <c r="D332" s="42" t="s">
        <v>333</v>
      </c>
      <c r="E332" s="23" t="str">
        <f>IF(D332="","",VLOOKUP(D332,MASTERLIST!$A:$E,3,FALSE))</f>
        <v>Greg</v>
      </c>
      <c r="F332" s="23" t="str">
        <f>IF(D332="","",VLOOKUP(D332,MASTERLIST!$A:$E,4,FALSE))</f>
        <v>Coetzer</v>
      </c>
      <c r="G332" s="23" t="str">
        <f>IF(D332="","",VLOOKUP(D332,MASTERLIST!$A:$E,5,FALSE))</f>
        <v>SA Masters</v>
      </c>
      <c r="H332" s="23" t="str">
        <f>IF(D332="","",VLOOKUP(D332,MASTERLIST!$A:$E,2,FALSE))</f>
        <v>SA Masters</v>
      </c>
      <c r="I332" s="42" t="s">
        <v>19</v>
      </c>
      <c r="J332" s="40"/>
      <c r="K332" s="40">
        <v>56</v>
      </c>
      <c r="L332" s="41">
        <f t="shared" si="68"/>
        <v>1.8</v>
      </c>
      <c r="M332" s="41">
        <f t="shared" si="69"/>
        <v>1.8</v>
      </c>
      <c r="N332" s="22" t="str">
        <f t="shared" si="70"/>
        <v>Greg Coetzer</v>
      </c>
      <c r="O332" s="22" t="str">
        <f t="shared" si="79"/>
        <v>Masters</v>
      </c>
      <c r="P332" s="22" t="str">
        <f t="shared" si="71"/>
        <v>Edibles</v>
      </c>
      <c r="Q332" s="22" t="str">
        <f t="shared" si="80"/>
        <v>D2</v>
      </c>
    </row>
    <row r="333" spans="1:17" hidden="1" x14ac:dyDescent="0.25">
      <c r="A333" s="125" t="str">
        <f t="shared" si="76"/>
        <v>2025-GUS-D2</v>
      </c>
      <c r="B333" s="123">
        <f t="shared" si="77"/>
        <v>45952</v>
      </c>
      <c r="C333" s="487" t="str">
        <f t="shared" si="78"/>
        <v>Day 2</v>
      </c>
      <c r="D333" s="42" t="s">
        <v>333</v>
      </c>
      <c r="E333" s="23" t="str">
        <f>IF(D333="","",VLOOKUP(D333,MASTERLIST!$A:$E,3,FALSE))</f>
        <v>Greg</v>
      </c>
      <c r="F333" s="23" t="str">
        <f>IF(D333="","",VLOOKUP(D333,MASTERLIST!$A:$E,4,FALSE))</f>
        <v>Coetzer</v>
      </c>
      <c r="G333" s="23" t="str">
        <f>IF(D333="","",VLOOKUP(D333,MASTERLIST!$A:$E,5,FALSE))</f>
        <v>SA Masters</v>
      </c>
      <c r="H333" s="23" t="str">
        <f>IF(D333="","",VLOOKUP(D333,MASTERLIST!$A:$E,2,FALSE))</f>
        <v>SA Masters</v>
      </c>
      <c r="I333" s="42" t="s">
        <v>19</v>
      </c>
      <c r="J333" s="40"/>
      <c r="K333" s="40">
        <v>48</v>
      </c>
      <c r="L333" s="41">
        <f t="shared" si="68"/>
        <v>1.1000000000000001</v>
      </c>
      <c r="M333" s="41">
        <f t="shared" si="69"/>
        <v>1.1000000000000001</v>
      </c>
      <c r="N333" s="22" t="str">
        <f t="shared" si="70"/>
        <v>Greg Coetzer</v>
      </c>
      <c r="O333" s="22" t="str">
        <f t="shared" si="79"/>
        <v>Masters</v>
      </c>
      <c r="P333" s="22" t="str">
        <f t="shared" si="71"/>
        <v>Edibles</v>
      </c>
      <c r="Q333" s="22" t="str">
        <f t="shared" si="80"/>
        <v>D2</v>
      </c>
    </row>
    <row r="334" spans="1:17" hidden="1" x14ac:dyDescent="0.25">
      <c r="A334" s="125" t="str">
        <f t="shared" si="76"/>
        <v>2025-GUS-D2</v>
      </c>
      <c r="B334" s="123">
        <f t="shared" si="77"/>
        <v>45952</v>
      </c>
      <c r="C334" s="487" t="str">
        <f t="shared" si="78"/>
        <v>Day 2</v>
      </c>
      <c r="D334" s="42" t="s">
        <v>333</v>
      </c>
      <c r="E334" s="23" t="str">
        <f>IF(D334="","",VLOOKUP(D334,MASTERLIST!$A:$E,3,FALSE))</f>
        <v>Greg</v>
      </c>
      <c r="F334" s="23" t="str">
        <f>IF(D334="","",VLOOKUP(D334,MASTERLIST!$A:$E,4,FALSE))</f>
        <v>Coetzer</v>
      </c>
      <c r="G334" s="23" t="str">
        <f>IF(D334="","",VLOOKUP(D334,MASTERLIST!$A:$E,5,FALSE))</f>
        <v>SA Masters</v>
      </c>
      <c r="H334" s="23" t="str">
        <f>IF(D334="","",VLOOKUP(D334,MASTERLIST!$A:$E,2,FALSE))</f>
        <v>SA Masters</v>
      </c>
      <c r="I334" s="42" t="s">
        <v>19</v>
      </c>
      <c r="J334" s="40"/>
      <c r="K334" s="40">
        <v>51</v>
      </c>
      <c r="L334" s="41">
        <f t="shared" si="68"/>
        <v>1.4</v>
      </c>
      <c r="M334" s="41">
        <f t="shared" si="69"/>
        <v>1.4</v>
      </c>
      <c r="N334" s="22" t="str">
        <f t="shared" si="70"/>
        <v>Greg Coetzer</v>
      </c>
      <c r="O334" s="22" t="str">
        <f t="shared" si="79"/>
        <v>Masters</v>
      </c>
      <c r="P334" s="22" t="str">
        <f t="shared" si="71"/>
        <v>Edibles</v>
      </c>
      <c r="Q334" s="22" t="str">
        <f t="shared" si="80"/>
        <v>D2</v>
      </c>
    </row>
    <row r="335" spans="1:17" hidden="1" x14ac:dyDescent="0.25">
      <c r="A335" s="125" t="str">
        <f t="shared" si="76"/>
        <v>2025-GUS-D2</v>
      </c>
      <c r="B335" s="123">
        <f t="shared" si="77"/>
        <v>45952</v>
      </c>
      <c r="C335" s="487" t="str">
        <f t="shared" si="78"/>
        <v>Day 2</v>
      </c>
      <c r="D335" s="42" t="s">
        <v>333</v>
      </c>
      <c r="E335" s="23" t="str">
        <f>IF(D335="","",VLOOKUP(D335,MASTERLIST!$A:$E,3,FALSE))</f>
        <v>Greg</v>
      </c>
      <c r="F335" s="23" t="str">
        <f>IF(D335="","",VLOOKUP(D335,MASTERLIST!$A:$E,4,FALSE))</f>
        <v>Coetzer</v>
      </c>
      <c r="G335" s="23" t="str">
        <f>IF(D335="","",VLOOKUP(D335,MASTERLIST!$A:$E,5,FALSE))</f>
        <v>SA Masters</v>
      </c>
      <c r="H335" s="23" t="str">
        <f>IF(D335="","",VLOOKUP(D335,MASTERLIST!$A:$E,2,FALSE))</f>
        <v>SA Masters</v>
      </c>
      <c r="I335" s="42" t="s">
        <v>19</v>
      </c>
      <c r="J335" s="40"/>
      <c r="K335" s="40">
        <v>51</v>
      </c>
      <c r="L335" s="41">
        <f t="shared" si="68"/>
        <v>1.4</v>
      </c>
      <c r="M335" s="41">
        <f t="shared" si="69"/>
        <v>1.4</v>
      </c>
      <c r="N335" s="22" t="str">
        <f t="shared" si="70"/>
        <v>Greg Coetzer</v>
      </c>
      <c r="O335" s="22" t="str">
        <f t="shared" si="79"/>
        <v>Masters</v>
      </c>
      <c r="P335" s="22" t="str">
        <f t="shared" si="71"/>
        <v>Edibles</v>
      </c>
      <c r="Q335" s="22" t="str">
        <f t="shared" si="80"/>
        <v>D2</v>
      </c>
    </row>
    <row r="336" spans="1:17" hidden="1" x14ac:dyDescent="0.25">
      <c r="A336" s="125" t="str">
        <f t="shared" si="76"/>
        <v>2025-GUS-D2</v>
      </c>
      <c r="B336" s="123">
        <f t="shared" si="77"/>
        <v>45952</v>
      </c>
      <c r="C336" s="487" t="str">
        <f t="shared" si="78"/>
        <v>Day 2</v>
      </c>
      <c r="D336" s="42" t="s">
        <v>333</v>
      </c>
      <c r="E336" s="23" t="str">
        <f>IF(D336="","",VLOOKUP(D336,MASTERLIST!$A:$E,3,FALSE))</f>
        <v>Greg</v>
      </c>
      <c r="F336" s="23" t="str">
        <f>IF(D336="","",VLOOKUP(D336,MASTERLIST!$A:$E,4,FALSE))</f>
        <v>Coetzer</v>
      </c>
      <c r="G336" s="23" t="str">
        <f>IF(D336="","",VLOOKUP(D336,MASTERLIST!$A:$E,5,FALSE))</f>
        <v>SA Masters</v>
      </c>
      <c r="H336" s="23" t="str">
        <f>IF(D336="","",VLOOKUP(D336,MASTERLIST!$A:$E,2,FALSE))</f>
        <v>SA Masters</v>
      </c>
      <c r="I336" s="42" t="s">
        <v>19</v>
      </c>
      <c r="J336" s="40"/>
      <c r="K336" s="40">
        <v>50</v>
      </c>
      <c r="L336" s="41">
        <f t="shared" si="68"/>
        <v>1.3</v>
      </c>
      <c r="M336" s="41">
        <f t="shared" si="69"/>
        <v>1.3</v>
      </c>
      <c r="N336" s="22" t="str">
        <f t="shared" si="70"/>
        <v>Greg Coetzer</v>
      </c>
      <c r="O336" s="22" t="str">
        <f t="shared" si="79"/>
        <v>Masters</v>
      </c>
      <c r="P336" s="22" t="str">
        <f t="shared" si="71"/>
        <v>Edibles</v>
      </c>
      <c r="Q336" s="22" t="str">
        <f t="shared" si="80"/>
        <v>D2</v>
      </c>
    </row>
    <row r="337" spans="1:17" hidden="1" x14ac:dyDescent="0.25">
      <c r="A337" s="125" t="str">
        <f t="shared" si="76"/>
        <v>2025-GUS-D2</v>
      </c>
      <c r="B337" s="123">
        <f t="shared" si="77"/>
        <v>45952</v>
      </c>
      <c r="C337" s="487" t="str">
        <f t="shared" si="78"/>
        <v>Day 2</v>
      </c>
      <c r="D337" s="42" t="s">
        <v>333</v>
      </c>
      <c r="E337" s="23" t="str">
        <f>IF(D337="","",VLOOKUP(D337,MASTERLIST!$A:$E,3,FALSE))</f>
        <v>Greg</v>
      </c>
      <c r="F337" s="23" t="str">
        <f>IF(D337="","",VLOOKUP(D337,MASTERLIST!$A:$E,4,FALSE))</f>
        <v>Coetzer</v>
      </c>
      <c r="G337" s="23" t="str">
        <f>IF(D337="","",VLOOKUP(D337,MASTERLIST!$A:$E,5,FALSE))</f>
        <v>SA Masters</v>
      </c>
      <c r="H337" s="23" t="str">
        <f>IF(D337="","",VLOOKUP(D337,MASTERLIST!$A:$E,2,FALSE))</f>
        <v>SA Masters</v>
      </c>
      <c r="I337" s="42" t="s">
        <v>19</v>
      </c>
      <c r="J337" s="40"/>
      <c r="K337" s="40">
        <v>55</v>
      </c>
      <c r="L337" s="41">
        <f t="shared" si="68"/>
        <v>1.7</v>
      </c>
      <c r="M337" s="41">
        <f t="shared" si="69"/>
        <v>1.7</v>
      </c>
      <c r="N337" s="22" t="str">
        <f t="shared" si="70"/>
        <v>Greg Coetzer</v>
      </c>
      <c r="O337" s="22" t="str">
        <f t="shared" si="79"/>
        <v>Masters</v>
      </c>
      <c r="P337" s="22" t="str">
        <f t="shared" si="71"/>
        <v>Edibles</v>
      </c>
      <c r="Q337" s="22" t="str">
        <f t="shared" si="80"/>
        <v>D2</v>
      </c>
    </row>
    <row r="338" spans="1:17" hidden="1" x14ac:dyDescent="0.25">
      <c r="A338" s="125" t="str">
        <f t="shared" si="76"/>
        <v>2025-GUS-D2</v>
      </c>
      <c r="B338" s="123">
        <f t="shared" si="77"/>
        <v>45952</v>
      </c>
      <c r="C338" s="487" t="str">
        <f t="shared" si="78"/>
        <v>Day 2</v>
      </c>
      <c r="D338" s="42" t="s">
        <v>442</v>
      </c>
      <c r="E338" s="23" t="str">
        <f>IF(D338="","",VLOOKUP(D338,MASTERLIST!$A:$E,3,FALSE))</f>
        <v>Freek</v>
      </c>
      <c r="F338" s="23" t="str">
        <f>IF(D338="","",VLOOKUP(D338,MASTERLIST!$A:$E,4,FALSE))</f>
        <v>Stander</v>
      </c>
      <c r="G338" s="23" t="str">
        <f>IF(D338="","",VLOOKUP(D338,MASTERLIST!$A:$E,5,FALSE))</f>
        <v>SA Masters</v>
      </c>
      <c r="H338" s="23" t="str">
        <f>IF(D338="","",VLOOKUP(D338,MASTERLIST!$A:$E,2,FALSE))</f>
        <v>SA Masters</v>
      </c>
      <c r="I338" s="42" t="s">
        <v>19</v>
      </c>
      <c r="J338" s="40"/>
      <c r="K338" s="40">
        <v>46</v>
      </c>
      <c r="L338" s="41">
        <f t="shared" si="68"/>
        <v>1</v>
      </c>
      <c r="M338" s="41">
        <f t="shared" si="69"/>
        <v>1</v>
      </c>
      <c r="N338" s="22" t="str">
        <f t="shared" si="70"/>
        <v>Freek Stander</v>
      </c>
      <c r="O338" s="22" t="str">
        <f t="shared" si="79"/>
        <v>Masters</v>
      </c>
      <c r="P338" s="22" t="str">
        <f t="shared" si="71"/>
        <v>Edibles</v>
      </c>
      <c r="Q338" s="22" t="str">
        <f t="shared" si="80"/>
        <v>D2</v>
      </c>
    </row>
    <row r="339" spans="1:17" hidden="1" x14ac:dyDescent="0.25">
      <c r="A339" s="125" t="str">
        <f t="shared" si="76"/>
        <v>2025-GUS-D2</v>
      </c>
      <c r="B339" s="123">
        <f t="shared" si="77"/>
        <v>45952</v>
      </c>
      <c r="C339" s="487" t="str">
        <f t="shared" si="78"/>
        <v>Day 2</v>
      </c>
      <c r="D339" s="42" t="s">
        <v>442</v>
      </c>
      <c r="E339" s="23" t="str">
        <f>IF(D339="","",VLOOKUP(D339,MASTERLIST!$A:$E,3,FALSE))</f>
        <v>Freek</v>
      </c>
      <c r="F339" s="23" t="str">
        <f>IF(D339="","",VLOOKUP(D339,MASTERLIST!$A:$E,4,FALSE))</f>
        <v>Stander</v>
      </c>
      <c r="G339" s="23" t="str">
        <f>IF(D339="","",VLOOKUP(D339,MASTERLIST!$A:$E,5,FALSE))</f>
        <v>SA Masters</v>
      </c>
      <c r="H339" s="23" t="str">
        <f>IF(D339="","",VLOOKUP(D339,MASTERLIST!$A:$E,2,FALSE))</f>
        <v>SA Masters</v>
      </c>
      <c r="I339" s="42" t="s">
        <v>19</v>
      </c>
      <c r="J339" s="40"/>
      <c r="K339" s="40">
        <v>46</v>
      </c>
      <c r="L339" s="41">
        <f t="shared" si="68"/>
        <v>1</v>
      </c>
      <c r="M339" s="41">
        <f t="shared" si="69"/>
        <v>1</v>
      </c>
      <c r="N339" s="22" t="str">
        <f t="shared" si="70"/>
        <v>Freek Stander</v>
      </c>
      <c r="O339" s="22" t="str">
        <f t="shared" si="79"/>
        <v>Masters</v>
      </c>
      <c r="P339" s="22" t="str">
        <f t="shared" si="71"/>
        <v>Edibles</v>
      </c>
      <c r="Q339" s="22" t="str">
        <f t="shared" si="80"/>
        <v>D2</v>
      </c>
    </row>
    <row r="340" spans="1:17" hidden="1" x14ac:dyDescent="0.25">
      <c r="A340" s="125" t="str">
        <f t="shared" si="76"/>
        <v>2025-GUS-D2</v>
      </c>
      <c r="B340" s="123">
        <f t="shared" si="77"/>
        <v>45952</v>
      </c>
      <c r="C340" s="487" t="str">
        <f t="shared" si="78"/>
        <v>Day 2</v>
      </c>
      <c r="D340" s="42" t="s">
        <v>442</v>
      </c>
      <c r="E340" s="23" t="str">
        <f>IF(D340="","",VLOOKUP(D340,MASTERLIST!$A:$E,3,FALSE))</f>
        <v>Freek</v>
      </c>
      <c r="F340" s="23" t="str">
        <f>IF(D340="","",VLOOKUP(D340,MASTERLIST!$A:$E,4,FALSE))</f>
        <v>Stander</v>
      </c>
      <c r="G340" s="23" t="str">
        <f>IF(D340="","",VLOOKUP(D340,MASTERLIST!$A:$E,5,FALSE))</f>
        <v>SA Masters</v>
      </c>
      <c r="H340" s="23" t="str">
        <f>IF(D340="","",VLOOKUP(D340,MASTERLIST!$A:$E,2,FALSE))</f>
        <v>SA Masters</v>
      </c>
      <c r="I340" s="42" t="s">
        <v>19</v>
      </c>
      <c r="J340" s="40"/>
      <c r="K340" s="40">
        <v>47</v>
      </c>
      <c r="L340" s="41">
        <f t="shared" ref="L340:L403" si="81">IF(K340="","",IF(I340="",ROUND(HLOOKUP(J340,kgList,K340,FALSE),1),ROUND(HLOOKUP(I340,kgList,K340,FALSE),1)))</f>
        <v>1.1000000000000001</v>
      </c>
      <c r="M340" s="41">
        <f t="shared" ref="M340:M403" si="82">IF(L340="","",IF(COUNTA(I340:J340)&gt;1,"Edible or Inedible",IF(COUNTA(I340)=1,L340*1,IF(COUNTA(J340)=1,L340*1,"ERROR"))))</f>
        <v>1.1000000000000001</v>
      </c>
      <c r="N340" s="22" t="str">
        <f t="shared" si="70"/>
        <v>Freek Stander</v>
      </c>
      <c r="O340" s="22" t="str">
        <f t="shared" si="79"/>
        <v>Masters</v>
      </c>
      <c r="P340" s="22" t="str">
        <f t="shared" si="71"/>
        <v>Edibles</v>
      </c>
      <c r="Q340" s="22" t="str">
        <f t="shared" si="80"/>
        <v>D2</v>
      </c>
    </row>
    <row r="341" spans="1:17" hidden="1" x14ac:dyDescent="0.25">
      <c r="A341" s="125" t="str">
        <f t="shared" si="76"/>
        <v>2025-GUS-D2</v>
      </c>
      <c r="B341" s="123">
        <f t="shared" si="77"/>
        <v>45952</v>
      </c>
      <c r="C341" s="487" t="str">
        <f t="shared" si="78"/>
        <v>Day 2</v>
      </c>
      <c r="D341" s="42" t="s">
        <v>442</v>
      </c>
      <c r="E341" s="23" t="str">
        <f>IF(D341="","",VLOOKUP(D341,MASTERLIST!$A:$E,3,FALSE))</f>
        <v>Freek</v>
      </c>
      <c r="F341" s="23" t="str">
        <f>IF(D341="","",VLOOKUP(D341,MASTERLIST!$A:$E,4,FALSE))</f>
        <v>Stander</v>
      </c>
      <c r="G341" s="23" t="str">
        <f>IF(D341="","",VLOOKUP(D341,MASTERLIST!$A:$E,5,FALSE))</f>
        <v>SA Masters</v>
      </c>
      <c r="H341" s="23" t="str">
        <f>IF(D341="","",VLOOKUP(D341,MASTERLIST!$A:$E,2,FALSE))</f>
        <v>SA Masters</v>
      </c>
      <c r="I341" s="42" t="s">
        <v>19</v>
      </c>
      <c r="J341" s="40"/>
      <c r="K341" s="40">
        <v>51</v>
      </c>
      <c r="L341" s="41">
        <f t="shared" si="81"/>
        <v>1.4</v>
      </c>
      <c r="M341" s="41">
        <f t="shared" si="82"/>
        <v>1.4</v>
      </c>
      <c r="N341" s="22" t="str">
        <f t="shared" si="70"/>
        <v>Freek Stander</v>
      </c>
      <c r="O341" s="22" t="str">
        <f t="shared" si="79"/>
        <v>Masters</v>
      </c>
      <c r="P341" s="22" t="str">
        <f t="shared" si="71"/>
        <v>Edibles</v>
      </c>
      <c r="Q341" s="22" t="str">
        <f t="shared" si="80"/>
        <v>D2</v>
      </c>
    </row>
    <row r="342" spans="1:17" hidden="1" x14ac:dyDescent="0.25">
      <c r="A342" s="125" t="str">
        <f t="shared" si="76"/>
        <v>2025-GUS-D2</v>
      </c>
      <c r="B342" s="123">
        <f t="shared" si="77"/>
        <v>45952</v>
      </c>
      <c r="C342" s="487" t="str">
        <f t="shared" si="78"/>
        <v>Day 2</v>
      </c>
      <c r="D342" s="42" t="s">
        <v>442</v>
      </c>
      <c r="E342" s="23" t="str">
        <f>IF(D342="","",VLOOKUP(D342,MASTERLIST!$A:$E,3,FALSE))</f>
        <v>Freek</v>
      </c>
      <c r="F342" s="23" t="str">
        <f>IF(D342="","",VLOOKUP(D342,MASTERLIST!$A:$E,4,FALSE))</f>
        <v>Stander</v>
      </c>
      <c r="G342" s="23" t="str">
        <f>IF(D342="","",VLOOKUP(D342,MASTERLIST!$A:$E,5,FALSE))</f>
        <v>SA Masters</v>
      </c>
      <c r="H342" s="23" t="str">
        <f>IF(D342="","",VLOOKUP(D342,MASTERLIST!$A:$E,2,FALSE))</f>
        <v>SA Masters</v>
      </c>
      <c r="I342" s="42" t="s">
        <v>19</v>
      </c>
      <c r="J342" s="40"/>
      <c r="K342" s="40">
        <v>47</v>
      </c>
      <c r="L342" s="41">
        <f t="shared" si="81"/>
        <v>1.1000000000000001</v>
      </c>
      <c r="M342" s="41">
        <f t="shared" si="82"/>
        <v>1.1000000000000001</v>
      </c>
      <c r="N342" s="22" t="str">
        <f t="shared" si="70"/>
        <v>Freek Stander</v>
      </c>
      <c r="O342" s="22" t="str">
        <f t="shared" si="79"/>
        <v>Masters</v>
      </c>
      <c r="P342" s="22" t="str">
        <f t="shared" si="71"/>
        <v>Edibles</v>
      </c>
      <c r="Q342" s="22" t="str">
        <f t="shared" si="80"/>
        <v>D2</v>
      </c>
    </row>
    <row r="343" spans="1:17" hidden="1" x14ac:dyDescent="0.25">
      <c r="A343" s="125" t="str">
        <f t="shared" si="76"/>
        <v>2025-GUS-D2</v>
      </c>
      <c r="B343" s="123">
        <f t="shared" si="77"/>
        <v>45952</v>
      </c>
      <c r="C343" s="487" t="str">
        <f t="shared" si="78"/>
        <v>Day 2</v>
      </c>
      <c r="D343" s="42" t="s">
        <v>442</v>
      </c>
      <c r="E343" s="23" t="str">
        <f>IF(D343="","",VLOOKUP(D343,MASTERLIST!$A:$E,3,FALSE))</f>
        <v>Freek</v>
      </c>
      <c r="F343" s="23" t="str">
        <f>IF(D343="","",VLOOKUP(D343,MASTERLIST!$A:$E,4,FALSE))</f>
        <v>Stander</v>
      </c>
      <c r="G343" s="23" t="str">
        <f>IF(D343="","",VLOOKUP(D343,MASTERLIST!$A:$E,5,FALSE))</f>
        <v>SA Masters</v>
      </c>
      <c r="H343" s="23" t="str">
        <f>IF(D343="","",VLOOKUP(D343,MASTERLIST!$A:$E,2,FALSE))</f>
        <v>SA Masters</v>
      </c>
      <c r="I343" s="42" t="s">
        <v>19</v>
      </c>
      <c r="J343" s="40"/>
      <c r="K343" s="40">
        <v>46</v>
      </c>
      <c r="L343" s="41">
        <f t="shared" si="81"/>
        <v>1</v>
      </c>
      <c r="M343" s="41">
        <f t="shared" si="82"/>
        <v>1</v>
      </c>
      <c r="N343" s="22" t="str">
        <f t="shared" si="70"/>
        <v>Freek Stander</v>
      </c>
      <c r="O343" s="22" t="str">
        <f t="shared" si="79"/>
        <v>Masters</v>
      </c>
      <c r="P343" s="22" t="str">
        <f t="shared" si="71"/>
        <v>Edibles</v>
      </c>
      <c r="Q343" s="22" t="str">
        <f t="shared" si="80"/>
        <v>D2</v>
      </c>
    </row>
    <row r="344" spans="1:17" hidden="1" x14ac:dyDescent="0.25">
      <c r="A344" s="125" t="str">
        <f t="shared" si="76"/>
        <v>2025-GUS-D2</v>
      </c>
      <c r="B344" s="123">
        <f t="shared" si="77"/>
        <v>45952</v>
      </c>
      <c r="C344" s="487" t="str">
        <f t="shared" si="78"/>
        <v>Day 2</v>
      </c>
      <c r="D344" s="42" t="s">
        <v>442</v>
      </c>
      <c r="E344" s="23" t="str">
        <f>IF(D344="","",VLOOKUP(D344,MASTERLIST!$A:$E,3,FALSE))</f>
        <v>Freek</v>
      </c>
      <c r="F344" s="23" t="str">
        <f>IF(D344="","",VLOOKUP(D344,MASTERLIST!$A:$E,4,FALSE))</f>
        <v>Stander</v>
      </c>
      <c r="G344" s="23" t="str">
        <f>IF(D344="","",VLOOKUP(D344,MASTERLIST!$A:$E,5,FALSE))</f>
        <v>SA Masters</v>
      </c>
      <c r="H344" s="23" t="str">
        <f>IF(D344="","",VLOOKUP(D344,MASTERLIST!$A:$E,2,FALSE))</f>
        <v>SA Masters</v>
      </c>
      <c r="I344" s="42" t="s">
        <v>19</v>
      </c>
      <c r="J344" s="40"/>
      <c r="K344" s="40">
        <v>45</v>
      </c>
      <c r="L344" s="41">
        <f t="shared" si="81"/>
        <v>0.9</v>
      </c>
      <c r="M344" s="41">
        <f t="shared" si="82"/>
        <v>0.9</v>
      </c>
      <c r="N344" s="22" t="str">
        <f t="shared" si="70"/>
        <v>Freek Stander</v>
      </c>
      <c r="O344" s="22" t="str">
        <f t="shared" si="79"/>
        <v>Masters</v>
      </c>
      <c r="P344" s="22" t="str">
        <f t="shared" si="71"/>
        <v>Edibles</v>
      </c>
      <c r="Q344" s="22" t="str">
        <f t="shared" si="80"/>
        <v>D2</v>
      </c>
    </row>
    <row r="345" spans="1:17" hidden="1" x14ac:dyDescent="0.25">
      <c r="A345" s="125" t="str">
        <f t="shared" si="76"/>
        <v>2025-GUS-D2</v>
      </c>
      <c r="B345" s="123">
        <f t="shared" si="77"/>
        <v>45952</v>
      </c>
      <c r="C345" s="487" t="str">
        <f t="shared" si="78"/>
        <v>Day 2</v>
      </c>
      <c r="D345" s="42" t="s">
        <v>442</v>
      </c>
      <c r="E345" s="23" t="str">
        <f>IF(D345="","",VLOOKUP(D345,MASTERLIST!$A:$E,3,FALSE))</f>
        <v>Freek</v>
      </c>
      <c r="F345" s="23" t="str">
        <f>IF(D345="","",VLOOKUP(D345,MASTERLIST!$A:$E,4,FALSE))</f>
        <v>Stander</v>
      </c>
      <c r="G345" s="23" t="str">
        <f>IF(D345="","",VLOOKUP(D345,MASTERLIST!$A:$E,5,FALSE))</f>
        <v>SA Masters</v>
      </c>
      <c r="H345" s="23" t="str">
        <f>IF(D345="","",VLOOKUP(D345,MASTERLIST!$A:$E,2,FALSE))</f>
        <v>SA Masters</v>
      </c>
      <c r="I345" s="42" t="s">
        <v>19</v>
      </c>
      <c r="J345" s="40"/>
      <c r="K345" s="40">
        <v>40</v>
      </c>
      <c r="L345" s="41">
        <f t="shared" si="81"/>
        <v>0.7</v>
      </c>
      <c r="M345" s="41">
        <f t="shared" si="82"/>
        <v>0.7</v>
      </c>
      <c r="N345" s="22" t="str">
        <f t="shared" si="70"/>
        <v>Freek Stander</v>
      </c>
      <c r="O345" s="22" t="str">
        <f t="shared" si="79"/>
        <v>Masters</v>
      </c>
      <c r="P345" s="22" t="str">
        <f t="shared" si="71"/>
        <v>Edibles</v>
      </c>
      <c r="Q345" s="22" t="str">
        <f t="shared" si="80"/>
        <v>D2</v>
      </c>
    </row>
    <row r="346" spans="1:17" hidden="1" x14ac:dyDescent="0.25">
      <c r="A346" s="125" t="str">
        <f t="shared" si="76"/>
        <v>2025-GUS-D2</v>
      </c>
      <c r="B346" s="123">
        <f t="shared" si="77"/>
        <v>45952</v>
      </c>
      <c r="C346" s="487" t="str">
        <f t="shared" si="78"/>
        <v>Day 2</v>
      </c>
      <c r="D346" s="42" t="s">
        <v>443</v>
      </c>
      <c r="E346" s="23" t="str">
        <f>IF(D346="","",VLOOKUP(D346,MASTERLIST!$A:$E,3,FALSE))</f>
        <v>Jacques</v>
      </c>
      <c r="F346" s="23" t="str">
        <f>IF(D346="","",VLOOKUP(D346,MASTERLIST!$A:$E,4,FALSE))</f>
        <v>Snyman</v>
      </c>
      <c r="G346" s="23" t="str">
        <f>IF(D346="","",VLOOKUP(D346,MASTERLIST!$A:$E,5,FALSE))</f>
        <v>SA Masters</v>
      </c>
      <c r="H346" s="23" t="str">
        <f>IF(D346="","",VLOOKUP(D346,MASTERLIST!$A:$E,2,FALSE))</f>
        <v>SA Masters</v>
      </c>
      <c r="I346" s="42" t="s">
        <v>19</v>
      </c>
      <c r="J346" s="40"/>
      <c r="K346" s="40">
        <v>56</v>
      </c>
      <c r="L346" s="41">
        <f t="shared" si="81"/>
        <v>1.8</v>
      </c>
      <c r="M346" s="41">
        <f t="shared" si="82"/>
        <v>1.8</v>
      </c>
      <c r="N346" s="22" t="str">
        <f t="shared" ref="N346:N409" si="83">CONCATENATE(E346," ",F346)</f>
        <v>Jacques Snyman</v>
      </c>
      <c r="O346" s="22" t="str">
        <f t="shared" si="79"/>
        <v>Masters</v>
      </c>
      <c r="P346" s="22" t="str">
        <f t="shared" ref="P346:P409" si="84">IF(I346="",IF(J346="","",$J$1),$I$1)</f>
        <v>Edibles</v>
      </c>
      <c r="Q346" s="22" t="str">
        <f t="shared" si="80"/>
        <v>D2</v>
      </c>
    </row>
    <row r="347" spans="1:17" hidden="1" x14ac:dyDescent="0.25">
      <c r="A347" s="125" t="str">
        <f t="shared" si="76"/>
        <v>2025-GUS-D2</v>
      </c>
      <c r="B347" s="123">
        <f t="shared" si="77"/>
        <v>45952</v>
      </c>
      <c r="C347" s="487" t="str">
        <f t="shared" si="78"/>
        <v>Day 2</v>
      </c>
      <c r="D347" s="42" t="s">
        <v>443</v>
      </c>
      <c r="E347" s="23" t="str">
        <f>IF(D347="","",VLOOKUP(D347,MASTERLIST!$A:$E,3,FALSE))</f>
        <v>Jacques</v>
      </c>
      <c r="F347" s="23" t="str">
        <f>IF(D347="","",VLOOKUP(D347,MASTERLIST!$A:$E,4,FALSE))</f>
        <v>Snyman</v>
      </c>
      <c r="G347" s="23" t="str">
        <f>IF(D347="","",VLOOKUP(D347,MASTERLIST!$A:$E,5,FALSE))</f>
        <v>SA Masters</v>
      </c>
      <c r="H347" s="23" t="str">
        <f>IF(D347="","",VLOOKUP(D347,MASTERLIST!$A:$E,2,FALSE))</f>
        <v>SA Masters</v>
      </c>
      <c r="I347" s="42" t="s">
        <v>19</v>
      </c>
      <c r="J347" s="40"/>
      <c r="K347" s="40">
        <v>46</v>
      </c>
      <c r="L347" s="41">
        <f t="shared" si="81"/>
        <v>1</v>
      </c>
      <c r="M347" s="41">
        <f t="shared" si="82"/>
        <v>1</v>
      </c>
      <c r="N347" s="22" t="str">
        <f t="shared" si="83"/>
        <v>Jacques Snyman</v>
      </c>
      <c r="O347" s="22" t="str">
        <f t="shared" si="79"/>
        <v>Masters</v>
      </c>
      <c r="P347" s="22" t="str">
        <f t="shared" si="84"/>
        <v>Edibles</v>
      </c>
      <c r="Q347" s="22" t="str">
        <f t="shared" si="80"/>
        <v>D2</v>
      </c>
    </row>
    <row r="348" spans="1:17" hidden="1" x14ac:dyDescent="0.25">
      <c r="A348" s="125" t="str">
        <f t="shared" si="76"/>
        <v>2025-GUS-D2</v>
      </c>
      <c r="B348" s="123">
        <f t="shared" si="77"/>
        <v>45952</v>
      </c>
      <c r="C348" s="487" t="str">
        <f t="shared" si="78"/>
        <v>Day 2</v>
      </c>
      <c r="D348" s="42" t="s">
        <v>443</v>
      </c>
      <c r="E348" s="23" t="str">
        <f>IF(D348="","",VLOOKUP(D348,MASTERLIST!$A:$E,3,FALSE))</f>
        <v>Jacques</v>
      </c>
      <c r="F348" s="23" t="str">
        <f>IF(D348="","",VLOOKUP(D348,MASTERLIST!$A:$E,4,FALSE))</f>
        <v>Snyman</v>
      </c>
      <c r="G348" s="23" t="str">
        <f>IF(D348="","",VLOOKUP(D348,MASTERLIST!$A:$E,5,FALSE))</f>
        <v>SA Masters</v>
      </c>
      <c r="H348" s="23" t="str">
        <f>IF(D348="","",VLOOKUP(D348,MASTERLIST!$A:$E,2,FALSE))</f>
        <v>SA Masters</v>
      </c>
      <c r="I348" s="42" t="s">
        <v>19</v>
      </c>
      <c r="J348" s="40"/>
      <c r="K348" s="40">
        <v>41</v>
      </c>
      <c r="L348" s="41">
        <f t="shared" si="81"/>
        <v>0.7</v>
      </c>
      <c r="M348" s="41">
        <f t="shared" si="82"/>
        <v>0.7</v>
      </c>
      <c r="N348" s="22" t="str">
        <f t="shared" si="83"/>
        <v>Jacques Snyman</v>
      </c>
      <c r="O348" s="22" t="str">
        <f t="shared" si="79"/>
        <v>Masters</v>
      </c>
      <c r="P348" s="22" t="str">
        <f t="shared" si="84"/>
        <v>Edibles</v>
      </c>
      <c r="Q348" s="22" t="str">
        <f t="shared" si="80"/>
        <v>D2</v>
      </c>
    </row>
    <row r="349" spans="1:17" hidden="1" x14ac:dyDescent="0.25">
      <c r="A349" s="125" t="str">
        <f t="shared" si="76"/>
        <v>2025-GUS-D2</v>
      </c>
      <c r="B349" s="123">
        <f t="shared" si="77"/>
        <v>45952</v>
      </c>
      <c r="C349" s="487" t="str">
        <f t="shared" si="78"/>
        <v>Day 2</v>
      </c>
      <c r="D349" s="42" t="s">
        <v>444</v>
      </c>
      <c r="E349" s="23" t="str">
        <f>IF(D349="","",VLOOKUP(D349,MASTERLIST!$A:$E,3,FALSE))</f>
        <v>Mervin</v>
      </c>
      <c r="F349" s="23" t="str">
        <f>IF(D349="","",VLOOKUP(D349,MASTERLIST!$A:$E,4,FALSE))</f>
        <v>Pillay</v>
      </c>
      <c r="G349" s="23" t="str">
        <f>IF(D349="","",VLOOKUP(D349,MASTERLIST!$A:$E,5,FALSE))</f>
        <v>SA Masters</v>
      </c>
      <c r="H349" s="23" t="str">
        <f>IF(D349="","",VLOOKUP(D349,MASTERLIST!$A:$E,2,FALSE))</f>
        <v>SA Masters</v>
      </c>
      <c r="I349" s="42"/>
      <c r="J349" s="40" t="s">
        <v>141</v>
      </c>
      <c r="K349" s="40">
        <v>153</v>
      </c>
      <c r="L349" s="41">
        <f t="shared" si="81"/>
        <v>18.600000000000001</v>
      </c>
      <c r="M349" s="41">
        <f t="shared" si="82"/>
        <v>18.600000000000001</v>
      </c>
      <c r="N349" s="22" t="str">
        <f t="shared" si="83"/>
        <v>Mervin Pillay</v>
      </c>
      <c r="O349" s="22" t="str">
        <f t="shared" si="79"/>
        <v>Masters</v>
      </c>
      <c r="P349" s="22" t="str">
        <f t="shared" si="84"/>
        <v>Inedibles</v>
      </c>
      <c r="Q349" s="22" t="str">
        <f t="shared" si="80"/>
        <v>D2</v>
      </c>
    </row>
    <row r="350" spans="1:17" hidden="1" x14ac:dyDescent="0.25">
      <c r="A350" s="125" t="str">
        <f t="shared" si="76"/>
        <v>2025-GUS-D2</v>
      </c>
      <c r="B350" s="123">
        <f t="shared" si="77"/>
        <v>45952</v>
      </c>
      <c r="C350" s="487" t="str">
        <f t="shared" si="78"/>
        <v>Day 2</v>
      </c>
      <c r="D350" s="42" t="s">
        <v>444</v>
      </c>
      <c r="E350" s="23" t="str">
        <f>IF(D350="","",VLOOKUP(D350,MASTERLIST!$A:$E,3,FALSE))</f>
        <v>Mervin</v>
      </c>
      <c r="F350" s="23" t="str">
        <f>IF(D350="","",VLOOKUP(D350,MASTERLIST!$A:$E,4,FALSE))</f>
        <v>Pillay</v>
      </c>
      <c r="G350" s="23" t="str">
        <f>IF(D350="","",VLOOKUP(D350,MASTERLIST!$A:$E,5,FALSE))</f>
        <v>SA Masters</v>
      </c>
      <c r="H350" s="23" t="str">
        <f>IF(D350="","",VLOOKUP(D350,MASTERLIST!$A:$E,2,FALSE))</f>
        <v>SA Masters</v>
      </c>
      <c r="I350" s="42" t="s">
        <v>19</v>
      </c>
      <c r="J350" s="40"/>
      <c r="K350" s="40">
        <v>44</v>
      </c>
      <c r="L350" s="41">
        <f t="shared" si="81"/>
        <v>0.9</v>
      </c>
      <c r="M350" s="41">
        <f t="shared" si="82"/>
        <v>0.9</v>
      </c>
      <c r="N350" s="22" t="str">
        <f t="shared" si="83"/>
        <v>Mervin Pillay</v>
      </c>
      <c r="O350" s="22" t="str">
        <f t="shared" si="79"/>
        <v>Masters</v>
      </c>
      <c r="P350" s="22" t="str">
        <f t="shared" si="84"/>
        <v>Edibles</v>
      </c>
      <c r="Q350" s="22" t="str">
        <f t="shared" si="80"/>
        <v>D2</v>
      </c>
    </row>
    <row r="351" spans="1:17" hidden="1" x14ac:dyDescent="0.25">
      <c r="A351" s="125" t="str">
        <f t="shared" si="76"/>
        <v>2025-GUS-D2</v>
      </c>
      <c r="B351" s="123">
        <f t="shared" si="77"/>
        <v>45952</v>
      </c>
      <c r="C351" s="487" t="str">
        <f t="shared" si="78"/>
        <v>Day 2</v>
      </c>
      <c r="D351" s="42" t="s">
        <v>444</v>
      </c>
      <c r="E351" s="23" t="str">
        <f>IF(D351="","",VLOOKUP(D351,MASTERLIST!$A:$E,3,FALSE))</f>
        <v>Mervin</v>
      </c>
      <c r="F351" s="23" t="str">
        <f>IF(D351="","",VLOOKUP(D351,MASTERLIST!$A:$E,4,FALSE))</f>
        <v>Pillay</v>
      </c>
      <c r="G351" s="23" t="str">
        <f>IF(D351="","",VLOOKUP(D351,MASTERLIST!$A:$E,5,FALSE))</f>
        <v>SA Masters</v>
      </c>
      <c r="H351" s="23" t="str">
        <f>IF(D351="","",VLOOKUP(D351,MASTERLIST!$A:$E,2,FALSE))</f>
        <v>SA Masters</v>
      </c>
      <c r="I351" s="42" t="s">
        <v>19</v>
      </c>
      <c r="J351" s="40"/>
      <c r="K351" s="40">
        <v>50</v>
      </c>
      <c r="L351" s="41">
        <f t="shared" si="81"/>
        <v>1.3</v>
      </c>
      <c r="M351" s="41">
        <f t="shared" si="82"/>
        <v>1.3</v>
      </c>
      <c r="N351" s="22" t="str">
        <f t="shared" si="83"/>
        <v>Mervin Pillay</v>
      </c>
      <c r="O351" s="22" t="str">
        <f t="shared" si="79"/>
        <v>Masters</v>
      </c>
      <c r="P351" s="22" t="str">
        <f t="shared" si="84"/>
        <v>Edibles</v>
      </c>
      <c r="Q351" s="22" t="str">
        <f t="shared" si="80"/>
        <v>D2</v>
      </c>
    </row>
    <row r="352" spans="1:17" hidden="1" x14ac:dyDescent="0.25">
      <c r="A352" s="125" t="str">
        <f t="shared" si="76"/>
        <v>2025-GUS-D2</v>
      </c>
      <c r="B352" s="123">
        <f t="shared" si="77"/>
        <v>45952</v>
      </c>
      <c r="C352" s="487" t="str">
        <f t="shared" si="78"/>
        <v>Day 2</v>
      </c>
      <c r="D352" s="42" t="s">
        <v>444</v>
      </c>
      <c r="E352" s="23" t="str">
        <f>IF(D352="","",VLOOKUP(D352,MASTERLIST!$A:$E,3,FALSE))</f>
        <v>Mervin</v>
      </c>
      <c r="F352" s="23" t="str">
        <f>IF(D352="","",VLOOKUP(D352,MASTERLIST!$A:$E,4,FALSE))</f>
        <v>Pillay</v>
      </c>
      <c r="G352" s="23" t="str">
        <f>IF(D352="","",VLOOKUP(D352,MASTERLIST!$A:$E,5,FALSE))</f>
        <v>SA Masters</v>
      </c>
      <c r="H352" s="23" t="str">
        <f>IF(D352="","",VLOOKUP(D352,MASTERLIST!$A:$E,2,FALSE))</f>
        <v>SA Masters</v>
      </c>
      <c r="I352" s="42" t="s">
        <v>19</v>
      </c>
      <c r="J352" s="40"/>
      <c r="K352" s="40">
        <v>53</v>
      </c>
      <c r="L352" s="41">
        <f t="shared" si="81"/>
        <v>1.5</v>
      </c>
      <c r="M352" s="41">
        <f t="shared" si="82"/>
        <v>1.5</v>
      </c>
      <c r="N352" s="22" t="str">
        <f t="shared" si="83"/>
        <v>Mervin Pillay</v>
      </c>
      <c r="O352" s="22" t="str">
        <f t="shared" si="79"/>
        <v>Masters</v>
      </c>
      <c r="P352" s="22" t="str">
        <f t="shared" si="84"/>
        <v>Edibles</v>
      </c>
      <c r="Q352" s="22" t="str">
        <f t="shared" si="80"/>
        <v>D2</v>
      </c>
    </row>
    <row r="353" spans="1:17" hidden="1" x14ac:dyDescent="0.25">
      <c r="A353" s="125" t="str">
        <f t="shared" si="76"/>
        <v>2025-GUS-D2</v>
      </c>
      <c r="B353" s="123">
        <f t="shared" si="77"/>
        <v>45952</v>
      </c>
      <c r="C353" s="487" t="str">
        <f t="shared" si="78"/>
        <v>Day 2</v>
      </c>
      <c r="D353" s="42" t="s">
        <v>444</v>
      </c>
      <c r="E353" s="23" t="str">
        <f>IF(D353="","",VLOOKUP(D353,MASTERLIST!$A:$E,3,FALSE))</f>
        <v>Mervin</v>
      </c>
      <c r="F353" s="23" t="str">
        <f>IF(D353="","",VLOOKUP(D353,MASTERLIST!$A:$E,4,FALSE))</f>
        <v>Pillay</v>
      </c>
      <c r="G353" s="23" t="str">
        <f>IF(D353="","",VLOOKUP(D353,MASTERLIST!$A:$E,5,FALSE))</f>
        <v>SA Masters</v>
      </c>
      <c r="H353" s="23" t="str">
        <f>IF(D353="","",VLOOKUP(D353,MASTERLIST!$A:$E,2,FALSE))</f>
        <v>SA Masters</v>
      </c>
      <c r="I353" s="42" t="s">
        <v>19</v>
      </c>
      <c r="J353" s="40"/>
      <c r="K353" s="40">
        <v>47</v>
      </c>
      <c r="L353" s="41">
        <f t="shared" si="81"/>
        <v>1.1000000000000001</v>
      </c>
      <c r="M353" s="41">
        <f t="shared" si="82"/>
        <v>1.1000000000000001</v>
      </c>
      <c r="N353" s="22" t="str">
        <f t="shared" si="83"/>
        <v>Mervin Pillay</v>
      </c>
      <c r="O353" s="22" t="str">
        <f t="shared" si="79"/>
        <v>Masters</v>
      </c>
      <c r="P353" s="22" t="str">
        <f t="shared" si="84"/>
        <v>Edibles</v>
      </c>
      <c r="Q353" s="22" t="str">
        <f t="shared" si="80"/>
        <v>D2</v>
      </c>
    </row>
    <row r="354" spans="1:17" hidden="1" x14ac:dyDescent="0.25">
      <c r="A354" s="125" t="str">
        <f t="shared" si="76"/>
        <v>2025-GUS-D2</v>
      </c>
      <c r="B354" s="123">
        <f t="shared" si="77"/>
        <v>45952</v>
      </c>
      <c r="C354" s="487" t="str">
        <f t="shared" si="78"/>
        <v>Day 2</v>
      </c>
      <c r="D354" s="42" t="s">
        <v>444</v>
      </c>
      <c r="E354" s="23" t="str">
        <f>IF(D354="","",VLOOKUP(D354,MASTERLIST!$A:$E,3,FALSE))</f>
        <v>Mervin</v>
      </c>
      <c r="F354" s="23" t="str">
        <f>IF(D354="","",VLOOKUP(D354,MASTERLIST!$A:$E,4,FALSE))</f>
        <v>Pillay</v>
      </c>
      <c r="G354" s="23" t="str">
        <f>IF(D354="","",VLOOKUP(D354,MASTERLIST!$A:$E,5,FALSE))</f>
        <v>SA Masters</v>
      </c>
      <c r="H354" s="23" t="str">
        <f>IF(D354="","",VLOOKUP(D354,MASTERLIST!$A:$E,2,FALSE))</f>
        <v>SA Masters</v>
      </c>
      <c r="I354" s="42" t="s">
        <v>19</v>
      </c>
      <c r="J354" s="40"/>
      <c r="K354" s="40">
        <v>51</v>
      </c>
      <c r="L354" s="41">
        <f t="shared" si="81"/>
        <v>1.4</v>
      </c>
      <c r="M354" s="41">
        <f t="shared" si="82"/>
        <v>1.4</v>
      </c>
      <c r="N354" s="22" t="str">
        <f t="shared" si="83"/>
        <v>Mervin Pillay</v>
      </c>
      <c r="O354" s="22" t="str">
        <f t="shared" si="79"/>
        <v>Masters</v>
      </c>
      <c r="P354" s="22" t="str">
        <f t="shared" si="84"/>
        <v>Edibles</v>
      </c>
      <c r="Q354" s="22" t="str">
        <f t="shared" si="80"/>
        <v>D2</v>
      </c>
    </row>
    <row r="355" spans="1:17" hidden="1" x14ac:dyDescent="0.25">
      <c r="A355" s="125" t="str">
        <f t="shared" si="76"/>
        <v>2025-GUS-D2</v>
      </c>
      <c r="B355" s="123">
        <f t="shared" si="77"/>
        <v>45952</v>
      </c>
      <c r="C355" s="487" t="str">
        <f t="shared" si="78"/>
        <v>Day 2</v>
      </c>
      <c r="D355" s="42" t="s">
        <v>444</v>
      </c>
      <c r="E355" s="23" t="str">
        <f>IF(D355="","",VLOOKUP(D355,MASTERLIST!$A:$E,3,FALSE))</f>
        <v>Mervin</v>
      </c>
      <c r="F355" s="23" t="str">
        <f>IF(D355="","",VLOOKUP(D355,MASTERLIST!$A:$E,4,FALSE))</f>
        <v>Pillay</v>
      </c>
      <c r="G355" s="23" t="str">
        <f>IF(D355="","",VLOOKUP(D355,MASTERLIST!$A:$E,5,FALSE))</f>
        <v>SA Masters</v>
      </c>
      <c r="H355" s="23" t="str">
        <f>IF(D355="","",VLOOKUP(D355,MASTERLIST!$A:$E,2,FALSE))</f>
        <v>SA Masters</v>
      </c>
      <c r="I355" s="42" t="s">
        <v>19</v>
      </c>
      <c r="J355" s="40"/>
      <c r="K355" s="40">
        <v>50</v>
      </c>
      <c r="L355" s="41">
        <f t="shared" si="81"/>
        <v>1.3</v>
      </c>
      <c r="M355" s="41">
        <f t="shared" si="82"/>
        <v>1.3</v>
      </c>
      <c r="N355" s="22" t="str">
        <f t="shared" si="83"/>
        <v>Mervin Pillay</v>
      </c>
      <c r="O355" s="22" t="str">
        <f t="shared" si="79"/>
        <v>Masters</v>
      </c>
      <c r="P355" s="22" t="str">
        <f t="shared" si="84"/>
        <v>Edibles</v>
      </c>
      <c r="Q355" s="22" t="str">
        <f t="shared" si="80"/>
        <v>D2</v>
      </c>
    </row>
    <row r="356" spans="1:17" hidden="1" x14ac:dyDescent="0.25">
      <c r="A356" s="125" t="str">
        <f t="shared" ref="A356:A419" si="85">IF(D356="","",A355)</f>
        <v>2025-GUS-D2</v>
      </c>
      <c r="B356" s="123">
        <f t="shared" ref="B356:B419" si="86">IF(D356="","",B355)</f>
        <v>45952</v>
      </c>
      <c r="C356" s="487" t="str">
        <f t="shared" ref="C356:C419" si="87">IF(D356="","",C355)</f>
        <v>Day 2</v>
      </c>
      <c r="D356" s="42" t="s">
        <v>444</v>
      </c>
      <c r="E356" s="23" t="str">
        <f>IF(D356="","",VLOOKUP(D356,MASTERLIST!$A:$E,3,FALSE))</f>
        <v>Mervin</v>
      </c>
      <c r="F356" s="23" t="str">
        <f>IF(D356="","",VLOOKUP(D356,MASTERLIST!$A:$E,4,FALSE))</f>
        <v>Pillay</v>
      </c>
      <c r="G356" s="23" t="str">
        <f>IF(D356="","",VLOOKUP(D356,MASTERLIST!$A:$E,5,FALSE))</f>
        <v>SA Masters</v>
      </c>
      <c r="H356" s="23" t="str">
        <f>IF(D356="","",VLOOKUP(D356,MASTERLIST!$A:$E,2,FALSE))</f>
        <v>SA Masters</v>
      </c>
      <c r="I356" s="40" t="s">
        <v>19</v>
      </c>
      <c r="J356" s="40"/>
      <c r="K356" s="40">
        <v>45</v>
      </c>
      <c r="L356" s="41">
        <f t="shared" si="81"/>
        <v>0.9</v>
      </c>
      <c r="M356" s="41">
        <f t="shared" si="82"/>
        <v>0.9</v>
      </c>
      <c r="N356" s="22" t="str">
        <f t="shared" si="83"/>
        <v>Mervin Pillay</v>
      </c>
      <c r="O356" s="22" t="str">
        <f t="shared" si="79"/>
        <v>Masters</v>
      </c>
      <c r="P356" s="22" t="str">
        <f t="shared" si="84"/>
        <v>Edibles</v>
      </c>
      <c r="Q356" s="22" t="str">
        <f t="shared" si="80"/>
        <v>D2</v>
      </c>
    </row>
    <row r="357" spans="1:17" hidden="1" x14ac:dyDescent="0.25">
      <c r="A357" s="125" t="str">
        <f t="shared" si="85"/>
        <v>2025-GUS-D2</v>
      </c>
      <c r="B357" s="123">
        <f t="shared" si="86"/>
        <v>45952</v>
      </c>
      <c r="C357" s="487" t="str">
        <f t="shared" si="87"/>
        <v>Day 2</v>
      </c>
      <c r="D357" s="42" t="s">
        <v>444</v>
      </c>
      <c r="E357" s="23" t="str">
        <f>IF(D357="","",VLOOKUP(D357,MASTERLIST!$A:$E,3,FALSE))</f>
        <v>Mervin</v>
      </c>
      <c r="F357" s="23" t="str">
        <f>IF(D357="","",VLOOKUP(D357,MASTERLIST!$A:$E,4,FALSE))</f>
        <v>Pillay</v>
      </c>
      <c r="G357" s="23" t="str">
        <f>IF(D357="","",VLOOKUP(D357,MASTERLIST!$A:$E,5,FALSE))</f>
        <v>SA Masters</v>
      </c>
      <c r="H357" s="23" t="str">
        <f>IF(D357="","",VLOOKUP(D357,MASTERLIST!$A:$E,2,FALSE))</f>
        <v>SA Masters</v>
      </c>
      <c r="I357" s="42" t="s">
        <v>19</v>
      </c>
      <c r="J357" s="40"/>
      <c r="K357" s="40">
        <v>48</v>
      </c>
      <c r="L357" s="41">
        <f t="shared" si="81"/>
        <v>1.1000000000000001</v>
      </c>
      <c r="M357" s="41">
        <f t="shared" si="82"/>
        <v>1.1000000000000001</v>
      </c>
      <c r="N357" s="22" t="str">
        <f t="shared" si="83"/>
        <v>Mervin Pillay</v>
      </c>
      <c r="O357" s="22" t="str">
        <f t="shared" si="79"/>
        <v>Masters</v>
      </c>
      <c r="P357" s="22" t="str">
        <f t="shared" si="84"/>
        <v>Edibles</v>
      </c>
      <c r="Q357" s="22" t="str">
        <f t="shared" si="80"/>
        <v>D2</v>
      </c>
    </row>
    <row r="358" spans="1:17" hidden="1" x14ac:dyDescent="0.25">
      <c r="A358" s="125" t="str">
        <f t="shared" si="85"/>
        <v>2025-GUS-D2</v>
      </c>
      <c r="B358" s="123">
        <f t="shared" si="86"/>
        <v>45952</v>
      </c>
      <c r="C358" s="487" t="str">
        <f t="shared" si="87"/>
        <v>Day 2</v>
      </c>
      <c r="D358" s="42" t="s">
        <v>444</v>
      </c>
      <c r="E358" s="23" t="str">
        <f>IF(D358="","",VLOOKUP(D358,MASTERLIST!$A:$E,3,FALSE))</f>
        <v>Mervin</v>
      </c>
      <c r="F358" s="23" t="str">
        <f>IF(D358="","",VLOOKUP(D358,MASTERLIST!$A:$E,4,FALSE))</f>
        <v>Pillay</v>
      </c>
      <c r="G358" s="23" t="str">
        <f>IF(D358="","",VLOOKUP(D358,MASTERLIST!$A:$E,5,FALSE))</f>
        <v>SA Masters</v>
      </c>
      <c r="H358" s="23" t="str">
        <f>IF(D358="","",VLOOKUP(D358,MASTERLIST!$A:$E,2,FALSE))</f>
        <v>SA Masters</v>
      </c>
      <c r="I358" s="42" t="s">
        <v>19</v>
      </c>
      <c r="J358" s="40"/>
      <c r="K358" s="40">
        <v>49</v>
      </c>
      <c r="L358" s="41">
        <f t="shared" si="81"/>
        <v>1.2</v>
      </c>
      <c r="M358" s="41">
        <f t="shared" si="82"/>
        <v>1.2</v>
      </c>
      <c r="N358" s="22" t="str">
        <f t="shared" si="83"/>
        <v>Mervin Pillay</v>
      </c>
      <c r="O358" s="22" t="str">
        <f t="shared" si="79"/>
        <v>Masters</v>
      </c>
      <c r="P358" s="22" t="str">
        <f t="shared" si="84"/>
        <v>Edibles</v>
      </c>
      <c r="Q358" s="22" t="str">
        <f t="shared" si="80"/>
        <v>D2</v>
      </c>
    </row>
    <row r="359" spans="1:17" hidden="1" x14ac:dyDescent="0.25">
      <c r="A359" s="125" t="str">
        <f t="shared" si="85"/>
        <v>2025-GUS-D2</v>
      </c>
      <c r="B359" s="123">
        <f t="shared" si="86"/>
        <v>45952</v>
      </c>
      <c r="C359" s="487" t="str">
        <f t="shared" si="87"/>
        <v>Day 2</v>
      </c>
      <c r="D359" s="42" t="s">
        <v>339</v>
      </c>
      <c r="E359" s="23" t="str">
        <f>IF(D359="","",VLOOKUP(D359,MASTERLIST!$A:$E,3,FALSE))</f>
        <v>Guy</v>
      </c>
      <c r="F359" s="23" t="str">
        <f>IF(D359="","",VLOOKUP(D359,MASTERLIST!$A:$E,4,FALSE))</f>
        <v>Nicholson</v>
      </c>
      <c r="G359" s="23" t="str">
        <f>IF(D359="","",VLOOKUP(D359,MASTERLIST!$A:$E,5,FALSE))</f>
        <v>SA Masters</v>
      </c>
      <c r="H359" s="23" t="str">
        <f>IF(D359="","",VLOOKUP(D359,MASTERLIST!$A:$E,2,FALSE))</f>
        <v>SA Masters</v>
      </c>
      <c r="I359" s="42"/>
      <c r="J359" s="40" t="s">
        <v>141</v>
      </c>
      <c r="K359" s="40">
        <v>158</v>
      </c>
      <c r="L359" s="41">
        <f t="shared" si="81"/>
        <v>20.8</v>
      </c>
      <c r="M359" s="41">
        <f t="shared" si="82"/>
        <v>20.8</v>
      </c>
      <c r="N359" s="22" t="str">
        <f t="shared" si="83"/>
        <v>Guy Nicholson</v>
      </c>
      <c r="O359" s="22" t="str">
        <f t="shared" si="79"/>
        <v>Masters</v>
      </c>
      <c r="P359" s="22" t="str">
        <f t="shared" si="84"/>
        <v>Inedibles</v>
      </c>
      <c r="Q359" s="22" t="str">
        <f t="shared" si="80"/>
        <v>D2</v>
      </c>
    </row>
    <row r="360" spans="1:17" hidden="1" x14ac:dyDescent="0.25">
      <c r="A360" s="125" t="str">
        <f t="shared" si="85"/>
        <v>2025-GUS-D2</v>
      </c>
      <c r="B360" s="123">
        <f t="shared" si="86"/>
        <v>45952</v>
      </c>
      <c r="C360" s="487" t="str">
        <f t="shared" si="87"/>
        <v>Day 2</v>
      </c>
      <c r="D360" s="42" t="s">
        <v>339</v>
      </c>
      <c r="E360" s="23" t="str">
        <f>IF(D360="","",VLOOKUP(D360,MASTERLIST!$A:$E,3,FALSE))</f>
        <v>Guy</v>
      </c>
      <c r="F360" s="23" t="str">
        <f>IF(D360="","",VLOOKUP(D360,MASTERLIST!$A:$E,4,FALSE))</f>
        <v>Nicholson</v>
      </c>
      <c r="G360" s="23" t="str">
        <f>IF(D360="","",VLOOKUP(D360,MASTERLIST!$A:$E,5,FALSE))</f>
        <v>SA Masters</v>
      </c>
      <c r="H360" s="23" t="str">
        <f>IF(D360="","",VLOOKUP(D360,MASTERLIST!$A:$E,2,FALSE))</f>
        <v>SA Masters</v>
      </c>
      <c r="I360" s="42" t="s">
        <v>19</v>
      </c>
      <c r="J360" s="40"/>
      <c r="K360" s="40">
        <v>41</v>
      </c>
      <c r="L360" s="41">
        <f t="shared" si="81"/>
        <v>0.7</v>
      </c>
      <c r="M360" s="41">
        <f t="shared" si="82"/>
        <v>0.7</v>
      </c>
      <c r="N360" s="22" t="str">
        <f t="shared" si="83"/>
        <v>Guy Nicholson</v>
      </c>
      <c r="O360" s="22" t="str">
        <f t="shared" si="79"/>
        <v>Masters</v>
      </c>
      <c r="P360" s="22" t="str">
        <f t="shared" si="84"/>
        <v>Edibles</v>
      </c>
      <c r="Q360" s="22" t="str">
        <f t="shared" si="80"/>
        <v>D2</v>
      </c>
    </row>
    <row r="361" spans="1:17" hidden="1" x14ac:dyDescent="0.25">
      <c r="A361" s="125" t="str">
        <f t="shared" si="85"/>
        <v>2025-GUS-D2</v>
      </c>
      <c r="B361" s="123">
        <f t="shared" si="86"/>
        <v>45952</v>
      </c>
      <c r="C361" s="487" t="str">
        <f t="shared" si="87"/>
        <v>Day 2</v>
      </c>
      <c r="D361" s="42" t="s">
        <v>339</v>
      </c>
      <c r="E361" s="23" t="str">
        <f>IF(D361="","",VLOOKUP(D361,MASTERLIST!$A:$E,3,FALSE))</f>
        <v>Guy</v>
      </c>
      <c r="F361" s="23" t="str">
        <f>IF(D361="","",VLOOKUP(D361,MASTERLIST!$A:$E,4,FALSE))</f>
        <v>Nicholson</v>
      </c>
      <c r="G361" s="23" t="str">
        <f>IF(D361="","",VLOOKUP(D361,MASTERLIST!$A:$E,5,FALSE))</f>
        <v>SA Masters</v>
      </c>
      <c r="H361" s="23" t="str">
        <f>IF(D361="","",VLOOKUP(D361,MASTERLIST!$A:$E,2,FALSE))</f>
        <v>SA Masters</v>
      </c>
      <c r="I361" s="42" t="s">
        <v>19</v>
      </c>
      <c r="J361" s="40"/>
      <c r="K361" s="40">
        <v>46</v>
      </c>
      <c r="L361" s="41">
        <f t="shared" si="81"/>
        <v>1</v>
      </c>
      <c r="M361" s="41">
        <f t="shared" si="82"/>
        <v>1</v>
      </c>
      <c r="N361" s="22" t="str">
        <f t="shared" si="83"/>
        <v>Guy Nicholson</v>
      </c>
      <c r="O361" s="22" t="str">
        <f t="shared" si="79"/>
        <v>Masters</v>
      </c>
      <c r="P361" s="22" t="str">
        <f t="shared" si="84"/>
        <v>Edibles</v>
      </c>
      <c r="Q361" s="22" t="str">
        <f t="shared" si="80"/>
        <v>D2</v>
      </c>
    </row>
    <row r="362" spans="1:17" hidden="1" x14ac:dyDescent="0.25">
      <c r="A362" s="125" t="str">
        <f t="shared" si="85"/>
        <v>2025-GUS-D2</v>
      </c>
      <c r="B362" s="123">
        <f t="shared" si="86"/>
        <v>45952</v>
      </c>
      <c r="C362" s="487" t="str">
        <f t="shared" si="87"/>
        <v>Day 2</v>
      </c>
      <c r="D362" s="42" t="s">
        <v>339</v>
      </c>
      <c r="E362" s="23" t="str">
        <f>IF(D362="","",VLOOKUP(D362,MASTERLIST!$A:$E,3,FALSE))</f>
        <v>Guy</v>
      </c>
      <c r="F362" s="23" t="str">
        <f>IF(D362="","",VLOOKUP(D362,MASTERLIST!$A:$E,4,FALSE))</f>
        <v>Nicholson</v>
      </c>
      <c r="G362" s="23" t="str">
        <f>IF(D362="","",VLOOKUP(D362,MASTERLIST!$A:$E,5,FALSE))</f>
        <v>SA Masters</v>
      </c>
      <c r="H362" s="23" t="str">
        <f>IF(D362="","",VLOOKUP(D362,MASTERLIST!$A:$E,2,FALSE))</f>
        <v>SA Masters</v>
      </c>
      <c r="I362" s="42" t="s">
        <v>19</v>
      </c>
      <c r="J362" s="40"/>
      <c r="K362" s="40">
        <v>48</v>
      </c>
      <c r="L362" s="41">
        <f t="shared" si="81"/>
        <v>1.1000000000000001</v>
      </c>
      <c r="M362" s="41">
        <f t="shared" si="82"/>
        <v>1.1000000000000001</v>
      </c>
      <c r="N362" s="22" t="str">
        <f t="shared" si="83"/>
        <v>Guy Nicholson</v>
      </c>
      <c r="O362" s="22" t="str">
        <f t="shared" si="79"/>
        <v>Masters</v>
      </c>
      <c r="P362" s="22" t="str">
        <f t="shared" si="84"/>
        <v>Edibles</v>
      </c>
      <c r="Q362" s="22" t="str">
        <f t="shared" si="80"/>
        <v>D2</v>
      </c>
    </row>
    <row r="363" spans="1:17" hidden="1" x14ac:dyDescent="0.25">
      <c r="A363" s="125" t="str">
        <f t="shared" si="85"/>
        <v>2025-GUS-D2</v>
      </c>
      <c r="B363" s="123">
        <f t="shared" si="86"/>
        <v>45952</v>
      </c>
      <c r="C363" s="487" t="str">
        <f t="shared" si="87"/>
        <v>Day 2</v>
      </c>
      <c r="D363" s="42" t="s">
        <v>339</v>
      </c>
      <c r="E363" s="23" t="str">
        <f>IF(D363="","",VLOOKUP(D363,MASTERLIST!$A:$E,3,FALSE))</f>
        <v>Guy</v>
      </c>
      <c r="F363" s="23" t="str">
        <f>IF(D363="","",VLOOKUP(D363,MASTERLIST!$A:$E,4,FALSE))</f>
        <v>Nicholson</v>
      </c>
      <c r="G363" s="23" t="str">
        <f>IF(D363="","",VLOOKUP(D363,MASTERLIST!$A:$E,5,FALSE))</f>
        <v>SA Masters</v>
      </c>
      <c r="H363" s="23" t="str">
        <f>IF(D363="","",VLOOKUP(D363,MASTERLIST!$A:$E,2,FALSE))</f>
        <v>SA Masters</v>
      </c>
      <c r="I363" s="42" t="s">
        <v>19</v>
      </c>
      <c r="J363" s="40"/>
      <c r="K363" s="40">
        <v>50</v>
      </c>
      <c r="L363" s="41">
        <f t="shared" si="81"/>
        <v>1.3</v>
      </c>
      <c r="M363" s="41">
        <f t="shared" si="82"/>
        <v>1.3</v>
      </c>
      <c r="N363" s="22" t="str">
        <f t="shared" si="83"/>
        <v>Guy Nicholson</v>
      </c>
      <c r="O363" s="22" t="str">
        <f t="shared" si="79"/>
        <v>Masters</v>
      </c>
      <c r="P363" s="22" t="str">
        <f t="shared" si="84"/>
        <v>Edibles</v>
      </c>
      <c r="Q363" s="22" t="str">
        <f t="shared" si="80"/>
        <v>D2</v>
      </c>
    </row>
    <row r="364" spans="1:17" hidden="1" x14ac:dyDescent="0.25">
      <c r="A364" s="125" t="str">
        <f t="shared" si="85"/>
        <v>2025-GUS-D2</v>
      </c>
      <c r="B364" s="123">
        <f t="shared" si="86"/>
        <v>45952</v>
      </c>
      <c r="C364" s="487" t="str">
        <f t="shared" si="87"/>
        <v>Day 2</v>
      </c>
      <c r="D364" s="42" t="s">
        <v>339</v>
      </c>
      <c r="E364" s="23" t="str">
        <f>IF(D364="","",VLOOKUP(D364,MASTERLIST!$A:$E,3,FALSE))</f>
        <v>Guy</v>
      </c>
      <c r="F364" s="23" t="str">
        <f>IF(D364="","",VLOOKUP(D364,MASTERLIST!$A:$E,4,FALSE))</f>
        <v>Nicholson</v>
      </c>
      <c r="G364" s="23" t="str">
        <f>IF(D364="","",VLOOKUP(D364,MASTERLIST!$A:$E,5,FALSE))</f>
        <v>SA Masters</v>
      </c>
      <c r="H364" s="23" t="str">
        <f>IF(D364="","",VLOOKUP(D364,MASTERLIST!$A:$E,2,FALSE))</f>
        <v>SA Masters</v>
      </c>
      <c r="I364" s="42" t="s">
        <v>19</v>
      </c>
      <c r="J364" s="40"/>
      <c r="K364" s="40">
        <v>51</v>
      </c>
      <c r="L364" s="41">
        <f t="shared" si="81"/>
        <v>1.4</v>
      </c>
      <c r="M364" s="41">
        <f t="shared" si="82"/>
        <v>1.4</v>
      </c>
      <c r="N364" s="22" t="str">
        <f t="shared" si="83"/>
        <v>Guy Nicholson</v>
      </c>
      <c r="O364" s="22" t="str">
        <f t="shared" si="79"/>
        <v>Masters</v>
      </c>
      <c r="P364" s="22" t="str">
        <f t="shared" si="84"/>
        <v>Edibles</v>
      </c>
      <c r="Q364" s="22" t="str">
        <f t="shared" si="80"/>
        <v>D2</v>
      </c>
    </row>
    <row r="365" spans="1:17" hidden="1" x14ac:dyDescent="0.25">
      <c r="A365" s="125" t="str">
        <f t="shared" si="85"/>
        <v>2025-GUS-D2</v>
      </c>
      <c r="B365" s="123">
        <f t="shared" si="86"/>
        <v>45952</v>
      </c>
      <c r="C365" s="487" t="str">
        <f t="shared" si="87"/>
        <v>Day 2</v>
      </c>
      <c r="D365" s="42" t="s">
        <v>339</v>
      </c>
      <c r="E365" s="23" t="str">
        <f>IF(D365="","",VLOOKUP(D365,MASTERLIST!$A:$E,3,FALSE))</f>
        <v>Guy</v>
      </c>
      <c r="F365" s="23" t="str">
        <f>IF(D365="","",VLOOKUP(D365,MASTERLIST!$A:$E,4,FALSE))</f>
        <v>Nicholson</v>
      </c>
      <c r="G365" s="23" t="str">
        <f>IF(D365="","",VLOOKUP(D365,MASTERLIST!$A:$E,5,FALSE))</f>
        <v>SA Masters</v>
      </c>
      <c r="H365" s="23" t="str">
        <f>IF(D365="","",VLOOKUP(D365,MASTERLIST!$A:$E,2,FALSE))</f>
        <v>SA Masters</v>
      </c>
      <c r="I365" s="42" t="s">
        <v>19</v>
      </c>
      <c r="J365" s="40"/>
      <c r="K365" s="40">
        <v>43</v>
      </c>
      <c r="L365" s="41">
        <f t="shared" si="81"/>
        <v>0.8</v>
      </c>
      <c r="M365" s="41">
        <f t="shared" si="82"/>
        <v>0.8</v>
      </c>
      <c r="N365" s="22" t="str">
        <f t="shared" si="83"/>
        <v>Guy Nicholson</v>
      </c>
      <c r="O365" s="22" t="str">
        <f t="shared" si="79"/>
        <v>Masters</v>
      </c>
      <c r="P365" s="22" t="str">
        <f t="shared" si="84"/>
        <v>Edibles</v>
      </c>
      <c r="Q365" s="22" t="str">
        <f t="shared" si="80"/>
        <v>D2</v>
      </c>
    </row>
    <row r="366" spans="1:17" hidden="1" x14ac:dyDescent="0.25">
      <c r="A366" s="125" t="str">
        <f t="shared" si="85"/>
        <v>2025-GUS-D2</v>
      </c>
      <c r="B366" s="123">
        <f t="shared" si="86"/>
        <v>45952</v>
      </c>
      <c r="C366" s="487" t="str">
        <f t="shared" si="87"/>
        <v>Day 2</v>
      </c>
      <c r="D366" s="42" t="s">
        <v>339</v>
      </c>
      <c r="E366" s="23" t="str">
        <f>IF(D366="","",VLOOKUP(D366,MASTERLIST!$A:$E,3,FALSE))</f>
        <v>Guy</v>
      </c>
      <c r="F366" s="23" t="str">
        <f>IF(D366="","",VLOOKUP(D366,MASTERLIST!$A:$E,4,FALSE))</f>
        <v>Nicholson</v>
      </c>
      <c r="G366" s="23" t="str">
        <f>IF(D366="","",VLOOKUP(D366,MASTERLIST!$A:$E,5,FALSE))</f>
        <v>SA Masters</v>
      </c>
      <c r="H366" s="23" t="str">
        <f>IF(D366="","",VLOOKUP(D366,MASTERLIST!$A:$E,2,FALSE))</f>
        <v>SA Masters</v>
      </c>
      <c r="I366" s="42" t="s">
        <v>19</v>
      </c>
      <c r="J366" s="40"/>
      <c r="K366" s="40">
        <v>59</v>
      </c>
      <c r="L366" s="41">
        <f t="shared" si="81"/>
        <v>2.1</v>
      </c>
      <c r="M366" s="41">
        <f t="shared" si="82"/>
        <v>2.1</v>
      </c>
      <c r="N366" s="22" t="str">
        <f t="shared" si="83"/>
        <v>Guy Nicholson</v>
      </c>
      <c r="O366" s="22" t="str">
        <f t="shared" si="79"/>
        <v>Masters</v>
      </c>
      <c r="P366" s="22" t="str">
        <f t="shared" si="84"/>
        <v>Edibles</v>
      </c>
      <c r="Q366" s="22" t="str">
        <f t="shared" si="80"/>
        <v>D2</v>
      </c>
    </row>
    <row r="367" spans="1:17" hidden="1" x14ac:dyDescent="0.25">
      <c r="A367" s="125" t="str">
        <f t="shared" si="85"/>
        <v>2025-GUS-D2</v>
      </c>
      <c r="B367" s="123">
        <f t="shared" si="86"/>
        <v>45952</v>
      </c>
      <c r="C367" s="487" t="str">
        <f t="shared" si="87"/>
        <v>Day 2</v>
      </c>
      <c r="D367" s="42" t="s">
        <v>339</v>
      </c>
      <c r="E367" s="23" t="str">
        <f>IF(D367="","",VLOOKUP(D367,MASTERLIST!$A:$E,3,FALSE))</f>
        <v>Guy</v>
      </c>
      <c r="F367" s="23" t="str">
        <f>IF(D367="","",VLOOKUP(D367,MASTERLIST!$A:$E,4,FALSE))</f>
        <v>Nicholson</v>
      </c>
      <c r="G367" s="23" t="str">
        <f>IF(D367="","",VLOOKUP(D367,MASTERLIST!$A:$E,5,FALSE))</f>
        <v>SA Masters</v>
      </c>
      <c r="H367" s="23" t="str">
        <f>IF(D367="","",VLOOKUP(D367,MASTERLIST!$A:$E,2,FALSE))</f>
        <v>SA Masters</v>
      </c>
      <c r="I367" s="42" t="s">
        <v>19</v>
      </c>
      <c r="J367" s="40"/>
      <c r="K367" s="40">
        <v>51</v>
      </c>
      <c r="L367" s="41">
        <f t="shared" si="81"/>
        <v>1.4</v>
      </c>
      <c r="M367" s="41">
        <f t="shared" si="82"/>
        <v>1.4</v>
      </c>
      <c r="N367" s="22" t="str">
        <f t="shared" si="83"/>
        <v>Guy Nicholson</v>
      </c>
      <c r="O367" s="22" t="str">
        <f t="shared" si="79"/>
        <v>Masters</v>
      </c>
      <c r="P367" s="22" t="str">
        <f t="shared" si="84"/>
        <v>Edibles</v>
      </c>
      <c r="Q367" s="22" t="str">
        <f t="shared" si="80"/>
        <v>D2</v>
      </c>
    </row>
    <row r="368" spans="1:17" hidden="1" x14ac:dyDescent="0.25">
      <c r="A368" s="125" t="str">
        <f t="shared" si="85"/>
        <v>2025-GUS-D2</v>
      </c>
      <c r="B368" s="123">
        <f t="shared" si="86"/>
        <v>45952</v>
      </c>
      <c r="C368" s="487" t="str">
        <f t="shared" si="87"/>
        <v>Day 2</v>
      </c>
      <c r="D368" s="42" t="s">
        <v>339</v>
      </c>
      <c r="E368" s="23" t="str">
        <f>IF(D368="","",VLOOKUP(D368,MASTERLIST!$A:$E,3,FALSE))</f>
        <v>Guy</v>
      </c>
      <c r="F368" s="23" t="str">
        <f>IF(D368="","",VLOOKUP(D368,MASTERLIST!$A:$E,4,FALSE))</f>
        <v>Nicholson</v>
      </c>
      <c r="G368" s="23" t="str">
        <f>IF(D368="","",VLOOKUP(D368,MASTERLIST!$A:$E,5,FALSE))</f>
        <v>SA Masters</v>
      </c>
      <c r="H368" s="23" t="str">
        <f>IF(D368="","",VLOOKUP(D368,MASTERLIST!$A:$E,2,FALSE))</f>
        <v>SA Masters</v>
      </c>
      <c r="I368" s="40" t="s">
        <v>19</v>
      </c>
      <c r="J368" s="40"/>
      <c r="K368" s="40">
        <v>45</v>
      </c>
      <c r="L368" s="41">
        <f t="shared" si="81"/>
        <v>0.9</v>
      </c>
      <c r="M368" s="41">
        <f t="shared" si="82"/>
        <v>0.9</v>
      </c>
      <c r="N368" s="22" t="str">
        <f t="shared" si="83"/>
        <v>Guy Nicholson</v>
      </c>
      <c r="O368" s="22" t="str">
        <f t="shared" si="79"/>
        <v>Masters</v>
      </c>
      <c r="P368" s="22" t="str">
        <f t="shared" si="84"/>
        <v>Edibles</v>
      </c>
      <c r="Q368" s="22" t="str">
        <f t="shared" si="80"/>
        <v>D2</v>
      </c>
    </row>
    <row r="369" spans="1:17" hidden="1" x14ac:dyDescent="0.25">
      <c r="A369" s="125" t="str">
        <f t="shared" si="85"/>
        <v>2025-GUS-D2</v>
      </c>
      <c r="B369" s="123">
        <f t="shared" si="86"/>
        <v>45952</v>
      </c>
      <c r="C369" s="487" t="str">
        <f t="shared" si="87"/>
        <v>Day 2</v>
      </c>
      <c r="D369" s="42" t="s">
        <v>337</v>
      </c>
      <c r="E369" s="23" t="str">
        <f>IF(D369="","",VLOOKUP(D369,MASTERLIST!$A:$E,3,FALSE))</f>
        <v>Robin</v>
      </c>
      <c r="F369" s="23" t="str">
        <f>IF(D369="","",VLOOKUP(D369,MASTERLIST!$A:$E,4,FALSE))</f>
        <v>Cochius</v>
      </c>
      <c r="G369" s="23" t="str">
        <f>IF(D369="","",VLOOKUP(D369,MASTERLIST!$A:$E,5,FALSE))</f>
        <v>SA Masters</v>
      </c>
      <c r="H369" s="23" t="str">
        <f>IF(D369="","",VLOOKUP(D369,MASTERLIST!$A:$E,2,FALSE))</f>
        <v>SA Masters</v>
      </c>
      <c r="I369" s="40" t="s">
        <v>19</v>
      </c>
      <c r="J369" s="40"/>
      <c r="K369" s="40">
        <v>45</v>
      </c>
      <c r="L369" s="41">
        <f t="shared" si="81"/>
        <v>0.9</v>
      </c>
      <c r="M369" s="41">
        <f t="shared" si="82"/>
        <v>0.9</v>
      </c>
      <c r="N369" s="22" t="str">
        <f t="shared" si="83"/>
        <v>Robin Cochius</v>
      </c>
      <c r="O369" s="22" t="str">
        <f t="shared" si="79"/>
        <v>Masters</v>
      </c>
      <c r="P369" s="22" t="str">
        <f t="shared" si="84"/>
        <v>Edibles</v>
      </c>
      <c r="Q369" s="22" t="str">
        <f t="shared" si="80"/>
        <v>D2</v>
      </c>
    </row>
    <row r="370" spans="1:17" hidden="1" x14ac:dyDescent="0.25">
      <c r="A370" s="125" t="str">
        <f t="shared" si="85"/>
        <v>2025-GUS-D2</v>
      </c>
      <c r="B370" s="123">
        <f t="shared" si="86"/>
        <v>45952</v>
      </c>
      <c r="C370" s="487" t="str">
        <f t="shared" si="87"/>
        <v>Day 2</v>
      </c>
      <c r="D370" s="42" t="s">
        <v>337</v>
      </c>
      <c r="E370" s="23" t="str">
        <f>IF(D370="","",VLOOKUP(D370,MASTERLIST!$A:$E,3,FALSE))</f>
        <v>Robin</v>
      </c>
      <c r="F370" s="23" t="str">
        <f>IF(D370="","",VLOOKUP(D370,MASTERLIST!$A:$E,4,FALSE))</f>
        <v>Cochius</v>
      </c>
      <c r="G370" s="23" t="str">
        <f>IF(D370="","",VLOOKUP(D370,MASTERLIST!$A:$E,5,FALSE))</f>
        <v>SA Masters</v>
      </c>
      <c r="H370" s="23" t="str">
        <f>IF(D370="","",VLOOKUP(D370,MASTERLIST!$A:$E,2,FALSE))</f>
        <v>SA Masters</v>
      </c>
      <c r="I370" s="40" t="s">
        <v>19</v>
      </c>
      <c r="J370" s="40"/>
      <c r="K370" s="40">
        <v>52</v>
      </c>
      <c r="L370" s="41">
        <f t="shared" si="81"/>
        <v>1.4</v>
      </c>
      <c r="M370" s="41">
        <f t="shared" si="82"/>
        <v>1.4</v>
      </c>
      <c r="N370" s="22" t="str">
        <f t="shared" si="83"/>
        <v>Robin Cochius</v>
      </c>
      <c r="O370" s="22" t="str">
        <f t="shared" si="79"/>
        <v>Masters</v>
      </c>
      <c r="P370" s="22" t="str">
        <f t="shared" si="84"/>
        <v>Edibles</v>
      </c>
      <c r="Q370" s="22" t="str">
        <f t="shared" si="80"/>
        <v>D2</v>
      </c>
    </row>
    <row r="371" spans="1:17" hidden="1" x14ac:dyDescent="0.25">
      <c r="A371" s="125" t="str">
        <f t="shared" si="85"/>
        <v>2025-GUS-D2</v>
      </c>
      <c r="B371" s="123">
        <f t="shared" si="86"/>
        <v>45952</v>
      </c>
      <c r="C371" s="487" t="str">
        <f t="shared" si="87"/>
        <v>Day 2</v>
      </c>
      <c r="D371" s="42" t="s">
        <v>337</v>
      </c>
      <c r="E371" s="23" t="str">
        <f>IF(D371="","",VLOOKUP(D371,MASTERLIST!$A:$E,3,FALSE))</f>
        <v>Robin</v>
      </c>
      <c r="F371" s="23" t="str">
        <f>IF(D371="","",VLOOKUP(D371,MASTERLIST!$A:$E,4,FALSE))</f>
        <v>Cochius</v>
      </c>
      <c r="G371" s="23" t="str">
        <f>IF(D371="","",VLOOKUP(D371,MASTERLIST!$A:$E,5,FALSE))</f>
        <v>SA Masters</v>
      </c>
      <c r="H371" s="23" t="str">
        <f>IF(D371="","",VLOOKUP(D371,MASTERLIST!$A:$E,2,FALSE))</f>
        <v>SA Masters</v>
      </c>
      <c r="I371" s="40" t="s">
        <v>19</v>
      </c>
      <c r="J371" s="40"/>
      <c r="K371" s="40">
        <v>54</v>
      </c>
      <c r="L371" s="41">
        <f t="shared" si="81"/>
        <v>1.6</v>
      </c>
      <c r="M371" s="41">
        <f t="shared" si="82"/>
        <v>1.6</v>
      </c>
      <c r="N371" s="22" t="str">
        <f t="shared" si="83"/>
        <v>Robin Cochius</v>
      </c>
      <c r="O371" s="22" t="str">
        <f t="shared" si="79"/>
        <v>Masters</v>
      </c>
      <c r="P371" s="22" t="str">
        <f t="shared" si="84"/>
        <v>Edibles</v>
      </c>
      <c r="Q371" s="22" t="str">
        <f t="shared" si="80"/>
        <v>D2</v>
      </c>
    </row>
    <row r="372" spans="1:17" hidden="1" x14ac:dyDescent="0.25">
      <c r="A372" s="125" t="str">
        <f t="shared" si="85"/>
        <v>2025-GUS-D2</v>
      </c>
      <c r="B372" s="123">
        <f t="shared" si="86"/>
        <v>45952</v>
      </c>
      <c r="C372" s="487" t="str">
        <f t="shared" si="87"/>
        <v>Day 2</v>
      </c>
      <c r="D372" s="42" t="s">
        <v>337</v>
      </c>
      <c r="E372" s="23" t="str">
        <f>IF(D372="","",VLOOKUP(D372,MASTERLIST!$A:$E,3,FALSE))</f>
        <v>Robin</v>
      </c>
      <c r="F372" s="23" t="str">
        <f>IF(D372="","",VLOOKUP(D372,MASTERLIST!$A:$E,4,FALSE))</f>
        <v>Cochius</v>
      </c>
      <c r="G372" s="23" t="str">
        <f>IF(D372="","",VLOOKUP(D372,MASTERLIST!$A:$E,5,FALSE))</f>
        <v>SA Masters</v>
      </c>
      <c r="H372" s="23" t="str">
        <f>IF(D372="","",VLOOKUP(D372,MASTERLIST!$A:$E,2,FALSE))</f>
        <v>SA Masters</v>
      </c>
      <c r="I372" s="40" t="s">
        <v>19</v>
      </c>
      <c r="J372" s="40"/>
      <c r="K372" s="40">
        <v>45</v>
      </c>
      <c r="L372" s="41">
        <f t="shared" si="81"/>
        <v>0.9</v>
      </c>
      <c r="M372" s="41">
        <f t="shared" si="82"/>
        <v>0.9</v>
      </c>
      <c r="N372" s="22" t="str">
        <f t="shared" si="83"/>
        <v>Robin Cochius</v>
      </c>
      <c r="O372" s="22" t="str">
        <f t="shared" si="79"/>
        <v>Masters</v>
      </c>
      <c r="P372" s="22" t="str">
        <f t="shared" si="84"/>
        <v>Edibles</v>
      </c>
      <c r="Q372" s="22" t="str">
        <f t="shared" si="80"/>
        <v>D2</v>
      </c>
    </row>
    <row r="373" spans="1:17" hidden="1" x14ac:dyDescent="0.25">
      <c r="A373" s="125" t="str">
        <f t="shared" si="85"/>
        <v>2025-GUS-D2</v>
      </c>
      <c r="B373" s="123">
        <f t="shared" si="86"/>
        <v>45952</v>
      </c>
      <c r="C373" s="487" t="str">
        <f t="shared" si="87"/>
        <v>Day 2</v>
      </c>
      <c r="D373" s="42" t="s">
        <v>337</v>
      </c>
      <c r="E373" s="23" t="str">
        <f>IF(D373="","",VLOOKUP(D373,MASTERLIST!$A:$E,3,FALSE))</f>
        <v>Robin</v>
      </c>
      <c r="F373" s="23" t="str">
        <f>IF(D373="","",VLOOKUP(D373,MASTERLIST!$A:$E,4,FALSE))</f>
        <v>Cochius</v>
      </c>
      <c r="G373" s="23" t="str">
        <f>IF(D373="","",VLOOKUP(D373,MASTERLIST!$A:$E,5,FALSE))</f>
        <v>SA Masters</v>
      </c>
      <c r="H373" s="23" t="str">
        <f>IF(D373="","",VLOOKUP(D373,MASTERLIST!$A:$E,2,FALSE))</f>
        <v>SA Masters</v>
      </c>
      <c r="I373" s="40" t="s">
        <v>19</v>
      </c>
      <c r="J373" s="40"/>
      <c r="K373" s="40">
        <v>59</v>
      </c>
      <c r="L373" s="41">
        <f t="shared" si="81"/>
        <v>2.1</v>
      </c>
      <c r="M373" s="41">
        <f t="shared" si="82"/>
        <v>2.1</v>
      </c>
      <c r="N373" s="22" t="str">
        <f t="shared" si="83"/>
        <v>Robin Cochius</v>
      </c>
      <c r="O373" s="22" t="str">
        <f t="shared" si="79"/>
        <v>Masters</v>
      </c>
      <c r="P373" s="22" t="str">
        <f t="shared" si="84"/>
        <v>Edibles</v>
      </c>
      <c r="Q373" s="22" t="str">
        <f t="shared" si="80"/>
        <v>D2</v>
      </c>
    </row>
    <row r="374" spans="1:17" hidden="1" x14ac:dyDescent="0.25">
      <c r="A374" s="125" t="str">
        <f t="shared" si="85"/>
        <v>2025-GUS-D2</v>
      </c>
      <c r="B374" s="123">
        <f t="shared" si="86"/>
        <v>45952</v>
      </c>
      <c r="C374" s="487" t="str">
        <f t="shared" si="87"/>
        <v>Day 2</v>
      </c>
      <c r="D374" s="42" t="s">
        <v>337</v>
      </c>
      <c r="E374" s="23" t="str">
        <f>IF(D374="","",VLOOKUP(D374,MASTERLIST!$A:$E,3,FALSE))</f>
        <v>Robin</v>
      </c>
      <c r="F374" s="23" t="str">
        <f>IF(D374="","",VLOOKUP(D374,MASTERLIST!$A:$E,4,FALSE))</f>
        <v>Cochius</v>
      </c>
      <c r="G374" s="23" t="str">
        <f>IF(D374="","",VLOOKUP(D374,MASTERLIST!$A:$E,5,FALSE))</f>
        <v>SA Masters</v>
      </c>
      <c r="H374" s="23" t="str">
        <f>IF(D374="","",VLOOKUP(D374,MASTERLIST!$A:$E,2,FALSE))</f>
        <v>SA Masters</v>
      </c>
      <c r="I374" s="40" t="s">
        <v>19</v>
      </c>
      <c r="J374" s="40"/>
      <c r="K374" s="40">
        <v>48</v>
      </c>
      <c r="L374" s="41">
        <f t="shared" si="81"/>
        <v>1.1000000000000001</v>
      </c>
      <c r="M374" s="41">
        <f t="shared" si="82"/>
        <v>1.1000000000000001</v>
      </c>
      <c r="N374" s="22" t="str">
        <f t="shared" si="83"/>
        <v>Robin Cochius</v>
      </c>
      <c r="O374" s="22" t="str">
        <f t="shared" si="79"/>
        <v>Masters</v>
      </c>
      <c r="P374" s="22" t="str">
        <f t="shared" si="84"/>
        <v>Edibles</v>
      </c>
      <c r="Q374" s="22" t="str">
        <f t="shared" si="80"/>
        <v>D2</v>
      </c>
    </row>
    <row r="375" spans="1:17" hidden="1" x14ac:dyDescent="0.25">
      <c r="A375" s="125" t="str">
        <f t="shared" si="85"/>
        <v>2025-GUS-D2</v>
      </c>
      <c r="B375" s="123">
        <f t="shared" si="86"/>
        <v>45952</v>
      </c>
      <c r="C375" s="487" t="str">
        <f t="shared" si="87"/>
        <v>Day 2</v>
      </c>
      <c r="D375" s="42" t="s">
        <v>337</v>
      </c>
      <c r="E375" s="23" t="str">
        <f>IF(D375="","",VLOOKUP(D375,MASTERLIST!$A:$E,3,FALSE))</f>
        <v>Robin</v>
      </c>
      <c r="F375" s="23" t="str">
        <f>IF(D375="","",VLOOKUP(D375,MASTERLIST!$A:$E,4,FALSE))</f>
        <v>Cochius</v>
      </c>
      <c r="G375" s="23" t="str">
        <f>IF(D375="","",VLOOKUP(D375,MASTERLIST!$A:$E,5,FALSE))</f>
        <v>SA Masters</v>
      </c>
      <c r="H375" s="23" t="str">
        <f>IF(D375="","",VLOOKUP(D375,MASTERLIST!$A:$E,2,FALSE))</f>
        <v>SA Masters</v>
      </c>
      <c r="I375" s="40" t="s">
        <v>19</v>
      </c>
      <c r="J375" s="40"/>
      <c r="K375" s="40">
        <v>64</v>
      </c>
      <c r="L375" s="41">
        <f t="shared" si="81"/>
        <v>2.7</v>
      </c>
      <c r="M375" s="41">
        <f t="shared" si="82"/>
        <v>2.7</v>
      </c>
      <c r="N375" s="22" t="str">
        <f t="shared" si="83"/>
        <v>Robin Cochius</v>
      </c>
      <c r="O375" s="22" t="str">
        <f t="shared" si="79"/>
        <v>Masters</v>
      </c>
      <c r="P375" s="22" t="str">
        <f t="shared" si="84"/>
        <v>Edibles</v>
      </c>
      <c r="Q375" s="22" t="str">
        <f t="shared" si="80"/>
        <v>D2</v>
      </c>
    </row>
    <row r="376" spans="1:17" hidden="1" x14ac:dyDescent="0.25">
      <c r="A376" s="125" t="str">
        <f t="shared" si="85"/>
        <v>2025-GUS-D2</v>
      </c>
      <c r="B376" s="123">
        <f t="shared" si="86"/>
        <v>45952</v>
      </c>
      <c r="C376" s="487" t="str">
        <f t="shared" si="87"/>
        <v>Day 2</v>
      </c>
      <c r="D376" s="42" t="s">
        <v>337</v>
      </c>
      <c r="E376" s="23" t="str">
        <f>IF(D376="","",VLOOKUP(D376,MASTERLIST!$A:$E,3,FALSE))</f>
        <v>Robin</v>
      </c>
      <c r="F376" s="23" t="str">
        <f>IF(D376="","",VLOOKUP(D376,MASTERLIST!$A:$E,4,FALSE))</f>
        <v>Cochius</v>
      </c>
      <c r="G376" s="23" t="str">
        <f>IF(D376="","",VLOOKUP(D376,MASTERLIST!$A:$E,5,FALSE))</f>
        <v>SA Masters</v>
      </c>
      <c r="H376" s="23" t="str">
        <f>IF(D376="","",VLOOKUP(D376,MASTERLIST!$A:$E,2,FALSE))</f>
        <v>SA Masters</v>
      </c>
      <c r="I376" s="42"/>
      <c r="J376" s="40" t="s">
        <v>141</v>
      </c>
      <c r="K376" s="40">
        <v>139</v>
      </c>
      <c r="L376" s="41">
        <f t="shared" si="81"/>
        <v>13.4</v>
      </c>
      <c r="M376" s="41">
        <f t="shared" si="82"/>
        <v>13.4</v>
      </c>
      <c r="N376" s="22" t="str">
        <f t="shared" si="83"/>
        <v>Robin Cochius</v>
      </c>
      <c r="O376" s="22" t="str">
        <f t="shared" si="79"/>
        <v>Masters</v>
      </c>
      <c r="P376" s="22" t="str">
        <f t="shared" si="84"/>
        <v>Inedibles</v>
      </c>
      <c r="Q376" s="22" t="str">
        <f t="shared" si="80"/>
        <v>D2</v>
      </c>
    </row>
    <row r="377" spans="1:17" hidden="1" x14ac:dyDescent="0.25">
      <c r="A377" s="125" t="str">
        <f t="shared" si="85"/>
        <v>2025-GUS-D2</v>
      </c>
      <c r="B377" s="123">
        <f t="shared" si="86"/>
        <v>45952</v>
      </c>
      <c r="C377" s="487" t="str">
        <f t="shared" si="87"/>
        <v>Day 2</v>
      </c>
      <c r="D377" s="42" t="s">
        <v>337</v>
      </c>
      <c r="E377" s="23" t="str">
        <f>IF(D377="","",VLOOKUP(D377,MASTERLIST!$A:$E,3,FALSE))</f>
        <v>Robin</v>
      </c>
      <c r="F377" s="23" t="str">
        <f>IF(D377="","",VLOOKUP(D377,MASTERLIST!$A:$E,4,FALSE))</f>
        <v>Cochius</v>
      </c>
      <c r="G377" s="23" t="str">
        <f>IF(D377="","",VLOOKUP(D377,MASTERLIST!$A:$E,5,FALSE))</f>
        <v>SA Masters</v>
      </c>
      <c r="H377" s="23" t="str">
        <f>IF(D377="","",VLOOKUP(D377,MASTERLIST!$A:$E,2,FALSE))</f>
        <v>SA Masters</v>
      </c>
      <c r="I377" s="42"/>
      <c r="J377" s="40" t="s">
        <v>141</v>
      </c>
      <c r="K377" s="40">
        <v>101</v>
      </c>
      <c r="L377" s="41">
        <f t="shared" si="81"/>
        <v>4.5</v>
      </c>
      <c r="M377" s="41">
        <f t="shared" si="82"/>
        <v>4.5</v>
      </c>
      <c r="N377" s="22" t="str">
        <f t="shared" si="83"/>
        <v>Robin Cochius</v>
      </c>
      <c r="O377" s="22" t="str">
        <f t="shared" si="79"/>
        <v>Masters</v>
      </c>
      <c r="P377" s="22" t="str">
        <f t="shared" si="84"/>
        <v>Inedibles</v>
      </c>
      <c r="Q377" s="22" t="str">
        <f t="shared" si="80"/>
        <v>D2</v>
      </c>
    </row>
    <row r="378" spans="1:17" hidden="1" x14ac:dyDescent="0.25">
      <c r="A378" s="125" t="str">
        <f t="shared" si="85"/>
        <v>2025-GUS-D2</v>
      </c>
      <c r="B378" s="123">
        <f t="shared" si="86"/>
        <v>45952</v>
      </c>
      <c r="C378" s="487" t="str">
        <f t="shared" si="87"/>
        <v>Day 2</v>
      </c>
      <c r="D378" s="42" t="s">
        <v>526</v>
      </c>
      <c r="E378" s="23" t="str">
        <f>IF(D378="","",VLOOKUP(D378,MASTERLIST!$A:$E,3,FALSE))</f>
        <v>Mike</v>
      </c>
      <c r="F378" s="23" t="str">
        <f>IF(D378="","",VLOOKUP(D378,MASTERLIST!$A:$E,4,FALSE))</f>
        <v>Smeda</v>
      </c>
      <c r="G378" s="23" t="str">
        <f>IF(D378="","",VLOOKUP(D378,MASTERLIST!$A:$E,5,FALSE))</f>
        <v>SA Grand Masters</v>
      </c>
      <c r="H378" s="23" t="str">
        <f>IF(D378="","",VLOOKUP(D378,MASTERLIST!$A:$E,2,FALSE))</f>
        <v>SA Grand Masters</v>
      </c>
      <c r="I378" s="42" t="s">
        <v>19</v>
      </c>
      <c r="J378" s="40"/>
      <c r="K378" s="40">
        <v>47</v>
      </c>
      <c r="L378" s="41">
        <f t="shared" si="81"/>
        <v>1.1000000000000001</v>
      </c>
      <c r="M378" s="41">
        <f t="shared" si="82"/>
        <v>1.1000000000000001</v>
      </c>
      <c r="N378" s="22" t="str">
        <f t="shared" si="83"/>
        <v>Mike Smeda</v>
      </c>
      <c r="O378" s="22" t="str">
        <f t="shared" si="79"/>
        <v>Grand Masters</v>
      </c>
      <c r="P378" s="22" t="str">
        <f t="shared" si="84"/>
        <v>Edibles</v>
      </c>
      <c r="Q378" s="22" t="str">
        <f t="shared" si="80"/>
        <v>D2</v>
      </c>
    </row>
    <row r="379" spans="1:17" hidden="1" x14ac:dyDescent="0.25">
      <c r="A379" s="125" t="str">
        <f t="shared" si="85"/>
        <v>2025-GUS-D2</v>
      </c>
      <c r="B379" s="123">
        <f t="shared" si="86"/>
        <v>45952</v>
      </c>
      <c r="C379" s="487" t="str">
        <f t="shared" si="87"/>
        <v>Day 2</v>
      </c>
      <c r="D379" s="42" t="s">
        <v>526</v>
      </c>
      <c r="E379" s="23" t="str">
        <f>IF(D379="","",VLOOKUP(D379,MASTERLIST!$A:$E,3,FALSE))</f>
        <v>Mike</v>
      </c>
      <c r="F379" s="23" t="str">
        <f>IF(D379="","",VLOOKUP(D379,MASTERLIST!$A:$E,4,FALSE))</f>
        <v>Smeda</v>
      </c>
      <c r="G379" s="23" t="str">
        <f>IF(D379="","",VLOOKUP(D379,MASTERLIST!$A:$E,5,FALSE))</f>
        <v>SA Grand Masters</v>
      </c>
      <c r="H379" s="23" t="str">
        <f>IF(D379="","",VLOOKUP(D379,MASTERLIST!$A:$E,2,FALSE))</f>
        <v>SA Grand Masters</v>
      </c>
      <c r="I379" s="42" t="s">
        <v>19</v>
      </c>
      <c r="J379" s="40"/>
      <c r="K379" s="40">
        <v>49</v>
      </c>
      <c r="L379" s="41">
        <f t="shared" si="81"/>
        <v>1.2</v>
      </c>
      <c r="M379" s="41">
        <f t="shared" si="82"/>
        <v>1.2</v>
      </c>
      <c r="N379" s="22" t="str">
        <f t="shared" si="83"/>
        <v>Mike Smeda</v>
      </c>
      <c r="O379" s="22" t="str">
        <f t="shared" si="79"/>
        <v>Grand Masters</v>
      </c>
      <c r="P379" s="22" t="str">
        <f t="shared" si="84"/>
        <v>Edibles</v>
      </c>
      <c r="Q379" s="22" t="str">
        <f t="shared" si="80"/>
        <v>D2</v>
      </c>
    </row>
    <row r="380" spans="1:17" hidden="1" x14ac:dyDescent="0.25">
      <c r="A380" s="125" t="str">
        <f t="shared" si="85"/>
        <v>2025-GUS-D2</v>
      </c>
      <c r="B380" s="123">
        <f t="shared" si="86"/>
        <v>45952</v>
      </c>
      <c r="C380" s="487" t="str">
        <f t="shared" si="87"/>
        <v>Day 2</v>
      </c>
      <c r="D380" s="42" t="s">
        <v>526</v>
      </c>
      <c r="E380" s="23" t="str">
        <f>IF(D380="","",VLOOKUP(D380,MASTERLIST!$A:$E,3,FALSE))</f>
        <v>Mike</v>
      </c>
      <c r="F380" s="23" t="str">
        <f>IF(D380="","",VLOOKUP(D380,MASTERLIST!$A:$E,4,FALSE))</f>
        <v>Smeda</v>
      </c>
      <c r="G380" s="23" t="str">
        <f>IF(D380="","",VLOOKUP(D380,MASTERLIST!$A:$E,5,FALSE))</f>
        <v>SA Grand Masters</v>
      </c>
      <c r="H380" s="23" t="str">
        <f>IF(D380="","",VLOOKUP(D380,MASTERLIST!$A:$E,2,FALSE))</f>
        <v>SA Grand Masters</v>
      </c>
      <c r="I380" s="42" t="s">
        <v>19</v>
      </c>
      <c r="J380" s="40"/>
      <c r="K380" s="42">
        <v>52</v>
      </c>
      <c r="L380" s="41">
        <f t="shared" si="81"/>
        <v>1.4</v>
      </c>
      <c r="M380" s="41">
        <f t="shared" si="82"/>
        <v>1.4</v>
      </c>
      <c r="N380" s="22" t="str">
        <f t="shared" si="83"/>
        <v>Mike Smeda</v>
      </c>
      <c r="O380" s="22" t="str">
        <f t="shared" si="79"/>
        <v>Grand Masters</v>
      </c>
      <c r="P380" s="22" t="str">
        <f t="shared" si="84"/>
        <v>Edibles</v>
      </c>
      <c r="Q380" s="22" t="str">
        <f t="shared" si="80"/>
        <v>D2</v>
      </c>
    </row>
    <row r="381" spans="1:17" hidden="1" x14ac:dyDescent="0.25">
      <c r="A381" s="125" t="str">
        <f t="shared" si="85"/>
        <v>2025-GUS-D2</v>
      </c>
      <c r="B381" s="123">
        <f t="shared" si="86"/>
        <v>45952</v>
      </c>
      <c r="C381" s="487" t="str">
        <f t="shared" si="87"/>
        <v>Day 2</v>
      </c>
      <c r="D381" s="42" t="s">
        <v>526</v>
      </c>
      <c r="E381" s="23" t="str">
        <f>IF(D381="","",VLOOKUP(D381,MASTERLIST!$A:$E,3,FALSE))</f>
        <v>Mike</v>
      </c>
      <c r="F381" s="23" t="str">
        <f>IF(D381="","",VLOOKUP(D381,MASTERLIST!$A:$E,4,FALSE))</f>
        <v>Smeda</v>
      </c>
      <c r="G381" s="23" t="str">
        <f>IF(D381="","",VLOOKUP(D381,MASTERLIST!$A:$E,5,FALSE))</f>
        <v>SA Grand Masters</v>
      </c>
      <c r="H381" s="23" t="str">
        <f>IF(D381="","",VLOOKUP(D381,MASTERLIST!$A:$E,2,FALSE))</f>
        <v>SA Grand Masters</v>
      </c>
      <c r="I381" s="42" t="s">
        <v>19</v>
      </c>
      <c r="J381" s="40"/>
      <c r="K381" s="42">
        <v>43</v>
      </c>
      <c r="L381" s="41">
        <f t="shared" si="81"/>
        <v>0.8</v>
      </c>
      <c r="M381" s="41">
        <f t="shared" si="82"/>
        <v>0.8</v>
      </c>
      <c r="N381" s="22" t="str">
        <f t="shared" si="83"/>
        <v>Mike Smeda</v>
      </c>
      <c r="O381" s="22" t="str">
        <f t="shared" si="79"/>
        <v>Grand Masters</v>
      </c>
      <c r="P381" s="22" t="str">
        <f t="shared" si="84"/>
        <v>Edibles</v>
      </c>
      <c r="Q381" s="22" t="str">
        <f t="shared" si="80"/>
        <v>D2</v>
      </c>
    </row>
    <row r="382" spans="1:17" hidden="1" x14ac:dyDescent="0.25">
      <c r="A382" s="125" t="str">
        <f t="shared" si="85"/>
        <v>2025-GUS-D2</v>
      </c>
      <c r="B382" s="123">
        <f t="shared" si="86"/>
        <v>45952</v>
      </c>
      <c r="C382" s="487" t="str">
        <f t="shared" si="87"/>
        <v>Day 2</v>
      </c>
      <c r="D382" s="42" t="s">
        <v>526</v>
      </c>
      <c r="E382" s="23" t="str">
        <f>IF(D382="","",VLOOKUP(D382,MASTERLIST!$A:$E,3,FALSE))</f>
        <v>Mike</v>
      </c>
      <c r="F382" s="23" t="str">
        <f>IF(D382="","",VLOOKUP(D382,MASTERLIST!$A:$E,4,FALSE))</f>
        <v>Smeda</v>
      </c>
      <c r="G382" s="23" t="str">
        <f>IF(D382="","",VLOOKUP(D382,MASTERLIST!$A:$E,5,FALSE))</f>
        <v>SA Grand Masters</v>
      </c>
      <c r="H382" s="23" t="str">
        <f>IF(D382="","",VLOOKUP(D382,MASTERLIST!$A:$E,2,FALSE))</f>
        <v>SA Grand Masters</v>
      </c>
      <c r="I382" s="42" t="s">
        <v>19</v>
      </c>
      <c r="J382" s="40"/>
      <c r="K382" s="42">
        <v>42</v>
      </c>
      <c r="L382" s="41">
        <f t="shared" si="81"/>
        <v>0.8</v>
      </c>
      <c r="M382" s="41">
        <f t="shared" si="82"/>
        <v>0.8</v>
      </c>
      <c r="N382" s="22" t="str">
        <f t="shared" si="83"/>
        <v>Mike Smeda</v>
      </c>
      <c r="O382" s="22" t="str">
        <f t="shared" si="79"/>
        <v>Grand Masters</v>
      </c>
      <c r="P382" s="22" t="str">
        <f t="shared" si="84"/>
        <v>Edibles</v>
      </c>
      <c r="Q382" s="22" t="str">
        <f t="shared" si="80"/>
        <v>D2</v>
      </c>
    </row>
    <row r="383" spans="1:17" hidden="1" x14ac:dyDescent="0.25">
      <c r="A383" s="125" t="str">
        <f t="shared" si="85"/>
        <v>2025-GUS-D2</v>
      </c>
      <c r="B383" s="123">
        <f t="shared" si="86"/>
        <v>45952</v>
      </c>
      <c r="C383" s="487" t="str">
        <f t="shared" si="87"/>
        <v>Day 2</v>
      </c>
      <c r="D383" s="42" t="s">
        <v>526</v>
      </c>
      <c r="E383" s="23" t="str">
        <f>IF(D383="","",VLOOKUP(D383,MASTERLIST!$A:$E,3,FALSE))</f>
        <v>Mike</v>
      </c>
      <c r="F383" s="23" t="str">
        <f>IF(D383="","",VLOOKUP(D383,MASTERLIST!$A:$E,4,FALSE))</f>
        <v>Smeda</v>
      </c>
      <c r="G383" s="23" t="str">
        <f>IF(D383="","",VLOOKUP(D383,MASTERLIST!$A:$E,5,FALSE))</f>
        <v>SA Grand Masters</v>
      </c>
      <c r="H383" s="23" t="str">
        <f>IF(D383="","",VLOOKUP(D383,MASTERLIST!$A:$E,2,FALSE))</f>
        <v>SA Grand Masters</v>
      </c>
      <c r="I383" s="42" t="s">
        <v>19</v>
      </c>
      <c r="J383" s="40"/>
      <c r="K383" s="42">
        <v>52</v>
      </c>
      <c r="L383" s="41">
        <f t="shared" si="81"/>
        <v>1.4</v>
      </c>
      <c r="M383" s="41">
        <f t="shared" si="82"/>
        <v>1.4</v>
      </c>
      <c r="N383" s="22" t="str">
        <f t="shared" si="83"/>
        <v>Mike Smeda</v>
      </c>
      <c r="O383" s="22" t="str">
        <f t="shared" si="79"/>
        <v>Grand Masters</v>
      </c>
      <c r="P383" s="22" t="str">
        <f t="shared" si="84"/>
        <v>Edibles</v>
      </c>
      <c r="Q383" s="22" t="str">
        <f t="shared" si="80"/>
        <v>D2</v>
      </c>
    </row>
    <row r="384" spans="1:17" hidden="1" x14ac:dyDescent="0.25">
      <c r="A384" s="125" t="str">
        <f t="shared" si="85"/>
        <v>2025-GUS-D2</v>
      </c>
      <c r="B384" s="123">
        <f t="shared" si="86"/>
        <v>45952</v>
      </c>
      <c r="C384" s="487" t="str">
        <f t="shared" si="87"/>
        <v>Day 2</v>
      </c>
      <c r="D384" s="42" t="s">
        <v>526</v>
      </c>
      <c r="E384" s="23" t="str">
        <f>IF(D384="","",VLOOKUP(D384,MASTERLIST!$A:$E,3,FALSE))</f>
        <v>Mike</v>
      </c>
      <c r="F384" s="23" t="str">
        <f>IF(D384="","",VLOOKUP(D384,MASTERLIST!$A:$E,4,FALSE))</f>
        <v>Smeda</v>
      </c>
      <c r="G384" s="23" t="str">
        <f>IF(D384="","",VLOOKUP(D384,MASTERLIST!$A:$E,5,FALSE))</f>
        <v>SA Grand Masters</v>
      </c>
      <c r="H384" s="23" t="str">
        <f>IF(D384="","",VLOOKUP(D384,MASTERLIST!$A:$E,2,FALSE))</f>
        <v>SA Grand Masters</v>
      </c>
      <c r="I384" s="42" t="s">
        <v>19</v>
      </c>
      <c r="J384" s="40"/>
      <c r="K384" s="42">
        <v>45</v>
      </c>
      <c r="L384" s="41">
        <f t="shared" si="81"/>
        <v>0.9</v>
      </c>
      <c r="M384" s="41">
        <f t="shared" si="82"/>
        <v>0.9</v>
      </c>
      <c r="N384" s="22" t="str">
        <f t="shared" si="83"/>
        <v>Mike Smeda</v>
      </c>
      <c r="O384" s="22" t="str">
        <f t="shared" si="79"/>
        <v>Grand Masters</v>
      </c>
      <c r="P384" s="22" t="str">
        <f t="shared" si="84"/>
        <v>Edibles</v>
      </c>
      <c r="Q384" s="22" t="str">
        <f t="shared" si="80"/>
        <v>D2</v>
      </c>
    </row>
    <row r="385" spans="1:17" hidden="1" x14ac:dyDescent="0.25">
      <c r="A385" s="125" t="str">
        <f t="shared" si="85"/>
        <v>2025-GUS-D2</v>
      </c>
      <c r="B385" s="123">
        <f t="shared" si="86"/>
        <v>45952</v>
      </c>
      <c r="C385" s="487" t="str">
        <f t="shared" si="87"/>
        <v>Day 2</v>
      </c>
      <c r="D385" s="42" t="s">
        <v>594</v>
      </c>
      <c r="E385" s="23" t="str">
        <f>IF(D385="","",VLOOKUP(D385,MASTERLIST!$A:$E,3,FALSE))</f>
        <v>Peter</v>
      </c>
      <c r="F385" s="23" t="str">
        <f>IF(D385="","",VLOOKUP(D385,MASTERLIST!$A:$E,4,FALSE))</f>
        <v>Van Vollenstee</v>
      </c>
      <c r="G385" s="23" t="str">
        <f>IF(D385="","",VLOOKUP(D385,MASTERLIST!$A:$E,5,FALSE))</f>
        <v>SA Grand Masters</v>
      </c>
      <c r="H385" s="23" t="str">
        <f>IF(D385="","",VLOOKUP(D385,MASTERLIST!$A:$E,2,FALSE))</f>
        <v>SA Grand Masters</v>
      </c>
      <c r="I385" s="42" t="s">
        <v>19</v>
      </c>
      <c r="J385" s="40"/>
      <c r="K385" s="42">
        <v>53</v>
      </c>
      <c r="L385" s="41">
        <f t="shared" si="81"/>
        <v>1.5</v>
      </c>
      <c r="M385" s="41">
        <f t="shared" si="82"/>
        <v>1.5</v>
      </c>
      <c r="N385" s="22" t="str">
        <f t="shared" si="83"/>
        <v>Peter Van Vollenstee</v>
      </c>
      <c r="O385" s="22" t="str">
        <f t="shared" si="79"/>
        <v>Grand Masters</v>
      </c>
      <c r="P385" s="22" t="str">
        <f t="shared" si="84"/>
        <v>Edibles</v>
      </c>
      <c r="Q385" s="22" t="str">
        <f t="shared" si="80"/>
        <v>D2</v>
      </c>
    </row>
    <row r="386" spans="1:17" hidden="1" x14ac:dyDescent="0.25">
      <c r="A386" s="125" t="str">
        <f t="shared" si="85"/>
        <v>2025-GUS-D2</v>
      </c>
      <c r="B386" s="123">
        <f t="shared" si="86"/>
        <v>45952</v>
      </c>
      <c r="C386" s="487" t="str">
        <f t="shared" si="87"/>
        <v>Day 2</v>
      </c>
      <c r="D386" s="42" t="s">
        <v>594</v>
      </c>
      <c r="E386" s="23" t="str">
        <f>IF(D386="","",VLOOKUP(D386,MASTERLIST!$A:$E,3,FALSE))</f>
        <v>Peter</v>
      </c>
      <c r="F386" s="23" t="str">
        <f>IF(D386="","",VLOOKUP(D386,MASTERLIST!$A:$E,4,FALSE))</f>
        <v>Van Vollenstee</v>
      </c>
      <c r="G386" s="23" t="str">
        <f>IF(D386="","",VLOOKUP(D386,MASTERLIST!$A:$E,5,FALSE))</f>
        <v>SA Grand Masters</v>
      </c>
      <c r="H386" s="23" t="str">
        <f>IF(D386="","",VLOOKUP(D386,MASTERLIST!$A:$E,2,FALSE))</f>
        <v>SA Grand Masters</v>
      </c>
      <c r="I386" s="42" t="s">
        <v>19</v>
      </c>
      <c r="J386" s="40"/>
      <c r="K386" s="42">
        <v>54</v>
      </c>
      <c r="L386" s="41">
        <f t="shared" si="81"/>
        <v>1.6</v>
      </c>
      <c r="M386" s="41">
        <f t="shared" si="82"/>
        <v>1.6</v>
      </c>
      <c r="N386" s="22" t="str">
        <f t="shared" si="83"/>
        <v>Peter Van Vollenstee</v>
      </c>
      <c r="O386" s="22" t="str">
        <f t="shared" si="79"/>
        <v>Grand Masters</v>
      </c>
      <c r="P386" s="22" t="str">
        <f t="shared" si="84"/>
        <v>Edibles</v>
      </c>
      <c r="Q386" s="22" t="str">
        <f t="shared" si="80"/>
        <v>D2</v>
      </c>
    </row>
    <row r="387" spans="1:17" hidden="1" x14ac:dyDescent="0.25">
      <c r="A387" s="125" t="str">
        <f t="shared" si="85"/>
        <v>2025-GUS-D2</v>
      </c>
      <c r="B387" s="123">
        <f t="shared" si="86"/>
        <v>45952</v>
      </c>
      <c r="C387" s="487" t="str">
        <f t="shared" si="87"/>
        <v>Day 2</v>
      </c>
      <c r="D387" s="42" t="s">
        <v>594</v>
      </c>
      <c r="E387" s="23" t="str">
        <f>IF(D387="","",VLOOKUP(D387,MASTERLIST!$A:$E,3,FALSE))</f>
        <v>Peter</v>
      </c>
      <c r="F387" s="23" t="str">
        <f>IF(D387="","",VLOOKUP(D387,MASTERLIST!$A:$E,4,FALSE))</f>
        <v>Van Vollenstee</v>
      </c>
      <c r="G387" s="23" t="str">
        <f>IF(D387="","",VLOOKUP(D387,MASTERLIST!$A:$E,5,FALSE))</f>
        <v>SA Grand Masters</v>
      </c>
      <c r="H387" s="23" t="str">
        <f>IF(D387="","",VLOOKUP(D387,MASTERLIST!$A:$E,2,FALSE))</f>
        <v>SA Grand Masters</v>
      </c>
      <c r="I387" s="42" t="s">
        <v>19</v>
      </c>
      <c r="J387" s="40"/>
      <c r="K387" s="42">
        <v>48</v>
      </c>
      <c r="L387" s="41">
        <f t="shared" si="81"/>
        <v>1.1000000000000001</v>
      </c>
      <c r="M387" s="41">
        <f t="shared" si="82"/>
        <v>1.1000000000000001</v>
      </c>
      <c r="N387" s="22" t="str">
        <f t="shared" si="83"/>
        <v>Peter Van Vollenstee</v>
      </c>
      <c r="O387" s="22" t="str">
        <f t="shared" ref="O387:O450" si="88">IFERROR(VLOOKUP(G387,$R$2:$S$15,2,),"")</f>
        <v>Grand Masters</v>
      </c>
      <c r="P387" s="22" t="str">
        <f t="shared" si="84"/>
        <v>Edibles</v>
      </c>
      <c r="Q387" s="22" t="str">
        <f t="shared" ref="Q387:Q450" si="89">IF(A387="","D2",RIGHT(A387,2))</f>
        <v>D2</v>
      </c>
    </row>
    <row r="388" spans="1:17" hidden="1" x14ac:dyDescent="0.25">
      <c r="A388" s="125" t="str">
        <f t="shared" si="85"/>
        <v>2025-GUS-D2</v>
      </c>
      <c r="B388" s="123">
        <f t="shared" si="86"/>
        <v>45952</v>
      </c>
      <c r="C388" s="487" t="str">
        <f t="shared" si="87"/>
        <v>Day 2</v>
      </c>
      <c r="D388" s="42" t="s">
        <v>594</v>
      </c>
      <c r="E388" s="23" t="str">
        <f>IF(D388="","",VLOOKUP(D388,MASTERLIST!$A:$E,3,FALSE))</f>
        <v>Peter</v>
      </c>
      <c r="F388" s="23" t="str">
        <f>IF(D388="","",VLOOKUP(D388,MASTERLIST!$A:$E,4,FALSE))</f>
        <v>Van Vollenstee</v>
      </c>
      <c r="G388" s="23" t="str">
        <f>IF(D388="","",VLOOKUP(D388,MASTERLIST!$A:$E,5,FALSE))</f>
        <v>SA Grand Masters</v>
      </c>
      <c r="H388" s="23" t="str">
        <f>IF(D388="","",VLOOKUP(D388,MASTERLIST!$A:$E,2,FALSE))</f>
        <v>SA Grand Masters</v>
      </c>
      <c r="I388" s="42" t="s">
        <v>19</v>
      </c>
      <c r="J388" s="40"/>
      <c r="K388" s="42">
        <v>50</v>
      </c>
      <c r="L388" s="41">
        <f t="shared" si="81"/>
        <v>1.3</v>
      </c>
      <c r="M388" s="41">
        <f t="shared" si="82"/>
        <v>1.3</v>
      </c>
      <c r="N388" s="22" t="str">
        <f t="shared" si="83"/>
        <v>Peter Van Vollenstee</v>
      </c>
      <c r="O388" s="22" t="str">
        <f t="shared" si="88"/>
        <v>Grand Masters</v>
      </c>
      <c r="P388" s="22" t="str">
        <f t="shared" si="84"/>
        <v>Edibles</v>
      </c>
      <c r="Q388" s="22" t="str">
        <f t="shared" si="89"/>
        <v>D2</v>
      </c>
    </row>
    <row r="389" spans="1:17" hidden="1" x14ac:dyDescent="0.25">
      <c r="A389" s="125" t="str">
        <f t="shared" si="85"/>
        <v>2025-GUS-D2</v>
      </c>
      <c r="B389" s="123">
        <f t="shared" si="86"/>
        <v>45952</v>
      </c>
      <c r="C389" s="487" t="str">
        <f t="shared" si="87"/>
        <v>Day 2</v>
      </c>
      <c r="D389" s="42" t="s">
        <v>594</v>
      </c>
      <c r="E389" s="23" t="str">
        <f>IF(D389="","",VLOOKUP(D389,MASTERLIST!$A:$E,3,FALSE))</f>
        <v>Peter</v>
      </c>
      <c r="F389" s="23" t="str">
        <f>IF(D389="","",VLOOKUP(D389,MASTERLIST!$A:$E,4,FALSE))</f>
        <v>Van Vollenstee</v>
      </c>
      <c r="G389" s="23" t="str">
        <f>IF(D389="","",VLOOKUP(D389,MASTERLIST!$A:$E,5,FALSE))</f>
        <v>SA Grand Masters</v>
      </c>
      <c r="H389" s="23" t="str">
        <f>IF(D389="","",VLOOKUP(D389,MASTERLIST!$A:$E,2,FALSE))</f>
        <v>SA Grand Masters</v>
      </c>
      <c r="I389" s="42" t="s">
        <v>19</v>
      </c>
      <c r="J389" s="40"/>
      <c r="K389" s="42">
        <v>73</v>
      </c>
      <c r="L389" s="41">
        <f t="shared" si="81"/>
        <v>4.0999999999999996</v>
      </c>
      <c r="M389" s="41">
        <f t="shared" si="82"/>
        <v>4.0999999999999996</v>
      </c>
      <c r="N389" s="22" t="str">
        <f t="shared" si="83"/>
        <v>Peter Van Vollenstee</v>
      </c>
      <c r="O389" s="22" t="str">
        <f t="shared" si="88"/>
        <v>Grand Masters</v>
      </c>
      <c r="P389" s="22" t="str">
        <f t="shared" si="84"/>
        <v>Edibles</v>
      </c>
      <c r="Q389" s="22" t="str">
        <f t="shared" si="89"/>
        <v>D2</v>
      </c>
    </row>
    <row r="390" spans="1:17" hidden="1" x14ac:dyDescent="0.25">
      <c r="A390" s="125" t="str">
        <f t="shared" si="85"/>
        <v>2025-GUS-D2</v>
      </c>
      <c r="B390" s="123">
        <f t="shared" si="86"/>
        <v>45952</v>
      </c>
      <c r="C390" s="487" t="str">
        <f t="shared" si="87"/>
        <v>Day 2</v>
      </c>
      <c r="D390" s="42" t="s">
        <v>594</v>
      </c>
      <c r="E390" s="23" t="str">
        <f>IF(D390="","",VLOOKUP(D390,MASTERLIST!$A:$E,3,FALSE))</f>
        <v>Peter</v>
      </c>
      <c r="F390" s="23" t="str">
        <f>IF(D390="","",VLOOKUP(D390,MASTERLIST!$A:$E,4,FALSE))</f>
        <v>Van Vollenstee</v>
      </c>
      <c r="G390" s="23" t="str">
        <f>IF(D390="","",VLOOKUP(D390,MASTERLIST!$A:$E,5,FALSE))</f>
        <v>SA Grand Masters</v>
      </c>
      <c r="H390" s="23" t="str">
        <f>IF(D390="","",VLOOKUP(D390,MASTERLIST!$A:$E,2,FALSE))</f>
        <v>SA Grand Masters</v>
      </c>
      <c r="I390" s="42" t="s">
        <v>19</v>
      </c>
      <c r="J390" s="40"/>
      <c r="K390" s="42">
        <v>55</v>
      </c>
      <c r="L390" s="41">
        <f t="shared" si="81"/>
        <v>1.7</v>
      </c>
      <c r="M390" s="41">
        <f t="shared" si="82"/>
        <v>1.7</v>
      </c>
      <c r="N390" s="22" t="str">
        <f t="shared" si="83"/>
        <v>Peter Van Vollenstee</v>
      </c>
      <c r="O390" s="22" t="str">
        <f t="shared" si="88"/>
        <v>Grand Masters</v>
      </c>
      <c r="P390" s="22" t="str">
        <f t="shared" si="84"/>
        <v>Edibles</v>
      </c>
      <c r="Q390" s="22" t="str">
        <f t="shared" si="89"/>
        <v>D2</v>
      </c>
    </row>
    <row r="391" spans="1:17" hidden="1" x14ac:dyDescent="0.25">
      <c r="A391" s="125" t="str">
        <f t="shared" si="85"/>
        <v>2025-GUS-D2</v>
      </c>
      <c r="B391" s="123">
        <f t="shared" si="86"/>
        <v>45952</v>
      </c>
      <c r="C391" s="487" t="str">
        <f t="shared" si="87"/>
        <v>Day 2</v>
      </c>
      <c r="D391" s="42" t="s">
        <v>594</v>
      </c>
      <c r="E391" s="23" t="str">
        <f>IF(D391="","",VLOOKUP(D391,MASTERLIST!$A:$E,3,FALSE))</f>
        <v>Peter</v>
      </c>
      <c r="F391" s="23" t="str">
        <f>IF(D391="","",VLOOKUP(D391,MASTERLIST!$A:$E,4,FALSE))</f>
        <v>Van Vollenstee</v>
      </c>
      <c r="G391" s="23" t="str">
        <f>IF(D391="","",VLOOKUP(D391,MASTERLIST!$A:$E,5,FALSE))</f>
        <v>SA Grand Masters</v>
      </c>
      <c r="H391" s="23" t="str">
        <f>IF(D391="","",VLOOKUP(D391,MASTERLIST!$A:$E,2,FALSE))</f>
        <v>SA Grand Masters</v>
      </c>
      <c r="I391" s="42" t="s">
        <v>19</v>
      </c>
      <c r="J391" s="40"/>
      <c r="K391" s="42">
        <v>41</v>
      </c>
      <c r="L391" s="41">
        <f t="shared" si="81"/>
        <v>0.7</v>
      </c>
      <c r="M391" s="41">
        <f t="shared" si="82"/>
        <v>0.7</v>
      </c>
      <c r="N391" s="22" t="str">
        <f t="shared" si="83"/>
        <v>Peter Van Vollenstee</v>
      </c>
      <c r="O391" s="22" t="str">
        <f t="shared" si="88"/>
        <v>Grand Masters</v>
      </c>
      <c r="P391" s="22" t="str">
        <f t="shared" si="84"/>
        <v>Edibles</v>
      </c>
      <c r="Q391" s="22" t="str">
        <f t="shared" si="89"/>
        <v>D2</v>
      </c>
    </row>
    <row r="392" spans="1:17" hidden="1" x14ac:dyDescent="0.25">
      <c r="A392" s="125" t="str">
        <f t="shared" si="85"/>
        <v>2025-GUS-D2</v>
      </c>
      <c r="B392" s="123">
        <f t="shared" si="86"/>
        <v>45952</v>
      </c>
      <c r="C392" s="487" t="str">
        <f t="shared" si="87"/>
        <v>Day 2</v>
      </c>
      <c r="D392" s="42" t="s">
        <v>594</v>
      </c>
      <c r="E392" s="23" t="str">
        <f>IF(D392="","",VLOOKUP(D392,MASTERLIST!$A:$E,3,FALSE))</f>
        <v>Peter</v>
      </c>
      <c r="F392" s="23" t="str">
        <f>IF(D392="","",VLOOKUP(D392,MASTERLIST!$A:$E,4,FALSE))</f>
        <v>Van Vollenstee</v>
      </c>
      <c r="G392" s="23" t="str">
        <f>IF(D392="","",VLOOKUP(D392,MASTERLIST!$A:$E,5,FALSE))</f>
        <v>SA Grand Masters</v>
      </c>
      <c r="H392" s="23" t="str">
        <f>IF(D392="","",VLOOKUP(D392,MASTERLIST!$A:$E,2,FALSE))</f>
        <v>SA Grand Masters</v>
      </c>
      <c r="I392" s="42" t="s">
        <v>19</v>
      </c>
      <c r="J392" s="40"/>
      <c r="K392" s="42">
        <v>45</v>
      </c>
      <c r="L392" s="41">
        <f t="shared" si="81"/>
        <v>0.9</v>
      </c>
      <c r="M392" s="41">
        <f t="shared" si="82"/>
        <v>0.9</v>
      </c>
      <c r="N392" s="22" t="str">
        <f t="shared" si="83"/>
        <v>Peter Van Vollenstee</v>
      </c>
      <c r="O392" s="22" t="str">
        <f t="shared" si="88"/>
        <v>Grand Masters</v>
      </c>
      <c r="P392" s="22" t="str">
        <f t="shared" si="84"/>
        <v>Edibles</v>
      </c>
      <c r="Q392" s="22" t="str">
        <f t="shared" si="89"/>
        <v>D2</v>
      </c>
    </row>
    <row r="393" spans="1:17" hidden="1" x14ac:dyDescent="0.25">
      <c r="A393" s="125" t="str">
        <f t="shared" si="85"/>
        <v>2025-GUS-D2</v>
      </c>
      <c r="B393" s="123">
        <f t="shared" si="86"/>
        <v>45952</v>
      </c>
      <c r="C393" s="487" t="str">
        <f t="shared" si="87"/>
        <v>Day 2</v>
      </c>
      <c r="D393" s="42" t="s">
        <v>594</v>
      </c>
      <c r="E393" s="23" t="str">
        <f>IF(D393="","",VLOOKUP(D393,MASTERLIST!$A:$E,3,FALSE))</f>
        <v>Peter</v>
      </c>
      <c r="F393" s="23" t="str">
        <f>IF(D393="","",VLOOKUP(D393,MASTERLIST!$A:$E,4,FALSE))</f>
        <v>Van Vollenstee</v>
      </c>
      <c r="G393" s="23" t="str">
        <f>IF(D393="","",VLOOKUP(D393,MASTERLIST!$A:$E,5,FALSE))</f>
        <v>SA Grand Masters</v>
      </c>
      <c r="H393" s="23" t="str">
        <f>IF(D393="","",VLOOKUP(D393,MASTERLIST!$A:$E,2,FALSE))</f>
        <v>SA Grand Masters</v>
      </c>
      <c r="I393" s="42" t="s">
        <v>19</v>
      </c>
      <c r="J393" s="40"/>
      <c r="K393" s="42">
        <v>45</v>
      </c>
      <c r="L393" s="41">
        <f t="shared" si="81"/>
        <v>0.9</v>
      </c>
      <c r="M393" s="41">
        <f t="shared" si="82"/>
        <v>0.9</v>
      </c>
      <c r="N393" s="22" t="str">
        <f t="shared" si="83"/>
        <v>Peter Van Vollenstee</v>
      </c>
      <c r="O393" s="22" t="str">
        <f t="shared" si="88"/>
        <v>Grand Masters</v>
      </c>
      <c r="P393" s="22" t="str">
        <f t="shared" si="84"/>
        <v>Edibles</v>
      </c>
      <c r="Q393" s="22" t="str">
        <f t="shared" si="89"/>
        <v>D2</v>
      </c>
    </row>
    <row r="394" spans="1:17" hidden="1" x14ac:dyDescent="0.25">
      <c r="A394" s="125" t="str">
        <f t="shared" si="85"/>
        <v>2025-GUS-D2</v>
      </c>
      <c r="B394" s="123">
        <f t="shared" si="86"/>
        <v>45952</v>
      </c>
      <c r="C394" s="487" t="str">
        <f t="shared" si="87"/>
        <v>Day 2</v>
      </c>
      <c r="D394" s="42" t="s">
        <v>523</v>
      </c>
      <c r="E394" s="23" t="str">
        <f>IF(D394="","",VLOOKUP(D394,MASTERLIST!$A:$E,3,FALSE))</f>
        <v>Colin</v>
      </c>
      <c r="F394" s="23" t="str">
        <f>IF(D394="","",VLOOKUP(D394,MASTERLIST!$A:$E,4,FALSE))</f>
        <v>Davidowitz</v>
      </c>
      <c r="G394" s="23" t="str">
        <f>IF(D394="","",VLOOKUP(D394,MASTERLIST!$A:$E,5,FALSE))</f>
        <v>SA Grand Masters</v>
      </c>
      <c r="H394" s="23" t="str">
        <f>IF(D394="","",VLOOKUP(D394,MASTERLIST!$A:$E,2,FALSE))</f>
        <v>SA Grand Masters</v>
      </c>
      <c r="I394" s="42" t="s">
        <v>19</v>
      </c>
      <c r="J394" s="40"/>
      <c r="K394" s="42">
        <v>49</v>
      </c>
      <c r="L394" s="41">
        <f t="shared" si="81"/>
        <v>1.2</v>
      </c>
      <c r="M394" s="41">
        <f t="shared" si="82"/>
        <v>1.2</v>
      </c>
      <c r="N394" s="22" t="str">
        <f t="shared" si="83"/>
        <v>Colin Davidowitz</v>
      </c>
      <c r="O394" s="22" t="str">
        <f t="shared" si="88"/>
        <v>Grand Masters</v>
      </c>
      <c r="P394" s="22" t="str">
        <f t="shared" si="84"/>
        <v>Edibles</v>
      </c>
      <c r="Q394" s="22" t="str">
        <f t="shared" si="89"/>
        <v>D2</v>
      </c>
    </row>
    <row r="395" spans="1:17" hidden="1" x14ac:dyDescent="0.25">
      <c r="A395" s="125" t="str">
        <f t="shared" si="85"/>
        <v>2025-GUS-D2</v>
      </c>
      <c r="B395" s="123">
        <f t="shared" si="86"/>
        <v>45952</v>
      </c>
      <c r="C395" s="487" t="str">
        <f t="shared" si="87"/>
        <v>Day 2</v>
      </c>
      <c r="D395" s="42" t="s">
        <v>521</v>
      </c>
      <c r="E395" s="23" t="str">
        <f>IF(D395="","",VLOOKUP(D395,MASTERLIST!$A:$E,3,FALSE))</f>
        <v>Mike</v>
      </c>
      <c r="F395" s="23" t="str">
        <f>IF(D395="","",VLOOKUP(D395,MASTERLIST!$A:$E,4,FALSE))</f>
        <v>Bailey</v>
      </c>
      <c r="G395" s="23" t="str">
        <f>IF(D395="","",VLOOKUP(D395,MASTERLIST!$A:$E,5,FALSE))</f>
        <v>SA Grand Masters</v>
      </c>
      <c r="H395" s="23" t="str">
        <f>IF(D395="","",VLOOKUP(D395,MASTERLIST!$A:$E,2,FALSE))</f>
        <v>SA Grand Masters</v>
      </c>
      <c r="I395" s="42" t="s">
        <v>19</v>
      </c>
      <c r="J395" s="40"/>
      <c r="K395" s="42">
        <v>50</v>
      </c>
      <c r="L395" s="41">
        <f t="shared" si="81"/>
        <v>1.3</v>
      </c>
      <c r="M395" s="41">
        <f t="shared" si="82"/>
        <v>1.3</v>
      </c>
      <c r="N395" s="22" t="str">
        <f t="shared" si="83"/>
        <v>Mike Bailey</v>
      </c>
      <c r="O395" s="22" t="str">
        <f t="shared" si="88"/>
        <v>Grand Masters</v>
      </c>
      <c r="P395" s="22" t="str">
        <f t="shared" si="84"/>
        <v>Edibles</v>
      </c>
      <c r="Q395" s="22" t="str">
        <f t="shared" si="89"/>
        <v>D2</v>
      </c>
    </row>
    <row r="396" spans="1:17" hidden="1" x14ac:dyDescent="0.25">
      <c r="A396" s="125" t="str">
        <f t="shared" si="85"/>
        <v>2025-GUS-D2</v>
      </c>
      <c r="B396" s="123">
        <f t="shared" si="86"/>
        <v>45952</v>
      </c>
      <c r="C396" s="487" t="str">
        <f t="shared" si="87"/>
        <v>Day 2</v>
      </c>
      <c r="D396" s="42" t="s">
        <v>521</v>
      </c>
      <c r="E396" s="23" t="str">
        <f>IF(D396="","",VLOOKUP(D396,MASTERLIST!$A:$E,3,FALSE))</f>
        <v>Mike</v>
      </c>
      <c r="F396" s="23" t="str">
        <f>IF(D396="","",VLOOKUP(D396,MASTERLIST!$A:$E,4,FALSE))</f>
        <v>Bailey</v>
      </c>
      <c r="G396" s="23" t="str">
        <f>IF(D396="","",VLOOKUP(D396,MASTERLIST!$A:$E,5,FALSE))</f>
        <v>SA Grand Masters</v>
      </c>
      <c r="H396" s="23" t="str">
        <f>IF(D396="","",VLOOKUP(D396,MASTERLIST!$A:$E,2,FALSE))</f>
        <v>SA Grand Masters</v>
      </c>
      <c r="I396" s="42" t="s">
        <v>19</v>
      </c>
      <c r="J396" s="40"/>
      <c r="K396" s="42">
        <v>50</v>
      </c>
      <c r="L396" s="41">
        <f t="shared" si="81"/>
        <v>1.3</v>
      </c>
      <c r="M396" s="41">
        <f t="shared" si="82"/>
        <v>1.3</v>
      </c>
      <c r="N396" s="22" t="str">
        <f t="shared" si="83"/>
        <v>Mike Bailey</v>
      </c>
      <c r="O396" s="22" t="str">
        <f t="shared" si="88"/>
        <v>Grand Masters</v>
      </c>
      <c r="P396" s="22" t="str">
        <f t="shared" si="84"/>
        <v>Edibles</v>
      </c>
      <c r="Q396" s="22" t="str">
        <f t="shared" si="89"/>
        <v>D2</v>
      </c>
    </row>
    <row r="397" spans="1:17" hidden="1" x14ac:dyDescent="0.25">
      <c r="A397" s="125" t="str">
        <f t="shared" si="85"/>
        <v>2025-GUS-D2</v>
      </c>
      <c r="B397" s="123">
        <f t="shared" si="86"/>
        <v>45952</v>
      </c>
      <c r="C397" s="487" t="str">
        <f t="shared" si="87"/>
        <v>Day 2</v>
      </c>
      <c r="D397" s="42" t="s">
        <v>521</v>
      </c>
      <c r="E397" s="23" t="str">
        <f>IF(D397="","",VLOOKUP(D397,MASTERLIST!$A:$E,3,FALSE))</f>
        <v>Mike</v>
      </c>
      <c r="F397" s="23" t="str">
        <f>IF(D397="","",VLOOKUP(D397,MASTERLIST!$A:$E,4,FALSE))</f>
        <v>Bailey</v>
      </c>
      <c r="G397" s="23" t="str">
        <f>IF(D397="","",VLOOKUP(D397,MASTERLIST!$A:$E,5,FALSE))</f>
        <v>SA Grand Masters</v>
      </c>
      <c r="H397" s="23" t="str">
        <f>IF(D397="","",VLOOKUP(D397,MASTERLIST!$A:$E,2,FALSE))</f>
        <v>SA Grand Masters</v>
      </c>
      <c r="I397" s="42" t="s">
        <v>19</v>
      </c>
      <c r="J397" s="40"/>
      <c r="K397" s="42">
        <v>53</v>
      </c>
      <c r="L397" s="41">
        <f t="shared" si="81"/>
        <v>1.5</v>
      </c>
      <c r="M397" s="41">
        <f t="shared" si="82"/>
        <v>1.5</v>
      </c>
      <c r="N397" s="22" t="str">
        <f t="shared" si="83"/>
        <v>Mike Bailey</v>
      </c>
      <c r="O397" s="22" t="str">
        <f t="shared" si="88"/>
        <v>Grand Masters</v>
      </c>
      <c r="P397" s="22" t="str">
        <f t="shared" si="84"/>
        <v>Edibles</v>
      </c>
      <c r="Q397" s="22" t="str">
        <f t="shared" si="89"/>
        <v>D2</v>
      </c>
    </row>
    <row r="398" spans="1:17" hidden="1" x14ac:dyDescent="0.25">
      <c r="A398" s="125" t="str">
        <f t="shared" si="85"/>
        <v>2025-GUS-D2</v>
      </c>
      <c r="B398" s="123">
        <f t="shared" si="86"/>
        <v>45952</v>
      </c>
      <c r="C398" s="487" t="str">
        <f t="shared" si="87"/>
        <v>Day 2</v>
      </c>
      <c r="D398" s="42" t="s">
        <v>521</v>
      </c>
      <c r="E398" s="23" t="str">
        <f>IF(D398="","",VLOOKUP(D398,MASTERLIST!$A:$E,3,FALSE))</f>
        <v>Mike</v>
      </c>
      <c r="F398" s="23" t="str">
        <f>IF(D398="","",VLOOKUP(D398,MASTERLIST!$A:$E,4,FALSE))</f>
        <v>Bailey</v>
      </c>
      <c r="G398" s="23" t="str">
        <f>IF(D398="","",VLOOKUP(D398,MASTERLIST!$A:$E,5,FALSE))</f>
        <v>SA Grand Masters</v>
      </c>
      <c r="H398" s="23" t="str">
        <f>IF(D398="","",VLOOKUP(D398,MASTERLIST!$A:$E,2,FALSE))</f>
        <v>SA Grand Masters</v>
      </c>
      <c r="I398" s="42" t="s">
        <v>19</v>
      </c>
      <c r="J398" s="40"/>
      <c r="K398" s="42">
        <v>55</v>
      </c>
      <c r="L398" s="41">
        <f t="shared" si="81"/>
        <v>1.7</v>
      </c>
      <c r="M398" s="41">
        <f t="shared" si="82"/>
        <v>1.7</v>
      </c>
      <c r="N398" s="22" t="str">
        <f t="shared" si="83"/>
        <v>Mike Bailey</v>
      </c>
      <c r="O398" s="22" t="str">
        <f t="shared" si="88"/>
        <v>Grand Masters</v>
      </c>
      <c r="P398" s="22" t="str">
        <f t="shared" si="84"/>
        <v>Edibles</v>
      </c>
      <c r="Q398" s="22" t="str">
        <f t="shared" si="89"/>
        <v>D2</v>
      </c>
    </row>
    <row r="399" spans="1:17" hidden="1" x14ac:dyDescent="0.25">
      <c r="A399" s="125" t="str">
        <f t="shared" si="85"/>
        <v>2025-GUS-D2</v>
      </c>
      <c r="B399" s="123">
        <f t="shared" si="86"/>
        <v>45952</v>
      </c>
      <c r="C399" s="487" t="str">
        <f t="shared" si="87"/>
        <v>Day 2</v>
      </c>
      <c r="D399" s="42" t="s">
        <v>521</v>
      </c>
      <c r="E399" s="23" t="str">
        <f>IF(D399="","",VLOOKUP(D399,MASTERLIST!$A:$E,3,FALSE))</f>
        <v>Mike</v>
      </c>
      <c r="F399" s="23" t="str">
        <f>IF(D399="","",VLOOKUP(D399,MASTERLIST!$A:$E,4,FALSE))</f>
        <v>Bailey</v>
      </c>
      <c r="G399" s="23" t="str">
        <f>IF(D399="","",VLOOKUP(D399,MASTERLIST!$A:$E,5,FALSE))</f>
        <v>SA Grand Masters</v>
      </c>
      <c r="H399" s="23" t="str">
        <f>IF(D399="","",VLOOKUP(D399,MASTERLIST!$A:$E,2,FALSE))</f>
        <v>SA Grand Masters</v>
      </c>
      <c r="I399" s="42" t="s">
        <v>19</v>
      </c>
      <c r="J399" s="40"/>
      <c r="K399" s="42">
        <v>46</v>
      </c>
      <c r="L399" s="41">
        <f t="shared" si="81"/>
        <v>1</v>
      </c>
      <c r="M399" s="41">
        <f t="shared" si="82"/>
        <v>1</v>
      </c>
      <c r="N399" s="22" t="str">
        <f t="shared" si="83"/>
        <v>Mike Bailey</v>
      </c>
      <c r="O399" s="22" t="str">
        <f t="shared" si="88"/>
        <v>Grand Masters</v>
      </c>
      <c r="P399" s="22" t="str">
        <f t="shared" si="84"/>
        <v>Edibles</v>
      </c>
      <c r="Q399" s="22" t="str">
        <f t="shared" si="89"/>
        <v>D2</v>
      </c>
    </row>
    <row r="400" spans="1:17" hidden="1" x14ac:dyDescent="0.25">
      <c r="A400" s="125" t="str">
        <f t="shared" si="85"/>
        <v>2025-GUS-D2</v>
      </c>
      <c r="B400" s="123">
        <f t="shared" si="86"/>
        <v>45952</v>
      </c>
      <c r="C400" s="487" t="str">
        <f t="shared" si="87"/>
        <v>Day 2</v>
      </c>
      <c r="D400" s="42" t="s">
        <v>521</v>
      </c>
      <c r="E400" s="23" t="str">
        <f>IF(D400="","",VLOOKUP(D400,MASTERLIST!$A:$E,3,FALSE))</f>
        <v>Mike</v>
      </c>
      <c r="F400" s="23" t="str">
        <f>IF(D400="","",VLOOKUP(D400,MASTERLIST!$A:$E,4,FALSE))</f>
        <v>Bailey</v>
      </c>
      <c r="G400" s="23" t="str">
        <f>IF(D400="","",VLOOKUP(D400,MASTERLIST!$A:$E,5,FALSE))</f>
        <v>SA Grand Masters</v>
      </c>
      <c r="H400" s="23" t="str">
        <f>IF(D400="","",VLOOKUP(D400,MASTERLIST!$A:$E,2,FALSE))</f>
        <v>SA Grand Masters</v>
      </c>
      <c r="I400" s="42" t="s">
        <v>19</v>
      </c>
      <c r="J400" s="40"/>
      <c r="K400" s="42">
        <v>45</v>
      </c>
      <c r="L400" s="41">
        <f t="shared" si="81"/>
        <v>0.9</v>
      </c>
      <c r="M400" s="41">
        <f t="shared" si="82"/>
        <v>0.9</v>
      </c>
      <c r="N400" s="22" t="str">
        <f t="shared" si="83"/>
        <v>Mike Bailey</v>
      </c>
      <c r="O400" s="22" t="str">
        <f t="shared" si="88"/>
        <v>Grand Masters</v>
      </c>
      <c r="P400" s="22" t="str">
        <f t="shared" si="84"/>
        <v>Edibles</v>
      </c>
      <c r="Q400" s="22" t="str">
        <f t="shared" si="89"/>
        <v>D2</v>
      </c>
    </row>
    <row r="401" spans="1:17" hidden="1" x14ac:dyDescent="0.25">
      <c r="A401" s="125" t="str">
        <f t="shared" si="85"/>
        <v>2025-GUS-D2</v>
      </c>
      <c r="B401" s="123">
        <f t="shared" si="86"/>
        <v>45952</v>
      </c>
      <c r="C401" s="487" t="str">
        <f t="shared" si="87"/>
        <v>Day 2</v>
      </c>
      <c r="D401" s="42" t="s">
        <v>521</v>
      </c>
      <c r="E401" s="23" t="str">
        <f>IF(D401="","",VLOOKUP(D401,MASTERLIST!$A:$E,3,FALSE))</f>
        <v>Mike</v>
      </c>
      <c r="F401" s="23" t="str">
        <f>IF(D401="","",VLOOKUP(D401,MASTERLIST!$A:$E,4,FALSE))</f>
        <v>Bailey</v>
      </c>
      <c r="G401" s="23" t="str">
        <f>IF(D401="","",VLOOKUP(D401,MASTERLIST!$A:$E,5,FALSE))</f>
        <v>SA Grand Masters</v>
      </c>
      <c r="H401" s="23" t="str">
        <f>IF(D401="","",VLOOKUP(D401,MASTERLIST!$A:$E,2,FALSE))</f>
        <v>SA Grand Masters</v>
      </c>
      <c r="I401" s="42" t="s">
        <v>19</v>
      </c>
      <c r="J401" s="40"/>
      <c r="K401" s="42">
        <v>45</v>
      </c>
      <c r="L401" s="41">
        <f t="shared" si="81"/>
        <v>0.9</v>
      </c>
      <c r="M401" s="41">
        <f t="shared" si="82"/>
        <v>0.9</v>
      </c>
      <c r="N401" s="22" t="str">
        <f t="shared" si="83"/>
        <v>Mike Bailey</v>
      </c>
      <c r="O401" s="22" t="str">
        <f t="shared" si="88"/>
        <v>Grand Masters</v>
      </c>
      <c r="P401" s="22" t="str">
        <f t="shared" si="84"/>
        <v>Edibles</v>
      </c>
      <c r="Q401" s="22" t="str">
        <f t="shared" si="89"/>
        <v>D2</v>
      </c>
    </row>
    <row r="402" spans="1:17" hidden="1" x14ac:dyDescent="0.25">
      <c r="A402" s="125" t="str">
        <f t="shared" si="85"/>
        <v>2025-GUS-D2</v>
      </c>
      <c r="B402" s="123">
        <f t="shared" si="86"/>
        <v>45952</v>
      </c>
      <c r="C402" s="487" t="str">
        <f t="shared" si="87"/>
        <v>Day 2</v>
      </c>
      <c r="D402" s="42" t="s">
        <v>521</v>
      </c>
      <c r="E402" s="23" t="str">
        <f>IF(D402="","",VLOOKUP(D402,MASTERLIST!$A:$E,3,FALSE))</f>
        <v>Mike</v>
      </c>
      <c r="F402" s="23" t="str">
        <f>IF(D402="","",VLOOKUP(D402,MASTERLIST!$A:$E,4,FALSE))</f>
        <v>Bailey</v>
      </c>
      <c r="G402" s="23" t="str">
        <f>IF(D402="","",VLOOKUP(D402,MASTERLIST!$A:$E,5,FALSE))</f>
        <v>SA Grand Masters</v>
      </c>
      <c r="H402" s="23" t="str">
        <f>IF(D402="","",VLOOKUP(D402,MASTERLIST!$A:$E,2,FALSE))</f>
        <v>SA Grand Masters</v>
      </c>
      <c r="I402" s="42" t="s">
        <v>19</v>
      </c>
      <c r="J402" s="40"/>
      <c r="K402" s="42">
        <v>51</v>
      </c>
      <c r="L402" s="41">
        <f t="shared" si="81"/>
        <v>1.4</v>
      </c>
      <c r="M402" s="41">
        <f t="shared" si="82"/>
        <v>1.4</v>
      </c>
      <c r="N402" s="22" t="str">
        <f t="shared" si="83"/>
        <v>Mike Bailey</v>
      </c>
      <c r="O402" s="22" t="str">
        <f t="shared" si="88"/>
        <v>Grand Masters</v>
      </c>
      <c r="P402" s="22" t="str">
        <f t="shared" si="84"/>
        <v>Edibles</v>
      </c>
      <c r="Q402" s="22" t="str">
        <f t="shared" si="89"/>
        <v>D2</v>
      </c>
    </row>
    <row r="403" spans="1:17" hidden="1" x14ac:dyDescent="0.25">
      <c r="A403" s="125" t="str">
        <f t="shared" si="85"/>
        <v>2025-GUS-D2</v>
      </c>
      <c r="B403" s="123">
        <f t="shared" si="86"/>
        <v>45952</v>
      </c>
      <c r="C403" s="487" t="str">
        <f t="shared" si="87"/>
        <v>Day 2</v>
      </c>
      <c r="D403" s="42" t="s">
        <v>521</v>
      </c>
      <c r="E403" s="23" t="str">
        <f>IF(D403="","",VLOOKUP(D403,MASTERLIST!$A:$E,3,FALSE))</f>
        <v>Mike</v>
      </c>
      <c r="F403" s="23" t="str">
        <f>IF(D403="","",VLOOKUP(D403,MASTERLIST!$A:$E,4,FALSE))</f>
        <v>Bailey</v>
      </c>
      <c r="G403" s="23" t="str">
        <f>IF(D403="","",VLOOKUP(D403,MASTERLIST!$A:$E,5,FALSE))</f>
        <v>SA Grand Masters</v>
      </c>
      <c r="H403" s="23" t="str">
        <f>IF(D403="","",VLOOKUP(D403,MASTERLIST!$A:$E,2,FALSE))</f>
        <v>SA Grand Masters</v>
      </c>
      <c r="I403" s="42" t="s">
        <v>19</v>
      </c>
      <c r="J403" s="40"/>
      <c r="K403" s="42">
        <v>42</v>
      </c>
      <c r="L403" s="41">
        <f t="shared" si="81"/>
        <v>0.8</v>
      </c>
      <c r="M403" s="41">
        <f t="shared" si="82"/>
        <v>0.8</v>
      </c>
      <c r="N403" s="22" t="str">
        <f t="shared" si="83"/>
        <v>Mike Bailey</v>
      </c>
      <c r="O403" s="22" t="str">
        <f t="shared" si="88"/>
        <v>Grand Masters</v>
      </c>
      <c r="P403" s="22" t="str">
        <f t="shared" si="84"/>
        <v>Edibles</v>
      </c>
      <c r="Q403" s="22" t="str">
        <f t="shared" si="89"/>
        <v>D2</v>
      </c>
    </row>
    <row r="404" spans="1:17" hidden="1" x14ac:dyDescent="0.25">
      <c r="A404" s="125" t="str">
        <f t="shared" si="85"/>
        <v>2025-GUS-D2</v>
      </c>
      <c r="B404" s="123">
        <f t="shared" si="86"/>
        <v>45952</v>
      </c>
      <c r="C404" s="487" t="str">
        <f t="shared" si="87"/>
        <v>Day 2</v>
      </c>
      <c r="D404" s="42" t="s">
        <v>528</v>
      </c>
      <c r="E404" s="23" t="str">
        <f>IF(D404="","",VLOOKUP(D404,MASTERLIST!$A:$E,3,FALSE))</f>
        <v>Brian</v>
      </c>
      <c r="F404" s="23" t="str">
        <f>IF(D404="","",VLOOKUP(D404,MASTERLIST!$A:$E,4,FALSE))</f>
        <v>McFarlane</v>
      </c>
      <c r="G404" s="23" t="str">
        <f>IF(D404="","",VLOOKUP(D404,MASTERLIST!$A:$E,5,FALSE))</f>
        <v>SA Grand Masters</v>
      </c>
      <c r="H404" s="23" t="str">
        <f>IF(D404="","",VLOOKUP(D404,MASTERLIST!$A:$E,2,FALSE))</f>
        <v>SA Grand Masters</v>
      </c>
      <c r="I404" s="42"/>
      <c r="J404" s="40" t="s">
        <v>141</v>
      </c>
      <c r="K404" s="42">
        <v>152</v>
      </c>
      <c r="L404" s="41">
        <f t="shared" ref="L404:L467" si="90">IF(K404="","",IF(I404="",ROUND(HLOOKUP(J404,kgList,K404,FALSE),1),ROUND(HLOOKUP(I404,kgList,K404,FALSE),1)))</f>
        <v>18.2</v>
      </c>
      <c r="M404" s="41">
        <f t="shared" ref="M404:M467" si="91">IF(L404="","",IF(COUNTA(I404:J404)&gt;1,"Edible or Inedible",IF(COUNTA(I404)=1,L404*1,IF(COUNTA(J404)=1,L404*1,"ERROR"))))</f>
        <v>18.2</v>
      </c>
      <c r="N404" s="22" t="str">
        <f t="shared" si="83"/>
        <v>Brian McFarlane</v>
      </c>
      <c r="O404" s="22" t="str">
        <f t="shared" si="88"/>
        <v>Grand Masters</v>
      </c>
      <c r="P404" s="22" t="str">
        <f t="shared" si="84"/>
        <v>Inedibles</v>
      </c>
      <c r="Q404" s="22" t="str">
        <f t="shared" si="89"/>
        <v>D2</v>
      </c>
    </row>
    <row r="405" spans="1:17" hidden="1" x14ac:dyDescent="0.25">
      <c r="A405" s="125" t="str">
        <f t="shared" si="85"/>
        <v>2025-GUS-D2</v>
      </c>
      <c r="B405" s="123">
        <f t="shared" si="86"/>
        <v>45952</v>
      </c>
      <c r="C405" s="487" t="str">
        <f t="shared" si="87"/>
        <v>Day 2</v>
      </c>
      <c r="D405" s="42" t="s">
        <v>528</v>
      </c>
      <c r="E405" s="23" t="str">
        <f>IF(D405="","",VLOOKUP(D405,MASTERLIST!$A:$E,3,FALSE))</f>
        <v>Brian</v>
      </c>
      <c r="F405" s="23" t="str">
        <f>IF(D405="","",VLOOKUP(D405,MASTERLIST!$A:$E,4,FALSE))</f>
        <v>McFarlane</v>
      </c>
      <c r="G405" s="23" t="str">
        <f>IF(D405="","",VLOOKUP(D405,MASTERLIST!$A:$E,5,FALSE))</f>
        <v>SA Grand Masters</v>
      </c>
      <c r="H405" s="23" t="str">
        <f>IF(D405="","",VLOOKUP(D405,MASTERLIST!$A:$E,2,FALSE))</f>
        <v>SA Grand Masters</v>
      </c>
      <c r="I405" s="42" t="s">
        <v>19</v>
      </c>
      <c r="J405" s="40"/>
      <c r="K405" s="42">
        <v>50</v>
      </c>
      <c r="L405" s="41">
        <f t="shared" si="90"/>
        <v>1.3</v>
      </c>
      <c r="M405" s="41">
        <f t="shared" si="91"/>
        <v>1.3</v>
      </c>
      <c r="N405" s="22" t="str">
        <f t="shared" si="83"/>
        <v>Brian McFarlane</v>
      </c>
      <c r="O405" s="22" t="str">
        <f t="shared" si="88"/>
        <v>Grand Masters</v>
      </c>
      <c r="P405" s="22" t="str">
        <f t="shared" si="84"/>
        <v>Edibles</v>
      </c>
      <c r="Q405" s="22" t="str">
        <f t="shared" si="89"/>
        <v>D2</v>
      </c>
    </row>
    <row r="406" spans="1:17" hidden="1" x14ac:dyDescent="0.25">
      <c r="A406" s="125" t="str">
        <f t="shared" si="85"/>
        <v>2025-GUS-D2</v>
      </c>
      <c r="B406" s="123">
        <f t="shared" si="86"/>
        <v>45952</v>
      </c>
      <c r="C406" s="487" t="str">
        <f t="shared" si="87"/>
        <v>Day 2</v>
      </c>
      <c r="D406" s="42" t="s">
        <v>528</v>
      </c>
      <c r="E406" s="23" t="str">
        <f>IF(D406="","",VLOOKUP(D406,MASTERLIST!$A:$E,3,FALSE))</f>
        <v>Brian</v>
      </c>
      <c r="F406" s="23" t="str">
        <f>IF(D406="","",VLOOKUP(D406,MASTERLIST!$A:$E,4,FALSE))</f>
        <v>McFarlane</v>
      </c>
      <c r="G406" s="23" t="str">
        <f>IF(D406="","",VLOOKUP(D406,MASTERLIST!$A:$E,5,FALSE))</f>
        <v>SA Grand Masters</v>
      </c>
      <c r="H406" s="23" t="str">
        <f>IF(D406="","",VLOOKUP(D406,MASTERLIST!$A:$E,2,FALSE))</f>
        <v>SA Grand Masters</v>
      </c>
      <c r="I406" s="42" t="s">
        <v>19</v>
      </c>
      <c r="J406" s="40"/>
      <c r="K406" s="42">
        <v>53</v>
      </c>
      <c r="L406" s="41">
        <f t="shared" si="90"/>
        <v>1.5</v>
      </c>
      <c r="M406" s="41">
        <f t="shared" si="91"/>
        <v>1.5</v>
      </c>
      <c r="N406" s="22" t="str">
        <f t="shared" si="83"/>
        <v>Brian McFarlane</v>
      </c>
      <c r="O406" s="22" t="str">
        <f t="shared" si="88"/>
        <v>Grand Masters</v>
      </c>
      <c r="P406" s="22" t="str">
        <f t="shared" si="84"/>
        <v>Edibles</v>
      </c>
      <c r="Q406" s="22" t="str">
        <f t="shared" si="89"/>
        <v>D2</v>
      </c>
    </row>
    <row r="407" spans="1:17" hidden="1" x14ac:dyDescent="0.25">
      <c r="A407" s="125" t="str">
        <f t="shared" si="85"/>
        <v>2025-GUS-D2</v>
      </c>
      <c r="B407" s="123">
        <f t="shared" si="86"/>
        <v>45952</v>
      </c>
      <c r="C407" s="487" t="str">
        <f t="shared" si="87"/>
        <v>Day 2</v>
      </c>
      <c r="D407" s="42" t="s">
        <v>528</v>
      </c>
      <c r="E407" s="23" t="str">
        <f>IF(D407="","",VLOOKUP(D407,MASTERLIST!$A:$E,3,FALSE))</f>
        <v>Brian</v>
      </c>
      <c r="F407" s="23" t="str">
        <f>IF(D407="","",VLOOKUP(D407,MASTERLIST!$A:$E,4,FALSE))</f>
        <v>McFarlane</v>
      </c>
      <c r="G407" s="23" t="str">
        <f>IF(D407="","",VLOOKUP(D407,MASTERLIST!$A:$E,5,FALSE))</f>
        <v>SA Grand Masters</v>
      </c>
      <c r="H407" s="23" t="str">
        <f>IF(D407="","",VLOOKUP(D407,MASTERLIST!$A:$E,2,FALSE))</f>
        <v>SA Grand Masters</v>
      </c>
      <c r="I407" s="42" t="s">
        <v>19</v>
      </c>
      <c r="J407" s="40"/>
      <c r="K407" s="42">
        <v>47</v>
      </c>
      <c r="L407" s="41">
        <f t="shared" si="90"/>
        <v>1.1000000000000001</v>
      </c>
      <c r="M407" s="41">
        <f t="shared" si="91"/>
        <v>1.1000000000000001</v>
      </c>
      <c r="N407" s="22" t="str">
        <f t="shared" si="83"/>
        <v>Brian McFarlane</v>
      </c>
      <c r="O407" s="22" t="str">
        <f t="shared" si="88"/>
        <v>Grand Masters</v>
      </c>
      <c r="P407" s="22" t="str">
        <f t="shared" si="84"/>
        <v>Edibles</v>
      </c>
      <c r="Q407" s="22" t="str">
        <f t="shared" si="89"/>
        <v>D2</v>
      </c>
    </row>
    <row r="408" spans="1:17" hidden="1" x14ac:dyDescent="0.25">
      <c r="A408" s="125" t="str">
        <f t="shared" si="85"/>
        <v>2025-GUS-D2</v>
      </c>
      <c r="B408" s="123">
        <f t="shared" si="86"/>
        <v>45952</v>
      </c>
      <c r="C408" s="487" t="str">
        <f t="shared" si="87"/>
        <v>Day 2</v>
      </c>
      <c r="D408" s="42" t="s">
        <v>528</v>
      </c>
      <c r="E408" s="23" t="str">
        <f>IF(D408="","",VLOOKUP(D408,MASTERLIST!$A:$E,3,FALSE))</f>
        <v>Brian</v>
      </c>
      <c r="F408" s="23" t="str">
        <f>IF(D408="","",VLOOKUP(D408,MASTERLIST!$A:$E,4,FALSE))</f>
        <v>McFarlane</v>
      </c>
      <c r="G408" s="23" t="str">
        <f>IF(D408="","",VLOOKUP(D408,MASTERLIST!$A:$E,5,FALSE))</f>
        <v>SA Grand Masters</v>
      </c>
      <c r="H408" s="23" t="str">
        <f>IF(D408="","",VLOOKUP(D408,MASTERLIST!$A:$E,2,FALSE))</f>
        <v>SA Grand Masters</v>
      </c>
      <c r="I408" s="42" t="s">
        <v>19</v>
      </c>
      <c r="J408" s="40"/>
      <c r="K408" s="42">
        <v>49</v>
      </c>
      <c r="L408" s="41">
        <f t="shared" si="90"/>
        <v>1.2</v>
      </c>
      <c r="M408" s="41">
        <f t="shared" si="91"/>
        <v>1.2</v>
      </c>
      <c r="N408" s="22" t="str">
        <f t="shared" si="83"/>
        <v>Brian McFarlane</v>
      </c>
      <c r="O408" s="22" t="str">
        <f t="shared" si="88"/>
        <v>Grand Masters</v>
      </c>
      <c r="P408" s="22" t="str">
        <f t="shared" si="84"/>
        <v>Edibles</v>
      </c>
      <c r="Q408" s="22" t="str">
        <f t="shared" si="89"/>
        <v>D2</v>
      </c>
    </row>
    <row r="409" spans="1:17" hidden="1" x14ac:dyDescent="0.25">
      <c r="A409" s="125" t="str">
        <f t="shared" si="85"/>
        <v>2025-GUS-D2</v>
      </c>
      <c r="B409" s="123">
        <f t="shared" si="86"/>
        <v>45952</v>
      </c>
      <c r="C409" s="125" t="str">
        <f t="shared" si="87"/>
        <v>Day 2</v>
      </c>
      <c r="D409" s="42" t="s">
        <v>528</v>
      </c>
      <c r="E409" s="23" t="str">
        <f>IF(D409="","",VLOOKUP(D409,MASTERLIST!$A:$E,3,FALSE))</f>
        <v>Brian</v>
      </c>
      <c r="F409" s="23" t="str">
        <f>IF(D409="","",VLOOKUP(D409,MASTERLIST!$A:$E,4,FALSE))</f>
        <v>McFarlane</v>
      </c>
      <c r="G409" s="23" t="str">
        <f>IF(D409="","",VLOOKUP(D409,MASTERLIST!$A:$E,5,FALSE))</f>
        <v>SA Grand Masters</v>
      </c>
      <c r="H409" s="23" t="str">
        <f>IF(D409="","",VLOOKUP(D409,MASTERLIST!$A:$E,2,FALSE))</f>
        <v>SA Grand Masters</v>
      </c>
      <c r="I409" s="42" t="s">
        <v>19</v>
      </c>
      <c r="J409" s="40"/>
      <c r="K409" s="42">
        <v>50</v>
      </c>
      <c r="L409" s="41">
        <f t="shared" si="90"/>
        <v>1.3</v>
      </c>
      <c r="M409" s="41">
        <f t="shared" si="91"/>
        <v>1.3</v>
      </c>
      <c r="N409" s="22" t="str">
        <f t="shared" si="83"/>
        <v>Brian McFarlane</v>
      </c>
      <c r="O409" s="22" t="str">
        <f t="shared" si="88"/>
        <v>Grand Masters</v>
      </c>
      <c r="P409" s="22" t="str">
        <f t="shared" si="84"/>
        <v>Edibles</v>
      </c>
      <c r="Q409" s="22" t="str">
        <f t="shared" si="89"/>
        <v>D2</v>
      </c>
    </row>
    <row r="410" spans="1:17" hidden="1" x14ac:dyDescent="0.25">
      <c r="A410" s="125" t="str">
        <f t="shared" si="85"/>
        <v>2025-GUS-D2</v>
      </c>
      <c r="B410" s="123">
        <f t="shared" si="86"/>
        <v>45952</v>
      </c>
      <c r="C410" s="125" t="str">
        <f t="shared" si="87"/>
        <v>Day 2</v>
      </c>
      <c r="D410" s="42" t="s">
        <v>528</v>
      </c>
      <c r="E410" s="23" t="str">
        <f>IF(D410="","",VLOOKUP(D410,MASTERLIST!$A:$E,3,FALSE))</f>
        <v>Brian</v>
      </c>
      <c r="F410" s="23" t="str">
        <f>IF(D410="","",VLOOKUP(D410,MASTERLIST!$A:$E,4,FALSE))</f>
        <v>McFarlane</v>
      </c>
      <c r="G410" s="23" t="str">
        <f>IF(D410="","",VLOOKUP(D410,MASTERLIST!$A:$E,5,FALSE))</f>
        <v>SA Grand Masters</v>
      </c>
      <c r="H410" s="23" t="str">
        <f>IF(D410="","",VLOOKUP(D410,MASTERLIST!$A:$E,2,FALSE))</f>
        <v>SA Grand Masters</v>
      </c>
      <c r="I410" s="42" t="s">
        <v>19</v>
      </c>
      <c r="J410" s="40"/>
      <c r="K410" s="42">
        <v>41</v>
      </c>
      <c r="L410" s="41">
        <f t="shared" si="90"/>
        <v>0.7</v>
      </c>
      <c r="M410" s="41">
        <f t="shared" si="91"/>
        <v>0.7</v>
      </c>
      <c r="N410" s="22" t="str">
        <f t="shared" ref="N410:N473" si="92">CONCATENATE(E410," ",F410)</f>
        <v>Brian McFarlane</v>
      </c>
      <c r="O410" s="22" t="str">
        <f t="shared" si="88"/>
        <v>Grand Masters</v>
      </c>
      <c r="P410" s="22" t="str">
        <f t="shared" ref="P410:P473" si="93">IF(I410="",IF(J410="","",$J$1),$I$1)</f>
        <v>Edibles</v>
      </c>
      <c r="Q410" s="22" t="str">
        <f t="shared" si="89"/>
        <v>D2</v>
      </c>
    </row>
    <row r="411" spans="1:17" hidden="1" x14ac:dyDescent="0.25">
      <c r="A411" s="125" t="str">
        <f t="shared" si="85"/>
        <v>2025-GUS-D2</v>
      </c>
      <c r="B411" s="123">
        <f t="shared" si="86"/>
        <v>45952</v>
      </c>
      <c r="C411" s="125" t="str">
        <f t="shared" si="87"/>
        <v>Day 2</v>
      </c>
      <c r="D411" s="42" t="s">
        <v>528</v>
      </c>
      <c r="E411" s="23" t="str">
        <f>IF(D411="","",VLOOKUP(D411,MASTERLIST!$A:$E,3,FALSE))</f>
        <v>Brian</v>
      </c>
      <c r="F411" s="23" t="str">
        <f>IF(D411="","",VLOOKUP(D411,MASTERLIST!$A:$E,4,FALSE))</f>
        <v>McFarlane</v>
      </c>
      <c r="G411" s="23" t="str">
        <f>IF(D411="","",VLOOKUP(D411,MASTERLIST!$A:$E,5,FALSE))</f>
        <v>SA Grand Masters</v>
      </c>
      <c r="H411" s="23" t="str">
        <f>IF(D411="","",VLOOKUP(D411,MASTERLIST!$A:$E,2,FALSE))</f>
        <v>SA Grand Masters</v>
      </c>
      <c r="I411" s="42" t="s">
        <v>19</v>
      </c>
      <c r="J411" s="40"/>
      <c r="K411" s="42">
        <v>49</v>
      </c>
      <c r="L411" s="41">
        <f t="shared" si="90"/>
        <v>1.2</v>
      </c>
      <c r="M411" s="41">
        <f t="shared" si="91"/>
        <v>1.2</v>
      </c>
      <c r="N411" s="22" t="str">
        <f t="shared" si="92"/>
        <v>Brian McFarlane</v>
      </c>
      <c r="O411" s="22" t="str">
        <f t="shared" si="88"/>
        <v>Grand Masters</v>
      </c>
      <c r="P411" s="22" t="str">
        <f t="shared" si="93"/>
        <v>Edibles</v>
      </c>
      <c r="Q411" s="22" t="str">
        <f t="shared" si="89"/>
        <v>D2</v>
      </c>
    </row>
    <row r="412" spans="1:17" hidden="1" x14ac:dyDescent="0.25">
      <c r="A412" s="125" t="str">
        <f t="shared" si="85"/>
        <v>2025-GUS-D2</v>
      </c>
      <c r="B412" s="123">
        <f t="shared" si="86"/>
        <v>45952</v>
      </c>
      <c r="C412" s="125" t="str">
        <f t="shared" si="87"/>
        <v>Day 2</v>
      </c>
      <c r="D412" s="42" t="s">
        <v>528</v>
      </c>
      <c r="E412" s="23" t="str">
        <f>IF(D412="","",VLOOKUP(D412,MASTERLIST!$A:$E,3,FALSE))</f>
        <v>Brian</v>
      </c>
      <c r="F412" s="23" t="str">
        <f>IF(D412="","",VLOOKUP(D412,MASTERLIST!$A:$E,4,FALSE))</f>
        <v>McFarlane</v>
      </c>
      <c r="G412" s="23" t="str">
        <f>IF(D412="","",VLOOKUP(D412,MASTERLIST!$A:$E,5,FALSE))</f>
        <v>SA Grand Masters</v>
      </c>
      <c r="H412" s="23" t="str">
        <f>IF(D412="","",VLOOKUP(D412,MASTERLIST!$A:$E,2,FALSE))</f>
        <v>SA Grand Masters</v>
      </c>
      <c r="I412" s="42" t="s">
        <v>19</v>
      </c>
      <c r="J412" s="40"/>
      <c r="K412" s="42">
        <v>56</v>
      </c>
      <c r="L412" s="41">
        <f t="shared" si="90"/>
        <v>1.8</v>
      </c>
      <c r="M412" s="41">
        <f t="shared" si="91"/>
        <v>1.8</v>
      </c>
      <c r="N412" s="22" t="str">
        <f t="shared" si="92"/>
        <v>Brian McFarlane</v>
      </c>
      <c r="O412" s="22" t="str">
        <f t="shared" si="88"/>
        <v>Grand Masters</v>
      </c>
      <c r="P412" s="22" t="str">
        <f t="shared" si="93"/>
        <v>Edibles</v>
      </c>
      <c r="Q412" s="22" t="str">
        <f t="shared" si="89"/>
        <v>D2</v>
      </c>
    </row>
    <row r="413" spans="1:17" hidden="1" x14ac:dyDescent="0.25">
      <c r="A413" s="125" t="str">
        <f t="shared" si="85"/>
        <v>2025-GUS-D2</v>
      </c>
      <c r="B413" s="123">
        <f t="shared" si="86"/>
        <v>45952</v>
      </c>
      <c r="C413" s="125" t="str">
        <f t="shared" si="87"/>
        <v>Day 2</v>
      </c>
      <c r="D413" s="42" t="s">
        <v>528</v>
      </c>
      <c r="E413" s="23" t="str">
        <f>IF(D413="","",VLOOKUP(D413,MASTERLIST!$A:$E,3,FALSE))</f>
        <v>Brian</v>
      </c>
      <c r="F413" s="23" t="str">
        <f>IF(D413="","",VLOOKUP(D413,MASTERLIST!$A:$E,4,FALSE))</f>
        <v>McFarlane</v>
      </c>
      <c r="G413" s="23" t="str">
        <f>IF(D413="","",VLOOKUP(D413,MASTERLIST!$A:$E,5,FALSE))</f>
        <v>SA Grand Masters</v>
      </c>
      <c r="H413" s="23" t="str">
        <f>IF(D413="","",VLOOKUP(D413,MASTERLIST!$A:$E,2,FALSE))</f>
        <v>SA Grand Masters</v>
      </c>
      <c r="I413" s="42" t="s">
        <v>19</v>
      </c>
      <c r="J413" s="40"/>
      <c r="K413" s="42">
        <v>44</v>
      </c>
      <c r="L413" s="41">
        <f t="shared" si="90"/>
        <v>0.9</v>
      </c>
      <c r="M413" s="41">
        <f t="shared" si="91"/>
        <v>0.9</v>
      </c>
      <c r="N413" s="22" t="str">
        <f t="shared" si="92"/>
        <v>Brian McFarlane</v>
      </c>
      <c r="O413" s="22" t="str">
        <f t="shared" si="88"/>
        <v>Grand Masters</v>
      </c>
      <c r="P413" s="22" t="str">
        <f t="shared" si="93"/>
        <v>Edibles</v>
      </c>
      <c r="Q413" s="22" t="str">
        <f t="shared" si="89"/>
        <v>D2</v>
      </c>
    </row>
    <row r="414" spans="1:17" x14ac:dyDescent="0.25">
      <c r="A414" s="125" t="str">
        <f t="shared" si="85"/>
        <v>2025-GUS-D2</v>
      </c>
      <c r="B414" s="123">
        <f t="shared" si="86"/>
        <v>45952</v>
      </c>
      <c r="C414" s="125" t="str">
        <f t="shared" si="87"/>
        <v>Day 2</v>
      </c>
      <c r="D414" s="42" t="s">
        <v>527</v>
      </c>
      <c r="E414" s="23" t="str">
        <f>IF(D414="","",VLOOKUP(D414,MASTERLIST!$A:$E,3,FALSE))</f>
        <v>Kallie</v>
      </c>
      <c r="F414" s="23" t="str">
        <f>IF(D414="","",VLOOKUP(D414,MASTERLIST!$A:$E,4,FALSE))</f>
        <v>Erasmus</v>
      </c>
      <c r="G414" s="23" t="str">
        <f>IF(D414="","",VLOOKUP(D414,MASTERLIST!$A:$E,5,FALSE))</f>
        <v>SA Grand Masters</v>
      </c>
      <c r="H414" s="23" t="str">
        <f>IF(D414="","",VLOOKUP(D414,MASTERLIST!$A:$E,2,FALSE))</f>
        <v>SA Grand Masters</v>
      </c>
      <c r="I414" s="42"/>
      <c r="J414" s="40" t="s">
        <v>141</v>
      </c>
      <c r="K414" s="42">
        <v>169</v>
      </c>
      <c r="L414" s="41">
        <f t="shared" si="90"/>
        <v>26.2</v>
      </c>
      <c r="M414" s="41">
        <f t="shared" si="91"/>
        <v>26.2</v>
      </c>
      <c r="N414" s="22" t="str">
        <f t="shared" si="92"/>
        <v>Kallie Erasmus</v>
      </c>
      <c r="O414" s="22" t="str">
        <f t="shared" si="88"/>
        <v>Grand Masters</v>
      </c>
      <c r="P414" s="22" t="str">
        <f t="shared" si="93"/>
        <v>Inedibles</v>
      </c>
      <c r="Q414" s="22" t="str">
        <f t="shared" si="89"/>
        <v>D2</v>
      </c>
    </row>
    <row r="415" spans="1:17" x14ac:dyDescent="0.25">
      <c r="A415" s="125" t="str">
        <f t="shared" si="85"/>
        <v>2025-GUS-D2</v>
      </c>
      <c r="B415" s="123">
        <f t="shared" si="86"/>
        <v>45952</v>
      </c>
      <c r="C415" s="125" t="str">
        <f t="shared" si="87"/>
        <v>Day 2</v>
      </c>
      <c r="D415" s="42" t="s">
        <v>527</v>
      </c>
      <c r="E415" s="23" t="str">
        <f>IF(D415="","",VLOOKUP(D415,MASTERLIST!$A:$E,3,FALSE))</f>
        <v>Kallie</v>
      </c>
      <c r="F415" s="23" t="str">
        <f>IF(D415="","",VLOOKUP(D415,MASTERLIST!$A:$E,4,FALSE))</f>
        <v>Erasmus</v>
      </c>
      <c r="G415" s="23" t="str">
        <f>IF(D415="","",VLOOKUP(D415,MASTERLIST!$A:$E,5,FALSE))</f>
        <v>SA Grand Masters</v>
      </c>
      <c r="H415" s="23" t="str">
        <f>IF(D415="","",VLOOKUP(D415,MASTERLIST!$A:$E,2,FALSE))</f>
        <v>SA Grand Masters</v>
      </c>
      <c r="I415" s="42"/>
      <c r="J415" s="40" t="s">
        <v>141</v>
      </c>
      <c r="K415" s="42">
        <v>98</v>
      </c>
      <c r="L415" s="41">
        <f t="shared" si="90"/>
        <v>4</v>
      </c>
      <c r="M415" s="41">
        <f t="shared" si="91"/>
        <v>4</v>
      </c>
      <c r="N415" s="22" t="str">
        <f t="shared" si="92"/>
        <v>Kallie Erasmus</v>
      </c>
      <c r="O415" s="22" t="str">
        <f t="shared" si="88"/>
        <v>Grand Masters</v>
      </c>
      <c r="P415" s="22" t="str">
        <f t="shared" si="93"/>
        <v>Inedibles</v>
      </c>
      <c r="Q415" s="22" t="str">
        <f t="shared" si="89"/>
        <v>D2</v>
      </c>
    </row>
    <row r="416" spans="1:17" x14ac:dyDescent="0.25">
      <c r="A416" s="125" t="str">
        <f t="shared" si="85"/>
        <v>2025-GUS-D2</v>
      </c>
      <c r="B416" s="123">
        <f t="shared" si="86"/>
        <v>45952</v>
      </c>
      <c r="C416" s="125" t="str">
        <f t="shared" si="87"/>
        <v>Day 2</v>
      </c>
      <c r="D416" s="42" t="s">
        <v>527</v>
      </c>
      <c r="E416" s="23" t="str">
        <f>IF(D416="","",VLOOKUP(D416,MASTERLIST!$A:$E,3,FALSE))</f>
        <v>Kallie</v>
      </c>
      <c r="F416" s="23" t="str">
        <f>IF(D416="","",VLOOKUP(D416,MASTERLIST!$A:$E,4,FALSE))</f>
        <v>Erasmus</v>
      </c>
      <c r="G416" s="23" t="str">
        <f>IF(D416="","",VLOOKUP(D416,MASTERLIST!$A:$E,5,FALSE))</f>
        <v>SA Grand Masters</v>
      </c>
      <c r="H416" s="23" t="str">
        <f>IF(D416="","",VLOOKUP(D416,MASTERLIST!$A:$E,2,FALSE))</f>
        <v>SA Grand Masters</v>
      </c>
      <c r="I416" s="42" t="s">
        <v>19</v>
      </c>
      <c r="J416" s="40"/>
      <c r="K416" s="42">
        <v>56</v>
      </c>
      <c r="L416" s="41">
        <f t="shared" si="90"/>
        <v>1.8</v>
      </c>
      <c r="M416" s="41">
        <f t="shared" si="91"/>
        <v>1.8</v>
      </c>
      <c r="N416" s="22" t="str">
        <f t="shared" si="92"/>
        <v>Kallie Erasmus</v>
      </c>
      <c r="O416" s="22" t="str">
        <f t="shared" si="88"/>
        <v>Grand Masters</v>
      </c>
      <c r="P416" s="22" t="str">
        <f t="shared" si="93"/>
        <v>Edibles</v>
      </c>
      <c r="Q416" s="22" t="str">
        <f t="shared" si="89"/>
        <v>D2</v>
      </c>
    </row>
    <row r="417" spans="1:17" x14ac:dyDescent="0.25">
      <c r="A417" s="125" t="str">
        <f t="shared" si="85"/>
        <v>2025-GUS-D2</v>
      </c>
      <c r="B417" s="123">
        <f t="shared" si="86"/>
        <v>45952</v>
      </c>
      <c r="C417" s="125" t="str">
        <f t="shared" si="87"/>
        <v>Day 2</v>
      </c>
      <c r="D417" s="42" t="s">
        <v>527</v>
      </c>
      <c r="E417" s="23" t="str">
        <f>IF(D417="","",VLOOKUP(D417,MASTERLIST!$A:$E,3,FALSE))</f>
        <v>Kallie</v>
      </c>
      <c r="F417" s="23" t="str">
        <f>IF(D417="","",VLOOKUP(D417,MASTERLIST!$A:$E,4,FALSE))</f>
        <v>Erasmus</v>
      </c>
      <c r="G417" s="23" t="str">
        <f>IF(D417="","",VLOOKUP(D417,MASTERLIST!$A:$E,5,FALSE))</f>
        <v>SA Grand Masters</v>
      </c>
      <c r="H417" s="23" t="str">
        <f>IF(D417="","",VLOOKUP(D417,MASTERLIST!$A:$E,2,FALSE))</f>
        <v>SA Grand Masters</v>
      </c>
      <c r="I417" s="42" t="s">
        <v>19</v>
      </c>
      <c r="J417" s="40"/>
      <c r="K417" s="42">
        <v>59</v>
      </c>
      <c r="L417" s="41">
        <f t="shared" si="90"/>
        <v>2.1</v>
      </c>
      <c r="M417" s="41">
        <f t="shared" si="91"/>
        <v>2.1</v>
      </c>
      <c r="N417" s="22" t="str">
        <f t="shared" si="92"/>
        <v>Kallie Erasmus</v>
      </c>
      <c r="O417" s="22" t="str">
        <f t="shared" si="88"/>
        <v>Grand Masters</v>
      </c>
      <c r="P417" s="22" t="str">
        <f t="shared" si="93"/>
        <v>Edibles</v>
      </c>
      <c r="Q417" s="22" t="str">
        <f t="shared" si="89"/>
        <v>D2</v>
      </c>
    </row>
    <row r="418" spans="1:17" x14ac:dyDescent="0.25">
      <c r="A418" s="125" t="str">
        <f t="shared" si="85"/>
        <v>2025-GUS-D2</v>
      </c>
      <c r="B418" s="123">
        <f t="shared" si="86"/>
        <v>45952</v>
      </c>
      <c r="C418" s="125" t="str">
        <f t="shared" si="87"/>
        <v>Day 2</v>
      </c>
      <c r="D418" s="42" t="s">
        <v>527</v>
      </c>
      <c r="E418" s="23" t="str">
        <f>IF(D418="","",VLOOKUP(D418,MASTERLIST!$A:$E,3,FALSE))</f>
        <v>Kallie</v>
      </c>
      <c r="F418" s="23" t="str">
        <f>IF(D418="","",VLOOKUP(D418,MASTERLIST!$A:$E,4,FALSE))</f>
        <v>Erasmus</v>
      </c>
      <c r="G418" s="23" t="str">
        <f>IF(D418="","",VLOOKUP(D418,MASTERLIST!$A:$E,5,FALSE))</f>
        <v>SA Grand Masters</v>
      </c>
      <c r="H418" s="23" t="str">
        <f>IF(D418="","",VLOOKUP(D418,MASTERLIST!$A:$E,2,FALSE))</f>
        <v>SA Grand Masters</v>
      </c>
      <c r="I418" s="42" t="s">
        <v>19</v>
      </c>
      <c r="J418" s="40"/>
      <c r="K418" s="42">
        <v>45</v>
      </c>
      <c r="L418" s="41">
        <f t="shared" si="90"/>
        <v>0.9</v>
      </c>
      <c r="M418" s="41">
        <f t="shared" si="91"/>
        <v>0.9</v>
      </c>
      <c r="N418" s="22" t="str">
        <f t="shared" si="92"/>
        <v>Kallie Erasmus</v>
      </c>
      <c r="O418" s="22" t="str">
        <f t="shared" si="88"/>
        <v>Grand Masters</v>
      </c>
      <c r="P418" s="22" t="str">
        <f t="shared" si="93"/>
        <v>Edibles</v>
      </c>
      <c r="Q418" s="22" t="str">
        <f t="shared" si="89"/>
        <v>D2</v>
      </c>
    </row>
    <row r="419" spans="1:17" x14ac:dyDescent="0.25">
      <c r="A419" s="125" t="str">
        <f t="shared" si="85"/>
        <v>2025-GUS-D2</v>
      </c>
      <c r="B419" s="123">
        <f t="shared" si="86"/>
        <v>45952</v>
      </c>
      <c r="C419" s="125" t="str">
        <f t="shared" si="87"/>
        <v>Day 2</v>
      </c>
      <c r="D419" s="42" t="s">
        <v>522</v>
      </c>
      <c r="E419" s="23" t="str">
        <f>IF(D419="","",VLOOKUP(D419,MASTERLIST!$A:$E,3,FALSE))</f>
        <v>Kobus</v>
      </c>
      <c r="F419" s="23" t="str">
        <f>IF(D419="","",VLOOKUP(D419,MASTERLIST!$A:$E,4,FALSE))</f>
        <v>Rossouw</v>
      </c>
      <c r="G419" s="23" t="str">
        <f>IF(D419="","",VLOOKUP(D419,MASTERLIST!$A:$E,5,FALSE))</f>
        <v>SA Grand Masters</v>
      </c>
      <c r="H419" s="23" t="str">
        <f>IF(D419="","",VLOOKUP(D419,MASTERLIST!$A:$E,2,FALSE))</f>
        <v>SA Grand Masters</v>
      </c>
      <c r="I419" s="42"/>
      <c r="J419" s="40" t="s">
        <v>141</v>
      </c>
      <c r="K419" s="42">
        <v>151</v>
      </c>
      <c r="L419" s="41">
        <f t="shared" si="90"/>
        <v>17.8</v>
      </c>
      <c r="M419" s="41">
        <f t="shared" si="91"/>
        <v>17.8</v>
      </c>
      <c r="N419" s="22" t="str">
        <f t="shared" si="92"/>
        <v>Kobus Rossouw</v>
      </c>
      <c r="O419" s="22" t="str">
        <f t="shared" si="88"/>
        <v>Grand Masters</v>
      </c>
      <c r="P419" s="22" t="str">
        <f t="shared" si="93"/>
        <v>Inedibles</v>
      </c>
      <c r="Q419" s="22" t="str">
        <f t="shared" si="89"/>
        <v>D2</v>
      </c>
    </row>
    <row r="420" spans="1:17" x14ac:dyDescent="0.25">
      <c r="A420" s="125" t="str">
        <f t="shared" ref="A420:A483" si="94">IF(D420="","",A419)</f>
        <v>2025-GUS-D2</v>
      </c>
      <c r="B420" s="123">
        <f t="shared" ref="B420:B483" si="95">IF(D420="","",B419)</f>
        <v>45952</v>
      </c>
      <c r="C420" s="125" t="str">
        <f t="shared" ref="C420:C483" si="96">IF(D420="","",C419)</f>
        <v>Day 2</v>
      </c>
      <c r="D420" s="42" t="s">
        <v>522</v>
      </c>
      <c r="E420" s="23" t="str">
        <f>IF(D420="","",VLOOKUP(D420,MASTERLIST!$A:$E,3,FALSE))</f>
        <v>Kobus</v>
      </c>
      <c r="F420" s="23" t="str">
        <f>IF(D420="","",VLOOKUP(D420,MASTERLIST!$A:$E,4,FALSE))</f>
        <v>Rossouw</v>
      </c>
      <c r="G420" s="23" t="str">
        <f>IF(D420="","",VLOOKUP(D420,MASTERLIST!$A:$E,5,FALSE))</f>
        <v>SA Grand Masters</v>
      </c>
      <c r="H420" s="23" t="str">
        <f>IF(D420="","",VLOOKUP(D420,MASTERLIST!$A:$E,2,FALSE))</f>
        <v>SA Grand Masters</v>
      </c>
      <c r="I420" s="42" t="s">
        <v>19</v>
      </c>
      <c r="J420" s="40"/>
      <c r="K420" s="42">
        <v>58</v>
      </c>
      <c r="L420" s="41">
        <f t="shared" si="90"/>
        <v>2</v>
      </c>
      <c r="M420" s="41">
        <f t="shared" si="91"/>
        <v>2</v>
      </c>
      <c r="N420" s="22" t="str">
        <f t="shared" si="92"/>
        <v>Kobus Rossouw</v>
      </c>
      <c r="O420" s="22" t="str">
        <f t="shared" si="88"/>
        <v>Grand Masters</v>
      </c>
      <c r="P420" s="22" t="str">
        <f t="shared" si="93"/>
        <v>Edibles</v>
      </c>
      <c r="Q420" s="22" t="str">
        <f t="shared" si="89"/>
        <v>D2</v>
      </c>
    </row>
    <row r="421" spans="1:17" x14ac:dyDescent="0.25">
      <c r="A421" s="125" t="str">
        <f t="shared" si="94"/>
        <v>2025-GUS-D2</v>
      </c>
      <c r="B421" s="123">
        <f t="shared" si="95"/>
        <v>45952</v>
      </c>
      <c r="C421" s="125" t="str">
        <f t="shared" si="96"/>
        <v>Day 2</v>
      </c>
      <c r="D421" s="42" t="s">
        <v>522</v>
      </c>
      <c r="E421" s="23" t="str">
        <f>IF(D421="","",VLOOKUP(D421,MASTERLIST!$A:$E,3,FALSE))</f>
        <v>Kobus</v>
      </c>
      <c r="F421" s="23" t="str">
        <f>IF(D421="","",VLOOKUP(D421,MASTERLIST!$A:$E,4,FALSE))</f>
        <v>Rossouw</v>
      </c>
      <c r="G421" s="23" t="str">
        <f>IF(D421="","",VLOOKUP(D421,MASTERLIST!$A:$E,5,FALSE))</f>
        <v>SA Grand Masters</v>
      </c>
      <c r="H421" s="23" t="str">
        <f>IF(D421="","",VLOOKUP(D421,MASTERLIST!$A:$E,2,FALSE))</f>
        <v>SA Grand Masters</v>
      </c>
      <c r="I421" s="42" t="s">
        <v>19</v>
      </c>
      <c r="J421" s="40"/>
      <c r="K421" s="42">
        <v>47</v>
      </c>
      <c r="L421" s="41">
        <f t="shared" si="90"/>
        <v>1.1000000000000001</v>
      </c>
      <c r="M421" s="41">
        <f t="shared" si="91"/>
        <v>1.1000000000000001</v>
      </c>
      <c r="N421" s="22" t="str">
        <f t="shared" si="92"/>
        <v>Kobus Rossouw</v>
      </c>
      <c r="O421" s="22" t="str">
        <f t="shared" si="88"/>
        <v>Grand Masters</v>
      </c>
      <c r="P421" s="22" t="str">
        <f t="shared" si="93"/>
        <v>Edibles</v>
      </c>
      <c r="Q421" s="22" t="str">
        <f t="shared" si="89"/>
        <v>D2</v>
      </c>
    </row>
    <row r="422" spans="1:17" x14ac:dyDescent="0.25">
      <c r="A422" s="125" t="str">
        <f t="shared" si="94"/>
        <v>2025-GUS-D2</v>
      </c>
      <c r="B422" s="123">
        <f t="shared" si="95"/>
        <v>45952</v>
      </c>
      <c r="C422" s="125" t="str">
        <f t="shared" si="96"/>
        <v>Day 2</v>
      </c>
      <c r="D422" s="42" t="s">
        <v>522</v>
      </c>
      <c r="E422" s="23" t="str">
        <f>IF(D422="","",VLOOKUP(D422,MASTERLIST!$A:$E,3,FALSE))</f>
        <v>Kobus</v>
      </c>
      <c r="F422" s="23" t="str">
        <f>IF(D422="","",VLOOKUP(D422,MASTERLIST!$A:$E,4,FALSE))</f>
        <v>Rossouw</v>
      </c>
      <c r="G422" s="23" t="str">
        <f>IF(D422="","",VLOOKUP(D422,MASTERLIST!$A:$E,5,FALSE))</f>
        <v>SA Grand Masters</v>
      </c>
      <c r="H422" s="23" t="str">
        <f>IF(D422="","",VLOOKUP(D422,MASTERLIST!$A:$E,2,FALSE))</f>
        <v>SA Grand Masters</v>
      </c>
      <c r="I422" s="42" t="s">
        <v>19</v>
      </c>
      <c r="J422" s="40"/>
      <c r="K422" s="42">
        <v>44</v>
      </c>
      <c r="L422" s="41">
        <f t="shared" si="90"/>
        <v>0.9</v>
      </c>
      <c r="M422" s="41">
        <f t="shared" si="91"/>
        <v>0.9</v>
      </c>
      <c r="N422" s="22" t="str">
        <f t="shared" si="92"/>
        <v>Kobus Rossouw</v>
      </c>
      <c r="O422" s="22" t="str">
        <f t="shared" si="88"/>
        <v>Grand Masters</v>
      </c>
      <c r="P422" s="22" t="str">
        <f t="shared" si="93"/>
        <v>Edibles</v>
      </c>
      <c r="Q422" s="22" t="str">
        <f t="shared" si="89"/>
        <v>D2</v>
      </c>
    </row>
    <row r="423" spans="1:17" x14ac:dyDescent="0.25">
      <c r="A423" s="125" t="str">
        <f t="shared" si="94"/>
        <v>2025-GUS-D2</v>
      </c>
      <c r="B423" s="123">
        <f t="shared" si="95"/>
        <v>45952</v>
      </c>
      <c r="C423" s="125" t="str">
        <f t="shared" si="96"/>
        <v>Day 2</v>
      </c>
      <c r="D423" s="42" t="s">
        <v>429</v>
      </c>
      <c r="E423" s="23" t="str">
        <f>IF(D423="","",VLOOKUP(D423,MASTERLIST!$A:$E,3,FALSE))</f>
        <v>Kian</v>
      </c>
      <c r="F423" s="23" t="str">
        <f>IF(D423="","",VLOOKUP(D423,MASTERLIST!$A:$E,4,FALSE))</f>
        <v>Timmer</v>
      </c>
      <c r="G423" s="23" t="str">
        <f>IF(D423="","",VLOOKUP(D423,MASTERLIST!$A:$E,5,FALSE))</f>
        <v>SA Inland</v>
      </c>
      <c r="H423" s="23" t="str">
        <f>IF(D423="","",VLOOKUP(D423,MASTERLIST!$A:$E,2,FALSE))</f>
        <v>SA Inland</v>
      </c>
      <c r="I423" s="42" t="s">
        <v>19</v>
      </c>
      <c r="J423" s="40"/>
      <c r="K423" s="42">
        <v>42</v>
      </c>
      <c r="L423" s="41">
        <f t="shared" si="90"/>
        <v>0.8</v>
      </c>
      <c r="M423" s="41">
        <f t="shared" si="91"/>
        <v>0.8</v>
      </c>
      <c r="N423" s="22" t="str">
        <f t="shared" si="92"/>
        <v>Kian Timmer</v>
      </c>
      <c r="O423" s="22" t="str">
        <f t="shared" si="88"/>
        <v>Veterans/Inland</v>
      </c>
      <c r="P423" s="22" t="str">
        <f t="shared" si="93"/>
        <v>Edibles</v>
      </c>
      <c r="Q423" s="22" t="str">
        <f t="shared" si="89"/>
        <v>D2</v>
      </c>
    </row>
    <row r="424" spans="1:17" x14ac:dyDescent="0.25">
      <c r="A424" s="125" t="str">
        <f t="shared" si="94"/>
        <v>2025-GUS-D2</v>
      </c>
      <c r="B424" s="123">
        <f t="shared" si="95"/>
        <v>45952</v>
      </c>
      <c r="C424" s="125" t="str">
        <f t="shared" si="96"/>
        <v>Day 2</v>
      </c>
      <c r="D424" s="42" t="s">
        <v>429</v>
      </c>
      <c r="E424" s="23" t="str">
        <f>IF(D424="","",VLOOKUP(D424,MASTERLIST!$A:$E,3,FALSE))</f>
        <v>Kian</v>
      </c>
      <c r="F424" s="23" t="str">
        <f>IF(D424="","",VLOOKUP(D424,MASTERLIST!$A:$E,4,FALSE))</f>
        <v>Timmer</v>
      </c>
      <c r="G424" s="23" t="str">
        <f>IF(D424="","",VLOOKUP(D424,MASTERLIST!$A:$E,5,FALSE))</f>
        <v>SA Inland</v>
      </c>
      <c r="H424" s="23" t="str">
        <f>IF(D424="","",VLOOKUP(D424,MASTERLIST!$A:$E,2,FALSE))</f>
        <v>SA Inland</v>
      </c>
      <c r="I424" s="42" t="s">
        <v>19</v>
      </c>
      <c r="J424" s="40"/>
      <c r="K424" s="42">
        <v>48</v>
      </c>
      <c r="L424" s="41">
        <f t="shared" si="90"/>
        <v>1.1000000000000001</v>
      </c>
      <c r="M424" s="41">
        <f t="shared" si="91"/>
        <v>1.1000000000000001</v>
      </c>
      <c r="N424" s="22" t="str">
        <f t="shared" si="92"/>
        <v>Kian Timmer</v>
      </c>
      <c r="O424" s="22" t="str">
        <f t="shared" si="88"/>
        <v>Veterans/Inland</v>
      </c>
      <c r="P424" s="22" t="str">
        <f t="shared" si="93"/>
        <v>Edibles</v>
      </c>
      <c r="Q424" s="22" t="str">
        <f t="shared" si="89"/>
        <v>D2</v>
      </c>
    </row>
    <row r="425" spans="1:17" x14ac:dyDescent="0.25">
      <c r="A425" s="125" t="str">
        <f t="shared" si="94"/>
        <v>2025-GUS-D2</v>
      </c>
      <c r="B425" s="123">
        <f t="shared" si="95"/>
        <v>45952</v>
      </c>
      <c r="C425" s="125" t="str">
        <f t="shared" si="96"/>
        <v>Day 2</v>
      </c>
      <c r="D425" s="42" t="s">
        <v>429</v>
      </c>
      <c r="E425" s="23" t="str">
        <f>IF(D425="","",VLOOKUP(D425,MASTERLIST!$A:$E,3,FALSE))</f>
        <v>Kian</v>
      </c>
      <c r="F425" s="23" t="str">
        <f>IF(D425="","",VLOOKUP(D425,MASTERLIST!$A:$E,4,FALSE))</f>
        <v>Timmer</v>
      </c>
      <c r="G425" s="23" t="str">
        <f>IF(D425="","",VLOOKUP(D425,MASTERLIST!$A:$E,5,FALSE))</f>
        <v>SA Inland</v>
      </c>
      <c r="H425" s="23" t="str">
        <f>IF(D425="","",VLOOKUP(D425,MASTERLIST!$A:$E,2,FALSE))</f>
        <v>SA Inland</v>
      </c>
      <c r="I425" s="42" t="s">
        <v>19</v>
      </c>
      <c r="J425" s="40"/>
      <c r="K425" s="42">
        <v>42</v>
      </c>
      <c r="L425" s="41">
        <f t="shared" si="90"/>
        <v>0.8</v>
      </c>
      <c r="M425" s="41">
        <f t="shared" si="91"/>
        <v>0.8</v>
      </c>
      <c r="N425" s="22" t="str">
        <f t="shared" si="92"/>
        <v>Kian Timmer</v>
      </c>
      <c r="O425" s="22" t="str">
        <f t="shared" si="88"/>
        <v>Veterans/Inland</v>
      </c>
      <c r="P425" s="22" t="str">
        <f t="shared" si="93"/>
        <v>Edibles</v>
      </c>
      <c r="Q425" s="22" t="str">
        <f t="shared" si="89"/>
        <v>D2</v>
      </c>
    </row>
    <row r="426" spans="1:17" x14ac:dyDescent="0.25">
      <c r="A426" s="125" t="str">
        <f t="shared" si="94"/>
        <v>2025-GUS-D2</v>
      </c>
      <c r="B426" s="123">
        <f t="shared" si="95"/>
        <v>45952</v>
      </c>
      <c r="C426" s="125" t="str">
        <f t="shared" si="96"/>
        <v>Day 2</v>
      </c>
      <c r="D426" s="42" t="s">
        <v>429</v>
      </c>
      <c r="E426" s="23" t="str">
        <f>IF(D426="","",VLOOKUP(D426,MASTERLIST!$A:$E,3,FALSE))</f>
        <v>Kian</v>
      </c>
      <c r="F426" s="23" t="str">
        <f>IF(D426="","",VLOOKUP(D426,MASTERLIST!$A:$E,4,FALSE))</f>
        <v>Timmer</v>
      </c>
      <c r="G426" s="23" t="str">
        <f>IF(D426="","",VLOOKUP(D426,MASTERLIST!$A:$E,5,FALSE))</f>
        <v>SA Inland</v>
      </c>
      <c r="H426" s="23" t="str">
        <f>IF(D426="","",VLOOKUP(D426,MASTERLIST!$A:$E,2,FALSE))</f>
        <v>SA Inland</v>
      </c>
      <c r="I426" s="42" t="s">
        <v>19</v>
      </c>
      <c r="J426" s="40"/>
      <c r="K426" s="42">
        <v>48</v>
      </c>
      <c r="L426" s="41">
        <f t="shared" si="90"/>
        <v>1.1000000000000001</v>
      </c>
      <c r="M426" s="41">
        <f t="shared" si="91"/>
        <v>1.1000000000000001</v>
      </c>
      <c r="N426" s="22" t="str">
        <f t="shared" si="92"/>
        <v>Kian Timmer</v>
      </c>
      <c r="O426" s="22" t="str">
        <f t="shared" si="88"/>
        <v>Veterans/Inland</v>
      </c>
      <c r="P426" s="22" t="str">
        <f t="shared" si="93"/>
        <v>Edibles</v>
      </c>
      <c r="Q426" s="22" t="str">
        <f t="shared" si="89"/>
        <v>D2</v>
      </c>
    </row>
    <row r="427" spans="1:17" x14ac:dyDescent="0.25">
      <c r="A427" s="125" t="str">
        <f t="shared" si="94"/>
        <v>2025-GUS-D2</v>
      </c>
      <c r="B427" s="123">
        <f t="shared" si="95"/>
        <v>45952</v>
      </c>
      <c r="C427" s="125" t="str">
        <f t="shared" si="96"/>
        <v>Day 2</v>
      </c>
      <c r="D427" s="42" t="s">
        <v>429</v>
      </c>
      <c r="E427" s="23" t="str">
        <f>IF(D427="","",VLOOKUP(D427,MASTERLIST!$A:$E,3,FALSE))</f>
        <v>Kian</v>
      </c>
      <c r="F427" s="23" t="str">
        <f>IF(D427="","",VLOOKUP(D427,MASTERLIST!$A:$E,4,FALSE))</f>
        <v>Timmer</v>
      </c>
      <c r="G427" s="23" t="str">
        <f>IF(D427="","",VLOOKUP(D427,MASTERLIST!$A:$E,5,FALSE))</f>
        <v>SA Inland</v>
      </c>
      <c r="H427" s="23" t="str">
        <f>IF(D427="","",VLOOKUP(D427,MASTERLIST!$A:$E,2,FALSE))</f>
        <v>SA Inland</v>
      </c>
      <c r="I427" s="42" t="s">
        <v>19</v>
      </c>
      <c r="J427" s="40"/>
      <c r="K427" s="42">
        <v>56</v>
      </c>
      <c r="L427" s="41">
        <f t="shared" si="90"/>
        <v>1.8</v>
      </c>
      <c r="M427" s="41">
        <f t="shared" si="91"/>
        <v>1.8</v>
      </c>
      <c r="N427" s="22" t="str">
        <f t="shared" si="92"/>
        <v>Kian Timmer</v>
      </c>
      <c r="O427" s="22" t="str">
        <f t="shared" si="88"/>
        <v>Veterans/Inland</v>
      </c>
      <c r="P427" s="22" t="str">
        <f t="shared" si="93"/>
        <v>Edibles</v>
      </c>
      <c r="Q427" s="22" t="str">
        <f t="shared" si="89"/>
        <v>D2</v>
      </c>
    </row>
    <row r="428" spans="1:17" x14ac:dyDescent="0.25">
      <c r="A428" s="125" t="str">
        <f t="shared" si="94"/>
        <v>2025-GUS-D2</v>
      </c>
      <c r="B428" s="123">
        <f t="shared" si="95"/>
        <v>45952</v>
      </c>
      <c r="C428" s="125" t="str">
        <f t="shared" si="96"/>
        <v>Day 2</v>
      </c>
      <c r="D428" s="42" t="s">
        <v>429</v>
      </c>
      <c r="E428" s="23" t="str">
        <f>IF(D428="","",VLOOKUP(D428,MASTERLIST!$A:$E,3,FALSE))</f>
        <v>Kian</v>
      </c>
      <c r="F428" s="23" t="str">
        <f>IF(D428="","",VLOOKUP(D428,MASTERLIST!$A:$E,4,FALSE))</f>
        <v>Timmer</v>
      </c>
      <c r="G428" s="23" t="str">
        <f>IF(D428="","",VLOOKUP(D428,MASTERLIST!$A:$E,5,FALSE))</f>
        <v>SA Inland</v>
      </c>
      <c r="H428" s="23" t="str">
        <f>IF(D428="","",VLOOKUP(D428,MASTERLIST!$A:$E,2,FALSE))</f>
        <v>SA Inland</v>
      </c>
      <c r="I428" s="42" t="s">
        <v>19</v>
      </c>
      <c r="J428" s="40"/>
      <c r="K428" s="42">
        <v>45</v>
      </c>
      <c r="L428" s="41">
        <f t="shared" si="90"/>
        <v>0.9</v>
      </c>
      <c r="M428" s="41">
        <f t="shared" si="91"/>
        <v>0.9</v>
      </c>
      <c r="N428" s="22" t="str">
        <f t="shared" si="92"/>
        <v>Kian Timmer</v>
      </c>
      <c r="O428" s="22" t="str">
        <f t="shared" si="88"/>
        <v>Veterans/Inland</v>
      </c>
      <c r="P428" s="22" t="str">
        <f t="shared" si="93"/>
        <v>Edibles</v>
      </c>
      <c r="Q428" s="22" t="str">
        <f t="shared" si="89"/>
        <v>D2</v>
      </c>
    </row>
    <row r="429" spans="1:17" x14ac:dyDescent="0.25">
      <c r="A429" s="125" t="str">
        <f t="shared" si="94"/>
        <v>2025-GUS-D2</v>
      </c>
      <c r="B429" s="123">
        <f t="shared" si="95"/>
        <v>45952</v>
      </c>
      <c r="C429" s="125" t="str">
        <f t="shared" si="96"/>
        <v>Day 2</v>
      </c>
      <c r="D429" s="42" t="s">
        <v>429</v>
      </c>
      <c r="E429" s="23" t="str">
        <f>IF(D429="","",VLOOKUP(D429,MASTERLIST!$A:$E,3,FALSE))</f>
        <v>Kian</v>
      </c>
      <c r="F429" s="23" t="str">
        <f>IF(D429="","",VLOOKUP(D429,MASTERLIST!$A:$E,4,FALSE))</f>
        <v>Timmer</v>
      </c>
      <c r="G429" s="23" t="str">
        <f>IF(D429="","",VLOOKUP(D429,MASTERLIST!$A:$E,5,FALSE))</f>
        <v>SA Inland</v>
      </c>
      <c r="H429" s="23" t="str">
        <f>IF(D429="","",VLOOKUP(D429,MASTERLIST!$A:$E,2,FALSE))</f>
        <v>SA Inland</v>
      </c>
      <c r="I429" s="42" t="s">
        <v>19</v>
      </c>
      <c r="J429" s="40"/>
      <c r="K429" s="42">
        <v>48</v>
      </c>
      <c r="L429" s="41">
        <f t="shared" si="90"/>
        <v>1.1000000000000001</v>
      </c>
      <c r="M429" s="41">
        <f t="shared" si="91"/>
        <v>1.1000000000000001</v>
      </c>
      <c r="N429" s="22" t="str">
        <f t="shared" si="92"/>
        <v>Kian Timmer</v>
      </c>
      <c r="O429" s="22" t="str">
        <f t="shared" si="88"/>
        <v>Veterans/Inland</v>
      </c>
      <c r="P429" s="22" t="str">
        <f t="shared" si="93"/>
        <v>Edibles</v>
      </c>
      <c r="Q429" s="22" t="str">
        <f t="shared" si="89"/>
        <v>D2</v>
      </c>
    </row>
    <row r="430" spans="1:17" x14ac:dyDescent="0.25">
      <c r="A430" s="125" t="str">
        <f t="shared" si="94"/>
        <v>2025-GUS-D2</v>
      </c>
      <c r="B430" s="123">
        <f t="shared" si="95"/>
        <v>45952</v>
      </c>
      <c r="C430" s="125" t="str">
        <f t="shared" si="96"/>
        <v>Day 2</v>
      </c>
      <c r="D430" s="42" t="s">
        <v>429</v>
      </c>
      <c r="E430" s="23" t="str">
        <f>IF(D430="","",VLOOKUP(D430,MASTERLIST!$A:$E,3,FALSE))</f>
        <v>Kian</v>
      </c>
      <c r="F430" s="23" t="str">
        <f>IF(D430="","",VLOOKUP(D430,MASTERLIST!$A:$E,4,FALSE))</f>
        <v>Timmer</v>
      </c>
      <c r="G430" s="23" t="str">
        <f>IF(D430="","",VLOOKUP(D430,MASTERLIST!$A:$E,5,FALSE))</f>
        <v>SA Inland</v>
      </c>
      <c r="H430" s="23" t="str">
        <f>IF(D430="","",VLOOKUP(D430,MASTERLIST!$A:$E,2,FALSE))</f>
        <v>SA Inland</v>
      </c>
      <c r="I430" s="42" t="s">
        <v>19</v>
      </c>
      <c r="J430" s="40"/>
      <c r="K430" s="42">
        <v>48</v>
      </c>
      <c r="L430" s="41">
        <f t="shared" si="90"/>
        <v>1.1000000000000001</v>
      </c>
      <c r="M430" s="41">
        <f t="shared" si="91"/>
        <v>1.1000000000000001</v>
      </c>
      <c r="N430" s="22" t="str">
        <f t="shared" si="92"/>
        <v>Kian Timmer</v>
      </c>
      <c r="O430" s="22" t="str">
        <f t="shared" si="88"/>
        <v>Veterans/Inland</v>
      </c>
      <c r="P430" s="22" t="str">
        <f t="shared" si="93"/>
        <v>Edibles</v>
      </c>
      <c r="Q430" s="22" t="str">
        <f t="shared" si="89"/>
        <v>D2</v>
      </c>
    </row>
    <row r="431" spans="1:17" x14ac:dyDescent="0.25">
      <c r="A431" s="125" t="str">
        <f t="shared" si="94"/>
        <v>2025-GUS-D2</v>
      </c>
      <c r="B431" s="123">
        <f t="shared" si="95"/>
        <v>45952</v>
      </c>
      <c r="C431" s="125" t="str">
        <f t="shared" si="96"/>
        <v>Day 2</v>
      </c>
      <c r="D431" s="42" t="s">
        <v>429</v>
      </c>
      <c r="E431" s="23" t="str">
        <f>IF(D431="","",VLOOKUP(D431,MASTERLIST!$A:$E,3,FALSE))</f>
        <v>Kian</v>
      </c>
      <c r="F431" s="23" t="str">
        <f>IF(D431="","",VLOOKUP(D431,MASTERLIST!$A:$E,4,FALSE))</f>
        <v>Timmer</v>
      </c>
      <c r="G431" s="23" t="str">
        <f>IF(D431="","",VLOOKUP(D431,MASTERLIST!$A:$E,5,FALSE))</f>
        <v>SA Inland</v>
      </c>
      <c r="H431" s="23" t="str">
        <f>IF(D431="","",VLOOKUP(D431,MASTERLIST!$A:$E,2,FALSE))</f>
        <v>SA Inland</v>
      </c>
      <c r="I431" s="42" t="s">
        <v>19</v>
      </c>
      <c r="J431" s="40"/>
      <c r="K431" s="42">
        <v>54</v>
      </c>
      <c r="L431" s="41">
        <f t="shared" si="90"/>
        <v>1.6</v>
      </c>
      <c r="M431" s="41">
        <f t="shared" si="91"/>
        <v>1.6</v>
      </c>
      <c r="N431" s="22" t="str">
        <f t="shared" si="92"/>
        <v>Kian Timmer</v>
      </c>
      <c r="O431" s="22" t="str">
        <f t="shared" si="88"/>
        <v>Veterans/Inland</v>
      </c>
      <c r="P431" s="22" t="str">
        <f t="shared" si="93"/>
        <v>Edibles</v>
      </c>
      <c r="Q431" s="22" t="str">
        <f t="shared" si="89"/>
        <v>D2</v>
      </c>
    </row>
    <row r="432" spans="1:17" x14ac:dyDescent="0.25">
      <c r="A432" s="125" t="str">
        <f t="shared" si="94"/>
        <v>2025-GUS-D2</v>
      </c>
      <c r="B432" s="123">
        <f t="shared" si="95"/>
        <v>45952</v>
      </c>
      <c r="C432" s="125" t="str">
        <f t="shared" si="96"/>
        <v>Day 2</v>
      </c>
      <c r="D432" s="42" t="s">
        <v>429</v>
      </c>
      <c r="E432" s="23" t="str">
        <f>IF(D432="","",VLOOKUP(D432,MASTERLIST!$A:$E,3,FALSE))</f>
        <v>Kian</v>
      </c>
      <c r="F432" s="23" t="str">
        <f>IF(D432="","",VLOOKUP(D432,MASTERLIST!$A:$E,4,FALSE))</f>
        <v>Timmer</v>
      </c>
      <c r="G432" s="23" t="str">
        <f>IF(D432="","",VLOOKUP(D432,MASTERLIST!$A:$E,5,FALSE))</f>
        <v>SA Inland</v>
      </c>
      <c r="H432" s="23" t="str">
        <f>IF(D432="","",VLOOKUP(D432,MASTERLIST!$A:$E,2,FALSE))</f>
        <v>SA Inland</v>
      </c>
      <c r="I432" s="42" t="s">
        <v>19</v>
      </c>
      <c r="J432" s="40"/>
      <c r="K432" s="42">
        <v>52</v>
      </c>
      <c r="L432" s="41">
        <f t="shared" si="90"/>
        <v>1.4</v>
      </c>
      <c r="M432" s="41">
        <f t="shared" si="91"/>
        <v>1.4</v>
      </c>
      <c r="N432" s="22" t="str">
        <f t="shared" si="92"/>
        <v>Kian Timmer</v>
      </c>
      <c r="O432" s="22" t="str">
        <f t="shared" si="88"/>
        <v>Veterans/Inland</v>
      </c>
      <c r="P432" s="22" t="str">
        <f t="shared" si="93"/>
        <v>Edibles</v>
      </c>
      <c r="Q432" s="22" t="str">
        <f t="shared" si="89"/>
        <v>D2</v>
      </c>
    </row>
    <row r="433" spans="1:17" x14ac:dyDescent="0.25">
      <c r="A433" s="125" t="str">
        <f t="shared" si="94"/>
        <v>2025-GUS-D2</v>
      </c>
      <c r="B433" s="123">
        <f t="shared" si="95"/>
        <v>45952</v>
      </c>
      <c r="C433" s="125" t="str">
        <f t="shared" si="96"/>
        <v>Day 2</v>
      </c>
      <c r="D433" s="42" t="s">
        <v>429</v>
      </c>
      <c r="E433" s="23" t="str">
        <f>IF(D433="","",VLOOKUP(D433,MASTERLIST!$A:$E,3,FALSE))</f>
        <v>Kian</v>
      </c>
      <c r="F433" s="23" t="str">
        <f>IF(D433="","",VLOOKUP(D433,MASTERLIST!$A:$E,4,FALSE))</f>
        <v>Timmer</v>
      </c>
      <c r="G433" s="23" t="str">
        <f>IF(D433="","",VLOOKUP(D433,MASTERLIST!$A:$E,5,FALSE))</f>
        <v>SA Inland</v>
      </c>
      <c r="H433" s="23" t="str">
        <f>IF(D433="","",VLOOKUP(D433,MASTERLIST!$A:$E,2,FALSE))</f>
        <v>SA Inland</v>
      </c>
      <c r="I433" s="42" t="s">
        <v>19</v>
      </c>
      <c r="J433" s="40"/>
      <c r="K433" s="42">
        <v>49</v>
      </c>
      <c r="L433" s="41">
        <f t="shared" si="90"/>
        <v>1.2</v>
      </c>
      <c r="M433" s="41">
        <f t="shared" si="91"/>
        <v>1.2</v>
      </c>
      <c r="N433" s="22" t="str">
        <f t="shared" si="92"/>
        <v>Kian Timmer</v>
      </c>
      <c r="O433" s="22" t="str">
        <f t="shared" si="88"/>
        <v>Veterans/Inland</v>
      </c>
      <c r="P433" s="22" t="str">
        <f t="shared" si="93"/>
        <v>Edibles</v>
      </c>
      <c r="Q433" s="22" t="str">
        <f t="shared" si="89"/>
        <v>D2</v>
      </c>
    </row>
    <row r="434" spans="1:17" x14ac:dyDescent="0.25">
      <c r="A434" s="125" t="str">
        <f t="shared" si="94"/>
        <v>2025-GUS-D2</v>
      </c>
      <c r="B434" s="123">
        <f t="shared" si="95"/>
        <v>45952</v>
      </c>
      <c r="C434" s="125" t="str">
        <f t="shared" si="96"/>
        <v>Day 2</v>
      </c>
      <c r="D434" s="42" t="s">
        <v>429</v>
      </c>
      <c r="E434" s="23" t="str">
        <f>IF(D434="","",VLOOKUP(D434,MASTERLIST!$A:$E,3,FALSE))</f>
        <v>Kian</v>
      </c>
      <c r="F434" s="23" t="str">
        <f>IF(D434="","",VLOOKUP(D434,MASTERLIST!$A:$E,4,FALSE))</f>
        <v>Timmer</v>
      </c>
      <c r="G434" s="23" t="str">
        <f>IF(D434="","",VLOOKUP(D434,MASTERLIST!$A:$E,5,FALSE))</f>
        <v>SA Inland</v>
      </c>
      <c r="H434" s="23" t="str">
        <f>IF(D434="","",VLOOKUP(D434,MASTERLIST!$A:$E,2,FALSE))</f>
        <v>SA Inland</v>
      </c>
      <c r="I434" s="42" t="s">
        <v>19</v>
      </c>
      <c r="J434" s="40"/>
      <c r="K434" s="42">
        <v>54</v>
      </c>
      <c r="L434" s="41">
        <f t="shared" si="90"/>
        <v>1.6</v>
      </c>
      <c r="M434" s="41">
        <f t="shared" si="91"/>
        <v>1.6</v>
      </c>
      <c r="N434" s="22" t="str">
        <f t="shared" si="92"/>
        <v>Kian Timmer</v>
      </c>
      <c r="O434" s="22" t="str">
        <f t="shared" si="88"/>
        <v>Veterans/Inland</v>
      </c>
      <c r="P434" s="22" t="str">
        <f t="shared" si="93"/>
        <v>Edibles</v>
      </c>
      <c r="Q434" s="22" t="str">
        <f t="shared" si="89"/>
        <v>D2</v>
      </c>
    </row>
    <row r="435" spans="1:17" x14ac:dyDescent="0.25">
      <c r="A435" s="125" t="str">
        <f t="shared" si="94"/>
        <v>2025-GUS-D2</v>
      </c>
      <c r="B435" s="123">
        <f t="shared" si="95"/>
        <v>45952</v>
      </c>
      <c r="C435" s="125" t="str">
        <f t="shared" si="96"/>
        <v>Day 2</v>
      </c>
      <c r="D435" s="42" t="s">
        <v>429</v>
      </c>
      <c r="E435" s="23" t="str">
        <f>IF(D435="","",VLOOKUP(D435,MASTERLIST!$A:$E,3,FALSE))</f>
        <v>Kian</v>
      </c>
      <c r="F435" s="23" t="str">
        <f>IF(D435="","",VLOOKUP(D435,MASTERLIST!$A:$E,4,FALSE))</f>
        <v>Timmer</v>
      </c>
      <c r="G435" s="23" t="str">
        <f>IF(D435="","",VLOOKUP(D435,MASTERLIST!$A:$E,5,FALSE))</f>
        <v>SA Inland</v>
      </c>
      <c r="H435" s="23" t="str">
        <f>IF(D435="","",VLOOKUP(D435,MASTERLIST!$A:$E,2,FALSE))</f>
        <v>SA Inland</v>
      </c>
      <c r="I435" s="42" t="s">
        <v>19</v>
      </c>
      <c r="J435" s="40"/>
      <c r="K435" s="42">
        <v>48</v>
      </c>
      <c r="L435" s="41">
        <f t="shared" si="90"/>
        <v>1.1000000000000001</v>
      </c>
      <c r="M435" s="41">
        <f t="shared" si="91"/>
        <v>1.1000000000000001</v>
      </c>
      <c r="N435" s="22" t="str">
        <f t="shared" si="92"/>
        <v>Kian Timmer</v>
      </c>
      <c r="O435" s="22" t="str">
        <f t="shared" si="88"/>
        <v>Veterans/Inland</v>
      </c>
      <c r="P435" s="22" t="str">
        <f t="shared" si="93"/>
        <v>Edibles</v>
      </c>
      <c r="Q435" s="22" t="str">
        <f t="shared" si="89"/>
        <v>D2</v>
      </c>
    </row>
    <row r="436" spans="1:17" x14ac:dyDescent="0.25">
      <c r="A436" s="125" t="str">
        <f t="shared" si="94"/>
        <v>2025-GUS-D2</v>
      </c>
      <c r="B436" s="123">
        <f t="shared" si="95"/>
        <v>45952</v>
      </c>
      <c r="C436" s="125" t="str">
        <f t="shared" si="96"/>
        <v>Day 2</v>
      </c>
      <c r="D436" s="42" t="s">
        <v>427</v>
      </c>
      <c r="E436" s="23" t="str">
        <f>IF(D436="","",VLOOKUP(D436,MASTERLIST!$A:$E,3,FALSE))</f>
        <v>Wimpie</v>
      </c>
      <c r="F436" s="23" t="str">
        <f>IF(D436="","",VLOOKUP(D436,MASTERLIST!$A:$E,4,FALSE))</f>
        <v>Barnard</v>
      </c>
      <c r="G436" s="23" t="str">
        <f>IF(D436="","",VLOOKUP(D436,MASTERLIST!$A:$E,5,FALSE))</f>
        <v>SA Inland</v>
      </c>
      <c r="H436" s="23" t="str">
        <f>IF(D436="","",VLOOKUP(D436,MASTERLIST!$A:$E,2,FALSE))</f>
        <v>SA Inland</v>
      </c>
      <c r="I436" s="42" t="s">
        <v>19</v>
      </c>
      <c r="J436" s="40"/>
      <c r="K436" s="42">
        <v>51</v>
      </c>
      <c r="L436" s="41">
        <f t="shared" si="90"/>
        <v>1.4</v>
      </c>
      <c r="M436" s="41">
        <f t="shared" si="91"/>
        <v>1.4</v>
      </c>
      <c r="N436" s="22" t="str">
        <f t="shared" si="92"/>
        <v>Wimpie Barnard</v>
      </c>
      <c r="O436" s="22" t="str">
        <f t="shared" si="88"/>
        <v>Veterans/Inland</v>
      </c>
      <c r="P436" s="22" t="str">
        <f t="shared" si="93"/>
        <v>Edibles</v>
      </c>
      <c r="Q436" s="22" t="str">
        <f t="shared" si="89"/>
        <v>D2</v>
      </c>
    </row>
    <row r="437" spans="1:17" x14ac:dyDescent="0.25">
      <c r="A437" s="125" t="str">
        <f t="shared" si="94"/>
        <v>2025-GUS-D2</v>
      </c>
      <c r="B437" s="123">
        <f t="shared" si="95"/>
        <v>45952</v>
      </c>
      <c r="C437" s="125" t="str">
        <f t="shared" si="96"/>
        <v>Day 2</v>
      </c>
      <c r="D437" s="42" t="s">
        <v>427</v>
      </c>
      <c r="E437" s="23" t="str">
        <f>IF(D437="","",VLOOKUP(D437,MASTERLIST!$A:$E,3,FALSE))</f>
        <v>Wimpie</v>
      </c>
      <c r="F437" s="23" t="str">
        <f>IF(D437="","",VLOOKUP(D437,MASTERLIST!$A:$E,4,FALSE))</f>
        <v>Barnard</v>
      </c>
      <c r="G437" s="23" t="str">
        <f>IF(D437="","",VLOOKUP(D437,MASTERLIST!$A:$E,5,FALSE))</f>
        <v>SA Inland</v>
      </c>
      <c r="H437" s="23" t="str">
        <f>IF(D437="","",VLOOKUP(D437,MASTERLIST!$A:$E,2,FALSE))</f>
        <v>SA Inland</v>
      </c>
      <c r="I437" s="42" t="s">
        <v>19</v>
      </c>
      <c r="J437" s="40"/>
      <c r="K437" s="42">
        <v>50</v>
      </c>
      <c r="L437" s="41">
        <f t="shared" si="90"/>
        <v>1.3</v>
      </c>
      <c r="M437" s="41">
        <f t="shared" si="91"/>
        <v>1.3</v>
      </c>
      <c r="N437" s="22" t="str">
        <f t="shared" si="92"/>
        <v>Wimpie Barnard</v>
      </c>
      <c r="O437" s="22" t="str">
        <f t="shared" si="88"/>
        <v>Veterans/Inland</v>
      </c>
      <c r="P437" s="22" t="str">
        <f t="shared" si="93"/>
        <v>Edibles</v>
      </c>
      <c r="Q437" s="22" t="str">
        <f t="shared" si="89"/>
        <v>D2</v>
      </c>
    </row>
    <row r="438" spans="1:17" x14ac:dyDescent="0.25">
      <c r="A438" s="125" t="str">
        <f t="shared" si="94"/>
        <v>2025-GUS-D2</v>
      </c>
      <c r="B438" s="123">
        <f t="shared" si="95"/>
        <v>45952</v>
      </c>
      <c r="C438" s="125" t="str">
        <f t="shared" si="96"/>
        <v>Day 2</v>
      </c>
      <c r="D438" s="42" t="s">
        <v>427</v>
      </c>
      <c r="E438" s="23" t="str">
        <f>IF(D438="","",VLOOKUP(D438,MASTERLIST!$A:$E,3,FALSE))</f>
        <v>Wimpie</v>
      </c>
      <c r="F438" s="23" t="str">
        <f>IF(D438="","",VLOOKUP(D438,MASTERLIST!$A:$E,4,FALSE))</f>
        <v>Barnard</v>
      </c>
      <c r="G438" s="23" t="str">
        <f>IF(D438="","",VLOOKUP(D438,MASTERLIST!$A:$E,5,FALSE))</f>
        <v>SA Inland</v>
      </c>
      <c r="H438" s="23" t="str">
        <f>IF(D438="","",VLOOKUP(D438,MASTERLIST!$A:$E,2,FALSE))</f>
        <v>SA Inland</v>
      </c>
      <c r="I438" s="42" t="s">
        <v>19</v>
      </c>
      <c r="J438" s="40"/>
      <c r="K438" s="42">
        <v>47</v>
      </c>
      <c r="L438" s="41">
        <f t="shared" si="90"/>
        <v>1.1000000000000001</v>
      </c>
      <c r="M438" s="41">
        <f t="shared" si="91"/>
        <v>1.1000000000000001</v>
      </c>
      <c r="N438" s="22" t="str">
        <f t="shared" si="92"/>
        <v>Wimpie Barnard</v>
      </c>
      <c r="O438" s="22" t="str">
        <f t="shared" si="88"/>
        <v>Veterans/Inland</v>
      </c>
      <c r="P438" s="22" t="str">
        <f t="shared" si="93"/>
        <v>Edibles</v>
      </c>
      <c r="Q438" s="22" t="str">
        <f t="shared" si="89"/>
        <v>D2</v>
      </c>
    </row>
    <row r="439" spans="1:17" x14ac:dyDescent="0.25">
      <c r="A439" s="125" t="str">
        <f t="shared" si="94"/>
        <v>2025-GUS-D2</v>
      </c>
      <c r="B439" s="123">
        <f t="shared" si="95"/>
        <v>45952</v>
      </c>
      <c r="C439" s="125" t="str">
        <f t="shared" si="96"/>
        <v>Day 2</v>
      </c>
      <c r="D439" s="42" t="s">
        <v>427</v>
      </c>
      <c r="E439" s="23" t="str">
        <f>IF(D439="","",VLOOKUP(D439,MASTERLIST!$A:$E,3,FALSE))</f>
        <v>Wimpie</v>
      </c>
      <c r="F439" s="23" t="str">
        <f>IF(D439="","",VLOOKUP(D439,MASTERLIST!$A:$E,4,FALSE))</f>
        <v>Barnard</v>
      </c>
      <c r="G439" s="23" t="str">
        <f>IF(D439="","",VLOOKUP(D439,MASTERLIST!$A:$E,5,FALSE))</f>
        <v>SA Inland</v>
      </c>
      <c r="H439" s="23" t="str">
        <f>IF(D439="","",VLOOKUP(D439,MASTERLIST!$A:$E,2,FALSE))</f>
        <v>SA Inland</v>
      </c>
      <c r="I439" s="42" t="s">
        <v>19</v>
      </c>
      <c r="J439" s="40"/>
      <c r="K439" s="42">
        <v>55</v>
      </c>
      <c r="L439" s="41">
        <f t="shared" si="90"/>
        <v>1.7</v>
      </c>
      <c r="M439" s="41">
        <f t="shared" si="91"/>
        <v>1.7</v>
      </c>
      <c r="N439" s="22" t="str">
        <f t="shared" si="92"/>
        <v>Wimpie Barnard</v>
      </c>
      <c r="O439" s="22" t="str">
        <f t="shared" si="88"/>
        <v>Veterans/Inland</v>
      </c>
      <c r="P439" s="22" t="str">
        <f t="shared" si="93"/>
        <v>Edibles</v>
      </c>
      <c r="Q439" s="22" t="str">
        <f t="shared" si="89"/>
        <v>D2</v>
      </c>
    </row>
    <row r="440" spans="1:17" x14ac:dyDescent="0.25">
      <c r="A440" s="125" t="str">
        <f t="shared" si="94"/>
        <v>2025-GUS-D2</v>
      </c>
      <c r="B440" s="123">
        <f t="shared" si="95"/>
        <v>45952</v>
      </c>
      <c r="C440" s="125" t="str">
        <f t="shared" si="96"/>
        <v>Day 2</v>
      </c>
      <c r="D440" s="42" t="s">
        <v>427</v>
      </c>
      <c r="E440" s="23" t="str">
        <f>IF(D440="","",VLOOKUP(D440,MASTERLIST!$A:$E,3,FALSE))</f>
        <v>Wimpie</v>
      </c>
      <c r="F440" s="23" t="str">
        <f>IF(D440="","",VLOOKUP(D440,MASTERLIST!$A:$E,4,FALSE))</f>
        <v>Barnard</v>
      </c>
      <c r="G440" s="23" t="str">
        <f>IF(D440="","",VLOOKUP(D440,MASTERLIST!$A:$E,5,FALSE))</f>
        <v>SA Inland</v>
      </c>
      <c r="H440" s="23" t="str">
        <f>IF(D440="","",VLOOKUP(D440,MASTERLIST!$A:$E,2,FALSE))</f>
        <v>SA Inland</v>
      </c>
      <c r="I440" s="42" t="s">
        <v>19</v>
      </c>
      <c r="J440" s="40"/>
      <c r="K440" s="42">
        <v>45</v>
      </c>
      <c r="L440" s="41">
        <f t="shared" si="90"/>
        <v>0.9</v>
      </c>
      <c r="M440" s="41">
        <f t="shared" si="91"/>
        <v>0.9</v>
      </c>
      <c r="N440" s="22" t="str">
        <f t="shared" si="92"/>
        <v>Wimpie Barnard</v>
      </c>
      <c r="O440" s="22" t="str">
        <f t="shared" si="88"/>
        <v>Veterans/Inland</v>
      </c>
      <c r="P440" s="22" t="str">
        <f t="shared" si="93"/>
        <v>Edibles</v>
      </c>
      <c r="Q440" s="22" t="str">
        <f t="shared" si="89"/>
        <v>D2</v>
      </c>
    </row>
    <row r="441" spans="1:17" x14ac:dyDescent="0.25">
      <c r="A441" s="125" t="str">
        <f t="shared" si="94"/>
        <v>2025-GUS-D2</v>
      </c>
      <c r="B441" s="123">
        <f t="shared" si="95"/>
        <v>45952</v>
      </c>
      <c r="C441" s="125" t="str">
        <f t="shared" si="96"/>
        <v>Day 2</v>
      </c>
      <c r="D441" s="42" t="s">
        <v>427</v>
      </c>
      <c r="E441" s="23" t="str">
        <f>IF(D441="","",VLOOKUP(D441,MASTERLIST!$A:$E,3,FALSE))</f>
        <v>Wimpie</v>
      </c>
      <c r="F441" s="23" t="str">
        <f>IF(D441="","",VLOOKUP(D441,MASTERLIST!$A:$E,4,FALSE))</f>
        <v>Barnard</v>
      </c>
      <c r="G441" s="23" t="str">
        <f>IF(D441="","",VLOOKUP(D441,MASTERLIST!$A:$E,5,FALSE))</f>
        <v>SA Inland</v>
      </c>
      <c r="H441" s="23" t="str">
        <f>IF(D441="","",VLOOKUP(D441,MASTERLIST!$A:$E,2,FALSE))</f>
        <v>SA Inland</v>
      </c>
      <c r="I441" s="42" t="s">
        <v>19</v>
      </c>
      <c r="J441" s="40"/>
      <c r="K441" s="42">
        <v>49</v>
      </c>
      <c r="L441" s="41">
        <f t="shared" si="90"/>
        <v>1.2</v>
      </c>
      <c r="M441" s="41">
        <f t="shared" si="91"/>
        <v>1.2</v>
      </c>
      <c r="N441" s="22" t="str">
        <f t="shared" si="92"/>
        <v>Wimpie Barnard</v>
      </c>
      <c r="O441" s="22" t="str">
        <f t="shared" si="88"/>
        <v>Veterans/Inland</v>
      </c>
      <c r="P441" s="22" t="str">
        <f t="shared" si="93"/>
        <v>Edibles</v>
      </c>
      <c r="Q441" s="22" t="str">
        <f t="shared" si="89"/>
        <v>D2</v>
      </c>
    </row>
    <row r="442" spans="1:17" x14ac:dyDescent="0.25">
      <c r="A442" s="125" t="str">
        <f t="shared" si="94"/>
        <v>2025-GUS-D2</v>
      </c>
      <c r="B442" s="123">
        <f t="shared" si="95"/>
        <v>45952</v>
      </c>
      <c r="C442" s="125" t="str">
        <f t="shared" si="96"/>
        <v>Day 2</v>
      </c>
      <c r="D442" s="42" t="s">
        <v>427</v>
      </c>
      <c r="E442" s="23" t="str">
        <f>IF(D442="","",VLOOKUP(D442,MASTERLIST!$A:$E,3,FALSE))</f>
        <v>Wimpie</v>
      </c>
      <c r="F442" s="23" t="str">
        <f>IF(D442="","",VLOOKUP(D442,MASTERLIST!$A:$E,4,FALSE))</f>
        <v>Barnard</v>
      </c>
      <c r="G442" s="23" t="str">
        <f>IF(D442="","",VLOOKUP(D442,MASTERLIST!$A:$E,5,FALSE))</f>
        <v>SA Inland</v>
      </c>
      <c r="H442" s="23" t="str">
        <f>IF(D442="","",VLOOKUP(D442,MASTERLIST!$A:$E,2,FALSE))</f>
        <v>SA Inland</v>
      </c>
      <c r="I442" s="42" t="s">
        <v>19</v>
      </c>
      <c r="J442" s="40"/>
      <c r="K442" s="42">
        <v>42</v>
      </c>
      <c r="L442" s="41">
        <f t="shared" si="90"/>
        <v>0.8</v>
      </c>
      <c r="M442" s="41">
        <f t="shared" si="91"/>
        <v>0.8</v>
      </c>
      <c r="N442" s="22" t="str">
        <f t="shared" si="92"/>
        <v>Wimpie Barnard</v>
      </c>
      <c r="O442" s="22" t="str">
        <f t="shared" si="88"/>
        <v>Veterans/Inland</v>
      </c>
      <c r="P442" s="22" t="str">
        <f t="shared" si="93"/>
        <v>Edibles</v>
      </c>
      <c r="Q442" s="22" t="str">
        <f t="shared" si="89"/>
        <v>D2</v>
      </c>
    </row>
    <row r="443" spans="1:17" x14ac:dyDescent="0.25">
      <c r="A443" s="125" t="str">
        <f t="shared" si="94"/>
        <v>2025-GUS-D2</v>
      </c>
      <c r="B443" s="123">
        <f t="shared" si="95"/>
        <v>45952</v>
      </c>
      <c r="C443" s="125" t="str">
        <f t="shared" si="96"/>
        <v>Day 2</v>
      </c>
      <c r="D443" s="42" t="s">
        <v>427</v>
      </c>
      <c r="E443" s="23" t="str">
        <f>IF(D443="","",VLOOKUP(D443,MASTERLIST!$A:$E,3,FALSE))</f>
        <v>Wimpie</v>
      </c>
      <c r="F443" s="23" t="str">
        <f>IF(D443="","",VLOOKUP(D443,MASTERLIST!$A:$E,4,FALSE))</f>
        <v>Barnard</v>
      </c>
      <c r="G443" s="23" t="str">
        <f>IF(D443="","",VLOOKUP(D443,MASTERLIST!$A:$E,5,FALSE))</f>
        <v>SA Inland</v>
      </c>
      <c r="H443" s="23" t="str">
        <f>IF(D443="","",VLOOKUP(D443,MASTERLIST!$A:$E,2,FALSE))</f>
        <v>SA Inland</v>
      </c>
      <c r="I443" s="42" t="s">
        <v>19</v>
      </c>
      <c r="J443" s="40"/>
      <c r="K443" s="42">
        <v>45</v>
      </c>
      <c r="L443" s="41">
        <f t="shared" si="90"/>
        <v>0.9</v>
      </c>
      <c r="M443" s="41">
        <f t="shared" si="91"/>
        <v>0.9</v>
      </c>
      <c r="N443" s="22" t="str">
        <f t="shared" si="92"/>
        <v>Wimpie Barnard</v>
      </c>
      <c r="O443" s="22" t="str">
        <f t="shared" si="88"/>
        <v>Veterans/Inland</v>
      </c>
      <c r="P443" s="22" t="str">
        <f t="shared" si="93"/>
        <v>Edibles</v>
      </c>
      <c r="Q443" s="22" t="str">
        <f t="shared" si="89"/>
        <v>D2</v>
      </c>
    </row>
    <row r="444" spans="1:17" x14ac:dyDescent="0.25">
      <c r="A444" s="125" t="str">
        <f t="shared" si="94"/>
        <v>2025-GUS-D2</v>
      </c>
      <c r="B444" s="123">
        <f t="shared" si="95"/>
        <v>45952</v>
      </c>
      <c r="C444" s="125" t="str">
        <f t="shared" si="96"/>
        <v>Day 2</v>
      </c>
      <c r="D444" s="42" t="s">
        <v>427</v>
      </c>
      <c r="E444" s="23" t="str">
        <f>IF(D444="","",VLOOKUP(D444,MASTERLIST!$A:$E,3,FALSE))</f>
        <v>Wimpie</v>
      </c>
      <c r="F444" s="23" t="str">
        <f>IF(D444="","",VLOOKUP(D444,MASTERLIST!$A:$E,4,FALSE))</f>
        <v>Barnard</v>
      </c>
      <c r="G444" s="23" t="str">
        <f>IF(D444="","",VLOOKUP(D444,MASTERLIST!$A:$E,5,FALSE))</f>
        <v>SA Inland</v>
      </c>
      <c r="H444" s="23" t="str">
        <f>IF(D444="","",VLOOKUP(D444,MASTERLIST!$A:$E,2,FALSE))</f>
        <v>SA Inland</v>
      </c>
      <c r="I444" s="42" t="s">
        <v>19</v>
      </c>
      <c r="J444" s="40"/>
      <c r="K444" s="42">
        <v>61</v>
      </c>
      <c r="L444" s="41">
        <f t="shared" si="90"/>
        <v>2.2999999999999998</v>
      </c>
      <c r="M444" s="41">
        <f t="shared" si="91"/>
        <v>2.2999999999999998</v>
      </c>
      <c r="N444" s="22" t="str">
        <f t="shared" si="92"/>
        <v>Wimpie Barnard</v>
      </c>
      <c r="O444" s="22" t="str">
        <f t="shared" si="88"/>
        <v>Veterans/Inland</v>
      </c>
      <c r="P444" s="22" t="str">
        <f t="shared" si="93"/>
        <v>Edibles</v>
      </c>
      <c r="Q444" s="22" t="str">
        <f t="shared" si="89"/>
        <v>D2</v>
      </c>
    </row>
    <row r="445" spans="1:17" x14ac:dyDescent="0.25">
      <c r="A445" s="125" t="str">
        <f t="shared" si="94"/>
        <v>2025-GUS-D2</v>
      </c>
      <c r="B445" s="123">
        <f t="shared" si="95"/>
        <v>45952</v>
      </c>
      <c r="C445" s="125" t="str">
        <f t="shared" si="96"/>
        <v>Day 2</v>
      </c>
      <c r="D445" s="42" t="s">
        <v>427</v>
      </c>
      <c r="E445" s="23" t="str">
        <f>IF(D445="","",VLOOKUP(D445,MASTERLIST!$A:$E,3,FALSE))</f>
        <v>Wimpie</v>
      </c>
      <c r="F445" s="23" t="str">
        <f>IF(D445="","",VLOOKUP(D445,MASTERLIST!$A:$E,4,FALSE))</f>
        <v>Barnard</v>
      </c>
      <c r="G445" s="23" t="str">
        <f>IF(D445="","",VLOOKUP(D445,MASTERLIST!$A:$E,5,FALSE))</f>
        <v>SA Inland</v>
      </c>
      <c r="H445" s="23" t="str">
        <f>IF(D445="","",VLOOKUP(D445,MASTERLIST!$A:$E,2,FALSE))</f>
        <v>SA Inland</v>
      </c>
      <c r="I445" s="42" t="s">
        <v>19</v>
      </c>
      <c r="J445" s="40"/>
      <c r="K445" s="42">
        <v>51</v>
      </c>
      <c r="L445" s="41">
        <f t="shared" si="90"/>
        <v>1.4</v>
      </c>
      <c r="M445" s="41">
        <f t="shared" si="91"/>
        <v>1.4</v>
      </c>
      <c r="N445" s="22" t="str">
        <f t="shared" si="92"/>
        <v>Wimpie Barnard</v>
      </c>
      <c r="O445" s="22" t="str">
        <f t="shared" si="88"/>
        <v>Veterans/Inland</v>
      </c>
      <c r="P445" s="22" t="str">
        <f t="shared" si="93"/>
        <v>Edibles</v>
      </c>
      <c r="Q445" s="22" t="str">
        <f t="shared" si="89"/>
        <v>D2</v>
      </c>
    </row>
    <row r="446" spans="1:17" x14ac:dyDescent="0.25">
      <c r="A446" s="125" t="str">
        <f t="shared" si="94"/>
        <v>2025-GUS-D2</v>
      </c>
      <c r="B446" s="123">
        <f t="shared" si="95"/>
        <v>45952</v>
      </c>
      <c r="C446" s="125" t="str">
        <f t="shared" si="96"/>
        <v>Day 2</v>
      </c>
      <c r="D446" s="42" t="s">
        <v>427</v>
      </c>
      <c r="E446" s="23" t="str">
        <f>IF(D446="","",VLOOKUP(D446,MASTERLIST!$A:$E,3,FALSE))</f>
        <v>Wimpie</v>
      </c>
      <c r="F446" s="23" t="str">
        <f>IF(D446="","",VLOOKUP(D446,MASTERLIST!$A:$E,4,FALSE))</f>
        <v>Barnard</v>
      </c>
      <c r="G446" s="23" t="str">
        <f>IF(D446="","",VLOOKUP(D446,MASTERLIST!$A:$E,5,FALSE))</f>
        <v>SA Inland</v>
      </c>
      <c r="H446" s="23" t="str">
        <f>IF(D446="","",VLOOKUP(D446,MASTERLIST!$A:$E,2,FALSE))</f>
        <v>SA Inland</v>
      </c>
      <c r="I446" s="42" t="s">
        <v>19</v>
      </c>
      <c r="J446" s="42"/>
      <c r="K446" s="42">
        <v>45</v>
      </c>
      <c r="L446" s="41">
        <f t="shared" si="90"/>
        <v>0.9</v>
      </c>
      <c r="M446" s="41">
        <f t="shared" si="91"/>
        <v>0.9</v>
      </c>
      <c r="N446" s="22" t="str">
        <f t="shared" si="92"/>
        <v>Wimpie Barnard</v>
      </c>
      <c r="O446" s="22" t="str">
        <f t="shared" si="88"/>
        <v>Veterans/Inland</v>
      </c>
      <c r="P446" s="22" t="str">
        <f t="shared" si="93"/>
        <v>Edibles</v>
      </c>
      <c r="Q446" s="22" t="str">
        <f t="shared" si="89"/>
        <v>D2</v>
      </c>
    </row>
    <row r="447" spans="1:17" x14ac:dyDescent="0.25">
      <c r="A447" s="125" t="str">
        <f t="shared" si="94"/>
        <v>2025-GUS-D2</v>
      </c>
      <c r="B447" s="123">
        <f t="shared" si="95"/>
        <v>45952</v>
      </c>
      <c r="C447" s="125" t="str">
        <f t="shared" si="96"/>
        <v>Day 2</v>
      </c>
      <c r="D447" s="42" t="s">
        <v>427</v>
      </c>
      <c r="E447" s="23" t="str">
        <f>IF(D447="","",VLOOKUP(D447,MASTERLIST!$A:$E,3,FALSE))</f>
        <v>Wimpie</v>
      </c>
      <c r="F447" s="23" t="str">
        <f>IF(D447="","",VLOOKUP(D447,MASTERLIST!$A:$E,4,FALSE))</f>
        <v>Barnard</v>
      </c>
      <c r="G447" s="23" t="str">
        <f>IF(D447="","",VLOOKUP(D447,MASTERLIST!$A:$E,5,FALSE))</f>
        <v>SA Inland</v>
      </c>
      <c r="H447" s="23" t="str">
        <f>IF(D447="","",VLOOKUP(D447,MASTERLIST!$A:$E,2,FALSE))</f>
        <v>SA Inland</v>
      </c>
      <c r="I447" s="42" t="s">
        <v>19</v>
      </c>
      <c r="J447" s="40"/>
      <c r="K447" s="42">
        <v>44</v>
      </c>
      <c r="L447" s="41">
        <f t="shared" si="90"/>
        <v>0.9</v>
      </c>
      <c r="M447" s="41">
        <f t="shared" si="91"/>
        <v>0.9</v>
      </c>
      <c r="N447" s="22" t="str">
        <f t="shared" si="92"/>
        <v>Wimpie Barnard</v>
      </c>
      <c r="O447" s="22" t="str">
        <f t="shared" si="88"/>
        <v>Veterans/Inland</v>
      </c>
      <c r="P447" s="22" t="str">
        <f t="shared" si="93"/>
        <v>Edibles</v>
      </c>
      <c r="Q447" s="22" t="str">
        <f t="shared" si="89"/>
        <v>D2</v>
      </c>
    </row>
    <row r="448" spans="1:17" x14ac:dyDescent="0.25">
      <c r="A448" s="125" t="str">
        <f t="shared" si="94"/>
        <v>2025-GUS-D2</v>
      </c>
      <c r="B448" s="123">
        <f t="shared" si="95"/>
        <v>45952</v>
      </c>
      <c r="C448" s="125" t="str">
        <f t="shared" si="96"/>
        <v>Day 2</v>
      </c>
      <c r="D448" s="42" t="s">
        <v>427</v>
      </c>
      <c r="E448" s="23" t="str">
        <f>IF(D448="","",VLOOKUP(D448,MASTERLIST!$A:$E,3,FALSE))</f>
        <v>Wimpie</v>
      </c>
      <c r="F448" s="23" t="str">
        <f>IF(D448="","",VLOOKUP(D448,MASTERLIST!$A:$E,4,FALSE))</f>
        <v>Barnard</v>
      </c>
      <c r="G448" s="23" t="str">
        <f>IF(D448="","",VLOOKUP(D448,MASTERLIST!$A:$E,5,FALSE))</f>
        <v>SA Inland</v>
      </c>
      <c r="H448" s="23" t="str">
        <f>IF(D448="","",VLOOKUP(D448,MASTERLIST!$A:$E,2,FALSE))</f>
        <v>SA Inland</v>
      </c>
      <c r="I448" s="42" t="s">
        <v>19</v>
      </c>
      <c r="J448" s="40"/>
      <c r="K448" s="42">
        <v>54</v>
      </c>
      <c r="L448" s="41">
        <f t="shared" si="90"/>
        <v>1.6</v>
      </c>
      <c r="M448" s="41">
        <f t="shared" si="91"/>
        <v>1.6</v>
      </c>
      <c r="N448" s="22" t="str">
        <f t="shared" si="92"/>
        <v>Wimpie Barnard</v>
      </c>
      <c r="O448" s="22" t="str">
        <f t="shared" si="88"/>
        <v>Veterans/Inland</v>
      </c>
      <c r="P448" s="22" t="str">
        <f t="shared" si="93"/>
        <v>Edibles</v>
      </c>
      <c r="Q448" s="22" t="str">
        <f t="shared" si="89"/>
        <v>D2</v>
      </c>
    </row>
    <row r="449" spans="1:17" x14ac:dyDescent="0.25">
      <c r="A449" s="125" t="str">
        <f t="shared" si="94"/>
        <v>2025-GUS-D2</v>
      </c>
      <c r="B449" s="123">
        <f t="shared" si="95"/>
        <v>45952</v>
      </c>
      <c r="C449" s="125" t="str">
        <f t="shared" si="96"/>
        <v>Day 2</v>
      </c>
      <c r="D449" s="42" t="s">
        <v>427</v>
      </c>
      <c r="E449" s="23" t="str">
        <f>IF(D449="","",VLOOKUP(D449,MASTERLIST!$A:$E,3,FALSE))</f>
        <v>Wimpie</v>
      </c>
      <c r="F449" s="23" t="str">
        <f>IF(D449="","",VLOOKUP(D449,MASTERLIST!$A:$E,4,FALSE))</f>
        <v>Barnard</v>
      </c>
      <c r="G449" s="23" t="str">
        <f>IF(D449="","",VLOOKUP(D449,MASTERLIST!$A:$E,5,FALSE))</f>
        <v>SA Inland</v>
      </c>
      <c r="H449" s="23" t="str">
        <f>IF(D449="","",VLOOKUP(D449,MASTERLIST!$A:$E,2,FALSE))</f>
        <v>SA Inland</v>
      </c>
      <c r="I449" s="42" t="s">
        <v>19</v>
      </c>
      <c r="J449" s="40"/>
      <c r="K449" s="42">
        <v>52</v>
      </c>
      <c r="L449" s="41">
        <f t="shared" si="90"/>
        <v>1.4</v>
      </c>
      <c r="M449" s="41">
        <f t="shared" si="91"/>
        <v>1.4</v>
      </c>
      <c r="N449" s="22" t="str">
        <f t="shared" si="92"/>
        <v>Wimpie Barnard</v>
      </c>
      <c r="O449" s="22" t="str">
        <f t="shared" si="88"/>
        <v>Veterans/Inland</v>
      </c>
      <c r="P449" s="22" t="str">
        <f t="shared" si="93"/>
        <v>Edibles</v>
      </c>
      <c r="Q449" s="22" t="str">
        <f t="shared" si="89"/>
        <v>D2</v>
      </c>
    </row>
    <row r="450" spans="1:17" x14ac:dyDescent="0.25">
      <c r="A450" s="125" t="str">
        <f t="shared" si="94"/>
        <v>2025-GUS-D2</v>
      </c>
      <c r="B450" s="123">
        <f t="shared" si="95"/>
        <v>45952</v>
      </c>
      <c r="C450" s="125" t="str">
        <f t="shared" si="96"/>
        <v>Day 2</v>
      </c>
      <c r="D450" s="42" t="s">
        <v>427</v>
      </c>
      <c r="E450" s="23" t="str">
        <f>IF(D450="","",VLOOKUP(D450,MASTERLIST!$A:$E,3,FALSE))</f>
        <v>Wimpie</v>
      </c>
      <c r="F450" s="23" t="str">
        <f>IF(D450="","",VLOOKUP(D450,MASTERLIST!$A:$E,4,FALSE))</f>
        <v>Barnard</v>
      </c>
      <c r="G450" s="23" t="str">
        <f>IF(D450="","",VLOOKUP(D450,MASTERLIST!$A:$E,5,FALSE))</f>
        <v>SA Inland</v>
      </c>
      <c r="H450" s="23" t="str">
        <f>IF(D450="","",VLOOKUP(D450,MASTERLIST!$A:$E,2,FALSE))</f>
        <v>SA Inland</v>
      </c>
      <c r="I450" s="42" t="s">
        <v>19</v>
      </c>
      <c r="J450" s="40"/>
      <c r="K450" s="42">
        <v>49</v>
      </c>
      <c r="L450" s="41">
        <f t="shared" si="90"/>
        <v>1.2</v>
      </c>
      <c r="M450" s="41">
        <f t="shared" si="91"/>
        <v>1.2</v>
      </c>
      <c r="N450" s="22" t="str">
        <f t="shared" si="92"/>
        <v>Wimpie Barnard</v>
      </c>
      <c r="O450" s="22" t="str">
        <f t="shared" si="88"/>
        <v>Veterans/Inland</v>
      </c>
      <c r="P450" s="22" t="str">
        <f t="shared" si="93"/>
        <v>Edibles</v>
      </c>
      <c r="Q450" s="22" t="str">
        <f t="shared" si="89"/>
        <v>D2</v>
      </c>
    </row>
    <row r="451" spans="1:17" x14ac:dyDescent="0.25">
      <c r="A451" s="125" t="str">
        <f t="shared" si="94"/>
        <v>2025-GUS-D2</v>
      </c>
      <c r="B451" s="123">
        <f t="shared" si="95"/>
        <v>45952</v>
      </c>
      <c r="C451" s="125" t="str">
        <f t="shared" si="96"/>
        <v>Day 2</v>
      </c>
      <c r="D451" s="42" t="s">
        <v>427</v>
      </c>
      <c r="E451" s="23" t="str">
        <f>IF(D451="","",VLOOKUP(D451,MASTERLIST!$A:$E,3,FALSE))</f>
        <v>Wimpie</v>
      </c>
      <c r="F451" s="23" t="str">
        <f>IF(D451="","",VLOOKUP(D451,MASTERLIST!$A:$E,4,FALSE))</f>
        <v>Barnard</v>
      </c>
      <c r="G451" s="23" t="str">
        <f>IF(D451="","",VLOOKUP(D451,MASTERLIST!$A:$E,5,FALSE))</f>
        <v>SA Inland</v>
      </c>
      <c r="H451" s="23" t="str">
        <f>IF(D451="","",VLOOKUP(D451,MASTERLIST!$A:$E,2,FALSE))</f>
        <v>SA Inland</v>
      </c>
      <c r="I451" s="42" t="s">
        <v>19</v>
      </c>
      <c r="J451" s="40"/>
      <c r="K451" s="42">
        <v>43</v>
      </c>
      <c r="L451" s="41">
        <f t="shared" si="90"/>
        <v>0.8</v>
      </c>
      <c r="M451" s="41">
        <f t="shared" si="91"/>
        <v>0.8</v>
      </c>
      <c r="N451" s="22" t="str">
        <f t="shared" si="92"/>
        <v>Wimpie Barnard</v>
      </c>
      <c r="O451" s="22" t="str">
        <f t="shared" ref="O451:O514" si="97">IFERROR(VLOOKUP(G451,$R$2:$S$15,2,),"")</f>
        <v>Veterans/Inland</v>
      </c>
      <c r="P451" s="22" t="str">
        <f t="shared" si="93"/>
        <v>Edibles</v>
      </c>
      <c r="Q451" s="22" t="str">
        <f t="shared" ref="Q451:Q514" si="98">IF(A451="","D2",RIGHT(A451,2))</f>
        <v>D2</v>
      </c>
    </row>
    <row r="452" spans="1:17" x14ac:dyDescent="0.25">
      <c r="A452" s="125" t="str">
        <f t="shared" si="94"/>
        <v>2025-GUS-D2</v>
      </c>
      <c r="B452" s="123">
        <f t="shared" si="95"/>
        <v>45952</v>
      </c>
      <c r="C452" s="125" t="str">
        <f t="shared" si="96"/>
        <v>Day 2</v>
      </c>
      <c r="D452" s="42" t="s">
        <v>427</v>
      </c>
      <c r="E452" s="23" t="str">
        <f>IF(D452="","",VLOOKUP(D452,MASTERLIST!$A:$E,3,FALSE))</f>
        <v>Wimpie</v>
      </c>
      <c r="F452" s="23" t="str">
        <f>IF(D452="","",VLOOKUP(D452,MASTERLIST!$A:$E,4,FALSE))</f>
        <v>Barnard</v>
      </c>
      <c r="G452" s="23" t="str">
        <f>IF(D452="","",VLOOKUP(D452,MASTERLIST!$A:$E,5,FALSE))</f>
        <v>SA Inland</v>
      </c>
      <c r="H452" s="23" t="str">
        <f>IF(D452="","",VLOOKUP(D452,MASTERLIST!$A:$E,2,FALSE))</f>
        <v>SA Inland</v>
      </c>
      <c r="I452" s="42" t="s">
        <v>19</v>
      </c>
      <c r="J452" s="40"/>
      <c r="K452" s="42">
        <v>49</v>
      </c>
      <c r="L452" s="41">
        <f t="shared" si="90"/>
        <v>1.2</v>
      </c>
      <c r="M452" s="41">
        <f t="shared" si="91"/>
        <v>1.2</v>
      </c>
      <c r="N452" s="22" t="str">
        <f t="shared" si="92"/>
        <v>Wimpie Barnard</v>
      </c>
      <c r="O452" s="22" t="str">
        <f t="shared" si="97"/>
        <v>Veterans/Inland</v>
      </c>
      <c r="P452" s="22" t="str">
        <f t="shared" si="93"/>
        <v>Edibles</v>
      </c>
      <c r="Q452" s="22" t="str">
        <f t="shared" si="98"/>
        <v>D2</v>
      </c>
    </row>
    <row r="453" spans="1:17" x14ac:dyDescent="0.25">
      <c r="A453" s="125" t="str">
        <f t="shared" si="94"/>
        <v>2025-GUS-D2</v>
      </c>
      <c r="B453" s="123">
        <f t="shared" si="95"/>
        <v>45952</v>
      </c>
      <c r="C453" s="125" t="str">
        <f t="shared" si="96"/>
        <v>Day 2</v>
      </c>
      <c r="D453" s="42" t="s">
        <v>427</v>
      </c>
      <c r="E453" s="23" t="str">
        <f>IF(D453="","",VLOOKUP(D453,MASTERLIST!$A:$E,3,FALSE))</f>
        <v>Wimpie</v>
      </c>
      <c r="F453" s="23" t="str">
        <f>IF(D453="","",VLOOKUP(D453,MASTERLIST!$A:$E,4,FALSE))</f>
        <v>Barnard</v>
      </c>
      <c r="G453" s="23" t="str">
        <f>IF(D453="","",VLOOKUP(D453,MASTERLIST!$A:$E,5,FALSE))</f>
        <v>SA Inland</v>
      </c>
      <c r="H453" s="23" t="str">
        <f>IF(D453="","",VLOOKUP(D453,MASTERLIST!$A:$E,2,FALSE))</f>
        <v>SA Inland</v>
      </c>
      <c r="I453" s="42" t="s">
        <v>19</v>
      </c>
      <c r="J453" s="40"/>
      <c r="K453" s="42">
        <v>43</v>
      </c>
      <c r="L453" s="41">
        <f t="shared" si="90"/>
        <v>0.8</v>
      </c>
      <c r="M453" s="41">
        <f t="shared" si="91"/>
        <v>0.8</v>
      </c>
      <c r="N453" s="22" t="str">
        <f t="shared" si="92"/>
        <v>Wimpie Barnard</v>
      </c>
      <c r="O453" s="22" t="str">
        <f t="shared" si="97"/>
        <v>Veterans/Inland</v>
      </c>
      <c r="P453" s="22" t="str">
        <f t="shared" si="93"/>
        <v>Edibles</v>
      </c>
      <c r="Q453" s="22" t="str">
        <f t="shared" si="98"/>
        <v>D2</v>
      </c>
    </row>
    <row r="454" spans="1:17" x14ac:dyDescent="0.25">
      <c r="A454" s="125" t="str">
        <f t="shared" si="94"/>
        <v>2025-GUS-D2</v>
      </c>
      <c r="B454" s="123">
        <f t="shared" si="95"/>
        <v>45952</v>
      </c>
      <c r="C454" s="125" t="str">
        <f t="shared" si="96"/>
        <v>Day 2</v>
      </c>
      <c r="D454" s="42" t="s">
        <v>427</v>
      </c>
      <c r="E454" s="23" t="str">
        <f>IF(D454="","",VLOOKUP(D454,MASTERLIST!$A:$E,3,FALSE))</f>
        <v>Wimpie</v>
      </c>
      <c r="F454" s="23" t="str">
        <f>IF(D454="","",VLOOKUP(D454,MASTERLIST!$A:$E,4,FALSE))</f>
        <v>Barnard</v>
      </c>
      <c r="G454" s="23" t="str">
        <f>IF(D454="","",VLOOKUP(D454,MASTERLIST!$A:$E,5,FALSE))</f>
        <v>SA Inland</v>
      </c>
      <c r="H454" s="23" t="str">
        <f>IF(D454="","",VLOOKUP(D454,MASTERLIST!$A:$E,2,FALSE))</f>
        <v>SA Inland</v>
      </c>
      <c r="I454" s="42" t="s">
        <v>19</v>
      </c>
      <c r="J454" s="40"/>
      <c r="K454" s="42">
        <v>53</v>
      </c>
      <c r="L454" s="41">
        <f t="shared" si="90"/>
        <v>1.5</v>
      </c>
      <c r="M454" s="41">
        <f t="shared" si="91"/>
        <v>1.5</v>
      </c>
      <c r="N454" s="22" t="str">
        <f t="shared" si="92"/>
        <v>Wimpie Barnard</v>
      </c>
      <c r="O454" s="22" t="str">
        <f t="shared" si="97"/>
        <v>Veterans/Inland</v>
      </c>
      <c r="P454" s="22" t="str">
        <f t="shared" si="93"/>
        <v>Edibles</v>
      </c>
      <c r="Q454" s="22" t="str">
        <f t="shared" si="98"/>
        <v>D2</v>
      </c>
    </row>
    <row r="455" spans="1:17" x14ac:dyDescent="0.25">
      <c r="A455" s="125" t="str">
        <f t="shared" si="94"/>
        <v>2025-GUS-D2</v>
      </c>
      <c r="B455" s="123">
        <f t="shared" si="95"/>
        <v>45952</v>
      </c>
      <c r="C455" s="125" t="str">
        <f t="shared" si="96"/>
        <v>Day 2</v>
      </c>
      <c r="D455" s="42" t="s">
        <v>427</v>
      </c>
      <c r="E455" s="23" t="str">
        <f>IF(D455="","",VLOOKUP(D455,MASTERLIST!$A:$E,3,FALSE))</f>
        <v>Wimpie</v>
      </c>
      <c r="F455" s="23" t="str">
        <f>IF(D455="","",VLOOKUP(D455,MASTERLIST!$A:$E,4,FALSE))</f>
        <v>Barnard</v>
      </c>
      <c r="G455" s="23" t="str">
        <f>IF(D455="","",VLOOKUP(D455,MASTERLIST!$A:$E,5,FALSE))</f>
        <v>SA Inland</v>
      </c>
      <c r="H455" s="23" t="str">
        <f>IF(D455="","",VLOOKUP(D455,MASTERLIST!$A:$E,2,FALSE))</f>
        <v>SA Inland</v>
      </c>
      <c r="I455" s="42" t="s">
        <v>19</v>
      </c>
      <c r="J455" s="40"/>
      <c r="K455" s="42">
        <v>52</v>
      </c>
      <c r="L455" s="41">
        <f t="shared" si="90"/>
        <v>1.4</v>
      </c>
      <c r="M455" s="41">
        <f t="shared" si="91"/>
        <v>1.4</v>
      </c>
      <c r="N455" s="22" t="str">
        <f t="shared" si="92"/>
        <v>Wimpie Barnard</v>
      </c>
      <c r="O455" s="22" t="str">
        <f t="shared" si="97"/>
        <v>Veterans/Inland</v>
      </c>
      <c r="P455" s="22" t="str">
        <f t="shared" si="93"/>
        <v>Edibles</v>
      </c>
      <c r="Q455" s="22" t="str">
        <f t="shared" si="98"/>
        <v>D2</v>
      </c>
    </row>
    <row r="456" spans="1:17" x14ac:dyDescent="0.25">
      <c r="A456" s="125" t="str">
        <f t="shared" si="94"/>
        <v>2025-GUS-D2</v>
      </c>
      <c r="B456" s="123">
        <f t="shared" si="95"/>
        <v>45952</v>
      </c>
      <c r="C456" s="125" t="str">
        <f t="shared" si="96"/>
        <v>Day 2</v>
      </c>
      <c r="D456" s="42" t="s">
        <v>427</v>
      </c>
      <c r="E456" s="23" t="str">
        <f>IF(D456="","",VLOOKUP(D456,MASTERLIST!$A:$E,3,FALSE))</f>
        <v>Wimpie</v>
      </c>
      <c r="F456" s="23" t="str">
        <f>IF(D456="","",VLOOKUP(D456,MASTERLIST!$A:$E,4,FALSE))</f>
        <v>Barnard</v>
      </c>
      <c r="G456" s="23" t="str">
        <f>IF(D456="","",VLOOKUP(D456,MASTERLIST!$A:$E,5,FALSE))</f>
        <v>SA Inland</v>
      </c>
      <c r="H456" s="23" t="str">
        <f>IF(D456="","",VLOOKUP(D456,MASTERLIST!$A:$E,2,FALSE))</f>
        <v>SA Inland</v>
      </c>
      <c r="I456" s="42" t="s">
        <v>19</v>
      </c>
      <c r="J456" s="40"/>
      <c r="K456" s="42">
        <v>47</v>
      </c>
      <c r="L456" s="41">
        <f t="shared" si="90"/>
        <v>1.1000000000000001</v>
      </c>
      <c r="M456" s="41">
        <f t="shared" si="91"/>
        <v>1.1000000000000001</v>
      </c>
      <c r="N456" s="22" t="str">
        <f t="shared" si="92"/>
        <v>Wimpie Barnard</v>
      </c>
      <c r="O456" s="22" t="str">
        <f t="shared" si="97"/>
        <v>Veterans/Inland</v>
      </c>
      <c r="P456" s="22" t="str">
        <f t="shared" si="93"/>
        <v>Edibles</v>
      </c>
      <c r="Q456" s="22" t="str">
        <f t="shared" si="98"/>
        <v>D2</v>
      </c>
    </row>
    <row r="457" spans="1:17" x14ac:dyDescent="0.25">
      <c r="A457" s="125" t="str">
        <f t="shared" si="94"/>
        <v>2025-GUS-D2</v>
      </c>
      <c r="B457" s="123">
        <f t="shared" si="95"/>
        <v>45952</v>
      </c>
      <c r="C457" s="125" t="str">
        <f t="shared" si="96"/>
        <v>Day 2</v>
      </c>
      <c r="D457" s="42" t="s">
        <v>530</v>
      </c>
      <c r="E457" s="23" t="str">
        <f>IF(D457="","",VLOOKUP(D457,MASTERLIST!$A:$E,3,FALSE))</f>
        <v>Ruan</v>
      </c>
      <c r="F457" s="23" t="str">
        <f>IF(D457="","",VLOOKUP(D457,MASTERLIST!$A:$E,4,FALSE))</f>
        <v>Nel</v>
      </c>
      <c r="G457" s="23" t="str">
        <f>IF(D457="","",VLOOKUP(D457,MASTERLIST!$A:$E,5,FALSE))</f>
        <v>SA Inland</v>
      </c>
      <c r="H457" s="23" t="str">
        <f>IF(D457="","",VLOOKUP(D457,MASTERLIST!$A:$E,2,FALSE))</f>
        <v>SA Inland</v>
      </c>
      <c r="I457" s="42" t="s">
        <v>19</v>
      </c>
      <c r="J457" s="40"/>
      <c r="K457" s="42">
        <v>50</v>
      </c>
      <c r="L457" s="41">
        <f t="shared" si="90"/>
        <v>1.3</v>
      </c>
      <c r="M457" s="41">
        <f t="shared" si="91"/>
        <v>1.3</v>
      </c>
      <c r="N457" s="22" t="str">
        <f t="shared" si="92"/>
        <v>Ruan Nel</v>
      </c>
      <c r="O457" s="22" t="str">
        <f t="shared" si="97"/>
        <v>Veterans/Inland</v>
      </c>
      <c r="P457" s="22" t="str">
        <f t="shared" si="93"/>
        <v>Edibles</v>
      </c>
      <c r="Q457" s="22" t="str">
        <f t="shared" si="98"/>
        <v>D2</v>
      </c>
    </row>
    <row r="458" spans="1:17" x14ac:dyDescent="0.25">
      <c r="A458" s="125" t="str">
        <f t="shared" si="94"/>
        <v>2025-GUS-D2</v>
      </c>
      <c r="B458" s="123">
        <f t="shared" si="95"/>
        <v>45952</v>
      </c>
      <c r="C458" s="125" t="str">
        <f t="shared" si="96"/>
        <v>Day 2</v>
      </c>
      <c r="D458" s="42" t="s">
        <v>530</v>
      </c>
      <c r="E458" s="23" t="str">
        <f>IF(D458="","",VLOOKUP(D458,MASTERLIST!$A:$E,3,FALSE))</f>
        <v>Ruan</v>
      </c>
      <c r="F458" s="23" t="str">
        <f>IF(D458="","",VLOOKUP(D458,MASTERLIST!$A:$E,4,FALSE))</f>
        <v>Nel</v>
      </c>
      <c r="G458" s="23" t="str">
        <f>IF(D458="","",VLOOKUP(D458,MASTERLIST!$A:$E,5,FALSE))</f>
        <v>SA Inland</v>
      </c>
      <c r="H458" s="23" t="str">
        <f>IF(D458="","",VLOOKUP(D458,MASTERLIST!$A:$E,2,FALSE))</f>
        <v>SA Inland</v>
      </c>
      <c r="I458" s="42" t="s">
        <v>19</v>
      </c>
      <c r="J458" s="40"/>
      <c r="K458" s="42">
        <v>59</v>
      </c>
      <c r="L458" s="41">
        <f t="shared" si="90"/>
        <v>2.1</v>
      </c>
      <c r="M458" s="41">
        <f t="shared" si="91"/>
        <v>2.1</v>
      </c>
      <c r="N458" s="22" t="str">
        <f t="shared" si="92"/>
        <v>Ruan Nel</v>
      </c>
      <c r="O458" s="22" t="str">
        <f t="shared" si="97"/>
        <v>Veterans/Inland</v>
      </c>
      <c r="P458" s="22" t="str">
        <f t="shared" si="93"/>
        <v>Edibles</v>
      </c>
      <c r="Q458" s="22" t="str">
        <f t="shared" si="98"/>
        <v>D2</v>
      </c>
    </row>
    <row r="459" spans="1:17" x14ac:dyDescent="0.25">
      <c r="A459" s="125" t="str">
        <f t="shared" si="94"/>
        <v>2025-GUS-D2</v>
      </c>
      <c r="B459" s="123">
        <f t="shared" si="95"/>
        <v>45952</v>
      </c>
      <c r="C459" s="125" t="str">
        <f t="shared" si="96"/>
        <v>Day 2</v>
      </c>
      <c r="D459" s="42" t="s">
        <v>530</v>
      </c>
      <c r="E459" s="23" t="str">
        <f>IF(D459="","",VLOOKUP(D459,MASTERLIST!$A:$E,3,FALSE))</f>
        <v>Ruan</v>
      </c>
      <c r="F459" s="23" t="str">
        <f>IF(D459="","",VLOOKUP(D459,MASTERLIST!$A:$E,4,FALSE))</f>
        <v>Nel</v>
      </c>
      <c r="G459" s="23" t="str">
        <f>IF(D459="","",VLOOKUP(D459,MASTERLIST!$A:$E,5,FALSE))</f>
        <v>SA Inland</v>
      </c>
      <c r="H459" s="23" t="str">
        <f>IF(D459="","",VLOOKUP(D459,MASTERLIST!$A:$E,2,FALSE))</f>
        <v>SA Inland</v>
      </c>
      <c r="I459" s="42" t="s">
        <v>19</v>
      </c>
      <c r="J459" s="40"/>
      <c r="K459" s="42">
        <v>51</v>
      </c>
      <c r="L459" s="41">
        <f t="shared" si="90"/>
        <v>1.4</v>
      </c>
      <c r="M459" s="41">
        <f t="shared" si="91"/>
        <v>1.4</v>
      </c>
      <c r="N459" s="22" t="str">
        <f t="shared" si="92"/>
        <v>Ruan Nel</v>
      </c>
      <c r="O459" s="22" t="str">
        <f t="shared" si="97"/>
        <v>Veterans/Inland</v>
      </c>
      <c r="P459" s="22" t="str">
        <f t="shared" si="93"/>
        <v>Edibles</v>
      </c>
      <c r="Q459" s="22" t="str">
        <f t="shared" si="98"/>
        <v>D2</v>
      </c>
    </row>
    <row r="460" spans="1:17" x14ac:dyDescent="0.25">
      <c r="A460" s="125" t="str">
        <f t="shared" si="94"/>
        <v>2025-GUS-D2</v>
      </c>
      <c r="B460" s="123">
        <f t="shared" si="95"/>
        <v>45952</v>
      </c>
      <c r="C460" s="125" t="str">
        <f t="shared" si="96"/>
        <v>Day 2</v>
      </c>
      <c r="D460" s="42" t="s">
        <v>530</v>
      </c>
      <c r="E460" s="23" t="str">
        <f>IF(D460="","",VLOOKUP(D460,MASTERLIST!$A:$E,3,FALSE))</f>
        <v>Ruan</v>
      </c>
      <c r="F460" s="23" t="str">
        <f>IF(D460="","",VLOOKUP(D460,MASTERLIST!$A:$E,4,FALSE))</f>
        <v>Nel</v>
      </c>
      <c r="G460" s="23" t="str">
        <f>IF(D460="","",VLOOKUP(D460,MASTERLIST!$A:$E,5,FALSE))</f>
        <v>SA Inland</v>
      </c>
      <c r="H460" s="23" t="str">
        <f>IF(D460="","",VLOOKUP(D460,MASTERLIST!$A:$E,2,FALSE))</f>
        <v>SA Inland</v>
      </c>
      <c r="I460" s="42" t="s">
        <v>19</v>
      </c>
      <c r="J460" s="42"/>
      <c r="K460" s="42">
        <v>48</v>
      </c>
      <c r="L460" s="41">
        <f t="shared" si="90"/>
        <v>1.1000000000000001</v>
      </c>
      <c r="M460" s="41">
        <f t="shared" si="91"/>
        <v>1.1000000000000001</v>
      </c>
      <c r="N460" s="22" t="str">
        <f t="shared" si="92"/>
        <v>Ruan Nel</v>
      </c>
      <c r="O460" s="22" t="str">
        <f t="shared" si="97"/>
        <v>Veterans/Inland</v>
      </c>
      <c r="P460" s="22" t="str">
        <f t="shared" si="93"/>
        <v>Edibles</v>
      </c>
      <c r="Q460" s="22" t="str">
        <f t="shared" si="98"/>
        <v>D2</v>
      </c>
    </row>
    <row r="461" spans="1:17" x14ac:dyDescent="0.25">
      <c r="A461" s="125" t="str">
        <f t="shared" si="94"/>
        <v>2025-GUS-D2</v>
      </c>
      <c r="B461" s="123">
        <f t="shared" si="95"/>
        <v>45952</v>
      </c>
      <c r="C461" s="125" t="str">
        <f t="shared" si="96"/>
        <v>Day 2</v>
      </c>
      <c r="D461" s="42" t="s">
        <v>530</v>
      </c>
      <c r="E461" s="23" t="str">
        <f>IF(D461="","",VLOOKUP(D461,MASTERLIST!$A:$E,3,FALSE))</f>
        <v>Ruan</v>
      </c>
      <c r="F461" s="23" t="str">
        <f>IF(D461="","",VLOOKUP(D461,MASTERLIST!$A:$E,4,FALSE))</f>
        <v>Nel</v>
      </c>
      <c r="G461" s="23" t="str">
        <f>IF(D461="","",VLOOKUP(D461,MASTERLIST!$A:$E,5,FALSE))</f>
        <v>SA Inland</v>
      </c>
      <c r="H461" s="23" t="str">
        <f>IF(D461="","",VLOOKUP(D461,MASTERLIST!$A:$E,2,FALSE))</f>
        <v>SA Inland</v>
      </c>
      <c r="I461" s="42" t="s">
        <v>19</v>
      </c>
      <c r="J461" s="40"/>
      <c r="K461" s="42">
        <v>43</v>
      </c>
      <c r="L461" s="41">
        <f t="shared" si="90"/>
        <v>0.8</v>
      </c>
      <c r="M461" s="41">
        <f t="shared" si="91"/>
        <v>0.8</v>
      </c>
      <c r="N461" s="22" t="str">
        <f t="shared" si="92"/>
        <v>Ruan Nel</v>
      </c>
      <c r="O461" s="22" t="str">
        <f t="shared" si="97"/>
        <v>Veterans/Inland</v>
      </c>
      <c r="P461" s="22" t="str">
        <f t="shared" si="93"/>
        <v>Edibles</v>
      </c>
      <c r="Q461" s="22" t="str">
        <f t="shared" si="98"/>
        <v>D2</v>
      </c>
    </row>
    <row r="462" spans="1:17" x14ac:dyDescent="0.25">
      <c r="A462" s="125" t="str">
        <f t="shared" si="94"/>
        <v>2025-GUS-D2</v>
      </c>
      <c r="B462" s="123">
        <f t="shared" si="95"/>
        <v>45952</v>
      </c>
      <c r="C462" s="125" t="str">
        <f t="shared" si="96"/>
        <v>Day 2</v>
      </c>
      <c r="D462" s="42" t="s">
        <v>530</v>
      </c>
      <c r="E462" s="23" t="str">
        <f>IF(D462="","",VLOOKUP(D462,MASTERLIST!$A:$E,3,FALSE))</f>
        <v>Ruan</v>
      </c>
      <c r="F462" s="23" t="str">
        <f>IF(D462="","",VLOOKUP(D462,MASTERLIST!$A:$E,4,FALSE))</f>
        <v>Nel</v>
      </c>
      <c r="G462" s="23" t="str">
        <f>IF(D462="","",VLOOKUP(D462,MASTERLIST!$A:$E,5,FALSE))</f>
        <v>SA Inland</v>
      </c>
      <c r="H462" s="23" t="str">
        <f>IF(D462="","",VLOOKUP(D462,MASTERLIST!$A:$E,2,FALSE))</f>
        <v>SA Inland</v>
      </c>
      <c r="I462" s="42" t="s">
        <v>19</v>
      </c>
      <c r="J462" s="40"/>
      <c r="K462" s="42">
        <v>50</v>
      </c>
      <c r="L462" s="41">
        <f t="shared" si="90"/>
        <v>1.3</v>
      </c>
      <c r="M462" s="41">
        <f t="shared" si="91"/>
        <v>1.3</v>
      </c>
      <c r="N462" s="22" t="str">
        <f t="shared" si="92"/>
        <v>Ruan Nel</v>
      </c>
      <c r="O462" s="22" t="str">
        <f t="shared" si="97"/>
        <v>Veterans/Inland</v>
      </c>
      <c r="P462" s="22" t="str">
        <f t="shared" si="93"/>
        <v>Edibles</v>
      </c>
      <c r="Q462" s="22" t="str">
        <f t="shared" si="98"/>
        <v>D2</v>
      </c>
    </row>
    <row r="463" spans="1:17" x14ac:dyDescent="0.25">
      <c r="A463" s="125" t="str">
        <f t="shared" si="94"/>
        <v>2025-GUS-D2</v>
      </c>
      <c r="B463" s="123">
        <f t="shared" si="95"/>
        <v>45952</v>
      </c>
      <c r="C463" s="125" t="str">
        <f t="shared" si="96"/>
        <v>Day 2</v>
      </c>
      <c r="D463" s="42" t="s">
        <v>530</v>
      </c>
      <c r="E463" s="23" t="str">
        <f>IF(D463="","",VLOOKUP(D463,MASTERLIST!$A:$E,3,FALSE))</f>
        <v>Ruan</v>
      </c>
      <c r="F463" s="23" t="str">
        <f>IF(D463="","",VLOOKUP(D463,MASTERLIST!$A:$E,4,FALSE))</f>
        <v>Nel</v>
      </c>
      <c r="G463" s="23" t="str">
        <f>IF(D463="","",VLOOKUP(D463,MASTERLIST!$A:$E,5,FALSE))</f>
        <v>SA Inland</v>
      </c>
      <c r="H463" s="23" t="str">
        <f>IF(D463="","",VLOOKUP(D463,MASTERLIST!$A:$E,2,FALSE))</f>
        <v>SA Inland</v>
      </c>
      <c r="I463" s="42" t="s">
        <v>19</v>
      </c>
      <c r="J463" s="40"/>
      <c r="K463" s="42">
        <v>57</v>
      </c>
      <c r="L463" s="41">
        <f t="shared" si="90"/>
        <v>1.9</v>
      </c>
      <c r="M463" s="41">
        <f t="shared" si="91"/>
        <v>1.9</v>
      </c>
      <c r="N463" s="22" t="str">
        <f t="shared" si="92"/>
        <v>Ruan Nel</v>
      </c>
      <c r="O463" s="22" t="str">
        <f t="shared" si="97"/>
        <v>Veterans/Inland</v>
      </c>
      <c r="P463" s="22" t="str">
        <f t="shared" si="93"/>
        <v>Edibles</v>
      </c>
      <c r="Q463" s="22" t="str">
        <f t="shared" si="98"/>
        <v>D2</v>
      </c>
    </row>
    <row r="464" spans="1:17" x14ac:dyDescent="0.25">
      <c r="A464" s="125" t="str">
        <f t="shared" si="94"/>
        <v>2025-GUS-D2</v>
      </c>
      <c r="B464" s="123">
        <f t="shared" si="95"/>
        <v>45952</v>
      </c>
      <c r="C464" s="125" t="str">
        <f t="shared" si="96"/>
        <v>Day 2</v>
      </c>
      <c r="D464" s="42" t="s">
        <v>530</v>
      </c>
      <c r="E464" s="23" t="str">
        <f>IF(D464="","",VLOOKUP(D464,MASTERLIST!$A:$E,3,FALSE))</f>
        <v>Ruan</v>
      </c>
      <c r="F464" s="23" t="str">
        <f>IF(D464="","",VLOOKUP(D464,MASTERLIST!$A:$E,4,FALSE))</f>
        <v>Nel</v>
      </c>
      <c r="G464" s="23" t="str">
        <f>IF(D464="","",VLOOKUP(D464,MASTERLIST!$A:$E,5,FALSE))</f>
        <v>SA Inland</v>
      </c>
      <c r="H464" s="23" t="str">
        <f>IF(D464="","",VLOOKUP(D464,MASTERLIST!$A:$E,2,FALSE))</f>
        <v>SA Inland</v>
      </c>
      <c r="I464" s="42" t="s">
        <v>19</v>
      </c>
      <c r="J464" s="40"/>
      <c r="K464" s="42">
        <v>48</v>
      </c>
      <c r="L464" s="41">
        <f t="shared" si="90"/>
        <v>1.1000000000000001</v>
      </c>
      <c r="M464" s="41">
        <f t="shared" si="91"/>
        <v>1.1000000000000001</v>
      </c>
      <c r="N464" s="22" t="str">
        <f t="shared" si="92"/>
        <v>Ruan Nel</v>
      </c>
      <c r="O464" s="22" t="str">
        <f t="shared" si="97"/>
        <v>Veterans/Inland</v>
      </c>
      <c r="P464" s="22" t="str">
        <f t="shared" si="93"/>
        <v>Edibles</v>
      </c>
      <c r="Q464" s="22" t="str">
        <f t="shared" si="98"/>
        <v>D2</v>
      </c>
    </row>
    <row r="465" spans="1:17" x14ac:dyDescent="0.25">
      <c r="A465" s="125" t="str">
        <f t="shared" si="94"/>
        <v>2025-GUS-D2</v>
      </c>
      <c r="B465" s="123">
        <f t="shared" si="95"/>
        <v>45952</v>
      </c>
      <c r="C465" s="125" t="str">
        <f t="shared" si="96"/>
        <v>Day 2</v>
      </c>
      <c r="D465" s="42" t="s">
        <v>530</v>
      </c>
      <c r="E465" s="23" t="str">
        <f>IF(D465="","",VLOOKUP(D465,MASTERLIST!$A:$E,3,FALSE))</f>
        <v>Ruan</v>
      </c>
      <c r="F465" s="23" t="str">
        <f>IF(D465="","",VLOOKUP(D465,MASTERLIST!$A:$E,4,FALSE))</f>
        <v>Nel</v>
      </c>
      <c r="G465" s="23" t="str">
        <f>IF(D465="","",VLOOKUP(D465,MASTERLIST!$A:$E,5,FALSE))</f>
        <v>SA Inland</v>
      </c>
      <c r="H465" s="23" t="str">
        <f>IF(D465="","",VLOOKUP(D465,MASTERLIST!$A:$E,2,FALSE))</f>
        <v>SA Inland</v>
      </c>
      <c r="I465" s="42" t="s">
        <v>19</v>
      </c>
      <c r="J465" s="40"/>
      <c r="K465" s="42">
        <v>47</v>
      </c>
      <c r="L465" s="41">
        <f t="shared" si="90"/>
        <v>1.1000000000000001</v>
      </c>
      <c r="M465" s="41">
        <f t="shared" si="91"/>
        <v>1.1000000000000001</v>
      </c>
      <c r="N465" s="22" t="str">
        <f t="shared" si="92"/>
        <v>Ruan Nel</v>
      </c>
      <c r="O465" s="22" t="str">
        <f t="shared" si="97"/>
        <v>Veterans/Inland</v>
      </c>
      <c r="P465" s="22" t="str">
        <f t="shared" si="93"/>
        <v>Edibles</v>
      </c>
      <c r="Q465" s="22" t="str">
        <f t="shared" si="98"/>
        <v>D2</v>
      </c>
    </row>
    <row r="466" spans="1:17" x14ac:dyDescent="0.25">
      <c r="A466" s="125" t="str">
        <f t="shared" si="94"/>
        <v>2025-GUS-D2</v>
      </c>
      <c r="B466" s="123">
        <f t="shared" si="95"/>
        <v>45952</v>
      </c>
      <c r="C466" s="125" t="str">
        <f t="shared" si="96"/>
        <v>Day 2</v>
      </c>
      <c r="D466" s="42" t="s">
        <v>530</v>
      </c>
      <c r="E466" s="23" t="str">
        <f>IF(D466="","",VLOOKUP(D466,MASTERLIST!$A:$E,3,FALSE))</f>
        <v>Ruan</v>
      </c>
      <c r="F466" s="23" t="str">
        <f>IF(D466="","",VLOOKUP(D466,MASTERLIST!$A:$E,4,FALSE))</f>
        <v>Nel</v>
      </c>
      <c r="G466" s="23" t="str">
        <f>IF(D466="","",VLOOKUP(D466,MASTERLIST!$A:$E,5,FALSE))</f>
        <v>SA Inland</v>
      </c>
      <c r="H466" s="23" t="str">
        <f>IF(D466="","",VLOOKUP(D466,MASTERLIST!$A:$E,2,FALSE))</f>
        <v>SA Inland</v>
      </c>
      <c r="I466" s="42" t="s">
        <v>19</v>
      </c>
      <c r="J466" s="40"/>
      <c r="K466" s="42">
        <v>45</v>
      </c>
      <c r="L466" s="41">
        <f t="shared" si="90"/>
        <v>0.9</v>
      </c>
      <c r="M466" s="41">
        <f t="shared" si="91"/>
        <v>0.9</v>
      </c>
      <c r="N466" s="22" t="str">
        <f t="shared" si="92"/>
        <v>Ruan Nel</v>
      </c>
      <c r="O466" s="22" t="str">
        <f t="shared" si="97"/>
        <v>Veterans/Inland</v>
      </c>
      <c r="P466" s="22" t="str">
        <f t="shared" si="93"/>
        <v>Edibles</v>
      </c>
      <c r="Q466" s="22" t="str">
        <f t="shared" si="98"/>
        <v>D2</v>
      </c>
    </row>
    <row r="467" spans="1:17" x14ac:dyDescent="0.25">
      <c r="A467" s="125" t="str">
        <f t="shared" si="94"/>
        <v>2025-GUS-D2</v>
      </c>
      <c r="B467" s="123">
        <f t="shared" si="95"/>
        <v>45952</v>
      </c>
      <c r="C467" s="125" t="str">
        <f t="shared" si="96"/>
        <v>Day 2</v>
      </c>
      <c r="D467" s="42" t="s">
        <v>530</v>
      </c>
      <c r="E467" s="23" t="str">
        <f>IF(D467="","",VLOOKUP(D467,MASTERLIST!$A:$E,3,FALSE))</f>
        <v>Ruan</v>
      </c>
      <c r="F467" s="23" t="str">
        <f>IF(D467="","",VLOOKUP(D467,MASTERLIST!$A:$E,4,FALSE))</f>
        <v>Nel</v>
      </c>
      <c r="G467" s="23" t="str">
        <f>IF(D467="","",VLOOKUP(D467,MASTERLIST!$A:$E,5,FALSE))</f>
        <v>SA Inland</v>
      </c>
      <c r="H467" s="23" t="str">
        <f>IF(D467="","",VLOOKUP(D467,MASTERLIST!$A:$E,2,FALSE))</f>
        <v>SA Inland</v>
      </c>
      <c r="I467" s="42" t="s">
        <v>19</v>
      </c>
      <c r="J467" s="40"/>
      <c r="K467" s="42">
        <v>46</v>
      </c>
      <c r="L467" s="41">
        <f t="shared" si="90"/>
        <v>1</v>
      </c>
      <c r="M467" s="41">
        <f t="shared" si="91"/>
        <v>1</v>
      </c>
      <c r="N467" s="22" t="str">
        <f t="shared" si="92"/>
        <v>Ruan Nel</v>
      </c>
      <c r="O467" s="22" t="str">
        <f t="shared" si="97"/>
        <v>Veterans/Inland</v>
      </c>
      <c r="P467" s="22" t="str">
        <f t="shared" si="93"/>
        <v>Edibles</v>
      </c>
      <c r="Q467" s="22" t="str">
        <f t="shared" si="98"/>
        <v>D2</v>
      </c>
    </row>
    <row r="468" spans="1:17" x14ac:dyDescent="0.25">
      <c r="A468" s="125" t="str">
        <f t="shared" si="94"/>
        <v>2025-GUS-D2</v>
      </c>
      <c r="B468" s="123">
        <f t="shared" si="95"/>
        <v>45952</v>
      </c>
      <c r="C468" s="125" t="str">
        <f t="shared" si="96"/>
        <v>Day 2</v>
      </c>
      <c r="D468" s="42" t="s">
        <v>530</v>
      </c>
      <c r="E468" s="23" t="str">
        <f>IF(D468="","",VLOOKUP(D468,MASTERLIST!$A:$E,3,FALSE))</f>
        <v>Ruan</v>
      </c>
      <c r="F468" s="23" t="str">
        <f>IF(D468="","",VLOOKUP(D468,MASTERLIST!$A:$E,4,FALSE))</f>
        <v>Nel</v>
      </c>
      <c r="G468" s="23" t="str">
        <f>IF(D468="","",VLOOKUP(D468,MASTERLIST!$A:$E,5,FALSE))</f>
        <v>SA Inland</v>
      </c>
      <c r="H468" s="23" t="str">
        <f>IF(D468="","",VLOOKUP(D468,MASTERLIST!$A:$E,2,FALSE))</f>
        <v>SA Inland</v>
      </c>
      <c r="I468" s="42" t="s">
        <v>19</v>
      </c>
      <c r="J468" s="42"/>
      <c r="K468" s="42">
        <v>53</v>
      </c>
      <c r="L468" s="41">
        <f t="shared" ref="L468:L531" si="99">IF(K468="","",IF(I468="",ROUND(HLOOKUP(J468,kgList,K468,FALSE),1),ROUND(HLOOKUP(I468,kgList,K468,FALSE),1)))</f>
        <v>1.5</v>
      </c>
      <c r="M468" s="41">
        <f t="shared" ref="M468:M531" si="100">IF(L468="","",IF(COUNTA(I468:J468)&gt;1,"Edible or Inedible",IF(COUNTA(I468)=1,L468*1,IF(COUNTA(J468)=1,L468*1,"ERROR"))))</f>
        <v>1.5</v>
      </c>
      <c r="N468" s="22" t="str">
        <f t="shared" si="92"/>
        <v>Ruan Nel</v>
      </c>
      <c r="O468" s="22" t="str">
        <f t="shared" si="97"/>
        <v>Veterans/Inland</v>
      </c>
      <c r="P468" s="22" t="str">
        <f t="shared" si="93"/>
        <v>Edibles</v>
      </c>
      <c r="Q468" s="22" t="str">
        <f t="shared" si="98"/>
        <v>D2</v>
      </c>
    </row>
    <row r="469" spans="1:17" x14ac:dyDescent="0.25">
      <c r="A469" s="125" t="str">
        <f t="shared" si="94"/>
        <v>2025-GUS-D2</v>
      </c>
      <c r="B469" s="123">
        <f t="shared" si="95"/>
        <v>45952</v>
      </c>
      <c r="C469" s="125" t="str">
        <f t="shared" si="96"/>
        <v>Day 2</v>
      </c>
      <c r="D469" s="42" t="s">
        <v>530</v>
      </c>
      <c r="E469" s="23" t="str">
        <f>IF(D469="","",VLOOKUP(D469,MASTERLIST!$A:$E,3,FALSE))</f>
        <v>Ruan</v>
      </c>
      <c r="F469" s="23" t="str">
        <f>IF(D469="","",VLOOKUP(D469,MASTERLIST!$A:$E,4,FALSE))</f>
        <v>Nel</v>
      </c>
      <c r="G469" s="23" t="str">
        <f>IF(D469="","",VLOOKUP(D469,MASTERLIST!$A:$E,5,FALSE))</f>
        <v>SA Inland</v>
      </c>
      <c r="H469" s="23" t="str">
        <f>IF(D469="","",VLOOKUP(D469,MASTERLIST!$A:$E,2,FALSE))</f>
        <v>SA Inland</v>
      </c>
      <c r="I469" s="42" t="s">
        <v>19</v>
      </c>
      <c r="J469" s="40"/>
      <c r="K469" s="42">
        <v>41</v>
      </c>
      <c r="L469" s="41">
        <f t="shared" si="99"/>
        <v>0.7</v>
      </c>
      <c r="M469" s="41">
        <f t="shared" si="100"/>
        <v>0.7</v>
      </c>
      <c r="N469" s="22" t="str">
        <f t="shared" si="92"/>
        <v>Ruan Nel</v>
      </c>
      <c r="O469" s="22" t="str">
        <f t="shared" si="97"/>
        <v>Veterans/Inland</v>
      </c>
      <c r="P469" s="22" t="str">
        <f t="shared" si="93"/>
        <v>Edibles</v>
      </c>
      <c r="Q469" s="22" t="str">
        <f t="shared" si="98"/>
        <v>D2</v>
      </c>
    </row>
    <row r="470" spans="1:17" x14ac:dyDescent="0.25">
      <c r="A470" s="125" t="str">
        <f t="shared" si="94"/>
        <v>2025-GUS-D2</v>
      </c>
      <c r="B470" s="123">
        <f t="shared" si="95"/>
        <v>45952</v>
      </c>
      <c r="C470" s="125" t="str">
        <f t="shared" si="96"/>
        <v>Day 2</v>
      </c>
      <c r="D470" s="42" t="s">
        <v>530</v>
      </c>
      <c r="E470" s="23" t="str">
        <f>IF(D470="","",VLOOKUP(D470,MASTERLIST!$A:$E,3,FALSE))</f>
        <v>Ruan</v>
      </c>
      <c r="F470" s="23" t="str">
        <f>IF(D470="","",VLOOKUP(D470,MASTERLIST!$A:$E,4,FALSE))</f>
        <v>Nel</v>
      </c>
      <c r="G470" s="23" t="str">
        <f>IF(D470="","",VLOOKUP(D470,MASTERLIST!$A:$E,5,FALSE))</f>
        <v>SA Inland</v>
      </c>
      <c r="H470" s="23" t="str">
        <f>IF(D470="","",VLOOKUP(D470,MASTERLIST!$A:$E,2,FALSE))</f>
        <v>SA Inland</v>
      </c>
      <c r="I470" s="42" t="s">
        <v>19</v>
      </c>
      <c r="J470" s="40"/>
      <c r="K470" s="42">
        <v>53</v>
      </c>
      <c r="L470" s="41">
        <f t="shared" si="99"/>
        <v>1.5</v>
      </c>
      <c r="M470" s="41">
        <f t="shared" si="100"/>
        <v>1.5</v>
      </c>
      <c r="N470" s="22" t="str">
        <f t="shared" si="92"/>
        <v>Ruan Nel</v>
      </c>
      <c r="O470" s="22" t="str">
        <f t="shared" si="97"/>
        <v>Veterans/Inland</v>
      </c>
      <c r="P470" s="22" t="str">
        <f t="shared" si="93"/>
        <v>Edibles</v>
      </c>
      <c r="Q470" s="22" t="str">
        <f t="shared" si="98"/>
        <v>D2</v>
      </c>
    </row>
    <row r="471" spans="1:17" x14ac:dyDescent="0.25">
      <c r="A471" s="125" t="str">
        <f t="shared" si="94"/>
        <v>2025-GUS-D2</v>
      </c>
      <c r="B471" s="123">
        <f t="shared" si="95"/>
        <v>45952</v>
      </c>
      <c r="C471" s="125" t="str">
        <f t="shared" si="96"/>
        <v>Day 2</v>
      </c>
      <c r="D471" s="42" t="s">
        <v>530</v>
      </c>
      <c r="E471" s="23" t="str">
        <f>IF(D471="","",VLOOKUP(D471,MASTERLIST!$A:$E,3,FALSE))</f>
        <v>Ruan</v>
      </c>
      <c r="F471" s="23" t="str">
        <f>IF(D471="","",VLOOKUP(D471,MASTERLIST!$A:$E,4,FALSE))</f>
        <v>Nel</v>
      </c>
      <c r="G471" s="23" t="str">
        <f>IF(D471="","",VLOOKUP(D471,MASTERLIST!$A:$E,5,FALSE))</f>
        <v>SA Inland</v>
      </c>
      <c r="H471" s="23" t="str">
        <f>IF(D471="","",VLOOKUP(D471,MASTERLIST!$A:$E,2,FALSE))</f>
        <v>SA Inland</v>
      </c>
      <c r="I471" s="42" t="s">
        <v>19</v>
      </c>
      <c r="J471" s="40"/>
      <c r="K471" s="42">
        <v>50</v>
      </c>
      <c r="L471" s="41">
        <f t="shared" si="99"/>
        <v>1.3</v>
      </c>
      <c r="M471" s="41">
        <f t="shared" si="100"/>
        <v>1.3</v>
      </c>
      <c r="N471" s="22" t="str">
        <f t="shared" si="92"/>
        <v>Ruan Nel</v>
      </c>
      <c r="O471" s="22" t="str">
        <f t="shared" si="97"/>
        <v>Veterans/Inland</v>
      </c>
      <c r="P471" s="22" t="str">
        <f t="shared" si="93"/>
        <v>Edibles</v>
      </c>
      <c r="Q471" s="22" t="str">
        <f t="shared" si="98"/>
        <v>D2</v>
      </c>
    </row>
    <row r="472" spans="1:17" x14ac:dyDescent="0.25">
      <c r="A472" s="125" t="str">
        <f t="shared" si="94"/>
        <v>2025-GUS-D2</v>
      </c>
      <c r="B472" s="123">
        <f t="shared" si="95"/>
        <v>45952</v>
      </c>
      <c r="C472" s="125" t="str">
        <f t="shared" si="96"/>
        <v>Day 2</v>
      </c>
      <c r="D472" s="42" t="s">
        <v>530</v>
      </c>
      <c r="E472" s="23" t="str">
        <f>IF(D472="","",VLOOKUP(D472,MASTERLIST!$A:$E,3,FALSE))</f>
        <v>Ruan</v>
      </c>
      <c r="F472" s="23" t="str">
        <f>IF(D472="","",VLOOKUP(D472,MASTERLIST!$A:$E,4,FALSE))</f>
        <v>Nel</v>
      </c>
      <c r="G472" s="23" t="str">
        <f>IF(D472="","",VLOOKUP(D472,MASTERLIST!$A:$E,5,FALSE))</f>
        <v>SA Inland</v>
      </c>
      <c r="H472" s="23" t="str">
        <f>IF(D472="","",VLOOKUP(D472,MASTERLIST!$A:$E,2,FALSE))</f>
        <v>SA Inland</v>
      </c>
      <c r="I472" s="42" t="s">
        <v>19</v>
      </c>
      <c r="J472" s="40"/>
      <c r="K472" s="42">
        <v>40</v>
      </c>
      <c r="L472" s="41">
        <f t="shared" si="99"/>
        <v>0.7</v>
      </c>
      <c r="M472" s="41">
        <f t="shared" si="100"/>
        <v>0.7</v>
      </c>
      <c r="N472" s="22" t="str">
        <f t="shared" si="92"/>
        <v>Ruan Nel</v>
      </c>
      <c r="O472" s="22" t="str">
        <f t="shared" si="97"/>
        <v>Veterans/Inland</v>
      </c>
      <c r="P472" s="22" t="str">
        <f t="shared" si="93"/>
        <v>Edibles</v>
      </c>
      <c r="Q472" s="22" t="str">
        <f t="shared" si="98"/>
        <v>D2</v>
      </c>
    </row>
    <row r="473" spans="1:17" x14ac:dyDescent="0.25">
      <c r="A473" s="125" t="str">
        <f t="shared" si="94"/>
        <v>2025-GUS-D2</v>
      </c>
      <c r="B473" s="123">
        <f t="shared" si="95"/>
        <v>45952</v>
      </c>
      <c r="C473" s="125" t="str">
        <f t="shared" si="96"/>
        <v>Day 2</v>
      </c>
      <c r="D473" s="42" t="s">
        <v>430</v>
      </c>
      <c r="E473" s="23" t="str">
        <f>IF(D473="","",VLOOKUP(D473,MASTERLIST!$A:$E,3,FALSE))</f>
        <v>Lester</v>
      </c>
      <c r="F473" s="23" t="str">
        <f>IF(D473="","",VLOOKUP(D473,MASTERLIST!$A:$E,4,FALSE))</f>
        <v>Alexander</v>
      </c>
      <c r="G473" s="23" t="str">
        <f>IF(D473="","",VLOOKUP(D473,MASTERLIST!$A:$E,5,FALSE))</f>
        <v>SA Inland</v>
      </c>
      <c r="H473" s="23" t="str">
        <f>IF(D473="","",VLOOKUP(D473,MASTERLIST!$A:$E,2,FALSE))</f>
        <v>SA Inland</v>
      </c>
      <c r="I473" s="42"/>
      <c r="J473" s="40" t="s">
        <v>141</v>
      </c>
      <c r="K473" s="42">
        <v>93</v>
      </c>
      <c r="L473" s="41">
        <f t="shared" si="99"/>
        <v>3.4</v>
      </c>
      <c r="M473" s="41">
        <f t="shared" si="100"/>
        <v>3.4</v>
      </c>
      <c r="N473" s="22" t="str">
        <f t="shared" si="92"/>
        <v>Lester Alexander</v>
      </c>
      <c r="O473" s="22" t="str">
        <f t="shared" si="97"/>
        <v>Veterans/Inland</v>
      </c>
      <c r="P473" s="22" t="str">
        <f t="shared" si="93"/>
        <v>Inedibles</v>
      </c>
      <c r="Q473" s="22" t="str">
        <f t="shared" si="98"/>
        <v>D2</v>
      </c>
    </row>
    <row r="474" spans="1:17" x14ac:dyDescent="0.25">
      <c r="A474" s="125" t="str">
        <f t="shared" si="94"/>
        <v>2025-GUS-D2</v>
      </c>
      <c r="B474" s="123">
        <f t="shared" si="95"/>
        <v>45952</v>
      </c>
      <c r="C474" s="125" t="str">
        <f t="shared" si="96"/>
        <v>Day 2</v>
      </c>
      <c r="D474" s="42" t="s">
        <v>430</v>
      </c>
      <c r="E474" s="23" t="str">
        <f>IF(D474="","",VLOOKUP(D474,MASTERLIST!$A:$E,3,FALSE))</f>
        <v>Lester</v>
      </c>
      <c r="F474" s="23" t="str">
        <f>IF(D474="","",VLOOKUP(D474,MASTERLIST!$A:$E,4,FALSE))</f>
        <v>Alexander</v>
      </c>
      <c r="G474" s="23" t="str">
        <f>IF(D474="","",VLOOKUP(D474,MASTERLIST!$A:$E,5,FALSE))</f>
        <v>SA Inland</v>
      </c>
      <c r="H474" s="23" t="str">
        <f>IF(D474="","",VLOOKUP(D474,MASTERLIST!$A:$E,2,FALSE))</f>
        <v>SA Inland</v>
      </c>
      <c r="I474" s="42" t="s">
        <v>19</v>
      </c>
      <c r="J474" s="40"/>
      <c r="K474" s="42">
        <v>50</v>
      </c>
      <c r="L474" s="41">
        <f t="shared" si="99"/>
        <v>1.3</v>
      </c>
      <c r="M474" s="41">
        <f t="shared" si="100"/>
        <v>1.3</v>
      </c>
      <c r="N474" s="22" t="str">
        <f t="shared" ref="N474:N537" si="101">CONCATENATE(E474," ",F474)</f>
        <v>Lester Alexander</v>
      </c>
      <c r="O474" s="22" t="str">
        <f t="shared" si="97"/>
        <v>Veterans/Inland</v>
      </c>
      <c r="P474" s="22" t="str">
        <f t="shared" ref="P474:P537" si="102">IF(I474="",IF(J474="","",$J$1),$I$1)</f>
        <v>Edibles</v>
      </c>
      <c r="Q474" s="22" t="str">
        <f t="shared" si="98"/>
        <v>D2</v>
      </c>
    </row>
    <row r="475" spans="1:17" x14ac:dyDescent="0.25">
      <c r="A475" s="125" t="str">
        <f t="shared" si="94"/>
        <v>2025-GUS-D2</v>
      </c>
      <c r="B475" s="123">
        <f t="shared" si="95"/>
        <v>45952</v>
      </c>
      <c r="C475" s="125" t="str">
        <f t="shared" si="96"/>
        <v>Day 2</v>
      </c>
      <c r="D475" s="42" t="s">
        <v>430</v>
      </c>
      <c r="E475" s="23" t="str">
        <f>IF(D475="","",VLOOKUP(D475,MASTERLIST!$A:$E,3,FALSE))</f>
        <v>Lester</v>
      </c>
      <c r="F475" s="23" t="str">
        <f>IF(D475="","",VLOOKUP(D475,MASTERLIST!$A:$E,4,FALSE))</f>
        <v>Alexander</v>
      </c>
      <c r="G475" s="23" t="str">
        <f>IF(D475="","",VLOOKUP(D475,MASTERLIST!$A:$E,5,FALSE))</f>
        <v>SA Inland</v>
      </c>
      <c r="H475" s="23" t="str">
        <f>IF(D475="","",VLOOKUP(D475,MASTERLIST!$A:$E,2,FALSE))</f>
        <v>SA Inland</v>
      </c>
      <c r="I475" s="42" t="s">
        <v>19</v>
      </c>
      <c r="J475" s="40"/>
      <c r="K475" s="42">
        <v>49</v>
      </c>
      <c r="L475" s="41">
        <f t="shared" si="99"/>
        <v>1.2</v>
      </c>
      <c r="M475" s="41">
        <f t="shared" si="100"/>
        <v>1.2</v>
      </c>
      <c r="N475" s="22" t="str">
        <f t="shared" si="101"/>
        <v>Lester Alexander</v>
      </c>
      <c r="O475" s="22" t="str">
        <f t="shared" si="97"/>
        <v>Veterans/Inland</v>
      </c>
      <c r="P475" s="22" t="str">
        <f t="shared" si="102"/>
        <v>Edibles</v>
      </c>
      <c r="Q475" s="22" t="str">
        <f t="shared" si="98"/>
        <v>D2</v>
      </c>
    </row>
    <row r="476" spans="1:17" x14ac:dyDescent="0.25">
      <c r="A476" s="125" t="str">
        <f t="shared" si="94"/>
        <v>2025-GUS-D2</v>
      </c>
      <c r="B476" s="123">
        <f t="shared" si="95"/>
        <v>45952</v>
      </c>
      <c r="C476" s="125" t="str">
        <f t="shared" si="96"/>
        <v>Day 2</v>
      </c>
      <c r="D476" s="42" t="s">
        <v>430</v>
      </c>
      <c r="E476" s="23" t="str">
        <f>IF(D476="","",VLOOKUP(D476,MASTERLIST!$A:$E,3,FALSE))</f>
        <v>Lester</v>
      </c>
      <c r="F476" s="23" t="str">
        <f>IF(D476="","",VLOOKUP(D476,MASTERLIST!$A:$E,4,FALSE))</f>
        <v>Alexander</v>
      </c>
      <c r="G476" s="23" t="str">
        <f>IF(D476="","",VLOOKUP(D476,MASTERLIST!$A:$E,5,FALSE))</f>
        <v>SA Inland</v>
      </c>
      <c r="H476" s="23" t="str">
        <f>IF(D476="","",VLOOKUP(D476,MASTERLIST!$A:$E,2,FALSE))</f>
        <v>SA Inland</v>
      </c>
      <c r="I476" s="42" t="s">
        <v>19</v>
      </c>
      <c r="J476" s="40"/>
      <c r="K476" s="42">
        <v>42</v>
      </c>
      <c r="L476" s="41">
        <f t="shared" si="99"/>
        <v>0.8</v>
      </c>
      <c r="M476" s="41">
        <f t="shared" si="100"/>
        <v>0.8</v>
      </c>
      <c r="N476" s="22" t="str">
        <f t="shared" si="101"/>
        <v>Lester Alexander</v>
      </c>
      <c r="O476" s="22" t="str">
        <f t="shared" si="97"/>
        <v>Veterans/Inland</v>
      </c>
      <c r="P476" s="22" t="str">
        <f t="shared" si="102"/>
        <v>Edibles</v>
      </c>
      <c r="Q476" s="22" t="str">
        <f t="shared" si="98"/>
        <v>D2</v>
      </c>
    </row>
    <row r="477" spans="1:17" x14ac:dyDescent="0.25">
      <c r="A477" s="125" t="str">
        <f t="shared" si="94"/>
        <v>2025-GUS-D2</v>
      </c>
      <c r="B477" s="123">
        <f t="shared" si="95"/>
        <v>45952</v>
      </c>
      <c r="C477" s="125" t="str">
        <f t="shared" si="96"/>
        <v>Day 2</v>
      </c>
      <c r="D477" s="42" t="s">
        <v>430</v>
      </c>
      <c r="E477" s="23" t="str">
        <f>IF(D477="","",VLOOKUP(D477,MASTERLIST!$A:$E,3,FALSE))</f>
        <v>Lester</v>
      </c>
      <c r="F477" s="23" t="str">
        <f>IF(D477="","",VLOOKUP(D477,MASTERLIST!$A:$E,4,FALSE))</f>
        <v>Alexander</v>
      </c>
      <c r="G477" s="23" t="str">
        <f>IF(D477="","",VLOOKUP(D477,MASTERLIST!$A:$E,5,FALSE))</f>
        <v>SA Inland</v>
      </c>
      <c r="H477" s="23" t="str">
        <f>IF(D477="","",VLOOKUP(D477,MASTERLIST!$A:$E,2,FALSE))</f>
        <v>SA Inland</v>
      </c>
      <c r="I477" s="42" t="s">
        <v>19</v>
      </c>
      <c r="J477" s="40"/>
      <c r="K477" s="42">
        <v>45</v>
      </c>
      <c r="L477" s="41">
        <f t="shared" si="99"/>
        <v>0.9</v>
      </c>
      <c r="M477" s="41">
        <f t="shared" si="100"/>
        <v>0.9</v>
      </c>
      <c r="N477" s="22" t="str">
        <f t="shared" si="101"/>
        <v>Lester Alexander</v>
      </c>
      <c r="O477" s="22" t="str">
        <f t="shared" si="97"/>
        <v>Veterans/Inland</v>
      </c>
      <c r="P477" s="22" t="str">
        <f t="shared" si="102"/>
        <v>Edibles</v>
      </c>
      <c r="Q477" s="22" t="str">
        <f t="shared" si="98"/>
        <v>D2</v>
      </c>
    </row>
    <row r="478" spans="1:17" x14ac:dyDescent="0.25">
      <c r="A478" s="125" t="str">
        <f t="shared" si="94"/>
        <v>2025-GUS-D2</v>
      </c>
      <c r="B478" s="123">
        <f t="shared" si="95"/>
        <v>45952</v>
      </c>
      <c r="C478" s="125" t="str">
        <f t="shared" si="96"/>
        <v>Day 2</v>
      </c>
      <c r="D478" s="42" t="s">
        <v>430</v>
      </c>
      <c r="E478" s="23" t="str">
        <f>IF(D478="","",VLOOKUP(D478,MASTERLIST!$A:$E,3,FALSE))</f>
        <v>Lester</v>
      </c>
      <c r="F478" s="23" t="str">
        <f>IF(D478="","",VLOOKUP(D478,MASTERLIST!$A:$E,4,FALSE))</f>
        <v>Alexander</v>
      </c>
      <c r="G478" s="23" t="str">
        <f>IF(D478="","",VLOOKUP(D478,MASTERLIST!$A:$E,5,FALSE))</f>
        <v>SA Inland</v>
      </c>
      <c r="H478" s="23" t="str">
        <f>IF(D478="","",VLOOKUP(D478,MASTERLIST!$A:$E,2,FALSE))</f>
        <v>SA Inland</v>
      </c>
      <c r="I478" s="42" t="s">
        <v>19</v>
      </c>
      <c r="J478" s="40"/>
      <c r="K478" s="42">
        <v>46</v>
      </c>
      <c r="L478" s="41">
        <f t="shared" si="99"/>
        <v>1</v>
      </c>
      <c r="M478" s="41">
        <f t="shared" si="100"/>
        <v>1</v>
      </c>
      <c r="N478" s="22" t="str">
        <f t="shared" si="101"/>
        <v>Lester Alexander</v>
      </c>
      <c r="O478" s="22" t="str">
        <f t="shared" si="97"/>
        <v>Veterans/Inland</v>
      </c>
      <c r="P478" s="22" t="str">
        <f t="shared" si="102"/>
        <v>Edibles</v>
      </c>
      <c r="Q478" s="22" t="str">
        <f t="shared" si="98"/>
        <v>D2</v>
      </c>
    </row>
    <row r="479" spans="1:17" x14ac:dyDescent="0.25">
      <c r="A479" s="125" t="str">
        <f t="shared" si="94"/>
        <v>2025-GUS-D2</v>
      </c>
      <c r="B479" s="123">
        <f t="shared" si="95"/>
        <v>45952</v>
      </c>
      <c r="C479" s="125" t="str">
        <f t="shared" si="96"/>
        <v>Day 2</v>
      </c>
      <c r="D479" s="42" t="s">
        <v>430</v>
      </c>
      <c r="E479" s="23" t="str">
        <f>IF(D479="","",VLOOKUP(D479,MASTERLIST!$A:$E,3,FALSE))</f>
        <v>Lester</v>
      </c>
      <c r="F479" s="23" t="str">
        <f>IF(D479="","",VLOOKUP(D479,MASTERLIST!$A:$E,4,FALSE))</f>
        <v>Alexander</v>
      </c>
      <c r="G479" s="23" t="str">
        <f>IF(D479="","",VLOOKUP(D479,MASTERLIST!$A:$E,5,FALSE))</f>
        <v>SA Inland</v>
      </c>
      <c r="H479" s="23" t="str">
        <f>IF(D479="","",VLOOKUP(D479,MASTERLIST!$A:$E,2,FALSE))</f>
        <v>SA Inland</v>
      </c>
      <c r="I479" s="42" t="s">
        <v>19</v>
      </c>
      <c r="J479" s="40"/>
      <c r="K479" s="42">
        <v>47</v>
      </c>
      <c r="L479" s="41">
        <f t="shared" si="99"/>
        <v>1.1000000000000001</v>
      </c>
      <c r="M479" s="41">
        <f t="shared" si="100"/>
        <v>1.1000000000000001</v>
      </c>
      <c r="N479" s="22" t="str">
        <f t="shared" si="101"/>
        <v>Lester Alexander</v>
      </c>
      <c r="O479" s="22" t="str">
        <f t="shared" si="97"/>
        <v>Veterans/Inland</v>
      </c>
      <c r="P479" s="22" t="str">
        <f t="shared" si="102"/>
        <v>Edibles</v>
      </c>
      <c r="Q479" s="22" t="str">
        <f t="shared" si="98"/>
        <v>D2</v>
      </c>
    </row>
    <row r="480" spans="1:17" x14ac:dyDescent="0.25">
      <c r="A480" s="125" t="str">
        <f t="shared" si="94"/>
        <v>2025-GUS-D2</v>
      </c>
      <c r="B480" s="123">
        <f t="shared" si="95"/>
        <v>45952</v>
      </c>
      <c r="C480" s="125" t="str">
        <f t="shared" si="96"/>
        <v>Day 2</v>
      </c>
      <c r="D480" s="42" t="s">
        <v>430</v>
      </c>
      <c r="E480" s="23" t="str">
        <f>IF(D480="","",VLOOKUP(D480,MASTERLIST!$A:$E,3,FALSE))</f>
        <v>Lester</v>
      </c>
      <c r="F480" s="23" t="str">
        <f>IF(D480="","",VLOOKUP(D480,MASTERLIST!$A:$E,4,FALSE))</f>
        <v>Alexander</v>
      </c>
      <c r="G480" s="23" t="str">
        <f>IF(D480="","",VLOOKUP(D480,MASTERLIST!$A:$E,5,FALSE))</f>
        <v>SA Inland</v>
      </c>
      <c r="H480" s="23" t="str">
        <f>IF(D480="","",VLOOKUP(D480,MASTERLIST!$A:$E,2,FALSE))</f>
        <v>SA Inland</v>
      </c>
      <c r="I480" s="42" t="s">
        <v>19</v>
      </c>
      <c r="J480" s="40"/>
      <c r="K480" s="42">
        <v>49</v>
      </c>
      <c r="L480" s="41">
        <f t="shared" si="99"/>
        <v>1.2</v>
      </c>
      <c r="M480" s="41">
        <f t="shared" si="100"/>
        <v>1.2</v>
      </c>
      <c r="N480" s="22" t="str">
        <f t="shared" si="101"/>
        <v>Lester Alexander</v>
      </c>
      <c r="O480" s="22" t="str">
        <f t="shared" si="97"/>
        <v>Veterans/Inland</v>
      </c>
      <c r="P480" s="22" t="str">
        <f t="shared" si="102"/>
        <v>Edibles</v>
      </c>
      <c r="Q480" s="22" t="str">
        <f t="shared" si="98"/>
        <v>D2</v>
      </c>
    </row>
    <row r="481" spans="1:17" x14ac:dyDescent="0.25">
      <c r="A481" s="125" t="str">
        <f t="shared" si="94"/>
        <v>2025-GUS-D2</v>
      </c>
      <c r="B481" s="123">
        <f t="shared" si="95"/>
        <v>45952</v>
      </c>
      <c r="C481" s="125" t="str">
        <f t="shared" si="96"/>
        <v>Day 2</v>
      </c>
      <c r="D481" s="42" t="s">
        <v>430</v>
      </c>
      <c r="E481" s="23" t="str">
        <f>IF(D481="","",VLOOKUP(D481,MASTERLIST!$A:$E,3,FALSE))</f>
        <v>Lester</v>
      </c>
      <c r="F481" s="23" t="str">
        <f>IF(D481="","",VLOOKUP(D481,MASTERLIST!$A:$E,4,FALSE))</f>
        <v>Alexander</v>
      </c>
      <c r="G481" s="23" t="str">
        <f>IF(D481="","",VLOOKUP(D481,MASTERLIST!$A:$E,5,FALSE))</f>
        <v>SA Inland</v>
      </c>
      <c r="H481" s="23" t="str">
        <f>IF(D481="","",VLOOKUP(D481,MASTERLIST!$A:$E,2,FALSE))</f>
        <v>SA Inland</v>
      </c>
      <c r="I481" s="42" t="s">
        <v>19</v>
      </c>
      <c r="J481" s="40"/>
      <c r="K481" s="42">
        <v>50</v>
      </c>
      <c r="L481" s="41">
        <f t="shared" si="99"/>
        <v>1.3</v>
      </c>
      <c r="M481" s="41">
        <f t="shared" si="100"/>
        <v>1.3</v>
      </c>
      <c r="N481" s="22" t="str">
        <f t="shared" si="101"/>
        <v>Lester Alexander</v>
      </c>
      <c r="O481" s="22" t="str">
        <f t="shared" si="97"/>
        <v>Veterans/Inland</v>
      </c>
      <c r="P481" s="22" t="str">
        <f t="shared" si="102"/>
        <v>Edibles</v>
      </c>
      <c r="Q481" s="22" t="str">
        <f t="shared" si="98"/>
        <v>D2</v>
      </c>
    </row>
    <row r="482" spans="1:17" x14ac:dyDescent="0.25">
      <c r="A482" s="125" t="str">
        <f t="shared" si="94"/>
        <v>2025-GUS-D2</v>
      </c>
      <c r="B482" s="123">
        <f t="shared" si="95"/>
        <v>45952</v>
      </c>
      <c r="C482" s="125" t="str">
        <f t="shared" si="96"/>
        <v>Day 2</v>
      </c>
      <c r="D482" s="42" t="s">
        <v>428</v>
      </c>
      <c r="E482" s="23" t="str">
        <f>IF(D482="","",VLOOKUP(D482,MASTERLIST!$A:$E,3,FALSE))</f>
        <v>Wihan</v>
      </c>
      <c r="F482" s="23" t="str">
        <f>IF(D482="","",VLOOKUP(D482,MASTERLIST!$A:$E,4,FALSE))</f>
        <v>De Jager</v>
      </c>
      <c r="G482" s="23" t="str">
        <f>IF(D482="","",VLOOKUP(D482,MASTERLIST!$A:$E,5,FALSE))</f>
        <v>SA Inland</v>
      </c>
      <c r="H482" s="23" t="str">
        <f>IF(D482="","",VLOOKUP(D482,MASTERLIST!$A:$E,2,FALSE))</f>
        <v>SA Inland</v>
      </c>
      <c r="I482" s="42"/>
      <c r="J482" s="40" t="s">
        <v>141</v>
      </c>
      <c r="K482" s="42">
        <v>80</v>
      </c>
      <c r="L482" s="41">
        <f t="shared" si="99"/>
        <v>2</v>
      </c>
      <c r="M482" s="41">
        <f t="shared" si="100"/>
        <v>2</v>
      </c>
      <c r="N482" s="22" t="str">
        <f t="shared" si="101"/>
        <v>Wihan De Jager</v>
      </c>
      <c r="O482" s="22" t="str">
        <f t="shared" si="97"/>
        <v>Veterans/Inland</v>
      </c>
      <c r="P482" s="22" t="str">
        <f t="shared" si="102"/>
        <v>Inedibles</v>
      </c>
      <c r="Q482" s="22" t="str">
        <f t="shared" si="98"/>
        <v>D2</v>
      </c>
    </row>
    <row r="483" spans="1:17" x14ac:dyDescent="0.25">
      <c r="A483" s="125" t="str">
        <f t="shared" si="94"/>
        <v>2025-GUS-D2</v>
      </c>
      <c r="B483" s="123">
        <f t="shared" si="95"/>
        <v>45952</v>
      </c>
      <c r="C483" s="125" t="str">
        <f t="shared" si="96"/>
        <v>Day 2</v>
      </c>
      <c r="D483" s="42" t="s">
        <v>428</v>
      </c>
      <c r="E483" s="23" t="str">
        <f>IF(D483="","",VLOOKUP(D483,MASTERLIST!$A:$E,3,FALSE))</f>
        <v>Wihan</v>
      </c>
      <c r="F483" s="23" t="str">
        <f>IF(D483="","",VLOOKUP(D483,MASTERLIST!$A:$E,4,FALSE))</f>
        <v>De Jager</v>
      </c>
      <c r="G483" s="23" t="str">
        <f>IF(D483="","",VLOOKUP(D483,MASTERLIST!$A:$E,5,FALSE))</f>
        <v>SA Inland</v>
      </c>
      <c r="H483" s="23" t="str">
        <f>IF(D483="","",VLOOKUP(D483,MASTERLIST!$A:$E,2,FALSE))</f>
        <v>SA Inland</v>
      </c>
      <c r="I483" s="42" t="s">
        <v>19</v>
      </c>
      <c r="J483" s="40"/>
      <c r="K483" s="42">
        <v>51</v>
      </c>
      <c r="L483" s="41">
        <f t="shared" si="99"/>
        <v>1.4</v>
      </c>
      <c r="M483" s="41">
        <f t="shared" si="100"/>
        <v>1.4</v>
      </c>
      <c r="N483" s="22" t="str">
        <f t="shared" si="101"/>
        <v>Wihan De Jager</v>
      </c>
      <c r="O483" s="22" t="str">
        <f t="shared" si="97"/>
        <v>Veterans/Inland</v>
      </c>
      <c r="P483" s="22" t="str">
        <f t="shared" si="102"/>
        <v>Edibles</v>
      </c>
      <c r="Q483" s="22" t="str">
        <f t="shared" si="98"/>
        <v>D2</v>
      </c>
    </row>
    <row r="484" spans="1:17" x14ac:dyDescent="0.25">
      <c r="A484" s="125" t="str">
        <f t="shared" ref="A484:A547" si="103">IF(D484="","",A483)</f>
        <v>2025-GUS-D2</v>
      </c>
      <c r="B484" s="123">
        <f t="shared" ref="B484:B547" si="104">IF(D484="","",B483)</f>
        <v>45952</v>
      </c>
      <c r="C484" s="125" t="str">
        <f t="shared" ref="C484:C547" si="105">IF(D484="","",C483)</f>
        <v>Day 2</v>
      </c>
      <c r="D484" s="42" t="s">
        <v>428</v>
      </c>
      <c r="E484" s="23" t="str">
        <f>IF(D484="","",VLOOKUP(D484,MASTERLIST!$A:$E,3,FALSE))</f>
        <v>Wihan</v>
      </c>
      <c r="F484" s="23" t="str">
        <f>IF(D484="","",VLOOKUP(D484,MASTERLIST!$A:$E,4,FALSE))</f>
        <v>De Jager</v>
      </c>
      <c r="G484" s="23" t="str">
        <f>IF(D484="","",VLOOKUP(D484,MASTERLIST!$A:$E,5,FALSE))</f>
        <v>SA Inland</v>
      </c>
      <c r="H484" s="23" t="str">
        <f>IF(D484="","",VLOOKUP(D484,MASTERLIST!$A:$E,2,FALSE))</f>
        <v>SA Inland</v>
      </c>
      <c r="I484" s="42" t="s">
        <v>19</v>
      </c>
      <c r="J484" s="40"/>
      <c r="K484" s="42">
        <v>43</v>
      </c>
      <c r="L484" s="41">
        <f t="shared" si="99"/>
        <v>0.8</v>
      </c>
      <c r="M484" s="41">
        <f t="shared" si="100"/>
        <v>0.8</v>
      </c>
      <c r="N484" s="22" t="str">
        <f t="shared" si="101"/>
        <v>Wihan De Jager</v>
      </c>
      <c r="O484" s="22" t="str">
        <f t="shared" si="97"/>
        <v>Veterans/Inland</v>
      </c>
      <c r="P484" s="22" t="str">
        <f t="shared" si="102"/>
        <v>Edibles</v>
      </c>
      <c r="Q484" s="22" t="str">
        <f t="shared" si="98"/>
        <v>D2</v>
      </c>
    </row>
    <row r="485" spans="1:17" x14ac:dyDescent="0.25">
      <c r="A485" s="125" t="str">
        <f t="shared" si="103"/>
        <v>2025-GUS-D2</v>
      </c>
      <c r="B485" s="123">
        <f t="shared" si="104"/>
        <v>45952</v>
      </c>
      <c r="C485" s="125" t="str">
        <f t="shared" si="105"/>
        <v>Day 2</v>
      </c>
      <c r="D485" s="42" t="s">
        <v>428</v>
      </c>
      <c r="E485" s="23" t="str">
        <f>IF(D485="","",VLOOKUP(D485,MASTERLIST!$A:$E,3,FALSE))</f>
        <v>Wihan</v>
      </c>
      <c r="F485" s="23" t="str">
        <f>IF(D485="","",VLOOKUP(D485,MASTERLIST!$A:$E,4,FALSE))</f>
        <v>De Jager</v>
      </c>
      <c r="G485" s="23" t="str">
        <f>IF(D485="","",VLOOKUP(D485,MASTERLIST!$A:$E,5,FALSE))</f>
        <v>SA Inland</v>
      </c>
      <c r="H485" s="23" t="str">
        <f>IF(D485="","",VLOOKUP(D485,MASTERLIST!$A:$E,2,FALSE))</f>
        <v>SA Inland</v>
      </c>
      <c r="I485" s="42" t="s">
        <v>19</v>
      </c>
      <c r="J485" s="40"/>
      <c r="K485" s="42">
        <v>47</v>
      </c>
      <c r="L485" s="41">
        <f t="shared" si="99"/>
        <v>1.1000000000000001</v>
      </c>
      <c r="M485" s="41">
        <f t="shared" si="100"/>
        <v>1.1000000000000001</v>
      </c>
      <c r="N485" s="22" t="str">
        <f t="shared" si="101"/>
        <v>Wihan De Jager</v>
      </c>
      <c r="O485" s="22" t="str">
        <f t="shared" si="97"/>
        <v>Veterans/Inland</v>
      </c>
      <c r="P485" s="22" t="str">
        <f t="shared" si="102"/>
        <v>Edibles</v>
      </c>
      <c r="Q485" s="22" t="str">
        <f t="shared" si="98"/>
        <v>D2</v>
      </c>
    </row>
    <row r="486" spans="1:17" x14ac:dyDescent="0.25">
      <c r="A486" s="125" t="str">
        <f t="shared" si="103"/>
        <v>2025-GUS-D2</v>
      </c>
      <c r="B486" s="123">
        <f t="shared" si="104"/>
        <v>45952</v>
      </c>
      <c r="C486" s="125" t="str">
        <f t="shared" si="105"/>
        <v>Day 2</v>
      </c>
      <c r="D486" s="42" t="s">
        <v>428</v>
      </c>
      <c r="E486" s="23" t="str">
        <f>IF(D486="","",VLOOKUP(D486,MASTERLIST!$A:$E,3,FALSE))</f>
        <v>Wihan</v>
      </c>
      <c r="F486" s="23" t="str">
        <f>IF(D486="","",VLOOKUP(D486,MASTERLIST!$A:$E,4,FALSE))</f>
        <v>De Jager</v>
      </c>
      <c r="G486" s="23" t="str">
        <f>IF(D486="","",VLOOKUP(D486,MASTERLIST!$A:$E,5,FALSE))</f>
        <v>SA Inland</v>
      </c>
      <c r="H486" s="23" t="str">
        <f>IF(D486="","",VLOOKUP(D486,MASTERLIST!$A:$E,2,FALSE))</f>
        <v>SA Inland</v>
      </c>
      <c r="I486" s="42" t="s">
        <v>19</v>
      </c>
      <c r="J486" s="40"/>
      <c r="K486" s="42">
        <v>51</v>
      </c>
      <c r="L486" s="41">
        <f t="shared" si="99"/>
        <v>1.4</v>
      </c>
      <c r="M486" s="41">
        <f t="shared" si="100"/>
        <v>1.4</v>
      </c>
      <c r="N486" s="22" t="str">
        <f t="shared" si="101"/>
        <v>Wihan De Jager</v>
      </c>
      <c r="O486" s="22" t="str">
        <f t="shared" si="97"/>
        <v>Veterans/Inland</v>
      </c>
      <c r="P486" s="22" t="str">
        <f t="shared" si="102"/>
        <v>Edibles</v>
      </c>
      <c r="Q486" s="22" t="str">
        <f t="shared" si="98"/>
        <v>D2</v>
      </c>
    </row>
    <row r="487" spans="1:17" x14ac:dyDescent="0.25">
      <c r="A487" s="125" t="str">
        <f t="shared" si="103"/>
        <v>2025-GUS-D2</v>
      </c>
      <c r="B487" s="123">
        <f t="shared" si="104"/>
        <v>45952</v>
      </c>
      <c r="C487" s="125" t="str">
        <f t="shared" si="105"/>
        <v>Day 2</v>
      </c>
      <c r="D487" s="42" t="s">
        <v>428</v>
      </c>
      <c r="E487" s="23" t="str">
        <f>IF(D487="","",VLOOKUP(D487,MASTERLIST!$A:$E,3,FALSE))</f>
        <v>Wihan</v>
      </c>
      <c r="F487" s="23" t="str">
        <f>IF(D487="","",VLOOKUP(D487,MASTERLIST!$A:$E,4,FALSE))</f>
        <v>De Jager</v>
      </c>
      <c r="G487" s="23" t="str">
        <f>IF(D487="","",VLOOKUP(D487,MASTERLIST!$A:$E,5,FALSE))</f>
        <v>SA Inland</v>
      </c>
      <c r="H487" s="23" t="str">
        <f>IF(D487="","",VLOOKUP(D487,MASTERLIST!$A:$E,2,FALSE))</f>
        <v>SA Inland</v>
      </c>
      <c r="I487" s="42" t="s">
        <v>19</v>
      </c>
      <c r="J487" s="40"/>
      <c r="K487" s="42">
        <v>59</v>
      </c>
      <c r="L487" s="41">
        <f t="shared" si="99"/>
        <v>2.1</v>
      </c>
      <c r="M487" s="41">
        <f t="shared" si="100"/>
        <v>2.1</v>
      </c>
      <c r="N487" s="22" t="str">
        <f t="shared" si="101"/>
        <v>Wihan De Jager</v>
      </c>
      <c r="O487" s="22" t="str">
        <f t="shared" si="97"/>
        <v>Veterans/Inland</v>
      </c>
      <c r="P487" s="22" t="str">
        <f t="shared" si="102"/>
        <v>Edibles</v>
      </c>
      <c r="Q487" s="22" t="str">
        <f t="shared" si="98"/>
        <v>D2</v>
      </c>
    </row>
    <row r="488" spans="1:17" x14ac:dyDescent="0.25">
      <c r="A488" s="125" t="str">
        <f t="shared" si="103"/>
        <v>2025-GUS-D2</v>
      </c>
      <c r="B488" s="123">
        <f t="shared" si="104"/>
        <v>45952</v>
      </c>
      <c r="C488" s="125" t="str">
        <f t="shared" si="105"/>
        <v>Day 2</v>
      </c>
      <c r="D488" s="42" t="s">
        <v>428</v>
      </c>
      <c r="E488" s="23" t="str">
        <f>IF(D488="","",VLOOKUP(D488,MASTERLIST!$A:$E,3,FALSE))</f>
        <v>Wihan</v>
      </c>
      <c r="F488" s="23" t="str">
        <f>IF(D488="","",VLOOKUP(D488,MASTERLIST!$A:$E,4,FALSE))</f>
        <v>De Jager</v>
      </c>
      <c r="G488" s="23" t="str">
        <f>IF(D488="","",VLOOKUP(D488,MASTERLIST!$A:$E,5,FALSE))</f>
        <v>SA Inland</v>
      </c>
      <c r="H488" s="23" t="str">
        <f>IF(D488="","",VLOOKUP(D488,MASTERLIST!$A:$E,2,FALSE))</f>
        <v>SA Inland</v>
      </c>
      <c r="I488" s="42" t="s">
        <v>19</v>
      </c>
      <c r="J488" s="40"/>
      <c r="K488" s="42">
        <v>46</v>
      </c>
      <c r="L488" s="41">
        <f t="shared" si="99"/>
        <v>1</v>
      </c>
      <c r="M488" s="41">
        <f t="shared" si="100"/>
        <v>1</v>
      </c>
      <c r="N488" s="22" t="str">
        <f t="shared" si="101"/>
        <v>Wihan De Jager</v>
      </c>
      <c r="O488" s="22" t="str">
        <f t="shared" si="97"/>
        <v>Veterans/Inland</v>
      </c>
      <c r="P488" s="22" t="str">
        <f t="shared" si="102"/>
        <v>Edibles</v>
      </c>
      <c r="Q488" s="22" t="str">
        <f t="shared" si="98"/>
        <v>D2</v>
      </c>
    </row>
    <row r="489" spans="1:17" x14ac:dyDescent="0.25">
      <c r="A489" s="125" t="str">
        <f t="shared" si="103"/>
        <v>2025-GUS-D2</v>
      </c>
      <c r="B489" s="123">
        <f t="shared" si="104"/>
        <v>45952</v>
      </c>
      <c r="C489" s="125" t="str">
        <f t="shared" si="105"/>
        <v>Day 2</v>
      </c>
      <c r="D489" s="42" t="s">
        <v>428</v>
      </c>
      <c r="E489" s="23" t="str">
        <f>IF(D489="","",VLOOKUP(D489,MASTERLIST!$A:$E,3,FALSE))</f>
        <v>Wihan</v>
      </c>
      <c r="F489" s="23" t="str">
        <f>IF(D489="","",VLOOKUP(D489,MASTERLIST!$A:$E,4,FALSE))</f>
        <v>De Jager</v>
      </c>
      <c r="G489" s="23" t="str">
        <f>IF(D489="","",VLOOKUP(D489,MASTERLIST!$A:$E,5,FALSE))</f>
        <v>SA Inland</v>
      </c>
      <c r="H489" s="23" t="str">
        <f>IF(D489="","",VLOOKUP(D489,MASTERLIST!$A:$E,2,FALSE))</f>
        <v>SA Inland</v>
      </c>
      <c r="I489" s="42" t="s">
        <v>19</v>
      </c>
      <c r="J489" s="40"/>
      <c r="K489" s="42">
        <v>43</v>
      </c>
      <c r="L489" s="41">
        <f t="shared" si="99"/>
        <v>0.8</v>
      </c>
      <c r="M489" s="41">
        <f t="shared" si="100"/>
        <v>0.8</v>
      </c>
      <c r="N489" s="22" t="str">
        <f t="shared" si="101"/>
        <v>Wihan De Jager</v>
      </c>
      <c r="O489" s="22" t="str">
        <f t="shared" si="97"/>
        <v>Veterans/Inland</v>
      </c>
      <c r="P489" s="22" t="str">
        <f t="shared" si="102"/>
        <v>Edibles</v>
      </c>
      <c r="Q489" s="22" t="str">
        <f t="shared" si="98"/>
        <v>D2</v>
      </c>
    </row>
    <row r="490" spans="1:17" x14ac:dyDescent="0.25">
      <c r="A490" s="125" t="str">
        <f t="shared" si="103"/>
        <v>2025-GUS-D2</v>
      </c>
      <c r="B490" s="123">
        <f t="shared" si="104"/>
        <v>45952</v>
      </c>
      <c r="C490" s="125" t="str">
        <f t="shared" si="105"/>
        <v>Day 2</v>
      </c>
      <c r="D490" s="42" t="s">
        <v>428</v>
      </c>
      <c r="E490" s="23" t="str">
        <f>IF(D490="","",VLOOKUP(D490,MASTERLIST!$A:$E,3,FALSE))</f>
        <v>Wihan</v>
      </c>
      <c r="F490" s="23" t="str">
        <f>IF(D490="","",VLOOKUP(D490,MASTERLIST!$A:$E,4,FALSE))</f>
        <v>De Jager</v>
      </c>
      <c r="G490" s="23" t="str">
        <f>IF(D490="","",VLOOKUP(D490,MASTERLIST!$A:$E,5,FALSE))</f>
        <v>SA Inland</v>
      </c>
      <c r="H490" s="23" t="str">
        <f>IF(D490="","",VLOOKUP(D490,MASTERLIST!$A:$E,2,FALSE))</f>
        <v>SA Inland</v>
      </c>
      <c r="I490" s="42" t="s">
        <v>19</v>
      </c>
      <c r="J490" s="40"/>
      <c r="K490" s="42">
        <v>48</v>
      </c>
      <c r="L490" s="41">
        <f t="shared" si="99"/>
        <v>1.1000000000000001</v>
      </c>
      <c r="M490" s="41">
        <f t="shared" si="100"/>
        <v>1.1000000000000001</v>
      </c>
      <c r="N490" s="22" t="str">
        <f t="shared" si="101"/>
        <v>Wihan De Jager</v>
      </c>
      <c r="O490" s="22" t="str">
        <f t="shared" si="97"/>
        <v>Veterans/Inland</v>
      </c>
      <c r="P490" s="22" t="str">
        <f t="shared" si="102"/>
        <v>Edibles</v>
      </c>
      <c r="Q490" s="22" t="str">
        <f t="shared" si="98"/>
        <v>D2</v>
      </c>
    </row>
    <row r="491" spans="1:17" x14ac:dyDescent="0.25">
      <c r="A491" s="125" t="str">
        <f t="shared" si="103"/>
        <v>2025-GUS-D2</v>
      </c>
      <c r="B491" s="123">
        <f t="shared" si="104"/>
        <v>45952</v>
      </c>
      <c r="C491" s="125" t="str">
        <f t="shared" si="105"/>
        <v>Day 2</v>
      </c>
      <c r="D491" s="42" t="s">
        <v>428</v>
      </c>
      <c r="E491" s="23" t="str">
        <f>IF(D491="","",VLOOKUP(D491,MASTERLIST!$A:$E,3,FALSE))</f>
        <v>Wihan</v>
      </c>
      <c r="F491" s="23" t="str">
        <f>IF(D491="","",VLOOKUP(D491,MASTERLIST!$A:$E,4,FALSE))</f>
        <v>De Jager</v>
      </c>
      <c r="G491" s="23" t="str">
        <f>IF(D491="","",VLOOKUP(D491,MASTERLIST!$A:$E,5,FALSE))</f>
        <v>SA Inland</v>
      </c>
      <c r="H491" s="23" t="str">
        <f>IF(D491="","",VLOOKUP(D491,MASTERLIST!$A:$E,2,FALSE))</f>
        <v>SA Inland</v>
      </c>
      <c r="I491" s="42" t="s">
        <v>19</v>
      </c>
      <c r="J491" s="40"/>
      <c r="K491" s="42">
        <v>45</v>
      </c>
      <c r="L491" s="41">
        <f t="shared" si="99"/>
        <v>0.9</v>
      </c>
      <c r="M491" s="41">
        <f t="shared" si="100"/>
        <v>0.9</v>
      </c>
      <c r="N491" s="22" t="str">
        <f t="shared" si="101"/>
        <v>Wihan De Jager</v>
      </c>
      <c r="O491" s="22" t="str">
        <f t="shared" si="97"/>
        <v>Veterans/Inland</v>
      </c>
      <c r="P491" s="22" t="str">
        <f t="shared" si="102"/>
        <v>Edibles</v>
      </c>
      <c r="Q491" s="22" t="str">
        <f t="shared" si="98"/>
        <v>D2</v>
      </c>
    </row>
    <row r="492" spans="1:17" x14ac:dyDescent="0.25">
      <c r="A492" s="125" t="str">
        <f t="shared" si="103"/>
        <v>2025-GUS-D2</v>
      </c>
      <c r="B492" s="123">
        <f t="shared" si="104"/>
        <v>45952</v>
      </c>
      <c r="C492" s="125" t="str">
        <f t="shared" si="105"/>
        <v>Day 2</v>
      </c>
      <c r="D492" s="42" t="s">
        <v>428</v>
      </c>
      <c r="E492" s="23" t="str">
        <f>IF(D492="","",VLOOKUP(D492,MASTERLIST!$A:$E,3,FALSE))</f>
        <v>Wihan</v>
      </c>
      <c r="F492" s="23" t="str">
        <f>IF(D492="","",VLOOKUP(D492,MASTERLIST!$A:$E,4,FALSE))</f>
        <v>De Jager</v>
      </c>
      <c r="G492" s="23" t="str">
        <f>IF(D492="","",VLOOKUP(D492,MASTERLIST!$A:$E,5,FALSE))</f>
        <v>SA Inland</v>
      </c>
      <c r="H492" s="23" t="str">
        <f>IF(D492="","",VLOOKUP(D492,MASTERLIST!$A:$E,2,FALSE))</f>
        <v>SA Inland</v>
      </c>
      <c r="I492" s="42" t="s">
        <v>19</v>
      </c>
      <c r="J492" s="40"/>
      <c r="K492" s="42">
        <v>57</v>
      </c>
      <c r="L492" s="41">
        <f t="shared" si="99"/>
        <v>1.9</v>
      </c>
      <c r="M492" s="41">
        <f t="shared" si="100"/>
        <v>1.9</v>
      </c>
      <c r="N492" s="22" t="str">
        <f t="shared" si="101"/>
        <v>Wihan De Jager</v>
      </c>
      <c r="O492" s="22" t="str">
        <f t="shared" si="97"/>
        <v>Veterans/Inland</v>
      </c>
      <c r="P492" s="22" t="str">
        <f t="shared" si="102"/>
        <v>Edibles</v>
      </c>
      <c r="Q492" s="22" t="str">
        <f t="shared" si="98"/>
        <v>D2</v>
      </c>
    </row>
    <row r="493" spans="1:17" x14ac:dyDescent="0.25">
      <c r="A493" s="125" t="str">
        <f t="shared" si="103"/>
        <v>2025-GUS-D2</v>
      </c>
      <c r="B493" s="123">
        <f t="shared" si="104"/>
        <v>45952</v>
      </c>
      <c r="C493" s="125" t="str">
        <f t="shared" si="105"/>
        <v>Day 2</v>
      </c>
      <c r="D493" s="42" t="s">
        <v>428</v>
      </c>
      <c r="E493" s="23" t="str">
        <f>IF(D493="","",VLOOKUP(D493,MASTERLIST!$A:$E,3,FALSE))</f>
        <v>Wihan</v>
      </c>
      <c r="F493" s="23" t="str">
        <f>IF(D493="","",VLOOKUP(D493,MASTERLIST!$A:$E,4,FALSE))</f>
        <v>De Jager</v>
      </c>
      <c r="G493" s="23" t="str">
        <f>IF(D493="","",VLOOKUP(D493,MASTERLIST!$A:$E,5,FALSE))</f>
        <v>SA Inland</v>
      </c>
      <c r="H493" s="23" t="str">
        <f>IF(D493="","",VLOOKUP(D493,MASTERLIST!$A:$E,2,FALSE))</f>
        <v>SA Inland</v>
      </c>
      <c r="I493" s="42" t="s">
        <v>19</v>
      </c>
      <c r="J493" s="40"/>
      <c r="K493" s="42">
        <v>41</v>
      </c>
      <c r="L493" s="41">
        <f t="shared" si="99"/>
        <v>0.7</v>
      </c>
      <c r="M493" s="41">
        <f t="shared" si="100"/>
        <v>0.7</v>
      </c>
      <c r="N493" s="22" t="str">
        <f t="shared" si="101"/>
        <v>Wihan De Jager</v>
      </c>
      <c r="O493" s="22" t="str">
        <f t="shared" si="97"/>
        <v>Veterans/Inland</v>
      </c>
      <c r="P493" s="22" t="str">
        <f t="shared" si="102"/>
        <v>Edibles</v>
      </c>
      <c r="Q493" s="22" t="str">
        <f t="shared" si="98"/>
        <v>D2</v>
      </c>
    </row>
    <row r="494" spans="1:17" x14ac:dyDescent="0.25">
      <c r="A494" s="125" t="str">
        <f t="shared" si="103"/>
        <v>2025-GUS-D2</v>
      </c>
      <c r="B494" s="123">
        <f t="shared" si="104"/>
        <v>45952</v>
      </c>
      <c r="C494" s="125" t="str">
        <f t="shared" si="105"/>
        <v>Day 2</v>
      </c>
      <c r="D494" s="42" t="s">
        <v>428</v>
      </c>
      <c r="E494" s="23" t="str">
        <f>IF(D494="","",VLOOKUP(D494,MASTERLIST!$A:$E,3,FALSE))</f>
        <v>Wihan</v>
      </c>
      <c r="F494" s="23" t="str">
        <f>IF(D494="","",VLOOKUP(D494,MASTERLIST!$A:$E,4,FALSE))</f>
        <v>De Jager</v>
      </c>
      <c r="G494" s="23" t="str">
        <f>IF(D494="","",VLOOKUP(D494,MASTERLIST!$A:$E,5,FALSE))</f>
        <v>SA Inland</v>
      </c>
      <c r="H494" s="23" t="str">
        <f>IF(D494="","",VLOOKUP(D494,MASTERLIST!$A:$E,2,FALSE))</f>
        <v>SA Inland</v>
      </c>
      <c r="I494" s="42" t="s">
        <v>19</v>
      </c>
      <c r="J494" s="40"/>
      <c r="K494" s="42">
        <v>59</v>
      </c>
      <c r="L494" s="41">
        <f t="shared" si="99"/>
        <v>2.1</v>
      </c>
      <c r="M494" s="41">
        <f t="shared" si="100"/>
        <v>2.1</v>
      </c>
      <c r="N494" s="22" t="str">
        <f t="shared" si="101"/>
        <v>Wihan De Jager</v>
      </c>
      <c r="O494" s="22" t="str">
        <f t="shared" si="97"/>
        <v>Veterans/Inland</v>
      </c>
      <c r="P494" s="22" t="str">
        <f t="shared" si="102"/>
        <v>Edibles</v>
      </c>
      <c r="Q494" s="22" t="str">
        <f t="shared" si="98"/>
        <v>D2</v>
      </c>
    </row>
    <row r="495" spans="1:17" x14ac:dyDescent="0.25">
      <c r="A495" s="125" t="str">
        <f t="shared" si="103"/>
        <v>2025-GUS-D2</v>
      </c>
      <c r="B495" s="123">
        <f t="shared" si="104"/>
        <v>45952</v>
      </c>
      <c r="C495" s="125" t="str">
        <f t="shared" si="105"/>
        <v>Day 2</v>
      </c>
      <c r="D495" s="42" t="s">
        <v>428</v>
      </c>
      <c r="E495" s="23" t="str">
        <f>IF(D495="","",VLOOKUP(D495,MASTERLIST!$A:$E,3,FALSE))</f>
        <v>Wihan</v>
      </c>
      <c r="F495" s="23" t="str">
        <f>IF(D495="","",VLOOKUP(D495,MASTERLIST!$A:$E,4,FALSE))</f>
        <v>De Jager</v>
      </c>
      <c r="G495" s="23" t="str">
        <f>IF(D495="","",VLOOKUP(D495,MASTERLIST!$A:$E,5,FALSE))</f>
        <v>SA Inland</v>
      </c>
      <c r="H495" s="23" t="str">
        <f>IF(D495="","",VLOOKUP(D495,MASTERLIST!$A:$E,2,FALSE))</f>
        <v>SA Inland</v>
      </c>
      <c r="I495" s="42" t="s">
        <v>19</v>
      </c>
      <c r="J495" s="40"/>
      <c r="K495" s="42">
        <v>44</v>
      </c>
      <c r="L495" s="41">
        <f t="shared" si="99"/>
        <v>0.9</v>
      </c>
      <c r="M495" s="41">
        <f t="shared" si="100"/>
        <v>0.9</v>
      </c>
      <c r="N495" s="22" t="str">
        <f t="shared" si="101"/>
        <v>Wihan De Jager</v>
      </c>
      <c r="O495" s="22" t="str">
        <f t="shared" si="97"/>
        <v>Veterans/Inland</v>
      </c>
      <c r="P495" s="22" t="str">
        <f t="shared" si="102"/>
        <v>Edibles</v>
      </c>
      <c r="Q495" s="22" t="str">
        <f t="shared" si="98"/>
        <v>D2</v>
      </c>
    </row>
    <row r="496" spans="1:17" x14ac:dyDescent="0.25">
      <c r="A496" s="125" t="str">
        <f t="shared" si="103"/>
        <v>2025-GUS-D2</v>
      </c>
      <c r="B496" s="123">
        <f t="shared" si="104"/>
        <v>45952</v>
      </c>
      <c r="C496" s="125" t="str">
        <f t="shared" si="105"/>
        <v>Day 2</v>
      </c>
      <c r="D496" s="42" t="s">
        <v>428</v>
      </c>
      <c r="E496" s="23" t="str">
        <f>IF(D496="","",VLOOKUP(D496,MASTERLIST!$A:$E,3,FALSE))</f>
        <v>Wihan</v>
      </c>
      <c r="F496" s="23" t="str">
        <f>IF(D496="","",VLOOKUP(D496,MASTERLIST!$A:$E,4,FALSE))</f>
        <v>De Jager</v>
      </c>
      <c r="G496" s="23" t="str">
        <f>IF(D496="","",VLOOKUP(D496,MASTERLIST!$A:$E,5,FALSE))</f>
        <v>SA Inland</v>
      </c>
      <c r="H496" s="23" t="str">
        <f>IF(D496="","",VLOOKUP(D496,MASTERLIST!$A:$E,2,FALSE))</f>
        <v>SA Inland</v>
      </c>
      <c r="I496" s="42" t="s">
        <v>19</v>
      </c>
      <c r="J496" s="40"/>
      <c r="K496" s="42">
        <v>47</v>
      </c>
      <c r="L496" s="41">
        <f t="shared" si="99"/>
        <v>1.1000000000000001</v>
      </c>
      <c r="M496" s="41">
        <f t="shared" si="100"/>
        <v>1.1000000000000001</v>
      </c>
      <c r="N496" s="22" t="str">
        <f t="shared" si="101"/>
        <v>Wihan De Jager</v>
      </c>
      <c r="O496" s="22" t="str">
        <f t="shared" si="97"/>
        <v>Veterans/Inland</v>
      </c>
      <c r="P496" s="22" t="str">
        <f t="shared" si="102"/>
        <v>Edibles</v>
      </c>
      <c r="Q496" s="22" t="str">
        <f t="shared" si="98"/>
        <v>D2</v>
      </c>
    </row>
    <row r="497" spans="1:17" x14ac:dyDescent="0.25">
      <c r="A497" s="125" t="str">
        <f t="shared" si="103"/>
        <v>2025-GUS-D2</v>
      </c>
      <c r="B497" s="123">
        <f t="shared" si="104"/>
        <v>45952</v>
      </c>
      <c r="C497" s="125" t="str">
        <f t="shared" si="105"/>
        <v>Day 2</v>
      </c>
      <c r="D497" s="42" t="s">
        <v>428</v>
      </c>
      <c r="E497" s="23" t="str">
        <f>IF(D497="","",VLOOKUP(D497,MASTERLIST!$A:$E,3,FALSE))</f>
        <v>Wihan</v>
      </c>
      <c r="F497" s="23" t="str">
        <f>IF(D497="","",VLOOKUP(D497,MASTERLIST!$A:$E,4,FALSE))</f>
        <v>De Jager</v>
      </c>
      <c r="G497" s="23" t="str">
        <f>IF(D497="","",VLOOKUP(D497,MASTERLIST!$A:$E,5,FALSE))</f>
        <v>SA Inland</v>
      </c>
      <c r="H497" s="23" t="str">
        <f>IF(D497="","",VLOOKUP(D497,MASTERLIST!$A:$E,2,FALSE))</f>
        <v>SA Inland</v>
      </c>
      <c r="I497" s="42" t="s">
        <v>19</v>
      </c>
      <c r="J497" s="40"/>
      <c r="K497" s="42">
        <v>45</v>
      </c>
      <c r="L497" s="41">
        <f t="shared" si="99"/>
        <v>0.9</v>
      </c>
      <c r="M497" s="41">
        <f t="shared" si="100"/>
        <v>0.9</v>
      </c>
      <c r="N497" s="22" t="str">
        <f t="shared" si="101"/>
        <v>Wihan De Jager</v>
      </c>
      <c r="O497" s="22" t="str">
        <f t="shared" si="97"/>
        <v>Veterans/Inland</v>
      </c>
      <c r="P497" s="22" t="str">
        <f t="shared" si="102"/>
        <v>Edibles</v>
      </c>
      <c r="Q497" s="22" t="str">
        <f t="shared" si="98"/>
        <v>D2</v>
      </c>
    </row>
    <row r="498" spans="1:17" x14ac:dyDescent="0.25">
      <c r="A498" s="125" t="str">
        <f t="shared" si="103"/>
        <v>2025-GUS-D2</v>
      </c>
      <c r="B498" s="123">
        <f t="shared" si="104"/>
        <v>45952</v>
      </c>
      <c r="C498" s="125" t="str">
        <f t="shared" si="105"/>
        <v>Day 2</v>
      </c>
      <c r="D498" s="42" t="s">
        <v>428</v>
      </c>
      <c r="E498" s="23" t="str">
        <f>IF(D498="","",VLOOKUP(D498,MASTERLIST!$A:$E,3,FALSE))</f>
        <v>Wihan</v>
      </c>
      <c r="F498" s="23" t="str">
        <f>IF(D498="","",VLOOKUP(D498,MASTERLIST!$A:$E,4,FALSE))</f>
        <v>De Jager</v>
      </c>
      <c r="G498" s="23" t="str">
        <f>IF(D498="","",VLOOKUP(D498,MASTERLIST!$A:$E,5,FALSE))</f>
        <v>SA Inland</v>
      </c>
      <c r="H498" s="23" t="str">
        <f>IF(D498="","",VLOOKUP(D498,MASTERLIST!$A:$E,2,FALSE))</f>
        <v>SA Inland</v>
      </c>
      <c r="I498" s="42" t="s">
        <v>19</v>
      </c>
      <c r="J498" s="40"/>
      <c r="K498" s="42">
        <v>44</v>
      </c>
      <c r="L498" s="41">
        <f t="shared" si="99"/>
        <v>0.9</v>
      </c>
      <c r="M498" s="41">
        <f t="shared" si="100"/>
        <v>0.9</v>
      </c>
      <c r="N498" s="22" t="str">
        <f t="shared" si="101"/>
        <v>Wihan De Jager</v>
      </c>
      <c r="O498" s="22" t="str">
        <f t="shared" si="97"/>
        <v>Veterans/Inland</v>
      </c>
      <c r="P498" s="22" t="str">
        <f t="shared" si="102"/>
        <v>Edibles</v>
      </c>
      <c r="Q498" s="22" t="str">
        <f t="shared" si="98"/>
        <v>D2</v>
      </c>
    </row>
    <row r="499" spans="1:17" x14ac:dyDescent="0.25">
      <c r="A499" s="125" t="str">
        <f t="shared" si="103"/>
        <v>2025-GUS-D2</v>
      </c>
      <c r="B499" s="123">
        <f t="shared" si="104"/>
        <v>45952</v>
      </c>
      <c r="C499" s="125" t="str">
        <f t="shared" si="105"/>
        <v>Day 2</v>
      </c>
      <c r="D499" s="42" t="s">
        <v>428</v>
      </c>
      <c r="E499" s="23" t="str">
        <f>IF(D499="","",VLOOKUP(D499,MASTERLIST!$A:$E,3,FALSE))</f>
        <v>Wihan</v>
      </c>
      <c r="F499" s="23" t="str">
        <f>IF(D499="","",VLOOKUP(D499,MASTERLIST!$A:$E,4,FALSE))</f>
        <v>De Jager</v>
      </c>
      <c r="G499" s="23" t="str">
        <f>IF(D499="","",VLOOKUP(D499,MASTERLIST!$A:$E,5,FALSE))</f>
        <v>SA Inland</v>
      </c>
      <c r="H499" s="23" t="str">
        <f>IF(D499="","",VLOOKUP(D499,MASTERLIST!$A:$E,2,FALSE))</f>
        <v>SA Inland</v>
      </c>
      <c r="I499" s="42" t="s">
        <v>19</v>
      </c>
      <c r="J499" s="40"/>
      <c r="K499" s="42">
        <v>43</v>
      </c>
      <c r="L499" s="41">
        <f t="shared" si="99"/>
        <v>0.8</v>
      </c>
      <c r="M499" s="41">
        <f t="shared" si="100"/>
        <v>0.8</v>
      </c>
      <c r="N499" s="22" t="str">
        <f t="shared" si="101"/>
        <v>Wihan De Jager</v>
      </c>
      <c r="O499" s="22" t="str">
        <f t="shared" si="97"/>
        <v>Veterans/Inland</v>
      </c>
      <c r="P499" s="22" t="str">
        <f t="shared" si="102"/>
        <v>Edibles</v>
      </c>
      <c r="Q499" s="22" t="str">
        <f t="shared" si="98"/>
        <v>D2</v>
      </c>
    </row>
    <row r="500" spans="1:17" x14ac:dyDescent="0.25">
      <c r="A500" s="125" t="str">
        <f t="shared" si="103"/>
        <v>2025-GUS-D2</v>
      </c>
      <c r="B500" s="123">
        <f t="shared" si="104"/>
        <v>45952</v>
      </c>
      <c r="C500" s="125" t="str">
        <f t="shared" si="105"/>
        <v>Day 2</v>
      </c>
      <c r="D500" s="42" t="s">
        <v>428</v>
      </c>
      <c r="E500" s="23" t="str">
        <f>IF(D500="","",VLOOKUP(D500,MASTERLIST!$A:$E,3,FALSE))</f>
        <v>Wihan</v>
      </c>
      <c r="F500" s="23" t="str">
        <f>IF(D500="","",VLOOKUP(D500,MASTERLIST!$A:$E,4,FALSE))</f>
        <v>De Jager</v>
      </c>
      <c r="G500" s="23" t="str">
        <f>IF(D500="","",VLOOKUP(D500,MASTERLIST!$A:$E,5,FALSE))</f>
        <v>SA Inland</v>
      </c>
      <c r="H500" s="23" t="str">
        <f>IF(D500="","",VLOOKUP(D500,MASTERLIST!$A:$E,2,FALSE))</f>
        <v>SA Inland</v>
      </c>
      <c r="I500" s="42" t="s">
        <v>19</v>
      </c>
      <c r="J500" s="40"/>
      <c r="K500" s="42">
        <v>44</v>
      </c>
      <c r="L500" s="41">
        <f t="shared" si="99"/>
        <v>0.9</v>
      </c>
      <c r="M500" s="41">
        <f t="shared" si="100"/>
        <v>0.9</v>
      </c>
      <c r="N500" s="22" t="str">
        <f t="shared" si="101"/>
        <v>Wihan De Jager</v>
      </c>
      <c r="O500" s="22" t="str">
        <f t="shared" si="97"/>
        <v>Veterans/Inland</v>
      </c>
      <c r="P500" s="22" t="str">
        <f t="shared" si="102"/>
        <v>Edibles</v>
      </c>
      <c r="Q500" s="22" t="str">
        <f t="shared" si="98"/>
        <v>D2</v>
      </c>
    </row>
    <row r="501" spans="1:17" x14ac:dyDescent="0.25">
      <c r="A501" s="125" t="str">
        <f t="shared" si="103"/>
        <v>2025-GUS-D2</v>
      </c>
      <c r="B501" s="123">
        <f t="shared" si="104"/>
        <v>45952</v>
      </c>
      <c r="C501" s="125" t="str">
        <f t="shared" si="105"/>
        <v>Day 2</v>
      </c>
      <c r="D501" s="42" t="s">
        <v>428</v>
      </c>
      <c r="E501" s="23" t="str">
        <f>IF(D501="","",VLOOKUP(D501,MASTERLIST!$A:$E,3,FALSE))</f>
        <v>Wihan</v>
      </c>
      <c r="F501" s="23" t="str">
        <f>IF(D501="","",VLOOKUP(D501,MASTERLIST!$A:$E,4,FALSE))</f>
        <v>De Jager</v>
      </c>
      <c r="G501" s="23" t="str">
        <f>IF(D501="","",VLOOKUP(D501,MASTERLIST!$A:$E,5,FALSE))</f>
        <v>SA Inland</v>
      </c>
      <c r="H501" s="23" t="str">
        <f>IF(D501="","",VLOOKUP(D501,MASTERLIST!$A:$E,2,FALSE))</f>
        <v>SA Inland</v>
      </c>
      <c r="I501" s="42" t="s">
        <v>19</v>
      </c>
      <c r="J501" s="40"/>
      <c r="K501" s="42">
        <v>47</v>
      </c>
      <c r="L501" s="41">
        <f t="shared" si="99"/>
        <v>1.1000000000000001</v>
      </c>
      <c r="M501" s="41">
        <f t="shared" si="100"/>
        <v>1.1000000000000001</v>
      </c>
      <c r="N501" s="22" t="str">
        <f t="shared" si="101"/>
        <v>Wihan De Jager</v>
      </c>
      <c r="O501" s="22" t="str">
        <f t="shared" si="97"/>
        <v>Veterans/Inland</v>
      </c>
      <c r="P501" s="22" t="str">
        <f t="shared" si="102"/>
        <v>Edibles</v>
      </c>
      <c r="Q501" s="22" t="str">
        <f t="shared" si="98"/>
        <v>D2</v>
      </c>
    </row>
    <row r="502" spans="1:17" x14ac:dyDescent="0.25">
      <c r="A502" s="125" t="str">
        <f t="shared" si="103"/>
        <v>2025-GUS-D2</v>
      </c>
      <c r="B502" s="123">
        <f t="shared" si="104"/>
        <v>45952</v>
      </c>
      <c r="C502" s="125" t="str">
        <f t="shared" si="105"/>
        <v>Day 2</v>
      </c>
      <c r="D502" s="42" t="s">
        <v>320</v>
      </c>
      <c r="E502" s="23" t="str">
        <f>IF(D502="","",VLOOKUP(D502,MASTERLIST!$A:$E,3,FALSE))</f>
        <v>Christopher</v>
      </c>
      <c r="F502" s="23" t="str">
        <f>IF(D502="","",VLOOKUP(D502,MASTERLIST!$A:$E,4,FALSE))</f>
        <v>Rothman</v>
      </c>
      <c r="G502" s="23" t="str">
        <f>IF(D502="","",VLOOKUP(D502,MASTERLIST!$A:$E,5,FALSE))</f>
        <v>SA Inland</v>
      </c>
      <c r="H502" s="23" t="str">
        <f>IF(D502="","",VLOOKUP(D502,MASTERLIST!$A:$E,2,FALSE))</f>
        <v>SA Inland</v>
      </c>
      <c r="I502" s="42"/>
      <c r="J502" s="40" t="s">
        <v>141</v>
      </c>
      <c r="K502" s="42">
        <v>149</v>
      </c>
      <c r="L502" s="41">
        <f t="shared" si="99"/>
        <v>17</v>
      </c>
      <c r="M502" s="41">
        <f t="shared" si="100"/>
        <v>17</v>
      </c>
      <c r="N502" s="22" t="str">
        <f t="shared" si="101"/>
        <v>Christopher Rothman</v>
      </c>
      <c r="O502" s="22" t="str">
        <f t="shared" si="97"/>
        <v>Veterans/Inland</v>
      </c>
      <c r="P502" s="22" t="str">
        <f t="shared" si="102"/>
        <v>Inedibles</v>
      </c>
      <c r="Q502" s="22" t="str">
        <f t="shared" si="98"/>
        <v>D2</v>
      </c>
    </row>
    <row r="503" spans="1:17" x14ac:dyDescent="0.25">
      <c r="A503" s="125" t="str">
        <f t="shared" si="103"/>
        <v>2025-GUS-D2</v>
      </c>
      <c r="B503" s="123">
        <f t="shared" si="104"/>
        <v>45952</v>
      </c>
      <c r="C503" s="125" t="str">
        <f t="shared" si="105"/>
        <v>Day 2</v>
      </c>
      <c r="D503" s="42" t="s">
        <v>320</v>
      </c>
      <c r="E503" s="23" t="str">
        <f>IF(D503="","",VLOOKUP(D503,MASTERLIST!$A:$E,3,FALSE))</f>
        <v>Christopher</v>
      </c>
      <c r="F503" s="23" t="str">
        <f>IF(D503="","",VLOOKUP(D503,MASTERLIST!$A:$E,4,FALSE))</f>
        <v>Rothman</v>
      </c>
      <c r="G503" s="23" t="str">
        <f>IF(D503="","",VLOOKUP(D503,MASTERLIST!$A:$E,5,FALSE))</f>
        <v>SA Inland</v>
      </c>
      <c r="H503" s="23" t="str">
        <f>IF(D503="","",VLOOKUP(D503,MASTERLIST!$A:$E,2,FALSE))</f>
        <v>SA Inland</v>
      </c>
      <c r="I503" s="42"/>
      <c r="J503" s="40" t="s">
        <v>141</v>
      </c>
      <c r="K503" s="42">
        <v>82</v>
      </c>
      <c r="L503" s="41">
        <f t="shared" si="99"/>
        <v>2.2000000000000002</v>
      </c>
      <c r="M503" s="41">
        <f t="shared" si="100"/>
        <v>2.2000000000000002</v>
      </c>
      <c r="N503" s="22" t="str">
        <f t="shared" si="101"/>
        <v>Christopher Rothman</v>
      </c>
      <c r="O503" s="22" t="str">
        <f t="shared" si="97"/>
        <v>Veterans/Inland</v>
      </c>
      <c r="P503" s="22" t="str">
        <f t="shared" si="102"/>
        <v>Inedibles</v>
      </c>
      <c r="Q503" s="22" t="str">
        <f t="shared" si="98"/>
        <v>D2</v>
      </c>
    </row>
    <row r="504" spans="1:17" x14ac:dyDescent="0.25">
      <c r="A504" s="125" t="str">
        <f t="shared" si="103"/>
        <v>2025-GUS-D2</v>
      </c>
      <c r="B504" s="123">
        <f t="shared" si="104"/>
        <v>45952</v>
      </c>
      <c r="C504" s="125" t="str">
        <f t="shared" si="105"/>
        <v>Day 2</v>
      </c>
      <c r="D504" s="42" t="s">
        <v>317</v>
      </c>
      <c r="E504" s="23" t="str">
        <f>IF(D504="","",VLOOKUP(D504,MASTERLIST!$A:$E,3,FALSE))</f>
        <v>Louis-Han</v>
      </c>
      <c r="F504" s="23" t="str">
        <f>IF(D504="","",VLOOKUP(D504,MASTERLIST!$A:$E,4,FALSE))</f>
        <v>Nel</v>
      </c>
      <c r="G504" s="23" t="str">
        <f>IF(D504="","",VLOOKUP(D504,MASTERLIST!$A:$E,5,FALSE))</f>
        <v>SA Inland</v>
      </c>
      <c r="H504" s="23" t="str">
        <f>IF(D504="","",VLOOKUP(D504,MASTERLIST!$A:$E,2,FALSE))</f>
        <v>SA Inland</v>
      </c>
      <c r="I504" s="42"/>
      <c r="J504" s="40"/>
      <c r="K504" s="42"/>
      <c r="L504" s="41" t="str">
        <f t="shared" si="99"/>
        <v/>
      </c>
      <c r="M504" s="41" t="str">
        <f t="shared" si="100"/>
        <v/>
      </c>
      <c r="N504" s="22" t="str">
        <f t="shared" si="101"/>
        <v>Louis-Han Nel</v>
      </c>
      <c r="O504" s="22" t="str">
        <f t="shared" si="97"/>
        <v>Veterans/Inland</v>
      </c>
      <c r="P504" s="22" t="str">
        <f t="shared" si="102"/>
        <v/>
      </c>
      <c r="Q504" s="22" t="str">
        <f t="shared" si="98"/>
        <v>D2</v>
      </c>
    </row>
    <row r="505" spans="1:17" x14ac:dyDescent="0.25">
      <c r="A505" s="125" t="str">
        <f t="shared" si="103"/>
        <v>2025-GUS-D2</v>
      </c>
      <c r="B505" s="123">
        <f t="shared" si="104"/>
        <v>45952</v>
      </c>
      <c r="C505" s="125" t="str">
        <f t="shared" si="105"/>
        <v>Day 2</v>
      </c>
      <c r="D505" s="42" t="s">
        <v>438</v>
      </c>
      <c r="E505" s="23" t="str">
        <f>IF(D505="","",VLOOKUP(D505,MASTERLIST!$A:$E,3,FALSE))</f>
        <v>Morne</v>
      </c>
      <c r="F505" s="23" t="str">
        <f>IF(D505="","",VLOOKUP(D505,MASTERLIST!$A:$E,4,FALSE))</f>
        <v>Visser</v>
      </c>
      <c r="G505" s="23" t="str">
        <f>IF(D505="","",VLOOKUP(D505,MASTERLIST!$A:$E,5,FALSE))</f>
        <v>SA Development</v>
      </c>
      <c r="H505" s="23" t="str">
        <f>IF(D505="","",VLOOKUP(D505,MASTERLIST!$A:$E,2,FALSE))</f>
        <v>SA Development</v>
      </c>
      <c r="I505" s="42" t="s">
        <v>19</v>
      </c>
      <c r="J505" s="40"/>
      <c r="K505" s="42">
        <v>46</v>
      </c>
      <c r="L505" s="41">
        <f t="shared" si="99"/>
        <v>1</v>
      </c>
      <c r="M505" s="41">
        <f t="shared" si="100"/>
        <v>1</v>
      </c>
      <c r="N505" s="22" t="str">
        <f t="shared" si="101"/>
        <v>Morne Visser</v>
      </c>
      <c r="O505" s="22" t="str">
        <f t="shared" si="97"/>
        <v>Development</v>
      </c>
      <c r="P505" s="22" t="str">
        <f t="shared" si="102"/>
        <v>Edibles</v>
      </c>
      <c r="Q505" s="22" t="str">
        <f t="shared" si="98"/>
        <v>D2</v>
      </c>
    </row>
    <row r="506" spans="1:17" x14ac:dyDescent="0.25">
      <c r="A506" s="125" t="str">
        <f t="shared" si="103"/>
        <v>2025-GUS-D2</v>
      </c>
      <c r="B506" s="123">
        <f t="shared" si="104"/>
        <v>45952</v>
      </c>
      <c r="C506" s="125" t="str">
        <f t="shared" si="105"/>
        <v>Day 2</v>
      </c>
      <c r="D506" s="42" t="s">
        <v>438</v>
      </c>
      <c r="E506" s="23" t="str">
        <f>IF(D506="","",VLOOKUP(D506,MASTERLIST!$A:$E,3,FALSE))</f>
        <v>Morne</v>
      </c>
      <c r="F506" s="23" t="str">
        <f>IF(D506="","",VLOOKUP(D506,MASTERLIST!$A:$E,4,FALSE))</f>
        <v>Visser</v>
      </c>
      <c r="G506" s="23" t="str">
        <f>IF(D506="","",VLOOKUP(D506,MASTERLIST!$A:$E,5,FALSE))</f>
        <v>SA Development</v>
      </c>
      <c r="H506" s="23" t="str">
        <f>IF(D506="","",VLOOKUP(D506,MASTERLIST!$A:$E,2,FALSE))</f>
        <v>SA Development</v>
      </c>
      <c r="I506" s="42" t="s">
        <v>19</v>
      </c>
      <c r="J506" s="40"/>
      <c r="K506" s="42">
        <v>56</v>
      </c>
      <c r="L506" s="41">
        <f t="shared" si="99"/>
        <v>1.8</v>
      </c>
      <c r="M506" s="41">
        <f t="shared" si="100"/>
        <v>1.8</v>
      </c>
      <c r="N506" s="22" t="str">
        <f t="shared" si="101"/>
        <v>Morne Visser</v>
      </c>
      <c r="O506" s="22" t="str">
        <f t="shared" si="97"/>
        <v>Development</v>
      </c>
      <c r="P506" s="22" t="str">
        <f t="shared" si="102"/>
        <v>Edibles</v>
      </c>
      <c r="Q506" s="22" t="str">
        <f t="shared" si="98"/>
        <v>D2</v>
      </c>
    </row>
    <row r="507" spans="1:17" x14ac:dyDescent="0.25">
      <c r="A507" s="125" t="str">
        <f t="shared" si="103"/>
        <v>2025-GUS-D2</v>
      </c>
      <c r="B507" s="123">
        <f t="shared" si="104"/>
        <v>45952</v>
      </c>
      <c r="C507" s="125" t="str">
        <f t="shared" si="105"/>
        <v>Day 2</v>
      </c>
      <c r="D507" s="42" t="s">
        <v>438</v>
      </c>
      <c r="E507" s="23" t="str">
        <f>IF(D507="","",VLOOKUP(D507,MASTERLIST!$A:$E,3,FALSE))</f>
        <v>Morne</v>
      </c>
      <c r="F507" s="23" t="str">
        <f>IF(D507="","",VLOOKUP(D507,MASTERLIST!$A:$E,4,FALSE))</f>
        <v>Visser</v>
      </c>
      <c r="G507" s="23" t="str">
        <f>IF(D507="","",VLOOKUP(D507,MASTERLIST!$A:$E,5,FALSE))</f>
        <v>SA Development</v>
      </c>
      <c r="H507" s="23" t="str">
        <f>IF(D507="","",VLOOKUP(D507,MASTERLIST!$A:$E,2,FALSE))</f>
        <v>SA Development</v>
      </c>
      <c r="I507" s="42" t="s">
        <v>19</v>
      </c>
      <c r="J507" s="40"/>
      <c r="K507" s="42">
        <v>51</v>
      </c>
      <c r="L507" s="41">
        <f t="shared" si="99"/>
        <v>1.4</v>
      </c>
      <c r="M507" s="41">
        <f t="shared" si="100"/>
        <v>1.4</v>
      </c>
      <c r="N507" s="22" t="str">
        <f t="shared" si="101"/>
        <v>Morne Visser</v>
      </c>
      <c r="O507" s="22" t="str">
        <f t="shared" si="97"/>
        <v>Development</v>
      </c>
      <c r="P507" s="22" t="str">
        <f t="shared" si="102"/>
        <v>Edibles</v>
      </c>
      <c r="Q507" s="22" t="str">
        <f t="shared" si="98"/>
        <v>D2</v>
      </c>
    </row>
    <row r="508" spans="1:17" x14ac:dyDescent="0.25">
      <c r="A508" s="125" t="str">
        <f t="shared" si="103"/>
        <v>2025-GUS-D2</v>
      </c>
      <c r="B508" s="123">
        <f t="shared" si="104"/>
        <v>45952</v>
      </c>
      <c r="C508" s="125" t="str">
        <f t="shared" si="105"/>
        <v>Day 2</v>
      </c>
      <c r="D508" s="42" t="s">
        <v>438</v>
      </c>
      <c r="E508" s="23" t="str">
        <f>IF(D508="","",VLOOKUP(D508,MASTERLIST!$A:$E,3,FALSE))</f>
        <v>Morne</v>
      </c>
      <c r="F508" s="23" t="str">
        <f>IF(D508="","",VLOOKUP(D508,MASTERLIST!$A:$E,4,FALSE))</f>
        <v>Visser</v>
      </c>
      <c r="G508" s="23" t="str">
        <f>IF(D508="","",VLOOKUP(D508,MASTERLIST!$A:$E,5,FALSE))</f>
        <v>SA Development</v>
      </c>
      <c r="H508" s="23" t="str">
        <f>IF(D508="","",VLOOKUP(D508,MASTERLIST!$A:$E,2,FALSE))</f>
        <v>SA Development</v>
      </c>
      <c r="I508" s="42" t="s">
        <v>19</v>
      </c>
      <c r="J508" s="40"/>
      <c r="K508" s="42">
        <v>56</v>
      </c>
      <c r="L508" s="41">
        <f t="shared" si="99"/>
        <v>1.8</v>
      </c>
      <c r="M508" s="41">
        <f t="shared" si="100"/>
        <v>1.8</v>
      </c>
      <c r="N508" s="22" t="str">
        <f t="shared" si="101"/>
        <v>Morne Visser</v>
      </c>
      <c r="O508" s="22" t="str">
        <f t="shared" si="97"/>
        <v>Development</v>
      </c>
      <c r="P508" s="22" t="str">
        <f t="shared" si="102"/>
        <v>Edibles</v>
      </c>
      <c r="Q508" s="22" t="str">
        <f t="shared" si="98"/>
        <v>D2</v>
      </c>
    </row>
    <row r="509" spans="1:17" x14ac:dyDescent="0.25">
      <c r="A509" s="125" t="str">
        <f t="shared" si="103"/>
        <v>2025-GUS-D2</v>
      </c>
      <c r="B509" s="123">
        <f t="shared" si="104"/>
        <v>45952</v>
      </c>
      <c r="C509" s="125" t="str">
        <f t="shared" si="105"/>
        <v>Day 2</v>
      </c>
      <c r="D509" s="42" t="s">
        <v>438</v>
      </c>
      <c r="E509" s="23" t="str">
        <f>IF(D509="","",VLOOKUP(D509,MASTERLIST!$A:$E,3,FALSE))</f>
        <v>Morne</v>
      </c>
      <c r="F509" s="23" t="str">
        <f>IF(D509="","",VLOOKUP(D509,MASTERLIST!$A:$E,4,FALSE))</f>
        <v>Visser</v>
      </c>
      <c r="G509" s="23" t="str">
        <f>IF(D509="","",VLOOKUP(D509,MASTERLIST!$A:$E,5,FALSE))</f>
        <v>SA Development</v>
      </c>
      <c r="H509" s="23" t="str">
        <f>IF(D509="","",VLOOKUP(D509,MASTERLIST!$A:$E,2,FALSE))</f>
        <v>SA Development</v>
      </c>
      <c r="I509" s="42" t="s">
        <v>19</v>
      </c>
      <c r="J509" s="40"/>
      <c r="K509" s="42">
        <v>53</v>
      </c>
      <c r="L509" s="41">
        <f t="shared" si="99"/>
        <v>1.5</v>
      </c>
      <c r="M509" s="41">
        <f t="shared" si="100"/>
        <v>1.5</v>
      </c>
      <c r="N509" s="22" t="str">
        <f t="shared" si="101"/>
        <v>Morne Visser</v>
      </c>
      <c r="O509" s="22" t="str">
        <f t="shared" si="97"/>
        <v>Development</v>
      </c>
      <c r="P509" s="22" t="str">
        <f t="shared" si="102"/>
        <v>Edibles</v>
      </c>
      <c r="Q509" s="22" t="str">
        <f t="shared" si="98"/>
        <v>D2</v>
      </c>
    </row>
    <row r="510" spans="1:17" x14ac:dyDescent="0.25">
      <c r="A510" s="125" t="str">
        <f t="shared" si="103"/>
        <v>2025-GUS-D2</v>
      </c>
      <c r="B510" s="123">
        <f t="shared" si="104"/>
        <v>45952</v>
      </c>
      <c r="C510" s="125" t="str">
        <f t="shared" si="105"/>
        <v>Day 2</v>
      </c>
      <c r="D510" s="42" t="s">
        <v>438</v>
      </c>
      <c r="E510" s="23" t="str">
        <f>IF(D510="","",VLOOKUP(D510,MASTERLIST!$A:$E,3,FALSE))</f>
        <v>Morne</v>
      </c>
      <c r="F510" s="23" t="str">
        <f>IF(D510="","",VLOOKUP(D510,MASTERLIST!$A:$E,4,FALSE))</f>
        <v>Visser</v>
      </c>
      <c r="G510" s="23" t="str">
        <f>IF(D510="","",VLOOKUP(D510,MASTERLIST!$A:$E,5,FALSE))</f>
        <v>SA Development</v>
      </c>
      <c r="H510" s="23" t="str">
        <f>IF(D510="","",VLOOKUP(D510,MASTERLIST!$A:$E,2,FALSE))</f>
        <v>SA Development</v>
      </c>
      <c r="I510" s="42" t="s">
        <v>19</v>
      </c>
      <c r="J510" s="40"/>
      <c r="K510" s="42">
        <v>66</v>
      </c>
      <c r="L510" s="41">
        <f t="shared" si="99"/>
        <v>3</v>
      </c>
      <c r="M510" s="41">
        <f t="shared" si="100"/>
        <v>3</v>
      </c>
      <c r="N510" s="22" t="str">
        <f t="shared" si="101"/>
        <v>Morne Visser</v>
      </c>
      <c r="O510" s="22" t="str">
        <f t="shared" si="97"/>
        <v>Development</v>
      </c>
      <c r="P510" s="22" t="str">
        <f t="shared" si="102"/>
        <v>Edibles</v>
      </c>
      <c r="Q510" s="22" t="str">
        <f t="shared" si="98"/>
        <v>D2</v>
      </c>
    </row>
    <row r="511" spans="1:17" x14ac:dyDescent="0.25">
      <c r="A511" s="125" t="str">
        <f t="shared" si="103"/>
        <v>2025-GUS-D2</v>
      </c>
      <c r="B511" s="123">
        <f t="shared" si="104"/>
        <v>45952</v>
      </c>
      <c r="C511" s="125" t="str">
        <f t="shared" si="105"/>
        <v>Day 2</v>
      </c>
      <c r="D511" s="42" t="s">
        <v>438</v>
      </c>
      <c r="E511" s="23" t="str">
        <f>IF(D511="","",VLOOKUP(D511,MASTERLIST!$A:$E,3,FALSE))</f>
        <v>Morne</v>
      </c>
      <c r="F511" s="23" t="str">
        <f>IF(D511="","",VLOOKUP(D511,MASTERLIST!$A:$E,4,FALSE))</f>
        <v>Visser</v>
      </c>
      <c r="G511" s="23" t="str">
        <f>IF(D511="","",VLOOKUP(D511,MASTERLIST!$A:$E,5,FALSE))</f>
        <v>SA Development</v>
      </c>
      <c r="H511" s="23" t="str">
        <f>IF(D511="","",VLOOKUP(D511,MASTERLIST!$A:$E,2,FALSE))</f>
        <v>SA Development</v>
      </c>
      <c r="I511" s="42" t="s">
        <v>19</v>
      </c>
      <c r="J511" s="40"/>
      <c r="K511" s="42">
        <v>54</v>
      </c>
      <c r="L511" s="41">
        <f t="shared" si="99"/>
        <v>1.6</v>
      </c>
      <c r="M511" s="41">
        <f t="shared" si="100"/>
        <v>1.6</v>
      </c>
      <c r="N511" s="22" t="str">
        <f t="shared" si="101"/>
        <v>Morne Visser</v>
      </c>
      <c r="O511" s="22" t="str">
        <f t="shared" si="97"/>
        <v>Development</v>
      </c>
      <c r="P511" s="22" t="str">
        <f t="shared" si="102"/>
        <v>Edibles</v>
      </c>
      <c r="Q511" s="22" t="str">
        <f t="shared" si="98"/>
        <v>D2</v>
      </c>
    </row>
    <row r="512" spans="1:17" x14ac:dyDescent="0.25">
      <c r="A512" s="125" t="str">
        <f t="shared" si="103"/>
        <v>2025-GUS-D2</v>
      </c>
      <c r="B512" s="123">
        <f t="shared" si="104"/>
        <v>45952</v>
      </c>
      <c r="C512" s="125" t="str">
        <f t="shared" si="105"/>
        <v>Day 2</v>
      </c>
      <c r="D512" s="42" t="s">
        <v>438</v>
      </c>
      <c r="E512" s="23" t="str">
        <f>IF(D512="","",VLOOKUP(D512,MASTERLIST!$A:$E,3,FALSE))</f>
        <v>Morne</v>
      </c>
      <c r="F512" s="23" t="str">
        <f>IF(D512="","",VLOOKUP(D512,MASTERLIST!$A:$E,4,FALSE))</f>
        <v>Visser</v>
      </c>
      <c r="G512" s="23" t="str">
        <f>IF(D512="","",VLOOKUP(D512,MASTERLIST!$A:$E,5,FALSE))</f>
        <v>SA Development</v>
      </c>
      <c r="H512" s="23" t="str">
        <f>IF(D512="","",VLOOKUP(D512,MASTERLIST!$A:$E,2,FALSE))</f>
        <v>SA Development</v>
      </c>
      <c r="I512" s="42" t="s">
        <v>19</v>
      </c>
      <c r="J512" s="40"/>
      <c r="K512" s="42">
        <v>61</v>
      </c>
      <c r="L512" s="41">
        <f t="shared" si="99"/>
        <v>2.2999999999999998</v>
      </c>
      <c r="M512" s="41">
        <f t="shared" si="100"/>
        <v>2.2999999999999998</v>
      </c>
      <c r="N512" s="22" t="str">
        <f t="shared" si="101"/>
        <v>Morne Visser</v>
      </c>
      <c r="O512" s="22" t="str">
        <f t="shared" si="97"/>
        <v>Development</v>
      </c>
      <c r="P512" s="22" t="str">
        <f t="shared" si="102"/>
        <v>Edibles</v>
      </c>
      <c r="Q512" s="22" t="str">
        <f t="shared" si="98"/>
        <v>D2</v>
      </c>
    </row>
    <row r="513" spans="1:17" x14ac:dyDescent="0.25">
      <c r="A513" s="125" t="str">
        <f t="shared" si="103"/>
        <v>2025-GUS-D2</v>
      </c>
      <c r="B513" s="123">
        <f t="shared" si="104"/>
        <v>45952</v>
      </c>
      <c r="C513" s="125" t="str">
        <f t="shared" si="105"/>
        <v>Day 2</v>
      </c>
      <c r="D513" s="42" t="s">
        <v>438</v>
      </c>
      <c r="E513" s="23" t="str">
        <f>IF(D513="","",VLOOKUP(D513,MASTERLIST!$A:$E,3,FALSE))</f>
        <v>Morne</v>
      </c>
      <c r="F513" s="23" t="str">
        <f>IF(D513="","",VLOOKUP(D513,MASTERLIST!$A:$E,4,FALSE))</f>
        <v>Visser</v>
      </c>
      <c r="G513" s="23" t="str">
        <f>IF(D513="","",VLOOKUP(D513,MASTERLIST!$A:$E,5,FALSE))</f>
        <v>SA Development</v>
      </c>
      <c r="H513" s="23" t="str">
        <f>IF(D513="","",VLOOKUP(D513,MASTERLIST!$A:$E,2,FALSE))</f>
        <v>SA Development</v>
      </c>
      <c r="I513" s="42" t="s">
        <v>19</v>
      </c>
      <c r="J513" s="40"/>
      <c r="K513" s="42">
        <v>53</v>
      </c>
      <c r="L513" s="41">
        <f t="shared" si="99"/>
        <v>1.5</v>
      </c>
      <c r="M513" s="41">
        <f t="shared" si="100"/>
        <v>1.5</v>
      </c>
      <c r="N513" s="22" t="str">
        <f t="shared" si="101"/>
        <v>Morne Visser</v>
      </c>
      <c r="O513" s="22" t="str">
        <f t="shared" si="97"/>
        <v>Development</v>
      </c>
      <c r="P513" s="22" t="str">
        <f t="shared" si="102"/>
        <v>Edibles</v>
      </c>
      <c r="Q513" s="22" t="str">
        <f t="shared" si="98"/>
        <v>D2</v>
      </c>
    </row>
    <row r="514" spans="1:17" x14ac:dyDescent="0.25">
      <c r="A514" s="125" t="str">
        <f t="shared" si="103"/>
        <v>2025-GUS-D2</v>
      </c>
      <c r="B514" s="123">
        <f t="shared" si="104"/>
        <v>45952</v>
      </c>
      <c r="C514" s="125" t="str">
        <f t="shared" si="105"/>
        <v>Day 2</v>
      </c>
      <c r="D514" s="42" t="s">
        <v>438</v>
      </c>
      <c r="E514" s="23" t="str">
        <f>IF(D514="","",VLOOKUP(D514,MASTERLIST!$A:$E,3,FALSE))</f>
        <v>Morne</v>
      </c>
      <c r="F514" s="23" t="str">
        <f>IF(D514="","",VLOOKUP(D514,MASTERLIST!$A:$E,4,FALSE))</f>
        <v>Visser</v>
      </c>
      <c r="G514" s="23" t="str">
        <f>IF(D514="","",VLOOKUP(D514,MASTERLIST!$A:$E,5,FALSE))</f>
        <v>SA Development</v>
      </c>
      <c r="H514" s="23" t="str">
        <f>IF(D514="","",VLOOKUP(D514,MASTERLIST!$A:$E,2,FALSE))</f>
        <v>SA Development</v>
      </c>
      <c r="I514" s="42" t="s">
        <v>19</v>
      </c>
      <c r="J514" s="40"/>
      <c r="K514" s="42">
        <v>56</v>
      </c>
      <c r="L514" s="41">
        <f t="shared" si="99"/>
        <v>1.8</v>
      </c>
      <c r="M514" s="41">
        <f t="shared" si="100"/>
        <v>1.8</v>
      </c>
      <c r="N514" s="22" t="str">
        <f t="shared" si="101"/>
        <v>Morne Visser</v>
      </c>
      <c r="O514" s="22" t="str">
        <f t="shared" si="97"/>
        <v>Development</v>
      </c>
      <c r="P514" s="22" t="str">
        <f t="shared" si="102"/>
        <v>Edibles</v>
      </c>
      <c r="Q514" s="22" t="str">
        <f t="shared" si="98"/>
        <v>D2</v>
      </c>
    </row>
    <row r="515" spans="1:17" x14ac:dyDescent="0.25">
      <c r="A515" s="125" t="str">
        <f t="shared" si="103"/>
        <v>2025-GUS-D2</v>
      </c>
      <c r="B515" s="123">
        <f t="shared" si="104"/>
        <v>45952</v>
      </c>
      <c r="C515" s="125" t="str">
        <f t="shared" si="105"/>
        <v>Day 2</v>
      </c>
      <c r="D515" s="42" t="s">
        <v>438</v>
      </c>
      <c r="E515" s="23" t="str">
        <f>IF(D515="","",VLOOKUP(D515,MASTERLIST!$A:$E,3,FALSE))</f>
        <v>Morne</v>
      </c>
      <c r="F515" s="23" t="str">
        <f>IF(D515="","",VLOOKUP(D515,MASTERLIST!$A:$E,4,FALSE))</f>
        <v>Visser</v>
      </c>
      <c r="G515" s="23" t="str">
        <f>IF(D515="","",VLOOKUP(D515,MASTERLIST!$A:$E,5,FALSE))</f>
        <v>SA Development</v>
      </c>
      <c r="H515" s="23" t="str">
        <f>IF(D515="","",VLOOKUP(D515,MASTERLIST!$A:$E,2,FALSE))</f>
        <v>SA Development</v>
      </c>
      <c r="I515" s="42" t="s">
        <v>19</v>
      </c>
      <c r="J515" s="40"/>
      <c r="K515" s="42">
        <v>49</v>
      </c>
      <c r="L515" s="41">
        <f t="shared" si="99"/>
        <v>1.2</v>
      </c>
      <c r="M515" s="41">
        <f t="shared" si="100"/>
        <v>1.2</v>
      </c>
      <c r="N515" s="22" t="str">
        <f t="shared" si="101"/>
        <v>Morne Visser</v>
      </c>
      <c r="O515" s="22" t="str">
        <f t="shared" ref="O515:O578" si="106">IFERROR(VLOOKUP(G515,$R$2:$S$15,2,),"")</f>
        <v>Development</v>
      </c>
      <c r="P515" s="22" t="str">
        <f t="shared" si="102"/>
        <v>Edibles</v>
      </c>
      <c r="Q515" s="22" t="str">
        <f t="shared" ref="Q515:Q578" si="107">IF(A515="","D2",RIGHT(A515,2))</f>
        <v>D2</v>
      </c>
    </row>
    <row r="516" spans="1:17" x14ac:dyDescent="0.25">
      <c r="A516" s="125" t="str">
        <f t="shared" si="103"/>
        <v>2025-GUS-D2</v>
      </c>
      <c r="B516" s="123">
        <f t="shared" si="104"/>
        <v>45952</v>
      </c>
      <c r="C516" s="125" t="str">
        <f t="shared" si="105"/>
        <v>Day 2</v>
      </c>
      <c r="D516" s="42" t="s">
        <v>435</v>
      </c>
      <c r="E516" s="23" t="str">
        <f>IF(D516="","",VLOOKUP(D516,MASTERLIST!$A:$E,3,FALSE))</f>
        <v>Franco</v>
      </c>
      <c r="F516" s="23" t="str">
        <f>IF(D516="","",VLOOKUP(D516,MASTERLIST!$A:$E,4,FALSE))</f>
        <v>Lamberti</v>
      </c>
      <c r="G516" s="23" t="str">
        <f>IF(D516="","",VLOOKUP(D516,MASTERLIST!$A:$E,5,FALSE))</f>
        <v>SA Development</v>
      </c>
      <c r="H516" s="23" t="str">
        <f>IF(D516="","",VLOOKUP(D516,MASTERLIST!$A:$E,2,FALSE))</f>
        <v>SA Development</v>
      </c>
      <c r="I516" s="42" t="s">
        <v>19</v>
      </c>
      <c r="J516" s="40"/>
      <c r="K516" s="42">
        <v>48</v>
      </c>
      <c r="L516" s="41">
        <f t="shared" si="99"/>
        <v>1.1000000000000001</v>
      </c>
      <c r="M516" s="41">
        <f t="shared" si="100"/>
        <v>1.1000000000000001</v>
      </c>
      <c r="N516" s="22" t="str">
        <f t="shared" si="101"/>
        <v>Franco Lamberti</v>
      </c>
      <c r="O516" s="22" t="str">
        <f t="shared" si="106"/>
        <v>Development</v>
      </c>
      <c r="P516" s="22" t="str">
        <f t="shared" si="102"/>
        <v>Edibles</v>
      </c>
      <c r="Q516" s="22" t="str">
        <f t="shared" si="107"/>
        <v>D2</v>
      </c>
    </row>
    <row r="517" spans="1:17" x14ac:dyDescent="0.25">
      <c r="A517" s="125" t="str">
        <f t="shared" si="103"/>
        <v>2025-GUS-D2</v>
      </c>
      <c r="B517" s="123">
        <f t="shared" si="104"/>
        <v>45952</v>
      </c>
      <c r="C517" s="125" t="str">
        <f t="shared" si="105"/>
        <v>Day 2</v>
      </c>
      <c r="D517" s="42" t="s">
        <v>435</v>
      </c>
      <c r="E517" s="23" t="str">
        <f>IF(D517="","",VLOOKUP(D517,MASTERLIST!$A:$E,3,FALSE))</f>
        <v>Franco</v>
      </c>
      <c r="F517" s="23" t="str">
        <f>IF(D517="","",VLOOKUP(D517,MASTERLIST!$A:$E,4,FALSE))</f>
        <v>Lamberti</v>
      </c>
      <c r="G517" s="23" t="str">
        <f>IF(D517="","",VLOOKUP(D517,MASTERLIST!$A:$E,5,FALSE))</f>
        <v>SA Development</v>
      </c>
      <c r="H517" s="23" t="str">
        <f>IF(D517="","",VLOOKUP(D517,MASTERLIST!$A:$E,2,FALSE))</f>
        <v>SA Development</v>
      </c>
      <c r="I517" s="42" t="s">
        <v>19</v>
      </c>
      <c r="J517" s="40"/>
      <c r="K517" s="42">
        <v>47</v>
      </c>
      <c r="L517" s="41">
        <f t="shared" si="99"/>
        <v>1.1000000000000001</v>
      </c>
      <c r="M517" s="41">
        <f t="shared" si="100"/>
        <v>1.1000000000000001</v>
      </c>
      <c r="N517" s="22" t="str">
        <f t="shared" si="101"/>
        <v>Franco Lamberti</v>
      </c>
      <c r="O517" s="22" t="str">
        <f t="shared" si="106"/>
        <v>Development</v>
      </c>
      <c r="P517" s="22" t="str">
        <f t="shared" si="102"/>
        <v>Edibles</v>
      </c>
      <c r="Q517" s="22" t="str">
        <f t="shared" si="107"/>
        <v>D2</v>
      </c>
    </row>
    <row r="518" spans="1:17" x14ac:dyDescent="0.25">
      <c r="A518" s="125" t="str">
        <f t="shared" si="103"/>
        <v>2025-GUS-D2</v>
      </c>
      <c r="B518" s="123">
        <f t="shared" si="104"/>
        <v>45952</v>
      </c>
      <c r="C518" s="125" t="str">
        <f t="shared" si="105"/>
        <v>Day 2</v>
      </c>
      <c r="D518" s="42" t="s">
        <v>435</v>
      </c>
      <c r="E518" s="23" t="str">
        <f>IF(D518="","",VLOOKUP(D518,MASTERLIST!$A:$E,3,FALSE))</f>
        <v>Franco</v>
      </c>
      <c r="F518" s="23" t="str">
        <f>IF(D518="","",VLOOKUP(D518,MASTERLIST!$A:$E,4,FALSE))</f>
        <v>Lamberti</v>
      </c>
      <c r="G518" s="23" t="str">
        <f>IF(D518="","",VLOOKUP(D518,MASTERLIST!$A:$E,5,FALSE))</f>
        <v>SA Development</v>
      </c>
      <c r="H518" s="23" t="str">
        <f>IF(D518="","",VLOOKUP(D518,MASTERLIST!$A:$E,2,FALSE))</f>
        <v>SA Development</v>
      </c>
      <c r="I518" s="42" t="s">
        <v>19</v>
      </c>
      <c r="J518" s="40"/>
      <c r="K518" s="42">
        <v>54</v>
      </c>
      <c r="L518" s="41">
        <f t="shared" si="99"/>
        <v>1.6</v>
      </c>
      <c r="M518" s="41">
        <f t="shared" si="100"/>
        <v>1.6</v>
      </c>
      <c r="N518" s="22" t="str">
        <f t="shared" si="101"/>
        <v>Franco Lamberti</v>
      </c>
      <c r="O518" s="22" t="str">
        <f t="shared" si="106"/>
        <v>Development</v>
      </c>
      <c r="P518" s="22" t="str">
        <f t="shared" si="102"/>
        <v>Edibles</v>
      </c>
      <c r="Q518" s="22" t="str">
        <f t="shared" si="107"/>
        <v>D2</v>
      </c>
    </row>
    <row r="519" spans="1:17" x14ac:dyDescent="0.25">
      <c r="A519" s="125" t="str">
        <f t="shared" si="103"/>
        <v>2025-GUS-D2</v>
      </c>
      <c r="B519" s="123">
        <f t="shared" si="104"/>
        <v>45952</v>
      </c>
      <c r="C519" s="125" t="str">
        <f t="shared" si="105"/>
        <v>Day 2</v>
      </c>
      <c r="D519" s="42" t="s">
        <v>435</v>
      </c>
      <c r="E519" s="23" t="str">
        <f>IF(D519="","",VLOOKUP(D519,MASTERLIST!$A:$E,3,FALSE))</f>
        <v>Franco</v>
      </c>
      <c r="F519" s="23" t="str">
        <f>IF(D519="","",VLOOKUP(D519,MASTERLIST!$A:$E,4,FALSE))</f>
        <v>Lamberti</v>
      </c>
      <c r="G519" s="23" t="str">
        <f>IF(D519="","",VLOOKUP(D519,MASTERLIST!$A:$E,5,FALSE))</f>
        <v>SA Development</v>
      </c>
      <c r="H519" s="23" t="str">
        <f>IF(D519="","",VLOOKUP(D519,MASTERLIST!$A:$E,2,FALSE))</f>
        <v>SA Development</v>
      </c>
      <c r="I519" s="42" t="s">
        <v>19</v>
      </c>
      <c r="J519" s="40"/>
      <c r="K519" s="42">
        <v>46</v>
      </c>
      <c r="L519" s="41">
        <f t="shared" si="99"/>
        <v>1</v>
      </c>
      <c r="M519" s="41">
        <f t="shared" si="100"/>
        <v>1</v>
      </c>
      <c r="N519" s="22" t="str">
        <f t="shared" si="101"/>
        <v>Franco Lamberti</v>
      </c>
      <c r="O519" s="22" t="str">
        <f t="shared" si="106"/>
        <v>Development</v>
      </c>
      <c r="P519" s="22" t="str">
        <f t="shared" si="102"/>
        <v>Edibles</v>
      </c>
      <c r="Q519" s="22" t="str">
        <f t="shared" si="107"/>
        <v>D2</v>
      </c>
    </row>
    <row r="520" spans="1:17" x14ac:dyDescent="0.25">
      <c r="A520" s="125" t="str">
        <f t="shared" si="103"/>
        <v>2025-GUS-D2</v>
      </c>
      <c r="B520" s="123">
        <f t="shared" si="104"/>
        <v>45952</v>
      </c>
      <c r="C520" s="125" t="str">
        <f t="shared" si="105"/>
        <v>Day 2</v>
      </c>
      <c r="D520" s="42" t="s">
        <v>435</v>
      </c>
      <c r="E520" s="23" t="str">
        <f>IF(D520="","",VLOOKUP(D520,MASTERLIST!$A:$E,3,FALSE))</f>
        <v>Franco</v>
      </c>
      <c r="F520" s="23" t="str">
        <f>IF(D520="","",VLOOKUP(D520,MASTERLIST!$A:$E,4,FALSE))</f>
        <v>Lamberti</v>
      </c>
      <c r="G520" s="23" t="str">
        <f>IF(D520="","",VLOOKUP(D520,MASTERLIST!$A:$E,5,FALSE))</f>
        <v>SA Development</v>
      </c>
      <c r="H520" s="23" t="str">
        <f>IF(D520="","",VLOOKUP(D520,MASTERLIST!$A:$E,2,FALSE))</f>
        <v>SA Development</v>
      </c>
      <c r="I520" s="42" t="s">
        <v>19</v>
      </c>
      <c r="J520" s="40"/>
      <c r="K520" s="42">
        <v>49</v>
      </c>
      <c r="L520" s="41">
        <f t="shared" si="99"/>
        <v>1.2</v>
      </c>
      <c r="M520" s="41">
        <f t="shared" si="100"/>
        <v>1.2</v>
      </c>
      <c r="N520" s="22" t="str">
        <f t="shared" si="101"/>
        <v>Franco Lamberti</v>
      </c>
      <c r="O520" s="22" t="str">
        <f t="shared" si="106"/>
        <v>Development</v>
      </c>
      <c r="P520" s="22" t="str">
        <f t="shared" si="102"/>
        <v>Edibles</v>
      </c>
      <c r="Q520" s="22" t="str">
        <f t="shared" si="107"/>
        <v>D2</v>
      </c>
    </row>
    <row r="521" spans="1:17" x14ac:dyDescent="0.25">
      <c r="A521" s="125" t="str">
        <f t="shared" si="103"/>
        <v>2025-GUS-D2</v>
      </c>
      <c r="B521" s="123">
        <f t="shared" si="104"/>
        <v>45952</v>
      </c>
      <c r="C521" s="125" t="str">
        <f t="shared" si="105"/>
        <v>Day 2</v>
      </c>
      <c r="D521" s="42" t="s">
        <v>435</v>
      </c>
      <c r="E521" s="23" t="str">
        <f>IF(D521="","",VLOOKUP(D521,MASTERLIST!$A:$E,3,FALSE))</f>
        <v>Franco</v>
      </c>
      <c r="F521" s="23" t="str">
        <f>IF(D521="","",VLOOKUP(D521,MASTERLIST!$A:$E,4,FALSE))</f>
        <v>Lamberti</v>
      </c>
      <c r="G521" s="23" t="str">
        <f>IF(D521="","",VLOOKUP(D521,MASTERLIST!$A:$E,5,FALSE))</f>
        <v>SA Development</v>
      </c>
      <c r="H521" s="23" t="str">
        <f>IF(D521="","",VLOOKUP(D521,MASTERLIST!$A:$E,2,FALSE))</f>
        <v>SA Development</v>
      </c>
      <c r="I521" s="42" t="s">
        <v>19</v>
      </c>
      <c r="J521" s="40"/>
      <c r="K521" s="42">
        <v>50</v>
      </c>
      <c r="L521" s="41">
        <f t="shared" si="99"/>
        <v>1.3</v>
      </c>
      <c r="M521" s="41">
        <f t="shared" si="100"/>
        <v>1.3</v>
      </c>
      <c r="N521" s="22" t="str">
        <f t="shared" si="101"/>
        <v>Franco Lamberti</v>
      </c>
      <c r="O521" s="22" t="str">
        <f t="shared" si="106"/>
        <v>Development</v>
      </c>
      <c r="P521" s="22" t="str">
        <f t="shared" si="102"/>
        <v>Edibles</v>
      </c>
      <c r="Q521" s="22" t="str">
        <f t="shared" si="107"/>
        <v>D2</v>
      </c>
    </row>
    <row r="522" spans="1:17" x14ac:dyDescent="0.25">
      <c r="A522" s="125" t="str">
        <f t="shared" si="103"/>
        <v>2025-GUS-D2</v>
      </c>
      <c r="B522" s="123">
        <f t="shared" si="104"/>
        <v>45952</v>
      </c>
      <c r="C522" s="125" t="str">
        <f t="shared" si="105"/>
        <v>Day 2</v>
      </c>
      <c r="D522" s="42" t="s">
        <v>435</v>
      </c>
      <c r="E522" s="23" t="str">
        <f>IF(D522="","",VLOOKUP(D522,MASTERLIST!$A:$E,3,FALSE))</f>
        <v>Franco</v>
      </c>
      <c r="F522" s="23" t="str">
        <f>IF(D522="","",VLOOKUP(D522,MASTERLIST!$A:$E,4,FALSE))</f>
        <v>Lamberti</v>
      </c>
      <c r="G522" s="23" t="str">
        <f>IF(D522="","",VLOOKUP(D522,MASTERLIST!$A:$E,5,FALSE))</f>
        <v>SA Development</v>
      </c>
      <c r="H522" s="23" t="str">
        <f>IF(D522="","",VLOOKUP(D522,MASTERLIST!$A:$E,2,FALSE))</f>
        <v>SA Development</v>
      </c>
      <c r="I522" s="42" t="s">
        <v>19</v>
      </c>
      <c r="J522" s="40"/>
      <c r="K522" s="42">
        <v>56</v>
      </c>
      <c r="L522" s="41">
        <f t="shared" si="99"/>
        <v>1.8</v>
      </c>
      <c r="M522" s="41">
        <f t="shared" si="100"/>
        <v>1.8</v>
      </c>
      <c r="N522" s="22" t="str">
        <f t="shared" si="101"/>
        <v>Franco Lamberti</v>
      </c>
      <c r="O522" s="22" t="str">
        <f t="shared" si="106"/>
        <v>Development</v>
      </c>
      <c r="P522" s="22" t="str">
        <f t="shared" si="102"/>
        <v>Edibles</v>
      </c>
      <c r="Q522" s="22" t="str">
        <f t="shared" si="107"/>
        <v>D2</v>
      </c>
    </row>
    <row r="523" spans="1:17" x14ac:dyDescent="0.25">
      <c r="A523" s="125" t="str">
        <f t="shared" si="103"/>
        <v>2025-GUS-D2</v>
      </c>
      <c r="B523" s="123">
        <f t="shared" si="104"/>
        <v>45952</v>
      </c>
      <c r="C523" s="125" t="str">
        <f t="shared" si="105"/>
        <v>Day 2</v>
      </c>
      <c r="D523" s="42" t="s">
        <v>439</v>
      </c>
      <c r="E523" s="23" t="str">
        <f>IF(D523="","",VLOOKUP(D523,MASTERLIST!$A:$E,3,FALSE))</f>
        <v>George</v>
      </c>
      <c r="F523" s="23" t="str">
        <f>IF(D523="","",VLOOKUP(D523,MASTERLIST!$A:$E,4,FALSE))</f>
        <v>Boshoff</v>
      </c>
      <c r="G523" s="23" t="str">
        <f>IF(D523="","",VLOOKUP(D523,MASTERLIST!$A:$E,5,FALSE))</f>
        <v>SA Development</v>
      </c>
      <c r="H523" s="23" t="str">
        <f>IF(D523="","",VLOOKUP(D523,MASTERLIST!$A:$E,2,FALSE))</f>
        <v>SA Development</v>
      </c>
      <c r="I523" s="42" t="s">
        <v>19</v>
      </c>
      <c r="J523" s="40"/>
      <c r="K523" s="42">
        <v>45</v>
      </c>
      <c r="L523" s="41">
        <f t="shared" si="99"/>
        <v>0.9</v>
      </c>
      <c r="M523" s="41">
        <f t="shared" si="100"/>
        <v>0.9</v>
      </c>
      <c r="N523" s="22" t="str">
        <f t="shared" si="101"/>
        <v>George Boshoff</v>
      </c>
      <c r="O523" s="22" t="str">
        <f t="shared" si="106"/>
        <v>Development</v>
      </c>
      <c r="P523" s="22" t="str">
        <f t="shared" si="102"/>
        <v>Edibles</v>
      </c>
      <c r="Q523" s="22" t="str">
        <f t="shared" si="107"/>
        <v>D2</v>
      </c>
    </row>
    <row r="524" spans="1:17" x14ac:dyDescent="0.25">
      <c r="A524" s="125" t="str">
        <f t="shared" si="103"/>
        <v>2025-GUS-D2</v>
      </c>
      <c r="B524" s="123">
        <f t="shared" si="104"/>
        <v>45952</v>
      </c>
      <c r="C524" s="125" t="str">
        <f t="shared" si="105"/>
        <v>Day 2</v>
      </c>
      <c r="D524" s="42" t="s">
        <v>439</v>
      </c>
      <c r="E524" s="23" t="str">
        <f>IF(D524="","",VLOOKUP(D524,MASTERLIST!$A:$E,3,FALSE))</f>
        <v>George</v>
      </c>
      <c r="F524" s="23" t="str">
        <f>IF(D524="","",VLOOKUP(D524,MASTERLIST!$A:$E,4,FALSE))</f>
        <v>Boshoff</v>
      </c>
      <c r="G524" s="23" t="str">
        <f>IF(D524="","",VLOOKUP(D524,MASTERLIST!$A:$E,5,FALSE))</f>
        <v>SA Development</v>
      </c>
      <c r="H524" s="23" t="str">
        <f>IF(D524="","",VLOOKUP(D524,MASTERLIST!$A:$E,2,FALSE))</f>
        <v>SA Development</v>
      </c>
      <c r="I524" s="42" t="s">
        <v>19</v>
      </c>
      <c r="J524" s="40"/>
      <c r="K524" s="42">
        <v>57</v>
      </c>
      <c r="L524" s="41">
        <f t="shared" si="99"/>
        <v>1.9</v>
      </c>
      <c r="M524" s="41">
        <f t="shared" si="100"/>
        <v>1.9</v>
      </c>
      <c r="N524" s="22" t="str">
        <f t="shared" si="101"/>
        <v>George Boshoff</v>
      </c>
      <c r="O524" s="22" t="str">
        <f t="shared" si="106"/>
        <v>Development</v>
      </c>
      <c r="P524" s="22" t="str">
        <f t="shared" si="102"/>
        <v>Edibles</v>
      </c>
      <c r="Q524" s="22" t="str">
        <f t="shared" si="107"/>
        <v>D2</v>
      </c>
    </row>
    <row r="525" spans="1:17" x14ac:dyDescent="0.25">
      <c r="A525" s="125" t="str">
        <f t="shared" si="103"/>
        <v>2025-GUS-D2</v>
      </c>
      <c r="B525" s="123">
        <f t="shared" si="104"/>
        <v>45952</v>
      </c>
      <c r="C525" s="125" t="str">
        <f t="shared" si="105"/>
        <v>Day 2</v>
      </c>
      <c r="D525" s="42" t="s">
        <v>439</v>
      </c>
      <c r="E525" s="23" t="str">
        <f>IF(D525="","",VLOOKUP(D525,MASTERLIST!$A:$E,3,FALSE))</f>
        <v>George</v>
      </c>
      <c r="F525" s="23" t="str">
        <f>IF(D525="","",VLOOKUP(D525,MASTERLIST!$A:$E,4,FALSE))</f>
        <v>Boshoff</v>
      </c>
      <c r="G525" s="23" t="str">
        <f>IF(D525="","",VLOOKUP(D525,MASTERLIST!$A:$E,5,FALSE))</f>
        <v>SA Development</v>
      </c>
      <c r="H525" s="23" t="str">
        <f>IF(D525="","",VLOOKUP(D525,MASTERLIST!$A:$E,2,FALSE))</f>
        <v>SA Development</v>
      </c>
      <c r="I525" s="42" t="s">
        <v>19</v>
      </c>
      <c r="J525" s="40"/>
      <c r="K525" s="42">
        <v>48</v>
      </c>
      <c r="L525" s="41">
        <f t="shared" si="99"/>
        <v>1.1000000000000001</v>
      </c>
      <c r="M525" s="41">
        <f t="shared" si="100"/>
        <v>1.1000000000000001</v>
      </c>
      <c r="N525" s="22" t="str">
        <f t="shared" si="101"/>
        <v>George Boshoff</v>
      </c>
      <c r="O525" s="22" t="str">
        <f t="shared" si="106"/>
        <v>Development</v>
      </c>
      <c r="P525" s="22" t="str">
        <f t="shared" si="102"/>
        <v>Edibles</v>
      </c>
      <c r="Q525" s="22" t="str">
        <f t="shared" si="107"/>
        <v>D2</v>
      </c>
    </row>
    <row r="526" spans="1:17" x14ac:dyDescent="0.25">
      <c r="A526" s="125" t="str">
        <f t="shared" si="103"/>
        <v>2025-GUS-D2</v>
      </c>
      <c r="B526" s="123">
        <f t="shared" si="104"/>
        <v>45952</v>
      </c>
      <c r="C526" s="125" t="str">
        <f t="shared" si="105"/>
        <v>Day 2</v>
      </c>
      <c r="D526" s="42" t="s">
        <v>439</v>
      </c>
      <c r="E526" s="23" t="str">
        <f>IF(D526="","",VLOOKUP(D526,MASTERLIST!$A:$E,3,FALSE))</f>
        <v>George</v>
      </c>
      <c r="F526" s="23" t="str">
        <f>IF(D526="","",VLOOKUP(D526,MASTERLIST!$A:$E,4,FALSE))</f>
        <v>Boshoff</v>
      </c>
      <c r="G526" s="23" t="str">
        <f>IF(D526="","",VLOOKUP(D526,MASTERLIST!$A:$E,5,FALSE))</f>
        <v>SA Development</v>
      </c>
      <c r="H526" s="23" t="str">
        <f>IF(D526="","",VLOOKUP(D526,MASTERLIST!$A:$E,2,FALSE))</f>
        <v>SA Development</v>
      </c>
      <c r="I526" s="42" t="s">
        <v>19</v>
      </c>
      <c r="J526" s="42"/>
      <c r="K526" s="42">
        <v>50</v>
      </c>
      <c r="L526" s="41">
        <f t="shared" si="99"/>
        <v>1.3</v>
      </c>
      <c r="M526" s="41">
        <f t="shared" si="100"/>
        <v>1.3</v>
      </c>
      <c r="N526" s="22" t="str">
        <f t="shared" si="101"/>
        <v>George Boshoff</v>
      </c>
      <c r="O526" s="22" t="str">
        <f t="shared" si="106"/>
        <v>Development</v>
      </c>
      <c r="P526" s="22" t="str">
        <f t="shared" si="102"/>
        <v>Edibles</v>
      </c>
      <c r="Q526" s="22" t="str">
        <f t="shared" si="107"/>
        <v>D2</v>
      </c>
    </row>
    <row r="527" spans="1:17" x14ac:dyDescent="0.25">
      <c r="A527" s="125" t="str">
        <f t="shared" si="103"/>
        <v>2025-GUS-D2</v>
      </c>
      <c r="B527" s="123">
        <f t="shared" si="104"/>
        <v>45952</v>
      </c>
      <c r="C527" s="125" t="str">
        <f t="shared" si="105"/>
        <v>Day 2</v>
      </c>
      <c r="D527" s="42" t="s">
        <v>439</v>
      </c>
      <c r="E527" s="23" t="str">
        <f>IF(D527="","",VLOOKUP(D527,MASTERLIST!$A:$E,3,FALSE))</f>
        <v>George</v>
      </c>
      <c r="F527" s="23" t="str">
        <f>IF(D527="","",VLOOKUP(D527,MASTERLIST!$A:$E,4,FALSE))</f>
        <v>Boshoff</v>
      </c>
      <c r="G527" s="23" t="str">
        <f>IF(D527="","",VLOOKUP(D527,MASTERLIST!$A:$E,5,FALSE))</f>
        <v>SA Development</v>
      </c>
      <c r="H527" s="23" t="str">
        <f>IF(D527="","",VLOOKUP(D527,MASTERLIST!$A:$E,2,FALSE))</f>
        <v>SA Development</v>
      </c>
      <c r="I527" s="42" t="s">
        <v>19</v>
      </c>
      <c r="J527" s="40"/>
      <c r="K527" s="42">
        <v>47</v>
      </c>
      <c r="L527" s="41">
        <f t="shared" si="99"/>
        <v>1.1000000000000001</v>
      </c>
      <c r="M527" s="41">
        <f t="shared" si="100"/>
        <v>1.1000000000000001</v>
      </c>
      <c r="N527" s="22" t="str">
        <f t="shared" si="101"/>
        <v>George Boshoff</v>
      </c>
      <c r="O527" s="22" t="str">
        <f t="shared" si="106"/>
        <v>Development</v>
      </c>
      <c r="P527" s="22" t="str">
        <f t="shared" si="102"/>
        <v>Edibles</v>
      </c>
      <c r="Q527" s="22" t="str">
        <f t="shared" si="107"/>
        <v>D2</v>
      </c>
    </row>
    <row r="528" spans="1:17" x14ac:dyDescent="0.25">
      <c r="A528" s="125" t="str">
        <f t="shared" si="103"/>
        <v>2025-GUS-D2</v>
      </c>
      <c r="B528" s="123">
        <f t="shared" si="104"/>
        <v>45952</v>
      </c>
      <c r="C528" s="125" t="str">
        <f t="shared" si="105"/>
        <v>Day 2</v>
      </c>
      <c r="D528" s="42" t="s">
        <v>439</v>
      </c>
      <c r="E528" s="23" t="str">
        <f>IF(D528="","",VLOOKUP(D528,MASTERLIST!$A:$E,3,FALSE))</f>
        <v>George</v>
      </c>
      <c r="F528" s="23" t="str">
        <f>IF(D528="","",VLOOKUP(D528,MASTERLIST!$A:$E,4,FALSE))</f>
        <v>Boshoff</v>
      </c>
      <c r="G528" s="23" t="str">
        <f>IF(D528="","",VLOOKUP(D528,MASTERLIST!$A:$E,5,FALSE))</f>
        <v>SA Development</v>
      </c>
      <c r="H528" s="23" t="str">
        <f>IF(D528="","",VLOOKUP(D528,MASTERLIST!$A:$E,2,FALSE))</f>
        <v>SA Development</v>
      </c>
      <c r="I528" s="42" t="s">
        <v>19</v>
      </c>
      <c r="J528" s="40"/>
      <c r="K528" s="42">
        <v>64</v>
      </c>
      <c r="L528" s="41">
        <f t="shared" si="99"/>
        <v>2.7</v>
      </c>
      <c r="M528" s="41">
        <f t="shared" si="100"/>
        <v>2.7</v>
      </c>
      <c r="N528" s="22" t="str">
        <f t="shared" si="101"/>
        <v>George Boshoff</v>
      </c>
      <c r="O528" s="22" t="str">
        <f t="shared" si="106"/>
        <v>Development</v>
      </c>
      <c r="P528" s="22" t="str">
        <f t="shared" si="102"/>
        <v>Edibles</v>
      </c>
      <c r="Q528" s="22" t="str">
        <f t="shared" si="107"/>
        <v>D2</v>
      </c>
    </row>
    <row r="529" spans="1:17" x14ac:dyDescent="0.25">
      <c r="A529" s="125" t="str">
        <f t="shared" si="103"/>
        <v>2025-GUS-D2</v>
      </c>
      <c r="B529" s="123">
        <f t="shared" si="104"/>
        <v>45952</v>
      </c>
      <c r="C529" s="125" t="str">
        <f t="shared" si="105"/>
        <v>Day 2</v>
      </c>
      <c r="D529" s="42" t="s">
        <v>436</v>
      </c>
      <c r="E529" s="23" t="str">
        <f>IF(D529="","",VLOOKUP(D529,MASTERLIST!$A:$E,3,FALSE))</f>
        <v>JP</v>
      </c>
      <c r="F529" s="23" t="str">
        <f>IF(D529="","",VLOOKUP(D529,MASTERLIST!$A:$E,4,FALSE))</f>
        <v>Mouton</v>
      </c>
      <c r="G529" s="23" t="str">
        <f>IF(D529="","",VLOOKUP(D529,MASTERLIST!$A:$E,5,FALSE))</f>
        <v>SA Development</v>
      </c>
      <c r="H529" s="23" t="str">
        <f>IF(D529="","",VLOOKUP(D529,MASTERLIST!$A:$E,2,FALSE))</f>
        <v>SA Development</v>
      </c>
      <c r="I529" s="42" t="s">
        <v>19</v>
      </c>
      <c r="J529" s="40"/>
      <c r="K529" s="42">
        <v>44</v>
      </c>
      <c r="L529" s="41">
        <f t="shared" si="99"/>
        <v>0.9</v>
      </c>
      <c r="M529" s="41">
        <f t="shared" si="100"/>
        <v>0.9</v>
      </c>
      <c r="N529" s="22" t="str">
        <f t="shared" si="101"/>
        <v>JP Mouton</v>
      </c>
      <c r="O529" s="22" t="str">
        <f t="shared" si="106"/>
        <v>Development</v>
      </c>
      <c r="P529" s="22" t="str">
        <f t="shared" si="102"/>
        <v>Edibles</v>
      </c>
      <c r="Q529" s="22" t="str">
        <f t="shared" si="107"/>
        <v>D2</v>
      </c>
    </row>
    <row r="530" spans="1:17" x14ac:dyDescent="0.25">
      <c r="A530" s="125" t="str">
        <f t="shared" si="103"/>
        <v>2025-GUS-D2</v>
      </c>
      <c r="B530" s="123">
        <f t="shared" si="104"/>
        <v>45952</v>
      </c>
      <c r="C530" s="125" t="str">
        <f t="shared" si="105"/>
        <v>Day 2</v>
      </c>
      <c r="D530" s="42" t="s">
        <v>436</v>
      </c>
      <c r="E530" s="23" t="str">
        <f>IF(D530="","",VLOOKUP(D530,MASTERLIST!$A:$E,3,FALSE))</f>
        <v>JP</v>
      </c>
      <c r="F530" s="23" t="str">
        <f>IF(D530="","",VLOOKUP(D530,MASTERLIST!$A:$E,4,FALSE))</f>
        <v>Mouton</v>
      </c>
      <c r="G530" s="23" t="str">
        <f>IF(D530="","",VLOOKUP(D530,MASTERLIST!$A:$E,5,FALSE))</f>
        <v>SA Development</v>
      </c>
      <c r="H530" s="23" t="str">
        <f>IF(D530="","",VLOOKUP(D530,MASTERLIST!$A:$E,2,FALSE))</f>
        <v>SA Development</v>
      </c>
      <c r="I530" s="42" t="s">
        <v>19</v>
      </c>
      <c r="J530" s="40"/>
      <c r="K530" s="42">
        <v>50</v>
      </c>
      <c r="L530" s="41">
        <f t="shared" si="99"/>
        <v>1.3</v>
      </c>
      <c r="M530" s="41">
        <f t="shared" si="100"/>
        <v>1.3</v>
      </c>
      <c r="N530" s="22" t="str">
        <f t="shared" si="101"/>
        <v>JP Mouton</v>
      </c>
      <c r="O530" s="22" t="str">
        <f t="shared" si="106"/>
        <v>Development</v>
      </c>
      <c r="P530" s="22" t="str">
        <f t="shared" si="102"/>
        <v>Edibles</v>
      </c>
      <c r="Q530" s="22" t="str">
        <f t="shared" si="107"/>
        <v>D2</v>
      </c>
    </row>
    <row r="531" spans="1:17" x14ac:dyDescent="0.25">
      <c r="A531" s="125" t="str">
        <f t="shared" si="103"/>
        <v>2025-GUS-D2</v>
      </c>
      <c r="B531" s="123">
        <f t="shared" si="104"/>
        <v>45952</v>
      </c>
      <c r="C531" s="125" t="str">
        <f t="shared" si="105"/>
        <v>Day 2</v>
      </c>
      <c r="D531" s="42" t="s">
        <v>436</v>
      </c>
      <c r="E531" s="23" t="str">
        <f>IF(D531="","",VLOOKUP(D531,MASTERLIST!$A:$E,3,FALSE))</f>
        <v>JP</v>
      </c>
      <c r="F531" s="23" t="str">
        <f>IF(D531="","",VLOOKUP(D531,MASTERLIST!$A:$E,4,FALSE))</f>
        <v>Mouton</v>
      </c>
      <c r="G531" s="23" t="str">
        <f>IF(D531="","",VLOOKUP(D531,MASTERLIST!$A:$E,5,FALSE))</f>
        <v>SA Development</v>
      </c>
      <c r="H531" s="23" t="str">
        <f>IF(D531="","",VLOOKUP(D531,MASTERLIST!$A:$E,2,FALSE))</f>
        <v>SA Development</v>
      </c>
      <c r="I531" s="42" t="s">
        <v>19</v>
      </c>
      <c r="J531" s="40"/>
      <c r="K531" s="42">
        <v>56</v>
      </c>
      <c r="L531" s="41">
        <f t="shared" si="99"/>
        <v>1.8</v>
      </c>
      <c r="M531" s="41">
        <f t="shared" si="100"/>
        <v>1.8</v>
      </c>
      <c r="N531" s="22" t="str">
        <f t="shared" si="101"/>
        <v>JP Mouton</v>
      </c>
      <c r="O531" s="22" t="str">
        <f t="shared" si="106"/>
        <v>Development</v>
      </c>
      <c r="P531" s="22" t="str">
        <f t="shared" si="102"/>
        <v>Edibles</v>
      </c>
      <c r="Q531" s="22" t="str">
        <f t="shared" si="107"/>
        <v>D2</v>
      </c>
    </row>
    <row r="532" spans="1:17" x14ac:dyDescent="0.25">
      <c r="A532" s="125" t="str">
        <f t="shared" si="103"/>
        <v>2025-GUS-D2</v>
      </c>
      <c r="B532" s="123">
        <f t="shared" si="104"/>
        <v>45952</v>
      </c>
      <c r="C532" s="125" t="str">
        <f t="shared" si="105"/>
        <v>Day 2</v>
      </c>
      <c r="D532" s="42" t="s">
        <v>436</v>
      </c>
      <c r="E532" s="23" t="str">
        <f>IF(D532="","",VLOOKUP(D532,MASTERLIST!$A:$E,3,FALSE))</f>
        <v>JP</v>
      </c>
      <c r="F532" s="23" t="str">
        <f>IF(D532="","",VLOOKUP(D532,MASTERLIST!$A:$E,4,FALSE))</f>
        <v>Mouton</v>
      </c>
      <c r="G532" s="23" t="str">
        <f>IF(D532="","",VLOOKUP(D532,MASTERLIST!$A:$E,5,FALSE))</f>
        <v>SA Development</v>
      </c>
      <c r="H532" s="23" t="str">
        <f>IF(D532="","",VLOOKUP(D532,MASTERLIST!$A:$E,2,FALSE))</f>
        <v>SA Development</v>
      </c>
      <c r="I532" s="42" t="s">
        <v>19</v>
      </c>
      <c r="J532" s="40"/>
      <c r="K532" s="42">
        <v>47</v>
      </c>
      <c r="L532" s="41">
        <f t="shared" ref="L532:L595" si="108">IF(K532="","",IF(I532="",ROUND(HLOOKUP(J532,kgList,K532,FALSE),1),ROUND(HLOOKUP(I532,kgList,K532,FALSE),1)))</f>
        <v>1.1000000000000001</v>
      </c>
      <c r="M532" s="41">
        <f t="shared" ref="M532:M595" si="109">IF(L532="","",IF(COUNTA(I532:J532)&gt;1,"Edible or Inedible",IF(COUNTA(I532)=1,L532*1,IF(COUNTA(J532)=1,L532*1,"ERROR"))))</f>
        <v>1.1000000000000001</v>
      </c>
      <c r="N532" s="22" t="str">
        <f t="shared" si="101"/>
        <v>JP Mouton</v>
      </c>
      <c r="O532" s="22" t="str">
        <f t="shared" si="106"/>
        <v>Development</v>
      </c>
      <c r="P532" s="22" t="str">
        <f t="shared" si="102"/>
        <v>Edibles</v>
      </c>
      <c r="Q532" s="22" t="str">
        <f t="shared" si="107"/>
        <v>D2</v>
      </c>
    </row>
    <row r="533" spans="1:17" x14ac:dyDescent="0.25">
      <c r="A533" s="125" t="str">
        <f t="shared" si="103"/>
        <v>2025-GUS-D2</v>
      </c>
      <c r="B533" s="123">
        <f t="shared" si="104"/>
        <v>45952</v>
      </c>
      <c r="C533" s="125" t="str">
        <f t="shared" si="105"/>
        <v>Day 2</v>
      </c>
      <c r="D533" s="42" t="s">
        <v>436</v>
      </c>
      <c r="E533" s="23" t="str">
        <f>IF(D533="","",VLOOKUP(D533,MASTERLIST!$A:$E,3,FALSE))</f>
        <v>JP</v>
      </c>
      <c r="F533" s="23" t="str">
        <f>IF(D533="","",VLOOKUP(D533,MASTERLIST!$A:$E,4,FALSE))</f>
        <v>Mouton</v>
      </c>
      <c r="G533" s="23" t="str">
        <f>IF(D533="","",VLOOKUP(D533,MASTERLIST!$A:$E,5,FALSE))</f>
        <v>SA Development</v>
      </c>
      <c r="H533" s="23" t="str">
        <f>IF(D533="","",VLOOKUP(D533,MASTERLIST!$A:$E,2,FALSE))</f>
        <v>SA Development</v>
      </c>
      <c r="I533" s="42" t="s">
        <v>19</v>
      </c>
      <c r="J533" s="40"/>
      <c r="K533" s="42">
        <v>49</v>
      </c>
      <c r="L533" s="41">
        <f t="shared" si="108"/>
        <v>1.2</v>
      </c>
      <c r="M533" s="41">
        <f t="shared" si="109"/>
        <v>1.2</v>
      </c>
      <c r="N533" s="22" t="str">
        <f t="shared" si="101"/>
        <v>JP Mouton</v>
      </c>
      <c r="O533" s="22" t="str">
        <f t="shared" si="106"/>
        <v>Development</v>
      </c>
      <c r="P533" s="22" t="str">
        <f t="shared" si="102"/>
        <v>Edibles</v>
      </c>
      <c r="Q533" s="22" t="str">
        <f t="shared" si="107"/>
        <v>D2</v>
      </c>
    </row>
    <row r="534" spans="1:17" x14ac:dyDescent="0.25">
      <c r="A534" s="125" t="str">
        <f t="shared" si="103"/>
        <v>2025-GUS-D2</v>
      </c>
      <c r="B534" s="123">
        <f t="shared" si="104"/>
        <v>45952</v>
      </c>
      <c r="C534" s="125" t="str">
        <f t="shared" si="105"/>
        <v>Day 2</v>
      </c>
      <c r="D534" s="42" t="s">
        <v>434</v>
      </c>
      <c r="E534" s="23" t="str">
        <f>IF(D534="","",VLOOKUP(D534,MASTERLIST!$A:$E,3,FALSE))</f>
        <v>Slade</v>
      </c>
      <c r="F534" s="23" t="str">
        <f>IF(D534="","",VLOOKUP(D534,MASTERLIST!$A:$E,4,FALSE))</f>
        <v>Walker</v>
      </c>
      <c r="G534" s="23" t="str">
        <f>IF(D534="","",VLOOKUP(D534,MASTERLIST!$A:$E,5,FALSE))</f>
        <v>SA Development</v>
      </c>
      <c r="H534" s="23" t="str">
        <f>IF(D534="","",VLOOKUP(D534,MASTERLIST!$A:$E,2,FALSE))</f>
        <v>SA Development</v>
      </c>
      <c r="I534" s="42" t="s">
        <v>19</v>
      </c>
      <c r="J534" s="40"/>
      <c r="K534" s="42">
        <v>54</v>
      </c>
      <c r="L534" s="41">
        <f t="shared" si="108"/>
        <v>1.6</v>
      </c>
      <c r="M534" s="41">
        <f t="shared" si="109"/>
        <v>1.6</v>
      </c>
      <c r="N534" s="22" t="str">
        <f t="shared" si="101"/>
        <v>Slade Walker</v>
      </c>
      <c r="O534" s="22" t="str">
        <f t="shared" si="106"/>
        <v>Development</v>
      </c>
      <c r="P534" s="22" t="str">
        <f t="shared" si="102"/>
        <v>Edibles</v>
      </c>
      <c r="Q534" s="22" t="str">
        <f t="shared" si="107"/>
        <v>D2</v>
      </c>
    </row>
    <row r="535" spans="1:17" x14ac:dyDescent="0.25">
      <c r="A535" s="125" t="str">
        <f t="shared" si="103"/>
        <v>2025-GUS-D2</v>
      </c>
      <c r="B535" s="123">
        <f t="shared" si="104"/>
        <v>45952</v>
      </c>
      <c r="C535" s="125" t="str">
        <f t="shared" si="105"/>
        <v>Day 2</v>
      </c>
      <c r="D535" s="42" t="s">
        <v>434</v>
      </c>
      <c r="E535" s="23" t="str">
        <f>IF(D535="","",VLOOKUP(D535,MASTERLIST!$A:$E,3,FALSE))</f>
        <v>Slade</v>
      </c>
      <c r="F535" s="23" t="str">
        <f>IF(D535="","",VLOOKUP(D535,MASTERLIST!$A:$E,4,FALSE))</f>
        <v>Walker</v>
      </c>
      <c r="G535" s="23" t="str">
        <f>IF(D535="","",VLOOKUP(D535,MASTERLIST!$A:$E,5,FALSE))</f>
        <v>SA Development</v>
      </c>
      <c r="H535" s="23" t="str">
        <f>IF(D535="","",VLOOKUP(D535,MASTERLIST!$A:$E,2,FALSE))</f>
        <v>SA Development</v>
      </c>
      <c r="I535" s="42" t="s">
        <v>19</v>
      </c>
      <c r="J535" s="42"/>
      <c r="K535" s="42">
        <v>49</v>
      </c>
      <c r="L535" s="41">
        <f t="shared" si="108"/>
        <v>1.2</v>
      </c>
      <c r="M535" s="41">
        <f t="shared" si="109"/>
        <v>1.2</v>
      </c>
      <c r="N535" s="22" t="str">
        <f t="shared" si="101"/>
        <v>Slade Walker</v>
      </c>
      <c r="O535" s="22" t="str">
        <f t="shared" si="106"/>
        <v>Development</v>
      </c>
      <c r="P535" s="22" t="str">
        <f t="shared" si="102"/>
        <v>Edibles</v>
      </c>
      <c r="Q535" s="22" t="str">
        <f t="shared" si="107"/>
        <v>D2</v>
      </c>
    </row>
    <row r="536" spans="1:17" x14ac:dyDescent="0.25">
      <c r="A536" s="125" t="str">
        <f t="shared" si="103"/>
        <v>2025-GUS-D2</v>
      </c>
      <c r="B536" s="123">
        <f t="shared" si="104"/>
        <v>45952</v>
      </c>
      <c r="C536" s="125" t="str">
        <f t="shared" si="105"/>
        <v>Day 2</v>
      </c>
      <c r="D536" s="42" t="s">
        <v>434</v>
      </c>
      <c r="E536" s="23" t="str">
        <f>IF(D536="","",VLOOKUP(D536,MASTERLIST!$A:$E,3,FALSE))</f>
        <v>Slade</v>
      </c>
      <c r="F536" s="23" t="str">
        <f>IF(D536="","",VLOOKUP(D536,MASTERLIST!$A:$E,4,FALSE))</f>
        <v>Walker</v>
      </c>
      <c r="G536" s="23" t="str">
        <f>IF(D536="","",VLOOKUP(D536,MASTERLIST!$A:$E,5,FALSE))</f>
        <v>SA Development</v>
      </c>
      <c r="H536" s="23" t="str">
        <f>IF(D536="","",VLOOKUP(D536,MASTERLIST!$A:$E,2,FALSE))</f>
        <v>SA Development</v>
      </c>
      <c r="I536" s="42" t="s">
        <v>19</v>
      </c>
      <c r="J536" s="42"/>
      <c r="K536" s="42">
        <v>50</v>
      </c>
      <c r="L536" s="41">
        <f t="shared" si="108"/>
        <v>1.3</v>
      </c>
      <c r="M536" s="41">
        <f t="shared" si="109"/>
        <v>1.3</v>
      </c>
      <c r="N536" s="22" t="str">
        <f t="shared" si="101"/>
        <v>Slade Walker</v>
      </c>
      <c r="O536" s="22" t="str">
        <f t="shared" si="106"/>
        <v>Development</v>
      </c>
      <c r="P536" s="22" t="str">
        <f t="shared" si="102"/>
        <v>Edibles</v>
      </c>
      <c r="Q536" s="22" t="str">
        <f t="shared" si="107"/>
        <v>D2</v>
      </c>
    </row>
    <row r="537" spans="1:17" x14ac:dyDescent="0.25">
      <c r="A537" s="125" t="str">
        <f t="shared" si="103"/>
        <v>2025-GUS-D2</v>
      </c>
      <c r="B537" s="123">
        <f t="shared" si="104"/>
        <v>45952</v>
      </c>
      <c r="C537" s="125" t="str">
        <f t="shared" si="105"/>
        <v>Day 2</v>
      </c>
      <c r="D537" s="42" t="s">
        <v>434</v>
      </c>
      <c r="E537" s="23" t="str">
        <f>IF(D537="","",VLOOKUP(D537,MASTERLIST!$A:$E,3,FALSE))</f>
        <v>Slade</v>
      </c>
      <c r="F537" s="23" t="str">
        <f>IF(D537="","",VLOOKUP(D537,MASTERLIST!$A:$E,4,FALSE))</f>
        <v>Walker</v>
      </c>
      <c r="G537" s="23" t="str">
        <f>IF(D537="","",VLOOKUP(D537,MASTERLIST!$A:$E,5,FALSE))</f>
        <v>SA Development</v>
      </c>
      <c r="H537" s="23" t="str">
        <f>IF(D537="","",VLOOKUP(D537,MASTERLIST!$A:$E,2,FALSE))</f>
        <v>SA Development</v>
      </c>
      <c r="I537" s="42" t="s">
        <v>19</v>
      </c>
      <c r="J537" s="40"/>
      <c r="K537" s="42">
        <v>53</v>
      </c>
      <c r="L537" s="41">
        <f t="shared" si="108"/>
        <v>1.5</v>
      </c>
      <c r="M537" s="41">
        <f t="shared" si="109"/>
        <v>1.5</v>
      </c>
      <c r="N537" s="22" t="str">
        <f t="shared" si="101"/>
        <v>Slade Walker</v>
      </c>
      <c r="O537" s="22" t="str">
        <f t="shared" si="106"/>
        <v>Development</v>
      </c>
      <c r="P537" s="22" t="str">
        <f t="shared" si="102"/>
        <v>Edibles</v>
      </c>
      <c r="Q537" s="22" t="str">
        <f t="shared" si="107"/>
        <v>D2</v>
      </c>
    </row>
    <row r="538" spans="1:17" x14ac:dyDescent="0.25">
      <c r="A538" s="125" t="str">
        <f t="shared" si="103"/>
        <v>2025-GUS-D2</v>
      </c>
      <c r="B538" s="123">
        <f t="shared" si="104"/>
        <v>45952</v>
      </c>
      <c r="C538" s="125" t="str">
        <f t="shared" si="105"/>
        <v>Day 2</v>
      </c>
      <c r="D538" s="42" t="s">
        <v>434</v>
      </c>
      <c r="E538" s="23" t="str">
        <f>IF(D538="","",VLOOKUP(D538,MASTERLIST!$A:$E,3,FALSE))</f>
        <v>Slade</v>
      </c>
      <c r="F538" s="23" t="str">
        <f>IF(D538="","",VLOOKUP(D538,MASTERLIST!$A:$E,4,FALSE))</f>
        <v>Walker</v>
      </c>
      <c r="G538" s="23" t="str">
        <f>IF(D538="","",VLOOKUP(D538,MASTERLIST!$A:$E,5,FALSE))</f>
        <v>SA Development</v>
      </c>
      <c r="H538" s="23" t="str">
        <f>IF(D538="","",VLOOKUP(D538,MASTERLIST!$A:$E,2,FALSE))</f>
        <v>SA Development</v>
      </c>
      <c r="I538" s="42" t="s">
        <v>19</v>
      </c>
      <c r="J538" s="40"/>
      <c r="K538" s="42">
        <v>53</v>
      </c>
      <c r="L538" s="41">
        <f t="shared" si="108"/>
        <v>1.5</v>
      </c>
      <c r="M538" s="41">
        <f t="shared" si="109"/>
        <v>1.5</v>
      </c>
      <c r="N538" s="22" t="str">
        <f t="shared" ref="N538:N601" si="110">CONCATENATE(E538," ",F538)</f>
        <v>Slade Walker</v>
      </c>
      <c r="O538" s="22" t="str">
        <f t="shared" si="106"/>
        <v>Development</v>
      </c>
      <c r="P538" s="22" t="str">
        <f t="shared" ref="P538:P601" si="111">IF(I538="",IF(J538="","",$J$1),$I$1)</f>
        <v>Edibles</v>
      </c>
      <c r="Q538" s="22" t="str">
        <f t="shared" si="107"/>
        <v>D2</v>
      </c>
    </row>
    <row r="539" spans="1:17" x14ac:dyDescent="0.25">
      <c r="A539" s="125" t="str">
        <f t="shared" si="103"/>
        <v>2025-GUS-D2</v>
      </c>
      <c r="B539" s="123">
        <f t="shared" si="104"/>
        <v>45952</v>
      </c>
      <c r="C539" s="125" t="str">
        <f t="shared" si="105"/>
        <v>Day 2</v>
      </c>
      <c r="D539" s="42" t="s">
        <v>434</v>
      </c>
      <c r="E539" s="23" t="str">
        <f>IF(D539="","",VLOOKUP(D539,MASTERLIST!$A:$E,3,FALSE))</f>
        <v>Slade</v>
      </c>
      <c r="F539" s="23" t="str">
        <f>IF(D539="","",VLOOKUP(D539,MASTERLIST!$A:$E,4,FALSE))</f>
        <v>Walker</v>
      </c>
      <c r="G539" s="23" t="str">
        <f>IF(D539="","",VLOOKUP(D539,MASTERLIST!$A:$E,5,FALSE))</f>
        <v>SA Development</v>
      </c>
      <c r="H539" s="23" t="str">
        <f>IF(D539="","",VLOOKUP(D539,MASTERLIST!$A:$E,2,FALSE))</f>
        <v>SA Development</v>
      </c>
      <c r="I539" s="42" t="s">
        <v>19</v>
      </c>
      <c r="J539" s="42"/>
      <c r="K539" s="42">
        <v>47</v>
      </c>
      <c r="L539" s="41">
        <f t="shared" si="108"/>
        <v>1.1000000000000001</v>
      </c>
      <c r="M539" s="41">
        <f t="shared" si="109"/>
        <v>1.1000000000000001</v>
      </c>
      <c r="N539" s="22" t="str">
        <f t="shared" si="110"/>
        <v>Slade Walker</v>
      </c>
      <c r="O539" s="22" t="str">
        <f t="shared" si="106"/>
        <v>Development</v>
      </c>
      <c r="P539" s="22" t="str">
        <f t="shared" si="111"/>
        <v>Edibles</v>
      </c>
      <c r="Q539" s="22" t="str">
        <f t="shared" si="107"/>
        <v>D2</v>
      </c>
    </row>
    <row r="540" spans="1:17" x14ac:dyDescent="0.25">
      <c r="A540" s="125" t="str">
        <f t="shared" si="103"/>
        <v>2025-GUS-D2</v>
      </c>
      <c r="B540" s="123">
        <f t="shared" si="104"/>
        <v>45952</v>
      </c>
      <c r="C540" s="125" t="str">
        <f t="shared" si="105"/>
        <v>Day 2</v>
      </c>
      <c r="D540" s="42" t="s">
        <v>440</v>
      </c>
      <c r="E540" s="23" t="str">
        <f>IF(D540="","",VLOOKUP(D540,MASTERLIST!$A:$E,3,FALSE))</f>
        <v>Gareth</v>
      </c>
      <c r="F540" s="23" t="str">
        <f>IF(D540="","",VLOOKUP(D540,MASTERLIST!$A:$E,4,FALSE))</f>
        <v>Webster</v>
      </c>
      <c r="G540" s="23" t="str">
        <f>IF(D540="","",VLOOKUP(D540,MASTERLIST!$A:$E,5,FALSE))</f>
        <v>SA Development</v>
      </c>
      <c r="H540" s="23" t="str">
        <f>IF(D540="","",VLOOKUP(D540,MASTERLIST!$A:$E,2,FALSE))</f>
        <v>SA Development</v>
      </c>
      <c r="I540" s="42" t="s">
        <v>19</v>
      </c>
      <c r="J540" s="42"/>
      <c r="K540" s="42">
        <v>54</v>
      </c>
      <c r="L540" s="41">
        <f t="shared" si="108"/>
        <v>1.6</v>
      </c>
      <c r="M540" s="41">
        <f t="shared" si="109"/>
        <v>1.6</v>
      </c>
      <c r="N540" s="22" t="str">
        <f t="shared" si="110"/>
        <v>Gareth Webster</v>
      </c>
      <c r="O540" s="22" t="str">
        <f t="shared" si="106"/>
        <v>Development</v>
      </c>
      <c r="P540" s="22" t="str">
        <f t="shared" si="111"/>
        <v>Edibles</v>
      </c>
      <c r="Q540" s="22" t="str">
        <f t="shared" si="107"/>
        <v>D2</v>
      </c>
    </row>
    <row r="541" spans="1:17" x14ac:dyDescent="0.25">
      <c r="A541" s="125" t="str">
        <f t="shared" si="103"/>
        <v>2025-GUS-D2</v>
      </c>
      <c r="B541" s="123">
        <f t="shared" si="104"/>
        <v>45952</v>
      </c>
      <c r="C541" s="125" t="str">
        <f t="shared" si="105"/>
        <v>Day 2</v>
      </c>
      <c r="D541" s="42" t="s">
        <v>440</v>
      </c>
      <c r="E541" s="23" t="str">
        <f>IF(D541="","",VLOOKUP(D541,MASTERLIST!$A:$E,3,FALSE))</f>
        <v>Gareth</v>
      </c>
      <c r="F541" s="23" t="str">
        <f>IF(D541="","",VLOOKUP(D541,MASTERLIST!$A:$E,4,FALSE))</f>
        <v>Webster</v>
      </c>
      <c r="G541" s="23" t="str">
        <f>IF(D541="","",VLOOKUP(D541,MASTERLIST!$A:$E,5,FALSE))</f>
        <v>SA Development</v>
      </c>
      <c r="H541" s="23" t="str">
        <f>IF(D541="","",VLOOKUP(D541,MASTERLIST!$A:$E,2,FALSE))</f>
        <v>SA Development</v>
      </c>
      <c r="I541" s="42"/>
      <c r="J541" s="42" t="s">
        <v>141</v>
      </c>
      <c r="K541" s="42">
        <v>154</v>
      </c>
      <c r="L541" s="41">
        <f t="shared" si="108"/>
        <v>19.100000000000001</v>
      </c>
      <c r="M541" s="41">
        <f t="shared" si="109"/>
        <v>19.100000000000001</v>
      </c>
      <c r="N541" s="22" t="str">
        <f t="shared" si="110"/>
        <v>Gareth Webster</v>
      </c>
      <c r="O541" s="22" t="str">
        <f t="shared" si="106"/>
        <v>Development</v>
      </c>
      <c r="P541" s="22" t="str">
        <f t="shared" si="111"/>
        <v>Inedibles</v>
      </c>
      <c r="Q541" s="22" t="str">
        <f t="shared" si="107"/>
        <v>D2</v>
      </c>
    </row>
    <row r="542" spans="1:17" x14ac:dyDescent="0.25">
      <c r="A542" s="125" t="str">
        <f t="shared" si="103"/>
        <v>2025-GUS-D2</v>
      </c>
      <c r="B542" s="123">
        <f t="shared" si="104"/>
        <v>45952</v>
      </c>
      <c r="C542" s="125" t="str">
        <f t="shared" si="105"/>
        <v>Day 2</v>
      </c>
      <c r="D542" s="42" t="s">
        <v>440</v>
      </c>
      <c r="E542" s="23" t="str">
        <f>IF(D542="","",VLOOKUP(D542,MASTERLIST!$A:$E,3,FALSE))</f>
        <v>Gareth</v>
      </c>
      <c r="F542" s="23" t="str">
        <f>IF(D542="","",VLOOKUP(D542,MASTERLIST!$A:$E,4,FALSE))</f>
        <v>Webster</v>
      </c>
      <c r="G542" s="23" t="str">
        <f>IF(D542="","",VLOOKUP(D542,MASTERLIST!$A:$E,5,FALSE))</f>
        <v>SA Development</v>
      </c>
      <c r="H542" s="23" t="str">
        <f>IF(D542="","",VLOOKUP(D542,MASTERLIST!$A:$E,2,FALSE))</f>
        <v>SA Development</v>
      </c>
      <c r="I542" s="42" t="s">
        <v>19</v>
      </c>
      <c r="J542" s="40"/>
      <c r="K542" s="42">
        <v>50</v>
      </c>
      <c r="L542" s="41">
        <f t="shared" si="108"/>
        <v>1.3</v>
      </c>
      <c r="M542" s="41">
        <f t="shared" si="109"/>
        <v>1.3</v>
      </c>
      <c r="N542" s="22" t="str">
        <f t="shared" si="110"/>
        <v>Gareth Webster</v>
      </c>
      <c r="O542" s="22" t="str">
        <f t="shared" si="106"/>
        <v>Development</v>
      </c>
      <c r="P542" s="22" t="str">
        <f t="shared" si="111"/>
        <v>Edibles</v>
      </c>
      <c r="Q542" s="22" t="str">
        <f t="shared" si="107"/>
        <v>D2</v>
      </c>
    </row>
    <row r="543" spans="1:17" x14ac:dyDescent="0.25">
      <c r="A543" s="125" t="str">
        <f t="shared" si="103"/>
        <v>2025-GUS-D2</v>
      </c>
      <c r="B543" s="123">
        <f t="shared" si="104"/>
        <v>45952</v>
      </c>
      <c r="C543" s="125" t="str">
        <f t="shared" si="105"/>
        <v>Day 2</v>
      </c>
      <c r="D543" s="42" t="s">
        <v>440</v>
      </c>
      <c r="E543" s="23" t="str">
        <f>IF(D543="","",VLOOKUP(D543,MASTERLIST!$A:$E,3,FALSE))</f>
        <v>Gareth</v>
      </c>
      <c r="F543" s="23" t="str">
        <f>IF(D543="","",VLOOKUP(D543,MASTERLIST!$A:$E,4,FALSE))</f>
        <v>Webster</v>
      </c>
      <c r="G543" s="23" t="str">
        <f>IF(D543="","",VLOOKUP(D543,MASTERLIST!$A:$E,5,FALSE))</f>
        <v>SA Development</v>
      </c>
      <c r="H543" s="23" t="str">
        <f>IF(D543="","",VLOOKUP(D543,MASTERLIST!$A:$E,2,FALSE))</f>
        <v>SA Development</v>
      </c>
      <c r="I543" s="42" t="s">
        <v>19</v>
      </c>
      <c r="J543" s="40"/>
      <c r="K543" s="42">
        <v>47</v>
      </c>
      <c r="L543" s="41">
        <f t="shared" si="108"/>
        <v>1.1000000000000001</v>
      </c>
      <c r="M543" s="41">
        <f t="shared" si="109"/>
        <v>1.1000000000000001</v>
      </c>
      <c r="N543" s="22" t="str">
        <f t="shared" si="110"/>
        <v>Gareth Webster</v>
      </c>
      <c r="O543" s="22" t="str">
        <f t="shared" si="106"/>
        <v>Development</v>
      </c>
      <c r="P543" s="22" t="str">
        <f t="shared" si="111"/>
        <v>Edibles</v>
      </c>
      <c r="Q543" s="22" t="str">
        <f t="shared" si="107"/>
        <v>D2</v>
      </c>
    </row>
    <row r="544" spans="1:17" x14ac:dyDescent="0.25">
      <c r="A544" s="125" t="str">
        <f t="shared" si="103"/>
        <v>2025-GUS-D2</v>
      </c>
      <c r="B544" s="123">
        <f t="shared" si="104"/>
        <v>45952</v>
      </c>
      <c r="C544" s="125" t="str">
        <f t="shared" si="105"/>
        <v>Day 2</v>
      </c>
      <c r="D544" s="42" t="s">
        <v>440</v>
      </c>
      <c r="E544" s="23" t="str">
        <f>IF(D544="","",VLOOKUP(D544,MASTERLIST!$A:$E,3,FALSE))</f>
        <v>Gareth</v>
      </c>
      <c r="F544" s="23" t="str">
        <f>IF(D544="","",VLOOKUP(D544,MASTERLIST!$A:$E,4,FALSE))</f>
        <v>Webster</v>
      </c>
      <c r="G544" s="23" t="str">
        <f>IF(D544="","",VLOOKUP(D544,MASTERLIST!$A:$E,5,FALSE))</f>
        <v>SA Development</v>
      </c>
      <c r="H544" s="23" t="str">
        <f>IF(D544="","",VLOOKUP(D544,MASTERLIST!$A:$E,2,FALSE))</f>
        <v>SA Development</v>
      </c>
      <c r="I544" s="42" t="s">
        <v>19</v>
      </c>
      <c r="J544" s="42"/>
      <c r="K544" s="42">
        <v>50</v>
      </c>
      <c r="L544" s="41">
        <f t="shared" si="108"/>
        <v>1.3</v>
      </c>
      <c r="M544" s="41">
        <f t="shared" si="109"/>
        <v>1.3</v>
      </c>
      <c r="N544" s="22" t="str">
        <f t="shared" si="110"/>
        <v>Gareth Webster</v>
      </c>
      <c r="O544" s="22" t="str">
        <f t="shared" si="106"/>
        <v>Development</v>
      </c>
      <c r="P544" s="22" t="str">
        <f t="shared" si="111"/>
        <v>Edibles</v>
      </c>
      <c r="Q544" s="22" t="str">
        <f t="shared" si="107"/>
        <v>D2</v>
      </c>
    </row>
    <row r="545" spans="1:17" x14ac:dyDescent="0.25">
      <c r="A545" s="125" t="str">
        <f t="shared" si="103"/>
        <v>2025-GUS-D2</v>
      </c>
      <c r="B545" s="123">
        <f t="shared" si="104"/>
        <v>45952</v>
      </c>
      <c r="C545" s="125" t="str">
        <f t="shared" si="105"/>
        <v>Day 2</v>
      </c>
      <c r="D545" s="42" t="s">
        <v>437</v>
      </c>
      <c r="E545" s="23" t="str">
        <f>IF(D545="","",VLOOKUP(D545,MASTERLIST!$A:$E,3,FALSE))</f>
        <v>Craig</v>
      </c>
      <c r="F545" s="23" t="str">
        <f>IF(D545="","",VLOOKUP(D545,MASTERLIST!$A:$E,4,FALSE))</f>
        <v>Doyle</v>
      </c>
      <c r="G545" s="23" t="str">
        <f>IF(D545="","",VLOOKUP(D545,MASTERLIST!$A:$E,5,FALSE))</f>
        <v>SA Development</v>
      </c>
      <c r="H545" s="23" t="str">
        <f>IF(D545="","",VLOOKUP(D545,MASTERLIST!$A:$E,2,FALSE))</f>
        <v>SA Development</v>
      </c>
      <c r="I545" s="42" t="s">
        <v>19</v>
      </c>
      <c r="J545" s="42"/>
      <c r="K545" s="42">
        <v>56</v>
      </c>
      <c r="L545" s="41">
        <f t="shared" si="108"/>
        <v>1.8</v>
      </c>
      <c r="M545" s="41">
        <f t="shared" si="109"/>
        <v>1.8</v>
      </c>
      <c r="N545" s="22" t="str">
        <f t="shared" si="110"/>
        <v>Craig Doyle</v>
      </c>
      <c r="O545" s="22" t="str">
        <f t="shared" si="106"/>
        <v>Development</v>
      </c>
      <c r="P545" s="22" t="str">
        <f t="shared" si="111"/>
        <v>Edibles</v>
      </c>
      <c r="Q545" s="22" t="str">
        <f t="shared" si="107"/>
        <v>D2</v>
      </c>
    </row>
    <row r="546" spans="1:17" x14ac:dyDescent="0.25">
      <c r="A546" s="125" t="str">
        <f t="shared" si="103"/>
        <v>2025-GUS-D2</v>
      </c>
      <c r="B546" s="123">
        <f t="shared" si="104"/>
        <v>45952</v>
      </c>
      <c r="C546" s="125" t="str">
        <f t="shared" si="105"/>
        <v>Day 2</v>
      </c>
      <c r="D546" s="42" t="s">
        <v>437</v>
      </c>
      <c r="E546" s="23" t="str">
        <f>IF(D546="","",VLOOKUP(D546,MASTERLIST!$A:$E,3,FALSE))</f>
        <v>Craig</v>
      </c>
      <c r="F546" s="23" t="str">
        <f>IF(D546="","",VLOOKUP(D546,MASTERLIST!$A:$E,4,FALSE))</f>
        <v>Doyle</v>
      </c>
      <c r="G546" s="23" t="str">
        <f>IF(D546="","",VLOOKUP(D546,MASTERLIST!$A:$E,5,FALSE))</f>
        <v>SA Development</v>
      </c>
      <c r="H546" s="23" t="str">
        <f>IF(D546="","",VLOOKUP(D546,MASTERLIST!$A:$E,2,FALSE))</f>
        <v>SA Development</v>
      </c>
      <c r="I546" s="42" t="s">
        <v>19</v>
      </c>
      <c r="J546" s="42"/>
      <c r="K546" s="42">
        <v>52</v>
      </c>
      <c r="L546" s="41">
        <f t="shared" si="108"/>
        <v>1.4</v>
      </c>
      <c r="M546" s="41">
        <f t="shared" si="109"/>
        <v>1.4</v>
      </c>
      <c r="N546" s="22" t="str">
        <f t="shared" si="110"/>
        <v>Craig Doyle</v>
      </c>
      <c r="O546" s="22" t="str">
        <f t="shared" si="106"/>
        <v>Development</v>
      </c>
      <c r="P546" s="22" t="str">
        <f t="shared" si="111"/>
        <v>Edibles</v>
      </c>
      <c r="Q546" s="22" t="str">
        <f t="shared" si="107"/>
        <v>D2</v>
      </c>
    </row>
    <row r="547" spans="1:17" x14ac:dyDescent="0.25">
      <c r="A547" s="125" t="str">
        <f t="shared" si="103"/>
        <v>2025-GUS-D2</v>
      </c>
      <c r="B547" s="123">
        <f t="shared" si="104"/>
        <v>45952</v>
      </c>
      <c r="C547" s="125" t="str">
        <f t="shared" si="105"/>
        <v>Day 2</v>
      </c>
      <c r="D547" s="42" t="s">
        <v>437</v>
      </c>
      <c r="E547" s="23" t="str">
        <f>IF(D547="","",VLOOKUP(D547,MASTERLIST!$A:$E,3,FALSE))</f>
        <v>Craig</v>
      </c>
      <c r="F547" s="23" t="str">
        <f>IF(D547="","",VLOOKUP(D547,MASTERLIST!$A:$E,4,FALSE))</f>
        <v>Doyle</v>
      </c>
      <c r="G547" s="23" t="str">
        <f>IF(D547="","",VLOOKUP(D547,MASTERLIST!$A:$E,5,FALSE))</f>
        <v>SA Development</v>
      </c>
      <c r="H547" s="23" t="str">
        <f>IF(D547="","",VLOOKUP(D547,MASTERLIST!$A:$E,2,FALSE))</f>
        <v>SA Development</v>
      </c>
      <c r="I547" s="42" t="s">
        <v>19</v>
      </c>
      <c r="J547" s="42"/>
      <c r="K547" s="42">
        <v>51</v>
      </c>
      <c r="L547" s="41">
        <f t="shared" si="108"/>
        <v>1.4</v>
      </c>
      <c r="M547" s="41">
        <f t="shared" si="109"/>
        <v>1.4</v>
      </c>
      <c r="N547" s="22" t="str">
        <f t="shared" si="110"/>
        <v>Craig Doyle</v>
      </c>
      <c r="O547" s="22" t="str">
        <f t="shared" si="106"/>
        <v>Development</v>
      </c>
      <c r="P547" s="22" t="str">
        <f t="shared" si="111"/>
        <v>Edibles</v>
      </c>
      <c r="Q547" s="22" t="str">
        <f t="shared" si="107"/>
        <v>D2</v>
      </c>
    </row>
    <row r="548" spans="1:17" x14ac:dyDescent="0.25">
      <c r="A548" s="125" t="str">
        <f t="shared" ref="A548:A611" si="112">IF(D548="","",A547)</f>
        <v>2025-GUS-D2</v>
      </c>
      <c r="B548" s="123">
        <f t="shared" ref="B548:B611" si="113">IF(D548="","",B547)</f>
        <v>45952</v>
      </c>
      <c r="C548" s="125" t="str">
        <f t="shared" ref="C548:C611" si="114">IF(D548="","",C547)</f>
        <v>Day 2</v>
      </c>
      <c r="D548" s="42" t="s">
        <v>437</v>
      </c>
      <c r="E548" s="23" t="str">
        <f>IF(D548="","",VLOOKUP(D548,MASTERLIST!$A:$E,3,FALSE))</f>
        <v>Craig</v>
      </c>
      <c r="F548" s="23" t="str">
        <f>IF(D548="","",VLOOKUP(D548,MASTERLIST!$A:$E,4,FALSE))</f>
        <v>Doyle</v>
      </c>
      <c r="G548" s="23" t="str">
        <f>IF(D548="","",VLOOKUP(D548,MASTERLIST!$A:$E,5,FALSE))</f>
        <v>SA Development</v>
      </c>
      <c r="H548" s="23" t="str">
        <f>IF(D548="","",VLOOKUP(D548,MASTERLIST!$A:$E,2,FALSE))</f>
        <v>SA Development</v>
      </c>
      <c r="I548" s="42" t="s">
        <v>19</v>
      </c>
      <c r="J548" s="42"/>
      <c r="K548" s="42">
        <v>57</v>
      </c>
      <c r="L548" s="41">
        <f t="shared" si="108"/>
        <v>1.9</v>
      </c>
      <c r="M548" s="41">
        <f t="shared" si="109"/>
        <v>1.9</v>
      </c>
      <c r="N548" s="22" t="str">
        <f t="shared" si="110"/>
        <v>Craig Doyle</v>
      </c>
      <c r="O548" s="22" t="str">
        <f t="shared" si="106"/>
        <v>Development</v>
      </c>
      <c r="P548" s="22" t="str">
        <f t="shared" si="111"/>
        <v>Edibles</v>
      </c>
      <c r="Q548" s="22" t="str">
        <f t="shared" si="107"/>
        <v>D2</v>
      </c>
    </row>
    <row r="549" spans="1:17" x14ac:dyDescent="0.25">
      <c r="A549" s="125" t="str">
        <f t="shared" si="112"/>
        <v>2025-GUS-D2</v>
      </c>
      <c r="B549" s="123">
        <f t="shared" si="113"/>
        <v>45952</v>
      </c>
      <c r="C549" s="125" t="str">
        <f t="shared" si="114"/>
        <v>Day 2</v>
      </c>
      <c r="D549" s="42" t="s">
        <v>437</v>
      </c>
      <c r="E549" s="23" t="str">
        <f>IF(D549="","",VLOOKUP(D549,MASTERLIST!$A:$E,3,FALSE))</f>
        <v>Craig</v>
      </c>
      <c r="F549" s="23" t="str">
        <f>IF(D549="","",VLOOKUP(D549,MASTERLIST!$A:$E,4,FALSE))</f>
        <v>Doyle</v>
      </c>
      <c r="G549" s="23" t="str">
        <f>IF(D549="","",VLOOKUP(D549,MASTERLIST!$A:$E,5,FALSE))</f>
        <v>SA Development</v>
      </c>
      <c r="H549" s="23" t="str">
        <f>IF(D549="","",VLOOKUP(D549,MASTERLIST!$A:$E,2,FALSE))</f>
        <v>SA Development</v>
      </c>
      <c r="I549" s="42" t="s">
        <v>19</v>
      </c>
      <c r="J549" s="42"/>
      <c r="K549" s="42">
        <v>47</v>
      </c>
      <c r="L549" s="41">
        <f t="shared" si="108"/>
        <v>1.1000000000000001</v>
      </c>
      <c r="M549" s="41">
        <f t="shared" si="109"/>
        <v>1.1000000000000001</v>
      </c>
      <c r="N549" s="22" t="str">
        <f t="shared" si="110"/>
        <v>Craig Doyle</v>
      </c>
      <c r="O549" s="22" t="str">
        <f t="shared" si="106"/>
        <v>Development</v>
      </c>
      <c r="P549" s="22" t="str">
        <f t="shared" si="111"/>
        <v>Edibles</v>
      </c>
      <c r="Q549" s="22" t="str">
        <f t="shared" si="107"/>
        <v>D2</v>
      </c>
    </row>
    <row r="550" spans="1:17" x14ac:dyDescent="0.25">
      <c r="A550" s="125" t="str">
        <f t="shared" si="112"/>
        <v>2025-GUS-D2</v>
      </c>
      <c r="B550" s="123">
        <f t="shared" si="113"/>
        <v>45952</v>
      </c>
      <c r="C550" s="125" t="str">
        <f t="shared" si="114"/>
        <v>Day 2</v>
      </c>
      <c r="D550" s="42" t="s">
        <v>437</v>
      </c>
      <c r="E550" s="23" t="str">
        <f>IF(D550="","",VLOOKUP(D550,MASTERLIST!$A:$E,3,FALSE))</f>
        <v>Craig</v>
      </c>
      <c r="F550" s="23" t="str">
        <f>IF(D550="","",VLOOKUP(D550,MASTERLIST!$A:$E,4,FALSE))</f>
        <v>Doyle</v>
      </c>
      <c r="G550" s="23" t="str">
        <f>IF(D550="","",VLOOKUP(D550,MASTERLIST!$A:$E,5,FALSE))</f>
        <v>SA Development</v>
      </c>
      <c r="H550" s="23" t="str">
        <f>IF(D550="","",VLOOKUP(D550,MASTERLIST!$A:$E,2,FALSE))</f>
        <v>SA Development</v>
      </c>
      <c r="I550" s="42" t="s">
        <v>19</v>
      </c>
      <c r="J550" s="42"/>
      <c r="K550" s="42">
        <v>46</v>
      </c>
      <c r="L550" s="41">
        <f t="shared" si="108"/>
        <v>1</v>
      </c>
      <c r="M550" s="41">
        <f t="shared" si="109"/>
        <v>1</v>
      </c>
      <c r="N550" s="22" t="str">
        <f t="shared" si="110"/>
        <v>Craig Doyle</v>
      </c>
      <c r="O550" s="22" t="str">
        <f t="shared" si="106"/>
        <v>Development</v>
      </c>
      <c r="P550" s="22" t="str">
        <f t="shared" si="111"/>
        <v>Edibles</v>
      </c>
      <c r="Q550" s="22" t="str">
        <f t="shared" si="107"/>
        <v>D2</v>
      </c>
    </row>
    <row r="551" spans="1:17" x14ac:dyDescent="0.25">
      <c r="A551" s="125" t="str">
        <f t="shared" si="112"/>
        <v>2025-GUS-D2</v>
      </c>
      <c r="B551" s="123">
        <f t="shared" si="113"/>
        <v>45952</v>
      </c>
      <c r="C551" s="125" t="str">
        <f t="shared" si="114"/>
        <v>Day 2</v>
      </c>
      <c r="D551" s="42" t="s">
        <v>437</v>
      </c>
      <c r="E551" s="23" t="str">
        <f>IF(D551="","",VLOOKUP(D551,MASTERLIST!$A:$E,3,FALSE))</f>
        <v>Craig</v>
      </c>
      <c r="F551" s="23" t="str">
        <f>IF(D551="","",VLOOKUP(D551,MASTERLIST!$A:$E,4,FALSE))</f>
        <v>Doyle</v>
      </c>
      <c r="G551" s="23" t="str">
        <f>IF(D551="","",VLOOKUP(D551,MASTERLIST!$A:$E,5,FALSE))</f>
        <v>SA Development</v>
      </c>
      <c r="H551" s="23" t="str">
        <f>IF(D551="","",VLOOKUP(D551,MASTERLIST!$A:$E,2,FALSE))</f>
        <v>SA Development</v>
      </c>
      <c r="I551" s="42"/>
      <c r="J551" s="42" t="s">
        <v>141</v>
      </c>
      <c r="K551" s="42">
        <v>142</v>
      </c>
      <c r="L551" s="41">
        <f t="shared" si="108"/>
        <v>14.4</v>
      </c>
      <c r="M551" s="41">
        <f t="shared" si="109"/>
        <v>14.4</v>
      </c>
      <c r="N551" s="22" t="str">
        <f t="shared" si="110"/>
        <v>Craig Doyle</v>
      </c>
      <c r="O551" s="22" t="str">
        <f t="shared" si="106"/>
        <v>Development</v>
      </c>
      <c r="P551" s="22" t="str">
        <f t="shared" si="111"/>
        <v>Inedibles</v>
      </c>
      <c r="Q551" s="22" t="str">
        <f t="shared" si="107"/>
        <v>D2</v>
      </c>
    </row>
    <row r="552" spans="1:17" x14ac:dyDescent="0.25">
      <c r="A552" s="125" t="str">
        <f t="shared" si="112"/>
        <v>2025-GUS-D2</v>
      </c>
      <c r="B552" s="123">
        <f t="shared" si="113"/>
        <v>45952</v>
      </c>
      <c r="C552" s="125" t="str">
        <f t="shared" si="114"/>
        <v>Day 2</v>
      </c>
      <c r="D552" s="42" t="s">
        <v>274</v>
      </c>
      <c r="E552" s="23" t="str">
        <f>IF(D552="","",VLOOKUP(D552,MASTERLIST!$A:$E,3,FALSE))</f>
        <v>Wentzel</v>
      </c>
      <c r="F552" s="23" t="str">
        <f>IF(D552="","",VLOOKUP(D552,MASTERLIST!$A:$E,4,FALSE))</f>
        <v>Smal</v>
      </c>
      <c r="G552" s="23" t="str">
        <f>IF(D552="","",VLOOKUP(D552,MASTERLIST!$A:$E,5,FALSE))</f>
        <v>Nam President A</v>
      </c>
      <c r="H552" s="23" t="str">
        <f>IF(D552="","",VLOOKUP(D552,MASTERLIST!$A:$E,2,FALSE))</f>
        <v>Nam President A</v>
      </c>
      <c r="I552" s="42" t="s">
        <v>19</v>
      </c>
      <c r="J552" s="40"/>
      <c r="K552" s="42">
        <v>57</v>
      </c>
      <c r="L552" s="41">
        <f t="shared" si="108"/>
        <v>1.9</v>
      </c>
      <c r="M552" s="41">
        <f t="shared" si="109"/>
        <v>1.9</v>
      </c>
      <c r="N552" s="22" t="str">
        <f t="shared" si="110"/>
        <v>Wentzel Smal</v>
      </c>
      <c r="O552" s="22" t="str">
        <f t="shared" si="106"/>
        <v>President A</v>
      </c>
      <c r="P552" s="22" t="str">
        <f t="shared" si="111"/>
        <v>Edibles</v>
      </c>
      <c r="Q552" s="22" t="str">
        <f t="shared" si="107"/>
        <v>D2</v>
      </c>
    </row>
    <row r="553" spans="1:17" x14ac:dyDescent="0.25">
      <c r="A553" s="125" t="str">
        <f t="shared" si="112"/>
        <v>2025-GUS-D2</v>
      </c>
      <c r="B553" s="123">
        <f t="shared" si="113"/>
        <v>45952</v>
      </c>
      <c r="C553" s="125" t="str">
        <f t="shared" si="114"/>
        <v>Day 2</v>
      </c>
      <c r="D553" s="42" t="s">
        <v>274</v>
      </c>
      <c r="E553" s="23" t="str">
        <f>IF(D553="","",VLOOKUP(D553,MASTERLIST!$A:$E,3,FALSE))</f>
        <v>Wentzel</v>
      </c>
      <c r="F553" s="23" t="str">
        <f>IF(D553="","",VLOOKUP(D553,MASTERLIST!$A:$E,4,FALSE))</f>
        <v>Smal</v>
      </c>
      <c r="G553" s="23" t="str">
        <f>IF(D553="","",VLOOKUP(D553,MASTERLIST!$A:$E,5,FALSE))</f>
        <v>Nam President A</v>
      </c>
      <c r="H553" s="23" t="str">
        <f>IF(D553="","",VLOOKUP(D553,MASTERLIST!$A:$E,2,FALSE))</f>
        <v>Nam President A</v>
      </c>
      <c r="I553" s="42" t="s">
        <v>19</v>
      </c>
      <c r="J553" s="40"/>
      <c r="K553" s="42">
        <v>47</v>
      </c>
      <c r="L553" s="41">
        <f t="shared" si="108"/>
        <v>1.1000000000000001</v>
      </c>
      <c r="M553" s="41">
        <f t="shared" si="109"/>
        <v>1.1000000000000001</v>
      </c>
      <c r="N553" s="22" t="str">
        <f t="shared" si="110"/>
        <v>Wentzel Smal</v>
      </c>
      <c r="O553" s="22" t="str">
        <f t="shared" si="106"/>
        <v>President A</v>
      </c>
      <c r="P553" s="22" t="str">
        <f t="shared" si="111"/>
        <v>Edibles</v>
      </c>
      <c r="Q553" s="22" t="str">
        <f t="shared" si="107"/>
        <v>D2</v>
      </c>
    </row>
    <row r="554" spans="1:17" x14ac:dyDescent="0.25">
      <c r="A554" s="125" t="str">
        <f t="shared" si="112"/>
        <v>2025-GUS-D2</v>
      </c>
      <c r="B554" s="123">
        <f t="shared" si="113"/>
        <v>45952</v>
      </c>
      <c r="C554" s="125" t="str">
        <f t="shared" si="114"/>
        <v>Day 2</v>
      </c>
      <c r="D554" s="42" t="s">
        <v>274</v>
      </c>
      <c r="E554" s="23" t="str">
        <f>IF(D554="","",VLOOKUP(D554,MASTERLIST!$A:$E,3,FALSE))</f>
        <v>Wentzel</v>
      </c>
      <c r="F554" s="23" t="str">
        <f>IF(D554="","",VLOOKUP(D554,MASTERLIST!$A:$E,4,FALSE))</f>
        <v>Smal</v>
      </c>
      <c r="G554" s="23" t="str">
        <f>IF(D554="","",VLOOKUP(D554,MASTERLIST!$A:$E,5,FALSE))</f>
        <v>Nam President A</v>
      </c>
      <c r="H554" s="23" t="str">
        <f>IF(D554="","",VLOOKUP(D554,MASTERLIST!$A:$E,2,FALSE))</f>
        <v>Nam President A</v>
      </c>
      <c r="I554" s="42" t="s">
        <v>19</v>
      </c>
      <c r="J554" s="40"/>
      <c r="K554" s="42">
        <v>63</v>
      </c>
      <c r="L554" s="41">
        <f t="shared" si="108"/>
        <v>2.6</v>
      </c>
      <c r="M554" s="41">
        <f t="shared" si="109"/>
        <v>2.6</v>
      </c>
      <c r="N554" s="22" t="str">
        <f t="shared" si="110"/>
        <v>Wentzel Smal</v>
      </c>
      <c r="O554" s="22" t="str">
        <f t="shared" si="106"/>
        <v>President A</v>
      </c>
      <c r="P554" s="22" t="str">
        <f t="shared" si="111"/>
        <v>Edibles</v>
      </c>
      <c r="Q554" s="22" t="str">
        <f t="shared" si="107"/>
        <v>D2</v>
      </c>
    </row>
    <row r="555" spans="1:17" x14ac:dyDescent="0.25">
      <c r="A555" s="125" t="str">
        <f t="shared" si="112"/>
        <v>2025-GUS-D2</v>
      </c>
      <c r="B555" s="123">
        <f t="shared" si="113"/>
        <v>45952</v>
      </c>
      <c r="C555" s="125" t="str">
        <f t="shared" si="114"/>
        <v>Day 2</v>
      </c>
      <c r="D555" s="42" t="s">
        <v>274</v>
      </c>
      <c r="E555" s="23" t="str">
        <f>IF(D555="","",VLOOKUP(D555,MASTERLIST!$A:$E,3,FALSE))</f>
        <v>Wentzel</v>
      </c>
      <c r="F555" s="23" t="str">
        <f>IF(D555="","",VLOOKUP(D555,MASTERLIST!$A:$E,4,FALSE))</f>
        <v>Smal</v>
      </c>
      <c r="G555" s="23" t="str">
        <f>IF(D555="","",VLOOKUP(D555,MASTERLIST!$A:$E,5,FALSE))</f>
        <v>Nam President A</v>
      </c>
      <c r="H555" s="23" t="str">
        <f>IF(D555="","",VLOOKUP(D555,MASTERLIST!$A:$E,2,FALSE))</f>
        <v>Nam President A</v>
      </c>
      <c r="I555" s="42" t="s">
        <v>19</v>
      </c>
      <c r="J555" s="42"/>
      <c r="K555" s="42">
        <v>53</v>
      </c>
      <c r="L555" s="41">
        <f t="shared" si="108"/>
        <v>1.5</v>
      </c>
      <c r="M555" s="41">
        <f t="shared" si="109"/>
        <v>1.5</v>
      </c>
      <c r="N555" s="22" t="str">
        <f t="shared" si="110"/>
        <v>Wentzel Smal</v>
      </c>
      <c r="O555" s="22" t="str">
        <f t="shared" si="106"/>
        <v>President A</v>
      </c>
      <c r="P555" s="22" t="str">
        <f t="shared" si="111"/>
        <v>Edibles</v>
      </c>
      <c r="Q555" s="22" t="str">
        <f t="shared" si="107"/>
        <v>D2</v>
      </c>
    </row>
    <row r="556" spans="1:17" x14ac:dyDescent="0.25">
      <c r="A556" s="125" t="str">
        <f t="shared" si="112"/>
        <v>2025-GUS-D2</v>
      </c>
      <c r="B556" s="123">
        <f t="shared" si="113"/>
        <v>45952</v>
      </c>
      <c r="C556" s="125" t="str">
        <f t="shared" si="114"/>
        <v>Day 2</v>
      </c>
      <c r="D556" s="42" t="s">
        <v>274</v>
      </c>
      <c r="E556" s="23" t="str">
        <f>IF(D556="","",VLOOKUP(D556,MASTERLIST!$A:$E,3,FALSE))</f>
        <v>Wentzel</v>
      </c>
      <c r="F556" s="23" t="str">
        <f>IF(D556="","",VLOOKUP(D556,MASTERLIST!$A:$E,4,FALSE))</f>
        <v>Smal</v>
      </c>
      <c r="G556" s="23" t="str">
        <f>IF(D556="","",VLOOKUP(D556,MASTERLIST!$A:$E,5,FALSE))</f>
        <v>Nam President A</v>
      </c>
      <c r="H556" s="23" t="str">
        <f>IF(D556="","",VLOOKUP(D556,MASTERLIST!$A:$E,2,FALSE))</f>
        <v>Nam President A</v>
      </c>
      <c r="I556" s="42" t="s">
        <v>19</v>
      </c>
      <c r="J556" s="42"/>
      <c r="K556" s="42">
        <v>60</v>
      </c>
      <c r="L556" s="41">
        <f t="shared" si="108"/>
        <v>2.2000000000000002</v>
      </c>
      <c r="M556" s="41">
        <f t="shared" si="109"/>
        <v>2.2000000000000002</v>
      </c>
      <c r="N556" s="22" t="str">
        <f t="shared" si="110"/>
        <v>Wentzel Smal</v>
      </c>
      <c r="O556" s="22" t="str">
        <f t="shared" si="106"/>
        <v>President A</v>
      </c>
      <c r="P556" s="22" t="str">
        <f t="shared" si="111"/>
        <v>Edibles</v>
      </c>
      <c r="Q556" s="22" t="str">
        <f t="shared" si="107"/>
        <v>D2</v>
      </c>
    </row>
    <row r="557" spans="1:17" x14ac:dyDescent="0.25">
      <c r="A557" s="125" t="str">
        <f t="shared" si="112"/>
        <v>2025-GUS-D2</v>
      </c>
      <c r="B557" s="123">
        <f t="shared" si="113"/>
        <v>45952</v>
      </c>
      <c r="C557" s="125" t="str">
        <f t="shared" si="114"/>
        <v>Day 2</v>
      </c>
      <c r="D557" s="42" t="s">
        <v>274</v>
      </c>
      <c r="E557" s="23" t="str">
        <f>IF(D557="","",VLOOKUP(D557,MASTERLIST!$A:$E,3,FALSE))</f>
        <v>Wentzel</v>
      </c>
      <c r="F557" s="23" t="str">
        <f>IF(D557="","",VLOOKUP(D557,MASTERLIST!$A:$E,4,FALSE))</f>
        <v>Smal</v>
      </c>
      <c r="G557" s="23" t="str">
        <f>IF(D557="","",VLOOKUP(D557,MASTERLIST!$A:$E,5,FALSE))</f>
        <v>Nam President A</v>
      </c>
      <c r="H557" s="23" t="str">
        <f>IF(D557="","",VLOOKUP(D557,MASTERLIST!$A:$E,2,FALSE))</f>
        <v>Nam President A</v>
      </c>
      <c r="I557" s="42" t="s">
        <v>19</v>
      </c>
      <c r="J557" s="40"/>
      <c r="K557" s="42">
        <v>50</v>
      </c>
      <c r="L557" s="41">
        <f t="shared" si="108"/>
        <v>1.3</v>
      </c>
      <c r="M557" s="41">
        <f t="shared" si="109"/>
        <v>1.3</v>
      </c>
      <c r="N557" s="22" t="str">
        <f t="shared" si="110"/>
        <v>Wentzel Smal</v>
      </c>
      <c r="O557" s="22" t="str">
        <f t="shared" si="106"/>
        <v>President A</v>
      </c>
      <c r="P557" s="22" t="str">
        <f t="shared" si="111"/>
        <v>Edibles</v>
      </c>
      <c r="Q557" s="22" t="str">
        <f t="shared" si="107"/>
        <v>D2</v>
      </c>
    </row>
    <row r="558" spans="1:17" x14ac:dyDescent="0.25">
      <c r="A558" s="125" t="str">
        <f t="shared" si="112"/>
        <v>2025-GUS-D2</v>
      </c>
      <c r="B558" s="123">
        <f t="shared" si="113"/>
        <v>45952</v>
      </c>
      <c r="C558" s="125" t="str">
        <f t="shared" si="114"/>
        <v>Day 2</v>
      </c>
      <c r="D558" s="42" t="s">
        <v>274</v>
      </c>
      <c r="E558" s="23" t="str">
        <f>IF(D558="","",VLOOKUP(D558,MASTERLIST!$A:$E,3,FALSE))</f>
        <v>Wentzel</v>
      </c>
      <c r="F558" s="23" t="str">
        <f>IF(D558="","",VLOOKUP(D558,MASTERLIST!$A:$E,4,FALSE))</f>
        <v>Smal</v>
      </c>
      <c r="G558" s="23" t="str">
        <f>IF(D558="","",VLOOKUP(D558,MASTERLIST!$A:$E,5,FALSE))</f>
        <v>Nam President A</v>
      </c>
      <c r="H558" s="23" t="str">
        <f>IF(D558="","",VLOOKUP(D558,MASTERLIST!$A:$E,2,FALSE))</f>
        <v>Nam President A</v>
      </c>
      <c r="I558" s="42" t="s">
        <v>19</v>
      </c>
      <c r="J558" s="40"/>
      <c r="K558" s="42">
        <v>51</v>
      </c>
      <c r="L558" s="41">
        <f t="shared" si="108"/>
        <v>1.4</v>
      </c>
      <c r="M558" s="41">
        <f t="shared" si="109"/>
        <v>1.4</v>
      </c>
      <c r="N558" s="22" t="str">
        <f t="shared" si="110"/>
        <v>Wentzel Smal</v>
      </c>
      <c r="O558" s="22" t="str">
        <f t="shared" si="106"/>
        <v>President A</v>
      </c>
      <c r="P558" s="22" t="str">
        <f t="shared" si="111"/>
        <v>Edibles</v>
      </c>
      <c r="Q558" s="22" t="str">
        <f t="shared" si="107"/>
        <v>D2</v>
      </c>
    </row>
    <row r="559" spans="1:17" x14ac:dyDescent="0.25">
      <c r="A559" s="125" t="str">
        <f t="shared" si="112"/>
        <v>2025-GUS-D2</v>
      </c>
      <c r="B559" s="123">
        <f t="shared" si="113"/>
        <v>45952</v>
      </c>
      <c r="C559" s="125" t="str">
        <f t="shared" si="114"/>
        <v>Day 2</v>
      </c>
      <c r="D559" s="42" t="s">
        <v>274</v>
      </c>
      <c r="E559" s="23" t="str">
        <f>IF(D559="","",VLOOKUP(D559,MASTERLIST!$A:$E,3,FALSE))</f>
        <v>Wentzel</v>
      </c>
      <c r="F559" s="23" t="str">
        <f>IF(D559="","",VLOOKUP(D559,MASTERLIST!$A:$E,4,FALSE))</f>
        <v>Smal</v>
      </c>
      <c r="G559" s="23" t="str">
        <f>IF(D559="","",VLOOKUP(D559,MASTERLIST!$A:$E,5,FALSE))</f>
        <v>Nam President A</v>
      </c>
      <c r="H559" s="23" t="str">
        <f>IF(D559="","",VLOOKUP(D559,MASTERLIST!$A:$E,2,FALSE))</f>
        <v>Nam President A</v>
      </c>
      <c r="I559" s="42" t="s">
        <v>19</v>
      </c>
      <c r="J559" s="40"/>
      <c r="K559" s="42">
        <v>47</v>
      </c>
      <c r="L559" s="41">
        <f t="shared" si="108"/>
        <v>1.1000000000000001</v>
      </c>
      <c r="M559" s="41">
        <f t="shared" si="109"/>
        <v>1.1000000000000001</v>
      </c>
      <c r="N559" s="22" t="str">
        <f t="shared" si="110"/>
        <v>Wentzel Smal</v>
      </c>
      <c r="O559" s="22" t="str">
        <f t="shared" si="106"/>
        <v>President A</v>
      </c>
      <c r="P559" s="22" t="str">
        <f t="shared" si="111"/>
        <v>Edibles</v>
      </c>
      <c r="Q559" s="22" t="str">
        <f t="shared" si="107"/>
        <v>D2</v>
      </c>
    </row>
    <row r="560" spans="1:17" x14ac:dyDescent="0.25">
      <c r="A560" s="125" t="str">
        <f t="shared" si="112"/>
        <v>2025-GUS-D2</v>
      </c>
      <c r="B560" s="123">
        <f t="shared" si="113"/>
        <v>45952</v>
      </c>
      <c r="C560" s="125" t="str">
        <f t="shared" si="114"/>
        <v>Day 2</v>
      </c>
      <c r="D560" s="42" t="s">
        <v>274</v>
      </c>
      <c r="E560" s="23" t="str">
        <f>IF(D560="","",VLOOKUP(D560,MASTERLIST!$A:$E,3,FALSE))</f>
        <v>Wentzel</v>
      </c>
      <c r="F560" s="23" t="str">
        <f>IF(D560="","",VLOOKUP(D560,MASTERLIST!$A:$E,4,FALSE))</f>
        <v>Smal</v>
      </c>
      <c r="G560" s="23" t="str">
        <f>IF(D560="","",VLOOKUP(D560,MASTERLIST!$A:$E,5,FALSE))</f>
        <v>Nam President A</v>
      </c>
      <c r="H560" s="23" t="str">
        <f>IF(D560="","",VLOOKUP(D560,MASTERLIST!$A:$E,2,FALSE))</f>
        <v>Nam President A</v>
      </c>
      <c r="I560" s="42" t="s">
        <v>19</v>
      </c>
      <c r="J560" s="40"/>
      <c r="K560" s="42">
        <v>43</v>
      </c>
      <c r="L560" s="41">
        <f t="shared" si="108"/>
        <v>0.8</v>
      </c>
      <c r="M560" s="41">
        <f t="shared" si="109"/>
        <v>0.8</v>
      </c>
      <c r="N560" s="22" t="str">
        <f t="shared" si="110"/>
        <v>Wentzel Smal</v>
      </c>
      <c r="O560" s="22" t="str">
        <f t="shared" si="106"/>
        <v>President A</v>
      </c>
      <c r="P560" s="22" t="str">
        <f t="shared" si="111"/>
        <v>Edibles</v>
      </c>
      <c r="Q560" s="22" t="str">
        <f t="shared" si="107"/>
        <v>D2</v>
      </c>
    </row>
    <row r="561" spans="1:17" x14ac:dyDescent="0.25">
      <c r="A561" s="125" t="str">
        <f t="shared" si="112"/>
        <v>2025-GUS-D2</v>
      </c>
      <c r="B561" s="123">
        <f t="shared" si="113"/>
        <v>45952</v>
      </c>
      <c r="C561" s="125" t="str">
        <f t="shared" si="114"/>
        <v>Day 2</v>
      </c>
      <c r="D561" s="42" t="s">
        <v>274</v>
      </c>
      <c r="E561" s="23" t="str">
        <f>IF(D561="","",VLOOKUP(D561,MASTERLIST!$A:$E,3,FALSE))</f>
        <v>Wentzel</v>
      </c>
      <c r="F561" s="23" t="str">
        <f>IF(D561="","",VLOOKUP(D561,MASTERLIST!$A:$E,4,FALSE))</f>
        <v>Smal</v>
      </c>
      <c r="G561" s="23" t="str">
        <f>IF(D561="","",VLOOKUP(D561,MASTERLIST!$A:$E,5,FALSE))</f>
        <v>Nam President A</v>
      </c>
      <c r="H561" s="23" t="str">
        <f>IF(D561="","",VLOOKUP(D561,MASTERLIST!$A:$E,2,FALSE))</f>
        <v>Nam President A</v>
      </c>
      <c r="I561" s="42" t="s">
        <v>19</v>
      </c>
      <c r="J561" s="40"/>
      <c r="K561" s="42">
        <v>43</v>
      </c>
      <c r="L561" s="41">
        <f t="shared" si="108"/>
        <v>0.8</v>
      </c>
      <c r="M561" s="41">
        <f t="shared" si="109"/>
        <v>0.8</v>
      </c>
      <c r="N561" s="22" t="str">
        <f t="shared" si="110"/>
        <v>Wentzel Smal</v>
      </c>
      <c r="O561" s="22" t="str">
        <f t="shared" si="106"/>
        <v>President A</v>
      </c>
      <c r="P561" s="22" t="str">
        <f t="shared" si="111"/>
        <v>Edibles</v>
      </c>
      <c r="Q561" s="22" t="str">
        <f t="shared" si="107"/>
        <v>D2</v>
      </c>
    </row>
    <row r="562" spans="1:17" x14ac:dyDescent="0.25">
      <c r="A562" s="125" t="str">
        <f t="shared" si="112"/>
        <v>2025-GUS-D2</v>
      </c>
      <c r="B562" s="123">
        <f t="shared" si="113"/>
        <v>45952</v>
      </c>
      <c r="C562" s="125" t="str">
        <f t="shared" si="114"/>
        <v>Day 2</v>
      </c>
      <c r="D562" s="42" t="s">
        <v>274</v>
      </c>
      <c r="E562" s="23" t="str">
        <f>IF(D562="","",VLOOKUP(D562,MASTERLIST!$A:$E,3,FALSE))</f>
        <v>Wentzel</v>
      </c>
      <c r="F562" s="23" t="str">
        <f>IF(D562="","",VLOOKUP(D562,MASTERLIST!$A:$E,4,FALSE))</f>
        <v>Smal</v>
      </c>
      <c r="G562" s="23" t="str">
        <f>IF(D562="","",VLOOKUP(D562,MASTERLIST!$A:$E,5,FALSE))</f>
        <v>Nam President A</v>
      </c>
      <c r="H562" s="23" t="str">
        <f>IF(D562="","",VLOOKUP(D562,MASTERLIST!$A:$E,2,FALSE))</f>
        <v>Nam President A</v>
      </c>
      <c r="I562" s="42" t="s">
        <v>19</v>
      </c>
      <c r="J562" s="40"/>
      <c r="K562" s="42">
        <v>50</v>
      </c>
      <c r="L562" s="41">
        <f t="shared" si="108"/>
        <v>1.3</v>
      </c>
      <c r="M562" s="41">
        <f t="shared" si="109"/>
        <v>1.3</v>
      </c>
      <c r="N562" s="22" t="str">
        <f t="shared" si="110"/>
        <v>Wentzel Smal</v>
      </c>
      <c r="O562" s="22" t="str">
        <f t="shared" si="106"/>
        <v>President A</v>
      </c>
      <c r="P562" s="22" t="str">
        <f t="shared" si="111"/>
        <v>Edibles</v>
      </c>
      <c r="Q562" s="22" t="str">
        <f t="shared" si="107"/>
        <v>D2</v>
      </c>
    </row>
    <row r="563" spans="1:17" x14ac:dyDescent="0.25">
      <c r="A563" s="125" t="str">
        <f t="shared" si="112"/>
        <v>2025-GUS-D2</v>
      </c>
      <c r="B563" s="123">
        <f t="shared" si="113"/>
        <v>45952</v>
      </c>
      <c r="C563" s="125" t="str">
        <f t="shared" si="114"/>
        <v>Day 2</v>
      </c>
      <c r="D563" s="42" t="s">
        <v>277</v>
      </c>
      <c r="E563" s="23" t="str">
        <f>IF(D563="","",VLOOKUP(D563,MASTERLIST!$A:$E,3,FALSE))</f>
        <v>Heini</v>
      </c>
      <c r="F563" s="23" t="str">
        <f>IF(D563="","",VLOOKUP(D563,MASTERLIST!$A:$E,4,FALSE))</f>
        <v>Zahrt</v>
      </c>
      <c r="G563" s="23" t="str">
        <f>IF(D563="","",VLOOKUP(D563,MASTERLIST!$A:$E,5,FALSE))</f>
        <v>Nam President A</v>
      </c>
      <c r="H563" s="23" t="str">
        <f>IF(D563="","",VLOOKUP(D563,MASTERLIST!$A:$E,2,FALSE))</f>
        <v>Nam President A</v>
      </c>
      <c r="I563" s="42" t="s">
        <v>19</v>
      </c>
      <c r="J563" s="42"/>
      <c r="K563" s="42">
        <v>54</v>
      </c>
      <c r="L563" s="41">
        <f t="shared" si="108"/>
        <v>1.6</v>
      </c>
      <c r="M563" s="41">
        <f t="shared" si="109"/>
        <v>1.6</v>
      </c>
      <c r="N563" s="22" t="str">
        <f t="shared" si="110"/>
        <v>Heini Zahrt</v>
      </c>
      <c r="O563" s="22" t="str">
        <f t="shared" si="106"/>
        <v>President A</v>
      </c>
      <c r="P563" s="22" t="str">
        <f t="shared" si="111"/>
        <v>Edibles</v>
      </c>
      <c r="Q563" s="22" t="str">
        <f t="shared" si="107"/>
        <v>D2</v>
      </c>
    </row>
    <row r="564" spans="1:17" x14ac:dyDescent="0.25">
      <c r="A564" s="125" t="str">
        <f t="shared" si="112"/>
        <v>2025-GUS-D2</v>
      </c>
      <c r="B564" s="123">
        <f t="shared" si="113"/>
        <v>45952</v>
      </c>
      <c r="C564" s="125" t="str">
        <f t="shared" si="114"/>
        <v>Day 2</v>
      </c>
      <c r="D564" s="42" t="s">
        <v>489</v>
      </c>
      <c r="E564" s="23" t="str">
        <f>IF(D564="","",VLOOKUP(D564,MASTERLIST!$A:$E,3,FALSE))</f>
        <v>Martin</v>
      </c>
      <c r="F564" s="23" t="str">
        <f>IF(D564="","",VLOOKUP(D564,MASTERLIST!$A:$E,4,FALSE))</f>
        <v>Cordier</v>
      </c>
      <c r="G564" s="23" t="str">
        <f>IF(D564="","",VLOOKUP(D564,MASTERLIST!$A:$E,5,FALSE))</f>
        <v>Nam President A</v>
      </c>
      <c r="H564" s="23" t="str">
        <f>IF(D564="","",VLOOKUP(D564,MASTERLIST!$A:$E,2,FALSE))</f>
        <v>Nam President A</v>
      </c>
      <c r="I564" s="42" t="s">
        <v>19</v>
      </c>
      <c r="J564" s="42"/>
      <c r="K564" s="42">
        <v>48</v>
      </c>
      <c r="L564" s="41">
        <f t="shared" si="108"/>
        <v>1.1000000000000001</v>
      </c>
      <c r="M564" s="41">
        <f t="shared" si="109"/>
        <v>1.1000000000000001</v>
      </c>
      <c r="N564" s="22" t="str">
        <f t="shared" si="110"/>
        <v>Martin Cordier</v>
      </c>
      <c r="O564" s="22" t="str">
        <f t="shared" si="106"/>
        <v>President A</v>
      </c>
      <c r="P564" s="22" t="str">
        <f t="shared" si="111"/>
        <v>Edibles</v>
      </c>
      <c r="Q564" s="22" t="str">
        <f t="shared" si="107"/>
        <v>D2</v>
      </c>
    </row>
    <row r="565" spans="1:17" x14ac:dyDescent="0.25">
      <c r="A565" s="125" t="str">
        <f t="shared" si="112"/>
        <v>2025-GUS-D2</v>
      </c>
      <c r="B565" s="123">
        <f t="shared" si="113"/>
        <v>45952</v>
      </c>
      <c r="C565" s="125" t="str">
        <f t="shared" si="114"/>
        <v>Day 2</v>
      </c>
      <c r="D565" s="42" t="s">
        <v>489</v>
      </c>
      <c r="E565" s="23" t="str">
        <f>IF(D565="","",VLOOKUP(D565,MASTERLIST!$A:$E,3,FALSE))</f>
        <v>Martin</v>
      </c>
      <c r="F565" s="23" t="str">
        <f>IF(D565="","",VLOOKUP(D565,MASTERLIST!$A:$E,4,FALSE))</f>
        <v>Cordier</v>
      </c>
      <c r="G565" s="23" t="str">
        <f>IF(D565="","",VLOOKUP(D565,MASTERLIST!$A:$E,5,FALSE))</f>
        <v>Nam President A</v>
      </c>
      <c r="H565" s="23" t="str">
        <f>IF(D565="","",VLOOKUP(D565,MASTERLIST!$A:$E,2,FALSE))</f>
        <v>Nam President A</v>
      </c>
      <c r="I565" s="42" t="s">
        <v>19</v>
      </c>
      <c r="J565" s="40"/>
      <c r="K565" s="42">
        <v>41</v>
      </c>
      <c r="L565" s="41">
        <f t="shared" si="108"/>
        <v>0.7</v>
      </c>
      <c r="M565" s="41">
        <f t="shared" si="109"/>
        <v>0.7</v>
      </c>
      <c r="N565" s="22" t="str">
        <f t="shared" si="110"/>
        <v>Martin Cordier</v>
      </c>
      <c r="O565" s="22" t="str">
        <f t="shared" si="106"/>
        <v>President A</v>
      </c>
      <c r="P565" s="22" t="str">
        <f t="shared" si="111"/>
        <v>Edibles</v>
      </c>
      <c r="Q565" s="22" t="str">
        <f t="shared" si="107"/>
        <v>D2</v>
      </c>
    </row>
    <row r="566" spans="1:17" x14ac:dyDescent="0.25">
      <c r="A566" s="125" t="str">
        <f t="shared" si="112"/>
        <v>2025-GUS-D2</v>
      </c>
      <c r="B566" s="123">
        <f t="shared" si="113"/>
        <v>45952</v>
      </c>
      <c r="C566" s="125" t="str">
        <f t="shared" si="114"/>
        <v>Day 2</v>
      </c>
      <c r="D566" s="42" t="s">
        <v>253</v>
      </c>
      <c r="E566" s="23" t="str">
        <f>IF(D566="","",VLOOKUP(D566,MASTERLIST!$A:$E,3,FALSE))</f>
        <v>Raymond</v>
      </c>
      <c r="F566" s="23" t="str">
        <f>IF(D566="","",VLOOKUP(D566,MASTERLIST!$A:$E,4,FALSE))</f>
        <v>Duvenhage</v>
      </c>
      <c r="G566" s="23" t="str">
        <f>IF(D566="","",VLOOKUP(D566,MASTERLIST!$A:$E,5,FALSE))</f>
        <v>Nam President A</v>
      </c>
      <c r="H566" s="23" t="str">
        <f>IF(D566="","",VLOOKUP(D566,MASTERLIST!$A:$E,2,FALSE))</f>
        <v>Nam President A</v>
      </c>
      <c r="I566" s="42" t="s">
        <v>19</v>
      </c>
      <c r="J566" s="40"/>
      <c r="K566" s="42">
        <v>47</v>
      </c>
      <c r="L566" s="41">
        <f t="shared" si="108"/>
        <v>1.1000000000000001</v>
      </c>
      <c r="M566" s="41">
        <f t="shared" si="109"/>
        <v>1.1000000000000001</v>
      </c>
      <c r="N566" s="22" t="str">
        <f t="shared" si="110"/>
        <v>Raymond Duvenhage</v>
      </c>
      <c r="O566" s="22" t="str">
        <f t="shared" si="106"/>
        <v>President A</v>
      </c>
      <c r="P566" s="22" t="str">
        <f t="shared" si="111"/>
        <v>Edibles</v>
      </c>
      <c r="Q566" s="22" t="str">
        <f t="shared" si="107"/>
        <v>D2</v>
      </c>
    </row>
    <row r="567" spans="1:17" x14ac:dyDescent="0.25">
      <c r="A567" s="125" t="str">
        <f t="shared" si="112"/>
        <v>2025-GUS-D2</v>
      </c>
      <c r="B567" s="123">
        <f t="shared" si="113"/>
        <v>45952</v>
      </c>
      <c r="C567" s="125" t="str">
        <f t="shared" si="114"/>
        <v>Day 2</v>
      </c>
      <c r="D567" s="42" t="s">
        <v>253</v>
      </c>
      <c r="E567" s="23" t="str">
        <f>IF(D567="","",VLOOKUP(D567,MASTERLIST!$A:$E,3,FALSE))</f>
        <v>Raymond</v>
      </c>
      <c r="F567" s="23" t="str">
        <f>IF(D567="","",VLOOKUP(D567,MASTERLIST!$A:$E,4,FALSE))</f>
        <v>Duvenhage</v>
      </c>
      <c r="G567" s="23" t="str">
        <f>IF(D567="","",VLOOKUP(D567,MASTERLIST!$A:$E,5,FALSE))</f>
        <v>Nam President A</v>
      </c>
      <c r="H567" s="23" t="str">
        <f>IF(D567="","",VLOOKUP(D567,MASTERLIST!$A:$E,2,FALSE))</f>
        <v>Nam President A</v>
      </c>
      <c r="I567" s="42"/>
      <c r="J567" s="40" t="s">
        <v>142</v>
      </c>
      <c r="K567" s="42">
        <v>102</v>
      </c>
      <c r="L567" s="41">
        <f t="shared" si="108"/>
        <v>4</v>
      </c>
      <c r="M567" s="41">
        <f t="shared" si="109"/>
        <v>4</v>
      </c>
      <c r="N567" s="22" t="str">
        <f t="shared" si="110"/>
        <v>Raymond Duvenhage</v>
      </c>
      <c r="O567" s="22" t="str">
        <f t="shared" si="106"/>
        <v>President A</v>
      </c>
      <c r="P567" s="22" t="str">
        <f t="shared" si="111"/>
        <v>Inedibles</v>
      </c>
      <c r="Q567" s="22" t="str">
        <f t="shared" si="107"/>
        <v>D2</v>
      </c>
    </row>
    <row r="568" spans="1:17" x14ac:dyDescent="0.25">
      <c r="A568" s="125" t="str">
        <f t="shared" si="112"/>
        <v>2025-GUS-D2</v>
      </c>
      <c r="B568" s="123">
        <f t="shared" si="113"/>
        <v>45952</v>
      </c>
      <c r="C568" s="125" t="str">
        <f t="shared" si="114"/>
        <v>Day 2</v>
      </c>
      <c r="D568" s="42" t="s">
        <v>253</v>
      </c>
      <c r="E568" s="23" t="str">
        <f>IF(D568="","",VLOOKUP(D568,MASTERLIST!$A:$E,3,FALSE))</f>
        <v>Raymond</v>
      </c>
      <c r="F568" s="23" t="str">
        <f>IF(D568="","",VLOOKUP(D568,MASTERLIST!$A:$E,4,FALSE))</f>
        <v>Duvenhage</v>
      </c>
      <c r="G568" s="23" t="str">
        <f>IF(D568="","",VLOOKUP(D568,MASTERLIST!$A:$E,5,FALSE))</f>
        <v>Nam President A</v>
      </c>
      <c r="H568" s="23" t="str">
        <f>IF(D568="","",VLOOKUP(D568,MASTERLIST!$A:$E,2,FALSE))</f>
        <v>Nam President A</v>
      </c>
      <c r="I568" s="42" t="s">
        <v>19</v>
      </c>
      <c r="J568" s="40"/>
      <c r="K568" s="42">
        <v>41</v>
      </c>
      <c r="L568" s="41">
        <f t="shared" si="108"/>
        <v>0.7</v>
      </c>
      <c r="M568" s="41">
        <f t="shared" si="109"/>
        <v>0.7</v>
      </c>
      <c r="N568" s="22" t="str">
        <f t="shared" si="110"/>
        <v>Raymond Duvenhage</v>
      </c>
      <c r="O568" s="22" t="str">
        <f t="shared" si="106"/>
        <v>President A</v>
      </c>
      <c r="P568" s="22" t="str">
        <f t="shared" si="111"/>
        <v>Edibles</v>
      </c>
      <c r="Q568" s="22" t="str">
        <f t="shared" si="107"/>
        <v>D2</v>
      </c>
    </row>
    <row r="569" spans="1:17" x14ac:dyDescent="0.25">
      <c r="A569" s="125" t="str">
        <f t="shared" si="112"/>
        <v>2025-GUS-D2</v>
      </c>
      <c r="B569" s="123">
        <f t="shared" si="113"/>
        <v>45952</v>
      </c>
      <c r="C569" s="125" t="str">
        <f t="shared" si="114"/>
        <v>Day 2</v>
      </c>
      <c r="D569" s="42" t="s">
        <v>253</v>
      </c>
      <c r="E569" s="23" t="str">
        <f>IF(D569="","",VLOOKUP(D569,MASTERLIST!$A:$E,3,FALSE))</f>
        <v>Raymond</v>
      </c>
      <c r="F569" s="23" t="str">
        <f>IF(D569="","",VLOOKUP(D569,MASTERLIST!$A:$E,4,FALSE))</f>
        <v>Duvenhage</v>
      </c>
      <c r="G569" s="23" t="str">
        <f>IF(D569="","",VLOOKUP(D569,MASTERLIST!$A:$E,5,FALSE))</f>
        <v>Nam President A</v>
      </c>
      <c r="H569" s="23" t="str">
        <f>IF(D569="","",VLOOKUP(D569,MASTERLIST!$A:$E,2,FALSE))</f>
        <v>Nam President A</v>
      </c>
      <c r="I569" s="42" t="s">
        <v>19</v>
      </c>
      <c r="J569" s="42"/>
      <c r="K569" s="42">
        <v>58</v>
      </c>
      <c r="L569" s="41">
        <f t="shared" si="108"/>
        <v>2</v>
      </c>
      <c r="M569" s="41">
        <f t="shared" si="109"/>
        <v>2</v>
      </c>
      <c r="N569" s="22" t="str">
        <f t="shared" si="110"/>
        <v>Raymond Duvenhage</v>
      </c>
      <c r="O569" s="22" t="str">
        <f t="shared" si="106"/>
        <v>President A</v>
      </c>
      <c r="P569" s="22" t="str">
        <f t="shared" si="111"/>
        <v>Edibles</v>
      </c>
      <c r="Q569" s="22" t="str">
        <f t="shared" si="107"/>
        <v>D2</v>
      </c>
    </row>
    <row r="570" spans="1:17" x14ac:dyDescent="0.25">
      <c r="A570" s="125" t="str">
        <f t="shared" si="112"/>
        <v>2025-GUS-D2</v>
      </c>
      <c r="B570" s="123">
        <f t="shared" si="113"/>
        <v>45952</v>
      </c>
      <c r="C570" s="125" t="str">
        <f t="shared" si="114"/>
        <v>Day 2</v>
      </c>
      <c r="D570" s="42" t="s">
        <v>253</v>
      </c>
      <c r="E570" s="23" t="str">
        <f>IF(D570="","",VLOOKUP(D570,MASTERLIST!$A:$E,3,FALSE))</f>
        <v>Raymond</v>
      </c>
      <c r="F570" s="23" t="str">
        <f>IF(D570="","",VLOOKUP(D570,MASTERLIST!$A:$E,4,FALSE))</f>
        <v>Duvenhage</v>
      </c>
      <c r="G570" s="23" t="str">
        <f>IF(D570="","",VLOOKUP(D570,MASTERLIST!$A:$E,5,FALSE))</f>
        <v>Nam President A</v>
      </c>
      <c r="H570" s="23" t="str">
        <f>IF(D570="","",VLOOKUP(D570,MASTERLIST!$A:$E,2,FALSE))</f>
        <v>Nam President A</v>
      </c>
      <c r="I570" s="42" t="s">
        <v>19</v>
      </c>
      <c r="J570" s="42"/>
      <c r="K570" s="42">
        <v>62</v>
      </c>
      <c r="L570" s="41">
        <f t="shared" si="108"/>
        <v>2.5</v>
      </c>
      <c r="M570" s="41">
        <f t="shared" si="109"/>
        <v>2.5</v>
      </c>
      <c r="N570" s="22" t="str">
        <f t="shared" si="110"/>
        <v>Raymond Duvenhage</v>
      </c>
      <c r="O570" s="22" t="str">
        <f t="shared" si="106"/>
        <v>President A</v>
      </c>
      <c r="P570" s="22" t="str">
        <f t="shared" si="111"/>
        <v>Edibles</v>
      </c>
      <c r="Q570" s="22" t="str">
        <f t="shared" si="107"/>
        <v>D2</v>
      </c>
    </row>
    <row r="571" spans="1:17" x14ac:dyDescent="0.25">
      <c r="A571" s="125" t="str">
        <f t="shared" si="112"/>
        <v>2025-GUS-D2</v>
      </c>
      <c r="B571" s="123">
        <f t="shared" si="113"/>
        <v>45952</v>
      </c>
      <c r="C571" s="125" t="str">
        <f t="shared" si="114"/>
        <v>Day 2</v>
      </c>
      <c r="D571" s="42" t="s">
        <v>253</v>
      </c>
      <c r="E571" s="23" t="str">
        <f>IF(D571="","",VLOOKUP(D571,MASTERLIST!$A:$E,3,FALSE))</f>
        <v>Raymond</v>
      </c>
      <c r="F571" s="23" t="str">
        <f>IF(D571="","",VLOOKUP(D571,MASTERLIST!$A:$E,4,FALSE))</f>
        <v>Duvenhage</v>
      </c>
      <c r="G571" s="23" t="str">
        <f>IF(D571="","",VLOOKUP(D571,MASTERLIST!$A:$E,5,FALSE))</f>
        <v>Nam President A</v>
      </c>
      <c r="H571" s="23" t="str">
        <f>IF(D571="","",VLOOKUP(D571,MASTERLIST!$A:$E,2,FALSE))</f>
        <v>Nam President A</v>
      </c>
      <c r="I571" s="42" t="s">
        <v>19</v>
      </c>
      <c r="J571" s="42"/>
      <c r="K571" s="42">
        <v>62</v>
      </c>
      <c r="L571" s="41">
        <f t="shared" si="108"/>
        <v>2.5</v>
      </c>
      <c r="M571" s="41">
        <f t="shared" si="109"/>
        <v>2.5</v>
      </c>
      <c r="N571" s="22" t="str">
        <f t="shared" si="110"/>
        <v>Raymond Duvenhage</v>
      </c>
      <c r="O571" s="22" t="str">
        <f t="shared" si="106"/>
        <v>President A</v>
      </c>
      <c r="P571" s="22" t="str">
        <f t="shared" si="111"/>
        <v>Edibles</v>
      </c>
      <c r="Q571" s="22" t="str">
        <f t="shared" si="107"/>
        <v>D2</v>
      </c>
    </row>
    <row r="572" spans="1:17" x14ac:dyDescent="0.25">
      <c r="A572" s="125" t="str">
        <f t="shared" si="112"/>
        <v>2025-GUS-D2</v>
      </c>
      <c r="B572" s="123">
        <f t="shared" si="113"/>
        <v>45952</v>
      </c>
      <c r="C572" s="125" t="str">
        <f t="shared" si="114"/>
        <v>Day 2</v>
      </c>
      <c r="D572" s="42" t="s">
        <v>253</v>
      </c>
      <c r="E572" s="23" t="str">
        <f>IF(D572="","",VLOOKUP(D572,MASTERLIST!$A:$E,3,FALSE))</f>
        <v>Raymond</v>
      </c>
      <c r="F572" s="23" t="str">
        <f>IF(D572="","",VLOOKUP(D572,MASTERLIST!$A:$E,4,FALSE))</f>
        <v>Duvenhage</v>
      </c>
      <c r="G572" s="23" t="str">
        <f>IF(D572="","",VLOOKUP(D572,MASTERLIST!$A:$E,5,FALSE))</f>
        <v>Nam President A</v>
      </c>
      <c r="H572" s="23" t="str">
        <f>IF(D572="","",VLOOKUP(D572,MASTERLIST!$A:$E,2,FALSE))</f>
        <v>Nam President A</v>
      </c>
      <c r="I572" s="42" t="s">
        <v>19</v>
      </c>
      <c r="J572" s="42"/>
      <c r="K572" s="42">
        <v>51</v>
      </c>
      <c r="L572" s="41">
        <f t="shared" si="108"/>
        <v>1.4</v>
      </c>
      <c r="M572" s="41">
        <f t="shared" si="109"/>
        <v>1.4</v>
      </c>
      <c r="N572" s="22" t="str">
        <f t="shared" si="110"/>
        <v>Raymond Duvenhage</v>
      </c>
      <c r="O572" s="22" t="str">
        <f t="shared" si="106"/>
        <v>President A</v>
      </c>
      <c r="P572" s="22" t="str">
        <f t="shared" si="111"/>
        <v>Edibles</v>
      </c>
      <c r="Q572" s="22" t="str">
        <f t="shared" si="107"/>
        <v>D2</v>
      </c>
    </row>
    <row r="573" spans="1:17" x14ac:dyDescent="0.25">
      <c r="A573" s="125" t="str">
        <f t="shared" si="112"/>
        <v>2025-GUS-D2</v>
      </c>
      <c r="B573" s="123">
        <f t="shared" si="113"/>
        <v>45952</v>
      </c>
      <c r="C573" s="125" t="str">
        <f t="shared" si="114"/>
        <v>Day 2</v>
      </c>
      <c r="D573" s="42" t="s">
        <v>253</v>
      </c>
      <c r="E573" s="23" t="str">
        <f>IF(D573="","",VLOOKUP(D573,MASTERLIST!$A:$E,3,FALSE))</f>
        <v>Raymond</v>
      </c>
      <c r="F573" s="23" t="str">
        <f>IF(D573="","",VLOOKUP(D573,MASTERLIST!$A:$E,4,FALSE))</f>
        <v>Duvenhage</v>
      </c>
      <c r="G573" s="23" t="str">
        <f>IF(D573="","",VLOOKUP(D573,MASTERLIST!$A:$E,5,FALSE))</f>
        <v>Nam President A</v>
      </c>
      <c r="H573" s="23" t="str">
        <f>IF(D573="","",VLOOKUP(D573,MASTERLIST!$A:$E,2,FALSE))</f>
        <v>Nam President A</v>
      </c>
      <c r="I573" s="42" t="s">
        <v>19</v>
      </c>
      <c r="J573" s="40"/>
      <c r="K573" s="42">
        <v>47</v>
      </c>
      <c r="L573" s="41">
        <f t="shared" si="108"/>
        <v>1.1000000000000001</v>
      </c>
      <c r="M573" s="41">
        <f t="shared" si="109"/>
        <v>1.1000000000000001</v>
      </c>
      <c r="N573" s="22" t="str">
        <f t="shared" si="110"/>
        <v>Raymond Duvenhage</v>
      </c>
      <c r="O573" s="22" t="str">
        <f t="shared" si="106"/>
        <v>President A</v>
      </c>
      <c r="P573" s="22" t="str">
        <f t="shared" si="111"/>
        <v>Edibles</v>
      </c>
      <c r="Q573" s="22" t="str">
        <f t="shared" si="107"/>
        <v>D2</v>
      </c>
    </row>
    <row r="574" spans="1:17" x14ac:dyDescent="0.25">
      <c r="A574" s="125" t="str">
        <f t="shared" si="112"/>
        <v>2025-GUS-D2</v>
      </c>
      <c r="B574" s="123">
        <f t="shared" si="113"/>
        <v>45952</v>
      </c>
      <c r="C574" s="125" t="str">
        <f t="shared" si="114"/>
        <v>Day 2</v>
      </c>
      <c r="D574" s="42" t="s">
        <v>253</v>
      </c>
      <c r="E574" s="23" t="str">
        <f>IF(D574="","",VLOOKUP(D574,MASTERLIST!$A:$E,3,FALSE))</f>
        <v>Raymond</v>
      </c>
      <c r="F574" s="23" t="str">
        <f>IF(D574="","",VLOOKUP(D574,MASTERLIST!$A:$E,4,FALSE))</f>
        <v>Duvenhage</v>
      </c>
      <c r="G574" s="23" t="str">
        <f>IF(D574="","",VLOOKUP(D574,MASTERLIST!$A:$E,5,FALSE))</f>
        <v>Nam President A</v>
      </c>
      <c r="H574" s="23" t="str">
        <f>IF(D574="","",VLOOKUP(D574,MASTERLIST!$A:$E,2,FALSE))</f>
        <v>Nam President A</v>
      </c>
      <c r="I574" s="42" t="s">
        <v>19</v>
      </c>
      <c r="J574" s="40"/>
      <c r="K574" s="42">
        <v>41</v>
      </c>
      <c r="L574" s="41">
        <f t="shared" si="108"/>
        <v>0.7</v>
      </c>
      <c r="M574" s="41">
        <f t="shared" si="109"/>
        <v>0.7</v>
      </c>
      <c r="N574" s="22" t="str">
        <f t="shared" si="110"/>
        <v>Raymond Duvenhage</v>
      </c>
      <c r="O574" s="22" t="str">
        <f t="shared" si="106"/>
        <v>President A</v>
      </c>
      <c r="P574" s="22" t="str">
        <f t="shared" si="111"/>
        <v>Edibles</v>
      </c>
      <c r="Q574" s="22" t="str">
        <f t="shared" si="107"/>
        <v>D2</v>
      </c>
    </row>
    <row r="575" spans="1:17" x14ac:dyDescent="0.25">
      <c r="A575" s="125" t="str">
        <f t="shared" si="112"/>
        <v>2025-GUS-D2</v>
      </c>
      <c r="B575" s="123">
        <f t="shared" si="113"/>
        <v>45952</v>
      </c>
      <c r="C575" s="125" t="str">
        <f t="shared" si="114"/>
        <v>Day 2</v>
      </c>
      <c r="D575" s="42" t="s">
        <v>253</v>
      </c>
      <c r="E575" s="23" t="str">
        <f>IF(D575="","",VLOOKUP(D575,MASTERLIST!$A:$E,3,FALSE))</f>
        <v>Raymond</v>
      </c>
      <c r="F575" s="23" t="str">
        <f>IF(D575="","",VLOOKUP(D575,MASTERLIST!$A:$E,4,FALSE))</f>
        <v>Duvenhage</v>
      </c>
      <c r="G575" s="23" t="str">
        <f>IF(D575="","",VLOOKUP(D575,MASTERLIST!$A:$E,5,FALSE))</f>
        <v>Nam President A</v>
      </c>
      <c r="H575" s="23" t="str">
        <f>IF(D575="","",VLOOKUP(D575,MASTERLIST!$A:$E,2,FALSE))</f>
        <v>Nam President A</v>
      </c>
      <c r="I575" s="42" t="s">
        <v>19</v>
      </c>
      <c r="J575" s="42"/>
      <c r="K575" s="42">
        <v>55</v>
      </c>
      <c r="L575" s="41">
        <f t="shared" si="108"/>
        <v>1.7</v>
      </c>
      <c r="M575" s="41">
        <f t="shared" si="109"/>
        <v>1.7</v>
      </c>
      <c r="N575" s="22" t="str">
        <f t="shared" si="110"/>
        <v>Raymond Duvenhage</v>
      </c>
      <c r="O575" s="22" t="str">
        <f t="shared" si="106"/>
        <v>President A</v>
      </c>
      <c r="P575" s="22" t="str">
        <f t="shared" si="111"/>
        <v>Edibles</v>
      </c>
      <c r="Q575" s="22" t="str">
        <f t="shared" si="107"/>
        <v>D2</v>
      </c>
    </row>
    <row r="576" spans="1:17" x14ac:dyDescent="0.25">
      <c r="A576" s="125" t="str">
        <f t="shared" si="112"/>
        <v>2025-GUS-D2</v>
      </c>
      <c r="B576" s="123">
        <f t="shared" si="113"/>
        <v>45952</v>
      </c>
      <c r="C576" s="125" t="str">
        <f t="shared" si="114"/>
        <v>Day 2</v>
      </c>
      <c r="D576" s="42" t="s">
        <v>253</v>
      </c>
      <c r="E576" s="23" t="str">
        <f>IF(D576="","",VLOOKUP(D576,MASTERLIST!$A:$E,3,FALSE))</f>
        <v>Raymond</v>
      </c>
      <c r="F576" s="23" t="str">
        <f>IF(D576="","",VLOOKUP(D576,MASTERLIST!$A:$E,4,FALSE))</f>
        <v>Duvenhage</v>
      </c>
      <c r="G576" s="23" t="str">
        <f>IF(D576="","",VLOOKUP(D576,MASTERLIST!$A:$E,5,FALSE))</f>
        <v>Nam President A</v>
      </c>
      <c r="H576" s="23" t="str">
        <f>IF(D576="","",VLOOKUP(D576,MASTERLIST!$A:$E,2,FALSE))</f>
        <v>Nam President A</v>
      </c>
      <c r="I576" s="42" t="s">
        <v>19</v>
      </c>
      <c r="J576" s="40"/>
      <c r="K576" s="42">
        <v>71</v>
      </c>
      <c r="L576" s="41">
        <f t="shared" si="108"/>
        <v>3.7</v>
      </c>
      <c r="M576" s="41">
        <f t="shared" si="109"/>
        <v>3.7</v>
      </c>
      <c r="N576" s="22" t="str">
        <f t="shared" si="110"/>
        <v>Raymond Duvenhage</v>
      </c>
      <c r="O576" s="22" t="str">
        <f t="shared" si="106"/>
        <v>President A</v>
      </c>
      <c r="P576" s="22" t="str">
        <f t="shared" si="111"/>
        <v>Edibles</v>
      </c>
      <c r="Q576" s="22" t="str">
        <f t="shared" si="107"/>
        <v>D2</v>
      </c>
    </row>
    <row r="577" spans="1:17" x14ac:dyDescent="0.25">
      <c r="A577" s="125" t="str">
        <f t="shared" si="112"/>
        <v>2025-GUS-D2</v>
      </c>
      <c r="B577" s="123">
        <f t="shared" si="113"/>
        <v>45952</v>
      </c>
      <c r="C577" s="125" t="str">
        <f t="shared" si="114"/>
        <v>Day 2</v>
      </c>
      <c r="D577" s="42" t="s">
        <v>253</v>
      </c>
      <c r="E577" s="23" t="str">
        <f>IF(D577="","",VLOOKUP(D577,MASTERLIST!$A:$E,3,FALSE))</f>
        <v>Raymond</v>
      </c>
      <c r="F577" s="23" t="str">
        <f>IF(D577="","",VLOOKUP(D577,MASTERLIST!$A:$E,4,FALSE))</f>
        <v>Duvenhage</v>
      </c>
      <c r="G577" s="23" t="str">
        <f>IF(D577="","",VLOOKUP(D577,MASTERLIST!$A:$E,5,FALSE))</f>
        <v>Nam President A</v>
      </c>
      <c r="H577" s="23" t="str">
        <f>IF(D577="","",VLOOKUP(D577,MASTERLIST!$A:$E,2,FALSE))</f>
        <v>Nam President A</v>
      </c>
      <c r="I577" s="42" t="s">
        <v>19</v>
      </c>
      <c r="J577" s="40"/>
      <c r="K577" s="42">
        <v>52</v>
      </c>
      <c r="L577" s="41">
        <f t="shared" si="108"/>
        <v>1.4</v>
      </c>
      <c r="M577" s="41">
        <f t="shared" si="109"/>
        <v>1.4</v>
      </c>
      <c r="N577" s="22" t="str">
        <f t="shared" si="110"/>
        <v>Raymond Duvenhage</v>
      </c>
      <c r="O577" s="22" t="str">
        <f t="shared" si="106"/>
        <v>President A</v>
      </c>
      <c r="P577" s="22" t="str">
        <f t="shared" si="111"/>
        <v>Edibles</v>
      </c>
      <c r="Q577" s="22" t="str">
        <f t="shared" si="107"/>
        <v>D2</v>
      </c>
    </row>
    <row r="578" spans="1:17" x14ac:dyDescent="0.25">
      <c r="A578" s="125" t="str">
        <f t="shared" si="112"/>
        <v>2025-GUS-D2</v>
      </c>
      <c r="B578" s="123">
        <f t="shared" si="113"/>
        <v>45952</v>
      </c>
      <c r="C578" s="125" t="str">
        <f t="shared" si="114"/>
        <v>Day 2</v>
      </c>
      <c r="D578" s="42" t="s">
        <v>253</v>
      </c>
      <c r="E578" s="23" t="str">
        <f>IF(D578="","",VLOOKUP(D578,MASTERLIST!$A:$E,3,FALSE))</f>
        <v>Raymond</v>
      </c>
      <c r="F578" s="23" t="str">
        <f>IF(D578="","",VLOOKUP(D578,MASTERLIST!$A:$E,4,FALSE))</f>
        <v>Duvenhage</v>
      </c>
      <c r="G578" s="23" t="str">
        <f>IF(D578="","",VLOOKUP(D578,MASTERLIST!$A:$E,5,FALSE))</f>
        <v>Nam President A</v>
      </c>
      <c r="H578" s="23" t="str">
        <f>IF(D578="","",VLOOKUP(D578,MASTERLIST!$A:$E,2,FALSE))</f>
        <v>Nam President A</v>
      </c>
      <c r="I578" s="42" t="s">
        <v>19</v>
      </c>
      <c r="J578" s="40"/>
      <c r="K578" s="42">
        <v>65</v>
      </c>
      <c r="L578" s="41">
        <f t="shared" si="108"/>
        <v>2.8</v>
      </c>
      <c r="M578" s="41">
        <f t="shared" si="109"/>
        <v>2.8</v>
      </c>
      <c r="N578" s="22" t="str">
        <f t="shared" si="110"/>
        <v>Raymond Duvenhage</v>
      </c>
      <c r="O578" s="22" t="str">
        <f t="shared" si="106"/>
        <v>President A</v>
      </c>
      <c r="P578" s="22" t="str">
        <f t="shared" si="111"/>
        <v>Edibles</v>
      </c>
      <c r="Q578" s="22" t="str">
        <f t="shared" si="107"/>
        <v>D2</v>
      </c>
    </row>
    <row r="579" spans="1:17" x14ac:dyDescent="0.25">
      <c r="A579" s="125" t="str">
        <f t="shared" si="112"/>
        <v>2025-GUS-D2</v>
      </c>
      <c r="B579" s="123">
        <f t="shared" si="113"/>
        <v>45952</v>
      </c>
      <c r="C579" s="125" t="str">
        <f t="shared" si="114"/>
        <v>Day 2</v>
      </c>
      <c r="D579" s="42" t="s">
        <v>253</v>
      </c>
      <c r="E579" s="23" t="str">
        <f>IF(D579="","",VLOOKUP(D579,MASTERLIST!$A:$E,3,FALSE))</f>
        <v>Raymond</v>
      </c>
      <c r="F579" s="23" t="str">
        <f>IF(D579="","",VLOOKUP(D579,MASTERLIST!$A:$E,4,FALSE))</f>
        <v>Duvenhage</v>
      </c>
      <c r="G579" s="23" t="str">
        <f>IF(D579="","",VLOOKUP(D579,MASTERLIST!$A:$E,5,FALSE))</f>
        <v>Nam President A</v>
      </c>
      <c r="H579" s="23" t="str">
        <f>IF(D579="","",VLOOKUP(D579,MASTERLIST!$A:$E,2,FALSE))</f>
        <v>Nam President A</v>
      </c>
      <c r="I579" s="42" t="s">
        <v>19</v>
      </c>
      <c r="J579" s="42"/>
      <c r="K579" s="42">
        <v>53</v>
      </c>
      <c r="L579" s="41">
        <f t="shared" si="108"/>
        <v>1.5</v>
      </c>
      <c r="M579" s="41">
        <f t="shared" si="109"/>
        <v>1.5</v>
      </c>
      <c r="N579" s="22" t="str">
        <f t="shared" si="110"/>
        <v>Raymond Duvenhage</v>
      </c>
      <c r="O579" s="22" t="str">
        <f t="shared" ref="O579:O642" si="115">IFERROR(VLOOKUP(G579,$R$2:$S$15,2,),"")</f>
        <v>President A</v>
      </c>
      <c r="P579" s="22" t="str">
        <f t="shared" si="111"/>
        <v>Edibles</v>
      </c>
      <c r="Q579" s="22" t="str">
        <f t="shared" ref="Q579:Q642" si="116">IF(A579="","D2",RIGHT(A579,2))</f>
        <v>D2</v>
      </c>
    </row>
    <row r="580" spans="1:17" x14ac:dyDescent="0.25">
      <c r="A580" s="125" t="str">
        <f t="shared" si="112"/>
        <v>2025-GUS-D2</v>
      </c>
      <c r="B580" s="123">
        <f t="shared" si="113"/>
        <v>45952</v>
      </c>
      <c r="C580" s="125" t="str">
        <f t="shared" si="114"/>
        <v>Day 2</v>
      </c>
      <c r="D580" s="42" t="s">
        <v>253</v>
      </c>
      <c r="E580" s="23" t="str">
        <f>IF(D580="","",VLOOKUP(D580,MASTERLIST!$A:$E,3,FALSE))</f>
        <v>Raymond</v>
      </c>
      <c r="F580" s="23" t="str">
        <f>IF(D580="","",VLOOKUP(D580,MASTERLIST!$A:$E,4,FALSE))</f>
        <v>Duvenhage</v>
      </c>
      <c r="G580" s="23" t="str">
        <f>IF(D580="","",VLOOKUP(D580,MASTERLIST!$A:$E,5,FALSE))</f>
        <v>Nam President A</v>
      </c>
      <c r="H580" s="23" t="str">
        <f>IF(D580="","",VLOOKUP(D580,MASTERLIST!$A:$E,2,FALSE))</f>
        <v>Nam President A</v>
      </c>
      <c r="I580" s="42" t="s">
        <v>19</v>
      </c>
      <c r="J580" s="40"/>
      <c r="K580" s="42">
        <v>46</v>
      </c>
      <c r="L580" s="41">
        <f t="shared" si="108"/>
        <v>1</v>
      </c>
      <c r="M580" s="41">
        <f t="shared" si="109"/>
        <v>1</v>
      </c>
      <c r="N580" s="22" t="str">
        <f t="shared" si="110"/>
        <v>Raymond Duvenhage</v>
      </c>
      <c r="O580" s="22" t="str">
        <f t="shared" si="115"/>
        <v>President A</v>
      </c>
      <c r="P580" s="22" t="str">
        <f t="shared" si="111"/>
        <v>Edibles</v>
      </c>
      <c r="Q580" s="22" t="str">
        <f t="shared" si="116"/>
        <v>D2</v>
      </c>
    </row>
    <row r="581" spans="1:17" x14ac:dyDescent="0.25">
      <c r="A581" s="125" t="str">
        <f t="shared" si="112"/>
        <v>2025-GUS-D2</v>
      </c>
      <c r="B581" s="123">
        <f t="shared" si="113"/>
        <v>45952</v>
      </c>
      <c r="C581" s="125" t="str">
        <f t="shared" si="114"/>
        <v>Day 2</v>
      </c>
      <c r="D581" s="42" t="s">
        <v>88</v>
      </c>
      <c r="E581" s="23" t="str">
        <f>IF(D581="","",VLOOKUP(D581,MASTERLIST!$A:$E,3,FALSE))</f>
        <v>Chrisjan</v>
      </c>
      <c r="F581" s="23" t="str">
        <f>IF(D581="","",VLOOKUP(D581,MASTERLIST!$A:$E,4,FALSE))</f>
        <v>Potgieter</v>
      </c>
      <c r="G581" s="23" t="str">
        <f>IF(D581="","",VLOOKUP(D581,MASTERLIST!$A:$E,5,FALSE))</f>
        <v>Nam President A</v>
      </c>
      <c r="H581" s="23" t="str">
        <f>IF(D581="","",VLOOKUP(D581,MASTERLIST!$A:$E,2,FALSE))</f>
        <v>Nam President A</v>
      </c>
      <c r="I581" s="42"/>
      <c r="J581" s="42" t="s">
        <v>141</v>
      </c>
      <c r="K581" s="42">
        <v>145</v>
      </c>
      <c r="L581" s="41">
        <f t="shared" si="108"/>
        <v>15.5</v>
      </c>
      <c r="M581" s="41">
        <f t="shared" si="109"/>
        <v>15.5</v>
      </c>
      <c r="N581" s="22" t="str">
        <f t="shared" si="110"/>
        <v>Chrisjan Potgieter</v>
      </c>
      <c r="O581" s="22" t="str">
        <f t="shared" si="115"/>
        <v>President A</v>
      </c>
      <c r="P581" s="22" t="str">
        <f t="shared" si="111"/>
        <v>Inedibles</v>
      </c>
      <c r="Q581" s="22" t="str">
        <f t="shared" si="116"/>
        <v>D2</v>
      </c>
    </row>
    <row r="582" spans="1:17" x14ac:dyDescent="0.25">
      <c r="A582" s="125" t="str">
        <f t="shared" si="112"/>
        <v>2025-GUS-D2</v>
      </c>
      <c r="B582" s="123">
        <f t="shared" si="113"/>
        <v>45952</v>
      </c>
      <c r="C582" s="125" t="str">
        <f t="shared" si="114"/>
        <v>Day 2</v>
      </c>
      <c r="D582" s="42" t="s">
        <v>88</v>
      </c>
      <c r="E582" s="23" t="str">
        <f>IF(D582="","",VLOOKUP(D582,MASTERLIST!$A:$E,3,FALSE))</f>
        <v>Chrisjan</v>
      </c>
      <c r="F582" s="23" t="str">
        <f>IF(D582="","",VLOOKUP(D582,MASTERLIST!$A:$E,4,FALSE))</f>
        <v>Potgieter</v>
      </c>
      <c r="G582" s="23" t="str">
        <f>IF(D582="","",VLOOKUP(D582,MASTERLIST!$A:$E,5,FALSE))</f>
        <v>Nam President A</v>
      </c>
      <c r="H582" s="23" t="str">
        <f>IF(D582="","",VLOOKUP(D582,MASTERLIST!$A:$E,2,FALSE))</f>
        <v>Nam President A</v>
      </c>
      <c r="I582" s="42" t="s">
        <v>19</v>
      </c>
      <c r="J582" s="42"/>
      <c r="K582" s="42">
        <v>46</v>
      </c>
      <c r="L582" s="41">
        <f t="shared" si="108"/>
        <v>1</v>
      </c>
      <c r="M582" s="41">
        <f t="shared" si="109"/>
        <v>1</v>
      </c>
      <c r="N582" s="22" t="str">
        <f t="shared" si="110"/>
        <v>Chrisjan Potgieter</v>
      </c>
      <c r="O582" s="22" t="str">
        <f t="shared" si="115"/>
        <v>President A</v>
      </c>
      <c r="P582" s="22" t="str">
        <f t="shared" si="111"/>
        <v>Edibles</v>
      </c>
      <c r="Q582" s="22" t="str">
        <f t="shared" si="116"/>
        <v>D2</v>
      </c>
    </row>
    <row r="583" spans="1:17" x14ac:dyDescent="0.25">
      <c r="A583" s="125" t="str">
        <f t="shared" si="112"/>
        <v>2025-GUS-D2</v>
      </c>
      <c r="B583" s="123">
        <f t="shared" si="113"/>
        <v>45952</v>
      </c>
      <c r="C583" s="125" t="str">
        <f t="shared" si="114"/>
        <v>Day 2</v>
      </c>
      <c r="D583" s="42" t="s">
        <v>88</v>
      </c>
      <c r="E583" s="23" t="str">
        <f>IF(D583="","",VLOOKUP(D583,MASTERLIST!$A:$E,3,FALSE))</f>
        <v>Chrisjan</v>
      </c>
      <c r="F583" s="23" t="str">
        <f>IF(D583="","",VLOOKUP(D583,MASTERLIST!$A:$E,4,FALSE))</f>
        <v>Potgieter</v>
      </c>
      <c r="G583" s="23" t="str">
        <f>IF(D583="","",VLOOKUP(D583,MASTERLIST!$A:$E,5,FALSE))</f>
        <v>Nam President A</v>
      </c>
      <c r="H583" s="23" t="str">
        <f>IF(D583="","",VLOOKUP(D583,MASTERLIST!$A:$E,2,FALSE))</f>
        <v>Nam President A</v>
      </c>
      <c r="I583" s="42" t="s">
        <v>19</v>
      </c>
      <c r="J583" s="40"/>
      <c r="K583" s="42">
        <v>44</v>
      </c>
      <c r="L583" s="41">
        <f t="shared" si="108"/>
        <v>0.9</v>
      </c>
      <c r="M583" s="41">
        <f t="shared" si="109"/>
        <v>0.9</v>
      </c>
      <c r="N583" s="22" t="str">
        <f t="shared" si="110"/>
        <v>Chrisjan Potgieter</v>
      </c>
      <c r="O583" s="22" t="str">
        <f t="shared" si="115"/>
        <v>President A</v>
      </c>
      <c r="P583" s="22" t="str">
        <f t="shared" si="111"/>
        <v>Edibles</v>
      </c>
      <c r="Q583" s="22" t="str">
        <f t="shared" si="116"/>
        <v>D2</v>
      </c>
    </row>
    <row r="584" spans="1:17" x14ac:dyDescent="0.25">
      <c r="A584" s="125" t="str">
        <f t="shared" si="112"/>
        <v>2025-GUS-D2</v>
      </c>
      <c r="B584" s="123">
        <f t="shared" si="113"/>
        <v>45952</v>
      </c>
      <c r="C584" s="125" t="str">
        <f t="shared" si="114"/>
        <v>Day 2</v>
      </c>
      <c r="D584" s="42" t="s">
        <v>88</v>
      </c>
      <c r="E584" s="23" t="str">
        <f>IF(D584="","",VLOOKUP(D584,MASTERLIST!$A:$E,3,FALSE))</f>
        <v>Chrisjan</v>
      </c>
      <c r="F584" s="23" t="str">
        <f>IF(D584="","",VLOOKUP(D584,MASTERLIST!$A:$E,4,FALSE))</f>
        <v>Potgieter</v>
      </c>
      <c r="G584" s="23" t="str">
        <f>IF(D584="","",VLOOKUP(D584,MASTERLIST!$A:$E,5,FALSE))</f>
        <v>Nam President A</v>
      </c>
      <c r="H584" s="23" t="str">
        <f>IF(D584="","",VLOOKUP(D584,MASTERLIST!$A:$E,2,FALSE))</f>
        <v>Nam President A</v>
      </c>
      <c r="I584" s="42" t="s">
        <v>19</v>
      </c>
      <c r="J584" s="40"/>
      <c r="K584" s="42">
        <v>42</v>
      </c>
      <c r="L584" s="41">
        <f t="shared" si="108"/>
        <v>0.8</v>
      </c>
      <c r="M584" s="41">
        <f t="shared" si="109"/>
        <v>0.8</v>
      </c>
      <c r="N584" s="22" t="str">
        <f t="shared" si="110"/>
        <v>Chrisjan Potgieter</v>
      </c>
      <c r="O584" s="22" t="str">
        <f t="shared" si="115"/>
        <v>President A</v>
      </c>
      <c r="P584" s="22" t="str">
        <f t="shared" si="111"/>
        <v>Edibles</v>
      </c>
      <c r="Q584" s="22" t="str">
        <f t="shared" si="116"/>
        <v>D2</v>
      </c>
    </row>
    <row r="585" spans="1:17" x14ac:dyDescent="0.25">
      <c r="A585" s="125" t="str">
        <f t="shared" si="112"/>
        <v>2025-GUS-D2</v>
      </c>
      <c r="B585" s="123">
        <f t="shared" si="113"/>
        <v>45952</v>
      </c>
      <c r="C585" s="125" t="str">
        <f t="shared" si="114"/>
        <v>Day 2</v>
      </c>
      <c r="D585" s="42" t="s">
        <v>88</v>
      </c>
      <c r="E585" s="23" t="str">
        <f>IF(D585="","",VLOOKUP(D585,MASTERLIST!$A:$E,3,FALSE))</f>
        <v>Chrisjan</v>
      </c>
      <c r="F585" s="23" t="str">
        <f>IF(D585="","",VLOOKUP(D585,MASTERLIST!$A:$E,4,FALSE))</f>
        <v>Potgieter</v>
      </c>
      <c r="G585" s="23" t="str">
        <f>IF(D585="","",VLOOKUP(D585,MASTERLIST!$A:$E,5,FALSE))</f>
        <v>Nam President A</v>
      </c>
      <c r="H585" s="23" t="str">
        <f>IF(D585="","",VLOOKUP(D585,MASTERLIST!$A:$E,2,FALSE))</f>
        <v>Nam President A</v>
      </c>
      <c r="I585" s="42" t="s">
        <v>19</v>
      </c>
      <c r="J585" s="42"/>
      <c r="K585" s="42">
        <v>48</v>
      </c>
      <c r="L585" s="41">
        <f t="shared" si="108"/>
        <v>1.1000000000000001</v>
      </c>
      <c r="M585" s="41">
        <f t="shared" si="109"/>
        <v>1.1000000000000001</v>
      </c>
      <c r="N585" s="22" t="str">
        <f t="shared" si="110"/>
        <v>Chrisjan Potgieter</v>
      </c>
      <c r="O585" s="22" t="str">
        <f t="shared" si="115"/>
        <v>President A</v>
      </c>
      <c r="P585" s="22" t="str">
        <f t="shared" si="111"/>
        <v>Edibles</v>
      </c>
      <c r="Q585" s="22" t="str">
        <f t="shared" si="116"/>
        <v>D2</v>
      </c>
    </row>
    <row r="586" spans="1:17" x14ac:dyDescent="0.25">
      <c r="A586" s="125" t="str">
        <f t="shared" si="112"/>
        <v>2025-GUS-D2</v>
      </c>
      <c r="B586" s="123">
        <f t="shared" si="113"/>
        <v>45952</v>
      </c>
      <c r="C586" s="125" t="str">
        <f t="shared" si="114"/>
        <v>Day 2</v>
      </c>
      <c r="D586" s="42" t="s">
        <v>88</v>
      </c>
      <c r="E586" s="23" t="str">
        <f>IF(D586="","",VLOOKUP(D586,MASTERLIST!$A:$E,3,FALSE))</f>
        <v>Chrisjan</v>
      </c>
      <c r="F586" s="23" t="str">
        <f>IF(D586="","",VLOOKUP(D586,MASTERLIST!$A:$E,4,FALSE))</f>
        <v>Potgieter</v>
      </c>
      <c r="G586" s="23" t="str">
        <f>IF(D586="","",VLOOKUP(D586,MASTERLIST!$A:$E,5,FALSE))</f>
        <v>Nam President A</v>
      </c>
      <c r="H586" s="23" t="str">
        <f>IF(D586="","",VLOOKUP(D586,MASTERLIST!$A:$E,2,FALSE))</f>
        <v>Nam President A</v>
      </c>
      <c r="I586" s="42" t="s">
        <v>19</v>
      </c>
      <c r="J586" s="42"/>
      <c r="K586" s="42">
        <v>40</v>
      </c>
      <c r="L586" s="41">
        <f t="shared" si="108"/>
        <v>0.7</v>
      </c>
      <c r="M586" s="41">
        <f t="shared" si="109"/>
        <v>0.7</v>
      </c>
      <c r="N586" s="22" t="str">
        <f t="shared" si="110"/>
        <v>Chrisjan Potgieter</v>
      </c>
      <c r="O586" s="22" t="str">
        <f t="shared" si="115"/>
        <v>President A</v>
      </c>
      <c r="P586" s="22" t="str">
        <f t="shared" si="111"/>
        <v>Edibles</v>
      </c>
      <c r="Q586" s="22" t="str">
        <f t="shared" si="116"/>
        <v>D2</v>
      </c>
    </row>
    <row r="587" spans="1:17" x14ac:dyDescent="0.25">
      <c r="A587" s="125" t="str">
        <f t="shared" si="112"/>
        <v>2025-GUS-D2</v>
      </c>
      <c r="B587" s="123">
        <f t="shared" si="113"/>
        <v>45952</v>
      </c>
      <c r="C587" s="125" t="str">
        <f t="shared" si="114"/>
        <v>Day 2</v>
      </c>
      <c r="D587" s="42" t="s">
        <v>446</v>
      </c>
      <c r="E587" s="23" t="str">
        <f>IF(D587="","",VLOOKUP(D587,MASTERLIST!$A:$E,3,FALSE))</f>
        <v>Marco</v>
      </c>
      <c r="F587" s="23" t="str">
        <f>IF(D587="","",VLOOKUP(D587,MASTERLIST!$A:$E,4,FALSE))</f>
        <v>Klein</v>
      </c>
      <c r="G587" s="23" t="str">
        <f>IF(D587="","",VLOOKUP(D587,MASTERLIST!$A:$E,5,FALSE))</f>
        <v>Nam President A</v>
      </c>
      <c r="H587" s="23" t="str">
        <f>IF(D587="","",VLOOKUP(D587,MASTERLIST!$A:$E,2,FALSE))</f>
        <v>Nam President A</v>
      </c>
      <c r="I587" s="42"/>
      <c r="J587" s="42" t="s">
        <v>141</v>
      </c>
      <c r="K587" s="42">
        <v>105</v>
      </c>
      <c r="L587" s="41">
        <f t="shared" si="108"/>
        <v>5.0999999999999996</v>
      </c>
      <c r="M587" s="41">
        <f t="shared" si="109"/>
        <v>5.0999999999999996</v>
      </c>
      <c r="N587" s="22" t="str">
        <f t="shared" si="110"/>
        <v>Marco Klein</v>
      </c>
      <c r="O587" s="22" t="str">
        <f t="shared" si="115"/>
        <v>President A</v>
      </c>
      <c r="P587" s="22" t="str">
        <f t="shared" si="111"/>
        <v>Inedibles</v>
      </c>
      <c r="Q587" s="22" t="str">
        <f t="shared" si="116"/>
        <v>D2</v>
      </c>
    </row>
    <row r="588" spans="1:17" x14ac:dyDescent="0.25">
      <c r="A588" s="125" t="str">
        <f t="shared" si="112"/>
        <v>2025-GUS-D2</v>
      </c>
      <c r="B588" s="123">
        <f t="shared" si="113"/>
        <v>45952</v>
      </c>
      <c r="C588" s="125" t="str">
        <f t="shared" si="114"/>
        <v>Day 2</v>
      </c>
      <c r="D588" s="42" t="s">
        <v>446</v>
      </c>
      <c r="E588" s="23" t="str">
        <f>IF(D588="","",VLOOKUP(D588,MASTERLIST!$A:$E,3,FALSE))</f>
        <v>Marco</v>
      </c>
      <c r="F588" s="23" t="str">
        <f>IF(D588="","",VLOOKUP(D588,MASTERLIST!$A:$E,4,FALSE))</f>
        <v>Klein</v>
      </c>
      <c r="G588" s="23" t="str">
        <f>IF(D588="","",VLOOKUP(D588,MASTERLIST!$A:$E,5,FALSE))</f>
        <v>Nam President A</v>
      </c>
      <c r="H588" s="23" t="str">
        <f>IF(D588="","",VLOOKUP(D588,MASTERLIST!$A:$E,2,FALSE))</f>
        <v>Nam President A</v>
      </c>
      <c r="I588" s="42" t="s">
        <v>19</v>
      </c>
      <c r="J588" s="42"/>
      <c r="K588" s="42">
        <v>42</v>
      </c>
      <c r="L588" s="41">
        <f t="shared" si="108"/>
        <v>0.8</v>
      </c>
      <c r="M588" s="41">
        <f t="shared" si="109"/>
        <v>0.8</v>
      </c>
      <c r="N588" s="22" t="str">
        <f t="shared" si="110"/>
        <v>Marco Klein</v>
      </c>
      <c r="O588" s="22" t="str">
        <f t="shared" si="115"/>
        <v>President A</v>
      </c>
      <c r="P588" s="22" t="str">
        <f t="shared" si="111"/>
        <v>Edibles</v>
      </c>
      <c r="Q588" s="22" t="str">
        <f t="shared" si="116"/>
        <v>D2</v>
      </c>
    </row>
    <row r="589" spans="1:17" x14ac:dyDescent="0.25">
      <c r="A589" s="125" t="str">
        <f t="shared" si="112"/>
        <v>2025-GUS-D2</v>
      </c>
      <c r="B589" s="123">
        <f t="shared" si="113"/>
        <v>45952</v>
      </c>
      <c r="C589" s="125" t="str">
        <f t="shared" si="114"/>
        <v>Day 2</v>
      </c>
      <c r="D589" s="42" t="s">
        <v>446</v>
      </c>
      <c r="E589" s="23" t="str">
        <f>IF(D589="","",VLOOKUP(D589,MASTERLIST!$A:$E,3,FALSE))</f>
        <v>Marco</v>
      </c>
      <c r="F589" s="23" t="str">
        <f>IF(D589="","",VLOOKUP(D589,MASTERLIST!$A:$E,4,FALSE))</f>
        <v>Klein</v>
      </c>
      <c r="G589" s="23" t="str">
        <f>IF(D589="","",VLOOKUP(D589,MASTERLIST!$A:$E,5,FALSE))</f>
        <v>Nam President A</v>
      </c>
      <c r="H589" s="23" t="str">
        <f>IF(D589="","",VLOOKUP(D589,MASTERLIST!$A:$E,2,FALSE))</f>
        <v>Nam President A</v>
      </c>
      <c r="I589" s="42" t="s">
        <v>19</v>
      </c>
      <c r="J589" s="40"/>
      <c r="K589" s="42">
        <v>50</v>
      </c>
      <c r="L589" s="41">
        <f t="shared" si="108"/>
        <v>1.3</v>
      </c>
      <c r="M589" s="41">
        <f t="shared" si="109"/>
        <v>1.3</v>
      </c>
      <c r="N589" s="22" t="str">
        <f t="shared" si="110"/>
        <v>Marco Klein</v>
      </c>
      <c r="O589" s="22" t="str">
        <f t="shared" si="115"/>
        <v>President A</v>
      </c>
      <c r="P589" s="22" t="str">
        <f t="shared" si="111"/>
        <v>Edibles</v>
      </c>
      <c r="Q589" s="22" t="str">
        <f t="shared" si="116"/>
        <v>D2</v>
      </c>
    </row>
    <row r="590" spans="1:17" x14ac:dyDescent="0.25">
      <c r="A590" s="125" t="str">
        <f t="shared" si="112"/>
        <v>2025-GUS-D2</v>
      </c>
      <c r="B590" s="123">
        <f t="shared" si="113"/>
        <v>45952</v>
      </c>
      <c r="C590" s="125" t="str">
        <f t="shared" si="114"/>
        <v>Day 2</v>
      </c>
      <c r="D590" s="42" t="s">
        <v>446</v>
      </c>
      <c r="E590" s="23" t="str">
        <f>IF(D590="","",VLOOKUP(D590,MASTERLIST!$A:$E,3,FALSE))</f>
        <v>Marco</v>
      </c>
      <c r="F590" s="23" t="str">
        <f>IF(D590="","",VLOOKUP(D590,MASTERLIST!$A:$E,4,FALSE))</f>
        <v>Klein</v>
      </c>
      <c r="G590" s="23" t="str">
        <f>IF(D590="","",VLOOKUP(D590,MASTERLIST!$A:$E,5,FALSE))</f>
        <v>Nam President A</v>
      </c>
      <c r="H590" s="23" t="str">
        <f>IF(D590="","",VLOOKUP(D590,MASTERLIST!$A:$E,2,FALSE))</f>
        <v>Nam President A</v>
      </c>
      <c r="I590" s="42"/>
      <c r="J590" s="40" t="s">
        <v>141</v>
      </c>
      <c r="K590" s="42">
        <v>105</v>
      </c>
      <c r="L590" s="41">
        <f t="shared" si="108"/>
        <v>5.0999999999999996</v>
      </c>
      <c r="M590" s="41">
        <f t="shared" si="109"/>
        <v>5.0999999999999996</v>
      </c>
      <c r="N590" s="22" t="str">
        <f t="shared" si="110"/>
        <v>Marco Klein</v>
      </c>
      <c r="O590" s="22" t="str">
        <f t="shared" si="115"/>
        <v>President A</v>
      </c>
      <c r="P590" s="22" t="str">
        <f t="shared" si="111"/>
        <v>Inedibles</v>
      </c>
      <c r="Q590" s="22" t="str">
        <f t="shared" si="116"/>
        <v>D2</v>
      </c>
    </row>
    <row r="591" spans="1:17" x14ac:dyDescent="0.25">
      <c r="A591" s="125" t="str">
        <f t="shared" si="112"/>
        <v>2025-GUS-D2</v>
      </c>
      <c r="B591" s="123">
        <f t="shared" si="113"/>
        <v>45952</v>
      </c>
      <c r="C591" s="125" t="str">
        <f t="shared" si="114"/>
        <v>Day 2</v>
      </c>
      <c r="D591" s="42" t="s">
        <v>446</v>
      </c>
      <c r="E591" s="23" t="str">
        <f>IF(D591="","",VLOOKUP(D591,MASTERLIST!$A:$E,3,FALSE))</f>
        <v>Marco</v>
      </c>
      <c r="F591" s="23" t="str">
        <f>IF(D591="","",VLOOKUP(D591,MASTERLIST!$A:$E,4,FALSE))</f>
        <v>Klein</v>
      </c>
      <c r="G591" s="23" t="str">
        <f>IF(D591="","",VLOOKUP(D591,MASTERLIST!$A:$E,5,FALSE))</f>
        <v>Nam President A</v>
      </c>
      <c r="H591" s="23" t="str">
        <f>IF(D591="","",VLOOKUP(D591,MASTERLIST!$A:$E,2,FALSE))</f>
        <v>Nam President A</v>
      </c>
      <c r="I591" s="42"/>
      <c r="J591" s="42" t="s">
        <v>141</v>
      </c>
      <c r="K591" s="42">
        <v>145</v>
      </c>
      <c r="L591" s="41">
        <f t="shared" si="108"/>
        <v>15.5</v>
      </c>
      <c r="M591" s="41">
        <f t="shared" si="109"/>
        <v>15.5</v>
      </c>
      <c r="N591" s="22" t="str">
        <f t="shared" si="110"/>
        <v>Marco Klein</v>
      </c>
      <c r="O591" s="22" t="str">
        <f t="shared" si="115"/>
        <v>President A</v>
      </c>
      <c r="P591" s="22" t="str">
        <f t="shared" si="111"/>
        <v>Inedibles</v>
      </c>
      <c r="Q591" s="22" t="str">
        <f t="shared" si="116"/>
        <v>D2</v>
      </c>
    </row>
    <row r="592" spans="1:17" x14ac:dyDescent="0.25">
      <c r="A592" s="125" t="str">
        <f t="shared" si="112"/>
        <v>2025-GUS-D2</v>
      </c>
      <c r="B592" s="123">
        <f t="shared" si="113"/>
        <v>45952</v>
      </c>
      <c r="C592" s="125" t="str">
        <f t="shared" si="114"/>
        <v>Day 2</v>
      </c>
      <c r="D592" s="42" t="s">
        <v>246</v>
      </c>
      <c r="E592" s="23" t="str">
        <f>IF(D592="","",VLOOKUP(D592,MASTERLIST!$A:$E,3,FALSE))</f>
        <v xml:space="preserve">Joe </v>
      </c>
      <c r="F592" s="23" t="str">
        <f>IF(D592="","",VLOOKUP(D592,MASTERLIST!$A:$E,4,FALSE))</f>
        <v>Herman</v>
      </c>
      <c r="G592" s="23" t="str">
        <f>IF(D592="","",VLOOKUP(D592,MASTERLIST!$A:$E,5,FALSE))</f>
        <v>Nam President A</v>
      </c>
      <c r="H592" s="23" t="str">
        <f>IF(D592="","",VLOOKUP(D592,MASTERLIST!$A:$E,2,FALSE))</f>
        <v>Nam President A</v>
      </c>
      <c r="I592" s="42"/>
      <c r="J592" s="42" t="s">
        <v>141</v>
      </c>
      <c r="K592" s="42">
        <v>114</v>
      </c>
      <c r="L592" s="41">
        <f t="shared" si="108"/>
        <v>6.8</v>
      </c>
      <c r="M592" s="41">
        <f t="shared" si="109"/>
        <v>6.8</v>
      </c>
      <c r="N592" s="22" t="str">
        <f t="shared" si="110"/>
        <v>Joe  Herman</v>
      </c>
      <c r="O592" s="22" t="str">
        <f t="shared" si="115"/>
        <v>President A</v>
      </c>
      <c r="P592" s="22" t="str">
        <f t="shared" si="111"/>
        <v>Inedibles</v>
      </c>
      <c r="Q592" s="22" t="str">
        <f t="shared" si="116"/>
        <v>D2</v>
      </c>
    </row>
    <row r="593" spans="1:17" x14ac:dyDescent="0.25">
      <c r="A593" s="125" t="str">
        <f t="shared" si="112"/>
        <v>2025-GUS-D2</v>
      </c>
      <c r="B593" s="123">
        <f t="shared" si="113"/>
        <v>45952</v>
      </c>
      <c r="C593" s="125" t="str">
        <f t="shared" si="114"/>
        <v>Day 2</v>
      </c>
      <c r="D593" s="42" t="s">
        <v>285</v>
      </c>
      <c r="E593" s="23" t="str">
        <f>IF(D593="","",VLOOKUP(D593,MASTERLIST!$A:$E,3,FALSE))</f>
        <v>Juanne-Louis</v>
      </c>
      <c r="F593" s="23" t="str">
        <f>IF(D593="","",VLOOKUP(D593,MASTERLIST!$A:$E,4,FALSE))</f>
        <v>Grobler</v>
      </c>
      <c r="G593" s="23" t="str">
        <f>IF(D593="","",VLOOKUP(D593,MASTERLIST!$A:$E,5,FALSE))</f>
        <v>Nam President B</v>
      </c>
      <c r="H593" s="23" t="str">
        <f>IF(D593="","",VLOOKUP(D593,MASTERLIST!$A:$E,2,FALSE))</f>
        <v>Nam President B</v>
      </c>
      <c r="I593" s="42" t="s">
        <v>19</v>
      </c>
      <c r="J593" s="42"/>
      <c r="K593" s="42">
        <v>60</v>
      </c>
      <c r="L593" s="41">
        <f t="shared" si="108"/>
        <v>2.2000000000000002</v>
      </c>
      <c r="M593" s="41">
        <f t="shared" si="109"/>
        <v>2.2000000000000002</v>
      </c>
      <c r="N593" s="22" t="str">
        <f t="shared" si="110"/>
        <v>Juanne-Louis Grobler</v>
      </c>
      <c r="O593" s="22" t="str">
        <f t="shared" si="115"/>
        <v>President B</v>
      </c>
      <c r="P593" s="22" t="str">
        <f t="shared" si="111"/>
        <v>Edibles</v>
      </c>
      <c r="Q593" s="22" t="str">
        <f t="shared" si="116"/>
        <v>D2</v>
      </c>
    </row>
    <row r="594" spans="1:17" x14ac:dyDescent="0.25">
      <c r="A594" s="125" t="str">
        <f t="shared" si="112"/>
        <v>2025-GUS-D2</v>
      </c>
      <c r="B594" s="123">
        <f t="shared" si="113"/>
        <v>45952</v>
      </c>
      <c r="C594" s="125" t="str">
        <f t="shared" si="114"/>
        <v>Day 2</v>
      </c>
      <c r="D594" s="42" t="s">
        <v>285</v>
      </c>
      <c r="E594" s="23" t="str">
        <f>IF(D594="","",VLOOKUP(D594,MASTERLIST!$A:$E,3,FALSE))</f>
        <v>Juanne-Louis</v>
      </c>
      <c r="F594" s="23" t="str">
        <f>IF(D594="","",VLOOKUP(D594,MASTERLIST!$A:$E,4,FALSE))</f>
        <v>Grobler</v>
      </c>
      <c r="G594" s="23" t="str">
        <f>IF(D594="","",VLOOKUP(D594,MASTERLIST!$A:$E,5,FALSE))</f>
        <v>Nam President B</v>
      </c>
      <c r="H594" s="23" t="str">
        <f>IF(D594="","",VLOOKUP(D594,MASTERLIST!$A:$E,2,FALSE))</f>
        <v>Nam President B</v>
      </c>
      <c r="I594" s="42" t="s">
        <v>19</v>
      </c>
      <c r="J594" s="42"/>
      <c r="K594" s="42">
        <v>52</v>
      </c>
      <c r="L594" s="41">
        <f t="shared" si="108"/>
        <v>1.4</v>
      </c>
      <c r="M594" s="41">
        <f t="shared" si="109"/>
        <v>1.4</v>
      </c>
      <c r="N594" s="22" t="str">
        <f t="shared" si="110"/>
        <v>Juanne-Louis Grobler</v>
      </c>
      <c r="O594" s="22" t="str">
        <f t="shared" si="115"/>
        <v>President B</v>
      </c>
      <c r="P594" s="22" t="str">
        <f t="shared" si="111"/>
        <v>Edibles</v>
      </c>
      <c r="Q594" s="22" t="str">
        <f t="shared" si="116"/>
        <v>D2</v>
      </c>
    </row>
    <row r="595" spans="1:17" x14ac:dyDescent="0.25">
      <c r="A595" s="125" t="str">
        <f t="shared" si="112"/>
        <v>2025-GUS-D2</v>
      </c>
      <c r="B595" s="123">
        <f t="shared" si="113"/>
        <v>45952</v>
      </c>
      <c r="C595" s="125" t="str">
        <f t="shared" si="114"/>
        <v>Day 2</v>
      </c>
      <c r="D595" s="42" t="s">
        <v>285</v>
      </c>
      <c r="E595" s="23" t="str">
        <f>IF(D595="","",VLOOKUP(D595,MASTERLIST!$A:$E,3,FALSE))</f>
        <v>Juanne-Louis</v>
      </c>
      <c r="F595" s="23" t="str">
        <f>IF(D595="","",VLOOKUP(D595,MASTERLIST!$A:$E,4,FALSE))</f>
        <v>Grobler</v>
      </c>
      <c r="G595" s="23" t="str">
        <f>IF(D595="","",VLOOKUP(D595,MASTERLIST!$A:$E,5,FALSE))</f>
        <v>Nam President B</v>
      </c>
      <c r="H595" s="23" t="str">
        <f>IF(D595="","",VLOOKUP(D595,MASTERLIST!$A:$E,2,FALSE))</f>
        <v>Nam President B</v>
      </c>
      <c r="I595" s="42" t="s">
        <v>19</v>
      </c>
      <c r="J595" s="40"/>
      <c r="K595" s="42">
        <v>41</v>
      </c>
      <c r="L595" s="41">
        <f t="shared" si="108"/>
        <v>0.7</v>
      </c>
      <c r="M595" s="41">
        <f t="shared" si="109"/>
        <v>0.7</v>
      </c>
      <c r="N595" s="22" t="str">
        <f t="shared" si="110"/>
        <v>Juanne-Louis Grobler</v>
      </c>
      <c r="O595" s="22" t="str">
        <f t="shared" si="115"/>
        <v>President B</v>
      </c>
      <c r="P595" s="22" t="str">
        <f t="shared" si="111"/>
        <v>Edibles</v>
      </c>
      <c r="Q595" s="22" t="str">
        <f t="shared" si="116"/>
        <v>D2</v>
      </c>
    </row>
    <row r="596" spans="1:17" x14ac:dyDescent="0.25">
      <c r="A596" s="125" t="str">
        <f t="shared" si="112"/>
        <v>2025-GUS-D2</v>
      </c>
      <c r="B596" s="123">
        <f t="shared" si="113"/>
        <v>45952</v>
      </c>
      <c r="C596" s="125" t="str">
        <f t="shared" si="114"/>
        <v>Day 2</v>
      </c>
      <c r="D596" s="42" t="s">
        <v>285</v>
      </c>
      <c r="E596" s="23" t="str">
        <f>IF(D596="","",VLOOKUP(D596,MASTERLIST!$A:$E,3,FALSE))</f>
        <v>Juanne-Louis</v>
      </c>
      <c r="F596" s="23" t="str">
        <f>IF(D596="","",VLOOKUP(D596,MASTERLIST!$A:$E,4,FALSE))</f>
        <v>Grobler</v>
      </c>
      <c r="G596" s="23" t="str">
        <f>IF(D596="","",VLOOKUP(D596,MASTERLIST!$A:$E,5,FALSE))</f>
        <v>Nam President B</v>
      </c>
      <c r="H596" s="23" t="str">
        <f>IF(D596="","",VLOOKUP(D596,MASTERLIST!$A:$E,2,FALSE))</f>
        <v>Nam President B</v>
      </c>
      <c r="I596" s="42" t="s">
        <v>19</v>
      </c>
      <c r="J596" s="42"/>
      <c r="K596" s="42">
        <v>46</v>
      </c>
      <c r="L596" s="41">
        <f t="shared" ref="L596:L659" si="117">IF(K596="","",IF(I596="",ROUND(HLOOKUP(J596,kgList,K596,FALSE),1),ROUND(HLOOKUP(I596,kgList,K596,FALSE),1)))</f>
        <v>1</v>
      </c>
      <c r="M596" s="41">
        <f t="shared" ref="M596:M659" si="118">IF(L596="","",IF(COUNTA(I596:J596)&gt;1,"Edible or Inedible",IF(COUNTA(I596)=1,L596*1,IF(COUNTA(J596)=1,L596*1,"ERROR"))))</f>
        <v>1</v>
      </c>
      <c r="N596" s="22" t="str">
        <f t="shared" si="110"/>
        <v>Juanne-Louis Grobler</v>
      </c>
      <c r="O596" s="22" t="str">
        <f t="shared" si="115"/>
        <v>President B</v>
      </c>
      <c r="P596" s="22" t="str">
        <f t="shared" si="111"/>
        <v>Edibles</v>
      </c>
      <c r="Q596" s="22" t="str">
        <f t="shared" si="116"/>
        <v>D2</v>
      </c>
    </row>
    <row r="597" spans="1:17" x14ac:dyDescent="0.25">
      <c r="A597" s="125" t="str">
        <f t="shared" si="112"/>
        <v>2025-GUS-D2</v>
      </c>
      <c r="B597" s="123">
        <f t="shared" si="113"/>
        <v>45952</v>
      </c>
      <c r="C597" s="125" t="str">
        <f t="shared" si="114"/>
        <v>Day 2</v>
      </c>
      <c r="D597" s="42" t="s">
        <v>285</v>
      </c>
      <c r="E597" s="23" t="str">
        <f>IF(D597="","",VLOOKUP(D597,MASTERLIST!$A:$E,3,FALSE))</f>
        <v>Juanne-Louis</v>
      </c>
      <c r="F597" s="23" t="str">
        <f>IF(D597="","",VLOOKUP(D597,MASTERLIST!$A:$E,4,FALSE))</f>
        <v>Grobler</v>
      </c>
      <c r="G597" s="23" t="str">
        <f>IF(D597="","",VLOOKUP(D597,MASTERLIST!$A:$E,5,FALSE))</f>
        <v>Nam President B</v>
      </c>
      <c r="H597" s="23" t="str">
        <f>IF(D597="","",VLOOKUP(D597,MASTERLIST!$A:$E,2,FALSE))</f>
        <v>Nam President B</v>
      </c>
      <c r="I597" s="42" t="s">
        <v>19</v>
      </c>
      <c r="J597" s="42"/>
      <c r="K597" s="42">
        <v>53</v>
      </c>
      <c r="L597" s="41">
        <f t="shared" si="117"/>
        <v>1.5</v>
      </c>
      <c r="M597" s="41">
        <f t="shared" si="118"/>
        <v>1.5</v>
      </c>
      <c r="N597" s="22" t="str">
        <f t="shared" si="110"/>
        <v>Juanne-Louis Grobler</v>
      </c>
      <c r="O597" s="22" t="str">
        <f t="shared" si="115"/>
        <v>President B</v>
      </c>
      <c r="P597" s="22" t="str">
        <f t="shared" si="111"/>
        <v>Edibles</v>
      </c>
      <c r="Q597" s="22" t="str">
        <f t="shared" si="116"/>
        <v>D2</v>
      </c>
    </row>
    <row r="598" spans="1:17" x14ac:dyDescent="0.25">
      <c r="A598" s="125" t="str">
        <f t="shared" si="112"/>
        <v>2025-GUS-D2</v>
      </c>
      <c r="B598" s="123">
        <f t="shared" si="113"/>
        <v>45952</v>
      </c>
      <c r="C598" s="125" t="str">
        <f t="shared" si="114"/>
        <v>Day 2</v>
      </c>
      <c r="D598" s="42" t="s">
        <v>285</v>
      </c>
      <c r="E598" s="23" t="str">
        <f>IF(D598="","",VLOOKUP(D598,MASTERLIST!$A:$E,3,FALSE))</f>
        <v>Juanne-Louis</v>
      </c>
      <c r="F598" s="23" t="str">
        <f>IF(D598="","",VLOOKUP(D598,MASTERLIST!$A:$E,4,FALSE))</f>
        <v>Grobler</v>
      </c>
      <c r="G598" s="23" t="str">
        <f>IF(D598="","",VLOOKUP(D598,MASTERLIST!$A:$E,5,FALSE))</f>
        <v>Nam President B</v>
      </c>
      <c r="H598" s="23" t="str">
        <f>IF(D598="","",VLOOKUP(D598,MASTERLIST!$A:$E,2,FALSE))</f>
        <v>Nam President B</v>
      </c>
      <c r="I598" s="42" t="s">
        <v>19</v>
      </c>
      <c r="J598" s="42"/>
      <c r="K598" s="42">
        <v>49</v>
      </c>
      <c r="L598" s="41">
        <f t="shared" si="117"/>
        <v>1.2</v>
      </c>
      <c r="M598" s="41">
        <f t="shared" si="118"/>
        <v>1.2</v>
      </c>
      <c r="N598" s="22" t="str">
        <f t="shared" si="110"/>
        <v>Juanne-Louis Grobler</v>
      </c>
      <c r="O598" s="22" t="str">
        <f t="shared" si="115"/>
        <v>President B</v>
      </c>
      <c r="P598" s="22" t="str">
        <f t="shared" si="111"/>
        <v>Edibles</v>
      </c>
      <c r="Q598" s="22" t="str">
        <f t="shared" si="116"/>
        <v>D2</v>
      </c>
    </row>
    <row r="599" spans="1:17" x14ac:dyDescent="0.25">
      <c r="A599" s="125" t="str">
        <f t="shared" si="112"/>
        <v>2025-GUS-D2</v>
      </c>
      <c r="B599" s="123">
        <f t="shared" si="113"/>
        <v>45952</v>
      </c>
      <c r="C599" s="125" t="str">
        <f t="shared" si="114"/>
        <v>Day 2</v>
      </c>
      <c r="D599" s="42" t="s">
        <v>285</v>
      </c>
      <c r="E599" s="23" t="str">
        <f>IF(D599="","",VLOOKUP(D599,MASTERLIST!$A:$E,3,FALSE))</f>
        <v>Juanne-Louis</v>
      </c>
      <c r="F599" s="23" t="str">
        <f>IF(D599="","",VLOOKUP(D599,MASTERLIST!$A:$E,4,FALSE))</f>
        <v>Grobler</v>
      </c>
      <c r="G599" s="23" t="str">
        <f>IF(D599="","",VLOOKUP(D599,MASTERLIST!$A:$E,5,FALSE))</f>
        <v>Nam President B</v>
      </c>
      <c r="H599" s="23" t="str">
        <f>IF(D599="","",VLOOKUP(D599,MASTERLIST!$A:$E,2,FALSE))</f>
        <v>Nam President B</v>
      </c>
      <c r="I599" s="42" t="s">
        <v>19</v>
      </c>
      <c r="J599" s="40"/>
      <c r="K599" s="42">
        <v>52</v>
      </c>
      <c r="L599" s="41">
        <f t="shared" si="117"/>
        <v>1.4</v>
      </c>
      <c r="M599" s="41">
        <f t="shared" si="118"/>
        <v>1.4</v>
      </c>
      <c r="N599" s="22" t="str">
        <f t="shared" si="110"/>
        <v>Juanne-Louis Grobler</v>
      </c>
      <c r="O599" s="22" t="str">
        <f t="shared" si="115"/>
        <v>President B</v>
      </c>
      <c r="P599" s="22" t="str">
        <f t="shared" si="111"/>
        <v>Edibles</v>
      </c>
      <c r="Q599" s="22" t="str">
        <f t="shared" si="116"/>
        <v>D2</v>
      </c>
    </row>
    <row r="600" spans="1:17" x14ac:dyDescent="0.25">
      <c r="A600" s="125" t="str">
        <f t="shared" si="112"/>
        <v>2025-GUS-D2</v>
      </c>
      <c r="B600" s="123">
        <f t="shared" si="113"/>
        <v>45952</v>
      </c>
      <c r="C600" s="125" t="str">
        <f t="shared" si="114"/>
        <v>Day 2</v>
      </c>
      <c r="D600" s="42" t="s">
        <v>285</v>
      </c>
      <c r="E600" s="23" t="str">
        <f>IF(D600="","",VLOOKUP(D600,MASTERLIST!$A:$E,3,FALSE))</f>
        <v>Juanne-Louis</v>
      </c>
      <c r="F600" s="23" t="str">
        <f>IF(D600="","",VLOOKUP(D600,MASTERLIST!$A:$E,4,FALSE))</f>
        <v>Grobler</v>
      </c>
      <c r="G600" s="23" t="str">
        <f>IF(D600="","",VLOOKUP(D600,MASTERLIST!$A:$E,5,FALSE))</f>
        <v>Nam President B</v>
      </c>
      <c r="H600" s="23" t="str">
        <f>IF(D600="","",VLOOKUP(D600,MASTERLIST!$A:$E,2,FALSE))</f>
        <v>Nam President B</v>
      </c>
      <c r="I600" s="42" t="s">
        <v>19</v>
      </c>
      <c r="J600" s="40"/>
      <c r="K600" s="42">
        <v>43</v>
      </c>
      <c r="L600" s="41">
        <f t="shared" si="117"/>
        <v>0.8</v>
      </c>
      <c r="M600" s="41">
        <f t="shared" si="118"/>
        <v>0.8</v>
      </c>
      <c r="N600" s="22" t="str">
        <f t="shared" si="110"/>
        <v>Juanne-Louis Grobler</v>
      </c>
      <c r="O600" s="22" t="str">
        <f t="shared" si="115"/>
        <v>President B</v>
      </c>
      <c r="P600" s="22" t="str">
        <f t="shared" si="111"/>
        <v>Edibles</v>
      </c>
      <c r="Q600" s="22" t="str">
        <f t="shared" si="116"/>
        <v>D2</v>
      </c>
    </row>
    <row r="601" spans="1:17" x14ac:dyDescent="0.25">
      <c r="A601" s="125" t="str">
        <f t="shared" si="112"/>
        <v>2025-GUS-D2</v>
      </c>
      <c r="B601" s="123">
        <f t="shared" si="113"/>
        <v>45952</v>
      </c>
      <c r="C601" s="125" t="str">
        <f t="shared" si="114"/>
        <v>Day 2</v>
      </c>
      <c r="D601" s="42" t="s">
        <v>285</v>
      </c>
      <c r="E601" s="23" t="str">
        <f>IF(D601="","",VLOOKUP(D601,MASTERLIST!$A:$E,3,FALSE))</f>
        <v>Juanne-Louis</v>
      </c>
      <c r="F601" s="23" t="str">
        <f>IF(D601="","",VLOOKUP(D601,MASTERLIST!$A:$E,4,FALSE))</f>
        <v>Grobler</v>
      </c>
      <c r="G601" s="23" t="str">
        <f>IF(D601="","",VLOOKUP(D601,MASTERLIST!$A:$E,5,FALSE))</f>
        <v>Nam President B</v>
      </c>
      <c r="H601" s="23" t="str">
        <f>IF(D601="","",VLOOKUP(D601,MASTERLIST!$A:$E,2,FALSE))</f>
        <v>Nam President B</v>
      </c>
      <c r="I601" s="42" t="s">
        <v>19</v>
      </c>
      <c r="J601" s="40"/>
      <c r="K601" s="42">
        <v>48</v>
      </c>
      <c r="L601" s="41">
        <f t="shared" si="117"/>
        <v>1.1000000000000001</v>
      </c>
      <c r="M601" s="41">
        <f t="shared" si="118"/>
        <v>1.1000000000000001</v>
      </c>
      <c r="N601" s="22" t="str">
        <f t="shared" si="110"/>
        <v>Juanne-Louis Grobler</v>
      </c>
      <c r="O601" s="22" t="str">
        <f t="shared" si="115"/>
        <v>President B</v>
      </c>
      <c r="P601" s="22" t="str">
        <f t="shared" si="111"/>
        <v>Edibles</v>
      </c>
      <c r="Q601" s="22" t="str">
        <f t="shared" si="116"/>
        <v>D2</v>
      </c>
    </row>
    <row r="602" spans="1:17" x14ac:dyDescent="0.25">
      <c r="A602" s="125" t="str">
        <f t="shared" si="112"/>
        <v>2025-GUS-D2</v>
      </c>
      <c r="B602" s="123">
        <f t="shared" si="113"/>
        <v>45952</v>
      </c>
      <c r="C602" s="125" t="str">
        <f t="shared" si="114"/>
        <v>Day 2</v>
      </c>
      <c r="D602" s="42" t="s">
        <v>285</v>
      </c>
      <c r="E602" s="23" t="str">
        <f>IF(D602="","",VLOOKUP(D602,MASTERLIST!$A:$E,3,FALSE))</f>
        <v>Juanne-Louis</v>
      </c>
      <c r="F602" s="23" t="str">
        <f>IF(D602="","",VLOOKUP(D602,MASTERLIST!$A:$E,4,FALSE))</f>
        <v>Grobler</v>
      </c>
      <c r="G602" s="23" t="str">
        <f>IF(D602="","",VLOOKUP(D602,MASTERLIST!$A:$E,5,FALSE))</f>
        <v>Nam President B</v>
      </c>
      <c r="H602" s="23" t="str">
        <f>IF(D602="","",VLOOKUP(D602,MASTERLIST!$A:$E,2,FALSE))</f>
        <v>Nam President B</v>
      </c>
      <c r="I602" s="42" t="s">
        <v>19</v>
      </c>
      <c r="J602" s="42"/>
      <c r="K602" s="42">
        <v>43</v>
      </c>
      <c r="L602" s="41">
        <f t="shared" si="117"/>
        <v>0.8</v>
      </c>
      <c r="M602" s="41">
        <f t="shared" si="118"/>
        <v>0.8</v>
      </c>
      <c r="N602" s="22" t="str">
        <f t="shared" ref="N602:N665" si="119">CONCATENATE(E602," ",F602)</f>
        <v>Juanne-Louis Grobler</v>
      </c>
      <c r="O602" s="22" t="str">
        <f t="shared" si="115"/>
        <v>President B</v>
      </c>
      <c r="P602" s="22" t="str">
        <f t="shared" ref="P602:P665" si="120">IF(I602="",IF(J602="","",$J$1),$I$1)</f>
        <v>Edibles</v>
      </c>
      <c r="Q602" s="22" t="str">
        <f t="shared" si="116"/>
        <v>D2</v>
      </c>
    </row>
    <row r="603" spans="1:17" x14ac:dyDescent="0.25">
      <c r="A603" s="125" t="str">
        <f t="shared" si="112"/>
        <v>2025-GUS-D2</v>
      </c>
      <c r="B603" s="123">
        <f t="shared" si="113"/>
        <v>45952</v>
      </c>
      <c r="C603" s="125" t="str">
        <f t="shared" si="114"/>
        <v>Day 2</v>
      </c>
      <c r="D603" s="42" t="s">
        <v>285</v>
      </c>
      <c r="E603" s="23" t="str">
        <f>IF(D603="","",VLOOKUP(D603,MASTERLIST!$A:$E,3,FALSE))</f>
        <v>Juanne-Louis</v>
      </c>
      <c r="F603" s="23" t="str">
        <f>IF(D603="","",VLOOKUP(D603,MASTERLIST!$A:$E,4,FALSE))</f>
        <v>Grobler</v>
      </c>
      <c r="G603" s="23" t="str">
        <f>IF(D603="","",VLOOKUP(D603,MASTERLIST!$A:$E,5,FALSE))</f>
        <v>Nam President B</v>
      </c>
      <c r="H603" s="23" t="str">
        <f>IF(D603="","",VLOOKUP(D603,MASTERLIST!$A:$E,2,FALSE))</f>
        <v>Nam President B</v>
      </c>
      <c r="I603" s="42" t="s">
        <v>19</v>
      </c>
      <c r="J603" s="42"/>
      <c r="K603" s="42">
        <v>46</v>
      </c>
      <c r="L603" s="41">
        <f t="shared" si="117"/>
        <v>1</v>
      </c>
      <c r="M603" s="41">
        <f t="shared" si="118"/>
        <v>1</v>
      </c>
      <c r="N603" s="22" t="str">
        <f t="shared" si="119"/>
        <v>Juanne-Louis Grobler</v>
      </c>
      <c r="O603" s="22" t="str">
        <f t="shared" si="115"/>
        <v>President B</v>
      </c>
      <c r="P603" s="22" t="str">
        <f t="shared" si="120"/>
        <v>Edibles</v>
      </c>
      <c r="Q603" s="22" t="str">
        <f t="shared" si="116"/>
        <v>D2</v>
      </c>
    </row>
    <row r="604" spans="1:17" x14ac:dyDescent="0.25">
      <c r="A604" s="125" t="str">
        <f t="shared" si="112"/>
        <v>2025-GUS-D2</v>
      </c>
      <c r="B604" s="123">
        <f t="shared" si="113"/>
        <v>45952</v>
      </c>
      <c r="C604" s="125" t="str">
        <f t="shared" si="114"/>
        <v>Day 2</v>
      </c>
      <c r="D604" s="42" t="s">
        <v>303</v>
      </c>
      <c r="E604" s="23" t="str">
        <f>IF(D604="","",VLOOKUP(D604,MASTERLIST!$A:$E,3,FALSE))</f>
        <v>Tian</v>
      </c>
      <c r="F604" s="23" t="str">
        <f>IF(D604="","",VLOOKUP(D604,MASTERLIST!$A:$E,4,FALSE))</f>
        <v>Mostert</v>
      </c>
      <c r="G604" s="23" t="str">
        <f>IF(D604="","",VLOOKUP(D604,MASTERLIST!$A:$E,5,FALSE))</f>
        <v>Nam President B</v>
      </c>
      <c r="H604" s="23" t="str">
        <f>IF(D604="","",VLOOKUP(D604,MASTERLIST!$A:$E,2,FALSE))</f>
        <v>Nam President B</v>
      </c>
      <c r="I604" s="42" t="s">
        <v>19</v>
      </c>
      <c r="J604" s="42"/>
      <c r="K604" s="42">
        <v>45</v>
      </c>
      <c r="L604" s="41">
        <f t="shared" si="117"/>
        <v>0.9</v>
      </c>
      <c r="M604" s="41">
        <f t="shared" si="118"/>
        <v>0.9</v>
      </c>
      <c r="N604" s="22" t="str">
        <f t="shared" si="119"/>
        <v>Tian Mostert</v>
      </c>
      <c r="O604" s="22" t="str">
        <f t="shared" si="115"/>
        <v>President B</v>
      </c>
      <c r="P604" s="22" t="str">
        <f t="shared" si="120"/>
        <v>Edibles</v>
      </c>
      <c r="Q604" s="22" t="str">
        <f t="shared" si="116"/>
        <v>D2</v>
      </c>
    </row>
    <row r="605" spans="1:17" x14ac:dyDescent="0.25">
      <c r="A605" s="125" t="str">
        <f t="shared" si="112"/>
        <v>2025-GUS-D2</v>
      </c>
      <c r="B605" s="123">
        <f t="shared" si="113"/>
        <v>45952</v>
      </c>
      <c r="C605" s="125" t="str">
        <f t="shared" si="114"/>
        <v>Day 2</v>
      </c>
      <c r="D605" s="42" t="s">
        <v>303</v>
      </c>
      <c r="E605" s="23" t="str">
        <f>IF(D605="","",VLOOKUP(D605,MASTERLIST!$A:$E,3,FALSE))</f>
        <v>Tian</v>
      </c>
      <c r="F605" s="23" t="str">
        <f>IF(D605="","",VLOOKUP(D605,MASTERLIST!$A:$E,4,FALSE))</f>
        <v>Mostert</v>
      </c>
      <c r="G605" s="23" t="str">
        <f>IF(D605="","",VLOOKUP(D605,MASTERLIST!$A:$E,5,FALSE))</f>
        <v>Nam President B</v>
      </c>
      <c r="H605" s="23" t="str">
        <f>IF(D605="","",VLOOKUP(D605,MASTERLIST!$A:$E,2,FALSE))</f>
        <v>Nam President B</v>
      </c>
      <c r="I605" s="42" t="s">
        <v>19</v>
      </c>
      <c r="J605" s="42"/>
      <c r="K605" s="42">
        <v>60</v>
      </c>
      <c r="L605" s="41">
        <f t="shared" si="117"/>
        <v>2.2000000000000002</v>
      </c>
      <c r="M605" s="41">
        <f t="shared" si="118"/>
        <v>2.2000000000000002</v>
      </c>
      <c r="N605" s="22" t="str">
        <f t="shared" si="119"/>
        <v>Tian Mostert</v>
      </c>
      <c r="O605" s="22" t="str">
        <f t="shared" si="115"/>
        <v>President B</v>
      </c>
      <c r="P605" s="22" t="str">
        <f t="shared" si="120"/>
        <v>Edibles</v>
      </c>
      <c r="Q605" s="22" t="str">
        <f t="shared" si="116"/>
        <v>D2</v>
      </c>
    </row>
    <row r="606" spans="1:17" x14ac:dyDescent="0.25">
      <c r="A606" s="125" t="str">
        <f t="shared" si="112"/>
        <v>2025-GUS-D2</v>
      </c>
      <c r="B606" s="123">
        <f t="shared" si="113"/>
        <v>45952</v>
      </c>
      <c r="C606" s="125" t="str">
        <f t="shared" si="114"/>
        <v>Day 2</v>
      </c>
      <c r="D606" s="42" t="s">
        <v>303</v>
      </c>
      <c r="E606" s="23" t="str">
        <f>IF(D606="","",VLOOKUP(D606,MASTERLIST!$A:$E,3,FALSE))</f>
        <v>Tian</v>
      </c>
      <c r="F606" s="23" t="str">
        <f>IF(D606="","",VLOOKUP(D606,MASTERLIST!$A:$E,4,FALSE))</f>
        <v>Mostert</v>
      </c>
      <c r="G606" s="23" t="str">
        <f>IF(D606="","",VLOOKUP(D606,MASTERLIST!$A:$E,5,FALSE))</f>
        <v>Nam President B</v>
      </c>
      <c r="H606" s="23" t="str">
        <f>IF(D606="","",VLOOKUP(D606,MASTERLIST!$A:$E,2,FALSE))</f>
        <v>Nam President B</v>
      </c>
      <c r="I606" s="42" t="s">
        <v>19</v>
      </c>
      <c r="J606" s="42"/>
      <c r="K606" s="42">
        <v>53</v>
      </c>
      <c r="L606" s="41">
        <f t="shared" si="117"/>
        <v>1.5</v>
      </c>
      <c r="M606" s="41">
        <f t="shared" si="118"/>
        <v>1.5</v>
      </c>
      <c r="N606" s="22" t="str">
        <f t="shared" si="119"/>
        <v>Tian Mostert</v>
      </c>
      <c r="O606" s="22" t="str">
        <f t="shared" si="115"/>
        <v>President B</v>
      </c>
      <c r="P606" s="22" t="str">
        <f t="shared" si="120"/>
        <v>Edibles</v>
      </c>
      <c r="Q606" s="22" t="str">
        <f t="shared" si="116"/>
        <v>D2</v>
      </c>
    </row>
    <row r="607" spans="1:17" x14ac:dyDescent="0.25">
      <c r="A607" s="125" t="str">
        <f t="shared" si="112"/>
        <v>2025-GUS-D2</v>
      </c>
      <c r="B607" s="123">
        <f t="shared" si="113"/>
        <v>45952</v>
      </c>
      <c r="C607" s="125" t="str">
        <f t="shared" si="114"/>
        <v>Day 2</v>
      </c>
      <c r="D607" s="42" t="s">
        <v>303</v>
      </c>
      <c r="E607" s="23" t="str">
        <f>IF(D607="","",VLOOKUP(D607,MASTERLIST!$A:$E,3,FALSE))</f>
        <v>Tian</v>
      </c>
      <c r="F607" s="23" t="str">
        <f>IF(D607="","",VLOOKUP(D607,MASTERLIST!$A:$E,4,FALSE))</f>
        <v>Mostert</v>
      </c>
      <c r="G607" s="23" t="str">
        <f>IF(D607="","",VLOOKUP(D607,MASTERLIST!$A:$E,5,FALSE))</f>
        <v>Nam President B</v>
      </c>
      <c r="H607" s="23" t="str">
        <f>IF(D607="","",VLOOKUP(D607,MASTERLIST!$A:$E,2,FALSE))</f>
        <v>Nam President B</v>
      </c>
      <c r="I607" s="42" t="s">
        <v>19</v>
      </c>
      <c r="J607" s="40"/>
      <c r="K607" s="42">
        <v>48</v>
      </c>
      <c r="L607" s="41">
        <f t="shared" si="117"/>
        <v>1.1000000000000001</v>
      </c>
      <c r="M607" s="41">
        <f t="shared" si="118"/>
        <v>1.1000000000000001</v>
      </c>
      <c r="N607" s="22" t="str">
        <f t="shared" si="119"/>
        <v>Tian Mostert</v>
      </c>
      <c r="O607" s="22" t="str">
        <f t="shared" si="115"/>
        <v>President B</v>
      </c>
      <c r="P607" s="22" t="str">
        <f t="shared" si="120"/>
        <v>Edibles</v>
      </c>
      <c r="Q607" s="22" t="str">
        <f t="shared" si="116"/>
        <v>D2</v>
      </c>
    </row>
    <row r="608" spans="1:17" x14ac:dyDescent="0.25">
      <c r="A608" s="125" t="str">
        <f t="shared" si="112"/>
        <v>2025-GUS-D2</v>
      </c>
      <c r="B608" s="123">
        <f t="shared" si="113"/>
        <v>45952</v>
      </c>
      <c r="C608" s="125" t="str">
        <f t="shared" si="114"/>
        <v>Day 2</v>
      </c>
      <c r="D608" s="42" t="s">
        <v>303</v>
      </c>
      <c r="E608" s="23" t="str">
        <f>IF(D608="","",VLOOKUP(D608,MASTERLIST!$A:$E,3,FALSE))</f>
        <v>Tian</v>
      </c>
      <c r="F608" s="23" t="str">
        <f>IF(D608="","",VLOOKUP(D608,MASTERLIST!$A:$E,4,FALSE))</f>
        <v>Mostert</v>
      </c>
      <c r="G608" s="23" t="str">
        <f>IF(D608="","",VLOOKUP(D608,MASTERLIST!$A:$E,5,FALSE))</f>
        <v>Nam President B</v>
      </c>
      <c r="H608" s="23" t="str">
        <f>IF(D608="","",VLOOKUP(D608,MASTERLIST!$A:$E,2,FALSE))</f>
        <v>Nam President B</v>
      </c>
      <c r="I608" s="42" t="s">
        <v>19</v>
      </c>
      <c r="J608" s="40"/>
      <c r="K608" s="42">
        <v>52</v>
      </c>
      <c r="L608" s="41">
        <f t="shared" si="117"/>
        <v>1.4</v>
      </c>
      <c r="M608" s="41">
        <f t="shared" si="118"/>
        <v>1.4</v>
      </c>
      <c r="N608" s="22" t="str">
        <f t="shared" si="119"/>
        <v>Tian Mostert</v>
      </c>
      <c r="O608" s="22" t="str">
        <f t="shared" si="115"/>
        <v>President B</v>
      </c>
      <c r="P608" s="22" t="str">
        <f t="shared" si="120"/>
        <v>Edibles</v>
      </c>
      <c r="Q608" s="22" t="str">
        <f t="shared" si="116"/>
        <v>D2</v>
      </c>
    </row>
    <row r="609" spans="1:17" x14ac:dyDescent="0.25">
      <c r="A609" s="125" t="str">
        <f t="shared" si="112"/>
        <v>2025-GUS-D2</v>
      </c>
      <c r="B609" s="123">
        <f t="shared" si="113"/>
        <v>45952</v>
      </c>
      <c r="C609" s="125" t="str">
        <f t="shared" si="114"/>
        <v>Day 2</v>
      </c>
      <c r="D609" s="42" t="s">
        <v>303</v>
      </c>
      <c r="E609" s="23" t="str">
        <f>IF(D609="","",VLOOKUP(D609,MASTERLIST!$A:$E,3,FALSE))</f>
        <v>Tian</v>
      </c>
      <c r="F609" s="23" t="str">
        <f>IF(D609="","",VLOOKUP(D609,MASTERLIST!$A:$E,4,FALSE))</f>
        <v>Mostert</v>
      </c>
      <c r="G609" s="23" t="str">
        <f>IF(D609="","",VLOOKUP(D609,MASTERLIST!$A:$E,5,FALSE))</f>
        <v>Nam President B</v>
      </c>
      <c r="H609" s="23" t="str">
        <f>IF(D609="","",VLOOKUP(D609,MASTERLIST!$A:$E,2,FALSE))</f>
        <v>Nam President B</v>
      </c>
      <c r="I609" s="42" t="s">
        <v>19</v>
      </c>
      <c r="J609" s="42"/>
      <c r="K609" s="42">
        <v>56</v>
      </c>
      <c r="L609" s="41">
        <f t="shared" si="117"/>
        <v>1.8</v>
      </c>
      <c r="M609" s="41">
        <f t="shared" si="118"/>
        <v>1.8</v>
      </c>
      <c r="N609" s="22" t="str">
        <f t="shared" si="119"/>
        <v>Tian Mostert</v>
      </c>
      <c r="O609" s="22" t="str">
        <f t="shared" si="115"/>
        <v>President B</v>
      </c>
      <c r="P609" s="22" t="str">
        <f t="shared" si="120"/>
        <v>Edibles</v>
      </c>
      <c r="Q609" s="22" t="str">
        <f t="shared" si="116"/>
        <v>D2</v>
      </c>
    </row>
    <row r="610" spans="1:17" x14ac:dyDescent="0.25">
      <c r="A610" s="125" t="str">
        <f t="shared" si="112"/>
        <v>2025-GUS-D2</v>
      </c>
      <c r="B610" s="123">
        <f t="shared" si="113"/>
        <v>45952</v>
      </c>
      <c r="C610" s="125" t="str">
        <f t="shared" si="114"/>
        <v>Day 2</v>
      </c>
      <c r="D610" s="42" t="s">
        <v>303</v>
      </c>
      <c r="E610" s="23" t="str">
        <f>IF(D610="","",VLOOKUP(D610,MASTERLIST!$A:$E,3,FALSE))</f>
        <v>Tian</v>
      </c>
      <c r="F610" s="23" t="str">
        <f>IF(D610="","",VLOOKUP(D610,MASTERLIST!$A:$E,4,FALSE))</f>
        <v>Mostert</v>
      </c>
      <c r="G610" s="23" t="str">
        <f>IF(D610="","",VLOOKUP(D610,MASTERLIST!$A:$E,5,FALSE))</f>
        <v>Nam President B</v>
      </c>
      <c r="H610" s="23" t="str">
        <f>IF(D610="","",VLOOKUP(D610,MASTERLIST!$A:$E,2,FALSE))</f>
        <v>Nam President B</v>
      </c>
      <c r="I610" s="42" t="s">
        <v>19</v>
      </c>
      <c r="J610" s="40"/>
      <c r="K610" s="42">
        <v>44</v>
      </c>
      <c r="L610" s="41">
        <f t="shared" si="117"/>
        <v>0.9</v>
      </c>
      <c r="M610" s="41">
        <f t="shared" si="118"/>
        <v>0.9</v>
      </c>
      <c r="N610" s="22" t="str">
        <f t="shared" si="119"/>
        <v>Tian Mostert</v>
      </c>
      <c r="O610" s="22" t="str">
        <f t="shared" si="115"/>
        <v>President B</v>
      </c>
      <c r="P610" s="22" t="str">
        <f t="shared" si="120"/>
        <v>Edibles</v>
      </c>
      <c r="Q610" s="22" t="str">
        <f t="shared" si="116"/>
        <v>D2</v>
      </c>
    </row>
    <row r="611" spans="1:17" x14ac:dyDescent="0.25">
      <c r="A611" s="125" t="str">
        <f t="shared" si="112"/>
        <v>2025-GUS-D2</v>
      </c>
      <c r="B611" s="123">
        <f t="shared" si="113"/>
        <v>45952</v>
      </c>
      <c r="C611" s="125" t="str">
        <f t="shared" si="114"/>
        <v>Day 2</v>
      </c>
      <c r="D611" s="42" t="s">
        <v>303</v>
      </c>
      <c r="E611" s="23" t="str">
        <f>IF(D611="","",VLOOKUP(D611,MASTERLIST!$A:$E,3,FALSE))</f>
        <v>Tian</v>
      </c>
      <c r="F611" s="23" t="str">
        <f>IF(D611="","",VLOOKUP(D611,MASTERLIST!$A:$E,4,FALSE))</f>
        <v>Mostert</v>
      </c>
      <c r="G611" s="23" t="str">
        <f>IF(D611="","",VLOOKUP(D611,MASTERLIST!$A:$E,5,FALSE))</f>
        <v>Nam President B</v>
      </c>
      <c r="H611" s="23" t="str">
        <f>IF(D611="","",VLOOKUP(D611,MASTERLIST!$A:$E,2,FALSE))</f>
        <v>Nam President B</v>
      </c>
      <c r="I611" s="42" t="s">
        <v>19</v>
      </c>
      <c r="J611" s="42"/>
      <c r="K611" s="42">
        <v>44</v>
      </c>
      <c r="L611" s="41">
        <f t="shared" si="117"/>
        <v>0.9</v>
      </c>
      <c r="M611" s="41">
        <f t="shared" si="118"/>
        <v>0.9</v>
      </c>
      <c r="N611" s="22" t="str">
        <f t="shared" si="119"/>
        <v>Tian Mostert</v>
      </c>
      <c r="O611" s="22" t="str">
        <f t="shared" si="115"/>
        <v>President B</v>
      </c>
      <c r="P611" s="22" t="str">
        <f t="shared" si="120"/>
        <v>Edibles</v>
      </c>
      <c r="Q611" s="22" t="str">
        <f t="shared" si="116"/>
        <v>D2</v>
      </c>
    </row>
    <row r="612" spans="1:17" x14ac:dyDescent="0.25">
      <c r="A612" s="125" t="str">
        <f t="shared" ref="A612:A675" si="121">IF(D612="","",A611)</f>
        <v>2025-GUS-D2</v>
      </c>
      <c r="B612" s="123">
        <f t="shared" ref="B612:B675" si="122">IF(D612="","",B611)</f>
        <v>45952</v>
      </c>
      <c r="C612" s="125" t="str">
        <f t="shared" ref="C612:C675" si="123">IF(D612="","",C611)</f>
        <v>Day 2</v>
      </c>
      <c r="D612" s="42" t="s">
        <v>303</v>
      </c>
      <c r="E612" s="23" t="str">
        <f>IF(D612="","",VLOOKUP(D612,MASTERLIST!$A:$E,3,FALSE))</f>
        <v>Tian</v>
      </c>
      <c r="F612" s="23" t="str">
        <f>IF(D612="","",VLOOKUP(D612,MASTERLIST!$A:$E,4,FALSE))</f>
        <v>Mostert</v>
      </c>
      <c r="G612" s="23" t="str">
        <f>IF(D612="","",VLOOKUP(D612,MASTERLIST!$A:$E,5,FALSE))</f>
        <v>Nam President B</v>
      </c>
      <c r="H612" s="23" t="str">
        <f>IF(D612="","",VLOOKUP(D612,MASTERLIST!$A:$E,2,FALSE))</f>
        <v>Nam President B</v>
      </c>
      <c r="I612" s="42" t="s">
        <v>19</v>
      </c>
      <c r="J612" s="42"/>
      <c r="K612" s="42">
        <v>47</v>
      </c>
      <c r="L612" s="41">
        <f t="shared" si="117"/>
        <v>1.1000000000000001</v>
      </c>
      <c r="M612" s="41">
        <f t="shared" si="118"/>
        <v>1.1000000000000001</v>
      </c>
      <c r="N612" s="22" t="str">
        <f t="shared" si="119"/>
        <v>Tian Mostert</v>
      </c>
      <c r="O612" s="22" t="str">
        <f t="shared" si="115"/>
        <v>President B</v>
      </c>
      <c r="P612" s="22" t="str">
        <f t="shared" si="120"/>
        <v>Edibles</v>
      </c>
      <c r="Q612" s="22" t="str">
        <f t="shared" si="116"/>
        <v>D2</v>
      </c>
    </row>
    <row r="613" spans="1:17" x14ac:dyDescent="0.25">
      <c r="A613" s="125" t="str">
        <f t="shared" si="121"/>
        <v>2025-GUS-D2</v>
      </c>
      <c r="B613" s="123">
        <f t="shared" si="122"/>
        <v>45952</v>
      </c>
      <c r="C613" s="125" t="str">
        <f t="shared" si="123"/>
        <v>Day 2</v>
      </c>
      <c r="D613" s="42" t="s">
        <v>303</v>
      </c>
      <c r="E613" s="23" t="str">
        <f>IF(D613="","",VLOOKUP(D613,MASTERLIST!$A:$E,3,FALSE))</f>
        <v>Tian</v>
      </c>
      <c r="F613" s="23" t="str">
        <f>IF(D613="","",VLOOKUP(D613,MASTERLIST!$A:$E,4,FALSE))</f>
        <v>Mostert</v>
      </c>
      <c r="G613" s="23" t="str">
        <f>IF(D613="","",VLOOKUP(D613,MASTERLIST!$A:$E,5,FALSE))</f>
        <v>Nam President B</v>
      </c>
      <c r="H613" s="23" t="str">
        <f>IF(D613="","",VLOOKUP(D613,MASTERLIST!$A:$E,2,FALSE))</f>
        <v>Nam President B</v>
      </c>
      <c r="I613" s="42" t="s">
        <v>19</v>
      </c>
      <c r="J613" s="40"/>
      <c r="K613" s="42">
        <v>46</v>
      </c>
      <c r="L613" s="41">
        <f t="shared" si="117"/>
        <v>1</v>
      </c>
      <c r="M613" s="41">
        <f t="shared" si="118"/>
        <v>1</v>
      </c>
      <c r="N613" s="22" t="str">
        <f t="shared" si="119"/>
        <v>Tian Mostert</v>
      </c>
      <c r="O613" s="22" t="str">
        <f t="shared" si="115"/>
        <v>President B</v>
      </c>
      <c r="P613" s="22" t="str">
        <f t="shared" si="120"/>
        <v>Edibles</v>
      </c>
      <c r="Q613" s="22" t="str">
        <f t="shared" si="116"/>
        <v>D2</v>
      </c>
    </row>
    <row r="614" spans="1:17" x14ac:dyDescent="0.25">
      <c r="A614" s="125" t="str">
        <f t="shared" si="121"/>
        <v>2025-GUS-D2</v>
      </c>
      <c r="B614" s="123">
        <f t="shared" si="122"/>
        <v>45952</v>
      </c>
      <c r="C614" s="125" t="str">
        <f t="shared" si="123"/>
        <v>Day 2</v>
      </c>
      <c r="D614" s="42" t="s">
        <v>303</v>
      </c>
      <c r="E614" s="23" t="str">
        <f>IF(D614="","",VLOOKUP(D614,MASTERLIST!$A:$E,3,FALSE))</f>
        <v>Tian</v>
      </c>
      <c r="F614" s="23" t="str">
        <f>IF(D614="","",VLOOKUP(D614,MASTERLIST!$A:$E,4,FALSE))</f>
        <v>Mostert</v>
      </c>
      <c r="G614" s="23" t="str">
        <f>IF(D614="","",VLOOKUP(D614,MASTERLIST!$A:$E,5,FALSE))</f>
        <v>Nam President B</v>
      </c>
      <c r="H614" s="23" t="str">
        <f>IF(D614="","",VLOOKUP(D614,MASTERLIST!$A:$E,2,FALSE))</f>
        <v>Nam President B</v>
      </c>
      <c r="I614" s="42" t="s">
        <v>19</v>
      </c>
      <c r="J614" s="42"/>
      <c r="K614" s="42">
        <v>50</v>
      </c>
      <c r="L614" s="41">
        <f t="shared" si="117"/>
        <v>1.3</v>
      </c>
      <c r="M614" s="41">
        <f t="shared" si="118"/>
        <v>1.3</v>
      </c>
      <c r="N614" s="22" t="str">
        <f t="shared" si="119"/>
        <v>Tian Mostert</v>
      </c>
      <c r="O614" s="22" t="str">
        <f t="shared" si="115"/>
        <v>President B</v>
      </c>
      <c r="P614" s="22" t="str">
        <f t="shared" si="120"/>
        <v>Edibles</v>
      </c>
      <c r="Q614" s="22" t="str">
        <f t="shared" si="116"/>
        <v>D2</v>
      </c>
    </row>
    <row r="615" spans="1:17" x14ac:dyDescent="0.25">
      <c r="A615" s="125" t="str">
        <f t="shared" si="121"/>
        <v>2025-GUS-D2</v>
      </c>
      <c r="B615" s="123">
        <f t="shared" si="122"/>
        <v>45952</v>
      </c>
      <c r="C615" s="125" t="str">
        <f t="shared" si="123"/>
        <v>Day 2</v>
      </c>
      <c r="D615" s="42" t="s">
        <v>300</v>
      </c>
      <c r="E615" s="23" t="str">
        <f>IF(D615="","",VLOOKUP(D615,MASTERLIST!$A:$E,3,FALSE))</f>
        <v>Sean</v>
      </c>
      <c r="F615" s="23" t="str">
        <f>IF(D615="","",VLOOKUP(D615,MASTERLIST!$A:$E,4,FALSE))</f>
        <v>Van Den Heuvel</v>
      </c>
      <c r="G615" s="23" t="str">
        <f>IF(D615="","",VLOOKUP(D615,MASTERLIST!$A:$E,5,FALSE))</f>
        <v>Nam President B</v>
      </c>
      <c r="H615" s="23" t="str">
        <f>IF(D615="","",VLOOKUP(D615,MASTERLIST!$A:$E,2,FALSE))</f>
        <v>Nam President B</v>
      </c>
      <c r="I615" s="42" t="s">
        <v>19</v>
      </c>
      <c r="J615" s="40"/>
      <c r="K615" s="42">
        <v>44</v>
      </c>
      <c r="L615" s="41">
        <f t="shared" si="117"/>
        <v>0.9</v>
      </c>
      <c r="M615" s="41">
        <f t="shared" si="118"/>
        <v>0.9</v>
      </c>
      <c r="N615" s="22" t="str">
        <f t="shared" si="119"/>
        <v>Sean Van Den Heuvel</v>
      </c>
      <c r="O615" s="22" t="str">
        <f t="shared" si="115"/>
        <v>President B</v>
      </c>
      <c r="P615" s="22" t="str">
        <f t="shared" si="120"/>
        <v>Edibles</v>
      </c>
      <c r="Q615" s="22" t="str">
        <f t="shared" si="116"/>
        <v>D2</v>
      </c>
    </row>
    <row r="616" spans="1:17" x14ac:dyDescent="0.25">
      <c r="A616" s="125" t="str">
        <f t="shared" si="121"/>
        <v>2025-GUS-D2</v>
      </c>
      <c r="B616" s="123">
        <f t="shared" si="122"/>
        <v>45952</v>
      </c>
      <c r="C616" s="125" t="str">
        <f t="shared" si="123"/>
        <v>Day 2</v>
      </c>
      <c r="D616" s="42" t="s">
        <v>300</v>
      </c>
      <c r="E616" s="23" t="str">
        <f>IF(D616="","",VLOOKUP(D616,MASTERLIST!$A:$E,3,FALSE))</f>
        <v>Sean</v>
      </c>
      <c r="F616" s="23" t="str">
        <f>IF(D616="","",VLOOKUP(D616,MASTERLIST!$A:$E,4,FALSE))</f>
        <v>Van Den Heuvel</v>
      </c>
      <c r="G616" s="23" t="str">
        <f>IF(D616="","",VLOOKUP(D616,MASTERLIST!$A:$E,5,FALSE))</f>
        <v>Nam President B</v>
      </c>
      <c r="H616" s="23" t="str">
        <f>IF(D616="","",VLOOKUP(D616,MASTERLIST!$A:$E,2,FALSE))</f>
        <v>Nam President B</v>
      </c>
      <c r="I616" s="42" t="s">
        <v>19</v>
      </c>
      <c r="J616" s="42"/>
      <c r="K616" s="42">
        <v>51</v>
      </c>
      <c r="L616" s="41">
        <f t="shared" si="117"/>
        <v>1.4</v>
      </c>
      <c r="M616" s="41">
        <f t="shared" si="118"/>
        <v>1.4</v>
      </c>
      <c r="N616" s="22" t="str">
        <f t="shared" si="119"/>
        <v>Sean Van Den Heuvel</v>
      </c>
      <c r="O616" s="22" t="str">
        <f t="shared" si="115"/>
        <v>President B</v>
      </c>
      <c r="P616" s="22" t="str">
        <f t="shared" si="120"/>
        <v>Edibles</v>
      </c>
      <c r="Q616" s="22" t="str">
        <f t="shared" si="116"/>
        <v>D2</v>
      </c>
    </row>
    <row r="617" spans="1:17" x14ac:dyDescent="0.25">
      <c r="A617" s="125" t="str">
        <f t="shared" si="121"/>
        <v>2025-GUS-D2</v>
      </c>
      <c r="B617" s="123">
        <f t="shared" si="122"/>
        <v>45952</v>
      </c>
      <c r="C617" s="125" t="str">
        <f t="shared" si="123"/>
        <v>Day 2</v>
      </c>
      <c r="D617" s="42" t="s">
        <v>300</v>
      </c>
      <c r="E617" s="23" t="str">
        <f>IF(D617="","",VLOOKUP(D617,MASTERLIST!$A:$E,3,FALSE))</f>
        <v>Sean</v>
      </c>
      <c r="F617" s="23" t="str">
        <f>IF(D617="","",VLOOKUP(D617,MASTERLIST!$A:$E,4,FALSE))</f>
        <v>Van Den Heuvel</v>
      </c>
      <c r="G617" s="23" t="str">
        <f>IF(D617="","",VLOOKUP(D617,MASTERLIST!$A:$E,5,FALSE))</f>
        <v>Nam President B</v>
      </c>
      <c r="H617" s="23" t="str">
        <f>IF(D617="","",VLOOKUP(D617,MASTERLIST!$A:$E,2,FALSE))</f>
        <v>Nam President B</v>
      </c>
      <c r="I617" s="42" t="s">
        <v>19</v>
      </c>
      <c r="J617" s="42"/>
      <c r="K617" s="42">
        <v>53</v>
      </c>
      <c r="L617" s="41">
        <f t="shared" si="117"/>
        <v>1.5</v>
      </c>
      <c r="M617" s="41">
        <f t="shared" si="118"/>
        <v>1.5</v>
      </c>
      <c r="N617" s="22" t="str">
        <f t="shared" si="119"/>
        <v>Sean Van Den Heuvel</v>
      </c>
      <c r="O617" s="22" t="str">
        <f t="shared" si="115"/>
        <v>President B</v>
      </c>
      <c r="P617" s="22" t="str">
        <f t="shared" si="120"/>
        <v>Edibles</v>
      </c>
      <c r="Q617" s="22" t="str">
        <f t="shared" si="116"/>
        <v>D2</v>
      </c>
    </row>
    <row r="618" spans="1:17" x14ac:dyDescent="0.25">
      <c r="A618" s="125" t="str">
        <f t="shared" si="121"/>
        <v>2025-GUS-D2</v>
      </c>
      <c r="B618" s="123">
        <f t="shared" si="122"/>
        <v>45952</v>
      </c>
      <c r="C618" s="125" t="str">
        <f t="shared" si="123"/>
        <v>Day 2</v>
      </c>
      <c r="D618" s="42" t="s">
        <v>300</v>
      </c>
      <c r="E618" s="23" t="str">
        <f>IF(D618="","",VLOOKUP(D618,MASTERLIST!$A:$E,3,FALSE))</f>
        <v>Sean</v>
      </c>
      <c r="F618" s="23" t="str">
        <f>IF(D618="","",VLOOKUP(D618,MASTERLIST!$A:$E,4,FALSE))</f>
        <v>Van Den Heuvel</v>
      </c>
      <c r="G618" s="23" t="str">
        <f>IF(D618="","",VLOOKUP(D618,MASTERLIST!$A:$E,5,FALSE))</f>
        <v>Nam President B</v>
      </c>
      <c r="H618" s="23" t="str">
        <f>IF(D618="","",VLOOKUP(D618,MASTERLIST!$A:$E,2,FALSE))</f>
        <v>Nam President B</v>
      </c>
      <c r="I618" s="42"/>
      <c r="J618" s="40" t="s">
        <v>135</v>
      </c>
      <c r="K618" s="42">
        <v>156</v>
      </c>
      <c r="L618" s="41">
        <f t="shared" si="117"/>
        <v>51.7</v>
      </c>
      <c r="M618" s="41">
        <f t="shared" si="118"/>
        <v>51.7</v>
      </c>
      <c r="N618" s="22" t="str">
        <f t="shared" si="119"/>
        <v>Sean Van Den Heuvel</v>
      </c>
      <c r="O618" s="22" t="str">
        <f t="shared" si="115"/>
        <v>President B</v>
      </c>
      <c r="P618" s="22" t="str">
        <f t="shared" si="120"/>
        <v>Inedibles</v>
      </c>
      <c r="Q618" s="22" t="str">
        <f t="shared" si="116"/>
        <v>D2</v>
      </c>
    </row>
    <row r="619" spans="1:17" x14ac:dyDescent="0.25">
      <c r="A619" s="125" t="str">
        <f t="shared" si="121"/>
        <v>2025-GUS-D2</v>
      </c>
      <c r="B619" s="123">
        <f t="shared" si="122"/>
        <v>45952</v>
      </c>
      <c r="C619" s="125" t="str">
        <f t="shared" si="123"/>
        <v>Day 2</v>
      </c>
      <c r="D619" s="42" t="s">
        <v>264</v>
      </c>
      <c r="E619" s="23" t="str">
        <f>IF(D619="","",VLOOKUP(D619,MASTERLIST!$A:$E,3,FALSE))</f>
        <v xml:space="preserve">Emile </v>
      </c>
      <c r="F619" s="23" t="str">
        <f>IF(D619="","",VLOOKUP(D619,MASTERLIST!$A:$E,4,FALSE))</f>
        <v>Van Heerden</v>
      </c>
      <c r="G619" s="23" t="str">
        <f>IF(D619="","",VLOOKUP(D619,MASTERLIST!$A:$E,5,FALSE))</f>
        <v>Nam President B</v>
      </c>
      <c r="H619" s="23" t="str">
        <f>IF(D619="","",VLOOKUP(D619,MASTERLIST!$A:$E,2,FALSE))</f>
        <v>Nam President B</v>
      </c>
      <c r="I619" s="42"/>
      <c r="J619" s="40" t="s">
        <v>141</v>
      </c>
      <c r="K619" s="42">
        <v>120</v>
      </c>
      <c r="L619" s="41">
        <f t="shared" si="117"/>
        <v>8.1</v>
      </c>
      <c r="M619" s="41">
        <f t="shared" si="118"/>
        <v>8.1</v>
      </c>
      <c r="N619" s="22" t="str">
        <f t="shared" si="119"/>
        <v>Emile  Van Heerden</v>
      </c>
      <c r="O619" s="22" t="str">
        <f t="shared" si="115"/>
        <v>President B</v>
      </c>
      <c r="P619" s="22" t="str">
        <f t="shared" si="120"/>
        <v>Inedibles</v>
      </c>
      <c r="Q619" s="22" t="str">
        <f t="shared" si="116"/>
        <v>D2</v>
      </c>
    </row>
    <row r="620" spans="1:17" x14ac:dyDescent="0.25">
      <c r="A620" s="125" t="str">
        <f t="shared" si="121"/>
        <v>2025-GUS-D2</v>
      </c>
      <c r="B620" s="123">
        <f t="shared" si="122"/>
        <v>45952</v>
      </c>
      <c r="C620" s="125" t="str">
        <f t="shared" si="123"/>
        <v>Day 2</v>
      </c>
      <c r="D620" s="42" t="s">
        <v>264</v>
      </c>
      <c r="E620" s="23" t="str">
        <f>IF(D620="","",VLOOKUP(D620,MASTERLIST!$A:$E,3,FALSE))</f>
        <v xml:space="preserve">Emile </v>
      </c>
      <c r="F620" s="23" t="str">
        <f>IF(D620="","",VLOOKUP(D620,MASTERLIST!$A:$E,4,FALSE))</f>
        <v>Van Heerden</v>
      </c>
      <c r="G620" s="23" t="str">
        <f>IF(D620="","",VLOOKUP(D620,MASTERLIST!$A:$E,5,FALSE))</f>
        <v>Nam President B</v>
      </c>
      <c r="H620" s="23" t="str">
        <f>IF(D620="","",VLOOKUP(D620,MASTERLIST!$A:$E,2,FALSE))</f>
        <v>Nam President B</v>
      </c>
      <c r="I620" s="42"/>
      <c r="J620" s="40" t="s">
        <v>141</v>
      </c>
      <c r="K620" s="42">
        <v>100</v>
      </c>
      <c r="L620" s="41">
        <f t="shared" si="117"/>
        <v>4.3</v>
      </c>
      <c r="M620" s="41">
        <f t="shared" si="118"/>
        <v>4.3</v>
      </c>
      <c r="N620" s="22" t="str">
        <f t="shared" si="119"/>
        <v>Emile  Van Heerden</v>
      </c>
      <c r="O620" s="22" t="str">
        <f t="shared" si="115"/>
        <v>President B</v>
      </c>
      <c r="P620" s="22" t="str">
        <f t="shared" si="120"/>
        <v>Inedibles</v>
      </c>
      <c r="Q620" s="22" t="str">
        <f t="shared" si="116"/>
        <v>D2</v>
      </c>
    </row>
    <row r="621" spans="1:17" x14ac:dyDescent="0.25">
      <c r="A621" s="125" t="str">
        <f t="shared" si="121"/>
        <v>2025-GUS-D2</v>
      </c>
      <c r="B621" s="123">
        <f t="shared" si="122"/>
        <v>45952</v>
      </c>
      <c r="C621" s="125" t="str">
        <f t="shared" si="123"/>
        <v>Day 2</v>
      </c>
      <c r="D621" s="42" t="s">
        <v>264</v>
      </c>
      <c r="E621" s="23" t="str">
        <f>IF(D621="","",VLOOKUP(D621,MASTERLIST!$A:$E,3,FALSE))</f>
        <v xml:space="preserve">Emile </v>
      </c>
      <c r="F621" s="23" t="str">
        <f>IF(D621="","",VLOOKUP(D621,MASTERLIST!$A:$E,4,FALSE))</f>
        <v>Van Heerden</v>
      </c>
      <c r="G621" s="23" t="str">
        <f>IF(D621="","",VLOOKUP(D621,MASTERLIST!$A:$E,5,FALSE))</f>
        <v>Nam President B</v>
      </c>
      <c r="H621" s="23" t="str">
        <f>IF(D621="","",VLOOKUP(D621,MASTERLIST!$A:$E,2,FALSE))</f>
        <v>Nam President B</v>
      </c>
      <c r="I621" s="42" t="s">
        <v>19</v>
      </c>
      <c r="J621" s="42"/>
      <c r="K621" s="42">
        <v>60</v>
      </c>
      <c r="L621" s="41">
        <f t="shared" si="117"/>
        <v>2.2000000000000002</v>
      </c>
      <c r="M621" s="41">
        <f t="shared" si="118"/>
        <v>2.2000000000000002</v>
      </c>
      <c r="N621" s="22" t="str">
        <f t="shared" si="119"/>
        <v>Emile  Van Heerden</v>
      </c>
      <c r="O621" s="22" t="str">
        <f t="shared" si="115"/>
        <v>President B</v>
      </c>
      <c r="P621" s="22" t="str">
        <f t="shared" si="120"/>
        <v>Edibles</v>
      </c>
      <c r="Q621" s="22" t="str">
        <f t="shared" si="116"/>
        <v>D2</v>
      </c>
    </row>
    <row r="622" spans="1:17" x14ac:dyDescent="0.25">
      <c r="A622" s="125" t="str">
        <f t="shared" si="121"/>
        <v>2025-GUS-D2</v>
      </c>
      <c r="B622" s="123">
        <f t="shared" si="122"/>
        <v>45952</v>
      </c>
      <c r="C622" s="125" t="str">
        <f t="shared" si="123"/>
        <v>Day 2</v>
      </c>
      <c r="D622" s="42" t="s">
        <v>264</v>
      </c>
      <c r="E622" s="23" t="str">
        <f>IF(D622="","",VLOOKUP(D622,MASTERLIST!$A:$E,3,FALSE))</f>
        <v xml:space="preserve">Emile </v>
      </c>
      <c r="F622" s="23" t="str">
        <f>IF(D622="","",VLOOKUP(D622,MASTERLIST!$A:$E,4,FALSE))</f>
        <v>Van Heerden</v>
      </c>
      <c r="G622" s="23" t="str">
        <f>IF(D622="","",VLOOKUP(D622,MASTERLIST!$A:$E,5,FALSE))</f>
        <v>Nam President B</v>
      </c>
      <c r="H622" s="23" t="str">
        <f>IF(D622="","",VLOOKUP(D622,MASTERLIST!$A:$E,2,FALSE))</f>
        <v>Nam President B</v>
      </c>
      <c r="I622" s="42" t="s">
        <v>19</v>
      </c>
      <c r="J622" s="42"/>
      <c r="K622" s="42">
        <v>51</v>
      </c>
      <c r="L622" s="41">
        <f t="shared" si="117"/>
        <v>1.4</v>
      </c>
      <c r="M622" s="41">
        <f t="shared" si="118"/>
        <v>1.4</v>
      </c>
      <c r="N622" s="22" t="str">
        <f t="shared" si="119"/>
        <v>Emile  Van Heerden</v>
      </c>
      <c r="O622" s="22" t="str">
        <f t="shared" si="115"/>
        <v>President B</v>
      </c>
      <c r="P622" s="22" t="str">
        <f t="shared" si="120"/>
        <v>Edibles</v>
      </c>
      <c r="Q622" s="22" t="str">
        <f t="shared" si="116"/>
        <v>D2</v>
      </c>
    </row>
    <row r="623" spans="1:17" x14ac:dyDescent="0.25">
      <c r="A623" s="125" t="str">
        <f t="shared" si="121"/>
        <v>2025-GUS-D2</v>
      </c>
      <c r="B623" s="123">
        <f t="shared" si="122"/>
        <v>45952</v>
      </c>
      <c r="C623" s="125" t="str">
        <f t="shared" si="123"/>
        <v>Day 2</v>
      </c>
      <c r="D623" s="42" t="s">
        <v>264</v>
      </c>
      <c r="E623" s="23" t="str">
        <f>IF(D623="","",VLOOKUP(D623,MASTERLIST!$A:$E,3,FALSE))</f>
        <v xml:space="preserve">Emile </v>
      </c>
      <c r="F623" s="23" t="str">
        <f>IF(D623="","",VLOOKUP(D623,MASTERLIST!$A:$E,4,FALSE))</f>
        <v>Van Heerden</v>
      </c>
      <c r="G623" s="23" t="str">
        <f>IF(D623="","",VLOOKUP(D623,MASTERLIST!$A:$E,5,FALSE))</f>
        <v>Nam President B</v>
      </c>
      <c r="H623" s="23" t="str">
        <f>IF(D623="","",VLOOKUP(D623,MASTERLIST!$A:$E,2,FALSE))</f>
        <v>Nam President B</v>
      </c>
      <c r="I623" s="42" t="s">
        <v>19</v>
      </c>
      <c r="J623" s="42"/>
      <c r="K623" s="42">
        <v>45</v>
      </c>
      <c r="L623" s="41">
        <f t="shared" si="117"/>
        <v>0.9</v>
      </c>
      <c r="M623" s="41">
        <f t="shared" si="118"/>
        <v>0.9</v>
      </c>
      <c r="N623" s="22" t="str">
        <f t="shared" si="119"/>
        <v>Emile  Van Heerden</v>
      </c>
      <c r="O623" s="22" t="str">
        <f t="shared" si="115"/>
        <v>President B</v>
      </c>
      <c r="P623" s="22" t="str">
        <f t="shared" si="120"/>
        <v>Edibles</v>
      </c>
      <c r="Q623" s="22" t="str">
        <f t="shared" si="116"/>
        <v>D2</v>
      </c>
    </row>
    <row r="624" spans="1:17" x14ac:dyDescent="0.25">
      <c r="A624" s="125" t="str">
        <f t="shared" si="121"/>
        <v>2025-GUS-D2</v>
      </c>
      <c r="B624" s="123">
        <f t="shared" si="122"/>
        <v>45952</v>
      </c>
      <c r="C624" s="125" t="str">
        <f t="shared" si="123"/>
        <v>Day 2</v>
      </c>
      <c r="D624" s="42" t="s">
        <v>264</v>
      </c>
      <c r="E624" s="23" t="str">
        <f>IF(D624="","",VLOOKUP(D624,MASTERLIST!$A:$E,3,FALSE))</f>
        <v xml:space="preserve">Emile </v>
      </c>
      <c r="F624" s="23" t="str">
        <f>IF(D624="","",VLOOKUP(D624,MASTERLIST!$A:$E,4,FALSE))</f>
        <v>Van Heerden</v>
      </c>
      <c r="G624" s="23" t="str">
        <f>IF(D624="","",VLOOKUP(D624,MASTERLIST!$A:$E,5,FALSE))</f>
        <v>Nam President B</v>
      </c>
      <c r="H624" s="23" t="str">
        <f>IF(D624="","",VLOOKUP(D624,MASTERLIST!$A:$E,2,FALSE))</f>
        <v>Nam President B</v>
      </c>
      <c r="I624" s="42" t="s">
        <v>19</v>
      </c>
      <c r="J624" s="40"/>
      <c r="K624" s="42">
        <v>53</v>
      </c>
      <c r="L624" s="41">
        <f t="shared" si="117"/>
        <v>1.5</v>
      </c>
      <c r="M624" s="41">
        <f t="shared" si="118"/>
        <v>1.5</v>
      </c>
      <c r="N624" s="22" t="str">
        <f t="shared" si="119"/>
        <v>Emile  Van Heerden</v>
      </c>
      <c r="O624" s="22" t="str">
        <f t="shared" si="115"/>
        <v>President B</v>
      </c>
      <c r="P624" s="22" t="str">
        <f t="shared" si="120"/>
        <v>Edibles</v>
      </c>
      <c r="Q624" s="22" t="str">
        <f t="shared" si="116"/>
        <v>D2</v>
      </c>
    </row>
    <row r="625" spans="1:17" x14ac:dyDescent="0.25">
      <c r="A625" s="125" t="str">
        <f t="shared" si="121"/>
        <v>2025-GUS-D2</v>
      </c>
      <c r="B625" s="123">
        <f t="shared" si="122"/>
        <v>45952</v>
      </c>
      <c r="C625" s="125" t="str">
        <f t="shared" si="123"/>
        <v>Day 2</v>
      </c>
      <c r="D625" s="42" t="s">
        <v>264</v>
      </c>
      <c r="E625" s="23" t="str">
        <f>IF(D625="","",VLOOKUP(D625,MASTERLIST!$A:$E,3,FALSE))</f>
        <v xml:space="preserve">Emile </v>
      </c>
      <c r="F625" s="23" t="str">
        <f>IF(D625="","",VLOOKUP(D625,MASTERLIST!$A:$E,4,FALSE))</f>
        <v>Van Heerden</v>
      </c>
      <c r="G625" s="23" t="str">
        <f>IF(D625="","",VLOOKUP(D625,MASTERLIST!$A:$E,5,FALSE))</f>
        <v>Nam President B</v>
      </c>
      <c r="H625" s="23" t="str">
        <f>IF(D625="","",VLOOKUP(D625,MASTERLIST!$A:$E,2,FALSE))</f>
        <v>Nam President B</v>
      </c>
      <c r="I625" s="42" t="s">
        <v>19</v>
      </c>
      <c r="J625" s="40"/>
      <c r="K625" s="42">
        <v>45</v>
      </c>
      <c r="L625" s="41">
        <f t="shared" si="117"/>
        <v>0.9</v>
      </c>
      <c r="M625" s="41">
        <f t="shared" si="118"/>
        <v>0.9</v>
      </c>
      <c r="N625" s="22" t="str">
        <f t="shared" si="119"/>
        <v>Emile  Van Heerden</v>
      </c>
      <c r="O625" s="22" t="str">
        <f t="shared" si="115"/>
        <v>President B</v>
      </c>
      <c r="P625" s="22" t="str">
        <f t="shared" si="120"/>
        <v>Edibles</v>
      </c>
      <c r="Q625" s="22" t="str">
        <f t="shared" si="116"/>
        <v>D2</v>
      </c>
    </row>
    <row r="626" spans="1:17" x14ac:dyDescent="0.25">
      <c r="A626" s="125" t="str">
        <f t="shared" si="121"/>
        <v>2025-GUS-D2</v>
      </c>
      <c r="B626" s="123">
        <f t="shared" si="122"/>
        <v>45952</v>
      </c>
      <c r="C626" s="125" t="str">
        <f t="shared" si="123"/>
        <v>Day 2</v>
      </c>
      <c r="D626" s="42" t="s">
        <v>492</v>
      </c>
      <c r="E626" s="23" t="str">
        <f>IF(D626="","",VLOOKUP(D626,MASTERLIST!$A:$E,3,FALSE))</f>
        <v>Jean</v>
      </c>
      <c r="F626" s="23" t="str">
        <f>IF(D626="","",VLOOKUP(D626,MASTERLIST!$A:$E,4,FALSE))</f>
        <v>Visser</v>
      </c>
      <c r="G626" s="23" t="str">
        <f>IF(D626="","",VLOOKUP(D626,MASTERLIST!$A:$E,5,FALSE))</f>
        <v>Nam President B</v>
      </c>
      <c r="H626" s="23" t="str">
        <f>IF(D626="","",VLOOKUP(D626,MASTERLIST!$A:$E,2,FALSE))</f>
        <v>Nam President B</v>
      </c>
      <c r="I626" s="42"/>
      <c r="J626" s="40" t="s">
        <v>141</v>
      </c>
      <c r="K626" s="42">
        <v>104</v>
      </c>
      <c r="L626" s="41">
        <f t="shared" si="117"/>
        <v>5</v>
      </c>
      <c r="M626" s="41">
        <f t="shared" si="118"/>
        <v>5</v>
      </c>
      <c r="N626" s="22" t="str">
        <f t="shared" si="119"/>
        <v>Jean Visser</v>
      </c>
      <c r="O626" s="22" t="str">
        <f t="shared" si="115"/>
        <v>President B</v>
      </c>
      <c r="P626" s="22" t="str">
        <f t="shared" si="120"/>
        <v>Inedibles</v>
      </c>
      <c r="Q626" s="22" t="str">
        <f t="shared" si="116"/>
        <v>D2</v>
      </c>
    </row>
    <row r="627" spans="1:17" x14ac:dyDescent="0.25">
      <c r="A627" s="125" t="str">
        <f t="shared" si="121"/>
        <v>2025-GUS-D2</v>
      </c>
      <c r="B627" s="123">
        <f t="shared" si="122"/>
        <v>45952</v>
      </c>
      <c r="C627" s="125" t="str">
        <f t="shared" si="123"/>
        <v>Day 2</v>
      </c>
      <c r="D627" s="42" t="s">
        <v>492</v>
      </c>
      <c r="E627" s="23" t="str">
        <f>IF(D627="","",VLOOKUP(D627,MASTERLIST!$A:$E,3,FALSE))</f>
        <v>Jean</v>
      </c>
      <c r="F627" s="23" t="str">
        <f>IF(D627="","",VLOOKUP(D627,MASTERLIST!$A:$E,4,FALSE))</f>
        <v>Visser</v>
      </c>
      <c r="G627" s="23" t="str">
        <f>IF(D627="","",VLOOKUP(D627,MASTERLIST!$A:$E,5,FALSE))</f>
        <v>Nam President B</v>
      </c>
      <c r="H627" s="23" t="str">
        <f>IF(D627="","",VLOOKUP(D627,MASTERLIST!$A:$E,2,FALSE))</f>
        <v>Nam President B</v>
      </c>
      <c r="I627" s="42"/>
      <c r="J627" s="40" t="s">
        <v>141</v>
      </c>
      <c r="K627" s="42">
        <v>97</v>
      </c>
      <c r="L627" s="41">
        <f t="shared" si="117"/>
        <v>3.9</v>
      </c>
      <c r="M627" s="41">
        <f t="shared" si="118"/>
        <v>3.9</v>
      </c>
      <c r="N627" s="22" t="str">
        <f t="shared" si="119"/>
        <v>Jean Visser</v>
      </c>
      <c r="O627" s="22" t="str">
        <f t="shared" si="115"/>
        <v>President B</v>
      </c>
      <c r="P627" s="22" t="str">
        <f t="shared" si="120"/>
        <v>Inedibles</v>
      </c>
      <c r="Q627" s="22" t="str">
        <f t="shared" si="116"/>
        <v>D2</v>
      </c>
    </row>
    <row r="628" spans="1:17" x14ac:dyDescent="0.25">
      <c r="A628" s="125" t="str">
        <f t="shared" si="121"/>
        <v>2025-GUS-D2</v>
      </c>
      <c r="B628" s="123">
        <f t="shared" si="122"/>
        <v>45952</v>
      </c>
      <c r="C628" s="125" t="str">
        <f t="shared" si="123"/>
        <v>Day 2</v>
      </c>
      <c r="D628" s="42" t="s">
        <v>492</v>
      </c>
      <c r="E628" s="23" t="str">
        <f>IF(D628="","",VLOOKUP(D628,MASTERLIST!$A:$E,3,FALSE))</f>
        <v>Jean</v>
      </c>
      <c r="F628" s="23" t="str">
        <f>IF(D628="","",VLOOKUP(D628,MASTERLIST!$A:$E,4,FALSE))</f>
        <v>Visser</v>
      </c>
      <c r="G628" s="23" t="str">
        <f>IF(D628="","",VLOOKUP(D628,MASTERLIST!$A:$E,5,FALSE))</f>
        <v>Nam President B</v>
      </c>
      <c r="H628" s="23" t="str">
        <f>IF(D628="","",VLOOKUP(D628,MASTERLIST!$A:$E,2,FALSE))</f>
        <v>Nam President B</v>
      </c>
      <c r="I628" s="42" t="s">
        <v>19</v>
      </c>
      <c r="J628" s="40"/>
      <c r="K628" s="42">
        <v>47</v>
      </c>
      <c r="L628" s="41">
        <f t="shared" si="117"/>
        <v>1.1000000000000001</v>
      </c>
      <c r="M628" s="41">
        <f t="shared" si="118"/>
        <v>1.1000000000000001</v>
      </c>
      <c r="N628" s="22" t="str">
        <f t="shared" si="119"/>
        <v>Jean Visser</v>
      </c>
      <c r="O628" s="22" t="str">
        <f t="shared" si="115"/>
        <v>President B</v>
      </c>
      <c r="P628" s="22" t="str">
        <f t="shared" si="120"/>
        <v>Edibles</v>
      </c>
      <c r="Q628" s="22" t="str">
        <f t="shared" si="116"/>
        <v>D2</v>
      </c>
    </row>
    <row r="629" spans="1:17" x14ac:dyDescent="0.25">
      <c r="A629" s="125" t="str">
        <f t="shared" si="121"/>
        <v>2025-GUS-D2</v>
      </c>
      <c r="B629" s="123">
        <f t="shared" si="122"/>
        <v>45952</v>
      </c>
      <c r="C629" s="125" t="str">
        <f t="shared" si="123"/>
        <v>Day 2</v>
      </c>
      <c r="D629" s="42" t="s">
        <v>89</v>
      </c>
      <c r="E629" s="23" t="str">
        <f>IF(D629="","",VLOOKUP(D629,MASTERLIST!$A:$E,3,FALSE))</f>
        <v>Kevin</v>
      </c>
      <c r="F629" s="23" t="str">
        <f>IF(D629="","",VLOOKUP(D629,MASTERLIST!$A:$E,4,FALSE))</f>
        <v>Page</v>
      </c>
      <c r="G629" s="23" t="str">
        <f>IF(D629="","",VLOOKUP(D629,MASTERLIST!$A:$E,5,FALSE))</f>
        <v>Nam President B</v>
      </c>
      <c r="H629" s="23" t="str">
        <f>IF(D629="","",VLOOKUP(D629,MASTERLIST!$A:$E,2,FALSE))</f>
        <v>Nam President B</v>
      </c>
      <c r="I629" s="42"/>
      <c r="J629" s="42" t="s">
        <v>141</v>
      </c>
      <c r="K629" s="42">
        <v>111</v>
      </c>
      <c r="L629" s="41">
        <f t="shared" si="117"/>
        <v>6.2</v>
      </c>
      <c r="M629" s="41">
        <f t="shared" si="118"/>
        <v>6.2</v>
      </c>
      <c r="N629" s="22" t="str">
        <f t="shared" si="119"/>
        <v>Kevin Page</v>
      </c>
      <c r="O629" s="22" t="str">
        <f t="shared" si="115"/>
        <v>President B</v>
      </c>
      <c r="P629" s="22" t="str">
        <f t="shared" si="120"/>
        <v>Inedibles</v>
      </c>
      <c r="Q629" s="22" t="str">
        <f t="shared" si="116"/>
        <v>D2</v>
      </c>
    </row>
    <row r="630" spans="1:17" x14ac:dyDescent="0.25">
      <c r="A630" s="125" t="str">
        <f t="shared" si="121"/>
        <v>2025-GUS-D2</v>
      </c>
      <c r="B630" s="123">
        <f t="shared" si="122"/>
        <v>45952</v>
      </c>
      <c r="C630" s="125" t="str">
        <f t="shared" si="123"/>
        <v>Day 2</v>
      </c>
      <c r="D630" s="42" t="s">
        <v>248</v>
      </c>
      <c r="E630" s="23" t="str">
        <f>IF(D630="","",VLOOKUP(D630,MASTERLIST!$A:$E,3,FALSE))</f>
        <v>Lu-Andre</v>
      </c>
      <c r="F630" s="23" t="str">
        <f>IF(D630="","",VLOOKUP(D630,MASTERLIST!$A:$E,4,FALSE))</f>
        <v>Duvenhage</v>
      </c>
      <c r="G630" s="23" t="str">
        <f>IF(D630="","",VLOOKUP(D630,MASTERLIST!$A:$E,5,FALSE))</f>
        <v>Nam President B</v>
      </c>
      <c r="H630" s="23" t="str">
        <f>IF(D630="","",VLOOKUP(D630,MASTERLIST!$A:$E,2,FALSE))</f>
        <v>Nam President B</v>
      </c>
      <c r="I630" s="42"/>
      <c r="J630" s="42" t="s">
        <v>141</v>
      </c>
      <c r="K630" s="42">
        <v>110</v>
      </c>
      <c r="L630" s="41">
        <f t="shared" si="117"/>
        <v>6</v>
      </c>
      <c r="M630" s="41">
        <f t="shared" si="118"/>
        <v>6</v>
      </c>
      <c r="N630" s="22" t="str">
        <f t="shared" si="119"/>
        <v>Lu-Andre Duvenhage</v>
      </c>
      <c r="O630" s="22" t="str">
        <f t="shared" si="115"/>
        <v>President B</v>
      </c>
      <c r="P630" s="22" t="str">
        <f t="shared" si="120"/>
        <v>Inedibles</v>
      </c>
      <c r="Q630" s="22" t="str">
        <f t="shared" si="116"/>
        <v>D2</v>
      </c>
    </row>
    <row r="631" spans="1:17" x14ac:dyDescent="0.25">
      <c r="A631" s="125" t="str">
        <f t="shared" si="121"/>
        <v>2025-GUS-D2</v>
      </c>
      <c r="B631" s="123">
        <f t="shared" si="122"/>
        <v>45952</v>
      </c>
      <c r="C631" s="125" t="str">
        <f t="shared" si="123"/>
        <v>Day 2</v>
      </c>
      <c r="D631" s="42" t="s">
        <v>248</v>
      </c>
      <c r="E631" s="23" t="str">
        <f>IF(D631="","",VLOOKUP(D631,MASTERLIST!$A:$E,3,FALSE))</f>
        <v>Lu-Andre</v>
      </c>
      <c r="F631" s="23" t="str">
        <f>IF(D631="","",VLOOKUP(D631,MASTERLIST!$A:$E,4,FALSE))</f>
        <v>Duvenhage</v>
      </c>
      <c r="G631" s="23" t="str">
        <f>IF(D631="","",VLOOKUP(D631,MASTERLIST!$A:$E,5,FALSE))</f>
        <v>Nam President B</v>
      </c>
      <c r="H631" s="23" t="str">
        <f>IF(D631="","",VLOOKUP(D631,MASTERLIST!$A:$E,2,FALSE))</f>
        <v>Nam President B</v>
      </c>
      <c r="I631" s="42"/>
      <c r="J631" s="42" t="s">
        <v>141</v>
      </c>
      <c r="K631" s="42">
        <v>94</v>
      </c>
      <c r="L631" s="41">
        <f t="shared" si="117"/>
        <v>3.5</v>
      </c>
      <c r="M631" s="41">
        <f t="shared" si="118"/>
        <v>3.5</v>
      </c>
      <c r="N631" s="22" t="str">
        <f t="shared" si="119"/>
        <v>Lu-Andre Duvenhage</v>
      </c>
      <c r="O631" s="22" t="str">
        <f t="shared" si="115"/>
        <v>President B</v>
      </c>
      <c r="P631" s="22" t="str">
        <f t="shared" si="120"/>
        <v>Inedibles</v>
      </c>
      <c r="Q631" s="22" t="str">
        <f t="shared" si="116"/>
        <v>D2</v>
      </c>
    </row>
    <row r="632" spans="1:17" x14ac:dyDescent="0.25">
      <c r="A632" s="125" t="str">
        <f t="shared" si="121"/>
        <v>2025-GUS-D2</v>
      </c>
      <c r="B632" s="123">
        <f t="shared" si="122"/>
        <v>45952</v>
      </c>
      <c r="C632" s="125" t="str">
        <f t="shared" si="123"/>
        <v>Day 2</v>
      </c>
      <c r="D632" s="42" t="s">
        <v>262</v>
      </c>
      <c r="E632" s="23" t="str">
        <f>IF(D632="","",VLOOKUP(D632,MASTERLIST!$A:$E,3,FALSE))</f>
        <v>Sarah-Ann</v>
      </c>
      <c r="F632" s="23" t="str">
        <f>IF(D632="","",VLOOKUP(D632,MASTERLIST!$A:$E,4,FALSE))</f>
        <v>Mills</v>
      </c>
      <c r="G632" s="23" t="str">
        <f>IF(D632="","",VLOOKUP(D632,MASTERLIST!$A:$E,5,FALSE))</f>
        <v>Nam Ladies</v>
      </c>
      <c r="H632" s="23" t="str">
        <f>IF(D632="","",VLOOKUP(D632,MASTERLIST!$A:$E,2,FALSE))</f>
        <v>Nam Ladies</v>
      </c>
      <c r="I632" s="42" t="s">
        <v>19</v>
      </c>
      <c r="J632" s="40"/>
      <c r="K632" s="42">
        <v>50</v>
      </c>
      <c r="L632" s="41">
        <f t="shared" si="117"/>
        <v>1.3</v>
      </c>
      <c r="M632" s="41">
        <f t="shared" si="118"/>
        <v>1.3</v>
      </c>
      <c r="N632" s="22" t="str">
        <f t="shared" si="119"/>
        <v>Sarah-Ann Mills</v>
      </c>
      <c r="O632" s="22" t="str">
        <f t="shared" si="115"/>
        <v>Ladies</v>
      </c>
      <c r="P632" s="22" t="str">
        <f t="shared" si="120"/>
        <v>Edibles</v>
      </c>
      <c r="Q632" s="22" t="str">
        <f t="shared" si="116"/>
        <v>D2</v>
      </c>
    </row>
    <row r="633" spans="1:17" x14ac:dyDescent="0.25">
      <c r="A633" s="125" t="str">
        <f t="shared" si="121"/>
        <v>2025-GUS-D2</v>
      </c>
      <c r="B633" s="123">
        <f t="shared" si="122"/>
        <v>45952</v>
      </c>
      <c r="C633" s="125" t="str">
        <f t="shared" si="123"/>
        <v>Day 2</v>
      </c>
      <c r="D633" s="42" t="s">
        <v>262</v>
      </c>
      <c r="E633" s="23" t="str">
        <f>IF(D633="","",VLOOKUP(D633,MASTERLIST!$A:$E,3,FALSE))</f>
        <v>Sarah-Ann</v>
      </c>
      <c r="F633" s="23" t="str">
        <f>IF(D633="","",VLOOKUP(D633,MASTERLIST!$A:$E,4,FALSE))</f>
        <v>Mills</v>
      </c>
      <c r="G633" s="23" t="str">
        <f>IF(D633="","",VLOOKUP(D633,MASTERLIST!$A:$E,5,FALSE))</f>
        <v>Nam Ladies</v>
      </c>
      <c r="H633" s="23" t="str">
        <f>IF(D633="","",VLOOKUP(D633,MASTERLIST!$A:$E,2,FALSE))</f>
        <v>Nam Ladies</v>
      </c>
      <c r="I633" s="42" t="s">
        <v>19</v>
      </c>
      <c r="J633" s="40"/>
      <c r="K633" s="42">
        <v>50</v>
      </c>
      <c r="L633" s="41">
        <f t="shared" si="117"/>
        <v>1.3</v>
      </c>
      <c r="M633" s="41">
        <f t="shared" si="118"/>
        <v>1.3</v>
      </c>
      <c r="N633" s="22" t="str">
        <f t="shared" si="119"/>
        <v>Sarah-Ann Mills</v>
      </c>
      <c r="O633" s="22" t="str">
        <f t="shared" si="115"/>
        <v>Ladies</v>
      </c>
      <c r="P633" s="22" t="str">
        <f t="shared" si="120"/>
        <v>Edibles</v>
      </c>
      <c r="Q633" s="22" t="str">
        <f t="shared" si="116"/>
        <v>D2</v>
      </c>
    </row>
    <row r="634" spans="1:17" x14ac:dyDescent="0.25">
      <c r="A634" s="125" t="str">
        <f t="shared" si="121"/>
        <v>2025-GUS-D2</v>
      </c>
      <c r="B634" s="123">
        <f t="shared" si="122"/>
        <v>45952</v>
      </c>
      <c r="C634" s="125" t="str">
        <f t="shared" si="123"/>
        <v>Day 2</v>
      </c>
      <c r="D634" s="42" t="s">
        <v>262</v>
      </c>
      <c r="E634" s="23" t="str">
        <f>IF(D634="","",VLOOKUP(D634,MASTERLIST!$A:$E,3,FALSE))</f>
        <v>Sarah-Ann</v>
      </c>
      <c r="F634" s="23" t="str">
        <f>IF(D634="","",VLOOKUP(D634,MASTERLIST!$A:$E,4,FALSE))</f>
        <v>Mills</v>
      </c>
      <c r="G634" s="23" t="str">
        <f>IF(D634="","",VLOOKUP(D634,MASTERLIST!$A:$E,5,FALSE))</f>
        <v>Nam Ladies</v>
      </c>
      <c r="H634" s="23" t="str">
        <f>IF(D634="","",VLOOKUP(D634,MASTERLIST!$A:$E,2,FALSE))</f>
        <v>Nam Ladies</v>
      </c>
      <c r="I634" s="42" t="s">
        <v>19</v>
      </c>
      <c r="J634" s="40"/>
      <c r="K634" s="42">
        <v>52</v>
      </c>
      <c r="L634" s="41">
        <f t="shared" si="117"/>
        <v>1.4</v>
      </c>
      <c r="M634" s="41">
        <f t="shared" si="118"/>
        <v>1.4</v>
      </c>
      <c r="N634" s="22" t="str">
        <f t="shared" si="119"/>
        <v>Sarah-Ann Mills</v>
      </c>
      <c r="O634" s="22" t="str">
        <f t="shared" si="115"/>
        <v>Ladies</v>
      </c>
      <c r="P634" s="22" t="str">
        <f t="shared" si="120"/>
        <v>Edibles</v>
      </c>
      <c r="Q634" s="22" t="str">
        <f t="shared" si="116"/>
        <v>D2</v>
      </c>
    </row>
    <row r="635" spans="1:17" x14ac:dyDescent="0.25">
      <c r="A635" s="125" t="str">
        <f t="shared" si="121"/>
        <v>2025-GUS-D2</v>
      </c>
      <c r="B635" s="123">
        <f t="shared" si="122"/>
        <v>45952</v>
      </c>
      <c r="C635" s="125" t="str">
        <f t="shared" si="123"/>
        <v>Day 2</v>
      </c>
      <c r="D635" s="42" t="s">
        <v>262</v>
      </c>
      <c r="E635" s="23" t="str">
        <f>IF(D635="","",VLOOKUP(D635,MASTERLIST!$A:$E,3,FALSE))</f>
        <v>Sarah-Ann</v>
      </c>
      <c r="F635" s="23" t="str">
        <f>IF(D635="","",VLOOKUP(D635,MASTERLIST!$A:$E,4,FALSE))</f>
        <v>Mills</v>
      </c>
      <c r="G635" s="23" t="str">
        <f>IF(D635="","",VLOOKUP(D635,MASTERLIST!$A:$E,5,FALSE))</f>
        <v>Nam Ladies</v>
      </c>
      <c r="H635" s="23" t="str">
        <f>IF(D635="","",VLOOKUP(D635,MASTERLIST!$A:$E,2,FALSE))</f>
        <v>Nam Ladies</v>
      </c>
      <c r="I635" s="42" t="s">
        <v>19</v>
      </c>
      <c r="J635" s="40"/>
      <c r="K635" s="42">
        <v>49</v>
      </c>
      <c r="L635" s="41">
        <f t="shared" si="117"/>
        <v>1.2</v>
      </c>
      <c r="M635" s="41">
        <f t="shared" si="118"/>
        <v>1.2</v>
      </c>
      <c r="N635" s="22" t="str">
        <f t="shared" si="119"/>
        <v>Sarah-Ann Mills</v>
      </c>
      <c r="O635" s="22" t="str">
        <f t="shared" si="115"/>
        <v>Ladies</v>
      </c>
      <c r="P635" s="22" t="str">
        <f t="shared" si="120"/>
        <v>Edibles</v>
      </c>
      <c r="Q635" s="22" t="str">
        <f t="shared" si="116"/>
        <v>D2</v>
      </c>
    </row>
    <row r="636" spans="1:17" x14ac:dyDescent="0.25">
      <c r="A636" s="125" t="str">
        <f t="shared" si="121"/>
        <v>2025-GUS-D2</v>
      </c>
      <c r="B636" s="123">
        <f t="shared" si="122"/>
        <v>45952</v>
      </c>
      <c r="C636" s="125" t="str">
        <f t="shared" si="123"/>
        <v>Day 2</v>
      </c>
      <c r="D636" s="42" t="s">
        <v>262</v>
      </c>
      <c r="E636" s="23" t="str">
        <f>IF(D636="","",VLOOKUP(D636,MASTERLIST!$A:$E,3,FALSE))</f>
        <v>Sarah-Ann</v>
      </c>
      <c r="F636" s="23" t="str">
        <f>IF(D636="","",VLOOKUP(D636,MASTERLIST!$A:$E,4,FALSE))</f>
        <v>Mills</v>
      </c>
      <c r="G636" s="23" t="str">
        <f>IF(D636="","",VLOOKUP(D636,MASTERLIST!$A:$E,5,FALSE))</f>
        <v>Nam Ladies</v>
      </c>
      <c r="H636" s="23" t="str">
        <f>IF(D636="","",VLOOKUP(D636,MASTERLIST!$A:$E,2,FALSE))</f>
        <v>Nam Ladies</v>
      </c>
      <c r="I636" s="42" t="s">
        <v>19</v>
      </c>
      <c r="J636" s="42"/>
      <c r="K636" s="42">
        <v>47</v>
      </c>
      <c r="L636" s="41">
        <f t="shared" si="117"/>
        <v>1.1000000000000001</v>
      </c>
      <c r="M636" s="41">
        <f t="shared" si="118"/>
        <v>1.1000000000000001</v>
      </c>
      <c r="N636" s="22" t="str">
        <f t="shared" si="119"/>
        <v>Sarah-Ann Mills</v>
      </c>
      <c r="O636" s="22" t="str">
        <f t="shared" si="115"/>
        <v>Ladies</v>
      </c>
      <c r="P636" s="22" t="str">
        <f t="shared" si="120"/>
        <v>Edibles</v>
      </c>
      <c r="Q636" s="22" t="str">
        <f t="shared" si="116"/>
        <v>D2</v>
      </c>
    </row>
    <row r="637" spans="1:17" x14ac:dyDescent="0.25">
      <c r="A637" s="125" t="str">
        <f t="shared" si="121"/>
        <v>2025-GUS-D2</v>
      </c>
      <c r="B637" s="123">
        <f t="shared" si="122"/>
        <v>45952</v>
      </c>
      <c r="C637" s="125" t="str">
        <f t="shared" si="123"/>
        <v>Day 2</v>
      </c>
      <c r="D637" s="42" t="s">
        <v>262</v>
      </c>
      <c r="E637" s="23" t="str">
        <f>IF(D637="","",VLOOKUP(D637,MASTERLIST!$A:$E,3,FALSE))</f>
        <v>Sarah-Ann</v>
      </c>
      <c r="F637" s="23" t="str">
        <f>IF(D637="","",VLOOKUP(D637,MASTERLIST!$A:$E,4,FALSE))</f>
        <v>Mills</v>
      </c>
      <c r="G637" s="23" t="str">
        <f>IF(D637="","",VLOOKUP(D637,MASTERLIST!$A:$E,5,FALSE))</f>
        <v>Nam Ladies</v>
      </c>
      <c r="H637" s="23" t="str">
        <f>IF(D637="","",VLOOKUP(D637,MASTERLIST!$A:$E,2,FALSE))</f>
        <v>Nam Ladies</v>
      </c>
      <c r="I637" s="42" t="s">
        <v>19</v>
      </c>
      <c r="J637" s="42"/>
      <c r="K637" s="42">
        <v>44</v>
      </c>
      <c r="L637" s="41">
        <f t="shared" si="117"/>
        <v>0.9</v>
      </c>
      <c r="M637" s="41">
        <f t="shared" si="118"/>
        <v>0.9</v>
      </c>
      <c r="N637" s="22" t="str">
        <f t="shared" si="119"/>
        <v>Sarah-Ann Mills</v>
      </c>
      <c r="O637" s="22" t="str">
        <f t="shared" si="115"/>
        <v>Ladies</v>
      </c>
      <c r="P637" s="22" t="str">
        <f t="shared" si="120"/>
        <v>Edibles</v>
      </c>
      <c r="Q637" s="22" t="str">
        <f t="shared" si="116"/>
        <v>D2</v>
      </c>
    </row>
    <row r="638" spans="1:17" x14ac:dyDescent="0.25">
      <c r="A638" s="125" t="str">
        <f t="shared" si="121"/>
        <v>2025-GUS-D2</v>
      </c>
      <c r="B638" s="123">
        <f t="shared" si="122"/>
        <v>45952</v>
      </c>
      <c r="C638" s="125" t="str">
        <f t="shared" si="123"/>
        <v>Day 2</v>
      </c>
      <c r="D638" s="42" t="s">
        <v>262</v>
      </c>
      <c r="E638" s="23" t="str">
        <f>IF(D638="","",VLOOKUP(D638,MASTERLIST!$A:$E,3,FALSE))</f>
        <v>Sarah-Ann</v>
      </c>
      <c r="F638" s="23" t="str">
        <f>IF(D638="","",VLOOKUP(D638,MASTERLIST!$A:$E,4,FALSE))</f>
        <v>Mills</v>
      </c>
      <c r="G638" s="23" t="str">
        <f>IF(D638="","",VLOOKUP(D638,MASTERLIST!$A:$E,5,FALSE))</f>
        <v>Nam Ladies</v>
      </c>
      <c r="H638" s="23" t="str">
        <f>IF(D638="","",VLOOKUP(D638,MASTERLIST!$A:$E,2,FALSE))</f>
        <v>Nam Ladies</v>
      </c>
      <c r="I638" s="42" t="s">
        <v>19</v>
      </c>
      <c r="J638" s="40"/>
      <c r="K638" s="42">
        <v>51</v>
      </c>
      <c r="L638" s="41">
        <f t="shared" si="117"/>
        <v>1.4</v>
      </c>
      <c r="M638" s="41">
        <f t="shared" si="118"/>
        <v>1.4</v>
      </c>
      <c r="N638" s="22" t="str">
        <f t="shared" si="119"/>
        <v>Sarah-Ann Mills</v>
      </c>
      <c r="O638" s="22" t="str">
        <f t="shared" si="115"/>
        <v>Ladies</v>
      </c>
      <c r="P638" s="22" t="str">
        <f t="shared" si="120"/>
        <v>Edibles</v>
      </c>
      <c r="Q638" s="22" t="str">
        <f t="shared" si="116"/>
        <v>D2</v>
      </c>
    </row>
    <row r="639" spans="1:17" x14ac:dyDescent="0.25">
      <c r="A639" s="125" t="str">
        <f t="shared" si="121"/>
        <v>2025-GUS-D2</v>
      </c>
      <c r="B639" s="123">
        <f t="shared" si="122"/>
        <v>45952</v>
      </c>
      <c r="C639" s="125" t="str">
        <f t="shared" si="123"/>
        <v>Day 2</v>
      </c>
      <c r="D639" s="42" t="s">
        <v>262</v>
      </c>
      <c r="E639" s="23" t="str">
        <f>IF(D639="","",VLOOKUP(D639,MASTERLIST!$A:$E,3,FALSE))</f>
        <v>Sarah-Ann</v>
      </c>
      <c r="F639" s="23" t="str">
        <f>IF(D639="","",VLOOKUP(D639,MASTERLIST!$A:$E,4,FALSE))</f>
        <v>Mills</v>
      </c>
      <c r="G639" s="23" t="str">
        <f>IF(D639="","",VLOOKUP(D639,MASTERLIST!$A:$E,5,FALSE))</f>
        <v>Nam Ladies</v>
      </c>
      <c r="H639" s="23" t="str">
        <f>IF(D639="","",VLOOKUP(D639,MASTERLIST!$A:$E,2,FALSE))</f>
        <v>Nam Ladies</v>
      </c>
      <c r="I639" s="42" t="s">
        <v>19</v>
      </c>
      <c r="J639" s="40"/>
      <c r="K639" s="42">
        <v>60</v>
      </c>
      <c r="L639" s="41">
        <f t="shared" si="117"/>
        <v>2.2000000000000002</v>
      </c>
      <c r="M639" s="41">
        <f t="shared" si="118"/>
        <v>2.2000000000000002</v>
      </c>
      <c r="N639" s="22" t="str">
        <f t="shared" si="119"/>
        <v>Sarah-Ann Mills</v>
      </c>
      <c r="O639" s="22" t="str">
        <f t="shared" si="115"/>
        <v>Ladies</v>
      </c>
      <c r="P639" s="22" t="str">
        <f t="shared" si="120"/>
        <v>Edibles</v>
      </c>
      <c r="Q639" s="22" t="str">
        <f t="shared" si="116"/>
        <v>D2</v>
      </c>
    </row>
    <row r="640" spans="1:17" x14ac:dyDescent="0.25">
      <c r="A640" s="125" t="str">
        <f t="shared" si="121"/>
        <v>2025-GUS-D2</v>
      </c>
      <c r="B640" s="123">
        <f t="shared" si="122"/>
        <v>45952</v>
      </c>
      <c r="C640" s="125" t="str">
        <f t="shared" si="123"/>
        <v>Day 2</v>
      </c>
      <c r="D640" s="42" t="s">
        <v>262</v>
      </c>
      <c r="E640" s="23" t="str">
        <f>IF(D640="","",VLOOKUP(D640,MASTERLIST!$A:$E,3,FALSE))</f>
        <v>Sarah-Ann</v>
      </c>
      <c r="F640" s="23" t="str">
        <f>IF(D640="","",VLOOKUP(D640,MASTERLIST!$A:$E,4,FALSE))</f>
        <v>Mills</v>
      </c>
      <c r="G640" s="23" t="str">
        <f>IF(D640="","",VLOOKUP(D640,MASTERLIST!$A:$E,5,FALSE))</f>
        <v>Nam Ladies</v>
      </c>
      <c r="H640" s="23" t="str">
        <f>IF(D640="","",VLOOKUP(D640,MASTERLIST!$A:$E,2,FALSE))</f>
        <v>Nam Ladies</v>
      </c>
      <c r="I640" s="42" t="s">
        <v>19</v>
      </c>
      <c r="J640" s="40"/>
      <c r="K640" s="42">
        <v>52</v>
      </c>
      <c r="L640" s="41">
        <f t="shared" si="117"/>
        <v>1.4</v>
      </c>
      <c r="M640" s="41">
        <f t="shared" si="118"/>
        <v>1.4</v>
      </c>
      <c r="N640" s="22" t="str">
        <f t="shared" si="119"/>
        <v>Sarah-Ann Mills</v>
      </c>
      <c r="O640" s="22" t="str">
        <f t="shared" si="115"/>
        <v>Ladies</v>
      </c>
      <c r="P640" s="22" t="str">
        <f t="shared" si="120"/>
        <v>Edibles</v>
      </c>
      <c r="Q640" s="22" t="str">
        <f t="shared" si="116"/>
        <v>D2</v>
      </c>
    </row>
    <row r="641" spans="1:17" x14ac:dyDescent="0.25">
      <c r="A641" s="125" t="str">
        <f t="shared" si="121"/>
        <v>2025-GUS-D2</v>
      </c>
      <c r="B641" s="123">
        <f t="shared" si="122"/>
        <v>45952</v>
      </c>
      <c r="C641" s="125" t="str">
        <f t="shared" si="123"/>
        <v>Day 2</v>
      </c>
      <c r="D641" s="42" t="s">
        <v>262</v>
      </c>
      <c r="E641" s="23" t="str">
        <f>IF(D641="","",VLOOKUP(D641,MASTERLIST!$A:$E,3,FALSE))</f>
        <v>Sarah-Ann</v>
      </c>
      <c r="F641" s="23" t="str">
        <f>IF(D641="","",VLOOKUP(D641,MASTERLIST!$A:$E,4,FALSE))</f>
        <v>Mills</v>
      </c>
      <c r="G641" s="23" t="str">
        <f>IF(D641="","",VLOOKUP(D641,MASTERLIST!$A:$E,5,FALSE))</f>
        <v>Nam Ladies</v>
      </c>
      <c r="H641" s="23" t="str">
        <f>IF(D641="","",VLOOKUP(D641,MASTERLIST!$A:$E,2,FALSE))</f>
        <v>Nam Ladies</v>
      </c>
      <c r="I641" s="42" t="s">
        <v>19</v>
      </c>
      <c r="J641" s="40"/>
      <c r="K641" s="42">
        <v>53</v>
      </c>
      <c r="L641" s="41">
        <f t="shared" si="117"/>
        <v>1.5</v>
      </c>
      <c r="M641" s="41">
        <f t="shared" si="118"/>
        <v>1.5</v>
      </c>
      <c r="N641" s="22" t="str">
        <f t="shared" si="119"/>
        <v>Sarah-Ann Mills</v>
      </c>
      <c r="O641" s="22" t="str">
        <f t="shared" si="115"/>
        <v>Ladies</v>
      </c>
      <c r="P641" s="22" t="str">
        <f t="shared" si="120"/>
        <v>Edibles</v>
      </c>
      <c r="Q641" s="22" t="str">
        <f t="shared" si="116"/>
        <v>D2</v>
      </c>
    </row>
    <row r="642" spans="1:17" x14ac:dyDescent="0.25">
      <c r="A642" s="125" t="str">
        <f t="shared" si="121"/>
        <v>2025-GUS-D2</v>
      </c>
      <c r="B642" s="123">
        <f t="shared" si="122"/>
        <v>45952</v>
      </c>
      <c r="C642" s="125" t="str">
        <f t="shared" si="123"/>
        <v>Day 2</v>
      </c>
      <c r="D642" s="42" t="s">
        <v>262</v>
      </c>
      <c r="E642" s="23" t="str">
        <f>IF(D642="","",VLOOKUP(D642,MASTERLIST!$A:$E,3,FALSE))</f>
        <v>Sarah-Ann</v>
      </c>
      <c r="F642" s="23" t="str">
        <f>IF(D642="","",VLOOKUP(D642,MASTERLIST!$A:$E,4,FALSE))</f>
        <v>Mills</v>
      </c>
      <c r="G642" s="23" t="str">
        <f>IF(D642="","",VLOOKUP(D642,MASTERLIST!$A:$E,5,FALSE))</f>
        <v>Nam Ladies</v>
      </c>
      <c r="H642" s="23" t="str">
        <f>IF(D642="","",VLOOKUP(D642,MASTERLIST!$A:$E,2,FALSE))</f>
        <v>Nam Ladies</v>
      </c>
      <c r="I642" s="42" t="s">
        <v>19</v>
      </c>
      <c r="J642" s="42"/>
      <c r="K642" s="42">
        <v>46</v>
      </c>
      <c r="L642" s="41">
        <f t="shared" si="117"/>
        <v>1</v>
      </c>
      <c r="M642" s="41">
        <f t="shared" si="118"/>
        <v>1</v>
      </c>
      <c r="N642" s="22" t="str">
        <f t="shared" si="119"/>
        <v>Sarah-Ann Mills</v>
      </c>
      <c r="O642" s="22" t="str">
        <f t="shared" si="115"/>
        <v>Ladies</v>
      </c>
      <c r="P642" s="22" t="str">
        <f t="shared" si="120"/>
        <v>Edibles</v>
      </c>
      <c r="Q642" s="22" t="str">
        <f t="shared" si="116"/>
        <v>D2</v>
      </c>
    </row>
    <row r="643" spans="1:17" x14ac:dyDescent="0.25">
      <c r="A643" s="125" t="str">
        <f t="shared" si="121"/>
        <v>2025-GUS-D2</v>
      </c>
      <c r="B643" s="123">
        <f t="shared" si="122"/>
        <v>45952</v>
      </c>
      <c r="C643" s="125" t="str">
        <f t="shared" si="123"/>
        <v>Day 2</v>
      </c>
      <c r="D643" s="42" t="s">
        <v>262</v>
      </c>
      <c r="E643" s="23" t="str">
        <f>IF(D643="","",VLOOKUP(D643,MASTERLIST!$A:$E,3,FALSE))</f>
        <v>Sarah-Ann</v>
      </c>
      <c r="F643" s="23" t="str">
        <f>IF(D643="","",VLOOKUP(D643,MASTERLIST!$A:$E,4,FALSE))</f>
        <v>Mills</v>
      </c>
      <c r="G643" s="23" t="str">
        <f>IF(D643="","",VLOOKUP(D643,MASTERLIST!$A:$E,5,FALSE))</f>
        <v>Nam Ladies</v>
      </c>
      <c r="H643" s="23" t="str">
        <f>IF(D643="","",VLOOKUP(D643,MASTERLIST!$A:$E,2,FALSE))</f>
        <v>Nam Ladies</v>
      </c>
      <c r="I643" s="42" t="s">
        <v>19</v>
      </c>
      <c r="J643" s="42"/>
      <c r="K643" s="42">
        <v>56</v>
      </c>
      <c r="L643" s="41">
        <f t="shared" si="117"/>
        <v>1.8</v>
      </c>
      <c r="M643" s="41">
        <f t="shared" si="118"/>
        <v>1.8</v>
      </c>
      <c r="N643" s="22" t="str">
        <f t="shared" si="119"/>
        <v>Sarah-Ann Mills</v>
      </c>
      <c r="O643" s="22" t="str">
        <f t="shared" ref="O643:O706" si="124">IFERROR(VLOOKUP(G643,$R$2:$S$15,2,),"")</f>
        <v>Ladies</v>
      </c>
      <c r="P643" s="22" t="str">
        <f t="shared" si="120"/>
        <v>Edibles</v>
      </c>
      <c r="Q643" s="22" t="str">
        <f t="shared" ref="Q643:Q706" si="125">IF(A643="","D2",RIGHT(A643,2))</f>
        <v>D2</v>
      </c>
    </row>
    <row r="644" spans="1:17" x14ac:dyDescent="0.25">
      <c r="A644" s="125" t="str">
        <f t="shared" si="121"/>
        <v>2025-GUS-D2</v>
      </c>
      <c r="B644" s="123">
        <f t="shared" si="122"/>
        <v>45952</v>
      </c>
      <c r="C644" s="125" t="str">
        <f t="shared" si="123"/>
        <v>Day 2</v>
      </c>
      <c r="D644" s="42" t="s">
        <v>262</v>
      </c>
      <c r="E644" s="23" t="str">
        <f>IF(D644="","",VLOOKUP(D644,MASTERLIST!$A:$E,3,FALSE))</f>
        <v>Sarah-Ann</v>
      </c>
      <c r="F644" s="23" t="str">
        <f>IF(D644="","",VLOOKUP(D644,MASTERLIST!$A:$E,4,FALSE))</f>
        <v>Mills</v>
      </c>
      <c r="G644" s="23" t="str">
        <f>IF(D644="","",VLOOKUP(D644,MASTERLIST!$A:$E,5,FALSE))</f>
        <v>Nam Ladies</v>
      </c>
      <c r="H644" s="23" t="str">
        <f>IF(D644="","",VLOOKUP(D644,MASTERLIST!$A:$E,2,FALSE))</f>
        <v>Nam Ladies</v>
      </c>
      <c r="I644" s="42" t="s">
        <v>19</v>
      </c>
      <c r="J644" s="40"/>
      <c r="K644" s="42">
        <v>44</v>
      </c>
      <c r="L644" s="41">
        <f t="shared" si="117"/>
        <v>0.9</v>
      </c>
      <c r="M644" s="41">
        <f t="shared" si="118"/>
        <v>0.9</v>
      </c>
      <c r="N644" s="22" t="str">
        <f t="shared" si="119"/>
        <v>Sarah-Ann Mills</v>
      </c>
      <c r="O644" s="22" t="str">
        <f t="shared" si="124"/>
        <v>Ladies</v>
      </c>
      <c r="P644" s="22" t="str">
        <f t="shared" si="120"/>
        <v>Edibles</v>
      </c>
      <c r="Q644" s="22" t="str">
        <f t="shared" si="125"/>
        <v>D2</v>
      </c>
    </row>
    <row r="645" spans="1:17" x14ac:dyDescent="0.25">
      <c r="A645" s="125" t="str">
        <f t="shared" si="121"/>
        <v>2025-GUS-D2</v>
      </c>
      <c r="B645" s="123">
        <f t="shared" si="122"/>
        <v>45952</v>
      </c>
      <c r="C645" s="125" t="str">
        <f t="shared" si="123"/>
        <v>Day 2</v>
      </c>
      <c r="D645" s="42" t="s">
        <v>262</v>
      </c>
      <c r="E645" s="23" t="str">
        <f>IF(D645="","",VLOOKUP(D645,MASTERLIST!$A:$E,3,FALSE))</f>
        <v>Sarah-Ann</v>
      </c>
      <c r="F645" s="23" t="str">
        <f>IF(D645="","",VLOOKUP(D645,MASTERLIST!$A:$E,4,FALSE))</f>
        <v>Mills</v>
      </c>
      <c r="G645" s="23" t="str">
        <f>IF(D645="","",VLOOKUP(D645,MASTERLIST!$A:$E,5,FALSE))</f>
        <v>Nam Ladies</v>
      </c>
      <c r="H645" s="23" t="str">
        <f>IF(D645="","",VLOOKUP(D645,MASTERLIST!$A:$E,2,FALSE))</f>
        <v>Nam Ladies</v>
      </c>
      <c r="I645" s="42" t="s">
        <v>19</v>
      </c>
      <c r="J645" s="40"/>
      <c r="K645" s="42">
        <v>43</v>
      </c>
      <c r="L645" s="41">
        <f t="shared" si="117"/>
        <v>0.8</v>
      </c>
      <c r="M645" s="41">
        <f t="shared" si="118"/>
        <v>0.8</v>
      </c>
      <c r="N645" s="22" t="str">
        <f t="shared" si="119"/>
        <v>Sarah-Ann Mills</v>
      </c>
      <c r="O645" s="22" t="str">
        <f t="shared" si="124"/>
        <v>Ladies</v>
      </c>
      <c r="P645" s="22" t="str">
        <f t="shared" si="120"/>
        <v>Edibles</v>
      </c>
      <c r="Q645" s="22" t="str">
        <f t="shared" si="125"/>
        <v>D2</v>
      </c>
    </row>
    <row r="646" spans="1:17" x14ac:dyDescent="0.25">
      <c r="A646" s="125" t="str">
        <f t="shared" si="121"/>
        <v>2025-GUS-D2</v>
      </c>
      <c r="B646" s="123">
        <f t="shared" si="122"/>
        <v>45952</v>
      </c>
      <c r="C646" s="125" t="str">
        <f t="shared" si="123"/>
        <v>Day 2</v>
      </c>
      <c r="D646" s="42" t="s">
        <v>468</v>
      </c>
      <c r="E646" s="23" t="str">
        <f>IF(D646="","",VLOOKUP(D646,MASTERLIST!$A:$E,3,FALSE))</f>
        <v>Mekayla</v>
      </c>
      <c r="F646" s="23" t="str">
        <f>IF(D646="","",VLOOKUP(D646,MASTERLIST!$A:$E,4,FALSE))</f>
        <v>Nell</v>
      </c>
      <c r="G646" s="23" t="str">
        <f>IF(D646="","",VLOOKUP(D646,MASTERLIST!$A:$E,5,FALSE))</f>
        <v>Nam Ladies</v>
      </c>
      <c r="H646" s="23" t="str">
        <f>IF(D646="","",VLOOKUP(D646,MASTERLIST!$A:$E,2,FALSE))</f>
        <v>Nam Ladies</v>
      </c>
      <c r="I646" s="42" t="s">
        <v>19</v>
      </c>
      <c r="J646" s="40"/>
      <c r="K646" s="42">
        <v>51</v>
      </c>
      <c r="L646" s="41">
        <f t="shared" si="117"/>
        <v>1.4</v>
      </c>
      <c r="M646" s="41">
        <f t="shared" si="118"/>
        <v>1.4</v>
      </c>
      <c r="N646" s="22" t="str">
        <f t="shared" si="119"/>
        <v>Mekayla Nell</v>
      </c>
      <c r="O646" s="22" t="str">
        <f t="shared" si="124"/>
        <v>Ladies</v>
      </c>
      <c r="P646" s="22" t="str">
        <f t="shared" si="120"/>
        <v>Edibles</v>
      </c>
      <c r="Q646" s="22" t="str">
        <f t="shared" si="125"/>
        <v>D2</v>
      </c>
    </row>
    <row r="647" spans="1:17" x14ac:dyDescent="0.25">
      <c r="A647" s="125" t="str">
        <f t="shared" si="121"/>
        <v>2025-GUS-D2</v>
      </c>
      <c r="B647" s="123">
        <f t="shared" si="122"/>
        <v>45952</v>
      </c>
      <c r="C647" s="125" t="str">
        <f t="shared" si="123"/>
        <v>Day 2</v>
      </c>
      <c r="D647" s="42" t="s">
        <v>468</v>
      </c>
      <c r="E647" s="23" t="str">
        <f>IF(D647="","",VLOOKUP(D647,MASTERLIST!$A:$E,3,FALSE))</f>
        <v>Mekayla</v>
      </c>
      <c r="F647" s="23" t="str">
        <f>IF(D647="","",VLOOKUP(D647,MASTERLIST!$A:$E,4,FALSE))</f>
        <v>Nell</v>
      </c>
      <c r="G647" s="23" t="str">
        <f>IF(D647="","",VLOOKUP(D647,MASTERLIST!$A:$E,5,FALSE))</f>
        <v>Nam Ladies</v>
      </c>
      <c r="H647" s="23" t="str">
        <f>IF(D647="","",VLOOKUP(D647,MASTERLIST!$A:$E,2,FALSE))</f>
        <v>Nam Ladies</v>
      </c>
      <c r="I647" s="42" t="s">
        <v>19</v>
      </c>
      <c r="J647" s="40"/>
      <c r="K647" s="42">
        <v>48</v>
      </c>
      <c r="L647" s="41">
        <f t="shared" si="117"/>
        <v>1.1000000000000001</v>
      </c>
      <c r="M647" s="41">
        <f t="shared" si="118"/>
        <v>1.1000000000000001</v>
      </c>
      <c r="N647" s="22" t="str">
        <f t="shared" si="119"/>
        <v>Mekayla Nell</v>
      </c>
      <c r="O647" s="22" t="str">
        <f t="shared" si="124"/>
        <v>Ladies</v>
      </c>
      <c r="P647" s="22" t="str">
        <f t="shared" si="120"/>
        <v>Edibles</v>
      </c>
      <c r="Q647" s="22" t="str">
        <f t="shared" si="125"/>
        <v>D2</v>
      </c>
    </row>
    <row r="648" spans="1:17" x14ac:dyDescent="0.25">
      <c r="A648" s="125" t="str">
        <f t="shared" si="121"/>
        <v>2025-GUS-D2</v>
      </c>
      <c r="B648" s="123">
        <f t="shared" si="122"/>
        <v>45952</v>
      </c>
      <c r="C648" s="125" t="str">
        <f t="shared" si="123"/>
        <v>Day 2</v>
      </c>
      <c r="D648" s="42" t="s">
        <v>468</v>
      </c>
      <c r="E648" s="23" t="str">
        <f>IF(D648="","",VLOOKUP(D648,MASTERLIST!$A:$E,3,FALSE))</f>
        <v>Mekayla</v>
      </c>
      <c r="F648" s="23" t="str">
        <f>IF(D648="","",VLOOKUP(D648,MASTERLIST!$A:$E,4,FALSE))</f>
        <v>Nell</v>
      </c>
      <c r="G648" s="23" t="str">
        <f>IF(D648="","",VLOOKUP(D648,MASTERLIST!$A:$E,5,FALSE))</f>
        <v>Nam Ladies</v>
      </c>
      <c r="H648" s="23" t="str">
        <f>IF(D648="","",VLOOKUP(D648,MASTERLIST!$A:$E,2,FALSE))</f>
        <v>Nam Ladies</v>
      </c>
      <c r="I648" s="42" t="s">
        <v>19</v>
      </c>
      <c r="J648" s="40"/>
      <c r="K648" s="42">
        <v>44</v>
      </c>
      <c r="L648" s="41">
        <f t="shared" si="117"/>
        <v>0.9</v>
      </c>
      <c r="M648" s="41">
        <f t="shared" si="118"/>
        <v>0.9</v>
      </c>
      <c r="N648" s="22" t="str">
        <f t="shared" si="119"/>
        <v>Mekayla Nell</v>
      </c>
      <c r="O648" s="22" t="str">
        <f t="shared" si="124"/>
        <v>Ladies</v>
      </c>
      <c r="P648" s="22" t="str">
        <f t="shared" si="120"/>
        <v>Edibles</v>
      </c>
      <c r="Q648" s="22" t="str">
        <f t="shared" si="125"/>
        <v>D2</v>
      </c>
    </row>
    <row r="649" spans="1:17" x14ac:dyDescent="0.25">
      <c r="A649" s="125" t="str">
        <f t="shared" si="121"/>
        <v>2025-GUS-D2</v>
      </c>
      <c r="B649" s="123">
        <f t="shared" si="122"/>
        <v>45952</v>
      </c>
      <c r="C649" s="125" t="str">
        <f t="shared" si="123"/>
        <v>Day 2</v>
      </c>
      <c r="D649" s="42" t="s">
        <v>468</v>
      </c>
      <c r="E649" s="23" t="str">
        <f>IF(D649="","",VLOOKUP(D649,MASTERLIST!$A:$E,3,FALSE))</f>
        <v>Mekayla</v>
      </c>
      <c r="F649" s="23" t="str">
        <f>IF(D649="","",VLOOKUP(D649,MASTERLIST!$A:$E,4,FALSE))</f>
        <v>Nell</v>
      </c>
      <c r="G649" s="23" t="str">
        <f>IF(D649="","",VLOOKUP(D649,MASTERLIST!$A:$E,5,FALSE))</f>
        <v>Nam Ladies</v>
      </c>
      <c r="H649" s="23" t="str">
        <f>IF(D649="","",VLOOKUP(D649,MASTERLIST!$A:$E,2,FALSE))</f>
        <v>Nam Ladies</v>
      </c>
      <c r="I649" s="42" t="s">
        <v>19</v>
      </c>
      <c r="J649" s="42"/>
      <c r="K649" s="42">
        <v>55</v>
      </c>
      <c r="L649" s="41">
        <f t="shared" si="117"/>
        <v>1.7</v>
      </c>
      <c r="M649" s="41">
        <f t="shared" si="118"/>
        <v>1.7</v>
      </c>
      <c r="N649" s="22" t="str">
        <f t="shared" si="119"/>
        <v>Mekayla Nell</v>
      </c>
      <c r="O649" s="22" t="str">
        <f t="shared" si="124"/>
        <v>Ladies</v>
      </c>
      <c r="P649" s="22" t="str">
        <f t="shared" si="120"/>
        <v>Edibles</v>
      </c>
      <c r="Q649" s="22" t="str">
        <f t="shared" si="125"/>
        <v>D2</v>
      </c>
    </row>
    <row r="650" spans="1:17" x14ac:dyDescent="0.25">
      <c r="A650" s="125" t="str">
        <f t="shared" si="121"/>
        <v>2025-GUS-D2</v>
      </c>
      <c r="B650" s="123">
        <f t="shared" si="122"/>
        <v>45952</v>
      </c>
      <c r="C650" s="125" t="str">
        <f t="shared" si="123"/>
        <v>Day 2</v>
      </c>
      <c r="D650" s="42" t="s">
        <v>503</v>
      </c>
      <c r="E650" s="23" t="str">
        <f>IF(D650="","",VLOOKUP(D650,MASTERLIST!$A:$E,3,FALSE))</f>
        <v>Hannelie</v>
      </c>
      <c r="F650" s="23" t="str">
        <f>IF(D650="","",VLOOKUP(D650,MASTERLIST!$A:$E,4,FALSE))</f>
        <v>Du Plessis</v>
      </c>
      <c r="G650" s="23" t="str">
        <f>IF(D650="","",VLOOKUP(D650,MASTERLIST!$A:$E,5,FALSE))</f>
        <v>Nam Ladies</v>
      </c>
      <c r="H650" s="23" t="str">
        <f>IF(D650="","",VLOOKUP(D650,MASTERLIST!$A:$E,2,FALSE))</f>
        <v>Nam Ladies</v>
      </c>
      <c r="I650" s="42" t="s">
        <v>19</v>
      </c>
      <c r="J650" s="40"/>
      <c r="K650" s="42">
        <v>47</v>
      </c>
      <c r="L650" s="41">
        <f t="shared" si="117"/>
        <v>1.1000000000000001</v>
      </c>
      <c r="M650" s="41">
        <f t="shared" si="118"/>
        <v>1.1000000000000001</v>
      </c>
      <c r="N650" s="22" t="str">
        <f t="shared" si="119"/>
        <v>Hannelie Du Plessis</v>
      </c>
      <c r="O650" s="22" t="str">
        <f t="shared" si="124"/>
        <v>Ladies</v>
      </c>
      <c r="P650" s="22" t="str">
        <f t="shared" si="120"/>
        <v>Edibles</v>
      </c>
      <c r="Q650" s="22" t="str">
        <f t="shared" si="125"/>
        <v>D2</v>
      </c>
    </row>
    <row r="651" spans="1:17" x14ac:dyDescent="0.25">
      <c r="A651" s="125" t="str">
        <f t="shared" si="121"/>
        <v>2025-GUS-D2</v>
      </c>
      <c r="B651" s="123">
        <f t="shared" si="122"/>
        <v>45952</v>
      </c>
      <c r="C651" s="125" t="str">
        <f t="shared" si="123"/>
        <v>Day 2</v>
      </c>
      <c r="D651" s="42" t="s">
        <v>503</v>
      </c>
      <c r="E651" s="23" t="str">
        <f>IF(D651="","",VLOOKUP(D651,MASTERLIST!$A:$E,3,FALSE))</f>
        <v>Hannelie</v>
      </c>
      <c r="F651" s="23" t="str">
        <f>IF(D651="","",VLOOKUP(D651,MASTERLIST!$A:$E,4,FALSE))</f>
        <v>Du Plessis</v>
      </c>
      <c r="G651" s="23" t="str">
        <f>IF(D651="","",VLOOKUP(D651,MASTERLIST!$A:$E,5,FALSE))</f>
        <v>Nam Ladies</v>
      </c>
      <c r="H651" s="23" t="str">
        <f>IF(D651="","",VLOOKUP(D651,MASTERLIST!$A:$E,2,FALSE))</f>
        <v>Nam Ladies</v>
      </c>
      <c r="I651" s="42" t="s">
        <v>19</v>
      </c>
      <c r="J651" s="40"/>
      <c r="K651" s="42">
        <v>51</v>
      </c>
      <c r="L651" s="41">
        <f t="shared" si="117"/>
        <v>1.4</v>
      </c>
      <c r="M651" s="41">
        <f t="shared" si="118"/>
        <v>1.4</v>
      </c>
      <c r="N651" s="22" t="str">
        <f t="shared" si="119"/>
        <v>Hannelie Du Plessis</v>
      </c>
      <c r="O651" s="22" t="str">
        <f t="shared" si="124"/>
        <v>Ladies</v>
      </c>
      <c r="P651" s="22" t="str">
        <f t="shared" si="120"/>
        <v>Edibles</v>
      </c>
      <c r="Q651" s="22" t="str">
        <f t="shared" si="125"/>
        <v>D2</v>
      </c>
    </row>
    <row r="652" spans="1:17" x14ac:dyDescent="0.25">
      <c r="A652" s="125" t="str">
        <f t="shared" si="121"/>
        <v>2025-GUS-D2</v>
      </c>
      <c r="B652" s="123">
        <f t="shared" si="122"/>
        <v>45952</v>
      </c>
      <c r="C652" s="125" t="str">
        <f t="shared" si="123"/>
        <v>Day 2</v>
      </c>
      <c r="D652" s="42" t="s">
        <v>493</v>
      </c>
      <c r="E652" s="23" t="str">
        <f>IF(D652="","",VLOOKUP(D652,MASTERLIST!$A:$E,3,FALSE))</f>
        <v>Nadine</v>
      </c>
      <c r="F652" s="23" t="str">
        <f>IF(D652="","",VLOOKUP(D652,MASTERLIST!$A:$E,4,FALSE))</f>
        <v>Downing</v>
      </c>
      <c r="G652" s="23" t="str">
        <f>IF(D652="","",VLOOKUP(D652,MASTERLIST!$A:$E,5,FALSE))</f>
        <v>Nam Ladies</v>
      </c>
      <c r="H652" s="23" t="str">
        <f>IF(D652="","",VLOOKUP(D652,MASTERLIST!$A:$E,2,FALSE))</f>
        <v>Nam Ladies</v>
      </c>
      <c r="I652" s="42" t="s">
        <v>19</v>
      </c>
      <c r="J652" s="40"/>
      <c r="K652" s="42">
        <v>48</v>
      </c>
      <c r="L652" s="41">
        <f t="shared" si="117"/>
        <v>1.1000000000000001</v>
      </c>
      <c r="M652" s="41">
        <f t="shared" si="118"/>
        <v>1.1000000000000001</v>
      </c>
      <c r="N652" s="22" t="str">
        <f t="shared" si="119"/>
        <v>Nadine Downing</v>
      </c>
      <c r="O652" s="22" t="str">
        <f t="shared" si="124"/>
        <v>Ladies</v>
      </c>
      <c r="P652" s="22" t="str">
        <f t="shared" si="120"/>
        <v>Edibles</v>
      </c>
      <c r="Q652" s="22" t="str">
        <f t="shared" si="125"/>
        <v>D2</v>
      </c>
    </row>
    <row r="653" spans="1:17" x14ac:dyDescent="0.25">
      <c r="A653" s="125" t="str">
        <f t="shared" si="121"/>
        <v>2025-GUS-D2</v>
      </c>
      <c r="B653" s="123">
        <f t="shared" si="122"/>
        <v>45952</v>
      </c>
      <c r="C653" s="125" t="str">
        <f t="shared" si="123"/>
        <v>Day 2</v>
      </c>
      <c r="D653" s="42" t="s">
        <v>493</v>
      </c>
      <c r="E653" s="23" t="str">
        <f>IF(D653="","",VLOOKUP(D653,MASTERLIST!$A:$E,3,FALSE))</f>
        <v>Nadine</v>
      </c>
      <c r="F653" s="23" t="str">
        <f>IF(D653="","",VLOOKUP(D653,MASTERLIST!$A:$E,4,FALSE))</f>
        <v>Downing</v>
      </c>
      <c r="G653" s="23" t="str">
        <f>IF(D653="","",VLOOKUP(D653,MASTERLIST!$A:$E,5,FALSE))</f>
        <v>Nam Ladies</v>
      </c>
      <c r="H653" s="23" t="str">
        <f>IF(D653="","",VLOOKUP(D653,MASTERLIST!$A:$E,2,FALSE))</f>
        <v>Nam Ladies</v>
      </c>
      <c r="I653" s="42" t="s">
        <v>19</v>
      </c>
      <c r="J653" s="40"/>
      <c r="K653" s="42">
        <v>55</v>
      </c>
      <c r="L653" s="41">
        <f t="shared" si="117"/>
        <v>1.7</v>
      </c>
      <c r="M653" s="41">
        <f t="shared" si="118"/>
        <v>1.7</v>
      </c>
      <c r="N653" s="22" t="str">
        <f t="shared" si="119"/>
        <v>Nadine Downing</v>
      </c>
      <c r="O653" s="22" t="str">
        <f t="shared" si="124"/>
        <v>Ladies</v>
      </c>
      <c r="P653" s="22" t="str">
        <f t="shared" si="120"/>
        <v>Edibles</v>
      </c>
      <c r="Q653" s="22" t="str">
        <f t="shared" si="125"/>
        <v>D2</v>
      </c>
    </row>
    <row r="654" spans="1:17" x14ac:dyDescent="0.25">
      <c r="A654" s="125" t="str">
        <f t="shared" si="121"/>
        <v>2025-GUS-D2</v>
      </c>
      <c r="B654" s="123">
        <f t="shared" si="122"/>
        <v>45952</v>
      </c>
      <c r="C654" s="125" t="str">
        <f t="shared" si="123"/>
        <v>Day 2</v>
      </c>
      <c r="D654" s="42" t="s">
        <v>493</v>
      </c>
      <c r="E654" s="23" t="str">
        <f>IF(D654="","",VLOOKUP(D654,MASTERLIST!$A:$E,3,FALSE))</f>
        <v>Nadine</v>
      </c>
      <c r="F654" s="23" t="str">
        <f>IF(D654="","",VLOOKUP(D654,MASTERLIST!$A:$E,4,FALSE))</f>
        <v>Downing</v>
      </c>
      <c r="G654" s="23" t="str">
        <f>IF(D654="","",VLOOKUP(D654,MASTERLIST!$A:$E,5,FALSE))</f>
        <v>Nam Ladies</v>
      </c>
      <c r="H654" s="23" t="str">
        <f>IF(D654="","",VLOOKUP(D654,MASTERLIST!$A:$E,2,FALSE))</f>
        <v>Nam Ladies</v>
      </c>
      <c r="I654" s="42" t="s">
        <v>19</v>
      </c>
      <c r="J654" s="40"/>
      <c r="K654" s="42">
        <v>74</v>
      </c>
      <c r="L654" s="41">
        <f t="shared" si="117"/>
        <v>4.2</v>
      </c>
      <c r="M654" s="41">
        <f t="shared" si="118"/>
        <v>4.2</v>
      </c>
      <c r="N654" s="22" t="str">
        <f t="shared" si="119"/>
        <v>Nadine Downing</v>
      </c>
      <c r="O654" s="22" t="str">
        <f t="shared" si="124"/>
        <v>Ladies</v>
      </c>
      <c r="P654" s="22" t="str">
        <f t="shared" si="120"/>
        <v>Edibles</v>
      </c>
      <c r="Q654" s="22" t="str">
        <f t="shared" si="125"/>
        <v>D2</v>
      </c>
    </row>
    <row r="655" spans="1:17" x14ac:dyDescent="0.25">
      <c r="A655" s="125" t="str">
        <f t="shared" si="121"/>
        <v>2025-GUS-D2</v>
      </c>
      <c r="B655" s="123">
        <f t="shared" si="122"/>
        <v>45952</v>
      </c>
      <c r="C655" s="125" t="str">
        <f t="shared" si="123"/>
        <v>Day 2</v>
      </c>
      <c r="D655" s="42" t="s">
        <v>493</v>
      </c>
      <c r="E655" s="23" t="str">
        <f>IF(D655="","",VLOOKUP(D655,MASTERLIST!$A:$E,3,FALSE))</f>
        <v>Nadine</v>
      </c>
      <c r="F655" s="23" t="str">
        <f>IF(D655="","",VLOOKUP(D655,MASTERLIST!$A:$E,4,FALSE))</f>
        <v>Downing</v>
      </c>
      <c r="G655" s="23" t="str">
        <f>IF(D655="","",VLOOKUP(D655,MASTERLIST!$A:$E,5,FALSE))</f>
        <v>Nam Ladies</v>
      </c>
      <c r="H655" s="23" t="str">
        <f>IF(D655="","",VLOOKUP(D655,MASTERLIST!$A:$E,2,FALSE))</f>
        <v>Nam Ladies</v>
      </c>
      <c r="I655" s="42" t="s">
        <v>19</v>
      </c>
      <c r="J655" s="42"/>
      <c r="K655" s="42">
        <v>48</v>
      </c>
      <c r="L655" s="41">
        <f t="shared" si="117"/>
        <v>1.1000000000000001</v>
      </c>
      <c r="M655" s="41">
        <f t="shared" si="118"/>
        <v>1.1000000000000001</v>
      </c>
      <c r="N655" s="22" t="str">
        <f t="shared" si="119"/>
        <v>Nadine Downing</v>
      </c>
      <c r="O655" s="22" t="str">
        <f t="shared" si="124"/>
        <v>Ladies</v>
      </c>
      <c r="P655" s="22" t="str">
        <f t="shared" si="120"/>
        <v>Edibles</v>
      </c>
      <c r="Q655" s="22" t="str">
        <f t="shared" si="125"/>
        <v>D2</v>
      </c>
    </row>
    <row r="656" spans="1:17" x14ac:dyDescent="0.25">
      <c r="A656" s="125" t="str">
        <f t="shared" si="121"/>
        <v>2025-GUS-D2</v>
      </c>
      <c r="B656" s="123">
        <f t="shared" si="122"/>
        <v>45952</v>
      </c>
      <c r="C656" s="125" t="str">
        <f t="shared" si="123"/>
        <v>Day 2</v>
      </c>
      <c r="D656" s="42" t="s">
        <v>496</v>
      </c>
      <c r="E656" s="23" t="str">
        <f>IF(D656="","",VLOOKUP(D656,MASTERLIST!$A:$E,3,FALSE))</f>
        <v>Domenique</v>
      </c>
      <c r="F656" s="23" t="str">
        <f>IF(D656="","",VLOOKUP(D656,MASTERLIST!$A:$E,4,FALSE))</f>
        <v>Stehle</v>
      </c>
      <c r="G656" s="23" t="str">
        <f>IF(D656="","",VLOOKUP(D656,MASTERLIST!$A:$E,5,FALSE))</f>
        <v>Nam Ladies</v>
      </c>
      <c r="H656" s="23" t="str">
        <f>IF(D656="","",VLOOKUP(D656,MASTERLIST!$A:$E,2,FALSE))</f>
        <v>Nam Ladies</v>
      </c>
      <c r="I656" s="42" t="s">
        <v>19</v>
      </c>
      <c r="J656" s="42"/>
      <c r="K656" s="42">
        <v>59</v>
      </c>
      <c r="L656" s="41">
        <f t="shared" si="117"/>
        <v>2.1</v>
      </c>
      <c r="M656" s="41">
        <f t="shared" si="118"/>
        <v>2.1</v>
      </c>
      <c r="N656" s="22" t="str">
        <f t="shared" si="119"/>
        <v>Domenique Stehle</v>
      </c>
      <c r="O656" s="22" t="str">
        <f t="shared" si="124"/>
        <v>Ladies</v>
      </c>
      <c r="P656" s="22" t="str">
        <f t="shared" si="120"/>
        <v>Edibles</v>
      </c>
      <c r="Q656" s="22" t="str">
        <f t="shared" si="125"/>
        <v>D2</v>
      </c>
    </row>
    <row r="657" spans="1:17" x14ac:dyDescent="0.25">
      <c r="A657" s="125" t="str">
        <f t="shared" si="121"/>
        <v>2025-GUS-D2</v>
      </c>
      <c r="B657" s="123">
        <f t="shared" si="122"/>
        <v>45952</v>
      </c>
      <c r="C657" s="125" t="str">
        <f t="shared" si="123"/>
        <v>Day 2</v>
      </c>
      <c r="D657" s="42" t="s">
        <v>496</v>
      </c>
      <c r="E657" s="23" t="str">
        <f>IF(D657="","",VLOOKUP(D657,MASTERLIST!$A:$E,3,FALSE))</f>
        <v>Domenique</v>
      </c>
      <c r="F657" s="23" t="str">
        <f>IF(D657="","",VLOOKUP(D657,MASTERLIST!$A:$E,4,FALSE))</f>
        <v>Stehle</v>
      </c>
      <c r="G657" s="23" t="str">
        <f>IF(D657="","",VLOOKUP(D657,MASTERLIST!$A:$E,5,FALSE))</f>
        <v>Nam Ladies</v>
      </c>
      <c r="H657" s="23" t="str">
        <f>IF(D657="","",VLOOKUP(D657,MASTERLIST!$A:$E,2,FALSE))</f>
        <v>Nam Ladies</v>
      </c>
      <c r="I657" s="42" t="s">
        <v>19</v>
      </c>
      <c r="J657" s="40"/>
      <c r="K657" s="42">
        <v>46</v>
      </c>
      <c r="L657" s="41">
        <f t="shared" si="117"/>
        <v>1</v>
      </c>
      <c r="M657" s="41">
        <f t="shared" si="118"/>
        <v>1</v>
      </c>
      <c r="N657" s="22" t="str">
        <f t="shared" si="119"/>
        <v>Domenique Stehle</v>
      </c>
      <c r="O657" s="22" t="str">
        <f t="shared" si="124"/>
        <v>Ladies</v>
      </c>
      <c r="P657" s="22" t="str">
        <f t="shared" si="120"/>
        <v>Edibles</v>
      </c>
      <c r="Q657" s="22" t="str">
        <f t="shared" si="125"/>
        <v>D2</v>
      </c>
    </row>
    <row r="658" spans="1:17" x14ac:dyDescent="0.25">
      <c r="A658" s="125" t="str">
        <f t="shared" si="121"/>
        <v>2025-GUS-D2</v>
      </c>
      <c r="B658" s="123">
        <f t="shared" si="122"/>
        <v>45952</v>
      </c>
      <c r="C658" s="125" t="str">
        <f t="shared" si="123"/>
        <v>Day 2</v>
      </c>
      <c r="D658" s="42" t="s">
        <v>496</v>
      </c>
      <c r="E658" s="23" t="str">
        <f>IF(D658="","",VLOOKUP(D658,MASTERLIST!$A:$E,3,FALSE))</f>
        <v>Domenique</v>
      </c>
      <c r="F658" s="23" t="str">
        <f>IF(D658="","",VLOOKUP(D658,MASTERLIST!$A:$E,4,FALSE))</f>
        <v>Stehle</v>
      </c>
      <c r="G658" s="23" t="str">
        <f>IF(D658="","",VLOOKUP(D658,MASTERLIST!$A:$E,5,FALSE))</f>
        <v>Nam Ladies</v>
      </c>
      <c r="H658" s="23" t="str">
        <f>IF(D658="","",VLOOKUP(D658,MASTERLIST!$A:$E,2,FALSE))</f>
        <v>Nam Ladies</v>
      </c>
      <c r="I658" s="42" t="s">
        <v>19</v>
      </c>
      <c r="J658" s="40"/>
      <c r="K658" s="42">
        <v>51</v>
      </c>
      <c r="L658" s="41">
        <f t="shared" si="117"/>
        <v>1.4</v>
      </c>
      <c r="M658" s="41">
        <f t="shared" si="118"/>
        <v>1.4</v>
      </c>
      <c r="N658" s="22" t="str">
        <f t="shared" si="119"/>
        <v>Domenique Stehle</v>
      </c>
      <c r="O658" s="22" t="str">
        <f t="shared" si="124"/>
        <v>Ladies</v>
      </c>
      <c r="P658" s="22" t="str">
        <f t="shared" si="120"/>
        <v>Edibles</v>
      </c>
      <c r="Q658" s="22" t="str">
        <f t="shared" si="125"/>
        <v>D2</v>
      </c>
    </row>
    <row r="659" spans="1:17" x14ac:dyDescent="0.25">
      <c r="A659" s="125" t="str">
        <f t="shared" si="121"/>
        <v>2025-GUS-D2</v>
      </c>
      <c r="B659" s="123">
        <f t="shared" si="122"/>
        <v>45952</v>
      </c>
      <c r="C659" s="125" t="str">
        <f t="shared" si="123"/>
        <v>Day 2</v>
      </c>
      <c r="D659" s="42" t="s">
        <v>496</v>
      </c>
      <c r="E659" s="23" t="str">
        <f>IF(D659="","",VLOOKUP(D659,MASTERLIST!$A:$E,3,FALSE))</f>
        <v>Domenique</v>
      </c>
      <c r="F659" s="23" t="str">
        <f>IF(D659="","",VLOOKUP(D659,MASTERLIST!$A:$E,4,FALSE))</f>
        <v>Stehle</v>
      </c>
      <c r="G659" s="23" t="str">
        <f>IF(D659="","",VLOOKUP(D659,MASTERLIST!$A:$E,5,FALSE))</f>
        <v>Nam Ladies</v>
      </c>
      <c r="H659" s="23" t="str">
        <f>IF(D659="","",VLOOKUP(D659,MASTERLIST!$A:$E,2,FALSE))</f>
        <v>Nam Ladies</v>
      </c>
      <c r="I659" s="42" t="s">
        <v>19</v>
      </c>
      <c r="J659" s="40"/>
      <c r="K659" s="42">
        <v>47</v>
      </c>
      <c r="L659" s="41">
        <f t="shared" si="117"/>
        <v>1.1000000000000001</v>
      </c>
      <c r="M659" s="41">
        <f t="shared" si="118"/>
        <v>1.1000000000000001</v>
      </c>
      <c r="N659" s="22" t="str">
        <f t="shared" si="119"/>
        <v>Domenique Stehle</v>
      </c>
      <c r="O659" s="22" t="str">
        <f t="shared" si="124"/>
        <v>Ladies</v>
      </c>
      <c r="P659" s="22" t="str">
        <f t="shared" si="120"/>
        <v>Edibles</v>
      </c>
      <c r="Q659" s="22" t="str">
        <f t="shared" si="125"/>
        <v>D2</v>
      </c>
    </row>
    <row r="660" spans="1:17" x14ac:dyDescent="0.25">
      <c r="A660" s="125" t="str">
        <f t="shared" si="121"/>
        <v>2025-GUS-D2</v>
      </c>
      <c r="B660" s="123">
        <f t="shared" si="122"/>
        <v>45952</v>
      </c>
      <c r="C660" s="125" t="str">
        <f t="shared" si="123"/>
        <v>Day 2</v>
      </c>
      <c r="D660" s="42" t="s">
        <v>496</v>
      </c>
      <c r="E660" s="23" t="str">
        <f>IF(D660="","",VLOOKUP(D660,MASTERLIST!$A:$E,3,FALSE))</f>
        <v>Domenique</v>
      </c>
      <c r="F660" s="23" t="str">
        <f>IF(D660="","",VLOOKUP(D660,MASTERLIST!$A:$E,4,FALSE))</f>
        <v>Stehle</v>
      </c>
      <c r="G660" s="23" t="str">
        <f>IF(D660="","",VLOOKUP(D660,MASTERLIST!$A:$E,5,FALSE))</f>
        <v>Nam Ladies</v>
      </c>
      <c r="H660" s="23" t="str">
        <f>IF(D660="","",VLOOKUP(D660,MASTERLIST!$A:$E,2,FALSE))</f>
        <v>Nam Ladies</v>
      </c>
      <c r="I660" s="42" t="s">
        <v>19</v>
      </c>
      <c r="J660" s="40"/>
      <c r="K660" s="42">
        <v>56</v>
      </c>
      <c r="L660" s="41">
        <f t="shared" ref="L660:L723" si="126">IF(K660="","",IF(I660="",ROUND(HLOOKUP(J660,kgList,K660,FALSE),1),ROUND(HLOOKUP(I660,kgList,K660,FALSE),1)))</f>
        <v>1.8</v>
      </c>
      <c r="M660" s="41">
        <f t="shared" ref="M660:M723" si="127">IF(L660="","",IF(COUNTA(I660:J660)&gt;1,"Edible or Inedible",IF(COUNTA(I660)=1,L660*1,IF(COUNTA(J660)=1,L660*1,"ERROR"))))</f>
        <v>1.8</v>
      </c>
      <c r="N660" s="22" t="str">
        <f t="shared" si="119"/>
        <v>Domenique Stehle</v>
      </c>
      <c r="O660" s="22" t="str">
        <f t="shared" si="124"/>
        <v>Ladies</v>
      </c>
      <c r="P660" s="22" t="str">
        <f t="shared" si="120"/>
        <v>Edibles</v>
      </c>
      <c r="Q660" s="22" t="str">
        <f t="shared" si="125"/>
        <v>D2</v>
      </c>
    </row>
    <row r="661" spans="1:17" x14ac:dyDescent="0.25">
      <c r="A661" s="125" t="str">
        <f t="shared" si="121"/>
        <v>2025-GUS-D2</v>
      </c>
      <c r="B661" s="123">
        <f t="shared" si="122"/>
        <v>45952</v>
      </c>
      <c r="C661" s="125" t="str">
        <f t="shared" si="123"/>
        <v>Day 2</v>
      </c>
      <c r="D661" s="42" t="s">
        <v>496</v>
      </c>
      <c r="E661" s="23" t="str">
        <f>IF(D661="","",VLOOKUP(D661,MASTERLIST!$A:$E,3,FALSE))</f>
        <v>Domenique</v>
      </c>
      <c r="F661" s="23" t="str">
        <f>IF(D661="","",VLOOKUP(D661,MASTERLIST!$A:$E,4,FALSE))</f>
        <v>Stehle</v>
      </c>
      <c r="G661" s="23" t="str">
        <f>IF(D661="","",VLOOKUP(D661,MASTERLIST!$A:$E,5,FALSE))</f>
        <v>Nam Ladies</v>
      </c>
      <c r="H661" s="23" t="str">
        <f>IF(D661="","",VLOOKUP(D661,MASTERLIST!$A:$E,2,FALSE))</f>
        <v>Nam Ladies</v>
      </c>
      <c r="I661" s="42" t="s">
        <v>19</v>
      </c>
      <c r="J661" s="42"/>
      <c r="K661" s="42">
        <v>50</v>
      </c>
      <c r="L661" s="41">
        <f t="shared" si="126"/>
        <v>1.3</v>
      </c>
      <c r="M661" s="41">
        <f t="shared" si="127"/>
        <v>1.3</v>
      </c>
      <c r="N661" s="22" t="str">
        <f t="shared" si="119"/>
        <v>Domenique Stehle</v>
      </c>
      <c r="O661" s="22" t="str">
        <f t="shared" si="124"/>
        <v>Ladies</v>
      </c>
      <c r="P661" s="22" t="str">
        <f t="shared" si="120"/>
        <v>Edibles</v>
      </c>
      <c r="Q661" s="22" t="str">
        <f t="shared" si="125"/>
        <v>D2</v>
      </c>
    </row>
    <row r="662" spans="1:17" x14ac:dyDescent="0.25">
      <c r="A662" s="125" t="str">
        <f t="shared" si="121"/>
        <v>2025-GUS-D2</v>
      </c>
      <c r="B662" s="123">
        <f t="shared" si="122"/>
        <v>45952</v>
      </c>
      <c r="C662" s="125" t="str">
        <f t="shared" si="123"/>
        <v>Day 2</v>
      </c>
      <c r="D662" s="42" t="s">
        <v>496</v>
      </c>
      <c r="E662" s="23" t="str">
        <f>IF(D662="","",VLOOKUP(D662,MASTERLIST!$A:$E,3,FALSE))</f>
        <v>Domenique</v>
      </c>
      <c r="F662" s="23" t="str">
        <f>IF(D662="","",VLOOKUP(D662,MASTERLIST!$A:$E,4,FALSE))</f>
        <v>Stehle</v>
      </c>
      <c r="G662" s="23" t="str">
        <f>IF(D662="","",VLOOKUP(D662,MASTERLIST!$A:$E,5,FALSE))</f>
        <v>Nam Ladies</v>
      </c>
      <c r="H662" s="23" t="str">
        <f>IF(D662="","",VLOOKUP(D662,MASTERLIST!$A:$E,2,FALSE))</f>
        <v>Nam Ladies</v>
      </c>
      <c r="I662" s="42" t="s">
        <v>19</v>
      </c>
      <c r="J662" s="40"/>
      <c r="K662" s="42">
        <v>55</v>
      </c>
      <c r="L662" s="41">
        <f t="shared" si="126"/>
        <v>1.7</v>
      </c>
      <c r="M662" s="41">
        <f t="shared" si="127"/>
        <v>1.7</v>
      </c>
      <c r="N662" s="22" t="str">
        <f t="shared" si="119"/>
        <v>Domenique Stehle</v>
      </c>
      <c r="O662" s="22" t="str">
        <f t="shared" si="124"/>
        <v>Ladies</v>
      </c>
      <c r="P662" s="22" t="str">
        <f t="shared" si="120"/>
        <v>Edibles</v>
      </c>
      <c r="Q662" s="22" t="str">
        <f t="shared" si="125"/>
        <v>D2</v>
      </c>
    </row>
    <row r="663" spans="1:17" x14ac:dyDescent="0.25">
      <c r="A663" s="125" t="str">
        <f t="shared" si="121"/>
        <v>2025-GUS-D2</v>
      </c>
      <c r="B663" s="123">
        <f t="shared" si="122"/>
        <v>45952</v>
      </c>
      <c r="C663" s="125" t="str">
        <f t="shared" si="123"/>
        <v>Day 2</v>
      </c>
      <c r="D663" s="42" t="s">
        <v>496</v>
      </c>
      <c r="E663" s="23" t="str">
        <f>IF(D663="","",VLOOKUP(D663,MASTERLIST!$A:$E,3,FALSE))</f>
        <v>Domenique</v>
      </c>
      <c r="F663" s="23" t="str">
        <f>IF(D663="","",VLOOKUP(D663,MASTERLIST!$A:$E,4,FALSE))</f>
        <v>Stehle</v>
      </c>
      <c r="G663" s="23" t="str">
        <f>IF(D663="","",VLOOKUP(D663,MASTERLIST!$A:$E,5,FALSE))</f>
        <v>Nam Ladies</v>
      </c>
      <c r="H663" s="23" t="str">
        <f>IF(D663="","",VLOOKUP(D663,MASTERLIST!$A:$E,2,FALSE))</f>
        <v>Nam Ladies</v>
      </c>
      <c r="I663" s="42" t="s">
        <v>19</v>
      </c>
      <c r="J663" s="40"/>
      <c r="K663" s="42">
        <v>54</v>
      </c>
      <c r="L663" s="41">
        <f t="shared" si="126"/>
        <v>1.6</v>
      </c>
      <c r="M663" s="41">
        <f t="shared" si="127"/>
        <v>1.6</v>
      </c>
      <c r="N663" s="22" t="str">
        <f t="shared" si="119"/>
        <v>Domenique Stehle</v>
      </c>
      <c r="O663" s="22" t="str">
        <f t="shared" si="124"/>
        <v>Ladies</v>
      </c>
      <c r="P663" s="22" t="str">
        <f t="shared" si="120"/>
        <v>Edibles</v>
      </c>
      <c r="Q663" s="22" t="str">
        <f t="shared" si="125"/>
        <v>D2</v>
      </c>
    </row>
    <row r="664" spans="1:17" x14ac:dyDescent="0.25">
      <c r="A664" s="125" t="str">
        <f t="shared" si="121"/>
        <v>2025-GUS-D2</v>
      </c>
      <c r="B664" s="123">
        <f t="shared" si="122"/>
        <v>45952</v>
      </c>
      <c r="C664" s="125" t="str">
        <f t="shared" si="123"/>
        <v>Day 2</v>
      </c>
      <c r="D664" s="42" t="s">
        <v>496</v>
      </c>
      <c r="E664" s="23" t="str">
        <f>IF(D664="","",VLOOKUP(D664,MASTERLIST!$A:$E,3,FALSE))</f>
        <v>Domenique</v>
      </c>
      <c r="F664" s="23" t="str">
        <f>IF(D664="","",VLOOKUP(D664,MASTERLIST!$A:$E,4,FALSE))</f>
        <v>Stehle</v>
      </c>
      <c r="G664" s="23" t="str">
        <f>IF(D664="","",VLOOKUP(D664,MASTERLIST!$A:$E,5,FALSE))</f>
        <v>Nam Ladies</v>
      </c>
      <c r="H664" s="23" t="str">
        <f>IF(D664="","",VLOOKUP(D664,MASTERLIST!$A:$E,2,FALSE))</f>
        <v>Nam Ladies</v>
      </c>
      <c r="I664" s="42" t="s">
        <v>19</v>
      </c>
      <c r="J664" s="40"/>
      <c r="K664" s="42">
        <v>53</v>
      </c>
      <c r="L664" s="41">
        <f t="shared" si="126"/>
        <v>1.5</v>
      </c>
      <c r="M664" s="41">
        <f t="shared" si="127"/>
        <v>1.5</v>
      </c>
      <c r="N664" s="22" t="str">
        <f t="shared" si="119"/>
        <v>Domenique Stehle</v>
      </c>
      <c r="O664" s="22" t="str">
        <f t="shared" si="124"/>
        <v>Ladies</v>
      </c>
      <c r="P664" s="22" t="str">
        <f t="shared" si="120"/>
        <v>Edibles</v>
      </c>
      <c r="Q664" s="22" t="str">
        <f t="shared" si="125"/>
        <v>D2</v>
      </c>
    </row>
    <row r="665" spans="1:17" x14ac:dyDescent="0.25">
      <c r="A665" s="125" t="str">
        <f t="shared" si="121"/>
        <v>2025-GUS-D2</v>
      </c>
      <c r="B665" s="123">
        <f t="shared" si="122"/>
        <v>45952</v>
      </c>
      <c r="C665" s="125" t="str">
        <f t="shared" si="123"/>
        <v>Day 2</v>
      </c>
      <c r="D665" s="42" t="s">
        <v>496</v>
      </c>
      <c r="E665" s="23" t="str">
        <f>IF(D665="","",VLOOKUP(D665,MASTERLIST!$A:$E,3,FALSE))</f>
        <v>Domenique</v>
      </c>
      <c r="F665" s="23" t="str">
        <f>IF(D665="","",VLOOKUP(D665,MASTERLIST!$A:$E,4,FALSE))</f>
        <v>Stehle</v>
      </c>
      <c r="G665" s="23" t="str">
        <f>IF(D665="","",VLOOKUP(D665,MASTERLIST!$A:$E,5,FALSE))</f>
        <v>Nam Ladies</v>
      </c>
      <c r="H665" s="23" t="str">
        <f>IF(D665="","",VLOOKUP(D665,MASTERLIST!$A:$E,2,FALSE))</f>
        <v>Nam Ladies</v>
      </c>
      <c r="I665" s="42" t="s">
        <v>19</v>
      </c>
      <c r="J665" s="40"/>
      <c r="K665" s="42">
        <v>48</v>
      </c>
      <c r="L665" s="41">
        <f t="shared" si="126"/>
        <v>1.1000000000000001</v>
      </c>
      <c r="M665" s="41">
        <f t="shared" si="127"/>
        <v>1.1000000000000001</v>
      </c>
      <c r="N665" s="22" t="str">
        <f t="shared" si="119"/>
        <v>Domenique Stehle</v>
      </c>
      <c r="O665" s="22" t="str">
        <f t="shared" si="124"/>
        <v>Ladies</v>
      </c>
      <c r="P665" s="22" t="str">
        <f t="shared" si="120"/>
        <v>Edibles</v>
      </c>
      <c r="Q665" s="22" t="str">
        <f t="shared" si="125"/>
        <v>D2</v>
      </c>
    </row>
    <row r="666" spans="1:17" x14ac:dyDescent="0.25">
      <c r="A666" s="125" t="str">
        <f t="shared" si="121"/>
        <v>2025-GUS-D2</v>
      </c>
      <c r="B666" s="123">
        <f t="shared" si="122"/>
        <v>45952</v>
      </c>
      <c r="C666" s="125" t="str">
        <f t="shared" si="123"/>
        <v>Day 2</v>
      </c>
      <c r="D666" s="42" t="s">
        <v>496</v>
      </c>
      <c r="E666" s="23" t="str">
        <f>IF(D666="","",VLOOKUP(D666,MASTERLIST!$A:$E,3,FALSE))</f>
        <v>Domenique</v>
      </c>
      <c r="F666" s="23" t="str">
        <f>IF(D666="","",VLOOKUP(D666,MASTERLIST!$A:$E,4,FALSE))</f>
        <v>Stehle</v>
      </c>
      <c r="G666" s="23" t="str">
        <f>IF(D666="","",VLOOKUP(D666,MASTERLIST!$A:$E,5,FALSE))</f>
        <v>Nam Ladies</v>
      </c>
      <c r="H666" s="23" t="str">
        <f>IF(D666="","",VLOOKUP(D666,MASTERLIST!$A:$E,2,FALSE))</f>
        <v>Nam Ladies</v>
      </c>
      <c r="I666" s="42" t="s">
        <v>19</v>
      </c>
      <c r="J666" s="40"/>
      <c r="K666" s="42">
        <v>52</v>
      </c>
      <c r="L666" s="41">
        <f t="shared" si="126"/>
        <v>1.4</v>
      </c>
      <c r="M666" s="41">
        <f t="shared" si="127"/>
        <v>1.4</v>
      </c>
      <c r="N666" s="22" t="str">
        <f t="shared" ref="N666:N729" si="128">CONCATENATE(E666," ",F666)</f>
        <v>Domenique Stehle</v>
      </c>
      <c r="O666" s="22" t="str">
        <f t="shared" si="124"/>
        <v>Ladies</v>
      </c>
      <c r="P666" s="22" t="str">
        <f t="shared" ref="P666:P729" si="129">IF(I666="",IF(J666="","",$J$1),$I$1)</f>
        <v>Edibles</v>
      </c>
      <c r="Q666" s="22" t="str">
        <f t="shared" si="125"/>
        <v>D2</v>
      </c>
    </row>
    <row r="667" spans="1:17" x14ac:dyDescent="0.25">
      <c r="A667" s="125" t="str">
        <f t="shared" si="121"/>
        <v>2025-GUS-D2</v>
      </c>
      <c r="B667" s="123">
        <f t="shared" si="122"/>
        <v>45952</v>
      </c>
      <c r="C667" s="125" t="str">
        <f t="shared" si="123"/>
        <v>Day 2</v>
      </c>
      <c r="D667" s="42" t="s">
        <v>293</v>
      </c>
      <c r="E667" s="23" t="str">
        <f>IF(D667="","",VLOOKUP(D667,MASTERLIST!$A:$E,3,FALSE))</f>
        <v>Christel</v>
      </c>
      <c r="F667" s="23" t="str">
        <f>IF(D667="","",VLOOKUP(D667,MASTERLIST!$A:$E,4,FALSE))</f>
        <v>Visser</v>
      </c>
      <c r="G667" s="23" t="str">
        <f>IF(D667="","",VLOOKUP(D667,MASTERLIST!$A:$E,5,FALSE))</f>
        <v>Nam Ladies</v>
      </c>
      <c r="H667" s="23" t="str">
        <f>IF(D667="","",VLOOKUP(D667,MASTERLIST!$A:$E,2,FALSE))</f>
        <v>Nam Ladies</v>
      </c>
      <c r="I667" s="42" t="s">
        <v>19</v>
      </c>
      <c r="J667" s="42"/>
      <c r="K667" s="42">
        <v>48</v>
      </c>
      <c r="L667" s="41">
        <f t="shared" si="126"/>
        <v>1.1000000000000001</v>
      </c>
      <c r="M667" s="41">
        <f t="shared" si="127"/>
        <v>1.1000000000000001</v>
      </c>
      <c r="N667" s="22" t="str">
        <f t="shared" si="128"/>
        <v>Christel Visser</v>
      </c>
      <c r="O667" s="22" t="str">
        <f t="shared" si="124"/>
        <v>Ladies</v>
      </c>
      <c r="P667" s="22" t="str">
        <f t="shared" si="129"/>
        <v>Edibles</v>
      </c>
      <c r="Q667" s="22" t="str">
        <f t="shared" si="125"/>
        <v>D2</v>
      </c>
    </row>
    <row r="668" spans="1:17" x14ac:dyDescent="0.25">
      <c r="A668" s="125" t="str">
        <f t="shared" si="121"/>
        <v>2025-GUS-D2</v>
      </c>
      <c r="B668" s="123">
        <f t="shared" si="122"/>
        <v>45952</v>
      </c>
      <c r="C668" s="125" t="str">
        <f t="shared" si="123"/>
        <v>Day 2</v>
      </c>
      <c r="D668" s="42" t="s">
        <v>293</v>
      </c>
      <c r="E668" s="23" t="str">
        <f>IF(D668="","",VLOOKUP(D668,MASTERLIST!$A:$E,3,FALSE))</f>
        <v>Christel</v>
      </c>
      <c r="F668" s="23" t="str">
        <f>IF(D668="","",VLOOKUP(D668,MASTERLIST!$A:$E,4,FALSE))</f>
        <v>Visser</v>
      </c>
      <c r="G668" s="23" t="str">
        <f>IF(D668="","",VLOOKUP(D668,MASTERLIST!$A:$E,5,FALSE))</f>
        <v>Nam Ladies</v>
      </c>
      <c r="H668" s="23" t="str">
        <f>IF(D668="","",VLOOKUP(D668,MASTERLIST!$A:$E,2,FALSE))</f>
        <v>Nam Ladies</v>
      </c>
      <c r="I668" s="42" t="s">
        <v>19</v>
      </c>
      <c r="J668" s="42"/>
      <c r="K668" s="42">
        <v>58</v>
      </c>
      <c r="L668" s="41">
        <f t="shared" si="126"/>
        <v>2</v>
      </c>
      <c r="M668" s="41">
        <f t="shared" si="127"/>
        <v>2</v>
      </c>
      <c r="N668" s="22" t="str">
        <f t="shared" si="128"/>
        <v>Christel Visser</v>
      </c>
      <c r="O668" s="22" t="str">
        <f t="shared" si="124"/>
        <v>Ladies</v>
      </c>
      <c r="P668" s="22" t="str">
        <f t="shared" si="129"/>
        <v>Edibles</v>
      </c>
      <c r="Q668" s="22" t="str">
        <f t="shared" si="125"/>
        <v>D2</v>
      </c>
    </row>
    <row r="669" spans="1:17" x14ac:dyDescent="0.25">
      <c r="A669" s="125" t="str">
        <f t="shared" si="121"/>
        <v>2025-GUS-D2</v>
      </c>
      <c r="B669" s="123">
        <f t="shared" si="122"/>
        <v>45952</v>
      </c>
      <c r="C669" s="125" t="str">
        <f t="shared" si="123"/>
        <v>Day 2</v>
      </c>
      <c r="D669" s="42" t="s">
        <v>293</v>
      </c>
      <c r="E669" s="23" t="str">
        <f>IF(D669="","",VLOOKUP(D669,MASTERLIST!$A:$E,3,FALSE))</f>
        <v>Christel</v>
      </c>
      <c r="F669" s="23" t="str">
        <f>IF(D669="","",VLOOKUP(D669,MASTERLIST!$A:$E,4,FALSE))</f>
        <v>Visser</v>
      </c>
      <c r="G669" s="23" t="str">
        <f>IF(D669="","",VLOOKUP(D669,MASTERLIST!$A:$E,5,FALSE))</f>
        <v>Nam Ladies</v>
      </c>
      <c r="H669" s="23" t="str">
        <f>IF(D669="","",VLOOKUP(D669,MASTERLIST!$A:$E,2,FALSE))</f>
        <v>Nam Ladies</v>
      </c>
      <c r="I669" s="42" t="s">
        <v>19</v>
      </c>
      <c r="J669" s="42"/>
      <c r="K669" s="42">
        <v>69</v>
      </c>
      <c r="L669" s="41">
        <f t="shared" si="126"/>
        <v>3.4</v>
      </c>
      <c r="M669" s="41">
        <f t="shared" si="127"/>
        <v>3.4</v>
      </c>
      <c r="N669" s="22" t="str">
        <f t="shared" si="128"/>
        <v>Christel Visser</v>
      </c>
      <c r="O669" s="22" t="str">
        <f t="shared" si="124"/>
        <v>Ladies</v>
      </c>
      <c r="P669" s="22" t="str">
        <f t="shared" si="129"/>
        <v>Edibles</v>
      </c>
      <c r="Q669" s="22" t="str">
        <f t="shared" si="125"/>
        <v>D2</v>
      </c>
    </row>
    <row r="670" spans="1:17" x14ac:dyDescent="0.25">
      <c r="A670" s="125" t="str">
        <f t="shared" si="121"/>
        <v>2025-GUS-D2</v>
      </c>
      <c r="B670" s="123">
        <f t="shared" si="122"/>
        <v>45952</v>
      </c>
      <c r="C670" s="125" t="str">
        <f t="shared" si="123"/>
        <v>Day 2</v>
      </c>
      <c r="D670" s="42" t="s">
        <v>293</v>
      </c>
      <c r="E670" s="23" t="str">
        <f>IF(D670="","",VLOOKUP(D670,MASTERLIST!$A:$E,3,FALSE))</f>
        <v>Christel</v>
      </c>
      <c r="F670" s="23" t="str">
        <f>IF(D670="","",VLOOKUP(D670,MASTERLIST!$A:$E,4,FALSE))</f>
        <v>Visser</v>
      </c>
      <c r="G670" s="23" t="str">
        <f>IF(D670="","",VLOOKUP(D670,MASTERLIST!$A:$E,5,FALSE))</f>
        <v>Nam Ladies</v>
      </c>
      <c r="H670" s="23" t="str">
        <f>IF(D670="","",VLOOKUP(D670,MASTERLIST!$A:$E,2,FALSE))</f>
        <v>Nam Ladies</v>
      </c>
      <c r="I670" s="42" t="s">
        <v>19</v>
      </c>
      <c r="J670" s="40"/>
      <c r="K670" s="42">
        <v>51</v>
      </c>
      <c r="L670" s="41">
        <f t="shared" si="126"/>
        <v>1.4</v>
      </c>
      <c r="M670" s="41">
        <f t="shared" si="127"/>
        <v>1.4</v>
      </c>
      <c r="N670" s="22" t="str">
        <f t="shared" si="128"/>
        <v>Christel Visser</v>
      </c>
      <c r="O670" s="22" t="str">
        <f t="shared" si="124"/>
        <v>Ladies</v>
      </c>
      <c r="P670" s="22" t="str">
        <f t="shared" si="129"/>
        <v>Edibles</v>
      </c>
      <c r="Q670" s="22" t="str">
        <f t="shared" si="125"/>
        <v>D2</v>
      </c>
    </row>
    <row r="671" spans="1:17" x14ac:dyDescent="0.25">
      <c r="A671" s="125" t="str">
        <f t="shared" si="121"/>
        <v>2025-GUS-D2</v>
      </c>
      <c r="B671" s="123">
        <f t="shared" si="122"/>
        <v>45952</v>
      </c>
      <c r="C671" s="125" t="str">
        <f t="shared" si="123"/>
        <v>Day 2</v>
      </c>
      <c r="D671" s="42" t="s">
        <v>293</v>
      </c>
      <c r="E671" s="23" t="str">
        <f>IF(D671="","",VLOOKUP(D671,MASTERLIST!$A:$E,3,FALSE))</f>
        <v>Christel</v>
      </c>
      <c r="F671" s="23" t="str">
        <f>IF(D671="","",VLOOKUP(D671,MASTERLIST!$A:$E,4,FALSE))</f>
        <v>Visser</v>
      </c>
      <c r="G671" s="23" t="str">
        <f>IF(D671="","",VLOOKUP(D671,MASTERLIST!$A:$E,5,FALSE))</f>
        <v>Nam Ladies</v>
      </c>
      <c r="H671" s="23" t="str">
        <f>IF(D671="","",VLOOKUP(D671,MASTERLIST!$A:$E,2,FALSE))</f>
        <v>Nam Ladies</v>
      </c>
      <c r="I671" s="42" t="s">
        <v>19</v>
      </c>
      <c r="J671" s="40"/>
      <c r="K671" s="42">
        <v>44</v>
      </c>
      <c r="L671" s="41">
        <f t="shared" si="126"/>
        <v>0.9</v>
      </c>
      <c r="M671" s="41">
        <f t="shared" si="127"/>
        <v>0.9</v>
      </c>
      <c r="N671" s="22" t="str">
        <f t="shared" si="128"/>
        <v>Christel Visser</v>
      </c>
      <c r="O671" s="22" t="str">
        <f t="shared" si="124"/>
        <v>Ladies</v>
      </c>
      <c r="P671" s="22" t="str">
        <f t="shared" si="129"/>
        <v>Edibles</v>
      </c>
      <c r="Q671" s="22" t="str">
        <f t="shared" si="125"/>
        <v>D2</v>
      </c>
    </row>
    <row r="672" spans="1:17" x14ac:dyDescent="0.25">
      <c r="A672" s="125" t="str">
        <f t="shared" si="121"/>
        <v>2025-GUS-D2</v>
      </c>
      <c r="B672" s="123">
        <f t="shared" si="122"/>
        <v>45952</v>
      </c>
      <c r="C672" s="125" t="str">
        <f t="shared" si="123"/>
        <v>Day 2</v>
      </c>
      <c r="D672" s="42" t="s">
        <v>293</v>
      </c>
      <c r="E672" s="23" t="str">
        <f>IF(D672="","",VLOOKUP(D672,MASTERLIST!$A:$E,3,FALSE))</f>
        <v>Christel</v>
      </c>
      <c r="F672" s="23" t="str">
        <f>IF(D672="","",VLOOKUP(D672,MASTERLIST!$A:$E,4,FALSE))</f>
        <v>Visser</v>
      </c>
      <c r="G672" s="23" t="str">
        <f>IF(D672="","",VLOOKUP(D672,MASTERLIST!$A:$E,5,FALSE))</f>
        <v>Nam Ladies</v>
      </c>
      <c r="H672" s="23" t="str">
        <f>IF(D672="","",VLOOKUP(D672,MASTERLIST!$A:$E,2,FALSE))</f>
        <v>Nam Ladies</v>
      </c>
      <c r="I672" s="42" t="s">
        <v>19</v>
      </c>
      <c r="J672" s="42"/>
      <c r="K672" s="42">
        <v>58</v>
      </c>
      <c r="L672" s="41">
        <f t="shared" si="126"/>
        <v>2</v>
      </c>
      <c r="M672" s="41">
        <f t="shared" si="127"/>
        <v>2</v>
      </c>
      <c r="N672" s="22" t="str">
        <f t="shared" si="128"/>
        <v>Christel Visser</v>
      </c>
      <c r="O672" s="22" t="str">
        <f t="shared" si="124"/>
        <v>Ladies</v>
      </c>
      <c r="P672" s="22" t="str">
        <f t="shared" si="129"/>
        <v>Edibles</v>
      </c>
      <c r="Q672" s="22" t="str">
        <f t="shared" si="125"/>
        <v>D2</v>
      </c>
    </row>
    <row r="673" spans="1:17" x14ac:dyDescent="0.25">
      <c r="A673" s="125" t="str">
        <f t="shared" si="121"/>
        <v>2025-GUS-D2</v>
      </c>
      <c r="B673" s="123">
        <f t="shared" si="122"/>
        <v>45952</v>
      </c>
      <c r="C673" s="125" t="str">
        <f t="shared" si="123"/>
        <v>Day 2</v>
      </c>
      <c r="D673" s="42" t="s">
        <v>293</v>
      </c>
      <c r="E673" s="23" t="str">
        <f>IF(D673="","",VLOOKUP(D673,MASTERLIST!$A:$E,3,FALSE))</f>
        <v>Christel</v>
      </c>
      <c r="F673" s="23" t="str">
        <f>IF(D673="","",VLOOKUP(D673,MASTERLIST!$A:$E,4,FALSE))</f>
        <v>Visser</v>
      </c>
      <c r="G673" s="23" t="str">
        <f>IF(D673="","",VLOOKUP(D673,MASTERLIST!$A:$E,5,FALSE))</f>
        <v>Nam Ladies</v>
      </c>
      <c r="H673" s="23" t="str">
        <f>IF(D673="","",VLOOKUP(D673,MASTERLIST!$A:$E,2,FALSE))</f>
        <v>Nam Ladies</v>
      </c>
      <c r="I673" s="42"/>
      <c r="J673" s="40" t="s">
        <v>141</v>
      </c>
      <c r="K673" s="42">
        <v>112</v>
      </c>
      <c r="L673" s="41">
        <f t="shared" si="126"/>
        <v>6.4</v>
      </c>
      <c r="M673" s="41">
        <f t="shared" si="127"/>
        <v>6.4</v>
      </c>
      <c r="N673" s="22" t="str">
        <f t="shared" si="128"/>
        <v>Christel Visser</v>
      </c>
      <c r="O673" s="22" t="str">
        <f t="shared" si="124"/>
        <v>Ladies</v>
      </c>
      <c r="P673" s="22" t="str">
        <f t="shared" si="129"/>
        <v>Inedibles</v>
      </c>
      <c r="Q673" s="22" t="str">
        <f t="shared" si="125"/>
        <v>D2</v>
      </c>
    </row>
    <row r="674" spans="1:17" x14ac:dyDescent="0.25">
      <c r="A674" s="125" t="str">
        <f t="shared" si="121"/>
        <v>2025-GUS-D2</v>
      </c>
      <c r="B674" s="123">
        <f t="shared" si="122"/>
        <v>45952</v>
      </c>
      <c r="C674" s="125" t="str">
        <f t="shared" si="123"/>
        <v>Day 2</v>
      </c>
      <c r="D674" s="42" t="s">
        <v>473</v>
      </c>
      <c r="E674" s="23" t="str">
        <f>IF(D674="","",VLOOKUP(D674,MASTERLIST!$A:$E,3,FALSE))</f>
        <v>Sonita</v>
      </c>
      <c r="F674" s="23" t="str">
        <f>IF(D674="","",VLOOKUP(D674,MASTERLIST!$A:$E,4,FALSE))</f>
        <v>Arangies</v>
      </c>
      <c r="G674" s="23" t="str">
        <f>IF(D674="","",VLOOKUP(D674,MASTERLIST!$A:$E,5,FALSE))</f>
        <v>Nam Ladies</v>
      </c>
      <c r="H674" s="23" t="str">
        <f>IF(D674="","",VLOOKUP(D674,MASTERLIST!$A:$E,2,FALSE))</f>
        <v>Nam Ladies</v>
      </c>
      <c r="I674" s="42"/>
      <c r="J674" s="40"/>
      <c r="K674" s="42"/>
      <c r="L674" s="41" t="str">
        <f t="shared" si="126"/>
        <v/>
      </c>
      <c r="M674" s="41" t="str">
        <f t="shared" si="127"/>
        <v/>
      </c>
      <c r="N674" s="22" t="str">
        <f t="shared" si="128"/>
        <v>Sonita Arangies</v>
      </c>
      <c r="O674" s="22" t="str">
        <f t="shared" si="124"/>
        <v>Ladies</v>
      </c>
      <c r="P674" s="22" t="str">
        <f t="shared" si="129"/>
        <v/>
      </c>
      <c r="Q674" s="22" t="str">
        <f t="shared" si="125"/>
        <v>D2</v>
      </c>
    </row>
    <row r="675" spans="1:17" x14ac:dyDescent="0.25">
      <c r="A675" s="125" t="str">
        <f t="shared" si="121"/>
        <v>2025-GUS-D2</v>
      </c>
      <c r="B675" s="123">
        <f t="shared" si="122"/>
        <v>45952</v>
      </c>
      <c r="C675" s="125" t="str">
        <f t="shared" si="123"/>
        <v>Day 2</v>
      </c>
      <c r="D675" s="42" t="s">
        <v>282</v>
      </c>
      <c r="E675" s="23" t="str">
        <f>IF(D675="","",VLOOKUP(D675,MASTERLIST!$A:$E,3,FALSE))</f>
        <v>Frank</v>
      </c>
      <c r="F675" s="23" t="str">
        <f>IF(D675="","",VLOOKUP(D675,MASTERLIST!$A:$E,4,FALSE))</f>
        <v>Borruso</v>
      </c>
      <c r="G675" s="23" t="str">
        <f>IF(D675="","",VLOOKUP(D675,MASTERLIST!$A:$E,5,FALSE))</f>
        <v>Nam Masters</v>
      </c>
      <c r="H675" s="23" t="str">
        <f>IF(D675="","",VLOOKUP(D675,MASTERLIST!$A:$E,2,FALSE))</f>
        <v>Nam Masters</v>
      </c>
      <c r="I675" s="42" t="s">
        <v>19</v>
      </c>
      <c r="J675" s="40"/>
      <c r="K675" s="42">
        <v>48</v>
      </c>
      <c r="L675" s="41">
        <f t="shared" si="126"/>
        <v>1.1000000000000001</v>
      </c>
      <c r="M675" s="41">
        <f t="shared" si="127"/>
        <v>1.1000000000000001</v>
      </c>
      <c r="N675" s="22" t="str">
        <f t="shared" si="128"/>
        <v>Frank Borruso</v>
      </c>
      <c r="O675" s="22" t="str">
        <f t="shared" si="124"/>
        <v>Masters</v>
      </c>
      <c r="P675" s="22" t="str">
        <f t="shared" si="129"/>
        <v>Edibles</v>
      </c>
      <c r="Q675" s="22" t="str">
        <f t="shared" si="125"/>
        <v>D2</v>
      </c>
    </row>
    <row r="676" spans="1:17" x14ac:dyDescent="0.25">
      <c r="A676" s="125" t="str">
        <f t="shared" ref="A676:A739" si="130">IF(D676="","",A675)</f>
        <v>2025-GUS-D2</v>
      </c>
      <c r="B676" s="123">
        <f t="shared" ref="B676:B739" si="131">IF(D676="","",B675)</f>
        <v>45952</v>
      </c>
      <c r="C676" s="125" t="str">
        <f t="shared" ref="C676:C739" si="132">IF(D676="","",C675)</f>
        <v>Day 2</v>
      </c>
      <c r="D676" s="42" t="s">
        <v>282</v>
      </c>
      <c r="E676" s="23" t="str">
        <f>IF(D676="","",VLOOKUP(D676,MASTERLIST!$A:$E,3,FALSE))</f>
        <v>Frank</v>
      </c>
      <c r="F676" s="23" t="str">
        <f>IF(D676="","",VLOOKUP(D676,MASTERLIST!$A:$E,4,FALSE))</f>
        <v>Borruso</v>
      </c>
      <c r="G676" s="23" t="str">
        <f>IF(D676="","",VLOOKUP(D676,MASTERLIST!$A:$E,5,FALSE))</f>
        <v>Nam Masters</v>
      </c>
      <c r="H676" s="23" t="str">
        <f>IF(D676="","",VLOOKUP(D676,MASTERLIST!$A:$E,2,FALSE))</f>
        <v>Nam Masters</v>
      </c>
      <c r="I676" s="42" t="s">
        <v>19</v>
      </c>
      <c r="J676" s="40"/>
      <c r="K676" s="42">
        <v>54</v>
      </c>
      <c r="L676" s="41">
        <f t="shared" si="126"/>
        <v>1.6</v>
      </c>
      <c r="M676" s="41">
        <f t="shared" si="127"/>
        <v>1.6</v>
      </c>
      <c r="N676" s="22" t="str">
        <f t="shared" si="128"/>
        <v>Frank Borruso</v>
      </c>
      <c r="O676" s="22" t="str">
        <f t="shared" si="124"/>
        <v>Masters</v>
      </c>
      <c r="P676" s="22" t="str">
        <f t="shared" si="129"/>
        <v>Edibles</v>
      </c>
      <c r="Q676" s="22" t="str">
        <f t="shared" si="125"/>
        <v>D2</v>
      </c>
    </row>
    <row r="677" spans="1:17" x14ac:dyDescent="0.25">
      <c r="A677" s="125" t="str">
        <f t="shared" si="130"/>
        <v>2025-GUS-D2</v>
      </c>
      <c r="B677" s="123">
        <f t="shared" si="131"/>
        <v>45952</v>
      </c>
      <c r="C677" s="125" t="str">
        <f t="shared" si="132"/>
        <v>Day 2</v>
      </c>
      <c r="D677" s="42" t="s">
        <v>282</v>
      </c>
      <c r="E677" s="23" t="str">
        <f>IF(D677="","",VLOOKUP(D677,MASTERLIST!$A:$E,3,FALSE))</f>
        <v>Frank</v>
      </c>
      <c r="F677" s="23" t="str">
        <f>IF(D677="","",VLOOKUP(D677,MASTERLIST!$A:$E,4,FALSE))</f>
        <v>Borruso</v>
      </c>
      <c r="G677" s="23" t="str">
        <f>IF(D677="","",VLOOKUP(D677,MASTERLIST!$A:$E,5,FALSE))</f>
        <v>Nam Masters</v>
      </c>
      <c r="H677" s="23" t="str">
        <f>IF(D677="","",VLOOKUP(D677,MASTERLIST!$A:$E,2,FALSE))</f>
        <v>Nam Masters</v>
      </c>
      <c r="I677" s="42" t="s">
        <v>19</v>
      </c>
      <c r="J677" s="42"/>
      <c r="K677" s="42">
        <v>56</v>
      </c>
      <c r="L677" s="41">
        <f t="shared" si="126"/>
        <v>1.8</v>
      </c>
      <c r="M677" s="41">
        <f t="shared" si="127"/>
        <v>1.8</v>
      </c>
      <c r="N677" s="22" t="str">
        <f t="shared" si="128"/>
        <v>Frank Borruso</v>
      </c>
      <c r="O677" s="22" t="str">
        <f t="shared" si="124"/>
        <v>Masters</v>
      </c>
      <c r="P677" s="22" t="str">
        <f t="shared" si="129"/>
        <v>Edibles</v>
      </c>
      <c r="Q677" s="22" t="str">
        <f t="shared" si="125"/>
        <v>D2</v>
      </c>
    </row>
    <row r="678" spans="1:17" x14ac:dyDescent="0.25">
      <c r="A678" s="125" t="str">
        <f t="shared" si="130"/>
        <v>2025-GUS-D2</v>
      </c>
      <c r="B678" s="123">
        <f t="shared" si="131"/>
        <v>45952</v>
      </c>
      <c r="C678" s="125" t="str">
        <f t="shared" si="132"/>
        <v>Day 2</v>
      </c>
      <c r="D678" s="42" t="s">
        <v>282</v>
      </c>
      <c r="E678" s="23" t="str">
        <f>IF(D678="","",VLOOKUP(D678,MASTERLIST!$A:$E,3,FALSE))</f>
        <v>Frank</v>
      </c>
      <c r="F678" s="23" t="str">
        <f>IF(D678="","",VLOOKUP(D678,MASTERLIST!$A:$E,4,FALSE))</f>
        <v>Borruso</v>
      </c>
      <c r="G678" s="23" t="str">
        <f>IF(D678="","",VLOOKUP(D678,MASTERLIST!$A:$E,5,FALSE))</f>
        <v>Nam Masters</v>
      </c>
      <c r="H678" s="23" t="str">
        <f>IF(D678="","",VLOOKUP(D678,MASTERLIST!$A:$E,2,FALSE))</f>
        <v>Nam Masters</v>
      </c>
      <c r="I678" s="42" t="s">
        <v>19</v>
      </c>
      <c r="J678" s="40"/>
      <c r="K678" s="42">
        <v>47</v>
      </c>
      <c r="L678" s="41">
        <f t="shared" si="126"/>
        <v>1.1000000000000001</v>
      </c>
      <c r="M678" s="41">
        <f t="shared" si="127"/>
        <v>1.1000000000000001</v>
      </c>
      <c r="N678" s="22" t="str">
        <f t="shared" si="128"/>
        <v>Frank Borruso</v>
      </c>
      <c r="O678" s="22" t="str">
        <f t="shared" si="124"/>
        <v>Masters</v>
      </c>
      <c r="P678" s="22" t="str">
        <f t="shared" si="129"/>
        <v>Edibles</v>
      </c>
      <c r="Q678" s="22" t="str">
        <f t="shared" si="125"/>
        <v>D2</v>
      </c>
    </row>
    <row r="679" spans="1:17" x14ac:dyDescent="0.25">
      <c r="A679" s="125" t="str">
        <f t="shared" si="130"/>
        <v>2025-GUS-D2</v>
      </c>
      <c r="B679" s="123">
        <f t="shared" si="131"/>
        <v>45952</v>
      </c>
      <c r="C679" s="125" t="str">
        <f t="shared" si="132"/>
        <v>Day 2</v>
      </c>
      <c r="D679" s="42" t="s">
        <v>282</v>
      </c>
      <c r="E679" s="23" t="str">
        <f>IF(D679="","",VLOOKUP(D679,MASTERLIST!$A:$E,3,FALSE))</f>
        <v>Frank</v>
      </c>
      <c r="F679" s="23" t="str">
        <f>IF(D679="","",VLOOKUP(D679,MASTERLIST!$A:$E,4,FALSE))</f>
        <v>Borruso</v>
      </c>
      <c r="G679" s="23" t="str">
        <f>IF(D679="","",VLOOKUP(D679,MASTERLIST!$A:$E,5,FALSE))</f>
        <v>Nam Masters</v>
      </c>
      <c r="H679" s="23" t="str">
        <f>IF(D679="","",VLOOKUP(D679,MASTERLIST!$A:$E,2,FALSE))</f>
        <v>Nam Masters</v>
      </c>
      <c r="I679" s="42" t="s">
        <v>19</v>
      </c>
      <c r="J679" s="42"/>
      <c r="K679" s="42">
        <v>56</v>
      </c>
      <c r="L679" s="41">
        <f t="shared" si="126"/>
        <v>1.8</v>
      </c>
      <c r="M679" s="41">
        <f t="shared" si="127"/>
        <v>1.8</v>
      </c>
      <c r="N679" s="22" t="str">
        <f t="shared" si="128"/>
        <v>Frank Borruso</v>
      </c>
      <c r="O679" s="22" t="str">
        <f t="shared" si="124"/>
        <v>Masters</v>
      </c>
      <c r="P679" s="22" t="str">
        <f t="shared" si="129"/>
        <v>Edibles</v>
      </c>
      <c r="Q679" s="22" t="str">
        <f t="shared" si="125"/>
        <v>D2</v>
      </c>
    </row>
    <row r="680" spans="1:17" x14ac:dyDescent="0.25">
      <c r="A680" s="125" t="str">
        <f t="shared" si="130"/>
        <v>2025-GUS-D2</v>
      </c>
      <c r="B680" s="123">
        <f t="shared" si="131"/>
        <v>45952</v>
      </c>
      <c r="C680" s="125" t="str">
        <f t="shared" si="132"/>
        <v>Day 2</v>
      </c>
      <c r="D680" s="42" t="s">
        <v>282</v>
      </c>
      <c r="E680" s="23" t="str">
        <f>IF(D680="","",VLOOKUP(D680,MASTERLIST!$A:$E,3,FALSE))</f>
        <v>Frank</v>
      </c>
      <c r="F680" s="23" t="str">
        <f>IF(D680="","",VLOOKUP(D680,MASTERLIST!$A:$E,4,FALSE))</f>
        <v>Borruso</v>
      </c>
      <c r="G680" s="23" t="str">
        <f>IF(D680="","",VLOOKUP(D680,MASTERLIST!$A:$E,5,FALSE))</f>
        <v>Nam Masters</v>
      </c>
      <c r="H680" s="23" t="str">
        <f>IF(D680="","",VLOOKUP(D680,MASTERLIST!$A:$E,2,FALSE))</f>
        <v>Nam Masters</v>
      </c>
      <c r="I680" s="42" t="s">
        <v>19</v>
      </c>
      <c r="J680" s="42"/>
      <c r="K680" s="42">
        <v>40</v>
      </c>
      <c r="L680" s="41">
        <f t="shared" si="126"/>
        <v>0.7</v>
      </c>
      <c r="M680" s="41">
        <f t="shared" si="127"/>
        <v>0.7</v>
      </c>
      <c r="N680" s="22" t="str">
        <f t="shared" si="128"/>
        <v>Frank Borruso</v>
      </c>
      <c r="O680" s="22" t="str">
        <f t="shared" si="124"/>
        <v>Masters</v>
      </c>
      <c r="P680" s="22" t="str">
        <f t="shared" si="129"/>
        <v>Edibles</v>
      </c>
      <c r="Q680" s="22" t="str">
        <f t="shared" si="125"/>
        <v>D2</v>
      </c>
    </row>
    <row r="681" spans="1:17" x14ac:dyDescent="0.25">
      <c r="A681" s="125" t="str">
        <f t="shared" si="130"/>
        <v>2025-GUS-D2</v>
      </c>
      <c r="B681" s="123">
        <f t="shared" si="131"/>
        <v>45952</v>
      </c>
      <c r="C681" s="125" t="str">
        <f t="shared" si="132"/>
        <v>Day 2</v>
      </c>
      <c r="D681" s="42" t="s">
        <v>282</v>
      </c>
      <c r="E681" s="23" t="str">
        <f>IF(D681="","",VLOOKUP(D681,MASTERLIST!$A:$E,3,FALSE))</f>
        <v>Frank</v>
      </c>
      <c r="F681" s="23" t="str">
        <f>IF(D681="","",VLOOKUP(D681,MASTERLIST!$A:$E,4,FALSE))</f>
        <v>Borruso</v>
      </c>
      <c r="G681" s="23" t="str">
        <f>IF(D681="","",VLOOKUP(D681,MASTERLIST!$A:$E,5,FALSE))</f>
        <v>Nam Masters</v>
      </c>
      <c r="H681" s="23" t="str">
        <f>IF(D681="","",VLOOKUP(D681,MASTERLIST!$A:$E,2,FALSE))</f>
        <v>Nam Masters</v>
      </c>
      <c r="I681" s="42" t="s">
        <v>19</v>
      </c>
      <c r="J681" s="42"/>
      <c r="K681" s="42">
        <v>56</v>
      </c>
      <c r="L681" s="41">
        <f t="shared" si="126"/>
        <v>1.8</v>
      </c>
      <c r="M681" s="41">
        <f t="shared" si="127"/>
        <v>1.8</v>
      </c>
      <c r="N681" s="22" t="str">
        <f t="shared" si="128"/>
        <v>Frank Borruso</v>
      </c>
      <c r="O681" s="22" t="str">
        <f t="shared" si="124"/>
        <v>Masters</v>
      </c>
      <c r="P681" s="22" t="str">
        <f t="shared" si="129"/>
        <v>Edibles</v>
      </c>
      <c r="Q681" s="22" t="str">
        <f t="shared" si="125"/>
        <v>D2</v>
      </c>
    </row>
    <row r="682" spans="1:17" x14ac:dyDescent="0.25">
      <c r="A682" s="125" t="str">
        <f t="shared" si="130"/>
        <v>2025-GUS-D2</v>
      </c>
      <c r="B682" s="123">
        <f t="shared" si="131"/>
        <v>45952</v>
      </c>
      <c r="C682" s="125" t="str">
        <f t="shared" si="132"/>
        <v>Day 2</v>
      </c>
      <c r="D682" s="42" t="s">
        <v>288</v>
      </c>
      <c r="E682" s="23" t="str">
        <f>IF(D682="","",VLOOKUP(D682,MASTERLIST!$A:$E,3,FALSE))</f>
        <v>Frikkie</v>
      </c>
      <c r="F682" s="23" t="str">
        <f>IF(D682="","",VLOOKUP(D682,MASTERLIST!$A:$E,4,FALSE))</f>
        <v>Ferreira</v>
      </c>
      <c r="G682" s="23" t="str">
        <f>IF(D682="","",VLOOKUP(D682,MASTERLIST!$A:$E,5,FALSE))</f>
        <v>Nam Masters</v>
      </c>
      <c r="H682" s="23" t="str">
        <f>IF(D682="","",VLOOKUP(D682,MASTERLIST!$A:$E,2,FALSE))</f>
        <v>Nam Masters</v>
      </c>
      <c r="I682" s="42" t="s">
        <v>19</v>
      </c>
      <c r="J682" s="40"/>
      <c r="K682" s="42">
        <v>53</v>
      </c>
      <c r="L682" s="41">
        <f t="shared" si="126"/>
        <v>1.5</v>
      </c>
      <c r="M682" s="41">
        <f t="shared" si="127"/>
        <v>1.5</v>
      </c>
      <c r="N682" s="22" t="str">
        <f t="shared" si="128"/>
        <v>Frikkie Ferreira</v>
      </c>
      <c r="O682" s="22" t="str">
        <f t="shared" si="124"/>
        <v>Masters</v>
      </c>
      <c r="P682" s="22" t="str">
        <f t="shared" si="129"/>
        <v>Edibles</v>
      </c>
      <c r="Q682" s="22" t="str">
        <f t="shared" si="125"/>
        <v>D2</v>
      </c>
    </row>
    <row r="683" spans="1:17" x14ac:dyDescent="0.25">
      <c r="A683" s="125" t="str">
        <f t="shared" si="130"/>
        <v>2025-GUS-D2</v>
      </c>
      <c r="B683" s="123">
        <f t="shared" si="131"/>
        <v>45952</v>
      </c>
      <c r="C683" s="125" t="str">
        <f t="shared" si="132"/>
        <v>Day 2</v>
      </c>
      <c r="D683" s="42" t="s">
        <v>288</v>
      </c>
      <c r="E683" s="23" t="str">
        <f>IF(D683="","",VLOOKUP(D683,MASTERLIST!$A:$E,3,FALSE))</f>
        <v>Frikkie</v>
      </c>
      <c r="F683" s="23" t="str">
        <f>IF(D683="","",VLOOKUP(D683,MASTERLIST!$A:$E,4,FALSE))</f>
        <v>Ferreira</v>
      </c>
      <c r="G683" s="23" t="str">
        <f>IF(D683="","",VLOOKUP(D683,MASTERLIST!$A:$E,5,FALSE))</f>
        <v>Nam Masters</v>
      </c>
      <c r="H683" s="23" t="str">
        <f>IF(D683="","",VLOOKUP(D683,MASTERLIST!$A:$E,2,FALSE))</f>
        <v>Nam Masters</v>
      </c>
      <c r="I683" s="42" t="s">
        <v>19</v>
      </c>
      <c r="J683" s="40"/>
      <c r="K683" s="42">
        <v>54</v>
      </c>
      <c r="L683" s="41">
        <f t="shared" si="126"/>
        <v>1.6</v>
      </c>
      <c r="M683" s="41">
        <f t="shared" si="127"/>
        <v>1.6</v>
      </c>
      <c r="N683" s="22" t="str">
        <f t="shared" si="128"/>
        <v>Frikkie Ferreira</v>
      </c>
      <c r="O683" s="22" t="str">
        <f t="shared" si="124"/>
        <v>Masters</v>
      </c>
      <c r="P683" s="22" t="str">
        <f t="shared" si="129"/>
        <v>Edibles</v>
      </c>
      <c r="Q683" s="22" t="str">
        <f t="shared" si="125"/>
        <v>D2</v>
      </c>
    </row>
    <row r="684" spans="1:17" x14ac:dyDescent="0.25">
      <c r="A684" s="125" t="str">
        <f t="shared" si="130"/>
        <v>2025-GUS-D2</v>
      </c>
      <c r="B684" s="123">
        <f t="shared" si="131"/>
        <v>45952</v>
      </c>
      <c r="C684" s="125" t="str">
        <f t="shared" si="132"/>
        <v>Day 2</v>
      </c>
      <c r="D684" s="42" t="s">
        <v>288</v>
      </c>
      <c r="E684" s="23" t="str">
        <f>IF(D684="","",VLOOKUP(D684,MASTERLIST!$A:$E,3,FALSE))</f>
        <v>Frikkie</v>
      </c>
      <c r="F684" s="23" t="str">
        <f>IF(D684="","",VLOOKUP(D684,MASTERLIST!$A:$E,4,FALSE))</f>
        <v>Ferreira</v>
      </c>
      <c r="G684" s="23" t="str">
        <f>IF(D684="","",VLOOKUP(D684,MASTERLIST!$A:$E,5,FALSE))</f>
        <v>Nam Masters</v>
      </c>
      <c r="H684" s="23" t="str">
        <f>IF(D684="","",VLOOKUP(D684,MASTERLIST!$A:$E,2,FALSE))</f>
        <v>Nam Masters</v>
      </c>
      <c r="I684" s="42" t="s">
        <v>19</v>
      </c>
      <c r="J684" s="40"/>
      <c r="K684" s="42">
        <v>43</v>
      </c>
      <c r="L684" s="41">
        <f t="shared" si="126"/>
        <v>0.8</v>
      </c>
      <c r="M684" s="41">
        <f t="shared" si="127"/>
        <v>0.8</v>
      </c>
      <c r="N684" s="22" t="str">
        <f t="shared" si="128"/>
        <v>Frikkie Ferreira</v>
      </c>
      <c r="O684" s="22" t="str">
        <f t="shared" si="124"/>
        <v>Masters</v>
      </c>
      <c r="P684" s="22" t="str">
        <f t="shared" si="129"/>
        <v>Edibles</v>
      </c>
      <c r="Q684" s="22" t="str">
        <f t="shared" si="125"/>
        <v>D2</v>
      </c>
    </row>
    <row r="685" spans="1:17" x14ac:dyDescent="0.25">
      <c r="A685" s="125" t="str">
        <f t="shared" si="130"/>
        <v>2025-GUS-D2</v>
      </c>
      <c r="B685" s="123">
        <f t="shared" si="131"/>
        <v>45952</v>
      </c>
      <c r="C685" s="125" t="str">
        <f t="shared" si="132"/>
        <v>Day 2</v>
      </c>
      <c r="D685" s="42" t="s">
        <v>255</v>
      </c>
      <c r="E685" s="23" t="str">
        <f>IF(D685="","",VLOOKUP(D685,MASTERLIST!$A:$E,3,FALSE))</f>
        <v>Simen</v>
      </c>
      <c r="F685" s="23" t="str">
        <f>IF(D685="","",VLOOKUP(D685,MASTERLIST!$A:$E,4,FALSE))</f>
        <v>Andersen</v>
      </c>
      <c r="G685" s="23" t="str">
        <f>IF(D685="","",VLOOKUP(D685,MASTERLIST!$A:$E,5,FALSE))</f>
        <v>Nam Masters</v>
      </c>
      <c r="H685" s="23" t="str">
        <f>IF(D685="","",VLOOKUP(D685,MASTERLIST!$A:$E,2,FALSE))</f>
        <v>Nam Masters</v>
      </c>
      <c r="I685" s="42" t="s">
        <v>19</v>
      </c>
      <c r="J685" s="40"/>
      <c r="K685" s="42">
        <v>43</v>
      </c>
      <c r="L685" s="41">
        <f t="shared" si="126"/>
        <v>0.8</v>
      </c>
      <c r="M685" s="41">
        <f t="shared" si="127"/>
        <v>0.8</v>
      </c>
      <c r="N685" s="22" t="str">
        <f t="shared" si="128"/>
        <v>Simen Andersen</v>
      </c>
      <c r="O685" s="22" t="str">
        <f t="shared" si="124"/>
        <v>Masters</v>
      </c>
      <c r="P685" s="22" t="str">
        <f t="shared" si="129"/>
        <v>Edibles</v>
      </c>
      <c r="Q685" s="22" t="str">
        <f t="shared" si="125"/>
        <v>D2</v>
      </c>
    </row>
    <row r="686" spans="1:17" x14ac:dyDescent="0.25">
      <c r="A686" s="125" t="str">
        <f t="shared" si="130"/>
        <v>2025-GUS-D2</v>
      </c>
      <c r="B686" s="123">
        <f t="shared" si="131"/>
        <v>45952</v>
      </c>
      <c r="C686" s="125" t="str">
        <f t="shared" si="132"/>
        <v>Day 2</v>
      </c>
      <c r="D686" s="42" t="s">
        <v>255</v>
      </c>
      <c r="E686" s="23" t="str">
        <f>IF(D686="","",VLOOKUP(D686,MASTERLIST!$A:$E,3,FALSE))</f>
        <v>Simen</v>
      </c>
      <c r="F686" s="23" t="str">
        <f>IF(D686="","",VLOOKUP(D686,MASTERLIST!$A:$E,4,FALSE))</f>
        <v>Andersen</v>
      </c>
      <c r="G686" s="23" t="str">
        <f>IF(D686="","",VLOOKUP(D686,MASTERLIST!$A:$E,5,FALSE))</f>
        <v>Nam Masters</v>
      </c>
      <c r="H686" s="23" t="str">
        <f>IF(D686="","",VLOOKUP(D686,MASTERLIST!$A:$E,2,FALSE))</f>
        <v>Nam Masters</v>
      </c>
      <c r="I686" s="42" t="s">
        <v>19</v>
      </c>
      <c r="J686" s="42"/>
      <c r="K686" s="42">
        <v>46</v>
      </c>
      <c r="L686" s="41">
        <f t="shared" si="126"/>
        <v>1</v>
      </c>
      <c r="M686" s="41">
        <f t="shared" si="127"/>
        <v>1</v>
      </c>
      <c r="N686" s="22" t="str">
        <f t="shared" si="128"/>
        <v>Simen Andersen</v>
      </c>
      <c r="O686" s="22" t="str">
        <f t="shared" si="124"/>
        <v>Masters</v>
      </c>
      <c r="P686" s="22" t="str">
        <f t="shared" si="129"/>
        <v>Edibles</v>
      </c>
      <c r="Q686" s="22" t="str">
        <f t="shared" si="125"/>
        <v>D2</v>
      </c>
    </row>
    <row r="687" spans="1:17" x14ac:dyDescent="0.25">
      <c r="A687" s="125" t="str">
        <f t="shared" si="130"/>
        <v>2025-GUS-D2</v>
      </c>
      <c r="B687" s="123">
        <f t="shared" si="131"/>
        <v>45952</v>
      </c>
      <c r="C687" s="125" t="str">
        <f t="shared" si="132"/>
        <v>Day 2</v>
      </c>
      <c r="D687" s="42" t="s">
        <v>251</v>
      </c>
      <c r="E687" s="23" t="str">
        <f>IF(D687="","",VLOOKUP(D687,MASTERLIST!$A:$E,3,FALSE))</f>
        <v>Johan</v>
      </c>
      <c r="F687" s="23" t="str">
        <f>IF(D687="","",VLOOKUP(D687,MASTERLIST!$A:$E,4,FALSE))</f>
        <v>Agenbag</v>
      </c>
      <c r="G687" s="23" t="str">
        <f>IF(D687="","",VLOOKUP(D687,MASTERLIST!$A:$E,5,FALSE))</f>
        <v>Nam Masters</v>
      </c>
      <c r="H687" s="23" t="str">
        <f>IF(D687="","",VLOOKUP(D687,MASTERLIST!$A:$E,2,FALSE))</f>
        <v>Nam Masters</v>
      </c>
      <c r="I687" s="42" t="s">
        <v>19</v>
      </c>
      <c r="J687" s="42"/>
      <c r="K687" s="42">
        <v>45</v>
      </c>
      <c r="L687" s="41">
        <f t="shared" si="126"/>
        <v>0.9</v>
      </c>
      <c r="M687" s="41">
        <f t="shared" si="127"/>
        <v>0.9</v>
      </c>
      <c r="N687" s="22" t="str">
        <f t="shared" si="128"/>
        <v>Johan Agenbag</v>
      </c>
      <c r="O687" s="22" t="str">
        <f t="shared" si="124"/>
        <v>Masters</v>
      </c>
      <c r="P687" s="22" t="str">
        <f t="shared" si="129"/>
        <v>Edibles</v>
      </c>
      <c r="Q687" s="22" t="str">
        <f t="shared" si="125"/>
        <v>D2</v>
      </c>
    </row>
    <row r="688" spans="1:17" x14ac:dyDescent="0.25">
      <c r="A688" s="125" t="str">
        <f t="shared" si="130"/>
        <v>2025-GUS-D2</v>
      </c>
      <c r="B688" s="123">
        <f t="shared" si="131"/>
        <v>45952</v>
      </c>
      <c r="C688" s="125" t="str">
        <f t="shared" si="132"/>
        <v>Day 2</v>
      </c>
      <c r="D688" s="42" t="s">
        <v>251</v>
      </c>
      <c r="E688" s="23" t="str">
        <f>IF(D688="","",VLOOKUP(D688,MASTERLIST!$A:$E,3,FALSE))</f>
        <v>Johan</v>
      </c>
      <c r="F688" s="23" t="str">
        <f>IF(D688="","",VLOOKUP(D688,MASTERLIST!$A:$E,4,FALSE))</f>
        <v>Agenbag</v>
      </c>
      <c r="G688" s="23" t="str">
        <f>IF(D688="","",VLOOKUP(D688,MASTERLIST!$A:$E,5,FALSE))</f>
        <v>Nam Masters</v>
      </c>
      <c r="H688" s="23" t="str">
        <f>IF(D688="","",VLOOKUP(D688,MASTERLIST!$A:$E,2,FALSE))</f>
        <v>Nam Masters</v>
      </c>
      <c r="I688" s="42" t="s">
        <v>19</v>
      </c>
      <c r="J688" s="42"/>
      <c r="K688" s="42">
        <v>55</v>
      </c>
      <c r="L688" s="41">
        <f t="shared" si="126"/>
        <v>1.7</v>
      </c>
      <c r="M688" s="41">
        <f t="shared" si="127"/>
        <v>1.7</v>
      </c>
      <c r="N688" s="22" t="str">
        <f t="shared" si="128"/>
        <v>Johan Agenbag</v>
      </c>
      <c r="O688" s="22" t="str">
        <f t="shared" si="124"/>
        <v>Masters</v>
      </c>
      <c r="P688" s="22" t="str">
        <f t="shared" si="129"/>
        <v>Edibles</v>
      </c>
      <c r="Q688" s="22" t="str">
        <f t="shared" si="125"/>
        <v>D2</v>
      </c>
    </row>
    <row r="689" spans="1:17" x14ac:dyDescent="0.25">
      <c r="A689" s="125" t="str">
        <f t="shared" si="130"/>
        <v>2025-GUS-D2</v>
      </c>
      <c r="B689" s="123">
        <f t="shared" si="131"/>
        <v>45952</v>
      </c>
      <c r="C689" s="125" t="str">
        <f t="shared" si="132"/>
        <v>Day 2</v>
      </c>
      <c r="D689" s="42" t="s">
        <v>251</v>
      </c>
      <c r="E689" s="23" t="str">
        <f>IF(D689="","",VLOOKUP(D689,MASTERLIST!$A:$E,3,FALSE))</f>
        <v>Johan</v>
      </c>
      <c r="F689" s="23" t="str">
        <f>IF(D689="","",VLOOKUP(D689,MASTERLIST!$A:$E,4,FALSE))</f>
        <v>Agenbag</v>
      </c>
      <c r="G689" s="23" t="str">
        <f>IF(D689="","",VLOOKUP(D689,MASTERLIST!$A:$E,5,FALSE))</f>
        <v>Nam Masters</v>
      </c>
      <c r="H689" s="23" t="str">
        <f>IF(D689="","",VLOOKUP(D689,MASTERLIST!$A:$E,2,FALSE))</f>
        <v>Nam Masters</v>
      </c>
      <c r="I689" s="42" t="s">
        <v>19</v>
      </c>
      <c r="J689" s="40"/>
      <c r="K689" s="42">
        <v>48</v>
      </c>
      <c r="L689" s="41">
        <f t="shared" si="126"/>
        <v>1.1000000000000001</v>
      </c>
      <c r="M689" s="41">
        <f t="shared" si="127"/>
        <v>1.1000000000000001</v>
      </c>
      <c r="N689" s="22" t="str">
        <f t="shared" si="128"/>
        <v>Johan Agenbag</v>
      </c>
      <c r="O689" s="22" t="str">
        <f t="shared" si="124"/>
        <v>Masters</v>
      </c>
      <c r="P689" s="22" t="str">
        <f t="shared" si="129"/>
        <v>Edibles</v>
      </c>
      <c r="Q689" s="22" t="str">
        <f t="shared" si="125"/>
        <v>D2</v>
      </c>
    </row>
    <row r="690" spans="1:17" x14ac:dyDescent="0.25">
      <c r="A690" s="125" t="str">
        <f t="shared" si="130"/>
        <v>2025-GUS-D2</v>
      </c>
      <c r="B690" s="123">
        <f t="shared" si="131"/>
        <v>45952</v>
      </c>
      <c r="C690" s="125" t="str">
        <f t="shared" si="132"/>
        <v>Day 2</v>
      </c>
      <c r="D690" s="42" t="s">
        <v>251</v>
      </c>
      <c r="E690" s="23" t="str">
        <f>IF(D690="","",VLOOKUP(D690,MASTERLIST!$A:$E,3,FALSE))</f>
        <v>Johan</v>
      </c>
      <c r="F690" s="23" t="str">
        <f>IF(D690="","",VLOOKUP(D690,MASTERLIST!$A:$E,4,FALSE))</f>
        <v>Agenbag</v>
      </c>
      <c r="G690" s="23" t="str">
        <f>IF(D690="","",VLOOKUP(D690,MASTERLIST!$A:$E,5,FALSE))</f>
        <v>Nam Masters</v>
      </c>
      <c r="H690" s="23" t="str">
        <f>IF(D690="","",VLOOKUP(D690,MASTERLIST!$A:$E,2,FALSE))</f>
        <v>Nam Masters</v>
      </c>
      <c r="I690" s="42" t="s">
        <v>19</v>
      </c>
      <c r="J690" s="40"/>
      <c r="K690" s="42">
        <v>53</v>
      </c>
      <c r="L690" s="41">
        <f t="shared" si="126"/>
        <v>1.5</v>
      </c>
      <c r="M690" s="41">
        <f t="shared" si="127"/>
        <v>1.5</v>
      </c>
      <c r="N690" s="22" t="str">
        <f t="shared" si="128"/>
        <v>Johan Agenbag</v>
      </c>
      <c r="O690" s="22" t="str">
        <f t="shared" si="124"/>
        <v>Masters</v>
      </c>
      <c r="P690" s="22" t="str">
        <f t="shared" si="129"/>
        <v>Edibles</v>
      </c>
      <c r="Q690" s="22" t="str">
        <f t="shared" si="125"/>
        <v>D2</v>
      </c>
    </row>
    <row r="691" spans="1:17" x14ac:dyDescent="0.25">
      <c r="A691" s="125" t="str">
        <f t="shared" si="130"/>
        <v>2025-GUS-D2</v>
      </c>
      <c r="B691" s="123">
        <f t="shared" si="131"/>
        <v>45952</v>
      </c>
      <c r="C691" s="125" t="str">
        <f t="shared" si="132"/>
        <v>Day 2</v>
      </c>
      <c r="D691" s="42" t="s">
        <v>251</v>
      </c>
      <c r="E691" s="23" t="str">
        <f>IF(D691="","",VLOOKUP(D691,MASTERLIST!$A:$E,3,FALSE))</f>
        <v>Johan</v>
      </c>
      <c r="F691" s="23" t="str">
        <f>IF(D691="","",VLOOKUP(D691,MASTERLIST!$A:$E,4,FALSE))</f>
        <v>Agenbag</v>
      </c>
      <c r="G691" s="23" t="str">
        <f>IF(D691="","",VLOOKUP(D691,MASTERLIST!$A:$E,5,FALSE))</f>
        <v>Nam Masters</v>
      </c>
      <c r="H691" s="23" t="str">
        <f>IF(D691="","",VLOOKUP(D691,MASTERLIST!$A:$E,2,FALSE))</f>
        <v>Nam Masters</v>
      </c>
      <c r="I691" s="42" t="s">
        <v>19</v>
      </c>
      <c r="J691" s="40"/>
      <c r="K691" s="42">
        <v>43</v>
      </c>
      <c r="L691" s="41">
        <f t="shared" si="126"/>
        <v>0.8</v>
      </c>
      <c r="M691" s="41">
        <f t="shared" si="127"/>
        <v>0.8</v>
      </c>
      <c r="N691" s="22" t="str">
        <f t="shared" si="128"/>
        <v>Johan Agenbag</v>
      </c>
      <c r="O691" s="22" t="str">
        <f t="shared" si="124"/>
        <v>Masters</v>
      </c>
      <c r="P691" s="22" t="str">
        <f t="shared" si="129"/>
        <v>Edibles</v>
      </c>
      <c r="Q691" s="22" t="str">
        <f t="shared" si="125"/>
        <v>D2</v>
      </c>
    </row>
    <row r="692" spans="1:17" x14ac:dyDescent="0.25">
      <c r="A692" s="125" t="str">
        <f t="shared" si="130"/>
        <v>2025-GUS-D2</v>
      </c>
      <c r="B692" s="123">
        <f t="shared" si="131"/>
        <v>45952</v>
      </c>
      <c r="C692" s="125" t="str">
        <f t="shared" si="132"/>
        <v>Day 2</v>
      </c>
      <c r="D692" s="42" t="s">
        <v>251</v>
      </c>
      <c r="E692" s="23" t="str">
        <f>IF(D692="","",VLOOKUP(D692,MASTERLIST!$A:$E,3,FALSE))</f>
        <v>Johan</v>
      </c>
      <c r="F692" s="23" t="str">
        <f>IF(D692="","",VLOOKUP(D692,MASTERLIST!$A:$E,4,FALSE))</f>
        <v>Agenbag</v>
      </c>
      <c r="G692" s="23" t="str">
        <f>IF(D692="","",VLOOKUP(D692,MASTERLIST!$A:$E,5,FALSE))</f>
        <v>Nam Masters</v>
      </c>
      <c r="H692" s="23" t="str">
        <f>IF(D692="","",VLOOKUP(D692,MASTERLIST!$A:$E,2,FALSE))</f>
        <v>Nam Masters</v>
      </c>
      <c r="I692" s="42" t="s">
        <v>19</v>
      </c>
      <c r="J692" s="40"/>
      <c r="K692" s="42">
        <v>52</v>
      </c>
      <c r="L692" s="41">
        <f t="shared" si="126"/>
        <v>1.4</v>
      </c>
      <c r="M692" s="41">
        <f t="shared" si="127"/>
        <v>1.4</v>
      </c>
      <c r="N692" s="22" t="str">
        <f t="shared" si="128"/>
        <v>Johan Agenbag</v>
      </c>
      <c r="O692" s="22" t="str">
        <f t="shared" si="124"/>
        <v>Masters</v>
      </c>
      <c r="P692" s="22" t="str">
        <f t="shared" si="129"/>
        <v>Edibles</v>
      </c>
      <c r="Q692" s="22" t="str">
        <f t="shared" si="125"/>
        <v>D2</v>
      </c>
    </row>
    <row r="693" spans="1:17" x14ac:dyDescent="0.25">
      <c r="A693" s="125" t="str">
        <f t="shared" si="130"/>
        <v>2025-GUS-D2</v>
      </c>
      <c r="B693" s="123">
        <f t="shared" si="131"/>
        <v>45952</v>
      </c>
      <c r="C693" s="125" t="str">
        <f t="shared" si="132"/>
        <v>Day 2</v>
      </c>
      <c r="D693" s="42" t="s">
        <v>251</v>
      </c>
      <c r="E693" s="23" t="str">
        <f>IF(D693="","",VLOOKUP(D693,MASTERLIST!$A:$E,3,FALSE))</f>
        <v>Johan</v>
      </c>
      <c r="F693" s="23" t="str">
        <f>IF(D693="","",VLOOKUP(D693,MASTERLIST!$A:$E,4,FALSE))</f>
        <v>Agenbag</v>
      </c>
      <c r="G693" s="23" t="str">
        <f>IF(D693="","",VLOOKUP(D693,MASTERLIST!$A:$E,5,FALSE))</f>
        <v>Nam Masters</v>
      </c>
      <c r="H693" s="23" t="str">
        <f>IF(D693="","",VLOOKUP(D693,MASTERLIST!$A:$E,2,FALSE))</f>
        <v>Nam Masters</v>
      </c>
      <c r="I693" s="42" t="s">
        <v>19</v>
      </c>
      <c r="J693" s="42"/>
      <c r="K693" s="42">
        <v>55</v>
      </c>
      <c r="L693" s="41">
        <f t="shared" si="126"/>
        <v>1.7</v>
      </c>
      <c r="M693" s="41">
        <f t="shared" si="127"/>
        <v>1.7</v>
      </c>
      <c r="N693" s="22" t="str">
        <f t="shared" si="128"/>
        <v>Johan Agenbag</v>
      </c>
      <c r="O693" s="22" t="str">
        <f t="shared" si="124"/>
        <v>Masters</v>
      </c>
      <c r="P693" s="22" t="str">
        <f t="shared" si="129"/>
        <v>Edibles</v>
      </c>
      <c r="Q693" s="22" t="str">
        <f t="shared" si="125"/>
        <v>D2</v>
      </c>
    </row>
    <row r="694" spans="1:17" x14ac:dyDescent="0.25">
      <c r="A694" s="125" t="str">
        <f t="shared" si="130"/>
        <v>2025-GUS-D2</v>
      </c>
      <c r="B694" s="123">
        <f t="shared" si="131"/>
        <v>45952</v>
      </c>
      <c r="C694" s="125" t="str">
        <f t="shared" si="132"/>
        <v>Day 2</v>
      </c>
      <c r="D694" s="42" t="s">
        <v>251</v>
      </c>
      <c r="E694" s="23" t="str">
        <f>IF(D694="","",VLOOKUP(D694,MASTERLIST!$A:$E,3,FALSE))</f>
        <v>Johan</v>
      </c>
      <c r="F694" s="23" t="str">
        <f>IF(D694="","",VLOOKUP(D694,MASTERLIST!$A:$E,4,FALSE))</f>
        <v>Agenbag</v>
      </c>
      <c r="G694" s="23" t="str">
        <f>IF(D694="","",VLOOKUP(D694,MASTERLIST!$A:$E,5,FALSE))</f>
        <v>Nam Masters</v>
      </c>
      <c r="H694" s="23" t="str">
        <f>IF(D694="","",VLOOKUP(D694,MASTERLIST!$A:$E,2,FALSE))</f>
        <v>Nam Masters</v>
      </c>
      <c r="I694" s="42" t="s">
        <v>19</v>
      </c>
      <c r="J694" s="40"/>
      <c r="K694" s="42">
        <v>55</v>
      </c>
      <c r="L694" s="41">
        <f t="shared" si="126"/>
        <v>1.7</v>
      </c>
      <c r="M694" s="41">
        <f t="shared" si="127"/>
        <v>1.7</v>
      </c>
      <c r="N694" s="22" t="str">
        <f t="shared" si="128"/>
        <v>Johan Agenbag</v>
      </c>
      <c r="O694" s="22" t="str">
        <f t="shared" si="124"/>
        <v>Masters</v>
      </c>
      <c r="P694" s="22" t="str">
        <f t="shared" si="129"/>
        <v>Edibles</v>
      </c>
      <c r="Q694" s="22" t="str">
        <f t="shared" si="125"/>
        <v>D2</v>
      </c>
    </row>
    <row r="695" spans="1:17" x14ac:dyDescent="0.25">
      <c r="A695" s="125" t="str">
        <f t="shared" si="130"/>
        <v>2025-GUS-D2</v>
      </c>
      <c r="B695" s="123">
        <f t="shared" si="131"/>
        <v>45952</v>
      </c>
      <c r="C695" s="125" t="str">
        <f t="shared" si="132"/>
        <v>Day 2</v>
      </c>
      <c r="D695" s="42" t="s">
        <v>251</v>
      </c>
      <c r="E695" s="23" t="str">
        <f>IF(D695="","",VLOOKUP(D695,MASTERLIST!$A:$E,3,FALSE))</f>
        <v>Johan</v>
      </c>
      <c r="F695" s="23" t="str">
        <f>IF(D695="","",VLOOKUP(D695,MASTERLIST!$A:$E,4,FALSE))</f>
        <v>Agenbag</v>
      </c>
      <c r="G695" s="23" t="str">
        <f>IF(D695="","",VLOOKUP(D695,MASTERLIST!$A:$E,5,FALSE))</f>
        <v>Nam Masters</v>
      </c>
      <c r="H695" s="23" t="str">
        <f>IF(D695="","",VLOOKUP(D695,MASTERLIST!$A:$E,2,FALSE))</f>
        <v>Nam Masters</v>
      </c>
      <c r="I695" s="42" t="s">
        <v>19</v>
      </c>
      <c r="J695" s="42"/>
      <c r="K695" s="42">
        <v>49</v>
      </c>
      <c r="L695" s="41">
        <f t="shared" si="126"/>
        <v>1.2</v>
      </c>
      <c r="M695" s="41">
        <f t="shared" si="127"/>
        <v>1.2</v>
      </c>
      <c r="N695" s="22" t="str">
        <f t="shared" si="128"/>
        <v>Johan Agenbag</v>
      </c>
      <c r="O695" s="22" t="str">
        <f t="shared" si="124"/>
        <v>Masters</v>
      </c>
      <c r="P695" s="22" t="str">
        <f t="shared" si="129"/>
        <v>Edibles</v>
      </c>
      <c r="Q695" s="22" t="str">
        <f t="shared" si="125"/>
        <v>D2</v>
      </c>
    </row>
    <row r="696" spans="1:17" x14ac:dyDescent="0.25">
      <c r="A696" s="125" t="str">
        <f t="shared" si="130"/>
        <v>2025-GUS-D2</v>
      </c>
      <c r="B696" s="123">
        <f t="shared" si="131"/>
        <v>45952</v>
      </c>
      <c r="C696" s="125" t="str">
        <f t="shared" si="132"/>
        <v>Day 2</v>
      </c>
      <c r="D696" s="42" t="s">
        <v>251</v>
      </c>
      <c r="E696" s="23" t="str">
        <f>IF(D696="","",VLOOKUP(D696,MASTERLIST!$A:$E,3,FALSE))</f>
        <v>Johan</v>
      </c>
      <c r="F696" s="23" t="str">
        <f>IF(D696="","",VLOOKUP(D696,MASTERLIST!$A:$E,4,FALSE))</f>
        <v>Agenbag</v>
      </c>
      <c r="G696" s="23" t="str">
        <f>IF(D696="","",VLOOKUP(D696,MASTERLIST!$A:$E,5,FALSE))</f>
        <v>Nam Masters</v>
      </c>
      <c r="H696" s="23" t="str">
        <f>IF(D696="","",VLOOKUP(D696,MASTERLIST!$A:$E,2,FALSE))</f>
        <v>Nam Masters</v>
      </c>
      <c r="I696" s="42" t="s">
        <v>19</v>
      </c>
      <c r="J696" s="40"/>
      <c r="K696" s="42">
        <v>49</v>
      </c>
      <c r="L696" s="41">
        <f t="shared" si="126"/>
        <v>1.2</v>
      </c>
      <c r="M696" s="41">
        <f t="shared" si="127"/>
        <v>1.2</v>
      </c>
      <c r="N696" s="22" t="str">
        <f t="shared" si="128"/>
        <v>Johan Agenbag</v>
      </c>
      <c r="O696" s="22" t="str">
        <f t="shared" si="124"/>
        <v>Masters</v>
      </c>
      <c r="P696" s="22" t="str">
        <f t="shared" si="129"/>
        <v>Edibles</v>
      </c>
      <c r="Q696" s="22" t="str">
        <f t="shared" si="125"/>
        <v>D2</v>
      </c>
    </row>
    <row r="697" spans="1:17" x14ac:dyDescent="0.25">
      <c r="A697" s="125" t="str">
        <f t="shared" si="130"/>
        <v>2025-GUS-D2</v>
      </c>
      <c r="B697" s="123">
        <f t="shared" si="131"/>
        <v>45952</v>
      </c>
      <c r="C697" s="125" t="str">
        <f t="shared" si="132"/>
        <v>Day 2</v>
      </c>
      <c r="D697" s="42" t="s">
        <v>243</v>
      </c>
      <c r="E697" s="23" t="str">
        <f>IF(D697="","",VLOOKUP(D697,MASTERLIST!$A:$E,3,FALSE))</f>
        <v>Lance</v>
      </c>
      <c r="F697" s="23" t="str">
        <f>IF(D697="","",VLOOKUP(D697,MASTERLIST!$A:$E,4,FALSE))</f>
        <v>Mills</v>
      </c>
      <c r="G697" s="23" t="str">
        <f>IF(D697="","",VLOOKUP(D697,MASTERLIST!$A:$E,5,FALSE))</f>
        <v>Nam Masters</v>
      </c>
      <c r="H697" s="23" t="str">
        <f>IF(D697="","",VLOOKUP(D697,MASTERLIST!$A:$E,2,FALSE))</f>
        <v>Nam Masters</v>
      </c>
      <c r="I697" s="42" t="s">
        <v>19</v>
      </c>
      <c r="J697" s="42"/>
      <c r="K697" s="42">
        <v>42</v>
      </c>
      <c r="L697" s="41">
        <f t="shared" si="126"/>
        <v>0.8</v>
      </c>
      <c r="M697" s="41">
        <f t="shared" si="127"/>
        <v>0.8</v>
      </c>
      <c r="N697" s="22" t="str">
        <f t="shared" si="128"/>
        <v>Lance Mills</v>
      </c>
      <c r="O697" s="22" t="str">
        <f t="shared" si="124"/>
        <v>Masters</v>
      </c>
      <c r="P697" s="22" t="str">
        <f t="shared" si="129"/>
        <v>Edibles</v>
      </c>
      <c r="Q697" s="22" t="str">
        <f t="shared" si="125"/>
        <v>D2</v>
      </c>
    </row>
    <row r="698" spans="1:17" x14ac:dyDescent="0.25">
      <c r="A698" s="125" t="str">
        <f t="shared" si="130"/>
        <v>2025-GUS-D2</v>
      </c>
      <c r="B698" s="123">
        <f t="shared" si="131"/>
        <v>45952</v>
      </c>
      <c r="C698" s="125" t="str">
        <f t="shared" si="132"/>
        <v>Day 2</v>
      </c>
      <c r="D698" s="42" t="s">
        <v>243</v>
      </c>
      <c r="E698" s="23" t="str">
        <f>IF(D698="","",VLOOKUP(D698,MASTERLIST!$A:$E,3,FALSE))</f>
        <v>Lance</v>
      </c>
      <c r="F698" s="23" t="str">
        <f>IF(D698="","",VLOOKUP(D698,MASTERLIST!$A:$E,4,FALSE))</f>
        <v>Mills</v>
      </c>
      <c r="G698" s="23" t="str">
        <f>IF(D698="","",VLOOKUP(D698,MASTERLIST!$A:$E,5,FALSE))</f>
        <v>Nam Masters</v>
      </c>
      <c r="H698" s="23" t="str">
        <f>IF(D698="","",VLOOKUP(D698,MASTERLIST!$A:$E,2,FALSE))</f>
        <v>Nam Masters</v>
      </c>
      <c r="I698" s="42" t="s">
        <v>19</v>
      </c>
      <c r="J698" s="40"/>
      <c r="K698" s="42">
        <v>50</v>
      </c>
      <c r="L698" s="41">
        <f t="shared" si="126"/>
        <v>1.3</v>
      </c>
      <c r="M698" s="41">
        <f t="shared" si="127"/>
        <v>1.3</v>
      </c>
      <c r="N698" s="22" t="str">
        <f t="shared" si="128"/>
        <v>Lance Mills</v>
      </c>
      <c r="O698" s="22" t="str">
        <f t="shared" si="124"/>
        <v>Masters</v>
      </c>
      <c r="P698" s="22" t="str">
        <f t="shared" si="129"/>
        <v>Edibles</v>
      </c>
      <c r="Q698" s="22" t="str">
        <f t="shared" si="125"/>
        <v>D2</v>
      </c>
    </row>
    <row r="699" spans="1:17" x14ac:dyDescent="0.25">
      <c r="A699" s="125" t="str">
        <f t="shared" si="130"/>
        <v>2025-GUS-D2</v>
      </c>
      <c r="B699" s="123">
        <f t="shared" si="131"/>
        <v>45952</v>
      </c>
      <c r="C699" s="125" t="str">
        <f t="shared" si="132"/>
        <v>Day 2</v>
      </c>
      <c r="D699" s="42" t="s">
        <v>243</v>
      </c>
      <c r="E699" s="23" t="str">
        <f>IF(D699="","",VLOOKUP(D699,MASTERLIST!$A:$E,3,FALSE))</f>
        <v>Lance</v>
      </c>
      <c r="F699" s="23" t="str">
        <f>IF(D699="","",VLOOKUP(D699,MASTERLIST!$A:$E,4,FALSE))</f>
        <v>Mills</v>
      </c>
      <c r="G699" s="23" t="str">
        <f>IF(D699="","",VLOOKUP(D699,MASTERLIST!$A:$E,5,FALSE))</f>
        <v>Nam Masters</v>
      </c>
      <c r="H699" s="23" t="str">
        <f>IF(D699="","",VLOOKUP(D699,MASTERLIST!$A:$E,2,FALSE))</f>
        <v>Nam Masters</v>
      </c>
      <c r="I699" s="42" t="s">
        <v>19</v>
      </c>
      <c r="J699" s="40"/>
      <c r="K699" s="42">
        <v>45</v>
      </c>
      <c r="L699" s="41">
        <f t="shared" si="126"/>
        <v>0.9</v>
      </c>
      <c r="M699" s="41">
        <f t="shared" si="127"/>
        <v>0.9</v>
      </c>
      <c r="N699" s="22" t="str">
        <f t="shared" si="128"/>
        <v>Lance Mills</v>
      </c>
      <c r="O699" s="22" t="str">
        <f t="shared" si="124"/>
        <v>Masters</v>
      </c>
      <c r="P699" s="22" t="str">
        <f t="shared" si="129"/>
        <v>Edibles</v>
      </c>
      <c r="Q699" s="22" t="str">
        <f t="shared" si="125"/>
        <v>D2</v>
      </c>
    </row>
    <row r="700" spans="1:17" x14ac:dyDescent="0.25">
      <c r="A700" s="125" t="str">
        <f t="shared" si="130"/>
        <v>2025-GUS-D2</v>
      </c>
      <c r="B700" s="123">
        <f t="shared" si="131"/>
        <v>45952</v>
      </c>
      <c r="C700" s="125" t="str">
        <f t="shared" si="132"/>
        <v>Day 2</v>
      </c>
      <c r="D700" s="42" t="s">
        <v>243</v>
      </c>
      <c r="E700" s="23" t="str">
        <f>IF(D700="","",VLOOKUP(D700,MASTERLIST!$A:$E,3,FALSE))</f>
        <v>Lance</v>
      </c>
      <c r="F700" s="23" t="str">
        <f>IF(D700="","",VLOOKUP(D700,MASTERLIST!$A:$E,4,FALSE))</f>
        <v>Mills</v>
      </c>
      <c r="G700" s="23" t="str">
        <f>IF(D700="","",VLOOKUP(D700,MASTERLIST!$A:$E,5,FALSE))</f>
        <v>Nam Masters</v>
      </c>
      <c r="H700" s="23" t="str">
        <f>IF(D700="","",VLOOKUP(D700,MASTERLIST!$A:$E,2,FALSE))</f>
        <v>Nam Masters</v>
      </c>
      <c r="I700" s="42" t="s">
        <v>19</v>
      </c>
      <c r="J700" s="42"/>
      <c r="K700" s="42">
        <v>54</v>
      </c>
      <c r="L700" s="41">
        <f t="shared" si="126"/>
        <v>1.6</v>
      </c>
      <c r="M700" s="41">
        <f t="shared" si="127"/>
        <v>1.6</v>
      </c>
      <c r="N700" s="22" t="str">
        <f t="shared" si="128"/>
        <v>Lance Mills</v>
      </c>
      <c r="O700" s="22" t="str">
        <f t="shared" si="124"/>
        <v>Masters</v>
      </c>
      <c r="P700" s="22" t="str">
        <f t="shared" si="129"/>
        <v>Edibles</v>
      </c>
      <c r="Q700" s="22" t="str">
        <f t="shared" si="125"/>
        <v>D2</v>
      </c>
    </row>
    <row r="701" spans="1:17" x14ac:dyDescent="0.25">
      <c r="A701" s="125" t="str">
        <f t="shared" si="130"/>
        <v>2025-GUS-D2</v>
      </c>
      <c r="B701" s="123">
        <f t="shared" si="131"/>
        <v>45952</v>
      </c>
      <c r="C701" s="125" t="str">
        <f t="shared" si="132"/>
        <v>Day 2</v>
      </c>
      <c r="D701" s="42" t="s">
        <v>243</v>
      </c>
      <c r="E701" s="23" t="str">
        <f>IF(D701="","",VLOOKUP(D701,MASTERLIST!$A:$E,3,FALSE))</f>
        <v>Lance</v>
      </c>
      <c r="F701" s="23" t="str">
        <f>IF(D701="","",VLOOKUP(D701,MASTERLIST!$A:$E,4,FALSE))</f>
        <v>Mills</v>
      </c>
      <c r="G701" s="23" t="str">
        <f>IF(D701="","",VLOOKUP(D701,MASTERLIST!$A:$E,5,FALSE))</f>
        <v>Nam Masters</v>
      </c>
      <c r="H701" s="23" t="str">
        <f>IF(D701="","",VLOOKUP(D701,MASTERLIST!$A:$E,2,FALSE))</f>
        <v>Nam Masters</v>
      </c>
      <c r="I701" s="42" t="s">
        <v>19</v>
      </c>
      <c r="J701" s="40"/>
      <c r="K701" s="42">
        <v>55</v>
      </c>
      <c r="L701" s="41">
        <f t="shared" si="126"/>
        <v>1.7</v>
      </c>
      <c r="M701" s="41">
        <f t="shared" si="127"/>
        <v>1.7</v>
      </c>
      <c r="N701" s="22" t="str">
        <f t="shared" si="128"/>
        <v>Lance Mills</v>
      </c>
      <c r="O701" s="22" t="str">
        <f t="shared" si="124"/>
        <v>Masters</v>
      </c>
      <c r="P701" s="22" t="str">
        <f t="shared" si="129"/>
        <v>Edibles</v>
      </c>
      <c r="Q701" s="22" t="str">
        <f t="shared" si="125"/>
        <v>D2</v>
      </c>
    </row>
    <row r="702" spans="1:17" x14ac:dyDescent="0.25">
      <c r="A702" s="125" t="str">
        <f t="shared" si="130"/>
        <v>2025-GUS-D2</v>
      </c>
      <c r="B702" s="123">
        <f t="shared" si="131"/>
        <v>45952</v>
      </c>
      <c r="C702" s="125" t="str">
        <f t="shared" si="132"/>
        <v>Day 2</v>
      </c>
      <c r="D702" s="42" t="s">
        <v>243</v>
      </c>
      <c r="E702" s="23" t="str">
        <f>IF(D702="","",VLOOKUP(D702,MASTERLIST!$A:$E,3,FALSE))</f>
        <v>Lance</v>
      </c>
      <c r="F702" s="23" t="str">
        <f>IF(D702="","",VLOOKUP(D702,MASTERLIST!$A:$E,4,FALSE))</f>
        <v>Mills</v>
      </c>
      <c r="G702" s="23" t="str">
        <f>IF(D702="","",VLOOKUP(D702,MASTERLIST!$A:$E,5,FALSE))</f>
        <v>Nam Masters</v>
      </c>
      <c r="H702" s="23" t="str">
        <f>IF(D702="","",VLOOKUP(D702,MASTERLIST!$A:$E,2,FALSE))</f>
        <v>Nam Masters</v>
      </c>
      <c r="I702" s="42" t="s">
        <v>19</v>
      </c>
      <c r="J702" s="40"/>
      <c r="K702" s="42">
        <v>52</v>
      </c>
      <c r="L702" s="41">
        <f t="shared" si="126"/>
        <v>1.4</v>
      </c>
      <c r="M702" s="41">
        <f t="shared" si="127"/>
        <v>1.4</v>
      </c>
      <c r="N702" s="22" t="str">
        <f t="shared" si="128"/>
        <v>Lance Mills</v>
      </c>
      <c r="O702" s="22" t="str">
        <f t="shared" si="124"/>
        <v>Masters</v>
      </c>
      <c r="P702" s="22" t="str">
        <f t="shared" si="129"/>
        <v>Edibles</v>
      </c>
      <c r="Q702" s="22" t="str">
        <f t="shared" si="125"/>
        <v>D2</v>
      </c>
    </row>
    <row r="703" spans="1:17" x14ac:dyDescent="0.25">
      <c r="A703" s="125" t="str">
        <f t="shared" si="130"/>
        <v>2025-GUS-D2</v>
      </c>
      <c r="B703" s="123">
        <f t="shared" si="131"/>
        <v>45952</v>
      </c>
      <c r="C703" s="125" t="str">
        <f t="shared" si="132"/>
        <v>Day 2</v>
      </c>
      <c r="D703" s="42" t="s">
        <v>243</v>
      </c>
      <c r="E703" s="23" t="str">
        <f>IF(D703="","",VLOOKUP(D703,MASTERLIST!$A:$E,3,FALSE))</f>
        <v>Lance</v>
      </c>
      <c r="F703" s="23" t="str">
        <f>IF(D703="","",VLOOKUP(D703,MASTERLIST!$A:$E,4,FALSE))</f>
        <v>Mills</v>
      </c>
      <c r="G703" s="23" t="str">
        <f>IF(D703="","",VLOOKUP(D703,MASTERLIST!$A:$E,5,FALSE))</f>
        <v>Nam Masters</v>
      </c>
      <c r="H703" s="23" t="str">
        <f>IF(D703="","",VLOOKUP(D703,MASTERLIST!$A:$E,2,FALSE))</f>
        <v>Nam Masters</v>
      </c>
      <c r="I703" s="42" t="s">
        <v>19</v>
      </c>
      <c r="J703" s="40"/>
      <c r="K703" s="42">
        <v>56</v>
      </c>
      <c r="L703" s="41">
        <f t="shared" si="126"/>
        <v>1.8</v>
      </c>
      <c r="M703" s="41">
        <f t="shared" si="127"/>
        <v>1.8</v>
      </c>
      <c r="N703" s="22" t="str">
        <f t="shared" si="128"/>
        <v>Lance Mills</v>
      </c>
      <c r="O703" s="22" t="str">
        <f t="shared" si="124"/>
        <v>Masters</v>
      </c>
      <c r="P703" s="22" t="str">
        <f t="shared" si="129"/>
        <v>Edibles</v>
      </c>
      <c r="Q703" s="22" t="str">
        <f t="shared" si="125"/>
        <v>D2</v>
      </c>
    </row>
    <row r="704" spans="1:17" x14ac:dyDescent="0.25">
      <c r="A704" s="125" t="str">
        <f t="shared" si="130"/>
        <v>2025-GUS-D2</v>
      </c>
      <c r="B704" s="123">
        <f t="shared" si="131"/>
        <v>45952</v>
      </c>
      <c r="C704" s="125" t="str">
        <f t="shared" si="132"/>
        <v>Day 2</v>
      </c>
      <c r="D704" s="42" t="s">
        <v>243</v>
      </c>
      <c r="E704" s="23" t="str">
        <f>IF(D704="","",VLOOKUP(D704,MASTERLIST!$A:$E,3,FALSE))</f>
        <v>Lance</v>
      </c>
      <c r="F704" s="23" t="str">
        <f>IF(D704="","",VLOOKUP(D704,MASTERLIST!$A:$E,4,FALSE))</f>
        <v>Mills</v>
      </c>
      <c r="G704" s="23" t="str">
        <f>IF(D704="","",VLOOKUP(D704,MASTERLIST!$A:$E,5,FALSE))</f>
        <v>Nam Masters</v>
      </c>
      <c r="H704" s="23" t="str">
        <f>IF(D704="","",VLOOKUP(D704,MASTERLIST!$A:$E,2,FALSE))</f>
        <v>Nam Masters</v>
      </c>
      <c r="I704" s="42" t="s">
        <v>19</v>
      </c>
      <c r="J704" s="42"/>
      <c r="K704" s="42">
        <v>42</v>
      </c>
      <c r="L704" s="41">
        <f t="shared" si="126"/>
        <v>0.8</v>
      </c>
      <c r="M704" s="41">
        <f t="shared" si="127"/>
        <v>0.8</v>
      </c>
      <c r="N704" s="22" t="str">
        <f t="shared" si="128"/>
        <v>Lance Mills</v>
      </c>
      <c r="O704" s="22" t="str">
        <f t="shared" si="124"/>
        <v>Masters</v>
      </c>
      <c r="P704" s="22" t="str">
        <f t="shared" si="129"/>
        <v>Edibles</v>
      </c>
      <c r="Q704" s="22" t="str">
        <f t="shared" si="125"/>
        <v>D2</v>
      </c>
    </row>
    <row r="705" spans="1:17" x14ac:dyDescent="0.25">
      <c r="A705" s="125" t="str">
        <f t="shared" si="130"/>
        <v>2025-GUS-D2</v>
      </c>
      <c r="B705" s="123">
        <f t="shared" si="131"/>
        <v>45952</v>
      </c>
      <c r="C705" s="125" t="str">
        <f t="shared" si="132"/>
        <v>Day 2</v>
      </c>
      <c r="D705" s="42" t="s">
        <v>243</v>
      </c>
      <c r="E705" s="23" t="str">
        <f>IF(D705="","",VLOOKUP(D705,MASTERLIST!$A:$E,3,FALSE))</f>
        <v>Lance</v>
      </c>
      <c r="F705" s="23" t="str">
        <f>IF(D705="","",VLOOKUP(D705,MASTERLIST!$A:$E,4,FALSE))</f>
        <v>Mills</v>
      </c>
      <c r="G705" s="23" t="str">
        <f>IF(D705="","",VLOOKUP(D705,MASTERLIST!$A:$E,5,FALSE))</f>
        <v>Nam Masters</v>
      </c>
      <c r="H705" s="23" t="str">
        <f>IF(D705="","",VLOOKUP(D705,MASTERLIST!$A:$E,2,FALSE))</f>
        <v>Nam Masters</v>
      </c>
      <c r="I705" s="42" t="s">
        <v>19</v>
      </c>
      <c r="J705" s="40"/>
      <c r="K705" s="42">
        <v>44</v>
      </c>
      <c r="L705" s="41">
        <f t="shared" si="126"/>
        <v>0.9</v>
      </c>
      <c r="M705" s="41">
        <f t="shared" si="127"/>
        <v>0.9</v>
      </c>
      <c r="N705" s="22" t="str">
        <f t="shared" si="128"/>
        <v>Lance Mills</v>
      </c>
      <c r="O705" s="22" t="str">
        <f t="shared" si="124"/>
        <v>Masters</v>
      </c>
      <c r="P705" s="22" t="str">
        <f t="shared" si="129"/>
        <v>Edibles</v>
      </c>
      <c r="Q705" s="22" t="str">
        <f t="shared" si="125"/>
        <v>D2</v>
      </c>
    </row>
    <row r="706" spans="1:17" x14ac:dyDescent="0.25">
      <c r="A706" s="125" t="str">
        <f t="shared" si="130"/>
        <v>2025-GUS-D2</v>
      </c>
      <c r="B706" s="123">
        <f t="shared" si="131"/>
        <v>45952</v>
      </c>
      <c r="C706" s="125" t="str">
        <f t="shared" si="132"/>
        <v>Day 2</v>
      </c>
      <c r="D706" s="42" t="s">
        <v>243</v>
      </c>
      <c r="E706" s="23" t="str">
        <f>IF(D706="","",VLOOKUP(D706,MASTERLIST!$A:$E,3,FALSE))</f>
        <v>Lance</v>
      </c>
      <c r="F706" s="23" t="str">
        <f>IF(D706="","",VLOOKUP(D706,MASTERLIST!$A:$E,4,FALSE))</f>
        <v>Mills</v>
      </c>
      <c r="G706" s="23" t="str">
        <f>IF(D706="","",VLOOKUP(D706,MASTERLIST!$A:$E,5,FALSE))</f>
        <v>Nam Masters</v>
      </c>
      <c r="H706" s="23" t="str">
        <f>IF(D706="","",VLOOKUP(D706,MASTERLIST!$A:$E,2,FALSE))</f>
        <v>Nam Masters</v>
      </c>
      <c r="I706" s="42" t="s">
        <v>19</v>
      </c>
      <c r="J706" s="40"/>
      <c r="K706" s="42">
        <v>52</v>
      </c>
      <c r="L706" s="41">
        <f t="shared" si="126"/>
        <v>1.4</v>
      </c>
      <c r="M706" s="41">
        <f t="shared" si="127"/>
        <v>1.4</v>
      </c>
      <c r="N706" s="22" t="str">
        <f t="shared" si="128"/>
        <v>Lance Mills</v>
      </c>
      <c r="O706" s="22" t="str">
        <f t="shared" si="124"/>
        <v>Masters</v>
      </c>
      <c r="P706" s="22" t="str">
        <f t="shared" si="129"/>
        <v>Edibles</v>
      </c>
      <c r="Q706" s="22" t="str">
        <f t="shared" si="125"/>
        <v>D2</v>
      </c>
    </row>
    <row r="707" spans="1:17" x14ac:dyDescent="0.25">
      <c r="A707" s="125" t="str">
        <f t="shared" si="130"/>
        <v>2025-GUS-D2</v>
      </c>
      <c r="B707" s="123">
        <f t="shared" si="131"/>
        <v>45952</v>
      </c>
      <c r="C707" s="125" t="str">
        <f t="shared" si="132"/>
        <v>Day 2</v>
      </c>
      <c r="D707" s="42" t="s">
        <v>243</v>
      </c>
      <c r="E707" s="23" t="str">
        <f>IF(D707="","",VLOOKUP(D707,MASTERLIST!$A:$E,3,FALSE))</f>
        <v>Lance</v>
      </c>
      <c r="F707" s="23" t="str">
        <f>IF(D707="","",VLOOKUP(D707,MASTERLIST!$A:$E,4,FALSE))</f>
        <v>Mills</v>
      </c>
      <c r="G707" s="23" t="str">
        <f>IF(D707="","",VLOOKUP(D707,MASTERLIST!$A:$E,5,FALSE))</f>
        <v>Nam Masters</v>
      </c>
      <c r="H707" s="23" t="str">
        <f>IF(D707="","",VLOOKUP(D707,MASTERLIST!$A:$E,2,FALSE))</f>
        <v>Nam Masters</v>
      </c>
      <c r="I707" s="42" t="s">
        <v>19</v>
      </c>
      <c r="J707" s="40"/>
      <c r="K707" s="42">
        <v>43</v>
      </c>
      <c r="L707" s="41">
        <f t="shared" si="126"/>
        <v>0.8</v>
      </c>
      <c r="M707" s="41">
        <f t="shared" si="127"/>
        <v>0.8</v>
      </c>
      <c r="N707" s="22" t="str">
        <f t="shared" si="128"/>
        <v>Lance Mills</v>
      </c>
      <c r="O707" s="22" t="str">
        <f t="shared" ref="O707:O770" si="133">IFERROR(VLOOKUP(G707,$R$2:$S$15,2,),"")</f>
        <v>Masters</v>
      </c>
      <c r="P707" s="22" t="str">
        <f t="shared" si="129"/>
        <v>Edibles</v>
      </c>
      <c r="Q707" s="22" t="str">
        <f t="shared" ref="Q707:Q770" si="134">IF(A707="","D2",RIGHT(A707,2))</f>
        <v>D2</v>
      </c>
    </row>
    <row r="708" spans="1:17" x14ac:dyDescent="0.25">
      <c r="A708" s="125" t="str">
        <f t="shared" si="130"/>
        <v>2025-GUS-D2</v>
      </c>
      <c r="B708" s="123">
        <f t="shared" si="131"/>
        <v>45952</v>
      </c>
      <c r="C708" s="125" t="str">
        <f t="shared" si="132"/>
        <v>Day 2</v>
      </c>
      <c r="D708" s="42" t="s">
        <v>243</v>
      </c>
      <c r="E708" s="23" t="str">
        <f>IF(D708="","",VLOOKUP(D708,MASTERLIST!$A:$E,3,FALSE))</f>
        <v>Lance</v>
      </c>
      <c r="F708" s="23" t="str">
        <f>IF(D708="","",VLOOKUP(D708,MASTERLIST!$A:$E,4,FALSE))</f>
        <v>Mills</v>
      </c>
      <c r="G708" s="23" t="str">
        <f>IF(D708="","",VLOOKUP(D708,MASTERLIST!$A:$E,5,FALSE))</f>
        <v>Nam Masters</v>
      </c>
      <c r="H708" s="23" t="str">
        <f>IF(D708="","",VLOOKUP(D708,MASTERLIST!$A:$E,2,FALSE))</f>
        <v>Nam Masters</v>
      </c>
      <c r="I708" s="42" t="s">
        <v>19</v>
      </c>
      <c r="J708" s="40"/>
      <c r="K708" s="42">
        <v>47</v>
      </c>
      <c r="L708" s="41">
        <f t="shared" si="126"/>
        <v>1.1000000000000001</v>
      </c>
      <c r="M708" s="41">
        <f t="shared" si="127"/>
        <v>1.1000000000000001</v>
      </c>
      <c r="N708" s="22" t="str">
        <f t="shared" si="128"/>
        <v>Lance Mills</v>
      </c>
      <c r="O708" s="22" t="str">
        <f t="shared" si="133"/>
        <v>Masters</v>
      </c>
      <c r="P708" s="22" t="str">
        <f t="shared" si="129"/>
        <v>Edibles</v>
      </c>
      <c r="Q708" s="22" t="str">
        <f t="shared" si="134"/>
        <v>D2</v>
      </c>
    </row>
    <row r="709" spans="1:17" x14ac:dyDescent="0.25">
      <c r="A709" s="125" t="str">
        <f t="shared" si="130"/>
        <v>2025-GUS-D2</v>
      </c>
      <c r="B709" s="123">
        <f t="shared" si="131"/>
        <v>45952</v>
      </c>
      <c r="C709" s="125" t="str">
        <f t="shared" si="132"/>
        <v>Day 2</v>
      </c>
      <c r="D709" s="42" t="s">
        <v>243</v>
      </c>
      <c r="E709" s="23" t="str">
        <f>IF(D709="","",VLOOKUP(D709,MASTERLIST!$A:$E,3,FALSE))</f>
        <v>Lance</v>
      </c>
      <c r="F709" s="23" t="str">
        <f>IF(D709="","",VLOOKUP(D709,MASTERLIST!$A:$E,4,FALSE))</f>
        <v>Mills</v>
      </c>
      <c r="G709" s="23" t="str">
        <f>IF(D709="","",VLOOKUP(D709,MASTERLIST!$A:$E,5,FALSE))</f>
        <v>Nam Masters</v>
      </c>
      <c r="H709" s="23" t="str">
        <f>IF(D709="","",VLOOKUP(D709,MASTERLIST!$A:$E,2,FALSE))</f>
        <v>Nam Masters</v>
      </c>
      <c r="I709" s="42" t="s">
        <v>19</v>
      </c>
      <c r="J709" s="40"/>
      <c r="K709" s="42">
        <v>46</v>
      </c>
      <c r="L709" s="41">
        <f t="shared" si="126"/>
        <v>1</v>
      </c>
      <c r="M709" s="41">
        <f t="shared" si="127"/>
        <v>1</v>
      </c>
      <c r="N709" s="22" t="str">
        <f t="shared" si="128"/>
        <v>Lance Mills</v>
      </c>
      <c r="O709" s="22" t="str">
        <f t="shared" si="133"/>
        <v>Masters</v>
      </c>
      <c r="P709" s="22" t="str">
        <f t="shared" si="129"/>
        <v>Edibles</v>
      </c>
      <c r="Q709" s="22" t="str">
        <f t="shared" si="134"/>
        <v>D2</v>
      </c>
    </row>
    <row r="710" spans="1:17" x14ac:dyDescent="0.25">
      <c r="A710" s="125" t="str">
        <f t="shared" si="130"/>
        <v>2025-GUS-D2</v>
      </c>
      <c r="B710" s="123">
        <f t="shared" si="131"/>
        <v>45952</v>
      </c>
      <c r="C710" s="125" t="str">
        <f t="shared" si="132"/>
        <v>Day 2</v>
      </c>
      <c r="D710" s="42" t="s">
        <v>268</v>
      </c>
      <c r="E710" s="23" t="str">
        <f>IF(D710="","",VLOOKUP(D710,MASTERLIST!$A:$E,3,FALSE))</f>
        <v>Jorg</v>
      </c>
      <c r="F710" s="23" t="str">
        <f>IF(D710="","",VLOOKUP(D710,MASTERLIST!$A:$E,4,FALSE))</f>
        <v>Walder</v>
      </c>
      <c r="G710" s="23" t="str">
        <f>IF(D710="","",VLOOKUP(D710,MASTERLIST!$A:$E,5,FALSE))</f>
        <v>Nam Masters</v>
      </c>
      <c r="H710" s="23" t="str">
        <f>IF(D710="","",VLOOKUP(D710,MASTERLIST!$A:$E,2,FALSE))</f>
        <v>Nam Masters</v>
      </c>
      <c r="I710" s="42" t="s">
        <v>19</v>
      </c>
      <c r="J710" s="40"/>
      <c r="K710" s="42">
        <v>48</v>
      </c>
      <c r="L710" s="41">
        <f t="shared" si="126"/>
        <v>1.1000000000000001</v>
      </c>
      <c r="M710" s="41">
        <f t="shared" si="127"/>
        <v>1.1000000000000001</v>
      </c>
      <c r="N710" s="22" t="str">
        <f t="shared" si="128"/>
        <v>Jorg Walder</v>
      </c>
      <c r="O710" s="22" t="str">
        <f t="shared" si="133"/>
        <v>Masters</v>
      </c>
      <c r="P710" s="22" t="str">
        <f t="shared" si="129"/>
        <v>Edibles</v>
      </c>
      <c r="Q710" s="22" t="str">
        <f t="shared" si="134"/>
        <v>D2</v>
      </c>
    </row>
    <row r="711" spans="1:17" x14ac:dyDescent="0.25">
      <c r="A711" s="125" t="str">
        <f t="shared" si="130"/>
        <v>2025-GUS-D2</v>
      </c>
      <c r="B711" s="123">
        <f t="shared" si="131"/>
        <v>45952</v>
      </c>
      <c r="C711" s="125" t="str">
        <f t="shared" si="132"/>
        <v>Day 2</v>
      </c>
      <c r="D711" s="42" t="s">
        <v>268</v>
      </c>
      <c r="E711" s="23" t="str">
        <f>IF(D711="","",VLOOKUP(D711,MASTERLIST!$A:$E,3,FALSE))</f>
        <v>Jorg</v>
      </c>
      <c r="F711" s="23" t="str">
        <f>IF(D711="","",VLOOKUP(D711,MASTERLIST!$A:$E,4,FALSE))</f>
        <v>Walder</v>
      </c>
      <c r="G711" s="23" t="str">
        <f>IF(D711="","",VLOOKUP(D711,MASTERLIST!$A:$E,5,FALSE))</f>
        <v>Nam Masters</v>
      </c>
      <c r="H711" s="23" t="str">
        <f>IF(D711="","",VLOOKUP(D711,MASTERLIST!$A:$E,2,FALSE))</f>
        <v>Nam Masters</v>
      </c>
      <c r="I711" s="42" t="s">
        <v>19</v>
      </c>
      <c r="J711" s="40"/>
      <c r="K711" s="42">
        <v>57</v>
      </c>
      <c r="L711" s="41">
        <f t="shared" si="126"/>
        <v>1.9</v>
      </c>
      <c r="M711" s="41">
        <f t="shared" si="127"/>
        <v>1.9</v>
      </c>
      <c r="N711" s="22" t="str">
        <f t="shared" si="128"/>
        <v>Jorg Walder</v>
      </c>
      <c r="O711" s="22" t="str">
        <f t="shared" si="133"/>
        <v>Masters</v>
      </c>
      <c r="P711" s="22" t="str">
        <f t="shared" si="129"/>
        <v>Edibles</v>
      </c>
      <c r="Q711" s="22" t="str">
        <f t="shared" si="134"/>
        <v>D2</v>
      </c>
    </row>
    <row r="712" spans="1:17" x14ac:dyDescent="0.25">
      <c r="A712" s="125" t="str">
        <f t="shared" si="130"/>
        <v>2025-GUS-D2</v>
      </c>
      <c r="B712" s="123">
        <f t="shared" si="131"/>
        <v>45952</v>
      </c>
      <c r="C712" s="125" t="str">
        <f t="shared" si="132"/>
        <v>Day 2</v>
      </c>
      <c r="D712" s="42" t="s">
        <v>268</v>
      </c>
      <c r="E712" s="23" t="str">
        <f>IF(D712="","",VLOOKUP(D712,MASTERLIST!$A:$E,3,FALSE))</f>
        <v>Jorg</v>
      </c>
      <c r="F712" s="23" t="str">
        <f>IF(D712="","",VLOOKUP(D712,MASTERLIST!$A:$E,4,FALSE))</f>
        <v>Walder</v>
      </c>
      <c r="G712" s="23" t="str">
        <f>IF(D712="","",VLOOKUP(D712,MASTERLIST!$A:$E,5,FALSE))</f>
        <v>Nam Masters</v>
      </c>
      <c r="H712" s="23" t="str">
        <f>IF(D712="","",VLOOKUP(D712,MASTERLIST!$A:$E,2,FALSE))</f>
        <v>Nam Masters</v>
      </c>
      <c r="I712" s="42" t="s">
        <v>19</v>
      </c>
      <c r="J712" s="40"/>
      <c r="K712" s="42">
        <v>51</v>
      </c>
      <c r="L712" s="41">
        <f t="shared" si="126"/>
        <v>1.4</v>
      </c>
      <c r="M712" s="41">
        <f t="shared" si="127"/>
        <v>1.4</v>
      </c>
      <c r="N712" s="22" t="str">
        <f t="shared" si="128"/>
        <v>Jorg Walder</v>
      </c>
      <c r="O712" s="22" t="str">
        <f t="shared" si="133"/>
        <v>Masters</v>
      </c>
      <c r="P712" s="22" t="str">
        <f t="shared" si="129"/>
        <v>Edibles</v>
      </c>
      <c r="Q712" s="22" t="str">
        <f t="shared" si="134"/>
        <v>D2</v>
      </c>
    </row>
    <row r="713" spans="1:17" x14ac:dyDescent="0.25">
      <c r="A713" s="125" t="str">
        <f t="shared" si="130"/>
        <v>2025-GUS-D2</v>
      </c>
      <c r="B713" s="123">
        <f t="shared" si="131"/>
        <v>45952</v>
      </c>
      <c r="C713" s="125" t="str">
        <f t="shared" si="132"/>
        <v>Day 2</v>
      </c>
      <c r="D713" s="42" t="s">
        <v>268</v>
      </c>
      <c r="E713" s="23" t="str">
        <f>IF(D713="","",VLOOKUP(D713,MASTERLIST!$A:$E,3,FALSE))</f>
        <v>Jorg</v>
      </c>
      <c r="F713" s="23" t="str">
        <f>IF(D713="","",VLOOKUP(D713,MASTERLIST!$A:$E,4,FALSE))</f>
        <v>Walder</v>
      </c>
      <c r="G713" s="23" t="str">
        <f>IF(D713="","",VLOOKUP(D713,MASTERLIST!$A:$E,5,FALSE))</f>
        <v>Nam Masters</v>
      </c>
      <c r="H713" s="23" t="str">
        <f>IF(D713="","",VLOOKUP(D713,MASTERLIST!$A:$E,2,FALSE))</f>
        <v>Nam Masters</v>
      </c>
      <c r="I713" s="42" t="s">
        <v>19</v>
      </c>
      <c r="J713" s="40"/>
      <c r="K713" s="42">
        <v>40</v>
      </c>
      <c r="L713" s="41">
        <f t="shared" si="126"/>
        <v>0.7</v>
      </c>
      <c r="M713" s="41">
        <f t="shared" si="127"/>
        <v>0.7</v>
      </c>
      <c r="N713" s="22" t="str">
        <f t="shared" si="128"/>
        <v>Jorg Walder</v>
      </c>
      <c r="O713" s="22" t="str">
        <f t="shared" si="133"/>
        <v>Masters</v>
      </c>
      <c r="P713" s="22" t="str">
        <f t="shared" si="129"/>
        <v>Edibles</v>
      </c>
      <c r="Q713" s="22" t="str">
        <f t="shared" si="134"/>
        <v>D2</v>
      </c>
    </row>
    <row r="714" spans="1:17" x14ac:dyDescent="0.25">
      <c r="A714" s="125" t="str">
        <f t="shared" si="130"/>
        <v>2025-GUS-D2</v>
      </c>
      <c r="B714" s="123">
        <f t="shared" si="131"/>
        <v>45952</v>
      </c>
      <c r="C714" s="125" t="str">
        <f t="shared" si="132"/>
        <v>Day 2</v>
      </c>
      <c r="D714" s="42" t="s">
        <v>268</v>
      </c>
      <c r="E714" s="23" t="str">
        <f>IF(D714="","",VLOOKUP(D714,MASTERLIST!$A:$E,3,FALSE))</f>
        <v>Jorg</v>
      </c>
      <c r="F714" s="23" t="str">
        <f>IF(D714="","",VLOOKUP(D714,MASTERLIST!$A:$E,4,FALSE))</f>
        <v>Walder</v>
      </c>
      <c r="G714" s="23" t="str">
        <f>IF(D714="","",VLOOKUP(D714,MASTERLIST!$A:$E,5,FALSE))</f>
        <v>Nam Masters</v>
      </c>
      <c r="H714" s="23" t="str">
        <f>IF(D714="","",VLOOKUP(D714,MASTERLIST!$A:$E,2,FALSE))</f>
        <v>Nam Masters</v>
      </c>
      <c r="I714" s="42" t="s">
        <v>19</v>
      </c>
      <c r="J714" s="40"/>
      <c r="K714" s="42">
        <v>46</v>
      </c>
      <c r="L714" s="41">
        <f t="shared" si="126"/>
        <v>1</v>
      </c>
      <c r="M714" s="41">
        <f t="shared" si="127"/>
        <v>1</v>
      </c>
      <c r="N714" s="22" t="str">
        <f t="shared" si="128"/>
        <v>Jorg Walder</v>
      </c>
      <c r="O714" s="22" t="str">
        <f t="shared" si="133"/>
        <v>Masters</v>
      </c>
      <c r="P714" s="22" t="str">
        <f t="shared" si="129"/>
        <v>Edibles</v>
      </c>
      <c r="Q714" s="22" t="str">
        <f t="shared" si="134"/>
        <v>D2</v>
      </c>
    </row>
    <row r="715" spans="1:17" x14ac:dyDescent="0.25">
      <c r="A715" s="125" t="str">
        <f t="shared" si="130"/>
        <v>2025-GUS-D2</v>
      </c>
      <c r="B715" s="123">
        <f t="shared" si="131"/>
        <v>45952</v>
      </c>
      <c r="C715" s="125" t="str">
        <f t="shared" si="132"/>
        <v>Day 2</v>
      </c>
      <c r="D715" s="42" t="s">
        <v>268</v>
      </c>
      <c r="E715" s="23" t="str">
        <f>IF(D715="","",VLOOKUP(D715,MASTERLIST!$A:$E,3,FALSE))</f>
        <v>Jorg</v>
      </c>
      <c r="F715" s="23" t="str">
        <f>IF(D715="","",VLOOKUP(D715,MASTERLIST!$A:$E,4,FALSE))</f>
        <v>Walder</v>
      </c>
      <c r="G715" s="23" t="str">
        <f>IF(D715="","",VLOOKUP(D715,MASTERLIST!$A:$E,5,FALSE))</f>
        <v>Nam Masters</v>
      </c>
      <c r="H715" s="23" t="str">
        <f>IF(D715="","",VLOOKUP(D715,MASTERLIST!$A:$E,2,FALSE))</f>
        <v>Nam Masters</v>
      </c>
      <c r="I715" s="42" t="s">
        <v>19</v>
      </c>
      <c r="J715" s="42"/>
      <c r="K715" s="42">
        <v>48</v>
      </c>
      <c r="L715" s="41">
        <f t="shared" si="126"/>
        <v>1.1000000000000001</v>
      </c>
      <c r="M715" s="41">
        <f t="shared" si="127"/>
        <v>1.1000000000000001</v>
      </c>
      <c r="N715" s="22" t="str">
        <f t="shared" si="128"/>
        <v>Jorg Walder</v>
      </c>
      <c r="O715" s="22" t="str">
        <f t="shared" si="133"/>
        <v>Masters</v>
      </c>
      <c r="P715" s="22" t="str">
        <f t="shared" si="129"/>
        <v>Edibles</v>
      </c>
      <c r="Q715" s="22" t="str">
        <f t="shared" si="134"/>
        <v>D2</v>
      </c>
    </row>
    <row r="716" spans="1:17" x14ac:dyDescent="0.25">
      <c r="A716" s="125" t="str">
        <f t="shared" si="130"/>
        <v>2025-GUS-D2</v>
      </c>
      <c r="B716" s="123">
        <f t="shared" si="131"/>
        <v>45952</v>
      </c>
      <c r="C716" s="125" t="str">
        <f t="shared" si="132"/>
        <v>Day 2</v>
      </c>
      <c r="D716" s="42" t="s">
        <v>268</v>
      </c>
      <c r="E716" s="23" t="str">
        <f>IF(D716="","",VLOOKUP(D716,MASTERLIST!$A:$E,3,FALSE))</f>
        <v>Jorg</v>
      </c>
      <c r="F716" s="23" t="str">
        <f>IF(D716="","",VLOOKUP(D716,MASTERLIST!$A:$E,4,FALSE))</f>
        <v>Walder</v>
      </c>
      <c r="G716" s="23" t="str">
        <f>IF(D716="","",VLOOKUP(D716,MASTERLIST!$A:$E,5,FALSE))</f>
        <v>Nam Masters</v>
      </c>
      <c r="H716" s="23" t="str">
        <f>IF(D716="","",VLOOKUP(D716,MASTERLIST!$A:$E,2,FALSE))</f>
        <v>Nam Masters</v>
      </c>
      <c r="I716" s="42" t="s">
        <v>19</v>
      </c>
      <c r="J716" s="40"/>
      <c r="K716" s="42">
        <v>46</v>
      </c>
      <c r="L716" s="41">
        <f t="shared" si="126"/>
        <v>1</v>
      </c>
      <c r="M716" s="41">
        <f t="shared" si="127"/>
        <v>1</v>
      </c>
      <c r="N716" s="22" t="str">
        <f t="shared" si="128"/>
        <v>Jorg Walder</v>
      </c>
      <c r="O716" s="22" t="str">
        <f t="shared" si="133"/>
        <v>Masters</v>
      </c>
      <c r="P716" s="22" t="str">
        <f t="shared" si="129"/>
        <v>Edibles</v>
      </c>
      <c r="Q716" s="22" t="str">
        <f t="shared" si="134"/>
        <v>D2</v>
      </c>
    </row>
    <row r="717" spans="1:17" x14ac:dyDescent="0.25">
      <c r="A717" s="125" t="str">
        <f t="shared" si="130"/>
        <v>2025-GUS-D2</v>
      </c>
      <c r="B717" s="123">
        <f t="shared" si="131"/>
        <v>45952</v>
      </c>
      <c r="C717" s="125" t="str">
        <f t="shared" si="132"/>
        <v>Day 2</v>
      </c>
      <c r="D717" s="42" t="s">
        <v>268</v>
      </c>
      <c r="E717" s="23" t="str">
        <f>IF(D717="","",VLOOKUP(D717,MASTERLIST!$A:$E,3,FALSE))</f>
        <v>Jorg</v>
      </c>
      <c r="F717" s="23" t="str">
        <f>IF(D717="","",VLOOKUP(D717,MASTERLIST!$A:$E,4,FALSE))</f>
        <v>Walder</v>
      </c>
      <c r="G717" s="23" t="str">
        <f>IF(D717="","",VLOOKUP(D717,MASTERLIST!$A:$E,5,FALSE))</f>
        <v>Nam Masters</v>
      </c>
      <c r="H717" s="23" t="str">
        <f>IF(D717="","",VLOOKUP(D717,MASTERLIST!$A:$E,2,FALSE))</f>
        <v>Nam Masters</v>
      </c>
      <c r="I717" s="42" t="s">
        <v>19</v>
      </c>
      <c r="J717" s="40"/>
      <c r="K717" s="42">
        <v>48</v>
      </c>
      <c r="L717" s="41">
        <f t="shared" si="126"/>
        <v>1.1000000000000001</v>
      </c>
      <c r="M717" s="41">
        <f t="shared" si="127"/>
        <v>1.1000000000000001</v>
      </c>
      <c r="N717" s="22" t="str">
        <f t="shared" si="128"/>
        <v>Jorg Walder</v>
      </c>
      <c r="O717" s="22" t="str">
        <f t="shared" si="133"/>
        <v>Masters</v>
      </c>
      <c r="P717" s="22" t="str">
        <f t="shared" si="129"/>
        <v>Edibles</v>
      </c>
      <c r="Q717" s="22" t="str">
        <f t="shared" si="134"/>
        <v>D2</v>
      </c>
    </row>
    <row r="718" spans="1:17" x14ac:dyDescent="0.25">
      <c r="A718" s="125" t="str">
        <f t="shared" si="130"/>
        <v>2025-GUS-D2</v>
      </c>
      <c r="B718" s="123">
        <f t="shared" si="131"/>
        <v>45952</v>
      </c>
      <c r="C718" s="125" t="str">
        <f t="shared" si="132"/>
        <v>Day 2</v>
      </c>
      <c r="D718" s="42" t="s">
        <v>268</v>
      </c>
      <c r="E718" s="23" t="str">
        <f>IF(D718="","",VLOOKUP(D718,MASTERLIST!$A:$E,3,FALSE))</f>
        <v>Jorg</v>
      </c>
      <c r="F718" s="23" t="str">
        <f>IF(D718="","",VLOOKUP(D718,MASTERLIST!$A:$E,4,FALSE))</f>
        <v>Walder</v>
      </c>
      <c r="G718" s="23" t="str">
        <f>IF(D718="","",VLOOKUP(D718,MASTERLIST!$A:$E,5,FALSE))</f>
        <v>Nam Masters</v>
      </c>
      <c r="H718" s="23" t="str">
        <f>IF(D718="","",VLOOKUP(D718,MASTERLIST!$A:$E,2,FALSE))</f>
        <v>Nam Masters</v>
      </c>
      <c r="I718" s="42" t="s">
        <v>19</v>
      </c>
      <c r="J718" s="40"/>
      <c r="K718" s="42">
        <v>51</v>
      </c>
      <c r="L718" s="41">
        <f t="shared" si="126"/>
        <v>1.4</v>
      </c>
      <c r="M718" s="41">
        <f t="shared" si="127"/>
        <v>1.4</v>
      </c>
      <c r="N718" s="22" t="str">
        <f t="shared" si="128"/>
        <v>Jorg Walder</v>
      </c>
      <c r="O718" s="22" t="str">
        <f t="shared" si="133"/>
        <v>Masters</v>
      </c>
      <c r="P718" s="22" t="str">
        <f t="shared" si="129"/>
        <v>Edibles</v>
      </c>
      <c r="Q718" s="22" t="str">
        <f t="shared" si="134"/>
        <v>D2</v>
      </c>
    </row>
    <row r="719" spans="1:17" x14ac:dyDescent="0.25">
      <c r="A719" s="125" t="str">
        <f t="shared" si="130"/>
        <v>2025-GUS-D2</v>
      </c>
      <c r="B719" s="123">
        <f t="shared" si="131"/>
        <v>45952</v>
      </c>
      <c r="C719" s="125" t="str">
        <f t="shared" si="132"/>
        <v>Day 2</v>
      </c>
      <c r="D719" s="42" t="s">
        <v>268</v>
      </c>
      <c r="E719" s="23" t="str">
        <f>IF(D719="","",VLOOKUP(D719,MASTERLIST!$A:$E,3,FALSE))</f>
        <v>Jorg</v>
      </c>
      <c r="F719" s="23" t="str">
        <f>IF(D719="","",VLOOKUP(D719,MASTERLIST!$A:$E,4,FALSE))</f>
        <v>Walder</v>
      </c>
      <c r="G719" s="23" t="str">
        <f>IF(D719="","",VLOOKUP(D719,MASTERLIST!$A:$E,5,FALSE))</f>
        <v>Nam Masters</v>
      </c>
      <c r="H719" s="23" t="str">
        <f>IF(D719="","",VLOOKUP(D719,MASTERLIST!$A:$E,2,FALSE))</f>
        <v>Nam Masters</v>
      </c>
      <c r="I719" s="42" t="s">
        <v>19</v>
      </c>
      <c r="J719" s="42"/>
      <c r="K719" s="42">
        <v>47</v>
      </c>
      <c r="L719" s="41">
        <f t="shared" si="126"/>
        <v>1.1000000000000001</v>
      </c>
      <c r="M719" s="41">
        <f t="shared" si="127"/>
        <v>1.1000000000000001</v>
      </c>
      <c r="N719" s="22" t="str">
        <f t="shared" si="128"/>
        <v>Jorg Walder</v>
      </c>
      <c r="O719" s="22" t="str">
        <f t="shared" si="133"/>
        <v>Masters</v>
      </c>
      <c r="P719" s="22" t="str">
        <f t="shared" si="129"/>
        <v>Edibles</v>
      </c>
      <c r="Q719" s="22" t="str">
        <f t="shared" si="134"/>
        <v>D2</v>
      </c>
    </row>
    <row r="720" spans="1:17" x14ac:dyDescent="0.25">
      <c r="A720" s="125" t="str">
        <f t="shared" si="130"/>
        <v>2025-GUS-D2</v>
      </c>
      <c r="B720" s="123">
        <f t="shared" si="131"/>
        <v>45952</v>
      </c>
      <c r="C720" s="125" t="str">
        <f t="shared" si="132"/>
        <v>Day 2</v>
      </c>
      <c r="D720" s="42" t="s">
        <v>268</v>
      </c>
      <c r="E720" s="23" t="str">
        <f>IF(D720="","",VLOOKUP(D720,MASTERLIST!$A:$E,3,FALSE))</f>
        <v>Jorg</v>
      </c>
      <c r="F720" s="23" t="str">
        <f>IF(D720="","",VLOOKUP(D720,MASTERLIST!$A:$E,4,FALSE))</f>
        <v>Walder</v>
      </c>
      <c r="G720" s="23" t="str">
        <f>IF(D720="","",VLOOKUP(D720,MASTERLIST!$A:$E,5,FALSE))</f>
        <v>Nam Masters</v>
      </c>
      <c r="H720" s="23" t="str">
        <f>IF(D720="","",VLOOKUP(D720,MASTERLIST!$A:$E,2,FALSE))</f>
        <v>Nam Masters</v>
      </c>
      <c r="I720" s="42" t="s">
        <v>19</v>
      </c>
      <c r="J720" s="42"/>
      <c r="K720" s="42">
        <v>49</v>
      </c>
      <c r="L720" s="41">
        <f t="shared" si="126"/>
        <v>1.2</v>
      </c>
      <c r="M720" s="41">
        <f t="shared" si="127"/>
        <v>1.2</v>
      </c>
      <c r="N720" s="22" t="str">
        <f t="shared" si="128"/>
        <v>Jorg Walder</v>
      </c>
      <c r="O720" s="22" t="str">
        <f t="shared" si="133"/>
        <v>Masters</v>
      </c>
      <c r="P720" s="22" t="str">
        <f t="shared" si="129"/>
        <v>Edibles</v>
      </c>
      <c r="Q720" s="22" t="str">
        <f t="shared" si="134"/>
        <v>D2</v>
      </c>
    </row>
    <row r="721" spans="1:17" x14ac:dyDescent="0.25">
      <c r="A721" s="125" t="str">
        <f t="shared" si="130"/>
        <v>2025-GUS-D2</v>
      </c>
      <c r="B721" s="123">
        <f t="shared" si="131"/>
        <v>45952</v>
      </c>
      <c r="C721" s="125" t="str">
        <f t="shared" si="132"/>
        <v>Day 2</v>
      </c>
      <c r="D721" s="42" t="s">
        <v>452</v>
      </c>
      <c r="E721" s="23" t="str">
        <f>IF(D721="","",VLOOKUP(D721,MASTERLIST!$A:$E,3,FALSE))</f>
        <v>Morne</v>
      </c>
      <c r="F721" s="23" t="str">
        <f>IF(D721="","",VLOOKUP(D721,MASTERLIST!$A:$E,4,FALSE))</f>
        <v>Horn</v>
      </c>
      <c r="G721" s="23" t="str">
        <f>IF(D721="","",VLOOKUP(D721,MASTERLIST!$A:$E,5,FALSE))</f>
        <v>Nam Masters</v>
      </c>
      <c r="H721" s="23" t="str">
        <f>IF(D721="","",VLOOKUP(D721,MASTERLIST!$A:$E,2,FALSE))</f>
        <v>Nam Masters</v>
      </c>
      <c r="I721" s="42" t="s">
        <v>19</v>
      </c>
      <c r="J721" s="42"/>
      <c r="K721" s="42">
        <v>57</v>
      </c>
      <c r="L721" s="41">
        <f t="shared" si="126"/>
        <v>1.9</v>
      </c>
      <c r="M721" s="41">
        <f t="shared" si="127"/>
        <v>1.9</v>
      </c>
      <c r="N721" s="22" t="str">
        <f t="shared" si="128"/>
        <v>Morne Horn</v>
      </c>
      <c r="O721" s="22" t="str">
        <f t="shared" si="133"/>
        <v>Masters</v>
      </c>
      <c r="P721" s="22" t="str">
        <f t="shared" si="129"/>
        <v>Edibles</v>
      </c>
      <c r="Q721" s="22" t="str">
        <f t="shared" si="134"/>
        <v>D2</v>
      </c>
    </row>
    <row r="722" spans="1:17" x14ac:dyDescent="0.25">
      <c r="A722" s="125" t="str">
        <f t="shared" si="130"/>
        <v>2025-GUS-D2</v>
      </c>
      <c r="B722" s="123">
        <f t="shared" si="131"/>
        <v>45952</v>
      </c>
      <c r="C722" s="125" t="str">
        <f t="shared" si="132"/>
        <v>Day 2</v>
      </c>
      <c r="D722" s="42" t="s">
        <v>452</v>
      </c>
      <c r="E722" s="23" t="str">
        <f>IF(D722="","",VLOOKUP(D722,MASTERLIST!$A:$E,3,FALSE))</f>
        <v>Morne</v>
      </c>
      <c r="F722" s="23" t="str">
        <f>IF(D722="","",VLOOKUP(D722,MASTERLIST!$A:$E,4,FALSE))</f>
        <v>Horn</v>
      </c>
      <c r="G722" s="23" t="str">
        <f>IF(D722="","",VLOOKUP(D722,MASTERLIST!$A:$E,5,FALSE))</f>
        <v>Nam Masters</v>
      </c>
      <c r="H722" s="23" t="str">
        <f>IF(D722="","",VLOOKUP(D722,MASTERLIST!$A:$E,2,FALSE))</f>
        <v>Nam Masters</v>
      </c>
      <c r="I722" s="42" t="s">
        <v>19</v>
      </c>
      <c r="J722" s="42"/>
      <c r="K722" s="42">
        <v>40</v>
      </c>
      <c r="L722" s="41">
        <f t="shared" si="126"/>
        <v>0.7</v>
      </c>
      <c r="M722" s="41">
        <f t="shared" si="127"/>
        <v>0.7</v>
      </c>
      <c r="N722" s="22" t="str">
        <f t="shared" si="128"/>
        <v>Morne Horn</v>
      </c>
      <c r="O722" s="22" t="str">
        <f t="shared" si="133"/>
        <v>Masters</v>
      </c>
      <c r="P722" s="22" t="str">
        <f t="shared" si="129"/>
        <v>Edibles</v>
      </c>
      <c r="Q722" s="22" t="str">
        <f t="shared" si="134"/>
        <v>D2</v>
      </c>
    </row>
    <row r="723" spans="1:17" x14ac:dyDescent="0.25">
      <c r="A723" s="125" t="str">
        <f t="shared" si="130"/>
        <v>2025-GUS-D2</v>
      </c>
      <c r="B723" s="123">
        <f t="shared" si="131"/>
        <v>45952</v>
      </c>
      <c r="C723" s="125" t="str">
        <f t="shared" si="132"/>
        <v>Day 2</v>
      </c>
      <c r="D723" s="42" t="s">
        <v>452</v>
      </c>
      <c r="E723" s="23" t="str">
        <f>IF(D723="","",VLOOKUP(D723,MASTERLIST!$A:$E,3,FALSE))</f>
        <v>Morne</v>
      </c>
      <c r="F723" s="23" t="str">
        <f>IF(D723="","",VLOOKUP(D723,MASTERLIST!$A:$E,4,FALSE))</f>
        <v>Horn</v>
      </c>
      <c r="G723" s="23" t="str">
        <f>IF(D723="","",VLOOKUP(D723,MASTERLIST!$A:$E,5,FALSE))</f>
        <v>Nam Masters</v>
      </c>
      <c r="H723" s="23" t="str">
        <f>IF(D723="","",VLOOKUP(D723,MASTERLIST!$A:$E,2,FALSE))</f>
        <v>Nam Masters</v>
      </c>
      <c r="I723" s="42" t="s">
        <v>19</v>
      </c>
      <c r="J723" s="42"/>
      <c r="K723" s="42">
        <v>46</v>
      </c>
      <c r="L723" s="41">
        <f t="shared" si="126"/>
        <v>1</v>
      </c>
      <c r="M723" s="41">
        <f t="shared" si="127"/>
        <v>1</v>
      </c>
      <c r="N723" s="22" t="str">
        <f t="shared" si="128"/>
        <v>Morne Horn</v>
      </c>
      <c r="O723" s="22" t="str">
        <f t="shared" si="133"/>
        <v>Masters</v>
      </c>
      <c r="P723" s="22" t="str">
        <f t="shared" si="129"/>
        <v>Edibles</v>
      </c>
      <c r="Q723" s="22" t="str">
        <f t="shared" si="134"/>
        <v>D2</v>
      </c>
    </row>
    <row r="724" spans="1:17" x14ac:dyDescent="0.25">
      <c r="A724" s="125" t="str">
        <f t="shared" si="130"/>
        <v>2025-GUS-D2</v>
      </c>
      <c r="B724" s="123">
        <f t="shared" si="131"/>
        <v>45952</v>
      </c>
      <c r="C724" s="125" t="str">
        <f t="shared" si="132"/>
        <v>Day 2</v>
      </c>
      <c r="D724" s="42" t="s">
        <v>452</v>
      </c>
      <c r="E724" s="23" t="str">
        <f>IF(D724="","",VLOOKUP(D724,MASTERLIST!$A:$E,3,FALSE))</f>
        <v>Morne</v>
      </c>
      <c r="F724" s="23" t="str">
        <f>IF(D724="","",VLOOKUP(D724,MASTERLIST!$A:$E,4,FALSE))</f>
        <v>Horn</v>
      </c>
      <c r="G724" s="23" t="str">
        <f>IF(D724="","",VLOOKUP(D724,MASTERLIST!$A:$E,5,FALSE))</f>
        <v>Nam Masters</v>
      </c>
      <c r="H724" s="23" t="str">
        <f>IF(D724="","",VLOOKUP(D724,MASTERLIST!$A:$E,2,FALSE))</f>
        <v>Nam Masters</v>
      </c>
      <c r="I724" s="42" t="s">
        <v>19</v>
      </c>
      <c r="J724" s="40"/>
      <c r="K724" s="42">
        <v>47</v>
      </c>
      <c r="L724" s="41">
        <f t="shared" ref="L724:L787" si="135">IF(K724="","",IF(I724="",ROUND(HLOOKUP(J724,kgList,K724,FALSE),1),ROUND(HLOOKUP(I724,kgList,K724,FALSE),1)))</f>
        <v>1.1000000000000001</v>
      </c>
      <c r="M724" s="41">
        <f t="shared" ref="M724:M787" si="136">IF(L724="","",IF(COUNTA(I724:J724)&gt;1,"Edible or Inedible",IF(COUNTA(I724)=1,L724*1,IF(COUNTA(J724)=1,L724*1,"ERROR"))))</f>
        <v>1.1000000000000001</v>
      </c>
      <c r="N724" s="22" t="str">
        <f t="shared" si="128"/>
        <v>Morne Horn</v>
      </c>
      <c r="O724" s="22" t="str">
        <f t="shared" si="133"/>
        <v>Masters</v>
      </c>
      <c r="P724" s="22" t="str">
        <f t="shared" si="129"/>
        <v>Edibles</v>
      </c>
      <c r="Q724" s="22" t="str">
        <f t="shared" si="134"/>
        <v>D2</v>
      </c>
    </row>
    <row r="725" spans="1:17" x14ac:dyDescent="0.25">
      <c r="A725" s="125" t="str">
        <f t="shared" si="130"/>
        <v>2025-GUS-D2</v>
      </c>
      <c r="B725" s="123">
        <f t="shared" si="131"/>
        <v>45952</v>
      </c>
      <c r="C725" s="125" t="str">
        <f t="shared" si="132"/>
        <v>Day 2</v>
      </c>
      <c r="D725" s="42" t="s">
        <v>452</v>
      </c>
      <c r="E725" s="23" t="str">
        <f>IF(D725="","",VLOOKUP(D725,MASTERLIST!$A:$E,3,FALSE))</f>
        <v>Morne</v>
      </c>
      <c r="F725" s="23" t="str">
        <f>IF(D725="","",VLOOKUP(D725,MASTERLIST!$A:$E,4,FALSE))</f>
        <v>Horn</v>
      </c>
      <c r="G725" s="23" t="str">
        <f>IF(D725="","",VLOOKUP(D725,MASTERLIST!$A:$E,5,FALSE))</f>
        <v>Nam Masters</v>
      </c>
      <c r="H725" s="23" t="str">
        <f>IF(D725="","",VLOOKUP(D725,MASTERLIST!$A:$E,2,FALSE))</f>
        <v>Nam Masters</v>
      </c>
      <c r="I725" s="42" t="s">
        <v>19</v>
      </c>
      <c r="J725" s="40"/>
      <c r="K725" s="42">
        <v>51</v>
      </c>
      <c r="L725" s="41">
        <f t="shared" si="135"/>
        <v>1.4</v>
      </c>
      <c r="M725" s="41">
        <f t="shared" si="136"/>
        <v>1.4</v>
      </c>
      <c r="N725" s="22" t="str">
        <f t="shared" si="128"/>
        <v>Morne Horn</v>
      </c>
      <c r="O725" s="22" t="str">
        <f t="shared" si="133"/>
        <v>Masters</v>
      </c>
      <c r="P725" s="22" t="str">
        <f t="shared" si="129"/>
        <v>Edibles</v>
      </c>
      <c r="Q725" s="22" t="str">
        <f t="shared" si="134"/>
        <v>D2</v>
      </c>
    </row>
    <row r="726" spans="1:17" x14ac:dyDescent="0.25">
      <c r="A726" s="125" t="str">
        <f t="shared" si="130"/>
        <v>2025-GUS-D2</v>
      </c>
      <c r="B726" s="123">
        <f t="shared" si="131"/>
        <v>45952</v>
      </c>
      <c r="C726" s="125" t="str">
        <f t="shared" si="132"/>
        <v>Day 2</v>
      </c>
      <c r="D726" s="42" t="s">
        <v>452</v>
      </c>
      <c r="E726" s="23" t="str">
        <f>IF(D726="","",VLOOKUP(D726,MASTERLIST!$A:$E,3,FALSE))</f>
        <v>Morne</v>
      </c>
      <c r="F726" s="23" t="str">
        <f>IF(D726="","",VLOOKUP(D726,MASTERLIST!$A:$E,4,FALSE))</f>
        <v>Horn</v>
      </c>
      <c r="G726" s="23" t="str">
        <f>IF(D726="","",VLOOKUP(D726,MASTERLIST!$A:$E,5,FALSE))</f>
        <v>Nam Masters</v>
      </c>
      <c r="H726" s="23" t="str">
        <f>IF(D726="","",VLOOKUP(D726,MASTERLIST!$A:$E,2,FALSE))</f>
        <v>Nam Masters</v>
      </c>
      <c r="I726" s="42" t="s">
        <v>19</v>
      </c>
      <c r="J726" s="40"/>
      <c r="K726" s="42">
        <v>52</v>
      </c>
      <c r="L726" s="41">
        <f t="shared" si="135"/>
        <v>1.4</v>
      </c>
      <c r="M726" s="41">
        <f t="shared" si="136"/>
        <v>1.4</v>
      </c>
      <c r="N726" s="22" t="str">
        <f t="shared" si="128"/>
        <v>Morne Horn</v>
      </c>
      <c r="O726" s="22" t="str">
        <f t="shared" si="133"/>
        <v>Masters</v>
      </c>
      <c r="P726" s="22" t="str">
        <f t="shared" si="129"/>
        <v>Edibles</v>
      </c>
      <c r="Q726" s="22" t="str">
        <f t="shared" si="134"/>
        <v>D2</v>
      </c>
    </row>
    <row r="727" spans="1:17" x14ac:dyDescent="0.25">
      <c r="A727" s="125" t="str">
        <f t="shared" si="130"/>
        <v>2025-GUS-D2</v>
      </c>
      <c r="B727" s="123">
        <f t="shared" si="131"/>
        <v>45952</v>
      </c>
      <c r="C727" s="125" t="str">
        <f t="shared" si="132"/>
        <v>Day 2</v>
      </c>
      <c r="D727" s="42" t="s">
        <v>452</v>
      </c>
      <c r="E727" s="23" t="str">
        <f>IF(D727="","",VLOOKUP(D727,MASTERLIST!$A:$E,3,FALSE))</f>
        <v>Morne</v>
      </c>
      <c r="F727" s="23" t="str">
        <f>IF(D727="","",VLOOKUP(D727,MASTERLIST!$A:$E,4,FALSE))</f>
        <v>Horn</v>
      </c>
      <c r="G727" s="23" t="str">
        <f>IF(D727="","",VLOOKUP(D727,MASTERLIST!$A:$E,5,FALSE))</f>
        <v>Nam Masters</v>
      </c>
      <c r="H727" s="23" t="str">
        <f>IF(D727="","",VLOOKUP(D727,MASTERLIST!$A:$E,2,FALSE))</f>
        <v>Nam Masters</v>
      </c>
      <c r="I727" s="42" t="s">
        <v>19</v>
      </c>
      <c r="J727" s="42"/>
      <c r="K727" s="42">
        <v>52</v>
      </c>
      <c r="L727" s="41">
        <f t="shared" si="135"/>
        <v>1.4</v>
      </c>
      <c r="M727" s="41">
        <f t="shared" si="136"/>
        <v>1.4</v>
      </c>
      <c r="N727" s="22" t="str">
        <f t="shared" si="128"/>
        <v>Morne Horn</v>
      </c>
      <c r="O727" s="22" t="str">
        <f t="shared" si="133"/>
        <v>Masters</v>
      </c>
      <c r="P727" s="22" t="str">
        <f t="shared" si="129"/>
        <v>Edibles</v>
      </c>
      <c r="Q727" s="22" t="str">
        <f t="shared" si="134"/>
        <v>D2</v>
      </c>
    </row>
    <row r="728" spans="1:17" x14ac:dyDescent="0.25">
      <c r="A728" s="125" t="str">
        <f t="shared" si="130"/>
        <v>2025-GUS-D2</v>
      </c>
      <c r="B728" s="123">
        <f t="shared" si="131"/>
        <v>45952</v>
      </c>
      <c r="C728" s="125" t="str">
        <f t="shared" si="132"/>
        <v>Day 2</v>
      </c>
      <c r="D728" s="42" t="s">
        <v>452</v>
      </c>
      <c r="E728" s="23" t="str">
        <f>IF(D728="","",VLOOKUP(D728,MASTERLIST!$A:$E,3,FALSE))</f>
        <v>Morne</v>
      </c>
      <c r="F728" s="23" t="str">
        <f>IF(D728="","",VLOOKUP(D728,MASTERLIST!$A:$E,4,FALSE))</f>
        <v>Horn</v>
      </c>
      <c r="G728" s="23" t="str">
        <f>IF(D728="","",VLOOKUP(D728,MASTERLIST!$A:$E,5,FALSE))</f>
        <v>Nam Masters</v>
      </c>
      <c r="H728" s="23" t="str">
        <f>IF(D728="","",VLOOKUP(D728,MASTERLIST!$A:$E,2,FALSE))</f>
        <v>Nam Masters</v>
      </c>
      <c r="I728" s="42" t="s">
        <v>19</v>
      </c>
      <c r="J728" s="42"/>
      <c r="K728" s="42">
        <v>50</v>
      </c>
      <c r="L728" s="41">
        <f t="shared" si="135"/>
        <v>1.3</v>
      </c>
      <c r="M728" s="41">
        <f t="shared" si="136"/>
        <v>1.3</v>
      </c>
      <c r="N728" s="22" t="str">
        <f t="shared" si="128"/>
        <v>Morne Horn</v>
      </c>
      <c r="O728" s="22" t="str">
        <f t="shared" si="133"/>
        <v>Masters</v>
      </c>
      <c r="P728" s="22" t="str">
        <f t="shared" si="129"/>
        <v>Edibles</v>
      </c>
      <c r="Q728" s="22" t="str">
        <f t="shared" si="134"/>
        <v>D2</v>
      </c>
    </row>
    <row r="729" spans="1:17" x14ac:dyDescent="0.25">
      <c r="A729" s="125" t="str">
        <f t="shared" si="130"/>
        <v>2025-GUS-D2</v>
      </c>
      <c r="B729" s="123">
        <f t="shared" si="131"/>
        <v>45952</v>
      </c>
      <c r="C729" s="125" t="str">
        <f t="shared" si="132"/>
        <v>Day 2</v>
      </c>
      <c r="D729" s="42" t="s">
        <v>452</v>
      </c>
      <c r="E729" s="23" t="str">
        <f>IF(D729="","",VLOOKUP(D729,MASTERLIST!$A:$E,3,FALSE))</f>
        <v>Morne</v>
      </c>
      <c r="F729" s="23" t="str">
        <f>IF(D729="","",VLOOKUP(D729,MASTERLIST!$A:$E,4,FALSE))</f>
        <v>Horn</v>
      </c>
      <c r="G729" s="23" t="str">
        <f>IF(D729="","",VLOOKUP(D729,MASTERLIST!$A:$E,5,FALSE))</f>
        <v>Nam Masters</v>
      </c>
      <c r="H729" s="23" t="str">
        <f>IF(D729="","",VLOOKUP(D729,MASTERLIST!$A:$E,2,FALSE))</f>
        <v>Nam Masters</v>
      </c>
      <c r="I729" s="42" t="s">
        <v>19</v>
      </c>
      <c r="J729" s="40"/>
      <c r="K729" s="42">
        <v>51</v>
      </c>
      <c r="L729" s="41">
        <f t="shared" si="135"/>
        <v>1.4</v>
      </c>
      <c r="M729" s="41">
        <f t="shared" si="136"/>
        <v>1.4</v>
      </c>
      <c r="N729" s="22" t="str">
        <f t="shared" si="128"/>
        <v>Morne Horn</v>
      </c>
      <c r="O729" s="22" t="str">
        <f t="shared" si="133"/>
        <v>Masters</v>
      </c>
      <c r="P729" s="22" t="str">
        <f t="shared" si="129"/>
        <v>Edibles</v>
      </c>
      <c r="Q729" s="22" t="str">
        <f t="shared" si="134"/>
        <v>D2</v>
      </c>
    </row>
    <row r="730" spans="1:17" x14ac:dyDescent="0.25">
      <c r="A730" s="125" t="str">
        <f t="shared" si="130"/>
        <v>2025-GUS-D2</v>
      </c>
      <c r="B730" s="123">
        <f t="shared" si="131"/>
        <v>45952</v>
      </c>
      <c r="C730" s="125" t="str">
        <f t="shared" si="132"/>
        <v>Day 2</v>
      </c>
      <c r="D730" s="42" t="s">
        <v>452</v>
      </c>
      <c r="E730" s="23" t="str">
        <f>IF(D730="","",VLOOKUP(D730,MASTERLIST!$A:$E,3,FALSE))</f>
        <v>Morne</v>
      </c>
      <c r="F730" s="23" t="str">
        <f>IF(D730="","",VLOOKUP(D730,MASTERLIST!$A:$E,4,FALSE))</f>
        <v>Horn</v>
      </c>
      <c r="G730" s="23" t="str">
        <f>IF(D730="","",VLOOKUP(D730,MASTERLIST!$A:$E,5,FALSE))</f>
        <v>Nam Masters</v>
      </c>
      <c r="H730" s="23" t="str">
        <f>IF(D730="","",VLOOKUP(D730,MASTERLIST!$A:$E,2,FALSE))</f>
        <v>Nam Masters</v>
      </c>
      <c r="I730" s="42" t="s">
        <v>19</v>
      </c>
      <c r="J730" s="40"/>
      <c r="K730" s="42">
        <v>48</v>
      </c>
      <c r="L730" s="41">
        <f t="shared" si="135"/>
        <v>1.1000000000000001</v>
      </c>
      <c r="M730" s="41">
        <f t="shared" si="136"/>
        <v>1.1000000000000001</v>
      </c>
      <c r="N730" s="22" t="str">
        <f t="shared" ref="N730:N793" si="137">CONCATENATE(E730," ",F730)</f>
        <v>Morne Horn</v>
      </c>
      <c r="O730" s="22" t="str">
        <f t="shared" si="133"/>
        <v>Masters</v>
      </c>
      <c r="P730" s="22" t="str">
        <f t="shared" ref="P730:P793" si="138">IF(I730="",IF(J730="","",$J$1),$I$1)</f>
        <v>Edibles</v>
      </c>
      <c r="Q730" s="22" t="str">
        <f t="shared" si="134"/>
        <v>D2</v>
      </c>
    </row>
    <row r="731" spans="1:17" x14ac:dyDescent="0.25">
      <c r="A731" s="125" t="str">
        <f t="shared" si="130"/>
        <v>2025-GUS-D2</v>
      </c>
      <c r="B731" s="123">
        <f t="shared" si="131"/>
        <v>45952</v>
      </c>
      <c r="C731" s="125" t="str">
        <f t="shared" si="132"/>
        <v>Day 2</v>
      </c>
      <c r="D731" s="42" t="s">
        <v>452</v>
      </c>
      <c r="E731" s="23" t="str">
        <f>IF(D731="","",VLOOKUP(D731,MASTERLIST!$A:$E,3,FALSE))</f>
        <v>Morne</v>
      </c>
      <c r="F731" s="23" t="str">
        <f>IF(D731="","",VLOOKUP(D731,MASTERLIST!$A:$E,4,FALSE))</f>
        <v>Horn</v>
      </c>
      <c r="G731" s="23" t="str">
        <f>IF(D731="","",VLOOKUP(D731,MASTERLIST!$A:$E,5,FALSE))</f>
        <v>Nam Masters</v>
      </c>
      <c r="H731" s="23" t="str">
        <f>IF(D731="","",VLOOKUP(D731,MASTERLIST!$A:$E,2,FALSE))</f>
        <v>Nam Masters</v>
      </c>
      <c r="I731" s="42" t="s">
        <v>19</v>
      </c>
      <c r="J731" s="42"/>
      <c r="K731" s="42">
        <v>44</v>
      </c>
      <c r="L731" s="41">
        <f t="shared" si="135"/>
        <v>0.9</v>
      </c>
      <c r="M731" s="41">
        <f t="shared" si="136"/>
        <v>0.9</v>
      </c>
      <c r="N731" s="22" t="str">
        <f t="shared" si="137"/>
        <v>Morne Horn</v>
      </c>
      <c r="O731" s="22" t="str">
        <f t="shared" si="133"/>
        <v>Masters</v>
      </c>
      <c r="P731" s="22" t="str">
        <f t="shared" si="138"/>
        <v>Edibles</v>
      </c>
      <c r="Q731" s="22" t="str">
        <f t="shared" si="134"/>
        <v>D2</v>
      </c>
    </row>
    <row r="732" spans="1:17" x14ac:dyDescent="0.25">
      <c r="A732" s="125" t="str">
        <f t="shared" si="130"/>
        <v>2025-GUS-D2</v>
      </c>
      <c r="B732" s="123">
        <f t="shared" si="131"/>
        <v>45952</v>
      </c>
      <c r="C732" s="125" t="str">
        <f t="shared" si="132"/>
        <v>Day 2</v>
      </c>
      <c r="D732" s="42" t="s">
        <v>452</v>
      </c>
      <c r="E732" s="23" t="str">
        <f>IF(D732="","",VLOOKUP(D732,MASTERLIST!$A:$E,3,FALSE))</f>
        <v>Morne</v>
      </c>
      <c r="F732" s="23" t="str">
        <f>IF(D732="","",VLOOKUP(D732,MASTERLIST!$A:$E,4,FALSE))</f>
        <v>Horn</v>
      </c>
      <c r="G732" s="23" t="str">
        <f>IF(D732="","",VLOOKUP(D732,MASTERLIST!$A:$E,5,FALSE))</f>
        <v>Nam Masters</v>
      </c>
      <c r="H732" s="23" t="str">
        <f>IF(D732="","",VLOOKUP(D732,MASTERLIST!$A:$E,2,FALSE))</f>
        <v>Nam Masters</v>
      </c>
      <c r="I732" s="42" t="s">
        <v>19</v>
      </c>
      <c r="J732" s="40"/>
      <c r="K732" s="42">
        <v>46</v>
      </c>
      <c r="L732" s="41">
        <f t="shared" si="135"/>
        <v>1</v>
      </c>
      <c r="M732" s="41">
        <f t="shared" si="136"/>
        <v>1</v>
      </c>
      <c r="N732" s="22" t="str">
        <f t="shared" si="137"/>
        <v>Morne Horn</v>
      </c>
      <c r="O732" s="22" t="str">
        <f t="shared" si="133"/>
        <v>Masters</v>
      </c>
      <c r="P732" s="22" t="str">
        <f t="shared" si="138"/>
        <v>Edibles</v>
      </c>
      <c r="Q732" s="22" t="str">
        <f t="shared" si="134"/>
        <v>D2</v>
      </c>
    </row>
    <row r="733" spans="1:17" x14ac:dyDescent="0.25">
      <c r="A733" s="125" t="str">
        <f t="shared" si="130"/>
        <v>2025-GUS-D2</v>
      </c>
      <c r="B733" s="123">
        <f t="shared" si="131"/>
        <v>45952</v>
      </c>
      <c r="C733" s="125" t="str">
        <f t="shared" si="132"/>
        <v>Day 2</v>
      </c>
      <c r="D733" s="42" t="s">
        <v>452</v>
      </c>
      <c r="E733" s="23" t="str">
        <f>IF(D733="","",VLOOKUP(D733,MASTERLIST!$A:$E,3,FALSE))</f>
        <v>Morne</v>
      </c>
      <c r="F733" s="23" t="str">
        <f>IF(D733="","",VLOOKUP(D733,MASTERLIST!$A:$E,4,FALSE))</f>
        <v>Horn</v>
      </c>
      <c r="G733" s="23" t="str">
        <f>IF(D733="","",VLOOKUP(D733,MASTERLIST!$A:$E,5,FALSE))</f>
        <v>Nam Masters</v>
      </c>
      <c r="H733" s="23" t="str">
        <f>IF(D733="","",VLOOKUP(D733,MASTERLIST!$A:$E,2,FALSE))</f>
        <v>Nam Masters</v>
      </c>
      <c r="I733" s="42" t="s">
        <v>19</v>
      </c>
      <c r="J733" s="42"/>
      <c r="K733" s="42">
        <v>50</v>
      </c>
      <c r="L733" s="41">
        <f t="shared" si="135"/>
        <v>1.3</v>
      </c>
      <c r="M733" s="41">
        <f t="shared" si="136"/>
        <v>1.3</v>
      </c>
      <c r="N733" s="22" t="str">
        <f t="shared" si="137"/>
        <v>Morne Horn</v>
      </c>
      <c r="O733" s="22" t="str">
        <f t="shared" si="133"/>
        <v>Masters</v>
      </c>
      <c r="P733" s="22" t="str">
        <f t="shared" si="138"/>
        <v>Edibles</v>
      </c>
      <c r="Q733" s="22" t="str">
        <f t="shared" si="134"/>
        <v>D2</v>
      </c>
    </row>
    <row r="734" spans="1:17" x14ac:dyDescent="0.25">
      <c r="A734" s="125" t="str">
        <f t="shared" si="130"/>
        <v>2025-GUS-D2</v>
      </c>
      <c r="B734" s="123">
        <f t="shared" si="131"/>
        <v>45952</v>
      </c>
      <c r="C734" s="125" t="str">
        <f t="shared" si="132"/>
        <v>Day 2</v>
      </c>
      <c r="D734" s="42" t="s">
        <v>452</v>
      </c>
      <c r="E734" s="23" t="str">
        <f>IF(D734="","",VLOOKUP(D734,MASTERLIST!$A:$E,3,FALSE))</f>
        <v>Morne</v>
      </c>
      <c r="F734" s="23" t="str">
        <f>IF(D734="","",VLOOKUP(D734,MASTERLIST!$A:$E,4,FALSE))</f>
        <v>Horn</v>
      </c>
      <c r="G734" s="23" t="str">
        <f>IF(D734="","",VLOOKUP(D734,MASTERLIST!$A:$E,5,FALSE))</f>
        <v>Nam Masters</v>
      </c>
      <c r="H734" s="23" t="str">
        <f>IF(D734="","",VLOOKUP(D734,MASTERLIST!$A:$E,2,FALSE))</f>
        <v>Nam Masters</v>
      </c>
      <c r="I734" s="42" t="s">
        <v>19</v>
      </c>
      <c r="J734" s="42"/>
      <c r="K734" s="42">
        <v>41</v>
      </c>
      <c r="L734" s="41">
        <f t="shared" si="135"/>
        <v>0.7</v>
      </c>
      <c r="M734" s="41">
        <f t="shared" si="136"/>
        <v>0.7</v>
      </c>
      <c r="N734" s="22" t="str">
        <f t="shared" si="137"/>
        <v>Morne Horn</v>
      </c>
      <c r="O734" s="22" t="str">
        <f t="shared" si="133"/>
        <v>Masters</v>
      </c>
      <c r="P734" s="22" t="str">
        <f t="shared" si="138"/>
        <v>Edibles</v>
      </c>
      <c r="Q734" s="22" t="str">
        <f t="shared" si="134"/>
        <v>D2</v>
      </c>
    </row>
    <row r="735" spans="1:17" x14ac:dyDescent="0.25">
      <c r="A735" s="125" t="str">
        <f t="shared" si="130"/>
        <v>2025-GUS-D2</v>
      </c>
      <c r="B735" s="123">
        <f t="shared" si="131"/>
        <v>45952</v>
      </c>
      <c r="C735" s="125" t="str">
        <f t="shared" si="132"/>
        <v>Day 2</v>
      </c>
      <c r="D735" s="42" t="s">
        <v>486</v>
      </c>
      <c r="E735" s="23" t="str">
        <f>IF(D735="","",VLOOKUP(D735,MASTERLIST!$A:$E,3,FALSE))</f>
        <v>Jan Tommy</v>
      </c>
      <c r="F735" s="23" t="str">
        <f>IF(D735="","",VLOOKUP(D735,MASTERLIST!$A:$E,4,FALSE))</f>
        <v>Thomson</v>
      </c>
      <c r="G735" s="23" t="str">
        <f>IF(D735="","",VLOOKUP(D735,MASTERLIST!$A:$E,5,FALSE))</f>
        <v>Nam Grand Masters</v>
      </c>
      <c r="H735" s="23" t="str">
        <f>IF(D735="","",VLOOKUP(D735,MASTERLIST!$A:$E,2,FALSE))</f>
        <v>Nam Grand Masters</v>
      </c>
      <c r="I735" s="42" t="s">
        <v>19</v>
      </c>
      <c r="J735" s="42"/>
      <c r="K735" s="42">
        <v>51</v>
      </c>
      <c r="L735" s="41">
        <f t="shared" si="135"/>
        <v>1.4</v>
      </c>
      <c r="M735" s="41">
        <f t="shared" si="136"/>
        <v>1.4</v>
      </c>
      <c r="N735" s="22" t="str">
        <f t="shared" si="137"/>
        <v>Jan Tommy Thomson</v>
      </c>
      <c r="O735" s="22" t="str">
        <f t="shared" si="133"/>
        <v>Grand Masters</v>
      </c>
      <c r="P735" s="22" t="str">
        <f t="shared" si="138"/>
        <v>Edibles</v>
      </c>
      <c r="Q735" s="22" t="str">
        <f t="shared" si="134"/>
        <v>D2</v>
      </c>
    </row>
    <row r="736" spans="1:17" x14ac:dyDescent="0.25">
      <c r="A736" s="125" t="str">
        <f t="shared" si="130"/>
        <v>2025-GUS-D2</v>
      </c>
      <c r="B736" s="123">
        <f t="shared" si="131"/>
        <v>45952</v>
      </c>
      <c r="C736" s="125" t="str">
        <f t="shared" si="132"/>
        <v>Day 2</v>
      </c>
      <c r="D736" s="42" t="s">
        <v>486</v>
      </c>
      <c r="E736" s="23" t="str">
        <f>IF(D736="","",VLOOKUP(D736,MASTERLIST!$A:$E,3,FALSE))</f>
        <v>Jan Tommy</v>
      </c>
      <c r="F736" s="23" t="str">
        <f>IF(D736="","",VLOOKUP(D736,MASTERLIST!$A:$E,4,FALSE))</f>
        <v>Thomson</v>
      </c>
      <c r="G736" s="23" t="str">
        <f>IF(D736="","",VLOOKUP(D736,MASTERLIST!$A:$E,5,FALSE))</f>
        <v>Nam Grand Masters</v>
      </c>
      <c r="H736" s="23" t="str">
        <f>IF(D736="","",VLOOKUP(D736,MASTERLIST!$A:$E,2,FALSE))</f>
        <v>Nam Grand Masters</v>
      </c>
      <c r="I736" s="42" t="s">
        <v>19</v>
      </c>
      <c r="J736" s="42"/>
      <c r="K736" s="42">
        <v>61</v>
      </c>
      <c r="L736" s="41">
        <f t="shared" si="135"/>
        <v>2.2999999999999998</v>
      </c>
      <c r="M736" s="41">
        <f t="shared" si="136"/>
        <v>2.2999999999999998</v>
      </c>
      <c r="N736" s="22" t="str">
        <f t="shared" si="137"/>
        <v>Jan Tommy Thomson</v>
      </c>
      <c r="O736" s="22" t="str">
        <f t="shared" si="133"/>
        <v>Grand Masters</v>
      </c>
      <c r="P736" s="22" t="str">
        <f t="shared" si="138"/>
        <v>Edibles</v>
      </c>
      <c r="Q736" s="22" t="str">
        <f t="shared" si="134"/>
        <v>D2</v>
      </c>
    </row>
    <row r="737" spans="1:17" x14ac:dyDescent="0.25">
      <c r="A737" s="125" t="str">
        <f t="shared" si="130"/>
        <v>2025-GUS-D2</v>
      </c>
      <c r="B737" s="123">
        <f t="shared" si="131"/>
        <v>45952</v>
      </c>
      <c r="C737" s="125" t="str">
        <f t="shared" si="132"/>
        <v>Day 2</v>
      </c>
      <c r="D737" s="42" t="s">
        <v>486</v>
      </c>
      <c r="E737" s="23" t="str">
        <f>IF(D737="","",VLOOKUP(D737,MASTERLIST!$A:$E,3,FALSE))</f>
        <v>Jan Tommy</v>
      </c>
      <c r="F737" s="23" t="str">
        <f>IF(D737="","",VLOOKUP(D737,MASTERLIST!$A:$E,4,FALSE))</f>
        <v>Thomson</v>
      </c>
      <c r="G737" s="23" t="str">
        <f>IF(D737="","",VLOOKUP(D737,MASTERLIST!$A:$E,5,FALSE))</f>
        <v>Nam Grand Masters</v>
      </c>
      <c r="H737" s="23" t="str">
        <f>IF(D737="","",VLOOKUP(D737,MASTERLIST!$A:$E,2,FALSE))</f>
        <v>Nam Grand Masters</v>
      </c>
      <c r="I737" s="42" t="s">
        <v>19</v>
      </c>
      <c r="J737" s="42"/>
      <c r="K737" s="42">
        <v>44</v>
      </c>
      <c r="L737" s="41">
        <f t="shared" si="135"/>
        <v>0.9</v>
      </c>
      <c r="M737" s="41">
        <f t="shared" si="136"/>
        <v>0.9</v>
      </c>
      <c r="N737" s="22" t="str">
        <f t="shared" si="137"/>
        <v>Jan Tommy Thomson</v>
      </c>
      <c r="O737" s="22" t="str">
        <f t="shared" si="133"/>
        <v>Grand Masters</v>
      </c>
      <c r="P737" s="22" t="str">
        <f t="shared" si="138"/>
        <v>Edibles</v>
      </c>
      <c r="Q737" s="22" t="str">
        <f t="shared" si="134"/>
        <v>D2</v>
      </c>
    </row>
    <row r="738" spans="1:17" x14ac:dyDescent="0.25">
      <c r="A738" s="125" t="str">
        <f t="shared" si="130"/>
        <v>2025-GUS-D2</v>
      </c>
      <c r="B738" s="123">
        <f t="shared" si="131"/>
        <v>45952</v>
      </c>
      <c r="C738" s="125" t="str">
        <f t="shared" si="132"/>
        <v>Day 2</v>
      </c>
      <c r="D738" s="42" t="s">
        <v>486</v>
      </c>
      <c r="E738" s="23" t="str">
        <f>IF(D738="","",VLOOKUP(D738,MASTERLIST!$A:$E,3,FALSE))</f>
        <v>Jan Tommy</v>
      </c>
      <c r="F738" s="23" t="str">
        <f>IF(D738="","",VLOOKUP(D738,MASTERLIST!$A:$E,4,FALSE))</f>
        <v>Thomson</v>
      </c>
      <c r="G738" s="23" t="str">
        <f>IF(D738="","",VLOOKUP(D738,MASTERLIST!$A:$E,5,FALSE))</f>
        <v>Nam Grand Masters</v>
      </c>
      <c r="H738" s="23" t="str">
        <f>IF(D738="","",VLOOKUP(D738,MASTERLIST!$A:$E,2,FALSE))</f>
        <v>Nam Grand Masters</v>
      </c>
      <c r="I738" s="42" t="s">
        <v>19</v>
      </c>
      <c r="J738" s="42"/>
      <c r="K738" s="42">
        <v>52</v>
      </c>
      <c r="L738" s="41">
        <f t="shared" si="135"/>
        <v>1.4</v>
      </c>
      <c r="M738" s="41">
        <f t="shared" si="136"/>
        <v>1.4</v>
      </c>
      <c r="N738" s="22" t="str">
        <f t="shared" si="137"/>
        <v>Jan Tommy Thomson</v>
      </c>
      <c r="O738" s="22" t="str">
        <f t="shared" si="133"/>
        <v>Grand Masters</v>
      </c>
      <c r="P738" s="22" t="str">
        <f t="shared" si="138"/>
        <v>Edibles</v>
      </c>
      <c r="Q738" s="22" t="str">
        <f t="shared" si="134"/>
        <v>D2</v>
      </c>
    </row>
    <row r="739" spans="1:17" x14ac:dyDescent="0.25">
      <c r="A739" s="125" t="str">
        <f t="shared" si="130"/>
        <v>2025-GUS-D2</v>
      </c>
      <c r="B739" s="123">
        <f t="shared" si="131"/>
        <v>45952</v>
      </c>
      <c r="C739" s="125" t="str">
        <f t="shared" si="132"/>
        <v>Day 2</v>
      </c>
      <c r="D739" s="42" t="s">
        <v>486</v>
      </c>
      <c r="E739" s="23" t="str">
        <f>IF(D739="","",VLOOKUP(D739,MASTERLIST!$A:$E,3,FALSE))</f>
        <v>Jan Tommy</v>
      </c>
      <c r="F739" s="23" t="str">
        <f>IF(D739="","",VLOOKUP(D739,MASTERLIST!$A:$E,4,FALSE))</f>
        <v>Thomson</v>
      </c>
      <c r="G739" s="23" t="str">
        <f>IF(D739="","",VLOOKUP(D739,MASTERLIST!$A:$E,5,FALSE))</f>
        <v>Nam Grand Masters</v>
      </c>
      <c r="H739" s="23" t="str">
        <f>IF(D739="","",VLOOKUP(D739,MASTERLIST!$A:$E,2,FALSE))</f>
        <v>Nam Grand Masters</v>
      </c>
      <c r="I739" s="42" t="s">
        <v>19</v>
      </c>
      <c r="J739" s="42"/>
      <c r="K739" s="42">
        <v>58</v>
      </c>
      <c r="L739" s="41">
        <f t="shared" si="135"/>
        <v>2</v>
      </c>
      <c r="M739" s="41">
        <f t="shared" si="136"/>
        <v>2</v>
      </c>
      <c r="N739" s="22" t="str">
        <f t="shared" si="137"/>
        <v>Jan Tommy Thomson</v>
      </c>
      <c r="O739" s="22" t="str">
        <f t="shared" si="133"/>
        <v>Grand Masters</v>
      </c>
      <c r="P739" s="22" t="str">
        <f t="shared" si="138"/>
        <v>Edibles</v>
      </c>
      <c r="Q739" s="22" t="str">
        <f t="shared" si="134"/>
        <v>D2</v>
      </c>
    </row>
    <row r="740" spans="1:17" x14ac:dyDescent="0.25">
      <c r="A740" s="125" t="str">
        <f t="shared" ref="A740:A803" si="139">IF(D740="","",A739)</f>
        <v>2025-GUS-D2</v>
      </c>
      <c r="B740" s="123">
        <f t="shared" ref="B740:B803" si="140">IF(D740="","",B739)</f>
        <v>45952</v>
      </c>
      <c r="C740" s="125" t="str">
        <f t="shared" ref="C740:C803" si="141">IF(D740="","",C739)</f>
        <v>Day 2</v>
      </c>
      <c r="D740" s="42" t="s">
        <v>486</v>
      </c>
      <c r="E740" s="23" t="str">
        <f>IF(D740="","",VLOOKUP(D740,MASTERLIST!$A:$E,3,FALSE))</f>
        <v>Jan Tommy</v>
      </c>
      <c r="F740" s="23" t="str">
        <f>IF(D740="","",VLOOKUP(D740,MASTERLIST!$A:$E,4,FALSE))</f>
        <v>Thomson</v>
      </c>
      <c r="G740" s="23" t="str">
        <f>IF(D740="","",VLOOKUP(D740,MASTERLIST!$A:$E,5,FALSE))</f>
        <v>Nam Grand Masters</v>
      </c>
      <c r="H740" s="23" t="str">
        <f>IF(D740="","",VLOOKUP(D740,MASTERLIST!$A:$E,2,FALSE))</f>
        <v>Nam Grand Masters</v>
      </c>
      <c r="I740" s="42" t="s">
        <v>19</v>
      </c>
      <c r="J740" s="42"/>
      <c r="K740" s="42">
        <v>43</v>
      </c>
      <c r="L740" s="41">
        <f t="shared" si="135"/>
        <v>0.8</v>
      </c>
      <c r="M740" s="41">
        <f t="shared" si="136"/>
        <v>0.8</v>
      </c>
      <c r="N740" s="22" t="str">
        <f t="shared" si="137"/>
        <v>Jan Tommy Thomson</v>
      </c>
      <c r="O740" s="22" t="str">
        <f t="shared" si="133"/>
        <v>Grand Masters</v>
      </c>
      <c r="P740" s="22" t="str">
        <f t="shared" si="138"/>
        <v>Edibles</v>
      </c>
      <c r="Q740" s="22" t="str">
        <f t="shared" si="134"/>
        <v>D2</v>
      </c>
    </row>
    <row r="741" spans="1:17" x14ac:dyDescent="0.25">
      <c r="A741" s="125" t="str">
        <f t="shared" si="139"/>
        <v>2025-GUS-D2</v>
      </c>
      <c r="B741" s="123">
        <f t="shared" si="140"/>
        <v>45952</v>
      </c>
      <c r="C741" s="125" t="str">
        <f t="shared" si="141"/>
        <v>Day 2</v>
      </c>
      <c r="D741" s="42" t="s">
        <v>508</v>
      </c>
      <c r="E741" s="23" t="str">
        <f>IF(D741="","",VLOOKUP(D741,MASTERLIST!$A:$E,3,FALSE))</f>
        <v>Andy</v>
      </c>
      <c r="F741" s="23" t="str">
        <f>IF(D741="","",VLOOKUP(D741,MASTERLIST!$A:$E,4,FALSE))</f>
        <v>Welzig</v>
      </c>
      <c r="G741" s="23" t="str">
        <f>IF(D741="","",VLOOKUP(D741,MASTERLIST!$A:$E,5,FALSE))</f>
        <v>Nam Grand Masters</v>
      </c>
      <c r="H741" s="23" t="str">
        <f>IF(D741="","",VLOOKUP(D741,MASTERLIST!$A:$E,2,FALSE))</f>
        <v>Nam Grand Masters</v>
      </c>
      <c r="I741" s="42" t="s">
        <v>19</v>
      </c>
      <c r="J741" s="42"/>
      <c r="K741" s="42">
        <v>46</v>
      </c>
      <c r="L741" s="41">
        <f t="shared" si="135"/>
        <v>1</v>
      </c>
      <c r="M741" s="41">
        <f t="shared" si="136"/>
        <v>1</v>
      </c>
      <c r="N741" s="22" t="str">
        <f t="shared" si="137"/>
        <v>Andy Welzig</v>
      </c>
      <c r="O741" s="22" t="str">
        <f t="shared" si="133"/>
        <v>Grand Masters</v>
      </c>
      <c r="P741" s="22" t="str">
        <f t="shared" si="138"/>
        <v>Edibles</v>
      </c>
      <c r="Q741" s="22" t="str">
        <f t="shared" si="134"/>
        <v>D2</v>
      </c>
    </row>
    <row r="742" spans="1:17" x14ac:dyDescent="0.25">
      <c r="A742" s="125" t="str">
        <f t="shared" si="139"/>
        <v>2025-GUS-D2</v>
      </c>
      <c r="B742" s="123">
        <f t="shared" si="140"/>
        <v>45952</v>
      </c>
      <c r="C742" s="125" t="str">
        <f t="shared" si="141"/>
        <v>Day 2</v>
      </c>
      <c r="D742" s="42" t="s">
        <v>508</v>
      </c>
      <c r="E742" s="23" t="str">
        <f>IF(D742="","",VLOOKUP(D742,MASTERLIST!$A:$E,3,FALSE))</f>
        <v>Andy</v>
      </c>
      <c r="F742" s="23" t="str">
        <f>IF(D742="","",VLOOKUP(D742,MASTERLIST!$A:$E,4,FALSE))</f>
        <v>Welzig</v>
      </c>
      <c r="G742" s="23" t="str">
        <f>IF(D742="","",VLOOKUP(D742,MASTERLIST!$A:$E,5,FALSE))</f>
        <v>Nam Grand Masters</v>
      </c>
      <c r="H742" s="23" t="str">
        <f>IF(D742="","",VLOOKUP(D742,MASTERLIST!$A:$E,2,FALSE))</f>
        <v>Nam Grand Masters</v>
      </c>
      <c r="I742" s="42" t="s">
        <v>19</v>
      </c>
      <c r="J742" s="42"/>
      <c r="K742" s="42">
        <v>54</v>
      </c>
      <c r="L742" s="41">
        <f t="shared" si="135"/>
        <v>1.6</v>
      </c>
      <c r="M742" s="41">
        <f t="shared" si="136"/>
        <v>1.6</v>
      </c>
      <c r="N742" s="22" t="str">
        <f t="shared" si="137"/>
        <v>Andy Welzig</v>
      </c>
      <c r="O742" s="22" t="str">
        <f t="shared" si="133"/>
        <v>Grand Masters</v>
      </c>
      <c r="P742" s="22" t="str">
        <f t="shared" si="138"/>
        <v>Edibles</v>
      </c>
      <c r="Q742" s="22" t="str">
        <f t="shared" si="134"/>
        <v>D2</v>
      </c>
    </row>
    <row r="743" spans="1:17" x14ac:dyDescent="0.25">
      <c r="A743" s="125" t="str">
        <f t="shared" si="139"/>
        <v>2025-GUS-D2</v>
      </c>
      <c r="B743" s="123">
        <f t="shared" si="140"/>
        <v>45952</v>
      </c>
      <c r="C743" s="125" t="str">
        <f t="shared" si="141"/>
        <v>Day 2</v>
      </c>
      <c r="D743" s="42" t="s">
        <v>508</v>
      </c>
      <c r="E743" s="23" t="str">
        <f>IF(D743="","",VLOOKUP(D743,MASTERLIST!$A:$E,3,FALSE))</f>
        <v>Andy</v>
      </c>
      <c r="F743" s="23" t="str">
        <f>IF(D743="","",VLOOKUP(D743,MASTERLIST!$A:$E,4,FALSE))</f>
        <v>Welzig</v>
      </c>
      <c r="G743" s="23" t="str">
        <f>IF(D743="","",VLOOKUP(D743,MASTERLIST!$A:$E,5,FALSE))</f>
        <v>Nam Grand Masters</v>
      </c>
      <c r="H743" s="23" t="str">
        <f>IF(D743="","",VLOOKUP(D743,MASTERLIST!$A:$E,2,FALSE))</f>
        <v>Nam Grand Masters</v>
      </c>
      <c r="I743" s="42" t="s">
        <v>19</v>
      </c>
      <c r="J743" s="42"/>
      <c r="K743" s="42">
        <v>57</v>
      </c>
      <c r="L743" s="41">
        <f t="shared" si="135"/>
        <v>1.9</v>
      </c>
      <c r="M743" s="41">
        <f t="shared" si="136"/>
        <v>1.9</v>
      </c>
      <c r="N743" s="22" t="str">
        <f t="shared" si="137"/>
        <v>Andy Welzig</v>
      </c>
      <c r="O743" s="22" t="str">
        <f t="shared" si="133"/>
        <v>Grand Masters</v>
      </c>
      <c r="P743" s="22" t="str">
        <f t="shared" si="138"/>
        <v>Edibles</v>
      </c>
      <c r="Q743" s="22" t="str">
        <f t="shared" si="134"/>
        <v>D2</v>
      </c>
    </row>
    <row r="744" spans="1:17" x14ac:dyDescent="0.25">
      <c r="A744" s="125" t="str">
        <f t="shared" si="139"/>
        <v>2025-GUS-D2</v>
      </c>
      <c r="B744" s="123">
        <f t="shared" si="140"/>
        <v>45952</v>
      </c>
      <c r="C744" s="125" t="str">
        <f t="shared" si="141"/>
        <v>Day 2</v>
      </c>
      <c r="D744" s="42" t="s">
        <v>508</v>
      </c>
      <c r="E744" s="23" t="str">
        <f>IF(D744="","",VLOOKUP(D744,MASTERLIST!$A:$E,3,FALSE))</f>
        <v>Andy</v>
      </c>
      <c r="F744" s="23" t="str">
        <f>IF(D744="","",VLOOKUP(D744,MASTERLIST!$A:$E,4,FALSE))</f>
        <v>Welzig</v>
      </c>
      <c r="G744" s="23" t="str">
        <f>IF(D744="","",VLOOKUP(D744,MASTERLIST!$A:$E,5,FALSE))</f>
        <v>Nam Grand Masters</v>
      </c>
      <c r="H744" s="23" t="str">
        <f>IF(D744="","",VLOOKUP(D744,MASTERLIST!$A:$E,2,FALSE))</f>
        <v>Nam Grand Masters</v>
      </c>
      <c r="I744" s="42" t="s">
        <v>19</v>
      </c>
      <c r="J744" s="42"/>
      <c r="K744" s="42">
        <v>60</v>
      </c>
      <c r="L744" s="41">
        <f t="shared" si="135"/>
        <v>2.2000000000000002</v>
      </c>
      <c r="M744" s="41">
        <f t="shared" si="136"/>
        <v>2.2000000000000002</v>
      </c>
      <c r="N744" s="22" t="str">
        <f t="shared" si="137"/>
        <v>Andy Welzig</v>
      </c>
      <c r="O744" s="22" t="str">
        <f t="shared" si="133"/>
        <v>Grand Masters</v>
      </c>
      <c r="P744" s="22" t="str">
        <f t="shared" si="138"/>
        <v>Edibles</v>
      </c>
      <c r="Q744" s="22" t="str">
        <f t="shared" si="134"/>
        <v>D2</v>
      </c>
    </row>
    <row r="745" spans="1:17" x14ac:dyDescent="0.25">
      <c r="A745" s="125" t="str">
        <f t="shared" si="139"/>
        <v>2025-GUS-D2</v>
      </c>
      <c r="B745" s="123">
        <f t="shared" si="140"/>
        <v>45952</v>
      </c>
      <c r="C745" s="125" t="str">
        <f t="shared" si="141"/>
        <v>Day 2</v>
      </c>
      <c r="D745" s="42" t="s">
        <v>508</v>
      </c>
      <c r="E745" s="23" t="str">
        <f>IF(D745="","",VLOOKUP(D745,MASTERLIST!$A:$E,3,FALSE))</f>
        <v>Andy</v>
      </c>
      <c r="F745" s="23" t="str">
        <f>IF(D745="","",VLOOKUP(D745,MASTERLIST!$A:$E,4,FALSE))</f>
        <v>Welzig</v>
      </c>
      <c r="G745" s="23" t="str">
        <f>IF(D745="","",VLOOKUP(D745,MASTERLIST!$A:$E,5,FALSE))</f>
        <v>Nam Grand Masters</v>
      </c>
      <c r="H745" s="23" t="str">
        <f>IF(D745="","",VLOOKUP(D745,MASTERLIST!$A:$E,2,FALSE))</f>
        <v>Nam Grand Masters</v>
      </c>
      <c r="I745" s="42" t="s">
        <v>19</v>
      </c>
      <c r="J745" s="42"/>
      <c r="K745" s="42">
        <v>53</v>
      </c>
      <c r="L745" s="41">
        <f t="shared" si="135"/>
        <v>1.5</v>
      </c>
      <c r="M745" s="41">
        <f t="shared" si="136"/>
        <v>1.5</v>
      </c>
      <c r="N745" s="22" t="str">
        <f t="shared" si="137"/>
        <v>Andy Welzig</v>
      </c>
      <c r="O745" s="22" t="str">
        <f t="shared" si="133"/>
        <v>Grand Masters</v>
      </c>
      <c r="P745" s="22" t="str">
        <f t="shared" si="138"/>
        <v>Edibles</v>
      </c>
      <c r="Q745" s="22" t="str">
        <f t="shared" si="134"/>
        <v>D2</v>
      </c>
    </row>
    <row r="746" spans="1:17" x14ac:dyDescent="0.25">
      <c r="A746" s="125" t="str">
        <f t="shared" si="139"/>
        <v>2025-GUS-D2</v>
      </c>
      <c r="B746" s="123">
        <f t="shared" si="140"/>
        <v>45952</v>
      </c>
      <c r="C746" s="125" t="str">
        <f t="shared" si="141"/>
        <v>Day 2</v>
      </c>
      <c r="D746" s="42" t="s">
        <v>471</v>
      </c>
      <c r="E746" s="23" t="str">
        <f>IF(D746="","",VLOOKUP(D746,MASTERLIST!$A:$E,3,FALSE))</f>
        <v>Jan</v>
      </c>
      <c r="F746" s="23" t="str">
        <f>IF(D746="","",VLOOKUP(D746,MASTERLIST!$A:$E,4,FALSE))</f>
        <v>Heath</v>
      </c>
      <c r="G746" s="23" t="str">
        <f>IF(D746="","",VLOOKUP(D746,MASTERLIST!$A:$E,5,FALSE))</f>
        <v>Nam Grand Masters</v>
      </c>
      <c r="H746" s="23" t="str">
        <f>IF(D746="","",VLOOKUP(D746,MASTERLIST!$A:$E,2,FALSE))</f>
        <v>Nam Grand Masters</v>
      </c>
      <c r="I746" s="42" t="s">
        <v>19</v>
      </c>
      <c r="J746" s="42"/>
      <c r="K746" s="42">
        <v>58</v>
      </c>
      <c r="L746" s="41">
        <f t="shared" si="135"/>
        <v>2</v>
      </c>
      <c r="M746" s="41">
        <f t="shared" si="136"/>
        <v>2</v>
      </c>
      <c r="N746" s="22" t="str">
        <f t="shared" si="137"/>
        <v>Jan Heath</v>
      </c>
      <c r="O746" s="22" t="str">
        <f t="shared" si="133"/>
        <v>Grand Masters</v>
      </c>
      <c r="P746" s="22" t="str">
        <f t="shared" si="138"/>
        <v>Edibles</v>
      </c>
      <c r="Q746" s="22" t="str">
        <f t="shared" si="134"/>
        <v>D2</v>
      </c>
    </row>
    <row r="747" spans="1:17" x14ac:dyDescent="0.25">
      <c r="A747" s="125" t="str">
        <f t="shared" si="139"/>
        <v>2025-GUS-D2</v>
      </c>
      <c r="B747" s="123">
        <f t="shared" si="140"/>
        <v>45952</v>
      </c>
      <c r="C747" s="125" t="str">
        <f t="shared" si="141"/>
        <v>Day 2</v>
      </c>
      <c r="D747" s="42" t="s">
        <v>471</v>
      </c>
      <c r="E747" s="23" t="str">
        <f>IF(D747="","",VLOOKUP(D747,MASTERLIST!$A:$E,3,FALSE))</f>
        <v>Jan</v>
      </c>
      <c r="F747" s="23" t="str">
        <f>IF(D747="","",VLOOKUP(D747,MASTERLIST!$A:$E,4,FALSE))</f>
        <v>Heath</v>
      </c>
      <c r="G747" s="23" t="str">
        <f>IF(D747="","",VLOOKUP(D747,MASTERLIST!$A:$E,5,FALSE))</f>
        <v>Nam Grand Masters</v>
      </c>
      <c r="H747" s="23" t="str">
        <f>IF(D747="","",VLOOKUP(D747,MASTERLIST!$A:$E,2,FALSE))</f>
        <v>Nam Grand Masters</v>
      </c>
      <c r="I747" s="42" t="s">
        <v>19</v>
      </c>
      <c r="J747" s="42"/>
      <c r="K747" s="42">
        <v>45</v>
      </c>
      <c r="L747" s="41">
        <f t="shared" si="135"/>
        <v>0.9</v>
      </c>
      <c r="M747" s="41">
        <f t="shared" si="136"/>
        <v>0.9</v>
      </c>
      <c r="N747" s="22" t="str">
        <f t="shared" si="137"/>
        <v>Jan Heath</v>
      </c>
      <c r="O747" s="22" t="str">
        <f t="shared" si="133"/>
        <v>Grand Masters</v>
      </c>
      <c r="P747" s="22" t="str">
        <f t="shared" si="138"/>
        <v>Edibles</v>
      </c>
      <c r="Q747" s="22" t="str">
        <f t="shared" si="134"/>
        <v>D2</v>
      </c>
    </row>
    <row r="748" spans="1:17" x14ac:dyDescent="0.25">
      <c r="A748" s="125" t="str">
        <f t="shared" si="139"/>
        <v>2025-GUS-D2</v>
      </c>
      <c r="B748" s="123">
        <f t="shared" si="140"/>
        <v>45952</v>
      </c>
      <c r="C748" s="125" t="str">
        <f t="shared" si="141"/>
        <v>Day 2</v>
      </c>
      <c r="D748" s="42" t="s">
        <v>471</v>
      </c>
      <c r="E748" s="23" t="str">
        <f>IF(D748="","",VLOOKUP(D748,MASTERLIST!$A:$E,3,FALSE))</f>
        <v>Jan</v>
      </c>
      <c r="F748" s="23" t="str">
        <f>IF(D748="","",VLOOKUP(D748,MASTERLIST!$A:$E,4,FALSE))</f>
        <v>Heath</v>
      </c>
      <c r="G748" s="23" t="str">
        <f>IF(D748="","",VLOOKUP(D748,MASTERLIST!$A:$E,5,FALSE))</f>
        <v>Nam Grand Masters</v>
      </c>
      <c r="H748" s="23" t="str">
        <f>IF(D748="","",VLOOKUP(D748,MASTERLIST!$A:$E,2,FALSE))</f>
        <v>Nam Grand Masters</v>
      </c>
      <c r="I748" s="42" t="s">
        <v>19</v>
      </c>
      <c r="J748" s="42"/>
      <c r="K748" s="42">
        <v>52</v>
      </c>
      <c r="L748" s="41">
        <f t="shared" si="135"/>
        <v>1.4</v>
      </c>
      <c r="M748" s="41">
        <f t="shared" si="136"/>
        <v>1.4</v>
      </c>
      <c r="N748" s="22" t="str">
        <f t="shared" si="137"/>
        <v>Jan Heath</v>
      </c>
      <c r="O748" s="22" t="str">
        <f t="shared" si="133"/>
        <v>Grand Masters</v>
      </c>
      <c r="P748" s="22" t="str">
        <f t="shared" si="138"/>
        <v>Edibles</v>
      </c>
      <c r="Q748" s="22" t="str">
        <f t="shared" si="134"/>
        <v>D2</v>
      </c>
    </row>
    <row r="749" spans="1:17" x14ac:dyDescent="0.25">
      <c r="A749" s="125" t="str">
        <f t="shared" si="139"/>
        <v>2025-GUS-D2</v>
      </c>
      <c r="B749" s="123">
        <f t="shared" si="140"/>
        <v>45952</v>
      </c>
      <c r="C749" s="125" t="str">
        <f t="shared" si="141"/>
        <v>Day 2</v>
      </c>
      <c r="D749" s="42" t="s">
        <v>455</v>
      </c>
      <c r="E749" s="23" t="str">
        <f>IF(D749="","",VLOOKUP(D749,MASTERLIST!$A:$E,3,FALSE))</f>
        <v>Bernard</v>
      </c>
      <c r="F749" s="23" t="str">
        <f>IF(D749="","",VLOOKUP(D749,MASTERLIST!$A:$E,4,FALSE))</f>
        <v>Pretorius</v>
      </c>
      <c r="G749" s="23" t="str">
        <f>IF(D749="","",VLOOKUP(D749,MASTERLIST!$A:$E,5,FALSE))</f>
        <v>Nam Grand Masters</v>
      </c>
      <c r="H749" s="23" t="str">
        <f>IF(D749="","",VLOOKUP(D749,MASTERLIST!$A:$E,2,FALSE))</f>
        <v>Nam Grand Masters</v>
      </c>
      <c r="I749" s="42" t="s">
        <v>19</v>
      </c>
      <c r="J749" s="40"/>
      <c r="K749" s="42">
        <v>50</v>
      </c>
      <c r="L749" s="41">
        <f t="shared" si="135"/>
        <v>1.3</v>
      </c>
      <c r="M749" s="41">
        <f t="shared" si="136"/>
        <v>1.3</v>
      </c>
      <c r="N749" s="22" t="str">
        <f t="shared" si="137"/>
        <v>Bernard Pretorius</v>
      </c>
      <c r="O749" s="22" t="str">
        <f t="shared" si="133"/>
        <v>Grand Masters</v>
      </c>
      <c r="P749" s="22" t="str">
        <f t="shared" si="138"/>
        <v>Edibles</v>
      </c>
      <c r="Q749" s="22" t="str">
        <f t="shared" si="134"/>
        <v>D2</v>
      </c>
    </row>
    <row r="750" spans="1:17" x14ac:dyDescent="0.25">
      <c r="A750" s="125" t="str">
        <f t="shared" si="139"/>
        <v>2025-GUS-D2</v>
      </c>
      <c r="B750" s="123">
        <f t="shared" si="140"/>
        <v>45952</v>
      </c>
      <c r="C750" s="125" t="str">
        <f t="shared" si="141"/>
        <v>Day 2</v>
      </c>
      <c r="D750" s="42" t="s">
        <v>455</v>
      </c>
      <c r="E750" s="23" t="str">
        <f>IF(D750="","",VLOOKUP(D750,MASTERLIST!$A:$E,3,FALSE))</f>
        <v>Bernard</v>
      </c>
      <c r="F750" s="23" t="str">
        <f>IF(D750="","",VLOOKUP(D750,MASTERLIST!$A:$E,4,FALSE))</f>
        <v>Pretorius</v>
      </c>
      <c r="G750" s="23" t="str">
        <f>IF(D750="","",VLOOKUP(D750,MASTERLIST!$A:$E,5,FALSE))</f>
        <v>Nam Grand Masters</v>
      </c>
      <c r="H750" s="23" t="str">
        <f>IF(D750="","",VLOOKUP(D750,MASTERLIST!$A:$E,2,FALSE))</f>
        <v>Nam Grand Masters</v>
      </c>
      <c r="I750" s="42" t="s">
        <v>19</v>
      </c>
      <c r="J750" s="42"/>
      <c r="K750" s="42">
        <v>59</v>
      </c>
      <c r="L750" s="41">
        <f t="shared" si="135"/>
        <v>2.1</v>
      </c>
      <c r="M750" s="41">
        <f t="shared" si="136"/>
        <v>2.1</v>
      </c>
      <c r="N750" s="22" t="str">
        <f t="shared" si="137"/>
        <v>Bernard Pretorius</v>
      </c>
      <c r="O750" s="22" t="str">
        <f t="shared" si="133"/>
        <v>Grand Masters</v>
      </c>
      <c r="P750" s="22" t="str">
        <f t="shared" si="138"/>
        <v>Edibles</v>
      </c>
      <c r="Q750" s="22" t="str">
        <f t="shared" si="134"/>
        <v>D2</v>
      </c>
    </row>
    <row r="751" spans="1:17" x14ac:dyDescent="0.25">
      <c r="A751" s="125" t="str">
        <f t="shared" si="139"/>
        <v>2025-GUS-D2</v>
      </c>
      <c r="B751" s="123">
        <f t="shared" si="140"/>
        <v>45952</v>
      </c>
      <c r="C751" s="125" t="str">
        <f t="shared" si="141"/>
        <v>Day 2</v>
      </c>
      <c r="D751" s="42" t="s">
        <v>455</v>
      </c>
      <c r="E751" s="23" t="str">
        <f>IF(D751="","",VLOOKUP(D751,MASTERLIST!$A:$E,3,FALSE))</f>
        <v>Bernard</v>
      </c>
      <c r="F751" s="23" t="str">
        <f>IF(D751="","",VLOOKUP(D751,MASTERLIST!$A:$E,4,FALSE))</f>
        <v>Pretorius</v>
      </c>
      <c r="G751" s="23" t="str">
        <f>IF(D751="","",VLOOKUP(D751,MASTERLIST!$A:$E,5,FALSE))</f>
        <v>Nam Grand Masters</v>
      </c>
      <c r="H751" s="23" t="str">
        <f>IF(D751="","",VLOOKUP(D751,MASTERLIST!$A:$E,2,FALSE))</f>
        <v>Nam Grand Masters</v>
      </c>
      <c r="I751" s="42" t="s">
        <v>19</v>
      </c>
      <c r="J751" s="42"/>
      <c r="K751" s="42">
        <v>46</v>
      </c>
      <c r="L751" s="41">
        <f t="shared" si="135"/>
        <v>1</v>
      </c>
      <c r="M751" s="41">
        <f t="shared" si="136"/>
        <v>1</v>
      </c>
      <c r="N751" s="22" t="str">
        <f t="shared" si="137"/>
        <v>Bernard Pretorius</v>
      </c>
      <c r="O751" s="22" t="str">
        <f t="shared" si="133"/>
        <v>Grand Masters</v>
      </c>
      <c r="P751" s="22" t="str">
        <f t="shared" si="138"/>
        <v>Edibles</v>
      </c>
      <c r="Q751" s="22" t="str">
        <f t="shared" si="134"/>
        <v>D2</v>
      </c>
    </row>
    <row r="752" spans="1:17" x14ac:dyDescent="0.25">
      <c r="A752" s="125" t="str">
        <f t="shared" si="139"/>
        <v>2025-GUS-D2</v>
      </c>
      <c r="B752" s="123">
        <f t="shared" si="140"/>
        <v>45952</v>
      </c>
      <c r="C752" s="125" t="str">
        <f t="shared" si="141"/>
        <v>Day 2</v>
      </c>
      <c r="D752" s="42" t="s">
        <v>455</v>
      </c>
      <c r="E752" s="23" t="str">
        <f>IF(D752="","",VLOOKUP(D752,MASTERLIST!$A:$E,3,FALSE))</f>
        <v>Bernard</v>
      </c>
      <c r="F752" s="23" t="str">
        <f>IF(D752="","",VLOOKUP(D752,MASTERLIST!$A:$E,4,FALSE))</f>
        <v>Pretorius</v>
      </c>
      <c r="G752" s="23" t="str">
        <f>IF(D752="","",VLOOKUP(D752,MASTERLIST!$A:$E,5,FALSE))</f>
        <v>Nam Grand Masters</v>
      </c>
      <c r="H752" s="23" t="str">
        <f>IF(D752="","",VLOOKUP(D752,MASTERLIST!$A:$E,2,FALSE))</f>
        <v>Nam Grand Masters</v>
      </c>
      <c r="I752" s="42" t="s">
        <v>19</v>
      </c>
      <c r="J752" s="42"/>
      <c r="K752" s="42">
        <v>42</v>
      </c>
      <c r="L752" s="41">
        <f t="shared" si="135"/>
        <v>0.8</v>
      </c>
      <c r="M752" s="41">
        <f t="shared" si="136"/>
        <v>0.8</v>
      </c>
      <c r="N752" s="22" t="str">
        <f t="shared" si="137"/>
        <v>Bernard Pretorius</v>
      </c>
      <c r="O752" s="22" t="str">
        <f t="shared" si="133"/>
        <v>Grand Masters</v>
      </c>
      <c r="P752" s="22" t="str">
        <f t="shared" si="138"/>
        <v>Edibles</v>
      </c>
      <c r="Q752" s="22" t="str">
        <f t="shared" si="134"/>
        <v>D2</v>
      </c>
    </row>
    <row r="753" spans="1:17" x14ac:dyDescent="0.25">
      <c r="A753" s="125" t="str">
        <f t="shared" si="139"/>
        <v>2025-GUS-D2</v>
      </c>
      <c r="B753" s="123">
        <f t="shared" si="140"/>
        <v>45952</v>
      </c>
      <c r="C753" s="125" t="str">
        <f t="shared" si="141"/>
        <v>Day 2</v>
      </c>
      <c r="D753" s="42" t="s">
        <v>465</v>
      </c>
      <c r="E753" s="23" t="str">
        <f>IF(D753="","",VLOOKUP(D753,MASTERLIST!$A:$E,3,FALSE))</f>
        <v>Coennie</v>
      </c>
      <c r="F753" s="23" t="str">
        <f>IF(D753="","",VLOOKUP(D753,MASTERLIST!$A:$E,4,FALSE))</f>
        <v>Steyn</v>
      </c>
      <c r="G753" s="23" t="str">
        <f>IF(D753="","",VLOOKUP(D753,MASTERLIST!$A:$E,5,FALSE))</f>
        <v>Nam Grand Masters</v>
      </c>
      <c r="H753" s="23" t="str">
        <f>IF(D753="","",VLOOKUP(D753,MASTERLIST!$A:$E,2,FALSE))</f>
        <v>Nam Grand Masters</v>
      </c>
      <c r="I753" s="42" t="s">
        <v>19</v>
      </c>
      <c r="J753" s="42"/>
      <c r="K753" s="42">
        <v>72</v>
      </c>
      <c r="L753" s="41">
        <f t="shared" si="135"/>
        <v>3.9</v>
      </c>
      <c r="M753" s="41">
        <f t="shared" si="136"/>
        <v>3.9</v>
      </c>
      <c r="N753" s="22" t="str">
        <f t="shared" si="137"/>
        <v>Coennie Steyn</v>
      </c>
      <c r="O753" s="22" t="str">
        <f t="shared" si="133"/>
        <v>Grand Masters</v>
      </c>
      <c r="P753" s="22" t="str">
        <f t="shared" si="138"/>
        <v>Edibles</v>
      </c>
      <c r="Q753" s="22" t="str">
        <f t="shared" si="134"/>
        <v>D2</v>
      </c>
    </row>
    <row r="754" spans="1:17" x14ac:dyDescent="0.25">
      <c r="A754" s="125" t="str">
        <f t="shared" si="139"/>
        <v>2025-GUS-D2</v>
      </c>
      <c r="B754" s="123">
        <f t="shared" si="140"/>
        <v>45952</v>
      </c>
      <c r="C754" s="125" t="str">
        <f t="shared" si="141"/>
        <v>Day 2</v>
      </c>
      <c r="D754" s="42" t="s">
        <v>465</v>
      </c>
      <c r="E754" s="23" t="str">
        <f>IF(D754="","",VLOOKUP(D754,MASTERLIST!$A:$E,3,FALSE))</f>
        <v>Coennie</v>
      </c>
      <c r="F754" s="23" t="str">
        <f>IF(D754="","",VLOOKUP(D754,MASTERLIST!$A:$E,4,FALSE))</f>
        <v>Steyn</v>
      </c>
      <c r="G754" s="23" t="str">
        <f>IF(D754="","",VLOOKUP(D754,MASTERLIST!$A:$E,5,FALSE))</f>
        <v>Nam Grand Masters</v>
      </c>
      <c r="H754" s="23" t="str">
        <f>IF(D754="","",VLOOKUP(D754,MASTERLIST!$A:$E,2,FALSE))</f>
        <v>Nam Grand Masters</v>
      </c>
      <c r="I754" s="42" t="s">
        <v>19</v>
      </c>
      <c r="J754" s="42"/>
      <c r="K754" s="42">
        <v>55</v>
      </c>
      <c r="L754" s="41">
        <f t="shared" si="135"/>
        <v>1.7</v>
      </c>
      <c r="M754" s="41">
        <f t="shared" si="136"/>
        <v>1.7</v>
      </c>
      <c r="N754" s="22" t="str">
        <f t="shared" si="137"/>
        <v>Coennie Steyn</v>
      </c>
      <c r="O754" s="22" t="str">
        <f t="shared" si="133"/>
        <v>Grand Masters</v>
      </c>
      <c r="P754" s="22" t="str">
        <f t="shared" si="138"/>
        <v>Edibles</v>
      </c>
      <c r="Q754" s="22" t="str">
        <f t="shared" si="134"/>
        <v>D2</v>
      </c>
    </row>
    <row r="755" spans="1:17" x14ac:dyDescent="0.25">
      <c r="A755" s="125" t="str">
        <f t="shared" si="139"/>
        <v>2025-GUS-D2</v>
      </c>
      <c r="B755" s="123">
        <f t="shared" si="140"/>
        <v>45952</v>
      </c>
      <c r="C755" s="125" t="str">
        <f t="shared" si="141"/>
        <v>Day 2</v>
      </c>
      <c r="D755" s="42" t="s">
        <v>465</v>
      </c>
      <c r="E755" s="23" t="str">
        <f>IF(D755="","",VLOOKUP(D755,MASTERLIST!$A:$E,3,FALSE))</f>
        <v>Coennie</v>
      </c>
      <c r="F755" s="23" t="str">
        <f>IF(D755="","",VLOOKUP(D755,MASTERLIST!$A:$E,4,FALSE))</f>
        <v>Steyn</v>
      </c>
      <c r="G755" s="23" t="str">
        <f>IF(D755="","",VLOOKUP(D755,MASTERLIST!$A:$E,5,FALSE))</f>
        <v>Nam Grand Masters</v>
      </c>
      <c r="H755" s="23" t="str">
        <f>IF(D755="","",VLOOKUP(D755,MASTERLIST!$A:$E,2,FALSE))</f>
        <v>Nam Grand Masters</v>
      </c>
      <c r="I755" s="42" t="s">
        <v>19</v>
      </c>
      <c r="J755" s="40"/>
      <c r="K755" s="42">
        <v>56</v>
      </c>
      <c r="L755" s="41">
        <f t="shared" si="135"/>
        <v>1.8</v>
      </c>
      <c r="M755" s="41">
        <f t="shared" si="136"/>
        <v>1.8</v>
      </c>
      <c r="N755" s="22" t="str">
        <f t="shared" si="137"/>
        <v>Coennie Steyn</v>
      </c>
      <c r="O755" s="22" t="str">
        <f t="shared" si="133"/>
        <v>Grand Masters</v>
      </c>
      <c r="P755" s="22" t="str">
        <f t="shared" si="138"/>
        <v>Edibles</v>
      </c>
      <c r="Q755" s="22" t="str">
        <f t="shared" si="134"/>
        <v>D2</v>
      </c>
    </row>
    <row r="756" spans="1:17" x14ac:dyDescent="0.25">
      <c r="A756" s="125" t="str">
        <f t="shared" si="139"/>
        <v>2025-GUS-D2</v>
      </c>
      <c r="B756" s="123">
        <f t="shared" si="140"/>
        <v>45952</v>
      </c>
      <c r="C756" s="125" t="str">
        <f t="shared" si="141"/>
        <v>Day 2</v>
      </c>
      <c r="D756" s="42" t="s">
        <v>476</v>
      </c>
      <c r="E756" s="23" t="str">
        <f>IF(D756="","",VLOOKUP(D756,MASTERLIST!$A:$E,3,FALSE))</f>
        <v>Phillip Eric</v>
      </c>
      <c r="F756" s="23" t="str">
        <f>IF(D756="","",VLOOKUP(D756,MASTERLIST!$A:$E,4,FALSE))</f>
        <v>Mans</v>
      </c>
      <c r="G756" s="23" t="str">
        <f>IF(D756="","",VLOOKUP(D756,MASTERLIST!$A:$E,5,FALSE))</f>
        <v>Nam Grand Masters</v>
      </c>
      <c r="H756" s="23" t="str">
        <f>IF(D756="","",VLOOKUP(D756,MASTERLIST!$A:$E,2,FALSE))</f>
        <v>Nam Grand Masters</v>
      </c>
      <c r="I756" s="42" t="s">
        <v>19</v>
      </c>
      <c r="J756" s="40"/>
      <c r="K756" s="42">
        <v>41</v>
      </c>
      <c r="L756" s="41">
        <f t="shared" si="135"/>
        <v>0.7</v>
      </c>
      <c r="M756" s="41">
        <f t="shared" si="136"/>
        <v>0.7</v>
      </c>
      <c r="N756" s="22" t="str">
        <f t="shared" si="137"/>
        <v>Phillip Eric Mans</v>
      </c>
      <c r="O756" s="22" t="str">
        <f t="shared" si="133"/>
        <v>Grand Masters</v>
      </c>
      <c r="P756" s="22" t="str">
        <f t="shared" si="138"/>
        <v>Edibles</v>
      </c>
      <c r="Q756" s="22" t="str">
        <f t="shared" si="134"/>
        <v>D2</v>
      </c>
    </row>
    <row r="757" spans="1:17" x14ac:dyDescent="0.25">
      <c r="A757" s="125" t="str">
        <f t="shared" si="139"/>
        <v>2025-GUS-D2</v>
      </c>
      <c r="B757" s="123">
        <f t="shared" si="140"/>
        <v>45952</v>
      </c>
      <c r="C757" s="125" t="str">
        <f t="shared" si="141"/>
        <v>Day 2</v>
      </c>
      <c r="D757" s="42" t="s">
        <v>476</v>
      </c>
      <c r="E757" s="23" t="str">
        <f>IF(D757="","",VLOOKUP(D757,MASTERLIST!$A:$E,3,FALSE))</f>
        <v>Phillip Eric</v>
      </c>
      <c r="F757" s="23" t="str">
        <f>IF(D757="","",VLOOKUP(D757,MASTERLIST!$A:$E,4,FALSE))</f>
        <v>Mans</v>
      </c>
      <c r="G757" s="23" t="str">
        <f>IF(D757="","",VLOOKUP(D757,MASTERLIST!$A:$E,5,FALSE))</f>
        <v>Nam Grand Masters</v>
      </c>
      <c r="H757" s="23" t="str">
        <f>IF(D757="","",VLOOKUP(D757,MASTERLIST!$A:$E,2,FALSE))</f>
        <v>Nam Grand Masters</v>
      </c>
      <c r="I757" s="42" t="s">
        <v>19</v>
      </c>
      <c r="J757" s="40"/>
      <c r="K757" s="42">
        <v>48</v>
      </c>
      <c r="L757" s="41">
        <f t="shared" si="135"/>
        <v>1.1000000000000001</v>
      </c>
      <c r="M757" s="41">
        <f t="shared" si="136"/>
        <v>1.1000000000000001</v>
      </c>
      <c r="N757" s="22" t="str">
        <f t="shared" si="137"/>
        <v>Phillip Eric Mans</v>
      </c>
      <c r="O757" s="22" t="str">
        <f t="shared" si="133"/>
        <v>Grand Masters</v>
      </c>
      <c r="P757" s="22" t="str">
        <f t="shared" si="138"/>
        <v>Edibles</v>
      </c>
      <c r="Q757" s="22" t="str">
        <f t="shared" si="134"/>
        <v>D2</v>
      </c>
    </row>
    <row r="758" spans="1:17" x14ac:dyDescent="0.25">
      <c r="A758" s="125" t="str">
        <f t="shared" si="139"/>
        <v>2025-GUS-D2</v>
      </c>
      <c r="B758" s="123">
        <f t="shared" si="140"/>
        <v>45952</v>
      </c>
      <c r="C758" s="125" t="str">
        <f t="shared" si="141"/>
        <v>Day 2</v>
      </c>
      <c r="D758" s="42" t="s">
        <v>476</v>
      </c>
      <c r="E758" s="23" t="str">
        <f>IF(D758="","",VLOOKUP(D758,MASTERLIST!$A:$E,3,FALSE))</f>
        <v>Phillip Eric</v>
      </c>
      <c r="F758" s="23" t="str">
        <f>IF(D758="","",VLOOKUP(D758,MASTERLIST!$A:$E,4,FALSE))</f>
        <v>Mans</v>
      </c>
      <c r="G758" s="23" t="str">
        <f>IF(D758="","",VLOOKUP(D758,MASTERLIST!$A:$E,5,FALSE))</f>
        <v>Nam Grand Masters</v>
      </c>
      <c r="H758" s="23" t="str">
        <f>IF(D758="","",VLOOKUP(D758,MASTERLIST!$A:$E,2,FALSE))</f>
        <v>Nam Grand Masters</v>
      </c>
      <c r="I758" s="42" t="s">
        <v>19</v>
      </c>
      <c r="J758" s="42"/>
      <c r="K758" s="42">
        <v>47</v>
      </c>
      <c r="L758" s="41">
        <f t="shared" si="135"/>
        <v>1.1000000000000001</v>
      </c>
      <c r="M758" s="41">
        <f t="shared" si="136"/>
        <v>1.1000000000000001</v>
      </c>
      <c r="N758" s="22" t="str">
        <f t="shared" si="137"/>
        <v>Phillip Eric Mans</v>
      </c>
      <c r="O758" s="22" t="str">
        <f t="shared" si="133"/>
        <v>Grand Masters</v>
      </c>
      <c r="P758" s="22" t="str">
        <f t="shared" si="138"/>
        <v>Edibles</v>
      </c>
      <c r="Q758" s="22" t="str">
        <f t="shared" si="134"/>
        <v>D2</v>
      </c>
    </row>
    <row r="759" spans="1:17" x14ac:dyDescent="0.25">
      <c r="A759" s="125" t="str">
        <f t="shared" si="139"/>
        <v>2025-GUS-D2</v>
      </c>
      <c r="B759" s="123">
        <f t="shared" si="140"/>
        <v>45952</v>
      </c>
      <c r="C759" s="125" t="str">
        <f t="shared" si="141"/>
        <v>Day 2</v>
      </c>
      <c r="D759" s="42" t="s">
        <v>476</v>
      </c>
      <c r="E759" s="23" t="str">
        <f>IF(D759="","",VLOOKUP(D759,MASTERLIST!$A:$E,3,FALSE))</f>
        <v>Phillip Eric</v>
      </c>
      <c r="F759" s="23" t="str">
        <f>IF(D759="","",VLOOKUP(D759,MASTERLIST!$A:$E,4,FALSE))</f>
        <v>Mans</v>
      </c>
      <c r="G759" s="23" t="str">
        <f>IF(D759="","",VLOOKUP(D759,MASTERLIST!$A:$E,5,FALSE))</f>
        <v>Nam Grand Masters</v>
      </c>
      <c r="H759" s="23" t="str">
        <f>IF(D759="","",VLOOKUP(D759,MASTERLIST!$A:$E,2,FALSE))</f>
        <v>Nam Grand Masters</v>
      </c>
      <c r="I759" s="42" t="s">
        <v>19</v>
      </c>
      <c r="J759" s="40"/>
      <c r="K759" s="42">
        <v>46</v>
      </c>
      <c r="L759" s="41">
        <f t="shared" si="135"/>
        <v>1</v>
      </c>
      <c r="M759" s="41">
        <f t="shared" si="136"/>
        <v>1</v>
      </c>
      <c r="N759" s="22" t="str">
        <f t="shared" si="137"/>
        <v>Phillip Eric Mans</v>
      </c>
      <c r="O759" s="22" t="str">
        <f t="shared" si="133"/>
        <v>Grand Masters</v>
      </c>
      <c r="P759" s="22" t="str">
        <f t="shared" si="138"/>
        <v>Edibles</v>
      </c>
      <c r="Q759" s="22" t="str">
        <f t="shared" si="134"/>
        <v>D2</v>
      </c>
    </row>
    <row r="760" spans="1:17" x14ac:dyDescent="0.25">
      <c r="A760" s="125" t="str">
        <f t="shared" si="139"/>
        <v>2025-GUS-D2</v>
      </c>
      <c r="B760" s="123">
        <f t="shared" si="140"/>
        <v>45952</v>
      </c>
      <c r="C760" s="125" t="str">
        <f t="shared" si="141"/>
        <v>Day 2</v>
      </c>
      <c r="D760" s="42" t="s">
        <v>476</v>
      </c>
      <c r="E760" s="23" t="str">
        <f>IF(D760="","",VLOOKUP(D760,MASTERLIST!$A:$E,3,FALSE))</f>
        <v>Phillip Eric</v>
      </c>
      <c r="F760" s="23" t="str">
        <f>IF(D760="","",VLOOKUP(D760,MASTERLIST!$A:$E,4,FALSE))</f>
        <v>Mans</v>
      </c>
      <c r="G760" s="23" t="str">
        <f>IF(D760="","",VLOOKUP(D760,MASTERLIST!$A:$E,5,FALSE))</f>
        <v>Nam Grand Masters</v>
      </c>
      <c r="H760" s="23" t="str">
        <f>IF(D760="","",VLOOKUP(D760,MASTERLIST!$A:$E,2,FALSE))</f>
        <v>Nam Grand Masters</v>
      </c>
      <c r="I760" s="42" t="s">
        <v>19</v>
      </c>
      <c r="J760" s="40"/>
      <c r="K760" s="42">
        <v>44</v>
      </c>
      <c r="L760" s="41">
        <f t="shared" si="135"/>
        <v>0.9</v>
      </c>
      <c r="M760" s="41">
        <f t="shared" si="136"/>
        <v>0.9</v>
      </c>
      <c r="N760" s="22" t="str">
        <f t="shared" si="137"/>
        <v>Phillip Eric Mans</v>
      </c>
      <c r="O760" s="22" t="str">
        <f t="shared" si="133"/>
        <v>Grand Masters</v>
      </c>
      <c r="P760" s="22" t="str">
        <f t="shared" si="138"/>
        <v>Edibles</v>
      </c>
      <c r="Q760" s="22" t="str">
        <f t="shared" si="134"/>
        <v>D2</v>
      </c>
    </row>
    <row r="761" spans="1:17" x14ac:dyDescent="0.25">
      <c r="A761" s="125" t="str">
        <f t="shared" si="139"/>
        <v>2025-GUS-D2</v>
      </c>
      <c r="B761" s="123">
        <f t="shared" si="140"/>
        <v>45952</v>
      </c>
      <c r="C761" s="125" t="str">
        <f t="shared" si="141"/>
        <v>Day 2</v>
      </c>
      <c r="D761" s="42" t="s">
        <v>476</v>
      </c>
      <c r="E761" s="23" t="str">
        <f>IF(D761="","",VLOOKUP(D761,MASTERLIST!$A:$E,3,FALSE))</f>
        <v>Phillip Eric</v>
      </c>
      <c r="F761" s="23" t="str">
        <f>IF(D761="","",VLOOKUP(D761,MASTERLIST!$A:$E,4,FALSE))</f>
        <v>Mans</v>
      </c>
      <c r="G761" s="23" t="str">
        <f>IF(D761="","",VLOOKUP(D761,MASTERLIST!$A:$E,5,FALSE))</f>
        <v>Nam Grand Masters</v>
      </c>
      <c r="H761" s="23" t="str">
        <f>IF(D761="","",VLOOKUP(D761,MASTERLIST!$A:$E,2,FALSE))</f>
        <v>Nam Grand Masters</v>
      </c>
      <c r="I761" s="42" t="s">
        <v>19</v>
      </c>
      <c r="J761" s="40"/>
      <c r="K761" s="42">
        <v>55</v>
      </c>
      <c r="L761" s="41">
        <f t="shared" si="135"/>
        <v>1.7</v>
      </c>
      <c r="M761" s="41">
        <f t="shared" si="136"/>
        <v>1.7</v>
      </c>
      <c r="N761" s="22" t="str">
        <f t="shared" si="137"/>
        <v>Phillip Eric Mans</v>
      </c>
      <c r="O761" s="22" t="str">
        <f t="shared" si="133"/>
        <v>Grand Masters</v>
      </c>
      <c r="P761" s="22" t="str">
        <f t="shared" si="138"/>
        <v>Edibles</v>
      </c>
      <c r="Q761" s="22" t="str">
        <f t="shared" si="134"/>
        <v>D2</v>
      </c>
    </row>
    <row r="762" spans="1:17" x14ac:dyDescent="0.25">
      <c r="A762" s="125" t="str">
        <f t="shared" si="139"/>
        <v>2025-GUS-D2</v>
      </c>
      <c r="B762" s="123">
        <f t="shared" si="140"/>
        <v>45952</v>
      </c>
      <c r="C762" s="125" t="str">
        <f t="shared" si="141"/>
        <v>Day 2</v>
      </c>
      <c r="D762" s="42" t="s">
        <v>476</v>
      </c>
      <c r="E762" s="23" t="str">
        <f>IF(D762="","",VLOOKUP(D762,MASTERLIST!$A:$E,3,FALSE))</f>
        <v>Phillip Eric</v>
      </c>
      <c r="F762" s="23" t="str">
        <f>IF(D762="","",VLOOKUP(D762,MASTERLIST!$A:$E,4,FALSE))</f>
        <v>Mans</v>
      </c>
      <c r="G762" s="23" t="str">
        <f>IF(D762="","",VLOOKUP(D762,MASTERLIST!$A:$E,5,FALSE))</f>
        <v>Nam Grand Masters</v>
      </c>
      <c r="H762" s="23" t="str">
        <f>IF(D762="","",VLOOKUP(D762,MASTERLIST!$A:$E,2,FALSE))</f>
        <v>Nam Grand Masters</v>
      </c>
      <c r="I762" s="42" t="s">
        <v>19</v>
      </c>
      <c r="J762" s="40"/>
      <c r="K762" s="42">
        <v>51</v>
      </c>
      <c r="L762" s="41">
        <f t="shared" si="135"/>
        <v>1.4</v>
      </c>
      <c r="M762" s="41">
        <f t="shared" si="136"/>
        <v>1.4</v>
      </c>
      <c r="N762" s="22" t="str">
        <f t="shared" si="137"/>
        <v>Phillip Eric Mans</v>
      </c>
      <c r="O762" s="22" t="str">
        <f t="shared" si="133"/>
        <v>Grand Masters</v>
      </c>
      <c r="P762" s="22" t="str">
        <f t="shared" si="138"/>
        <v>Edibles</v>
      </c>
      <c r="Q762" s="22" t="str">
        <f t="shared" si="134"/>
        <v>D2</v>
      </c>
    </row>
    <row r="763" spans="1:17" x14ac:dyDescent="0.25">
      <c r="A763" s="125" t="str">
        <f t="shared" si="139"/>
        <v>2025-GUS-D2</v>
      </c>
      <c r="B763" s="123">
        <f t="shared" si="140"/>
        <v>45952</v>
      </c>
      <c r="C763" s="125" t="str">
        <f t="shared" si="141"/>
        <v>Day 2</v>
      </c>
      <c r="D763" s="42" t="s">
        <v>481</v>
      </c>
      <c r="E763" s="23" t="str">
        <f>IF(D763="","",VLOOKUP(D763,MASTERLIST!$A:$E,3,FALSE))</f>
        <v>Danie</v>
      </c>
      <c r="F763" s="23" t="str">
        <f>IF(D763="","",VLOOKUP(D763,MASTERLIST!$A:$E,4,FALSE))</f>
        <v>Pieters</v>
      </c>
      <c r="G763" s="23" t="str">
        <f>IF(D763="","",VLOOKUP(D763,MASTERLIST!$A:$E,5,FALSE))</f>
        <v>Nam Grand Masters</v>
      </c>
      <c r="H763" s="23" t="str">
        <f>IF(D763="","",VLOOKUP(D763,MASTERLIST!$A:$E,2,FALSE))</f>
        <v>Nam Grand Masters</v>
      </c>
      <c r="I763" s="42"/>
      <c r="J763" s="40" t="s">
        <v>142</v>
      </c>
      <c r="K763" s="42">
        <v>64</v>
      </c>
      <c r="L763" s="41">
        <f t="shared" si="135"/>
        <v>0</v>
      </c>
      <c r="M763" s="41">
        <f t="shared" si="136"/>
        <v>0</v>
      </c>
      <c r="N763" s="22" t="str">
        <f t="shared" si="137"/>
        <v>Danie Pieters</v>
      </c>
      <c r="O763" s="22" t="str">
        <f t="shared" si="133"/>
        <v>Grand Masters</v>
      </c>
      <c r="P763" s="22" t="str">
        <f t="shared" si="138"/>
        <v>Inedibles</v>
      </c>
      <c r="Q763" s="22" t="str">
        <f t="shared" si="134"/>
        <v>D2</v>
      </c>
    </row>
    <row r="764" spans="1:17" x14ac:dyDescent="0.25">
      <c r="A764" s="125" t="str">
        <f t="shared" si="139"/>
        <v>2025-GUS-D2</v>
      </c>
      <c r="B764" s="123">
        <f t="shared" si="140"/>
        <v>45952</v>
      </c>
      <c r="C764" s="125" t="str">
        <f t="shared" si="141"/>
        <v>Day 2</v>
      </c>
      <c r="D764" s="42" t="s">
        <v>481</v>
      </c>
      <c r="E764" s="23" t="str">
        <f>IF(D764="","",VLOOKUP(D764,MASTERLIST!$A:$E,3,FALSE))</f>
        <v>Danie</v>
      </c>
      <c r="F764" s="23" t="str">
        <f>IF(D764="","",VLOOKUP(D764,MASTERLIST!$A:$E,4,FALSE))</f>
        <v>Pieters</v>
      </c>
      <c r="G764" s="23" t="str">
        <f>IF(D764="","",VLOOKUP(D764,MASTERLIST!$A:$E,5,FALSE))</f>
        <v>Nam Grand Masters</v>
      </c>
      <c r="H764" s="23" t="str">
        <f>IF(D764="","",VLOOKUP(D764,MASTERLIST!$A:$E,2,FALSE))</f>
        <v>Nam Grand Masters</v>
      </c>
      <c r="I764" s="42" t="s">
        <v>19</v>
      </c>
      <c r="J764" s="40"/>
      <c r="K764" s="42">
        <v>50</v>
      </c>
      <c r="L764" s="41">
        <f t="shared" si="135"/>
        <v>1.3</v>
      </c>
      <c r="M764" s="41">
        <f t="shared" si="136"/>
        <v>1.3</v>
      </c>
      <c r="N764" s="22" t="str">
        <f t="shared" si="137"/>
        <v>Danie Pieters</v>
      </c>
      <c r="O764" s="22" t="str">
        <f t="shared" si="133"/>
        <v>Grand Masters</v>
      </c>
      <c r="P764" s="22" t="str">
        <f t="shared" si="138"/>
        <v>Edibles</v>
      </c>
      <c r="Q764" s="22" t="str">
        <f t="shared" si="134"/>
        <v>D2</v>
      </c>
    </row>
    <row r="765" spans="1:17" x14ac:dyDescent="0.25">
      <c r="A765" s="125" t="str">
        <f t="shared" si="139"/>
        <v>2025-GUS-D2</v>
      </c>
      <c r="B765" s="123">
        <f t="shared" si="140"/>
        <v>45952</v>
      </c>
      <c r="C765" s="125" t="str">
        <f t="shared" si="141"/>
        <v>Day 2</v>
      </c>
      <c r="D765" s="42" t="s">
        <v>481</v>
      </c>
      <c r="E765" s="23" t="str">
        <f>IF(D765="","",VLOOKUP(D765,MASTERLIST!$A:$E,3,FALSE))</f>
        <v>Danie</v>
      </c>
      <c r="F765" s="23" t="str">
        <f>IF(D765="","",VLOOKUP(D765,MASTERLIST!$A:$E,4,FALSE))</f>
        <v>Pieters</v>
      </c>
      <c r="G765" s="23" t="str">
        <f>IF(D765="","",VLOOKUP(D765,MASTERLIST!$A:$E,5,FALSE))</f>
        <v>Nam Grand Masters</v>
      </c>
      <c r="H765" s="23" t="str">
        <f>IF(D765="","",VLOOKUP(D765,MASTERLIST!$A:$E,2,FALSE))</f>
        <v>Nam Grand Masters</v>
      </c>
      <c r="I765" s="42" t="s">
        <v>19</v>
      </c>
      <c r="J765" s="40"/>
      <c r="K765" s="42">
        <v>49</v>
      </c>
      <c r="L765" s="41">
        <f t="shared" si="135"/>
        <v>1.2</v>
      </c>
      <c r="M765" s="41">
        <f t="shared" si="136"/>
        <v>1.2</v>
      </c>
      <c r="N765" s="22" t="str">
        <f t="shared" si="137"/>
        <v>Danie Pieters</v>
      </c>
      <c r="O765" s="22" t="str">
        <f t="shared" si="133"/>
        <v>Grand Masters</v>
      </c>
      <c r="P765" s="22" t="str">
        <f t="shared" si="138"/>
        <v>Edibles</v>
      </c>
      <c r="Q765" s="22" t="str">
        <f t="shared" si="134"/>
        <v>D2</v>
      </c>
    </row>
    <row r="766" spans="1:17" x14ac:dyDescent="0.25">
      <c r="A766" s="125" t="str">
        <f t="shared" si="139"/>
        <v>2025-GUS-D2</v>
      </c>
      <c r="B766" s="123">
        <f t="shared" si="140"/>
        <v>45952</v>
      </c>
      <c r="C766" s="125" t="str">
        <f t="shared" si="141"/>
        <v>Day 2</v>
      </c>
      <c r="D766" s="42" t="s">
        <v>481</v>
      </c>
      <c r="E766" s="23" t="str">
        <f>IF(D766="","",VLOOKUP(D766,MASTERLIST!$A:$E,3,FALSE))</f>
        <v>Danie</v>
      </c>
      <c r="F766" s="23" t="str">
        <f>IF(D766="","",VLOOKUP(D766,MASTERLIST!$A:$E,4,FALSE))</f>
        <v>Pieters</v>
      </c>
      <c r="G766" s="23" t="str">
        <f>IF(D766="","",VLOOKUP(D766,MASTERLIST!$A:$E,5,FALSE))</f>
        <v>Nam Grand Masters</v>
      </c>
      <c r="H766" s="23" t="str">
        <f>IF(D766="","",VLOOKUP(D766,MASTERLIST!$A:$E,2,FALSE))</f>
        <v>Nam Grand Masters</v>
      </c>
      <c r="I766" s="42" t="s">
        <v>19</v>
      </c>
      <c r="J766" s="40"/>
      <c r="K766" s="42">
        <v>46</v>
      </c>
      <c r="L766" s="41">
        <f t="shared" si="135"/>
        <v>1</v>
      </c>
      <c r="M766" s="41">
        <f t="shared" si="136"/>
        <v>1</v>
      </c>
      <c r="N766" s="22" t="str">
        <f t="shared" si="137"/>
        <v>Danie Pieters</v>
      </c>
      <c r="O766" s="22" t="str">
        <f t="shared" si="133"/>
        <v>Grand Masters</v>
      </c>
      <c r="P766" s="22" t="str">
        <f t="shared" si="138"/>
        <v>Edibles</v>
      </c>
      <c r="Q766" s="22" t="str">
        <f t="shared" si="134"/>
        <v>D2</v>
      </c>
    </row>
    <row r="767" spans="1:17" x14ac:dyDescent="0.25">
      <c r="A767" s="125" t="str">
        <f t="shared" si="139"/>
        <v>2025-GUS-D2</v>
      </c>
      <c r="B767" s="123">
        <f t="shared" si="140"/>
        <v>45952</v>
      </c>
      <c r="C767" s="125" t="str">
        <f t="shared" si="141"/>
        <v>Day 2</v>
      </c>
      <c r="D767" s="42" t="s">
        <v>481</v>
      </c>
      <c r="E767" s="23" t="str">
        <f>IF(D767="","",VLOOKUP(D767,MASTERLIST!$A:$E,3,FALSE))</f>
        <v>Danie</v>
      </c>
      <c r="F767" s="23" t="str">
        <f>IF(D767="","",VLOOKUP(D767,MASTERLIST!$A:$E,4,FALSE))</f>
        <v>Pieters</v>
      </c>
      <c r="G767" s="23" t="str">
        <f>IF(D767="","",VLOOKUP(D767,MASTERLIST!$A:$E,5,FALSE))</f>
        <v>Nam Grand Masters</v>
      </c>
      <c r="H767" s="23" t="str">
        <f>IF(D767="","",VLOOKUP(D767,MASTERLIST!$A:$E,2,FALSE))</f>
        <v>Nam Grand Masters</v>
      </c>
      <c r="I767" s="42" t="s">
        <v>19</v>
      </c>
      <c r="J767" s="40"/>
      <c r="K767" s="42">
        <v>54</v>
      </c>
      <c r="L767" s="41">
        <f t="shared" si="135"/>
        <v>1.6</v>
      </c>
      <c r="M767" s="41">
        <f t="shared" si="136"/>
        <v>1.6</v>
      </c>
      <c r="N767" s="22" t="str">
        <f t="shared" si="137"/>
        <v>Danie Pieters</v>
      </c>
      <c r="O767" s="22" t="str">
        <f t="shared" si="133"/>
        <v>Grand Masters</v>
      </c>
      <c r="P767" s="22" t="str">
        <f t="shared" si="138"/>
        <v>Edibles</v>
      </c>
      <c r="Q767" s="22" t="str">
        <f t="shared" si="134"/>
        <v>D2</v>
      </c>
    </row>
    <row r="768" spans="1:17" x14ac:dyDescent="0.25">
      <c r="A768" s="125" t="str">
        <f t="shared" si="139"/>
        <v>2025-GUS-D2</v>
      </c>
      <c r="B768" s="123">
        <f t="shared" si="140"/>
        <v>45952</v>
      </c>
      <c r="C768" s="125" t="str">
        <f t="shared" si="141"/>
        <v>Day 2</v>
      </c>
      <c r="D768" s="42" t="s">
        <v>481</v>
      </c>
      <c r="E768" s="23" t="str">
        <f>IF(D768="","",VLOOKUP(D768,MASTERLIST!$A:$E,3,FALSE))</f>
        <v>Danie</v>
      </c>
      <c r="F768" s="23" t="str">
        <f>IF(D768="","",VLOOKUP(D768,MASTERLIST!$A:$E,4,FALSE))</f>
        <v>Pieters</v>
      </c>
      <c r="G768" s="23" t="str">
        <f>IF(D768="","",VLOOKUP(D768,MASTERLIST!$A:$E,5,FALSE))</f>
        <v>Nam Grand Masters</v>
      </c>
      <c r="H768" s="23" t="str">
        <f>IF(D768="","",VLOOKUP(D768,MASTERLIST!$A:$E,2,FALSE))</f>
        <v>Nam Grand Masters</v>
      </c>
      <c r="I768" s="42" t="s">
        <v>19</v>
      </c>
      <c r="J768" s="42"/>
      <c r="K768" s="42">
        <v>47</v>
      </c>
      <c r="L768" s="41">
        <f t="shared" si="135"/>
        <v>1.1000000000000001</v>
      </c>
      <c r="M768" s="41">
        <f t="shared" si="136"/>
        <v>1.1000000000000001</v>
      </c>
      <c r="N768" s="22" t="str">
        <f t="shared" si="137"/>
        <v>Danie Pieters</v>
      </c>
      <c r="O768" s="22" t="str">
        <f t="shared" si="133"/>
        <v>Grand Masters</v>
      </c>
      <c r="P768" s="22" t="str">
        <f t="shared" si="138"/>
        <v>Edibles</v>
      </c>
      <c r="Q768" s="22" t="str">
        <f t="shared" si="134"/>
        <v>D2</v>
      </c>
    </row>
    <row r="769" spans="1:17" x14ac:dyDescent="0.25">
      <c r="A769" s="125" t="str">
        <f t="shared" si="139"/>
        <v>2025-GUS-D2</v>
      </c>
      <c r="B769" s="123">
        <f t="shared" si="140"/>
        <v>45952</v>
      </c>
      <c r="C769" s="125" t="str">
        <f t="shared" si="141"/>
        <v>Day 2</v>
      </c>
      <c r="D769" s="42" t="s">
        <v>450</v>
      </c>
      <c r="E769" s="23" t="str">
        <f>IF(D769="","",VLOOKUP(D769,MASTERLIST!$A:$E,3,FALSE))</f>
        <v>Johan Mossie</v>
      </c>
      <c r="F769" s="23" t="str">
        <f>IF(D769="","",VLOOKUP(D769,MASTERLIST!$A:$E,4,FALSE))</f>
        <v>Mostert</v>
      </c>
      <c r="G769" s="23" t="str">
        <f>IF(D769="","",VLOOKUP(D769,MASTERLIST!$A:$E,5,FALSE))</f>
        <v>Nam Veterans</v>
      </c>
      <c r="H769" s="23" t="str">
        <f>IF(D769="","",VLOOKUP(D769,MASTERLIST!$A:$E,2,FALSE))</f>
        <v>Nam Veterans</v>
      </c>
      <c r="I769" s="42" t="s">
        <v>19</v>
      </c>
      <c r="J769" s="40"/>
      <c r="K769" s="42">
        <v>46</v>
      </c>
      <c r="L769" s="41">
        <f t="shared" si="135"/>
        <v>1</v>
      </c>
      <c r="M769" s="41">
        <f t="shared" si="136"/>
        <v>1</v>
      </c>
      <c r="N769" s="22" t="str">
        <f t="shared" si="137"/>
        <v>Johan Mossie Mostert</v>
      </c>
      <c r="O769" s="22" t="str">
        <f t="shared" si="133"/>
        <v>Veterans/Inland</v>
      </c>
      <c r="P769" s="22" t="str">
        <f t="shared" si="138"/>
        <v>Edibles</v>
      </c>
      <c r="Q769" s="22" t="str">
        <f t="shared" si="134"/>
        <v>D2</v>
      </c>
    </row>
    <row r="770" spans="1:17" x14ac:dyDescent="0.25">
      <c r="A770" s="125" t="str">
        <f t="shared" si="139"/>
        <v>2025-GUS-D2</v>
      </c>
      <c r="B770" s="123">
        <f t="shared" si="140"/>
        <v>45952</v>
      </c>
      <c r="C770" s="125" t="str">
        <f t="shared" si="141"/>
        <v>Day 2</v>
      </c>
      <c r="D770" s="42" t="s">
        <v>450</v>
      </c>
      <c r="E770" s="23" t="str">
        <f>IF(D770="","",VLOOKUP(D770,MASTERLIST!$A:$E,3,FALSE))</f>
        <v>Johan Mossie</v>
      </c>
      <c r="F770" s="23" t="str">
        <f>IF(D770="","",VLOOKUP(D770,MASTERLIST!$A:$E,4,FALSE))</f>
        <v>Mostert</v>
      </c>
      <c r="G770" s="23" t="str">
        <f>IF(D770="","",VLOOKUP(D770,MASTERLIST!$A:$E,5,FALSE))</f>
        <v>Nam Veterans</v>
      </c>
      <c r="H770" s="23" t="str">
        <f>IF(D770="","",VLOOKUP(D770,MASTERLIST!$A:$E,2,FALSE))</f>
        <v>Nam Veterans</v>
      </c>
      <c r="I770" s="42" t="s">
        <v>19</v>
      </c>
      <c r="J770" s="40"/>
      <c r="K770" s="42">
        <v>49</v>
      </c>
      <c r="L770" s="41">
        <f t="shared" si="135"/>
        <v>1.2</v>
      </c>
      <c r="M770" s="41">
        <f t="shared" si="136"/>
        <v>1.2</v>
      </c>
      <c r="N770" s="22" t="str">
        <f t="shared" si="137"/>
        <v>Johan Mossie Mostert</v>
      </c>
      <c r="O770" s="22" t="str">
        <f t="shared" si="133"/>
        <v>Veterans/Inland</v>
      </c>
      <c r="P770" s="22" t="str">
        <f t="shared" si="138"/>
        <v>Edibles</v>
      </c>
      <c r="Q770" s="22" t="str">
        <f t="shared" si="134"/>
        <v>D2</v>
      </c>
    </row>
    <row r="771" spans="1:17" x14ac:dyDescent="0.25">
      <c r="A771" s="125" t="str">
        <f t="shared" si="139"/>
        <v>2025-GUS-D2</v>
      </c>
      <c r="B771" s="123">
        <f t="shared" si="140"/>
        <v>45952</v>
      </c>
      <c r="C771" s="125" t="str">
        <f t="shared" si="141"/>
        <v>Day 2</v>
      </c>
      <c r="D771" s="42" t="s">
        <v>450</v>
      </c>
      <c r="E771" s="23" t="str">
        <f>IF(D771="","",VLOOKUP(D771,MASTERLIST!$A:$E,3,FALSE))</f>
        <v>Johan Mossie</v>
      </c>
      <c r="F771" s="23" t="str">
        <f>IF(D771="","",VLOOKUP(D771,MASTERLIST!$A:$E,4,FALSE))</f>
        <v>Mostert</v>
      </c>
      <c r="G771" s="23" t="str">
        <f>IF(D771="","",VLOOKUP(D771,MASTERLIST!$A:$E,5,FALSE))</f>
        <v>Nam Veterans</v>
      </c>
      <c r="H771" s="23" t="str">
        <f>IF(D771="","",VLOOKUP(D771,MASTERLIST!$A:$E,2,FALSE))</f>
        <v>Nam Veterans</v>
      </c>
      <c r="I771" s="42" t="s">
        <v>19</v>
      </c>
      <c r="J771" s="42"/>
      <c r="K771" s="42">
        <v>53</v>
      </c>
      <c r="L771" s="41">
        <f t="shared" si="135"/>
        <v>1.5</v>
      </c>
      <c r="M771" s="41">
        <f t="shared" si="136"/>
        <v>1.5</v>
      </c>
      <c r="N771" s="22" t="str">
        <f t="shared" si="137"/>
        <v>Johan Mossie Mostert</v>
      </c>
      <c r="O771" s="22" t="str">
        <f t="shared" ref="O771:O834" si="142">IFERROR(VLOOKUP(G771,$R$2:$S$15,2,),"")</f>
        <v>Veterans/Inland</v>
      </c>
      <c r="P771" s="22" t="str">
        <f t="shared" si="138"/>
        <v>Edibles</v>
      </c>
      <c r="Q771" s="22" t="str">
        <f t="shared" ref="Q771:Q834" si="143">IF(A771="","D2",RIGHT(A771,2))</f>
        <v>D2</v>
      </c>
    </row>
    <row r="772" spans="1:17" x14ac:dyDescent="0.25">
      <c r="A772" s="125" t="str">
        <f t="shared" si="139"/>
        <v>2025-GUS-D2</v>
      </c>
      <c r="B772" s="123">
        <f t="shared" si="140"/>
        <v>45952</v>
      </c>
      <c r="C772" s="125" t="str">
        <f t="shared" si="141"/>
        <v>Day 2</v>
      </c>
      <c r="D772" s="42" t="s">
        <v>450</v>
      </c>
      <c r="E772" s="23" t="str">
        <f>IF(D772="","",VLOOKUP(D772,MASTERLIST!$A:$E,3,FALSE))</f>
        <v>Johan Mossie</v>
      </c>
      <c r="F772" s="23" t="str">
        <f>IF(D772="","",VLOOKUP(D772,MASTERLIST!$A:$E,4,FALSE))</f>
        <v>Mostert</v>
      </c>
      <c r="G772" s="23" t="str">
        <f>IF(D772="","",VLOOKUP(D772,MASTERLIST!$A:$E,5,FALSE))</f>
        <v>Nam Veterans</v>
      </c>
      <c r="H772" s="23" t="str">
        <f>IF(D772="","",VLOOKUP(D772,MASTERLIST!$A:$E,2,FALSE))</f>
        <v>Nam Veterans</v>
      </c>
      <c r="I772" s="42" t="s">
        <v>19</v>
      </c>
      <c r="J772" s="40"/>
      <c r="K772" s="42">
        <v>45</v>
      </c>
      <c r="L772" s="41">
        <f t="shared" si="135"/>
        <v>0.9</v>
      </c>
      <c r="M772" s="41">
        <f t="shared" si="136"/>
        <v>0.9</v>
      </c>
      <c r="N772" s="22" t="str">
        <f t="shared" si="137"/>
        <v>Johan Mossie Mostert</v>
      </c>
      <c r="O772" s="22" t="str">
        <f t="shared" si="142"/>
        <v>Veterans/Inland</v>
      </c>
      <c r="P772" s="22" t="str">
        <f t="shared" si="138"/>
        <v>Edibles</v>
      </c>
      <c r="Q772" s="22" t="str">
        <f t="shared" si="143"/>
        <v>D2</v>
      </c>
    </row>
    <row r="773" spans="1:17" x14ac:dyDescent="0.25">
      <c r="A773" s="125" t="str">
        <f t="shared" si="139"/>
        <v>2025-GUS-D2</v>
      </c>
      <c r="B773" s="123">
        <f t="shared" si="140"/>
        <v>45952</v>
      </c>
      <c r="C773" s="125" t="str">
        <f t="shared" si="141"/>
        <v>Day 2</v>
      </c>
      <c r="D773" s="42" t="s">
        <v>290</v>
      </c>
      <c r="E773" s="23" t="str">
        <f>IF(D773="","",VLOOKUP(D773,MASTERLIST!$A:$E,3,FALSE))</f>
        <v>Renier</v>
      </c>
      <c r="F773" s="23" t="str">
        <f>IF(D773="","",VLOOKUP(D773,MASTERLIST!$A:$E,4,FALSE))</f>
        <v>Van Zyl</v>
      </c>
      <c r="G773" s="23" t="str">
        <f>IF(D773="","",VLOOKUP(D773,MASTERLIST!$A:$E,5,FALSE))</f>
        <v>Nam Veterans</v>
      </c>
      <c r="H773" s="23" t="str">
        <f>IF(D773="","",VLOOKUP(D773,MASTERLIST!$A:$E,2,FALSE))</f>
        <v>Nam Veterans</v>
      </c>
      <c r="I773" s="42" t="s">
        <v>19</v>
      </c>
      <c r="J773" s="40"/>
      <c r="K773" s="42">
        <v>46</v>
      </c>
      <c r="L773" s="41">
        <f t="shared" si="135"/>
        <v>1</v>
      </c>
      <c r="M773" s="41">
        <f t="shared" si="136"/>
        <v>1</v>
      </c>
      <c r="N773" s="22" t="str">
        <f t="shared" si="137"/>
        <v>Renier Van Zyl</v>
      </c>
      <c r="O773" s="22" t="str">
        <f t="shared" si="142"/>
        <v>Veterans/Inland</v>
      </c>
      <c r="P773" s="22" t="str">
        <f t="shared" si="138"/>
        <v>Edibles</v>
      </c>
      <c r="Q773" s="22" t="str">
        <f t="shared" si="143"/>
        <v>D2</v>
      </c>
    </row>
    <row r="774" spans="1:17" x14ac:dyDescent="0.25">
      <c r="A774" s="125" t="str">
        <f t="shared" si="139"/>
        <v>2025-GUS-D2</v>
      </c>
      <c r="B774" s="123">
        <f t="shared" si="140"/>
        <v>45952</v>
      </c>
      <c r="C774" s="125" t="str">
        <f t="shared" si="141"/>
        <v>Day 2</v>
      </c>
      <c r="D774" s="42" t="s">
        <v>290</v>
      </c>
      <c r="E774" s="23" t="str">
        <f>IF(D774="","",VLOOKUP(D774,MASTERLIST!$A:$E,3,FALSE))</f>
        <v>Renier</v>
      </c>
      <c r="F774" s="23" t="str">
        <f>IF(D774="","",VLOOKUP(D774,MASTERLIST!$A:$E,4,FALSE))</f>
        <v>Van Zyl</v>
      </c>
      <c r="G774" s="23" t="str">
        <f>IF(D774="","",VLOOKUP(D774,MASTERLIST!$A:$E,5,FALSE))</f>
        <v>Nam Veterans</v>
      </c>
      <c r="H774" s="23" t="str">
        <f>IF(D774="","",VLOOKUP(D774,MASTERLIST!$A:$E,2,FALSE))</f>
        <v>Nam Veterans</v>
      </c>
      <c r="I774" s="42" t="s">
        <v>19</v>
      </c>
      <c r="J774" s="42"/>
      <c r="K774" s="42">
        <v>46</v>
      </c>
      <c r="L774" s="41">
        <f t="shared" si="135"/>
        <v>1</v>
      </c>
      <c r="M774" s="41">
        <f t="shared" si="136"/>
        <v>1</v>
      </c>
      <c r="N774" s="22" t="str">
        <f t="shared" si="137"/>
        <v>Renier Van Zyl</v>
      </c>
      <c r="O774" s="22" t="str">
        <f t="shared" si="142"/>
        <v>Veterans/Inland</v>
      </c>
      <c r="P774" s="22" t="str">
        <f t="shared" si="138"/>
        <v>Edibles</v>
      </c>
      <c r="Q774" s="22" t="str">
        <f t="shared" si="143"/>
        <v>D2</v>
      </c>
    </row>
    <row r="775" spans="1:17" x14ac:dyDescent="0.25">
      <c r="A775" s="125" t="str">
        <f t="shared" si="139"/>
        <v>2025-GUS-D2</v>
      </c>
      <c r="B775" s="123">
        <f t="shared" si="140"/>
        <v>45952</v>
      </c>
      <c r="C775" s="125" t="str">
        <f t="shared" si="141"/>
        <v>Day 2</v>
      </c>
      <c r="D775" s="42" t="s">
        <v>290</v>
      </c>
      <c r="E775" s="23" t="str">
        <f>IF(D775="","",VLOOKUP(D775,MASTERLIST!$A:$E,3,FALSE))</f>
        <v>Renier</v>
      </c>
      <c r="F775" s="23" t="str">
        <f>IF(D775="","",VLOOKUP(D775,MASTERLIST!$A:$E,4,FALSE))</f>
        <v>Van Zyl</v>
      </c>
      <c r="G775" s="23" t="str">
        <f>IF(D775="","",VLOOKUP(D775,MASTERLIST!$A:$E,5,FALSE))</f>
        <v>Nam Veterans</v>
      </c>
      <c r="H775" s="23" t="str">
        <f>IF(D775="","",VLOOKUP(D775,MASTERLIST!$A:$E,2,FALSE))</f>
        <v>Nam Veterans</v>
      </c>
      <c r="I775" s="42" t="s">
        <v>19</v>
      </c>
      <c r="J775" s="42"/>
      <c r="K775" s="42">
        <v>42</v>
      </c>
      <c r="L775" s="41">
        <f t="shared" si="135"/>
        <v>0.8</v>
      </c>
      <c r="M775" s="41">
        <f t="shared" si="136"/>
        <v>0.8</v>
      </c>
      <c r="N775" s="22" t="str">
        <f t="shared" si="137"/>
        <v>Renier Van Zyl</v>
      </c>
      <c r="O775" s="22" t="str">
        <f t="shared" si="142"/>
        <v>Veterans/Inland</v>
      </c>
      <c r="P775" s="22" t="str">
        <f t="shared" si="138"/>
        <v>Edibles</v>
      </c>
      <c r="Q775" s="22" t="str">
        <f t="shared" si="143"/>
        <v>D2</v>
      </c>
    </row>
    <row r="776" spans="1:17" x14ac:dyDescent="0.25">
      <c r="A776" s="125" t="str">
        <f t="shared" si="139"/>
        <v>2025-GUS-D2</v>
      </c>
      <c r="B776" s="123">
        <f t="shared" si="140"/>
        <v>45952</v>
      </c>
      <c r="C776" s="125" t="str">
        <f t="shared" si="141"/>
        <v>Day 2</v>
      </c>
      <c r="D776" s="42" t="s">
        <v>290</v>
      </c>
      <c r="E776" s="23" t="str">
        <f>IF(D776="","",VLOOKUP(D776,MASTERLIST!$A:$E,3,FALSE))</f>
        <v>Renier</v>
      </c>
      <c r="F776" s="23" t="str">
        <f>IF(D776="","",VLOOKUP(D776,MASTERLIST!$A:$E,4,FALSE))</f>
        <v>Van Zyl</v>
      </c>
      <c r="G776" s="23" t="str">
        <f>IF(D776="","",VLOOKUP(D776,MASTERLIST!$A:$E,5,FALSE))</f>
        <v>Nam Veterans</v>
      </c>
      <c r="H776" s="23" t="str">
        <f>IF(D776="","",VLOOKUP(D776,MASTERLIST!$A:$E,2,FALSE))</f>
        <v>Nam Veterans</v>
      </c>
      <c r="I776" s="42" t="s">
        <v>19</v>
      </c>
      <c r="J776" s="42"/>
      <c r="K776" s="42">
        <v>78</v>
      </c>
      <c r="L776" s="41">
        <f t="shared" si="135"/>
        <v>5</v>
      </c>
      <c r="M776" s="41">
        <f t="shared" si="136"/>
        <v>5</v>
      </c>
      <c r="N776" s="22" t="str">
        <f t="shared" si="137"/>
        <v>Renier Van Zyl</v>
      </c>
      <c r="O776" s="22" t="str">
        <f t="shared" si="142"/>
        <v>Veterans/Inland</v>
      </c>
      <c r="P776" s="22" t="str">
        <f t="shared" si="138"/>
        <v>Edibles</v>
      </c>
      <c r="Q776" s="22" t="str">
        <f t="shared" si="143"/>
        <v>D2</v>
      </c>
    </row>
    <row r="777" spans="1:17" x14ac:dyDescent="0.25">
      <c r="A777" s="125" t="str">
        <f t="shared" si="139"/>
        <v>2025-GUS-D2</v>
      </c>
      <c r="B777" s="123">
        <f t="shared" si="140"/>
        <v>45952</v>
      </c>
      <c r="C777" s="125" t="str">
        <f t="shared" si="141"/>
        <v>Day 2</v>
      </c>
      <c r="D777" s="42" t="s">
        <v>280</v>
      </c>
      <c r="E777" s="23" t="str">
        <f>IF(D777="","",VLOOKUP(D777,MASTERLIST!$A:$E,3,FALSE))</f>
        <v>Danie</v>
      </c>
      <c r="F777" s="23" t="str">
        <f>IF(D777="","",VLOOKUP(D777,MASTERLIST!$A:$E,4,FALSE))</f>
        <v>Smith</v>
      </c>
      <c r="G777" s="23" t="str">
        <f>IF(D777="","",VLOOKUP(D777,MASTERLIST!$A:$E,5,FALSE))</f>
        <v>Nam Veterans</v>
      </c>
      <c r="H777" s="23" t="str">
        <f>IF(D777="","",VLOOKUP(D777,MASTERLIST!$A:$E,2,FALSE))</f>
        <v>Nam Veterans</v>
      </c>
      <c r="I777" s="42"/>
      <c r="J777" s="42" t="s">
        <v>141</v>
      </c>
      <c r="K777" s="42">
        <v>98</v>
      </c>
      <c r="L777" s="41">
        <f t="shared" si="135"/>
        <v>4</v>
      </c>
      <c r="M777" s="41">
        <f t="shared" si="136"/>
        <v>4</v>
      </c>
      <c r="N777" s="22" t="str">
        <f t="shared" si="137"/>
        <v>Danie Smith</v>
      </c>
      <c r="O777" s="22" t="str">
        <f t="shared" si="142"/>
        <v>Veterans/Inland</v>
      </c>
      <c r="P777" s="22" t="str">
        <f t="shared" si="138"/>
        <v>Inedibles</v>
      </c>
      <c r="Q777" s="22" t="str">
        <f t="shared" si="143"/>
        <v>D2</v>
      </c>
    </row>
    <row r="778" spans="1:17" x14ac:dyDescent="0.25">
      <c r="A778" s="125" t="str">
        <f t="shared" si="139"/>
        <v>2025-GUS-D2</v>
      </c>
      <c r="B778" s="123">
        <f t="shared" si="140"/>
        <v>45952</v>
      </c>
      <c r="C778" s="125" t="str">
        <f t="shared" si="141"/>
        <v>Day 2</v>
      </c>
      <c r="D778" s="42" t="s">
        <v>280</v>
      </c>
      <c r="E778" s="23" t="str">
        <f>IF(D778="","",VLOOKUP(D778,MASTERLIST!$A:$E,3,FALSE))</f>
        <v>Danie</v>
      </c>
      <c r="F778" s="23" t="str">
        <f>IF(D778="","",VLOOKUP(D778,MASTERLIST!$A:$E,4,FALSE))</f>
        <v>Smith</v>
      </c>
      <c r="G778" s="23" t="str">
        <f>IF(D778="","",VLOOKUP(D778,MASTERLIST!$A:$E,5,FALSE))</f>
        <v>Nam Veterans</v>
      </c>
      <c r="H778" s="23" t="str">
        <f>IF(D778="","",VLOOKUP(D778,MASTERLIST!$A:$E,2,FALSE))</f>
        <v>Nam Veterans</v>
      </c>
      <c r="I778" s="42" t="s">
        <v>19</v>
      </c>
      <c r="J778" s="42"/>
      <c r="K778" s="42">
        <v>53</v>
      </c>
      <c r="L778" s="41">
        <f t="shared" si="135"/>
        <v>1.5</v>
      </c>
      <c r="M778" s="41">
        <f t="shared" si="136"/>
        <v>1.5</v>
      </c>
      <c r="N778" s="22" t="str">
        <f t="shared" si="137"/>
        <v>Danie Smith</v>
      </c>
      <c r="O778" s="22" t="str">
        <f t="shared" si="142"/>
        <v>Veterans/Inland</v>
      </c>
      <c r="P778" s="22" t="str">
        <f t="shared" si="138"/>
        <v>Edibles</v>
      </c>
      <c r="Q778" s="22" t="str">
        <f t="shared" si="143"/>
        <v>D2</v>
      </c>
    </row>
    <row r="779" spans="1:17" x14ac:dyDescent="0.25">
      <c r="A779" s="125" t="str">
        <f t="shared" si="139"/>
        <v>2025-GUS-D2</v>
      </c>
      <c r="B779" s="123">
        <f t="shared" si="140"/>
        <v>45952</v>
      </c>
      <c r="C779" s="125" t="str">
        <f t="shared" si="141"/>
        <v>Day 2</v>
      </c>
      <c r="D779" s="42" t="s">
        <v>280</v>
      </c>
      <c r="E779" s="23" t="str">
        <f>IF(D779="","",VLOOKUP(D779,MASTERLIST!$A:$E,3,FALSE))</f>
        <v>Danie</v>
      </c>
      <c r="F779" s="23" t="str">
        <f>IF(D779="","",VLOOKUP(D779,MASTERLIST!$A:$E,4,FALSE))</f>
        <v>Smith</v>
      </c>
      <c r="G779" s="23" t="str">
        <f>IF(D779="","",VLOOKUP(D779,MASTERLIST!$A:$E,5,FALSE))</f>
        <v>Nam Veterans</v>
      </c>
      <c r="H779" s="23" t="str">
        <f>IF(D779="","",VLOOKUP(D779,MASTERLIST!$A:$E,2,FALSE))</f>
        <v>Nam Veterans</v>
      </c>
      <c r="I779" s="42" t="s">
        <v>19</v>
      </c>
      <c r="J779" s="42"/>
      <c r="K779" s="42">
        <v>69</v>
      </c>
      <c r="L779" s="41">
        <f t="shared" si="135"/>
        <v>3.4</v>
      </c>
      <c r="M779" s="41">
        <f t="shared" si="136"/>
        <v>3.4</v>
      </c>
      <c r="N779" s="22" t="str">
        <f t="shared" si="137"/>
        <v>Danie Smith</v>
      </c>
      <c r="O779" s="22" t="str">
        <f t="shared" si="142"/>
        <v>Veterans/Inland</v>
      </c>
      <c r="P779" s="22" t="str">
        <f t="shared" si="138"/>
        <v>Edibles</v>
      </c>
      <c r="Q779" s="22" t="str">
        <f t="shared" si="143"/>
        <v>D2</v>
      </c>
    </row>
    <row r="780" spans="1:17" x14ac:dyDescent="0.25">
      <c r="A780" s="125" t="str">
        <f t="shared" si="139"/>
        <v>2025-GUS-D2</v>
      </c>
      <c r="B780" s="123">
        <f t="shared" si="140"/>
        <v>45952</v>
      </c>
      <c r="C780" s="125" t="str">
        <f t="shared" si="141"/>
        <v>Day 2</v>
      </c>
      <c r="D780" s="42" t="s">
        <v>280</v>
      </c>
      <c r="E780" s="23" t="str">
        <f>IF(D780="","",VLOOKUP(D780,MASTERLIST!$A:$E,3,FALSE))</f>
        <v>Danie</v>
      </c>
      <c r="F780" s="23" t="str">
        <f>IF(D780="","",VLOOKUP(D780,MASTERLIST!$A:$E,4,FALSE))</f>
        <v>Smith</v>
      </c>
      <c r="G780" s="23" t="str">
        <f>IF(D780="","",VLOOKUP(D780,MASTERLIST!$A:$E,5,FALSE))</f>
        <v>Nam Veterans</v>
      </c>
      <c r="H780" s="23" t="str">
        <f>IF(D780="","",VLOOKUP(D780,MASTERLIST!$A:$E,2,FALSE))</f>
        <v>Nam Veterans</v>
      </c>
      <c r="I780" s="42" t="s">
        <v>19</v>
      </c>
      <c r="J780" s="42"/>
      <c r="K780" s="42">
        <v>61</v>
      </c>
      <c r="L780" s="41">
        <f t="shared" si="135"/>
        <v>2.2999999999999998</v>
      </c>
      <c r="M780" s="41">
        <f t="shared" si="136"/>
        <v>2.2999999999999998</v>
      </c>
      <c r="N780" s="22" t="str">
        <f t="shared" si="137"/>
        <v>Danie Smith</v>
      </c>
      <c r="O780" s="22" t="str">
        <f t="shared" si="142"/>
        <v>Veterans/Inland</v>
      </c>
      <c r="P780" s="22" t="str">
        <f t="shared" si="138"/>
        <v>Edibles</v>
      </c>
      <c r="Q780" s="22" t="str">
        <f t="shared" si="143"/>
        <v>D2</v>
      </c>
    </row>
    <row r="781" spans="1:17" x14ac:dyDescent="0.25">
      <c r="A781" s="125" t="str">
        <f t="shared" si="139"/>
        <v>2025-GUS-D2</v>
      </c>
      <c r="B781" s="123">
        <f t="shared" si="140"/>
        <v>45952</v>
      </c>
      <c r="C781" s="125" t="str">
        <f t="shared" si="141"/>
        <v>Day 2</v>
      </c>
      <c r="D781" s="42" t="s">
        <v>280</v>
      </c>
      <c r="E781" s="23" t="str">
        <f>IF(D781="","",VLOOKUP(D781,MASTERLIST!$A:$E,3,FALSE))</f>
        <v>Danie</v>
      </c>
      <c r="F781" s="23" t="str">
        <f>IF(D781="","",VLOOKUP(D781,MASTERLIST!$A:$E,4,FALSE))</f>
        <v>Smith</v>
      </c>
      <c r="G781" s="23" t="str">
        <f>IF(D781="","",VLOOKUP(D781,MASTERLIST!$A:$E,5,FALSE))</f>
        <v>Nam Veterans</v>
      </c>
      <c r="H781" s="23" t="str">
        <f>IF(D781="","",VLOOKUP(D781,MASTERLIST!$A:$E,2,FALSE))</f>
        <v>Nam Veterans</v>
      </c>
      <c r="I781" s="42" t="s">
        <v>19</v>
      </c>
      <c r="J781" s="42"/>
      <c r="K781" s="42">
        <v>44</v>
      </c>
      <c r="L781" s="41">
        <f t="shared" si="135"/>
        <v>0.9</v>
      </c>
      <c r="M781" s="41">
        <f t="shared" si="136"/>
        <v>0.9</v>
      </c>
      <c r="N781" s="22" t="str">
        <f t="shared" si="137"/>
        <v>Danie Smith</v>
      </c>
      <c r="O781" s="22" t="str">
        <f t="shared" si="142"/>
        <v>Veterans/Inland</v>
      </c>
      <c r="P781" s="22" t="str">
        <f t="shared" si="138"/>
        <v>Edibles</v>
      </c>
      <c r="Q781" s="22" t="str">
        <f t="shared" si="143"/>
        <v>D2</v>
      </c>
    </row>
    <row r="782" spans="1:17" x14ac:dyDescent="0.25">
      <c r="A782" s="125" t="str">
        <f t="shared" si="139"/>
        <v>2025-GUS-D2</v>
      </c>
      <c r="B782" s="123">
        <f t="shared" si="140"/>
        <v>45952</v>
      </c>
      <c r="C782" s="125" t="str">
        <f t="shared" si="141"/>
        <v>Day 2</v>
      </c>
      <c r="D782" s="42" t="s">
        <v>280</v>
      </c>
      <c r="E782" s="23" t="str">
        <f>IF(D782="","",VLOOKUP(D782,MASTERLIST!$A:$E,3,FALSE))</f>
        <v>Danie</v>
      </c>
      <c r="F782" s="23" t="str">
        <f>IF(D782="","",VLOOKUP(D782,MASTERLIST!$A:$E,4,FALSE))</f>
        <v>Smith</v>
      </c>
      <c r="G782" s="23" t="str">
        <f>IF(D782="","",VLOOKUP(D782,MASTERLIST!$A:$E,5,FALSE))</f>
        <v>Nam Veterans</v>
      </c>
      <c r="H782" s="23" t="str">
        <f>IF(D782="","",VLOOKUP(D782,MASTERLIST!$A:$E,2,FALSE))</f>
        <v>Nam Veterans</v>
      </c>
      <c r="I782" s="42" t="s">
        <v>19</v>
      </c>
      <c r="J782" s="42"/>
      <c r="K782" s="42">
        <v>65</v>
      </c>
      <c r="L782" s="41">
        <f t="shared" si="135"/>
        <v>2.8</v>
      </c>
      <c r="M782" s="41">
        <f t="shared" si="136"/>
        <v>2.8</v>
      </c>
      <c r="N782" s="22" t="str">
        <f t="shared" si="137"/>
        <v>Danie Smith</v>
      </c>
      <c r="O782" s="22" t="str">
        <f t="shared" si="142"/>
        <v>Veterans/Inland</v>
      </c>
      <c r="P782" s="22" t="str">
        <f t="shared" si="138"/>
        <v>Edibles</v>
      </c>
      <c r="Q782" s="22" t="str">
        <f t="shared" si="143"/>
        <v>D2</v>
      </c>
    </row>
    <row r="783" spans="1:17" x14ac:dyDescent="0.25">
      <c r="A783" s="125" t="str">
        <f t="shared" si="139"/>
        <v>2025-GUS-D2</v>
      </c>
      <c r="B783" s="123">
        <f t="shared" si="140"/>
        <v>45952</v>
      </c>
      <c r="C783" s="125" t="str">
        <f t="shared" si="141"/>
        <v>Day 2</v>
      </c>
      <c r="D783" s="42" t="s">
        <v>280</v>
      </c>
      <c r="E783" s="23" t="str">
        <f>IF(D783="","",VLOOKUP(D783,MASTERLIST!$A:$E,3,FALSE))</f>
        <v>Danie</v>
      </c>
      <c r="F783" s="23" t="str">
        <f>IF(D783="","",VLOOKUP(D783,MASTERLIST!$A:$E,4,FALSE))</f>
        <v>Smith</v>
      </c>
      <c r="G783" s="23" t="str">
        <f>IF(D783="","",VLOOKUP(D783,MASTERLIST!$A:$E,5,FALSE))</f>
        <v>Nam Veterans</v>
      </c>
      <c r="H783" s="23" t="str">
        <f>IF(D783="","",VLOOKUP(D783,MASTERLIST!$A:$E,2,FALSE))</f>
        <v>Nam Veterans</v>
      </c>
      <c r="I783" s="42" t="s">
        <v>19</v>
      </c>
      <c r="J783" s="42"/>
      <c r="K783" s="42">
        <v>46</v>
      </c>
      <c r="L783" s="41">
        <f t="shared" si="135"/>
        <v>1</v>
      </c>
      <c r="M783" s="41">
        <f t="shared" si="136"/>
        <v>1</v>
      </c>
      <c r="N783" s="22" t="str">
        <f t="shared" si="137"/>
        <v>Danie Smith</v>
      </c>
      <c r="O783" s="22" t="str">
        <f t="shared" si="142"/>
        <v>Veterans/Inland</v>
      </c>
      <c r="P783" s="22" t="str">
        <f t="shared" si="138"/>
        <v>Edibles</v>
      </c>
      <c r="Q783" s="22" t="str">
        <f t="shared" si="143"/>
        <v>D2</v>
      </c>
    </row>
    <row r="784" spans="1:17" x14ac:dyDescent="0.25">
      <c r="A784" s="125" t="str">
        <f t="shared" si="139"/>
        <v>2025-GUS-D2</v>
      </c>
      <c r="B784" s="123">
        <f t="shared" si="140"/>
        <v>45952</v>
      </c>
      <c r="C784" s="125" t="str">
        <f t="shared" si="141"/>
        <v>Day 2</v>
      </c>
      <c r="D784" s="42" t="s">
        <v>280</v>
      </c>
      <c r="E784" s="23" t="str">
        <f>IF(D784="","",VLOOKUP(D784,MASTERLIST!$A:$E,3,FALSE))</f>
        <v>Danie</v>
      </c>
      <c r="F784" s="23" t="str">
        <f>IF(D784="","",VLOOKUP(D784,MASTERLIST!$A:$E,4,FALSE))</f>
        <v>Smith</v>
      </c>
      <c r="G784" s="23" t="str">
        <f>IF(D784="","",VLOOKUP(D784,MASTERLIST!$A:$E,5,FALSE))</f>
        <v>Nam Veterans</v>
      </c>
      <c r="H784" s="23" t="str">
        <f>IF(D784="","",VLOOKUP(D784,MASTERLIST!$A:$E,2,FALSE))</f>
        <v>Nam Veterans</v>
      </c>
      <c r="I784" s="42" t="s">
        <v>19</v>
      </c>
      <c r="J784" s="42"/>
      <c r="K784" s="42">
        <v>46</v>
      </c>
      <c r="L784" s="41">
        <f t="shared" si="135"/>
        <v>1</v>
      </c>
      <c r="M784" s="41">
        <f t="shared" si="136"/>
        <v>1</v>
      </c>
      <c r="N784" s="22" t="str">
        <f t="shared" si="137"/>
        <v>Danie Smith</v>
      </c>
      <c r="O784" s="22" t="str">
        <f t="shared" si="142"/>
        <v>Veterans/Inland</v>
      </c>
      <c r="P784" s="22" t="str">
        <f t="shared" si="138"/>
        <v>Edibles</v>
      </c>
      <c r="Q784" s="22" t="str">
        <f t="shared" si="143"/>
        <v>D2</v>
      </c>
    </row>
    <row r="785" spans="1:17" x14ac:dyDescent="0.25">
      <c r="A785" s="125" t="str">
        <f t="shared" si="139"/>
        <v>2025-GUS-D2</v>
      </c>
      <c r="B785" s="123">
        <f t="shared" si="140"/>
        <v>45952</v>
      </c>
      <c r="C785" s="125" t="str">
        <f t="shared" si="141"/>
        <v>Day 2</v>
      </c>
      <c r="D785" s="42" t="s">
        <v>280</v>
      </c>
      <c r="E785" s="23" t="str">
        <f>IF(D785="","",VLOOKUP(D785,MASTERLIST!$A:$E,3,FALSE))</f>
        <v>Danie</v>
      </c>
      <c r="F785" s="23" t="str">
        <f>IF(D785="","",VLOOKUP(D785,MASTERLIST!$A:$E,4,FALSE))</f>
        <v>Smith</v>
      </c>
      <c r="G785" s="23" t="str">
        <f>IF(D785="","",VLOOKUP(D785,MASTERLIST!$A:$E,5,FALSE))</f>
        <v>Nam Veterans</v>
      </c>
      <c r="H785" s="23" t="str">
        <f>IF(D785="","",VLOOKUP(D785,MASTERLIST!$A:$E,2,FALSE))</f>
        <v>Nam Veterans</v>
      </c>
      <c r="I785" s="42" t="s">
        <v>19</v>
      </c>
      <c r="J785" s="42"/>
      <c r="K785" s="42">
        <v>57</v>
      </c>
      <c r="L785" s="41">
        <f t="shared" si="135"/>
        <v>1.9</v>
      </c>
      <c r="M785" s="41">
        <f t="shared" si="136"/>
        <v>1.9</v>
      </c>
      <c r="N785" s="22" t="str">
        <f t="shared" si="137"/>
        <v>Danie Smith</v>
      </c>
      <c r="O785" s="22" t="str">
        <f t="shared" si="142"/>
        <v>Veterans/Inland</v>
      </c>
      <c r="P785" s="22" t="str">
        <f t="shared" si="138"/>
        <v>Edibles</v>
      </c>
      <c r="Q785" s="22" t="str">
        <f t="shared" si="143"/>
        <v>D2</v>
      </c>
    </row>
    <row r="786" spans="1:17" x14ac:dyDescent="0.25">
      <c r="A786" s="125" t="str">
        <f t="shared" si="139"/>
        <v>2025-GUS-D2</v>
      </c>
      <c r="B786" s="123">
        <f t="shared" si="140"/>
        <v>45952</v>
      </c>
      <c r="C786" s="125" t="str">
        <f t="shared" si="141"/>
        <v>Day 2</v>
      </c>
      <c r="D786" s="42" t="s">
        <v>280</v>
      </c>
      <c r="E786" s="23" t="str">
        <f>IF(D786="","",VLOOKUP(D786,MASTERLIST!$A:$E,3,FALSE))</f>
        <v>Danie</v>
      </c>
      <c r="F786" s="23" t="str">
        <f>IF(D786="","",VLOOKUP(D786,MASTERLIST!$A:$E,4,FALSE))</f>
        <v>Smith</v>
      </c>
      <c r="G786" s="23" t="str">
        <f>IF(D786="","",VLOOKUP(D786,MASTERLIST!$A:$E,5,FALSE))</f>
        <v>Nam Veterans</v>
      </c>
      <c r="H786" s="23" t="str">
        <f>IF(D786="","",VLOOKUP(D786,MASTERLIST!$A:$E,2,FALSE))</f>
        <v>Nam Veterans</v>
      </c>
      <c r="I786" s="42" t="s">
        <v>19</v>
      </c>
      <c r="J786" s="42"/>
      <c r="K786" s="42">
        <v>56</v>
      </c>
      <c r="L786" s="41">
        <f t="shared" si="135"/>
        <v>1.8</v>
      </c>
      <c r="M786" s="41">
        <f t="shared" si="136"/>
        <v>1.8</v>
      </c>
      <c r="N786" s="22" t="str">
        <f t="shared" si="137"/>
        <v>Danie Smith</v>
      </c>
      <c r="O786" s="22" t="str">
        <f t="shared" si="142"/>
        <v>Veterans/Inland</v>
      </c>
      <c r="P786" s="22" t="str">
        <f t="shared" si="138"/>
        <v>Edibles</v>
      </c>
      <c r="Q786" s="22" t="str">
        <f t="shared" si="143"/>
        <v>D2</v>
      </c>
    </row>
    <row r="787" spans="1:17" x14ac:dyDescent="0.25">
      <c r="A787" s="125" t="str">
        <f t="shared" si="139"/>
        <v>2025-GUS-D2</v>
      </c>
      <c r="B787" s="123">
        <f t="shared" si="140"/>
        <v>45952</v>
      </c>
      <c r="C787" s="125" t="str">
        <f t="shared" si="141"/>
        <v>Day 2</v>
      </c>
      <c r="D787" s="42" t="s">
        <v>280</v>
      </c>
      <c r="E787" s="23" t="str">
        <f>IF(D787="","",VLOOKUP(D787,MASTERLIST!$A:$E,3,FALSE))</f>
        <v>Danie</v>
      </c>
      <c r="F787" s="23" t="str">
        <f>IF(D787="","",VLOOKUP(D787,MASTERLIST!$A:$E,4,FALSE))</f>
        <v>Smith</v>
      </c>
      <c r="G787" s="23" t="str">
        <f>IF(D787="","",VLOOKUP(D787,MASTERLIST!$A:$E,5,FALSE))</f>
        <v>Nam Veterans</v>
      </c>
      <c r="H787" s="23" t="str">
        <f>IF(D787="","",VLOOKUP(D787,MASTERLIST!$A:$E,2,FALSE))</f>
        <v>Nam Veterans</v>
      </c>
      <c r="I787" s="42" t="s">
        <v>19</v>
      </c>
      <c r="J787" s="42"/>
      <c r="K787" s="42">
        <v>58</v>
      </c>
      <c r="L787" s="41">
        <f t="shared" si="135"/>
        <v>2</v>
      </c>
      <c r="M787" s="41">
        <f t="shared" si="136"/>
        <v>2</v>
      </c>
      <c r="N787" s="22" t="str">
        <f t="shared" si="137"/>
        <v>Danie Smith</v>
      </c>
      <c r="O787" s="22" t="str">
        <f t="shared" si="142"/>
        <v>Veterans/Inland</v>
      </c>
      <c r="P787" s="22" t="str">
        <f t="shared" si="138"/>
        <v>Edibles</v>
      </c>
      <c r="Q787" s="22" t="str">
        <f t="shared" si="143"/>
        <v>D2</v>
      </c>
    </row>
    <row r="788" spans="1:17" x14ac:dyDescent="0.25">
      <c r="A788" s="125" t="str">
        <f t="shared" si="139"/>
        <v>2025-GUS-D2</v>
      </c>
      <c r="B788" s="123">
        <f t="shared" si="140"/>
        <v>45952</v>
      </c>
      <c r="C788" s="125" t="str">
        <f t="shared" si="141"/>
        <v>Day 2</v>
      </c>
      <c r="D788" s="42" t="s">
        <v>280</v>
      </c>
      <c r="E788" s="23" t="str">
        <f>IF(D788="","",VLOOKUP(D788,MASTERLIST!$A:$E,3,FALSE))</f>
        <v>Danie</v>
      </c>
      <c r="F788" s="23" t="str">
        <f>IF(D788="","",VLOOKUP(D788,MASTERLIST!$A:$E,4,FALSE))</f>
        <v>Smith</v>
      </c>
      <c r="G788" s="23" t="str">
        <f>IF(D788="","",VLOOKUP(D788,MASTERLIST!$A:$E,5,FALSE))</f>
        <v>Nam Veterans</v>
      </c>
      <c r="H788" s="23" t="str">
        <f>IF(D788="","",VLOOKUP(D788,MASTERLIST!$A:$E,2,FALSE))</f>
        <v>Nam Veterans</v>
      </c>
      <c r="I788" s="42" t="s">
        <v>19</v>
      </c>
      <c r="J788" s="42"/>
      <c r="K788" s="42">
        <v>43</v>
      </c>
      <c r="L788" s="41">
        <f t="shared" ref="L788:L851" si="144">IF(K788="","",IF(I788="",ROUND(HLOOKUP(J788,kgList,K788,FALSE),1),ROUND(HLOOKUP(I788,kgList,K788,FALSE),1)))</f>
        <v>0.8</v>
      </c>
      <c r="M788" s="41">
        <f t="shared" ref="M788:M851" si="145">IF(L788="","",IF(COUNTA(I788:J788)&gt;1,"Edible or Inedible",IF(COUNTA(I788)=1,L788*1,IF(COUNTA(J788)=1,L788*1,"ERROR"))))</f>
        <v>0.8</v>
      </c>
      <c r="N788" s="22" t="str">
        <f t="shared" si="137"/>
        <v>Danie Smith</v>
      </c>
      <c r="O788" s="22" t="str">
        <f t="shared" si="142"/>
        <v>Veterans/Inland</v>
      </c>
      <c r="P788" s="22" t="str">
        <f t="shared" si="138"/>
        <v>Edibles</v>
      </c>
      <c r="Q788" s="22" t="str">
        <f t="shared" si="143"/>
        <v>D2</v>
      </c>
    </row>
    <row r="789" spans="1:17" x14ac:dyDescent="0.25">
      <c r="A789" s="125" t="str">
        <f t="shared" si="139"/>
        <v>2025-GUS-D2</v>
      </c>
      <c r="B789" s="123">
        <f t="shared" si="140"/>
        <v>45952</v>
      </c>
      <c r="C789" s="125" t="str">
        <f t="shared" si="141"/>
        <v>Day 2</v>
      </c>
      <c r="D789" s="42" t="s">
        <v>280</v>
      </c>
      <c r="E789" s="23" t="str">
        <f>IF(D789="","",VLOOKUP(D789,MASTERLIST!$A:$E,3,FALSE))</f>
        <v>Danie</v>
      </c>
      <c r="F789" s="23" t="str">
        <f>IF(D789="","",VLOOKUP(D789,MASTERLIST!$A:$E,4,FALSE))</f>
        <v>Smith</v>
      </c>
      <c r="G789" s="23" t="str">
        <f>IF(D789="","",VLOOKUP(D789,MASTERLIST!$A:$E,5,FALSE))</f>
        <v>Nam Veterans</v>
      </c>
      <c r="H789" s="23" t="str">
        <f>IF(D789="","",VLOOKUP(D789,MASTERLIST!$A:$E,2,FALSE))</f>
        <v>Nam Veterans</v>
      </c>
      <c r="I789" s="42" t="s">
        <v>19</v>
      </c>
      <c r="J789" s="42"/>
      <c r="K789" s="42">
        <v>55</v>
      </c>
      <c r="L789" s="41">
        <f t="shared" si="144"/>
        <v>1.7</v>
      </c>
      <c r="M789" s="41">
        <f t="shared" si="145"/>
        <v>1.7</v>
      </c>
      <c r="N789" s="22" t="str">
        <f t="shared" si="137"/>
        <v>Danie Smith</v>
      </c>
      <c r="O789" s="22" t="str">
        <f t="shared" si="142"/>
        <v>Veterans/Inland</v>
      </c>
      <c r="P789" s="22" t="str">
        <f t="shared" si="138"/>
        <v>Edibles</v>
      </c>
      <c r="Q789" s="22" t="str">
        <f t="shared" si="143"/>
        <v>D2</v>
      </c>
    </row>
    <row r="790" spans="1:17" x14ac:dyDescent="0.25">
      <c r="A790" s="125" t="str">
        <f t="shared" si="139"/>
        <v>2025-GUS-D2</v>
      </c>
      <c r="B790" s="123">
        <f t="shared" si="140"/>
        <v>45952</v>
      </c>
      <c r="C790" s="125" t="str">
        <f t="shared" si="141"/>
        <v>Day 2</v>
      </c>
      <c r="D790" s="42" t="s">
        <v>461</v>
      </c>
      <c r="E790" s="23" t="str">
        <f>IF(D790="","",VLOOKUP(D790,MASTERLIST!$A:$E,3,FALSE))</f>
        <v>Andrew</v>
      </c>
      <c r="F790" s="23" t="str">
        <f>IF(D790="","",VLOOKUP(D790,MASTERLIST!$A:$E,4,FALSE))</f>
        <v>Van Schalkwyk</v>
      </c>
      <c r="G790" s="23" t="str">
        <f>IF(D790="","",VLOOKUP(D790,MASTERLIST!$A:$E,5,FALSE))</f>
        <v>Nam Veterans</v>
      </c>
      <c r="H790" s="23" t="str">
        <f>IF(D790="","",VLOOKUP(D790,MASTERLIST!$A:$E,2,FALSE))</f>
        <v>Nam Veterans</v>
      </c>
      <c r="I790" s="42" t="s">
        <v>19</v>
      </c>
      <c r="J790" s="42"/>
      <c r="K790" s="42">
        <v>51</v>
      </c>
      <c r="L790" s="41">
        <f t="shared" si="144"/>
        <v>1.4</v>
      </c>
      <c r="M790" s="41">
        <f t="shared" si="145"/>
        <v>1.4</v>
      </c>
      <c r="N790" s="22" t="str">
        <f t="shared" si="137"/>
        <v>Andrew Van Schalkwyk</v>
      </c>
      <c r="O790" s="22" t="str">
        <f t="shared" si="142"/>
        <v>Veterans/Inland</v>
      </c>
      <c r="P790" s="22" t="str">
        <f t="shared" si="138"/>
        <v>Edibles</v>
      </c>
      <c r="Q790" s="22" t="str">
        <f t="shared" si="143"/>
        <v>D2</v>
      </c>
    </row>
    <row r="791" spans="1:17" x14ac:dyDescent="0.25">
      <c r="A791" s="125" t="str">
        <f t="shared" si="139"/>
        <v>2025-GUS-D2</v>
      </c>
      <c r="B791" s="123">
        <f t="shared" si="140"/>
        <v>45952</v>
      </c>
      <c r="C791" s="125" t="str">
        <f t="shared" si="141"/>
        <v>Day 2</v>
      </c>
      <c r="D791" s="42" t="s">
        <v>461</v>
      </c>
      <c r="E791" s="23" t="str">
        <f>IF(D791="","",VLOOKUP(D791,MASTERLIST!$A:$E,3,FALSE))</f>
        <v>Andrew</v>
      </c>
      <c r="F791" s="23" t="str">
        <f>IF(D791="","",VLOOKUP(D791,MASTERLIST!$A:$E,4,FALSE))</f>
        <v>Van Schalkwyk</v>
      </c>
      <c r="G791" s="23" t="str">
        <f>IF(D791="","",VLOOKUP(D791,MASTERLIST!$A:$E,5,FALSE))</f>
        <v>Nam Veterans</v>
      </c>
      <c r="H791" s="23" t="str">
        <f>IF(D791="","",VLOOKUP(D791,MASTERLIST!$A:$E,2,FALSE))</f>
        <v>Nam Veterans</v>
      </c>
      <c r="I791" s="42" t="s">
        <v>19</v>
      </c>
      <c r="J791" s="42"/>
      <c r="K791" s="42">
        <v>55</v>
      </c>
      <c r="L791" s="41">
        <f t="shared" si="144"/>
        <v>1.7</v>
      </c>
      <c r="M791" s="41">
        <f t="shared" si="145"/>
        <v>1.7</v>
      </c>
      <c r="N791" s="22" t="str">
        <f t="shared" si="137"/>
        <v>Andrew Van Schalkwyk</v>
      </c>
      <c r="O791" s="22" t="str">
        <f t="shared" si="142"/>
        <v>Veterans/Inland</v>
      </c>
      <c r="P791" s="22" t="str">
        <f t="shared" si="138"/>
        <v>Edibles</v>
      </c>
      <c r="Q791" s="22" t="str">
        <f t="shared" si="143"/>
        <v>D2</v>
      </c>
    </row>
    <row r="792" spans="1:17" x14ac:dyDescent="0.25">
      <c r="A792" s="125" t="str">
        <f t="shared" si="139"/>
        <v>2025-GUS-D2</v>
      </c>
      <c r="B792" s="123">
        <f t="shared" si="140"/>
        <v>45952</v>
      </c>
      <c r="C792" s="125" t="str">
        <f t="shared" si="141"/>
        <v>Day 2</v>
      </c>
      <c r="D792" s="42" t="s">
        <v>461</v>
      </c>
      <c r="E792" s="23" t="str">
        <f>IF(D792="","",VLOOKUP(D792,MASTERLIST!$A:$E,3,FALSE))</f>
        <v>Andrew</v>
      </c>
      <c r="F792" s="23" t="str">
        <f>IF(D792="","",VLOOKUP(D792,MASTERLIST!$A:$E,4,FALSE))</f>
        <v>Van Schalkwyk</v>
      </c>
      <c r="G792" s="23" t="str">
        <f>IF(D792="","",VLOOKUP(D792,MASTERLIST!$A:$E,5,FALSE))</f>
        <v>Nam Veterans</v>
      </c>
      <c r="H792" s="23" t="str">
        <f>IF(D792="","",VLOOKUP(D792,MASTERLIST!$A:$E,2,FALSE))</f>
        <v>Nam Veterans</v>
      </c>
      <c r="I792" s="42" t="s">
        <v>19</v>
      </c>
      <c r="J792" s="42"/>
      <c r="K792" s="42">
        <v>52</v>
      </c>
      <c r="L792" s="41">
        <f t="shared" si="144"/>
        <v>1.4</v>
      </c>
      <c r="M792" s="41">
        <f t="shared" si="145"/>
        <v>1.4</v>
      </c>
      <c r="N792" s="22" t="str">
        <f t="shared" si="137"/>
        <v>Andrew Van Schalkwyk</v>
      </c>
      <c r="O792" s="22" t="str">
        <f t="shared" si="142"/>
        <v>Veterans/Inland</v>
      </c>
      <c r="P792" s="22" t="str">
        <f t="shared" si="138"/>
        <v>Edibles</v>
      </c>
      <c r="Q792" s="22" t="str">
        <f t="shared" si="143"/>
        <v>D2</v>
      </c>
    </row>
    <row r="793" spans="1:17" x14ac:dyDescent="0.25">
      <c r="A793" s="125" t="str">
        <f t="shared" si="139"/>
        <v>2025-GUS-D2</v>
      </c>
      <c r="B793" s="123">
        <f t="shared" si="140"/>
        <v>45952</v>
      </c>
      <c r="C793" s="125" t="str">
        <f t="shared" si="141"/>
        <v>Day 2</v>
      </c>
      <c r="D793" s="42" t="s">
        <v>461</v>
      </c>
      <c r="E793" s="23" t="str">
        <f>IF(D793="","",VLOOKUP(D793,MASTERLIST!$A:$E,3,FALSE))</f>
        <v>Andrew</v>
      </c>
      <c r="F793" s="23" t="str">
        <f>IF(D793="","",VLOOKUP(D793,MASTERLIST!$A:$E,4,FALSE))</f>
        <v>Van Schalkwyk</v>
      </c>
      <c r="G793" s="23" t="str">
        <f>IF(D793="","",VLOOKUP(D793,MASTERLIST!$A:$E,5,FALSE))</f>
        <v>Nam Veterans</v>
      </c>
      <c r="H793" s="23" t="str">
        <f>IF(D793="","",VLOOKUP(D793,MASTERLIST!$A:$E,2,FALSE))</f>
        <v>Nam Veterans</v>
      </c>
      <c r="I793" s="42" t="s">
        <v>19</v>
      </c>
      <c r="J793" s="42"/>
      <c r="K793" s="42">
        <v>57</v>
      </c>
      <c r="L793" s="41">
        <f t="shared" si="144"/>
        <v>1.9</v>
      </c>
      <c r="M793" s="41">
        <f t="shared" si="145"/>
        <v>1.9</v>
      </c>
      <c r="N793" s="22" t="str">
        <f t="shared" si="137"/>
        <v>Andrew Van Schalkwyk</v>
      </c>
      <c r="O793" s="22" t="str">
        <f t="shared" si="142"/>
        <v>Veterans/Inland</v>
      </c>
      <c r="P793" s="22" t="str">
        <f t="shared" si="138"/>
        <v>Edibles</v>
      </c>
      <c r="Q793" s="22" t="str">
        <f t="shared" si="143"/>
        <v>D2</v>
      </c>
    </row>
    <row r="794" spans="1:17" x14ac:dyDescent="0.25">
      <c r="A794" s="125" t="str">
        <f t="shared" si="139"/>
        <v>2025-GUS-D2</v>
      </c>
      <c r="B794" s="123">
        <f t="shared" si="140"/>
        <v>45952</v>
      </c>
      <c r="C794" s="125" t="str">
        <f t="shared" si="141"/>
        <v>Day 2</v>
      </c>
      <c r="D794" s="42" t="s">
        <v>461</v>
      </c>
      <c r="E794" s="23" t="str">
        <f>IF(D794="","",VLOOKUP(D794,MASTERLIST!$A:$E,3,FALSE))</f>
        <v>Andrew</v>
      </c>
      <c r="F794" s="23" t="str">
        <f>IF(D794="","",VLOOKUP(D794,MASTERLIST!$A:$E,4,FALSE))</f>
        <v>Van Schalkwyk</v>
      </c>
      <c r="G794" s="23" t="str">
        <f>IF(D794="","",VLOOKUP(D794,MASTERLIST!$A:$E,5,FALSE))</f>
        <v>Nam Veterans</v>
      </c>
      <c r="H794" s="23" t="str">
        <f>IF(D794="","",VLOOKUP(D794,MASTERLIST!$A:$E,2,FALSE))</f>
        <v>Nam Veterans</v>
      </c>
      <c r="I794" s="42" t="s">
        <v>19</v>
      </c>
      <c r="J794" s="42"/>
      <c r="K794" s="42">
        <v>53</v>
      </c>
      <c r="L794" s="41">
        <f t="shared" si="144"/>
        <v>1.5</v>
      </c>
      <c r="M794" s="41">
        <f t="shared" si="145"/>
        <v>1.5</v>
      </c>
      <c r="N794" s="22" t="str">
        <f t="shared" ref="N794:N857" si="146">CONCATENATE(E794," ",F794)</f>
        <v>Andrew Van Schalkwyk</v>
      </c>
      <c r="O794" s="22" t="str">
        <f t="shared" si="142"/>
        <v>Veterans/Inland</v>
      </c>
      <c r="P794" s="22" t="str">
        <f t="shared" ref="P794:P857" si="147">IF(I794="",IF(J794="","",$J$1),$I$1)</f>
        <v>Edibles</v>
      </c>
      <c r="Q794" s="22" t="str">
        <f t="shared" si="143"/>
        <v>D2</v>
      </c>
    </row>
    <row r="795" spans="1:17" x14ac:dyDescent="0.25">
      <c r="A795" s="125" t="str">
        <f t="shared" si="139"/>
        <v>2025-GUS-D2</v>
      </c>
      <c r="B795" s="123">
        <f t="shared" si="140"/>
        <v>45952</v>
      </c>
      <c r="C795" s="125" t="str">
        <f t="shared" si="141"/>
        <v>Day 2</v>
      </c>
      <c r="D795" s="42" t="s">
        <v>461</v>
      </c>
      <c r="E795" s="23" t="str">
        <f>IF(D795="","",VLOOKUP(D795,MASTERLIST!$A:$E,3,FALSE))</f>
        <v>Andrew</v>
      </c>
      <c r="F795" s="23" t="str">
        <f>IF(D795="","",VLOOKUP(D795,MASTERLIST!$A:$E,4,FALSE))</f>
        <v>Van Schalkwyk</v>
      </c>
      <c r="G795" s="23" t="str">
        <f>IF(D795="","",VLOOKUP(D795,MASTERLIST!$A:$E,5,FALSE))</f>
        <v>Nam Veterans</v>
      </c>
      <c r="H795" s="23" t="str">
        <f>IF(D795="","",VLOOKUP(D795,MASTERLIST!$A:$E,2,FALSE))</f>
        <v>Nam Veterans</v>
      </c>
      <c r="I795" s="42" t="s">
        <v>19</v>
      </c>
      <c r="J795" s="42"/>
      <c r="K795" s="42">
        <v>45</v>
      </c>
      <c r="L795" s="41">
        <f t="shared" si="144"/>
        <v>0.9</v>
      </c>
      <c r="M795" s="41">
        <f t="shared" si="145"/>
        <v>0.9</v>
      </c>
      <c r="N795" s="22" t="str">
        <f t="shared" si="146"/>
        <v>Andrew Van Schalkwyk</v>
      </c>
      <c r="O795" s="22" t="str">
        <f t="shared" si="142"/>
        <v>Veterans/Inland</v>
      </c>
      <c r="P795" s="22" t="str">
        <f t="shared" si="147"/>
        <v>Edibles</v>
      </c>
      <c r="Q795" s="22" t="str">
        <f t="shared" si="143"/>
        <v>D2</v>
      </c>
    </row>
    <row r="796" spans="1:17" x14ac:dyDescent="0.25">
      <c r="A796" s="125" t="str">
        <f t="shared" si="139"/>
        <v>2025-GUS-D2</v>
      </c>
      <c r="B796" s="123">
        <f t="shared" si="140"/>
        <v>45952</v>
      </c>
      <c r="C796" s="125" t="str">
        <f t="shared" si="141"/>
        <v>Day 2</v>
      </c>
      <c r="D796" s="42" t="s">
        <v>461</v>
      </c>
      <c r="E796" s="23" t="str">
        <f>IF(D796="","",VLOOKUP(D796,MASTERLIST!$A:$E,3,FALSE))</f>
        <v>Andrew</v>
      </c>
      <c r="F796" s="23" t="str">
        <f>IF(D796="","",VLOOKUP(D796,MASTERLIST!$A:$E,4,FALSE))</f>
        <v>Van Schalkwyk</v>
      </c>
      <c r="G796" s="23" t="str">
        <f>IF(D796="","",VLOOKUP(D796,MASTERLIST!$A:$E,5,FALSE))</f>
        <v>Nam Veterans</v>
      </c>
      <c r="H796" s="23" t="str">
        <f>IF(D796="","",VLOOKUP(D796,MASTERLIST!$A:$E,2,FALSE))</f>
        <v>Nam Veterans</v>
      </c>
      <c r="I796" s="42" t="s">
        <v>19</v>
      </c>
      <c r="J796" s="42"/>
      <c r="K796" s="42">
        <v>63</v>
      </c>
      <c r="L796" s="41">
        <f t="shared" si="144"/>
        <v>2.6</v>
      </c>
      <c r="M796" s="41">
        <f t="shared" si="145"/>
        <v>2.6</v>
      </c>
      <c r="N796" s="22" t="str">
        <f t="shared" si="146"/>
        <v>Andrew Van Schalkwyk</v>
      </c>
      <c r="O796" s="22" t="str">
        <f t="shared" si="142"/>
        <v>Veterans/Inland</v>
      </c>
      <c r="P796" s="22" t="str">
        <f t="shared" si="147"/>
        <v>Edibles</v>
      </c>
      <c r="Q796" s="22" t="str">
        <f t="shared" si="143"/>
        <v>D2</v>
      </c>
    </row>
    <row r="797" spans="1:17" x14ac:dyDescent="0.25">
      <c r="A797" s="125" t="str">
        <f t="shared" si="139"/>
        <v>2025-GUS-D2</v>
      </c>
      <c r="B797" s="123">
        <f t="shared" si="140"/>
        <v>45952</v>
      </c>
      <c r="C797" s="125" t="str">
        <f t="shared" si="141"/>
        <v>Day 2</v>
      </c>
      <c r="D797" s="42" t="s">
        <v>461</v>
      </c>
      <c r="E797" s="23" t="str">
        <f>IF(D797="","",VLOOKUP(D797,MASTERLIST!$A:$E,3,FALSE))</f>
        <v>Andrew</v>
      </c>
      <c r="F797" s="23" t="str">
        <f>IF(D797="","",VLOOKUP(D797,MASTERLIST!$A:$E,4,FALSE))</f>
        <v>Van Schalkwyk</v>
      </c>
      <c r="G797" s="23" t="str">
        <f>IF(D797="","",VLOOKUP(D797,MASTERLIST!$A:$E,5,FALSE))</f>
        <v>Nam Veterans</v>
      </c>
      <c r="H797" s="23" t="str">
        <f>IF(D797="","",VLOOKUP(D797,MASTERLIST!$A:$E,2,FALSE))</f>
        <v>Nam Veterans</v>
      </c>
      <c r="I797" s="42" t="s">
        <v>19</v>
      </c>
      <c r="J797" s="42"/>
      <c r="K797" s="42">
        <v>42</v>
      </c>
      <c r="L797" s="41">
        <f t="shared" si="144"/>
        <v>0.8</v>
      </c>
      <c r="M797" s="41">
        <f t="shared" si="145"/>
        <v>0.8</v>
      </c>
      <c r="N797" s="22" t="str">
        <f t="shared" si="146"/>
        <v>Andrew Van Schalkwyk</v>
      </c>
      <c r="O797" s="22" t="str">
        <f t="shared" si="142"/>
        <v>Veterans/Inland</v>
      </c>
      <c r="P797" s="22" t="str">
        <f t="shared" si="147"/>
        <v>Edibles</v>
      </c>
      <c r="Q797" s="22" t="str">
        <f t="shared" si="143"/>
        <v>D2</v>
      </c>
    </row>
    <row r="798" spans="1:17" x14ac:dyDescent="0.25">
      <c r="A798" s="125" t="str">
        <f t="shared" si="139"/>
        <v>2025-GUS-D2</v>
      </c>
      <c r="B798" s="123">
        <f t="shared" si="140"/>
        <v>45952</v>
      </c>
      <c r="C798" s="125" t="str">
        <f t="shared" si="141"/>
        <v>Day 2</v>
      </c>
      <c r="D798" s="42" t="s">
        <v>461</v>
      </c>
      <c r="E798" s="23" t="str">
        <f>IF(D798="","",VLOOKUP(D798,MASTERLIST!$A:$E,3,FALSE))</f>
        <v>Andrew</v>
      </c>
      <c r="F798" s="23" t="str">
        <f>IF(D798="","",VLOOKUP(D798,MASTERLIST!$A:$E,4,FALSE))</f>
        <v>Van Schalkwyk</v>
      </c>
      <c r="G798" s="23" t="str">
        <f>IF(D798="","",VLOOKUP(D798,MASTERLIST!$A:$E,5,FALSE))</f>
        <v>Nam Veterans</v>
      </c>
      <c r="H798" s="23" t="str">
        <f>IF(D798="","",VLOOKUP(D798,MASTERLIST!$A:$E,2,FALSE))</f>
        <v>Nam Veterans</v>
      </c>
      <c r="I798" s="42"/>
      <c r="J798" s="42" t="s">
        <v>141</v>
      </c>
      <c r="K798" s="42">
        <v>90</v>
      </c>
      <c r="L798" s="41">
        <f t="shared" si="144"/>
        <v>3</v>
      </c>
      <c r="M798" s="41">
        <f t="shared" si="145"/>
        <v>3</v>
      </c>
      <c r="N798" s="22" t="str">
        <f t="shared" si="146"/>
        <v>Andrew Van Schalkwyk</v>
      </c>
      <c r="O798" s="22" t="str">
        <f t="shared" si="142"/>
        <v>Veterans/Inland</v>
      </c>
      <c r="P798" s="22" t="str">
        <f t="shared" si="147"/>
        <v>Inedibles</v>
      </c>
      <c r="Q798" s="22" t="str">
        <f t="shared" si="143"/>
        <v>D2</v>
      </c>
    </row>
    <row r="799" spans="1:17" x14ac:dyDescent="0.25">
      <c r="A799" s="125" t="str">
        <f t="shared" si="139"/>
        <v>2025-GUS-D2</v>
      </c>
      <c r="B799" s="123">
        <f t="shared" si="140"/>
        <v>45952</v>
      </c>
      <c r="C799" s="125" t="str">
        <f t="shared" si="141"/>
        <v>Day 2</v>
      </c>
      <c r="D799" s="42" t="s">
        <v>505</v>
      </c>
      <c r="E799" s="23" t="str">
        <f>IF(D799="","",VLOOKUP(D799,MASTERLIST!$A:$E,3,FALSE))</f>
        <v>Wallace</v>
      </c>
      <c r="F799" s="23" t="str">
        <f>IF(D799="","",VLOOKUP(D799,MASTERLIST!$A:$E,4,FALSE))</f>
        <v>Shepperson</v>
      </c>
      <c r="G799" s="23" t="str">
        <f>IF(D799="","",VLOOKUP(D799,MASTERLIST!$A:$E,5,FALSE))</f>
        <v>Nam Veterans</v>
      </c>
      <c r="H799" s="23" t="str">
        <f>IF(D799="","",VLOOKUP(D799,MASTERLIST!$A:$E,2,FALSE))</f>
        <v>Nam Veterans</v>
      </c>
      <c r="I799" s="42"/>
      <c r="J799" s="42" t="s">
        <v>141</v>
      </c>
      <c r="K799" s="42">
        <v>83</v>
      </c>
      <c r="L799" s="41">
        <f t="shared" si="144"/>
        <v>2.2999999999999998</v>
      </c>
      <c r="M799" s="41">
        <f t="shared" si="145"/>
        <v>2.2999999999999998</v>
      </c>
      <c r="N799" s="22" t="str">
        <f t="shared" si="146"/>
        <v>Wallace Shepperson</v>
      </c>
      <c r="O799" s="22" t="str">
        <f t="shared" si="142"/>
        <v>Veterans/Inland</v>
      </c>
      <c r="P799" s="22" t="str">
        <f t="shared" si="147"/>
        <v>Inedibles</v>
      </c>
      <c r="Q799" s="22" t="str">
        <f t="shared" si="143"/>
        <v>D2</v>
      </c>
    </row>
    <row r="800" spans="1:17" x14ac:dyDescent="0.25">
      <c r="A800" s="125" t="str">
        <f t="shared" si="139"/>
        <v>2025-GUS-D2</v>
      </c>
      <c r="B800" s="123">
        <f t="shared" si="140"/>
        <v>45952</v>
      </c>
      <c r="C800" s="125" t="str">
        <f t="shared" si="141"/>
        <v>Day 2</v>
      </c>
      <c r="D800" s="42" t="s">
        <v>505</v>
      </c>
      <c r="E800" s="23" t="str">
        <f>IF(D800="","",VLOOKUP(D800,MASTERLIST!$A:$E,3,FALSE))</f>
        <v>Wallace</v>
      </c>
      <c r="F800" s="23" t="str">
        <f>IF(D800="","",VLOOKUP(D800,MASTERLIST!$A:$E,4,FALSE))</f>
        <v>Shepperson</v>
      </c>
      <c r="G800" s="23" t="str">
        <f>IF(D800="","",VLOOKUP(D800,MASTERLIST!$A:$E,5,FALSE))</f>
        <v>Nam Veterans</v>
      </c>
      <c r="H800" s="23" t="str">
        <f>IF(D800="","",VLOOKUP(D800,MASTERLIST!$A:$E,2,FALSE))</f>
        <v>Nam Veterans</v>
      </c>
      <c r="I800" s="42" t="s">
        <v>19</v>
      </c>
      <c r="J800" s="42"/>
      <c r="K800" s="42">
        <v>55</v>
      </c>
      <c r="L800" s="41">
        <f t="shared" si="144"/>
        <v>1.7</v>
      </c>
      <c r="M800" s="41">
        <f t="shared" si="145"/>
        <v>1.7</v>
      </c>
      <c r="N800" s="22" t="str">
        <f t="shared" si="146"/>
        <v>Wallace Shepperson</v>
      </c>
      <c r="O800" s="22" t="str">
        <f t="shared" si="142"/>
        <v>Veterans/Inland</v>
      </c>
      <c r="P800" s="22" t="str">
        <f t="shared" si="147"/>
        <v>Edibles</v>
      </c>
      <c r="Q800" s="22" t="str">
        <f t="shared" si="143"/>
        <v>D2</v>
      </c>
    </row>
    <row r="801" spans="1:17" x14ac:dyDescent="0.25">
      <c r="A801" s="125" t="str">
        <f t="shared" si="139"/>
        <v>2025-GUS-D2</v>
      </c>
      <c r="B801" s="123">
        <f t="shared" si="140"/>
        <v>45952</v>
      </c>
      <c r="C801" s="125" t="str">
        <f t="shared" si="141"/>
        <v>Day 2</v>
      </c>
      <c r="D801" s="42" t="s">
        <v>505</v>
      </c>
      <c r="E801" s="23" t="str">
        <f>IF(D801="","",VLOOKUP(D801,MASTERLIST!$A:$E,3,FALSE))</f>
        <v>Wallace</v>
      </c>
      <c r="F801" s="23" t="str">
        <f>IF(D801="","",VLOOKUP(D801,MASTERLIST!$A:$E,4,FALSE))</f>
        <v>Shepperson</v>
      </c>
      <c r="G801" s="23" t="str">
        <f>IF(D801="","",VLOOKUP(D801,MASTERLIST!$A:$E,5,FALSE))</f>
        <v>Nam Veterans</v>
      </c>
      <c r="H801" s="23" t="str">
        <f>IF(D801="","",VLOOKUP(D801,MASTERLIST!$A:$E,2,FALSE))</f>
        <v>Nam Veterans</v>
      </c>
      <c r="I801" s="42" t="s">
        <v>19</v>
      </c>
      <c r="J801" s="42"/>
      <c r="K801" s="42">
        <v>48</v>
      </c>
      <c r="L801" s="41">
        <f t="shared" si="144"/>
        <v>1.1000000000000001</v>
      </c>
      <c r="M801" s="41">
        <f t="shared" si="145"/>
        <v>1.1000000000000001</v>
      </c>
      <c r="N801" s="22" t="str">
        <f t="shared" si="146"/>
        <v>Wallace Shepperson</v>
      </c>
      <c r="O801" s="22" t="str">
        <f t="shared" si="142"/>
        <v>Veterans/Inland</v>
      </c>
      <c r="P801" s="22" t="str">
        <f t="shared" si="147"/>
        <v>Edibles</v>
      </c>
      <c r="Q801" s="22" t="str">
        <f t="shared" si="143"/>
        <v>D2</v>
      </c>
    </row>
    <row r="802" spans="1:17" x14ac:dyDescent="0.25">
      <c r="A802" s="125" t="str">
        <f t="shared" si="139"/>
        <v>2025-GUS-D2</v>
      </c>
      <c r="B802" s="123">
        <f t="shared" si="140"/>
        <v>45952</v>
      </c>
      <c r="C802" s="125" t="str">
        <f t="shared" si="141"/>
        <v>Day 2</v>
      </c>
      <c r="D802" s="42" t="s">
        <v>505</v>
      </c>
      <c r="E802" s="23" t="str">
        <f>IF(D802="","",VLOOKUP(D802,MASTERLIST!$A:$E,3,FALSE))</f>
        <v>Wallace</v>
      </c>
      <c r="F802" s="23" t="str">
        <f>IF(D802="","",VLOOKUP(D802,MASTERLIST!$A:$E,4,FALSE))</f>
        <v>Shepperson</v>
      </c>
      <c r="G802" s="23" t="str">
        <f>IF(D802="","",VLOOKUP(D802,MASTERLIST!$A:$E,5,FALSE))</f>
        <v>Nam Veterans</v>
      </c>
      <c r="H802" s="23" t="str">
        <f>IF(D802="","",VLOOKUP(D802,MASTERLIST!$A:$E,2,FALSE))</f>
        <v>Nam Veterans</v>
      </c>
      <c r="I802" s="42" t="s">
        <v>19</v>
      </c>
      <c r="J802" s="42"/>
      <c r="K802" s="42">
        <v>46</v>
      </c>
      <c r="L802" s="41">
        <f t="shared" si="144"/>
        <v>1</v>
      </c>
      <c r="M802" s="41">
        <f t="shared" si="145"/>
        <v>1</v>
      </c>
      <c r="N802" s="22" t="str">
        <f t="shared" si="146"/>
        <v>Wallace Shepperson</v>
      </c>
      <c r="O802" s="22" t="str">
        <f t="shared" si="142"/>
        <v>Veterans/Inland</v>
      </c>
      <c r="P802" s="22" t="str">
        <f t="shared" si="147"/>
        <v>Edibles</v>
      </c>
      <c r="Q802" s="22" t="str">
        <f t="shared" si="143"/>
        <v>D2</v>
      </c>
    </row>
    <row r="803" spans="1:17" x14ac:dyDescent="0.25">
      <c r="A803" s="125" t="str">
        <f t="shared" si="139"/>
        <v>2025-GUS-D2</v>
      </c>
      <c r="B803" s="123">
        <f t="shared" si="140"/>
        <v>45952</v>
      </c>
      <c r="C803" s="125" t="str">
        <f t="shared" si="141"/>
        <v>Day 2</v>
      </c>
      <c r="D803" s="42" t="s">
        <v>505</v>
      </c>
      <c r="E803" s="23" t="str">
        <f>IF(D803="","",VLOOKUP(D803,MASTERLIST!$A:$E,3,FALSE))</f>
        <v>Wallace</v>
      </c>
      <c r="F803" s="23" t="str">
        <f>IF(D803="","",VLOOKUP(D803,MASTERLIST!$A:$E,4,FALSE))</f>
        <v>Shepperson</v>
      </c>
      <c r="G803" s="23" t="str">
        <f>IF(D803="","",VLOOKUP(D803,MASTERLIST!$A:$E,5,FALSE))</f>
        <v>Nam Veterans</v>
      </c>
      <c r="H803" s="23" t="str">
        <f>IF(D803="","",VLOOKUP(D803,MASTERLIST!$A:$E,2,FALSE))</f>
        <v>Nam Veterans</v>
      </c>
      <c r="I803" s="42" t="s">
        <v>19</v>
      </c>
      <c r="J803" s="42"/>
      <c r="K803" s="42">
        <v>48</v>
      </c>
      <c r="L803" s="41">
        <f t="shared" si="144"/>
        <v>1.1000000000000001</v>
      </c>
      <c r="M803" s="41">
        <f t="shared" si="145"/>
        <v>1.1000000000000001</v>
      </c>
      <c r="N803" s="22" t="str">
        <f t="shared" si="146"/>
        <v>Wallace Shepperson</v>
      </c>
      <c r="O803" s="22" t="str">
        <f t="shared" si="142"/>
        <v>Veterans/Inland</v>
      </c>
      <c r="P803" s="22" t="str">
        <f t="shared" si="147"/>
        <v>Edibles</v>
      </c>
      <c r="Q803" s="22" t="str">
        <f t="shared" si="143"/>
        <v>D2</v>
      </c>
    </row>
    <row r="804" spans="1:17" x14ac:dyDescent="0.25">
      <c r="A804" s="125" t="str">
        <f t="shared" ref="A804:A867" si="148">IF(D804="","",A803)</f>
        <v>2025-GUS-D2</v>
      </c>
      <c r="B804" s="123">
        <f t="shared" ref="B804:B867" si="149">IF(D804="","",B803)</f>
        <v>45952</v>
      </c>
      <c r="C804" s="125" t="str">
        <f t="shared" ref="C804:C867" si="150">IF(D804="","",C803)</f>
        <v>Day 2</v>
      </c>
      <c r="D804" s="42" t="s">
        <v>505</v>
      </c>
      <c r="E804" s="23" t="str">
        <f>IF(D804="","",VLOOKUP(D804,MASTERLIST!$A:$E,3,FALSE))</f>
        <v>Wallace</v>
      </c>
      <c r="F804" s="23" t="str">
        <f>IF(D804="","",VLOOKUP(D804,MASTERLIST!$A:$E,4,FALSE))</f>
        <v>Shepperson</v>
      </c>
      <c r="G804" s="23" t="str">
        <f>IF(D804="","",VLOOKUP(D804,MASTERLIST!$A:$E,5,FALSE))</f>
        <v>Nam Veterans</v>
      </c>
      <c r="H804" s="23" t="str">
        <f>IF(D804="","",VLOOKUP(D804,MASTERLIST!$A:$E,2,FALSE))</f>
        <v>Nam Veterans</v>
      </c>
      <c r="I804" s="42" t="s">
        <v>19</v>
      </c>
      <c r="J804" s="42"/>
      <c r="K804" s="42">
        <v>53</v>
      </c>
      <c r="L804" s="41">
        <f t="shared" si="144"/>
        <v>1.5</v>
      </c>
      <c r="M804" s="41">
        <f t="shared" si="145"/>
        <v>1.5</v>
      </c>
      <c r="N804" s="22" t="str">
        <f t="shared" si="146"/>
        <v>Wallace Shepperson</v>
      </c>
      <c r="O804" s="22" t="str">
        <f t="shared" si="142"/>
        <v>Veterans/Inland</v>
      </c>
      <c r="P804" s="22" t="str">
        <f t="shared" si="147"/>
        <v>Edibles</v>
      </c>
      <c r="Q804" s="22" t="str">
        <f t="shared" si="143"/>
        <v>D2</v>
      </c>
    </row>
    <row r="805" spans="1:17" x14ac:dyDescent="0.25">
      <c r="A805" s="125" t="str">
        <f t="shared" si="148"/>
        <v>2025-GUS-D2</v>
      </c>
      <c r="B805" s="123">
        <f t="shared" si="149"/>
        <v>45952</v>
      </c>
      <c r="C805" s="125" t="str">
        <f t="shared" si="150"/>
        <v>Day 2</v>
      </c>
      <c r="D805" s="42" t="s">
        <v>505</v>
      </c>
      <c r="E805" s="23" t="str">
        <f>IF(D805="","",VLOOKUP(D805,MASTERLIST!$A:$E,3,FALSE))</f>
        <v>Wallace</v>
      </c>
      <c r="F805" s="23" t="str">
        <f>IF(D805="","",VLOOKUP(D805,MASTERLIST!$A:$E,4,FALSE))</f>
        <v>Shepperson</v>
      </c>
      <c r="G805" s="23" t="str">
        <f>IF(D805="","",VLOOKUP(D805,MASTERLIST!$A:$E,5,FALSE))</f>
        <v>Nam Veterans</v>
      </c>
      <c r="H805" s="23" t="str">
        <f>IF(D805="","",VLOOKUP(D805,MASTERLIST!$A:$E,2,FALSE))</f>
        <v>Nam Veterans</v>
      </c>
      <c r="I805" s="42" t="s">
        <v>19</v>
      </c>
      <c r="J805" s="42"/>
      <c r="K805" s="42">
        <v>47</v>
      </c>
      <c r="L805" s="41">
        <f t="shared" si="144"/>
        <v>1.1000000000000001</v>
      </c>
      <c r="M805" s="41">
        <f t="shared" si="145"/>
        <v>1.1000000000000001</v>
      </c>
      <c r="N805" s="22" t="str">
        <f t="shared" si="146"/>
        <v>Wallace Shepperson</v>
      </c>
      <c r="O805" s="22" t="str">
        <f t="shared" si="142"/>
        <v>Veterans/Inland</v>
      </c>
      <c r="P805" s="22" t="str">
        <f t="shared" si="147"/>
        <v>Edibles</v>
      </c>
      <c r="Q805" s="22" t="str">
        <f t="shared" si="143"/>
        <v>D2</v>
      </c>
    </row>
    <row r="806" spans="1:17" x14ac:dyDescent="0.25">
      <c r="A806" s="125" t="str">
        <f t="shared" si="148"/>
        <v>2025-GUS-D2</v>
      </c>
      <c r="B806" s="123">
        <f t="shared" si="149"/>
        <v>45952</v>
      </c>
      <c r="C806" s="125" t="str">
        <f t="shared" si="150"/>
        <v>Day 2</v>
      </c>
      <c r="D806" s="42" t="s">
        <v>505</v>
      </c>
      <c r="E806" s="23" t="str">
        <f>IF(D806="","",VLOOKUP(D806,MASTERLIST!$A:$E,3,FALSE))</f>
        <v>Wallace</v>
      </c>
      <c r="F806" s="23" t="str">
        <f>IF(D806="","",VLOOKUP(D806,MASTERLIST!$A:$E,4,FALSE))</f>
        <v>Shepperson</v>
      </c>
      <c r="G806" s="23" t="str">
        <f>IF(D806="","",VLOOKUP(D806,MASTERLIST!$A:$E,5,FALSE))</f>
        <v>Nam Veterans</v>
      </c>
      <c r="H806" s="23" t="str">
        <f>IF(D806="","",VLOOKUP(D806,MASTERLIST!$A:$E,2,FALSE))</f>
        <v>Nam Veterans</v>
      </c>
      <c r="I806" s="42" t="s">
        <v>19</v>
      </c>
      <c r="J806" s="42"/>
      <c r="K806" s="42">
        <v>58</v>
      </c>
      <c r="L806" s="41">
        <f t="shared" si="144"/>
        <v>2</v>
      </c>
      <c r="M806" s="41">
        <f t="shared" si="145"/>
        <v>2</v>
      </c>
      <c r="N806" s="22" t="str">
        <f t="shared" si="146"/>
        <v>Wallace Shepperson</v>
      </c>
      <c r="O806" s="22" t="str">
        <f t="shared" si="142"/>
        <v>Veterans/Inland</v>
      </c>
      <c r="P806" s="22" t="str">
        <f t="shared" si="147"/>
        <v>Edibles</v>
      </c>
      <c r="Q806" s="22" t="str">
        <f t="shared" si="143"/>
        <v>D2</v>
      </c>
    </row>
    <row r="807" spans="1:17" x14ac:dyDescent="0.25">
      <c r="A807" s="125" t="str">
        <f t="shared" si="148"/>
        <v>2025-GUS-D2</v>
      </c>
      <c r="B807" s="123">
        <f t="shared" si="149"/>
        <v>45952</v>
      </c>
      <c r="C807" s="125" t="str">
        <f t="shared" si="150"/>
        <v>Day 2</v>
      </c>
      <c r="D807" s="42" t="s">
        <v>505</v>
      </c>
      <c r="E807" s="23" t="str">
        <f>IF(D807="","",VLOOKUP(D807,MASTERLIST!$A:$E,3,FALSE))</f>
        <v>Wallace</v>
      </c>
      <c r="F807" s="23" t="str">
        <f>IF(D807="","",VLOOKUP(D807,MASTERLIST!$A:$E,4,FALSE))</f>
        <v>Shepperson</v>
      </c>
      <c r="G807" s="23" t="str">
        <f>IF(D807="","",VLOOKUP(D807,MASTERLIST!$A:$E,5,FALSE))</f>
        <v>Nam Veterans</v>
      </c>
      <c r="H807" s="23" t="str">
        <f>IF(D807="","",VLOOKUP(D807,MASTERLIST!$A:$E,2,FALSE))</f>
        <v>Nam Veterans</v>
      </c>
      <c r="I807" s="42" t="s">
        <v>19</v>
      </c>
      <c r="J807" s="42"/>
      <c r="K807" s="42">
        <v>43</v>
      </c>
      <c r="L807" s="41">
        <f t="shared" si="144"/>
        <v>0.8</v>
      </c>
      <c r="M807" s="41">
        <f t="shared" si="145"/>
        <v>0.8</v>
      </c>
      <c r="N807" s="22" t="str">
        <f t="shared" si="146"/>
        <v>Wallace Shepperson</v>
      </c>
      <c r="O807" s="22" t="str">
        <f t="shared" si="142"/>
        <v>Veterans/Inland</v>
      </c>
      <c r="P807" s="22" t="str">
        <f t="shared" si="147"/>
        <v>Edibles</v>
      </c>
      <c r="Q807" s="22" t="str">
        <f t="shared" si="143"/>
        <v>D2</v>
      </c>
    </row>
    <row r="808" spans="1:17" x14ac:dyDescent="0.25">
      <c r="A808" s="125" t="str">
        <f t="shared" si="148"/>
        <v>2025-GUS-D2</v>
      </c>
      <c r="B808" s="123">
        <f t="shared" si="149"/>
        <v>45952</v>
      </c>
      <c r="C808" s="125" t="str">
        <f t="shared" si="150"/>
        <v>Day 2</v>
      </c>
      <c r="D808" s="42" t="s">
        <v>271</v>
      </c>
      <c r="E808" s="23" t="str">
        <f>IF(D808="","",VLOOKUP(D808,MASTERLIST!$A:$E,3,FALSE))</f>
        <v>Willem</v>
      </c>
      <c r="F808" s="23" t="str">
        <f>IF(D808="","",VLOOKUP(D808,MASTERLIST!$A:$E,4,FALSE))</f>
        <v>Steyn</v>
      </c>
      <c r="G808" s="23" t="str">
        <f>IF(D808="","",VLOOKUP(D808,MASTERLIST!$A:$E,5,FALSE))</f>
        <v>Nam Veterans</v>
      </c>
      <c r="H808" s="23" t="str">
        <f>IF(D808="","",VLOOKUP(D808,MASTERLIST!$A:$E,2,FALSE))</f>
        <v>Nam Veterans</v>
      </c>
      <c r="I808" s="42"/>
      <c r="J808" s="42" t="s">
        <v>141</v>
      </c>
      <c r="K808" s="42">
        <v>139</v>
      </c>
      <c r="L808" s="41">
        <f t="shared" si="144"/>
        <v>13.4</v>
      </c>
      <c r="M808" s="41">
        <f t="shared" si="145"/>
        <v>13.4</v>
      </c>
      <c r="N808" s="22" t="str">
        <f t="shared" si="146"/>
        <v>Willem Steyn</v>
      </c>
      <c r="O808" s="22" t="str">
        <f t="shared" si="142"/>
        <v>Veterans/Inland</v>
      </c>
      <c r="P808" s="22" t="str">
        <f t="shared" si="147"/>
        <v>Inedibles</v>
      </c>
      <c r="Q808" s="22" t="str">
        <f t="shared" si="143"/>
        <v>D2</v>
      </c>
    </row>
    <row r="809" spans="1:17" x14ac:dyDescent="0.25">
      <c r="A809" s="125" t="str">
        <f t="shared" si="148"/>
        <v>2025-GUS-D2</v>
      </c>
      <c r="B809" s="123">
        <f t="shared" si="149"/>
        <v>45952</v>
      </c>
      <c r="C809" s="125" t="str">
        <f t="shared" si="150"/>
        <v>Day 2</v>
      </c>
      <c r="D809" s="42" t="s">
        <v>271</v>
      </c>
      <c r="E809" s="23" t="str">
        <f>IF(D809="","",VLOOKUP(D809,MASTERLIST!$A:$E,3,FALSE))</f>
        <v>Willem</v>
      </c>
      <c r="F809" s="23" t="str">
        <f>IF(D809="","",VLOOKUP(D809,MASTERLIST!$A:$E,4,FALSE))</f>
        <v>Steyn</v>
      </c>
      <c r="G809" s="23" t="str">
        <f>IF(D809="","",VLOOKUP(D809,MASTERLIST!$A:$E,5,FALSE))</f>
        <v>Nam Veterans</v>
      </c>
      <c r="H809" s="23" t="str">
        <f>IF(D809="","",VLOOKUP(D809,MASTERLIST!$A:$E,2,FALSE))</f>
        <v>Nam Veterans</v>
      </c>
      <c r="I809" s="42"/>
      <c r="J809" s="42" t="s">
        <v>141</v>
      </c>
      <c r="K809" s="42">
        <v>124</v>
      </c>
      <c r="L809" s="41">
        <f t="shared" si="144"/>
        <v>9.1</v>
      </c>
      <c r="M809" s="41">
        <f t="shared" si="145"/>
        <v>9.1</v>
      </c>
      <c r="N809" s="22" t="str">
        <f t="shared" si="146"/>
        <v>Willem Steyn</v>
      </c>
      <c r="O809" s="22" t="str">
        <f t="shared" si="142"/>
        <v>Veterans/Inland</v>
      </c>
      <c r="P809" s="22" t="str">
        <f t="shared" si="147"/>
        <v>Inedibles</v>
      </c>
      <c r="Q809" s="22" t="str">
        <f t="shared" si="143"/>
        <v>D2</v>
      </c>
    </row>
    <row r="810" spans="1:17" x14ac:dyDescent="0.25">
      <c r="A810" s="125" t="str">
        <f t="shared" si="148"/>
        <v>2025-GUS-D2</v>
      </c>
      <c r="B810" s="123">
        <f t="shared" si="149"/>
        <v>45952</v>
      </c>
      <c r="C810" s="125" t="str">
        <f t="shared" si="150"/>
        <v>Day 2</v>
      </c>
      <c r="D810" s="42" t="s">
        <v>271</v>
      </c>
      <c r="E810" s="23" t="str">
        <f>IF(D810="","",VLOOKUP(D810,MASTERLIST!$A:$E,3,FALSE))</f>
        <v>Willem</v>
      </c>
      <c r="F810" s="23" t="str">
        <f>IF(D810="","",VLOOKUP(D810,MASTERLIST!$A:$E,4,FALSE))</f>
        <v>Steyn</v>
      </c>
      <c r="G810" s="23" t="str">
        <f>IF(D810="","",VLOOKUP(D810,MASTERLIST!$A:$E,5,FALSE))</f>
        <v>Nam Veterans</v>
      </c>
      <c r="H810" s="23" t="str">
        <f>IF(D810="","",VLOOKUP(D810,MASTERLIST!$A:$E,2,FALSE))</f>
        <v>Nam Veterans</v>
      </c>
      <c r="I810" s="42"/>
      <c r="J810" s="42" t="s">
        <v>20</v>
      </c>
      <c r="K810" s="42">
        <v>70</v>
      </c>
      <c r="L810" s="41">
        <f t="shared" si="144"/>
        <v>1.2</v>
      </c>
      <c r="M810" s="41">
        <f t="shared" si="145"/>
        <v>1.2</v>
      </c>
      <c r="N810" s="22" t="str">
        <f t="shared" si="146"/>
        <v>Willem Steyn</v>
      </c>
      <c r="O810" s="22" t="str">
        <f t="shared" si="142"/>
        <v>Veterans/Inland</v>
      </c>
      <c r="P810" s="22" t="str">
        <f t="shared" si="147"/>
        <v>Inedibles</v>
      </c>
      <c r="Q810" s="22" t="str">
        <f t="shared" si="143"/>
        <v>D2</v>
      </c>
    </row>
    <row r="811" spans="1:17" x14ac:dyDescent="0.25">
      <c r="A811" s="125" t="str">
        <f t="shared" si="148"/>
        <v>2025-GUS-D2</v>
      </c>
      <c r="B811" s="123">
        <f t="shared" si="149"/>
        <v>45952</v>
      </c>
      <c r="C811" s="125" t="str">
        <f t="shared" si="150"/>
        <v>Day 2</v>
      </c>
      <c r="D811" s="42" t="s">
        <v>271</v>
      </c>
      <c r="E811" s="23" t="str">
        <f>IF(D811="","",VLOOKUP(D811,MASTERLIST!$A:$E,3,FALSE))</f>
        <v>Willem</v>
      </c>
      <c r="F811" s="23" t="str">
        <f>IF(D811="","",VLOOKUP(D811,MASTERLIST!$A:$E,4,FALSE))</f>
        <v>Steyn</v>
      </c>
      <c r="G811" s="23" t="str">
        <f>IF(D811="","",VLOOKUP(D811,MASTERLIST!$A:$E,5,FALSE))</f>
        <v>Nam Veterans</v>
      </c>
      <c r="H811" s="23" t="str">
        <f>IF(D811="","",VLOOKUP(D811,MASTERLIST!$A:$E,2,FALSE))</f>
        <v>Nam Veterans</v>
      </c>
      <c r="I811" s="42" t="s">
        <v>19</v>
      </c>
      <c r="J811" s="42"/>
      <c r="K811" s="42">
        <v>55</v>
      </c>
      <c r="L811" s="41">
        <f t="shared" si="144"/>
        <v>1.7</v>
      </c>
      <c r="M811" s="41">
        <f t="shared" si="145"/>
        <v>1.7</v>
      </c>
      <c r="N811" s="22" t="str">
        <f t="shared" si="146"/>
        <v>Willem Steyn</v>
      </c>
      <c r="O811" s="22" t="str">
        <f t="shared" si="142"/>
        <v>Veterans/Inland</v>
      </c>
      <c r="P811" s="22" t="str">
        <f t="shared" si="147"/>
        <v>Edibles</v>
      </c>
      <c r="Q811" s="22" t="str">
        <f t="shared" si="143"/>
        <v>D2</v>
      </c>
    </row>
    <row r="812" spans="1:17" x14ac:dyDescent="0.25">
      <c r="A812" s="125" t="str">
        <f t="shared" si="148"/>
        <v>2025-GUS-D2</v>
      </c>
      <c r="B812" s="123">
        <f t="shared" si="149"/>
        <v>45952</v>
      </c>
      <c r="C812" s="125" t="str">
        <f t="shared" si="150"/>
        <v>Day 2</v>
      </c>
      <c r="D812" s="42" t="s">
        <v>271</v>
      </c>
      <c r="E812" s="23" t="str">
        <f>IF(D812="","",VLOOKUP(D812,MASTERLIST!$A:$E,3,FALSE))</f>
        <v>Willem</v>
      </c>
      <c r="F812" s="23" t="str">
        <f>IF(D812="","",VLOOKUP(D812,MASTERLIST!$A:$E,4,FALSE))</f>
        <v>Steyn</v>
      </c>
      <c r="G812" s="23" t="str">
        <f>IF(D812="","",VLOOKUP(D812,MASTERLIST!$A:$E,5,FALSE))</f>
        <v>Nam Veterans</v>
      </c>
      <c r="H812" s="23" t="str">
        <f>IF(D812="","",VLOOKUP(D812,MASTERLIST!$A:$E,2,FALSE))</f>
        <v>Nam Veterans</v>
      </c>
      <c r="I812" s="42" t="s">
        <v>19</v>
      </c>
      <c r="J812" s="42"/>
      <c r="K812" s="42">
        <v>49</v>
      </c>
      <c r="L812" s="41">
        <f t="shared" si="144"/>
        <v>1.2</v>
      </c>
      <c r="M812" s="41">
        <f t="shared" si="145"/>
        <v>1.2</v>
      </c>
      <c r="N812" s="22" t="str">
        <f t="shared" si="146"/>
        <v>Willem Steyn</v>
      </c>
      <c r="O812" s="22" t="str">
        <f t="shared" si="142"/>
        <v>Veterans/Inland</v>
      </c>
      <c r="P812" s="22" t="str">
        <f t="shared" si="147"/>
        <v>Edibles</v>
      </c>
      <c r="Q812" s="22" t="str">
        <f t="shared" si="143"/>
        <v>D2</v>
      </c>
    </row>
    <row r="813" spans="1:17" x14ac:dyDescent="0.25">
      <c r="A813" s="125" t="str">
        <f t="shared" si="148"/>
        <v>2025-GUS-D2</v>
      </c>
      <c r="B813" s="123">
        <f t="shared" si="149"/>
        <v>45952</v>
      </c>
      <c r="C813" s="125" t="str">
        <f t="shared" si="150"/>
        <v>Day 2</v>
      </c>
      <c r="D813" s="42" t="s">
        <v>271</v>
      </c>
      <c r="E813" s="23" t="str">
        <f>IF(D813="","",VLOOKUP(D813,MASTERLIST!$A:$E,3,FALSE))</f>
        <v>Willem</v>
      </c>
      <c r="F813" s="23" t="str">
        <f>IF(D813="","",VLOOKUP(D813,MASTERLIST!$A:$E,4,FALSE))</f>
        <v>Steyn</v>
      </c>
      <c r="G813" s="23" t="str">
        <f>IF(D813="","",VLOOKUP(D813,MASTERLIST!$A:$E,5,FALSE))</f>
        <v>Nam Veterans</v>
      </c>
      <c r="H813" s="23" t="str">
        <f>IF(D813="","",VLOOKUP(D813,MASTERLIST!$A:$E,2,FALSE))</f>
        <v>Nam Veterans</v>
      </c>
      <c r="I813" s="42" t="s">
        <v>19</v>
      </c>
      <c r="J813" s="42"/>
      <c r="K813" s="42">
        <v>55</v>
      </c>
      <c r="L813" s="41">
        <f t="shared" si="144"/>
        <v>1.7</v>
      </c>
      <c r="M813" s="41">
        <f t="shared" si="145"/>
        <v>1.7</v>
      </c>
      <c r="N813" s="22" t="str">
        <f t="shared" si="146"/>
        <v>Willem Steyn</v>
      </c>
      <c r="O813" s="22" t="str">
        <f t="shared" si="142"/>
        <v>Veterans/Inland</v>
      </c>
      <c r="P813" s="22" t="str">
        <f t="shared" si="147"/>
        <v>Edibles</v>
      </c>
      <c r="Q813" s="22" t="str">
        <f t="shared" si="143"/>
        <v>D2</v>
      </c>
    </row>
    <row r="814" spans="1:17" x14ac:dyDescent="0.25">
      <c r="A814" s="125" t="str">
        <f t="shared" si="148"/>
        <v>2025-GUS-D2</v>
      </c>
      <c r="B814" s="123">
        <f t="shared" si="149"/>
        <v>45952</v>
      </c>
      <c r="C814" s="125" t="str">
        <f t="shared" si="150"/>
        <v>Day 2</v>
      </c>
      <c r="D814" s="42" t="s">
        <v>295</v>
      </c>
      <c r="E814" s="23" t="str">
        <f>IF(D814="","",VLOOKUP(D814,MASTERLIST!$A:$E,3,FALSE))</f>
        <v>Johan</v>
      </c>
      <c r="F814" s="23" t="str">
        <f>IF(D814="","",VLOOKUP(D814,MASTERLIST!$A:$E,4,FALSE))</f>
        <v>Herbst</v>
      </c>
      <c r="G814" s="23" t="str">
        <f>IF(D814="","",VLOOKUP(D814,MASTERLIST!$A:$E,5,FALSE))</f>
        <v>Nam Veterans</v>
      </c>
      <c r="H814" s="23" t="str">
        <f>IF(D814="","",VLOOKUP(D814,MASTERLIST!$A:$E,2,FALSE))</f>
        <v>Nam Veterans</v>
      </c>
      <c r="I814" s="42"/>
      <c r="J814" s="42" t="s">
        <v>141</v>
      </c>
      <c r="K814" s="42">
        <v>102</v>
      </c>
      <c r="L814" s="41">
        <f t="shared" si="144"/>
        <v>4.5999999999999996</v>
      </c>
      <c r="M814" s="41">
        <f t="shared" si="145"/>
        <v>4.5999999999999996</v>
      </c>
      <c r="N814" s="22" t="str">
        <f t="shared" si="146"/>
        <v>Johan Herbst</v>
      </c>
      <c r="O814" s="22" t="str">
        <f t="shared" si="142"/>
        <v>Veterans/Inland</v>
      </c>
      <c r="P814" s="22" t="str">
        <f t="shared" si="147"/>
        <v>Inedibles</v>
      </c>
      <c r="Q814" s="22" t="str">
        <f t="shared" si="143"/>
        <v>D2</v>
      </c>
    </row>
    <row r="815" spans="1:17" x14ac:dyDescent="0.25">
      <c r="A815" s="125" t="str">
        <f t="shared" si="148"/>
        <v>2025-GUS-D2</v>
      </c>
      <c r="B815" s="123">
        <f t="shared" si="149"/>
        <v>45952</v>
      </c>
      <c r="C815" s="125" t="str">
        <f t="shared" si="150"/>
        <v>Day 2</v>
      </c>
      <c r="D815" s="42" t="s">
        <v>295</v>
      </c>
      <c r="E815" s="23" t="str">
        <f>IF(D815="","",VLOOKUP(D815,MASTERLIST!$A:$E,3,FALSE))</f>
        <v>Johan</v>
      </c>
      <c r="F815" s="23" t="str">
        <f>IF(D815="","",VLOOKUP(D815,MASTERLIST!$A:$E,4,FALSE))</f>
        <v>Herbst</v>
      </c>
      <c r="G815" s="23" t="str">
        <f>IF(D815="","",VLOOKUP(D815,MASTERLIST!$A:$E,5,FALSE))</f>
        <v>Nam Veterans</v>
      </c>
      <c r="H815" s="23" t="str">
        <f>IF(D815="","",VLOOKUP(D815,MASTERLIST!$A:$E,2,FALSE))</f>
        <v>Nam Veterans</v>
      </c>
      <c r="I815" s="42"/>
      <c r="J815" s="42" t="s">
        <v>141</v>
      </c>
      <c r="K815" s="42">
        <v>144</v>
      </c>
      <c r="L815" s="41">
        <f t="shared" si="144"/>
        <v>15.1</v>
      </c>
      <c r="M815" s="41">
        <f t="shared" si="145"/>
        <v>15.1</v>
      </c>
      <c r="N815" s="22" t="str">
        <f t="shared" si="146"/>
        <v>Johan Herbst</v>
      </c>
      <c r="O815" s="22" t="str">
        <f t="shared" si="142"/>
        <v>Veterans/Inland</v>
      </c>
      <c r="P815" s="22" t="str">
        <f t="shared" si="147"/>
        <v>Inedibles</v>
      </c>
      <c r="Q815" s="22" t="str">
        <f t="shared" si="143"/>
        <v>D2</v>
      </c>
    </row>
    <row r="816" spans="1:17" x14ac:dyDescent="0.25">
      <c r="A816" s="125" t="str">
        <f t="shared" si="148"/>
        <v>2025-GUS-D2</v>
      </c>
      <c r="B816" s="123">
        <f t="shared" si="149"/>
        <v>45952</v>
      </c>
      <c r="C816" s="125" t="str">
        <f t="shared" si="150"/>
        <v>Day 2</v>
      </c>
      <c r="D816" s="42" t="s">
        <v>295</v>
      </c>
      <c r="E816" s="23" t="str">
        <f>IF(D816="","",VLOOKUP(D816,MASTERLIST!$A:$E,3,FALSE))</f>
        <v>Johan</v>
      </c>
      <c r="F816" s="23" t="str">
        <f>IF(D816="","",VLOOKUP(D816,MASTERLIST!$A:$E,4,FALSE))</f>
        <v>Herbst</v>
      </c>
      <c r="G816" s="23" t="str">
        <f>IF(D816="","",VLOOKUP(D816,MASTERLIST!$A:$E,5,FALSE))</f>
        <v>Nam Veterans</v>
      </c>
      <c r="H816" s="23" t="str">
        <f>IF(D816="","",VLOOKUP(D816,MASTERLIST!$A:$E,2,FALSE))</f>
        <v>Nam Veterans</v>
      </c>
      <c r="I816" s="42" t="s">
        <v>19</v>
      </c>
      <c r="J816" s="42"/>
      <c r="K816" s="42">
        <v>48</v>
      </c>
      <c r="L816" s="41">
        <f t="shared" si="144"/>
        <v>1.1000000000000001</v>
      </c>
      <c r="M816" s="41">
        <f t="shared" si="145"/>
        <v>1.1000000000000001</v>
      </c>
      <c r="N816" s="22" t="str">
        <f t="shared" si="146"/>
        <v>Johan Herbst</v>
      </c>
      <c r="O816" s="22" t="str">
        <f t="shared" si="142"/>
        <v>Veterans/Inland</v>
      </c>
      <c r="P816" s="22" t="str">
        <f t="shared" si="147"/>
        <v>Edibles</v>
      </c>
      <c r="Q816" s="22" t="str">
        <f t="shared" si="143"/>
        <v>D2</v>
      </c>
    </row>
    <row r="817" spans="1:17" x14ac:dyDescent="0.25">
      <c r="A817" s="125" t="str">
        <f t="shared" si="148"/>
        <v>2025-GUS-D2</v>
      </c>
      <c r="B817" s="123">
        <f t="shared" si="149"/>
        <v>45952</v>
      </c>
      <c r="C817" s="125" t="str">
        <f t="shared" si="150"/>
        <v>Day 2</v>
      </c>
      <c r="D817" s="42" t="s">
        <v>295</v>
      </c>
      <c r="E817" s="23" t="str">
        <f>IF(D817="","",VLOOKUP(D817,MASTERLIST!$A:$E,3,FALSE))</f>
        <v>Johan</v>
      </c>
      <c r="F817" s="23" t="str">
        <f>IF(D817="","",VLOOKUP(D817,MASTERLIST!$A:$E,4,FALSE))</f>
        <v>Herbst</v>
      </c>
      <c r="G817" s="23" t="str">
        <f>IF(D817="","",VLOOKUP(D817,MASTERLIST!$A:$E,5,FALSE))</f>
        <v>Nam Veterans</v>
      </c>
      <c r="H817" s="23" t="str">
        <f>IF(D817="","",VLOOKUP(D817,MASTERLIST!$A:$E,2,FALSE))</f>
        <v>Nam Veterans</v>
      </c>
      <c r="I817" s="42" t="s">
        <v>19</v>
      </c>
      <c r="J817" s="42"/>
      <c r="K817" s="42">
        <v>42</v>
      </c>
      <c r="L817" s="41">
        <f t="shared" si="144"/>
        <v>0.8</v>
      </c>
      <c r="M817" s="41">
        <f t="shared" si="145"/>
        <v>0.8</v>
      </c>
      <c r="N817" s="22" t="str">
        <f t="shared" si="146"/>
        <v>Johan Herbst</v>
      </c>
      <c r="O817" s="22" t="str">
        <f t="shared" si="142"/>
        <v>Veterans/Inland</v>
      </c>
      <c r="P817" s="22" t="str">
        <f t="shared" si="147"/>
        <v>Edibles</v>
      </c>
      <c r="Q817" s="22" t="str">
        <f t="shared" si="143"/>
        <v>D2</v>
      </c>
    </row>
    <row r="818" spans="1:17" x14ac:dyDescent="0.25">
      <c r="A818" s="125" t="str">
        <f t="shared" si="148"/>
        <v>2025-GUS-D2</v>
      </c>
      <c r="B818" s="123">
        <f t="shared" si="149"/>
        <v>45952</v>
      </c>
      <c r="C818" s="125" t="str">
        <f t="shared" si="150"/>
        <v>Day 2</v>
      </c>
      <c r="D818" s="42" t="s">
        <v>484</v>
      </c>
      <c r="E818" s="23" t="str">
        <f>IF(D818="","",VLOOKUP(D818,MASTERLIST!$A:$E,3,FALSE))</f>
        <v>Luke</v>
      </c>
      <c r="F818" s="23" t="str">
        <f>IF(D818="","",VLOOKUP(D818,MASTERLIST!$A:$E,4,FALSE))</f>
        <v>Jansen</v>
      </c>
      <c r="G818" s="23" t="str">
        <f>IF(D818="","",VLOOKUP(D818,MASTERLIST!$A:$E,5,FALSE))</f>
        <v>Nam Development</v>
      </c>
      <c r="H818" s="23" t="str">
        <f>IF(D818="","",VLOOKUP(D818,MASTERLIST!$A:$E,2,FALSE))</f>
        <v>Nam Development</v>
      </c>
      <c r="I818" s="42" t="s">
        <v>19</v>
      </c>
      <c r="J818" s="42"/>
      <c r="K818" s="42">
        <v>53</v>
      </c>
      <c r="L818" s="41">
        <f t="shared" si="144"/>
        <v>1.5</v>
      </c>
      <c r="M818" s="41">
        <f t="shared" si="145"/>
        <v>1.5</v>
      </c>
      <c r="N818" s="22" t="str">
        <f t="shared" si="146"/>
        <v>Luke Jansen</v>
      </c>
      <c r="O818" s="22" t="str">
        <f t="shared" si="142"/>
        <v>Development</v>
      </c>
      <c r="P818" s="22" t="str">
        <f t="shared" si="147"/>
        <v>Edibles</v>
      </c>
      <c r="Q818" s="22" t="str">
        <f t="shared" si="143"/>
        <v>D2</v>
      </c>
    </row>
    <row r="819" spans="1:17" x14ac:dyDescent="0.25">
      <c r="A819" s="125" t="str">
        <f t="shared" si="148"/>
        <v>2025-GUS-D2</v>
      </c>
      <c r="B819" s="123">
        <f t="shared" si="149"/>
        <v>45952</v>
      </c>
      <c r="C819" s="125" t="str">
        <f t="shared" si="150"/>
        <v>Day 2</v>
      </c>
      <c r="D819" s="42" t="s">
        <v>484</v>
      </c>
      <c r="E819" s="23" t="str">
        <f>IF(D819="","",VLOOKUP(D819,MASTERLIST!$A:$E,3,FALSE))</f>
        <v>Luke</v>
      </c>
      <c r="F819" s="23" t="str">
        <f>IF(D819="","",VLOOKUP(D819,MASTERLIST!$A:$E,4,FALSE))</f>
        <v>Jansen</v>
      </c>
      <c r="G819" s="23" t="str">
        <f>IF(D819="","",VLOOKUP(D819,MASTERLIST!$A:$E,5,FALSE))</f>
        <v>Nam Development</v>
      </c>
      <c r="H819" s="23" t="str">
        <f>IF(D819="","",VLOOKUP(D819,MASTERLIST!$A:$E,2,FALSE))</f>
        <v>Nam Development</v>
      </c>
      <c r="I819" s="42" t="s">
        <v>19</v>
      </c>
      <c r="J819" s="42"/>
      <c r="K819" s="42">
        <v>56</v>
      </c>
      <c r="L819" s="41">
        <f t="shared" si="144"/>
        <v>1.8</v>
      </c>
      <c r="M819" s="41">
        <f t="shared" si="145"/>
        <v>1.8</v>
      </c>
      <c r="N819" s="22" t="str">
        <f t="shared" si="146"/>
        <v>Luke Jansen</v>
      </c>
      <c r="O819" s="22" t="str">
        <f t="shared" si="142"/>
        <v>Development</v>
      </c>
      <c r="P819" s="22" t="str">
        <f t="shared" si="147"/>
        <v>Edibles</v>
      </c>
      <c r="Q819" s="22" t="str">
        <f t="shared" si="143"/>
        <v>D2</v>
      </c>
    </row>
    <row r="820" spans="1:17" x14ac:dyDescent="0.25">
      <c r="A820" s="125" t="str">
        <f t="shared" si="148"/>
        <v>2025-GUS-D2</v>
      </c>
      <c r="B820" s="123">
        <f t="shared" si="149"/>
        <v>45952</v>
      </c>
      <c r="C820" s="125" t="str">
        <f t="shared" si="150"/>
        <v>Day 2</v>
      </c>
      <c r="D820" s="42" t="s">
        <v>484</v>
      </c>
      <c r="E820" s="23" t="str">
        <f>IF(D820="","",VLOOKUP(D820,MASTERLIST!$A:$E,3,FALSE))</f>
        <v>Luke</v>
      </c>
      <c r="F820" s="23" t="str">
        <f>IF(D820="","",VLOOKUP(D820,MASTERLIST!$A:$E,4,FALSE))</f>
        <v>Jansen</v>
      </c>
      <c r="G820" s="23" t="str">
        <f>IF(D820="","",VLOOKUP(D820,MASTERLIST!$A:$E,5,FALSE))</f>
        <v>Nam Development</v>
      </c>
      <c r="H820" s="23" t="str">
        <f>IF(D820="","",VLOOKUP(D820,MASTERLIST!$A:$E,2,FALSE))</f>
        <v>Nam Development</v>
      </c>
      <c r="I820" s="42" t="s">
        <v>19</v>
      </c>
      <c r="J820" s="42"/>
      <c r="K820" s="42">
        <v>58</v>
      </c>
      <c r="L820" s="41">
        <f t="shared" si="144"/>
        <v>2</v>
      </c>
      <c r="M820" s="41">
        <f t="shared" si="145"/>
        <v>2</v>
      </c>
      <c r="N820" s="22" t="str">
        <f t="shared" si="146"/>
        <v>Luke Jansen</v>
      </c>
      <c r="O820" s="22" t="str">
        <f t="shared" si="142"/>
        <v>Development</v>
      </c>
      <c r="P820" s="22" t="str">
        <f t="shared" si="147"/>
        <v>Edibles</v>
      </c>
      <c r="Q820" s="22" t="str">
        <f t="shared" si="143"/>
        <v>D2</v>
      </c>
    </row>
    <row r="821" spans="1:17" x14ac:dyDescent="0.25">
      <c r="A821" s="125" t="str">
        <f t="shared" si="148"/>
        <v>2025-GUS-D2</v>
      </c>
      <c r="B821" s="123">
        <f t="shared" si="149"/>
        <v>45952</v>
      </c>
      <c r="C821" s="125" t="str">
        <f t="shared" si="150"/>
        <v>Day 2</v>
      </c>
      <c r="D821" s="42" t="s">
        <v>484</v>
      </c>
      <c r="E821" s="23" t="str">
        <f>IF(D821="","",VLOOKUP(D821,MASTERLIST!$A:$E,3,FALSE))</f>
        <v>Luke</v>
      </c>
      <c r="F821" s="23" t="str">
        <f>IF(D821="","",VLOOKUP(D821,MASTERLIST!$A:$E,4,FALSE))</f>
        <v>Jansen</v>
      </c>
      <c r="G821" s="23" t="str">
        <f>IF(D821="","",VLOOKUP(D821,MASTERLIST!$A:$E,5,FALSE))</f>
        <v>Nam Development</v>
      </c>
      <c r="H821" s="23" t="str">
        <f>IF(D821="","",VLOOKUP(D821,MASTERLIST!$A:$E,2,FALSE))</f>
        <v>Nam Development</v>
      </c>
      <c r="I821" s="42" t="s">
        <v>19</v>
      </c>
      <c r="J821" s="42"/>
      <c r="K821" s="42">
        <v>50</v>
      </c>
      <c r="L821" s="41">
        <f t="shared" si="144"/>
        <v>1.3</v>
      </c>
      <c r="M821" s="41">
        <f t="shared" si="145"/>
        <v>1.3</v>
      </c>
      <c r="N821" s="22" t="str">
        <f t="shared" si="146"/>
        <v>Luke Jansen</v>
      </c>
      <c r="O821" s="22" t="str">
        <f t="shared" si="142"/>
        <v>Development</v>
      </c>
      <c r="P821" s="22" t="str">
        <f t="shared" si="147"/>
        <v>Edibles</v>
      </c>
      <c r="Q821" s="22" t="str">
        <f t="shared" si="143"/>
        <v>D2</v>
      </c>
    </row>
    <row r="822" spans="1:17" x14ac:dyDescent="0.25">
      <c r="A822" s="125" t="str">
        <f t="shared" si="148"/>
        <v>2025-GUS-D2</v>
      </c>
      <c r="B822" s="123">
        <f t="shared" si="149"/>
        <v>45952</v>
      </c>
      <c r="C822" s="125" t="str">
        <f t="shared" si="150"/>
        <v>Day 2</v>
      </c>
      <c r="D822" s="42" t="s">
        <v>484</v>
      </c>
      <c r="E822" s="23" t="str">
        <f>IF(D822="","",VLOOKUP(D822,MASTERLIST!$A:$E,3,FALSE))</f>
        <v>Luke</v>
      </c>
      <c r="F822" s="23" t="str">
        <f>IF(D822="","",VLOOKUP(D822,MASTERLIST!$A:$E,4,FALSE))</f>
        <v>Jansen</v>
      </c>
      <c r="G822" s="23" t="str">
        <f>IF(D822="","",VLOOKUP(D822,MASTERLIST!$A:$E,5,FALSE))</f>
        <v>Nam Development</v>
      </c>
      <c r="H822" s="23" t="str">
        <f>IF(D822="","",VLOOKUP(D822,MASTERLIST!$A:$E,2,FALSE))</f>
        <v>Nam Development</v>
      </c>
      <c r="I822" s="42" t="s">
        <v>19</v>
      </c>
      <c r="J822" s="42"/>
      <c r="K822" s="42">
        <v>54</v>
      </c>
      <c r="L822" s="41">
        <f t="shared" si="144"/>
        <v>1.6</v>
      </c>
      <c r="M822" s="41">
        <f t="shared" si="145"/>
        <v>1.6</v>
      </c>
      <c r="N822" s="22" t="str">
        <f t="shared" si="146"/>
        <v>Luke Jansen</v>
      </c>
      <c r="O822" s="22" t="str">
        <f t="shared" si="142"/>
        <v>Development</v>
      </c>
      <c r="P822" s="22" t="str">
        <f t="shared" si="147"/>
        <v>Edibles</v>
      </c>
      <c r="Q822" s="22" t="str">
        <f t="shared" si="143"/>
        <v>D2</v>
      </c>
    </row>
    <row r="823" spans="1:17" x14ac:dyDescent="0.25">
      <c r="A823" s="125" t="str">
        <f t="shared" si="148"/>
        <v>2025-GUS-D2</v>
      </c>
      <c r="B823" s="123">
        <f t="shared" si="149"/>
        <v>45952</v>
      </c>
      <c r="C823" s="125" t="str">
        <f t="shared" si="150"/>
        <v>Day 2</v>
      </c>
      <c r="D823" s="42" t="s">
        <v>258</v>
      </c>
      <c r="E823" s="23" t="str">
        <f>IF(D823="","",VLOOKUP(D823,MASTERLIST!$A:$E,3,FALSE))</f>
        <v>Ricku</v>
      </c>
      <c r="F823" s="23" t="str">
        <f>IF(D823="","",VLOOKUP(D823,MASTERLIST!$A:$E,4,FALSE))</f>
        <v>Mans</v>
      </c>
      <c r="G823" s="23" t="str">
        <f>IF(D823="","",VLOOKUP(D823,MASTERLIST!$A:$E,5,FALSE))</f>
        <v>Nam Development</v>
      </c>
      <c r="H823" s="23" t="str">
        <f>IF(D823="","",VLOOKUP(D823,MASTERLIST!$A:$E,2,FALSE))</f>
        <v>Nam Development</v>
      </c>
      <c r="I823" s="42" t="s">
        <v>19</v>
      </c>
      <c r="J823" s="42"/>
      <c r="K823" s="42">
        <v>54</v>
      </c>
      <c r="L823" s="41">
        <f t="shared" si="144"/>
        <v>1.6</v>
      </c>
      <c r="M823" s="41">
        <f t="shared" si="145"/>
        <v>1.6</v>
      </c>
      <c r="N823" s="22" t="str">
        <f t="shared" si="146"/>
        <v>Ricku Mans</v>
      </c>
      <c r="O823" s="22" t="str">
        <f t="shared" si="142"/>
        <v>Development</v>
      </c>
      <c r="P823" s="22" t="str">
        <f t="shared" si="147"/>
        <v>Edibles</v>
      </c>
      <c r="Q823" s="22" t="str">
        <f t="shared" si="143"/>
        <v>D2</v>
      </c>
    </row>
    <row r="824" spans="1:17" x14ac:dyDescent="0.25">
      <c r="A824" s="125" t="str">
        <f t="shared" si="148"/>
        <v>2025-GUS-D2</v>
      </c>
      <c r="B824" s="123">
        <f t="shared" si="149"/>
        <v>45952</v>
      </c>
      <c r="C824" s="125" t="str">
        <f t="shared" si="150"/>
        <v>Day 2</v>
      </c>
      <c r="D824" s="42" t="s">
        <v>258</v>
      </c>
      <c r="E824" s="23" t="str">
        <f>IF(D824="","",VLOOKUP(D824,MASTERLIST!$A:$E,3,FALSE))</f>
        <v>Ricku</v>
      </c>
      <c r="F824" s="23" t="str">
        <f>IF(D824="","",VLOOKUP(D824,MASTERLIST!$A:$E,4,FALSE))</f>
        <v>Mans</v>
      </c>
      <c r="G824" s="23" t="str">
        <f>IF(D824="","",VLOOKUP(D824,MASTERLIST!$A:$E,5,FALSE))</f>
        <v>Nam Development</v>
      </c>
      <c r="H824" s="23" t="str">
        <f>IF(D824="","",VLOOKUP(D824,MASTERLIST!$A:$E,2,FALSE))</f>
        <v>Nam Development</v>
      </c>
      <c r="I824" s="42" t="s">
        <v>19</v>
      </c>
      <c r="J824" s="42"/>
      <c r="K824" s="42">
        <v>44</v>
      </c>
      <c r="L824" s="41">
        <f t="shared" si="144"/>
        <v>0.9</v>
      </c>
      <c r="M824" s="41">
        <f t="shared" si="145"/>
        <v>0.9</v>
      </c>
      <c r="N824" s="22" t="str">
        <f t="shared" si="146"/>
        <v>Ricku Mans</v>
      </c>
      <c r="O824" s="22" t="str">
        <f t="shared" si="142"/>
        <v>Development</v>
      </c>
      <c r="P824" s="22" t="str">
        <f t="shared" si="147"/>
        <v>Edibles</v>
      </c>
      <c r="Q824" s="22" t="str">
        <f t="shared" si="143"/>
        <v>D2</v>
      </c>
    </row>
    <row r="825" spans="1:17" x14ac:dyDescent="0.25">
      <c r="A825" s="125" t="str">
        <f t="shared" si="148"/>
        <v>2025-GUS-D2</v>
      </c>
      <c r="B825" s="123">
        <f t="shared" si="149"/>
        <v>45952</v>
      </c>
      <c r="C825" s="125" t="str">
        <f t="shared" si="150"/>
        <v>Day 2</v>
      </c>
      <c r="D825" s="42" t="s">
        <v>258</v>
      </c>
      <c r="E825" s="23" t="str">
        <f>IF(D825="","",VLOOKUP(D825,MASTERLIST!$A:$E,3,FALSE))</f>
        <v>Ricku</v>
      </c>
      <c r="F825" s="23" t="str">
        <f>IF(D825="","",VLOOKUP(D825,MASTERLIST!$A:$E,4,FALSE))</f>
        <v>Mans</v>
      </c>
      <c r="G825" s="23" t="str">
        <f>IF(D825="","",VLOOKUP(D825,MASTERLIST!$A:$E,5,FALSE))</f>
        <v>Nam Development</v>
      </c>
      <c r="H825" s="23" t="str">
        <f>IF(D825="","",VLOOKUP(D825,MASTERLIST!$A:$E,2,FALSE))</f>
        <v>Nam Development</v>
      </c>
      <c r="I825" s="42" t="s">
        <v>19</v>
      </c>
      <c r="J825" s="42"/>
      <c r="K825" s="42">
        <v>55</v>
      </c>
      <c r="L825" s="41">
        <f t="shared" si="144"/>
        <v>1.7</v>
      </c>
      <c r="M825" s="41">
        <f t="shared" si="145"/>
        <v>1.7</v>
      </c>
      <c r="N825" s="22" t="str">
        <f t="shared" si="146"/>
        <v>Ricku Mans</v>
      </c>
      <c r="O825" s="22" t="str">
        <f t="shared" si="142"/>
        <v>Development</v>
      </c>
      <c r="P825" s="22" t="str">
        <f t="shared" si="147"/>
        <v>Edibles</v>
      </c>
      <c r="Q825" s="22" t="str">
        <f t="shared" si="143"/>
        <v>D2</v>
      </c>
    </row>
    <row r="826" spans="1:17" x14ac:dyDescent="0.25">
      <c r="A826" s="125" t="str">
        <f t="shared" si="148"/>
        <v>2025-GUS-D2</v>
      </c>
      <c r="B826" s="123">
        <f t="shared" si="149"/>
        <v>45952</v>
      </c>
      <c r="C826" s="125" t="str">
        <f t="shared" si="150"/>
        <v>Day 2</v>
      </c>
      <c r="D826" s="42" t="s">
        <v>258</v>
      </c>
      <c r="E826" s="23" t="str">
        <f>IF(D826="","",VLOOKUP(D826,MASTERLIST!$A:$E,3,FALSE))</f>
        <v>Ricku</v>
      </c>
      <c r="F826" s="23" t="str">
        <f>IF(D826="","",VLOOKUP(D826,MASTERLIST!$A:$E,4,FALSE))</f>
        <v>Mans</v>
      </c>
      <c r="G826" s="23" t="str">
        <f>IF(D826="","",VLOOKUP(D826,MASTERLIST!$A:$E,5,FALSE))</f>
        <v>Nam Development</v>
      </c>
      <c r="H826" s="23" t="str">
        <f>IF(D826="","",VLOOKUP(D826,MASTERLIST!$A:$E,2,FALSE))</f>
        <v>Nam Development</v>
      </c>
      <c r="I826" s="42" t="s">
        <v>19</v>
      </c>
      <c r="J826" s="42"/>
      <c r="K826" s="42">
        <v>56</v>
      </c>
      <c r="L826" s="41">
        <f t="shared" si="144"/>
        <v>1.8</v>
      </c>
      <c r="M826" s="41">
        <f t="shared" si="145"/>
        <v>1.8</v>
      </c>
      <c r="N826" s="22" t="str">
        <f t="shared" si="146"/>
        <v>Ricku Mans</v>
      </c>
      <c r="O826" s="22" t="str">
        <f t="shared" si="142"/>
        <v>Development</v>
      </c>
      <c r="P826" s="22" t="str">
        <f t="shared" si="147"/>
        <v>Edibles</v>
      </c>
      <c r="Q826" s="22" t="str">
        <f t="shared" si="143"/>
        <v>D2</v>
      </c>
    </row>
    <row r="827" spans="1:17" x14ac:dyDescent="0.25">
      <c r="A827" s="125" t="str">
        <f t="shared" si="148"/>
        <v>2025-GUS-D2</v>
      </c>
      <c r="B827" s="123">
        <f t="shared" si="149"/>
        <v>45952</v>
      </c>
      <c r="C827" s="125" t="str">
        <f t="shared" si="150"/>
        <v>Day 2</v>
      </c>
      <c r="D827" s="42" t="s">
        <v>258</v>
      </c>
      <c r="E827" s="23" t="str">
        <f>IF(D827="","",VLOOKUP(D827,MASTERLIST!$A:$E,3,FALSE))</f>
        <v>Ricku</v>
      </c>
      <c r="F827" s="23" t="str">
        <f>IF(D827="","",VLOOKUP(D827,MASTERLIST!$A:$E,4,FALSE))</f>
        <v>Mans</v>
      </c>
      <c r="G827" s="23" t="str">
        <f>IF(D827="","",VLOOKUP(D827,MASTERLIST!$A:$E,5,FALSE))</f>
        <v>Nam Development</v>
      </c>
      <c r="H827" s="23" t="str">
        <f>IF(D827="","",VLOOKUP(D827,MASTERLIST!$A:$E,2,FALSE))</f>
        <v>Nam Development</v>
      </c>
      <c r="I827" s="42" t="s">
        <v>19</v>
      </c>
      <c r="J827" s="42"/>
      <c r="K827" s="42">
        <v>52</v>
      </c>
      <c r="L827" s="41">
        <f t="shared" si="144"/>
        <v>1.4</v>
      </c>
      <c r="M827" s="41">
        <f t="shared" si="145"/>
        <v>1.4</v>
      </c>
      <c r="N827" s="22" t="str">
        <f t="shared" si="146"/>
        <v>Ricku Mans</v>
      </c>
      <c r="O827" s="22" t="str">
        <f t="shared" si="142"/>
        <v>Development</v>
      </c>
      <c r="P827" s="22" t="str">
        <f t="shared" si="147"/>
        <v>Edibles</v>
      </c>
      <c r="Q827" s="22" t="str">
        <f t="shared" si="143"/>
        <v>D2</v>
      </c>
    </row>
    <row r="828" spans="1:17" x14ac:dyDescent="0.25">
      <c r="A828" s="125" t="str">
        <f t="shared" si="148"/>
        <v>2025-GUS-D2</v>
      </c>
      <c r="B828" s="123">
        <f t="shared" si="149"/>
        <v>45952</v>
      </c>
      <c r="C828" s="125" t="str">
        <f t="shared" si="150"/>
        <v>Day 2</v>
      </c>
      <c r="D828" s="42" t="s">
        <v>258</v>
      </c>
      <c r="E828" s="23" t="str">
        <f>IF(D828="","",VLOOKUP(D828,MASTERLIST!$A:$E,3,FALSE))</f>
        <v>Ricku</v>
      </c>
      <c r="F828" s="23" t="str">
        <f>IF(D828="","",VLOOKUP(D828,MASTERLIST!$A:$E,4,FALSE))</f>
        <v>Mans</v>
      </c>
      <c r="G828" s="23" t="str">
        <f>IF(D828="","",VLOOKUP(D828,MASTERLIST!$A:$E,5,FALSE))</f>
        <v>Nam Development</v>
      </c>
      <c r="H828" s="23" t="str">
        <f>IF(D828="","",VLOOKUP(D828,MASTERLIST!$A:$E,2,FALSE))</f>
        <v>Nam Development</v>
      </c>
      <c r="I828" s="42" t="s">
        <v>19</v>
      </c>
      <c r="J828" s="42"/>
      <c r="K828" s="42">
        <v>41</v>
      </c>
      <c r="L828" s="41">
        <f t="shared" si="144"/>
        <v>0.7</v>
      </c>
      <c r="M828" s="41">
        <f t="shared" si="145"/>
        <v>0.7</v>
      </c>
      <c r="N828" s="22" t="str">
        <f t="shared" si="146"/>
        <v>Ricku Mans</v>
      </c>
      <c r="O828" s="22" t="str">
        <f t="shared" si="142"/>
        <v>Development</v>
      </c>
      <c r="P828" s="22" t="str">
        <f t="shared" si="147"/>
        <v>Edibles</v>
      </c>
      <c r="Q828" s="22" t="str">
        <f t="shared" si="143"/>
        <v>D2</v>
      </c>
    </row>
    <row r="829" spans="1:17" x14ac:dyDescent="0.25">
      <c r="A829" s="125" t="str">
        <f t="shared" si="148"/>
        <v>2025-GUS-D2</v>
      </c>
      <c r="B829" s="123">
        <f t="shared" si="149"/>
        <v>45952</v>
      </c>
      <c r="C829" s="125" t="str">
        <f t="shared" si="150"/>
        <v>Day 2</v>
      </c>
      <c r="D829" s="42" t="s">
        <v>258</v>
      </c>
      <c r="E829" s="23" t="str">
        <f>IF(D829="","",VLOOKUP(D829,MASTERLIST!$A:$E,3,FALSE))</f>
        <v>Ricku</v>
      </c>
      <c r="F829" s="23" t="str">
        <f>IF(D829="","",VLOOKUP(D829,MASTERLIST!$A:$E,4,FALSE))</f>
        <v>Mans</v>
      </c>
      <c r="G829" s="23" t="str">
        <f>IF(D829="","",VLOOKUP(D829,MASTERLIST!$A:$E,5,FALSE))</f>
        <v>Nam Development</v>
      </c>
      <c r="H829" s="23" t="str">
        <f>IF(D829="","",VLOOKUP(D829,MASTERLIST!$A:$E,2,FALSE))</f>
        <v>Nam Development</v>
      </c>
      <c r="I829" s="42" t="s">
        <v>19</v>
      </c>
      <c r="J829" s="42"/>
      <c r="K829" s="42">
        <v>44</v>
      </c>
      <c r="L829" s="41">
        <f t="shared" si="144"/>
        <v>0.9</v>
      </c>
      <c r="M829" s="41">
        <f t="shared" si="145"/>
        <v>0.9</v>
      </c>
      <c r="N829" s="22" t="str">
        <f t="shared" si="146"/>
        <v>Ricku Mans</v>
      </c>
      <c r="O829" s="22" t="str">
        <f t="shared" si="142"/>
        <v>Development</v>
      </c>
      <c r="P829" s="22" t="str">
        <f t="shared" si="147"/>
        <v>Edibles</v>
      </c>
      <c r="Q829" s="22" t="str">
        <f t="shared" si="143"/>
        <v>D2</v>
      </c>
    </row>
    <row r="830" spans="1:17" x14ac:dyDescent="0.25">
      <c r="A830" s="125" t="str">
        <f t="shared" si="148"/>
        <v>2025-GUS-D2</v>
      </c>
      <c r="B830" s="123">
        <f t="shared" si="149"/>
        <v>45952</v>
      </c>
      <c r="C830" s="125" t="str">
        <f t="shared" si="150"/>
        <v>Day 2</v>
      </c>
      <c r="D830" s="42" t="s">
        <v>478</v>
      </c>
      <c r="E830" s="23" t="str">
        <f>IF(D830="","",VLOOKUP(D830,MASTERLIST!$A:$E,3,FALSE))</f>
        <v>Bradd</v>
      </c>
      <c r="F830" s="23" t="str">
        <f>IF(D830="","",VLOOKUP(D830,MASTERLIST!$A:$E,4,FALSE))</f>
        <v>Biller</v>
      </c>
      <c r="G830" s="23" t="str">
        <f>IF(D830="","",VLOOKUP(D830,MASTERLIST!$A:$E,5,FALSE))</f>
        <v>Nam Development</v>
      </c>
      <c r="H830" s="23" t="str">
        <f>IF(D830="","",VLOOKUP(D830,MASTERLIST!$A:$E,2,FALSE))</f>
        <v>Nam Development</v>
      </c>
      <c r="I830" s="42" t="s">
        <v>19</v>
      </c>
      <c r="J830" s="42"/>
      <c r="K830" s="42">
        <v>55</v>
      </c>
      <c r="L830" s="41">
        <f t="shared" si="144"/>
        <v>1.7</v>
      </c>
      <c r="M830" s="41">
        <f t="shared" si="145"/>
        <v>1.7</v>
      </c>
      <c r="N830" s="22" t="str">
        <f t="shared" si="146"/>
        <v>Bradd Biller</v>
      </c>
      <c r="O830" s="22" t="str">
        <f t="shared" si="142"/>
        <v>Development</v>
      </c>
      <c r="P830" s="22" t="str">
        <f t="shared" si="147"/>
        <v>Edibles</v>
      </c>
      <c r="Q830" s="22" t="str">
        <f t="shared" si="143"/>
        <v>D2</v>
      </c>
    </row>
    <row r="831" spans="1:17" x14ac:dyDescent="0.25">
      <c r="A831" s="125" t="str">
        <f t="shared" si="148"/>
        <v>2025-GUS-D2</v>
      </c>
      <c r="B831" s="123">
        <f t="shared" si="149"/>
        <v>45952</v>
      </c>
      <c r="C831" s="125" t="str">
        <f t="shared" si="150"/>
        <v>Day 2</v>
      </c>
      <c r="D831" s="42" t="s">
        <v>478</v>
      </c>
      <c r="E831" s="23" t="str">
        <f>IF(D831="","",VLOOKUP(D831,MASTERLIST!$A:$E,3,FALSE))</f>
        <v>Bradd</v>
      </c>
      <c r="F831" s="23" t="str">
        <f>IF(D831="","",VLOOKUP(D831,MASTERLIST!$A:$E,4,FALSE))</f>
        <v>Biller</v>
      </c>
      <c r="G831" s="23" t="str">
        <f>IF(D831="","",VLOOKUP(D831,MASTERLIST!$A:$E,5,FALSE))</f>
        <v>Nam Development</v>
      </c>
      <c r="H831" s="23" t="str">
        <f>IF(D831="","",VLOOKUP(D831,MASTERLIST!$A:$E,2,FALSE))</f>
        <v>Nam Development</v>
      </c>
      <c r="I831" s="42" t="s">
        <v>19</v>
      </c>
      <c r="J831" s="42"/>
      <c r="K831" s="42">
        <v>47</v>
      </c>
      <c r="L831" s="41">
        <f t="shared" si="144"/>
        <v>1.1000000000000001</v>
      </c>
      <c r="M831" s="41">
        <f t="shared" si="145"/>
        <v>1.1000000000000001</v>
      </c>
      <c r="N831" s="22" t="str">
        <f t="shared" si="146"/>
        <v>Bradd Biller</v>
      </c>
      <c r="O831" s="22" t="str">
        <f t="shared" si="142"/>
        <v>Development</v>
      </c>
      <c r="P831" s="22" t="str">
        <f t="shared" si="147"/>
        <v>Edibles</v>
      </c>
      <c r="Q831" s="22" t="str">
        <f t="shared" si="143"/>
        <v>D2</v>
      </c>
    </row>
    <row r="832" spans="1:17" x14ac:dyDescent="0.25">
      <c r="A832" s="125" t="str">
        <f t="shared" si="148"/>
        <v>2025-GUS-D2</v>
      </c>
      <c r="B832" s="123">
        <f t="shared" si="149"/>
        <v>45952</v>
      </c>
      <c r="C832" s="125" t="str">
        <f t="shared" si="150"/>
        <v>Day 2</v>
      </c>
      <c r="D832" s="42" t="s">
        <v>478</v>
      </c>
      <c r="E832" s="23" t="str">
        <f>IF(D832="","",VLOOKUP(D832,MASTERLIST!$A:$E,3,FALSE))</f>
        <v>Bradd</v>
      </c>
      <c r="F832" s="23" t="str">
        <f>IF(D832="","",VLOOKUP(D832,MASTERLIST!$A:$E,4,FALSE))</f>
        <v>Biller</v>
      </c>
      <c r="G832" s="23" t="str">
        <f>IF(D832="","",VLOOKUP(D832,MASTERLIST!$A:$E,5,FALSE))</f>
        <v>Nam Development</v>
      </c>
      <c r="H832" s="23" t="str">
        <f>IF(D832="","",VLOOKUP(D832,MASTERLIST!$A:$E,2,FALSE))</f>
        <v>Nam Development</v>
      </c>
      <c r="I832" s="42" t="s">
        <v>19</v>
      </c>
      <c r="J832" s="42"/>
      <c r="K832" s="42">
        <v>61</v>
      </c>
      <c r="L832" s="41">
        <f t="shared" si="144"/>
        <v>2.2999999999999998</v>
      </c>
      <c r="M832" s="41">
        <f t="shared" si="145"/>
        <v>2.2999999999999998</v>
      </c>
      <c r="N832" s="22" t="str">
        <f t="shared" si="146"/>
        <v>Bradd Biller</v>
      </c>
      <c r="O832" s="22" t="str">
        <f t="shared" si="142"/>
        <v>Development</v>
      </c>
      <c r="P832" s="22" t="str">
        <f t="shared" si="147"/>
        <v>Edibles</v>
      </c>
      <c r="Q832" s="22" t="str">
        <f t="shared" si="143"/>
        <v>D2</v>
      </c>
    </row>
    <row r="833" spans="1:17" x14ac:dyDescent="0.25">
      <c r="A833" s="125" t="str">
        <f t="shared" si="148"/>
        <v>2025-GUS-D2</v>
      </c>
      <c r="B833" s="123">
        <f t="shared" si="149"/>
        <v>45952</v>
      </c>
      <c r="C833" s="125" t="str">
        <f t="shared" si="150"/>
        <v>Day 2</v>
      </c>
      <c r="D833" s="42" t="s">
        <v>478</v>
      </c>
      <c r="E833" s="23" t="str">
        <f>IF(D833="","",VLOOKUP(D833,MASTERLIST!$A:$E,3,FALSE))</f>
        <v>Bradd</v>
      </c>
      <c r="F833" s="23" t="str">
        <f>IF(D833="","",VLOOKUP(D833,MASTERLIST!$A:$E,4,FALSE))</f>
        <v>Biller</v>
      </c>
      <c r="G833" s="23" t="str">
        <f>IF(D833="","",VLOOKUP(D833,MASTERLIST!$A:$E,5,FALSE))</f>
        <v>Nam Development</v>
      </c>
      <c r="H833" s="23" t="str">
        <f>IF(D833="","",VLOOKUP(D833,MASTERLIST!$A:$E,2,FALSE))</f>
        <v>Nam Development</v>
      </c>
      <c r="I833" s="42" t="s">
        <v>19</v>
      </c>
      <c r="J833" s="42"/>
      <c r="K833" s="42">
        <v>50</v>
      </c>
      <c r="L833" s="41">
        <f t="shared" si="144"/>
        <v>1.3</v>
      </c>
      <c r="M833" s="41">
        <f t="shared" si="145"/>
        <v>1.3</v>
      </c>
      <c r="N833" s="22" t="str">
        <f t="shared" si="146"/>
        <v>Bradd Biller</v>
      </c>
      <c r="O833" s="22" t="str">
        <f t="shared" si="142"/>
        <v>Development</v>
      </c>
      <c r="P833" s="22" t="str">
        <f t="shared" si="147"/>
        <v>Edibles</v>
      </c>
      <c r="Q833" s="22" t="str">
        <f t="shared" si="143"/>
        <v>D2</v>
      </c>
    </row>
    <row r="834" spans="1:17" x14ac:dyDescent="0.25">
      <c r="A834" s="125" t="str">
        <f t="shared" si="148"/>
        <v>2025-GUS-D2</v>
      </c>
      <c r="B834" s="123">
        <f t="shared" si="149"/>
        <v>45952</v>
      </c>
      <c r="C834" s="125" t="str">
        <f t="shared" si="150"/>
        <v>Day 2</v>
      </c>
      <c r="D834" s="42" t="s">
        <v>478</v>
      </c>
      <c r="E834" s="23" t="str">
        <f>IF(D834="","",VLOOKUP(D834,MASTERLIST!$A:$E,3,FALSE))</f>
        <v>Bradd</v>
      </c>
      <c r="F834" s="23" t="str">
        <f>IF(D834="","",VLOOKUP(D834,MASTERLIST!$A:$E,4,FALSE))</f>
        <v>Biller</v>
      </c>
      <c r="G834" s="23" t="str">
        <f>IF(D834="","",VLOOKUP(D834,MASTERLIST!$A:$E,5,FALSE))</f>
        <v>Nam Development</v>
      </c>
      <c r="H834" s="23" t="str">
        <f>IF(D834="","",VLOOKUP(D834,MASTERLIST!$A:$E,2,FALSE))</f>
        <v>Nam Development</v>
      </c>
      <c r="I834" s="42" t="s">
        <v>19</v>
      </c>
      <c r="J834" s="42"/>
      <c r="K834" s="42">
        <v>48</v>
      </c>
      <c r="L834" s="41">
        <f t="shared" si="144"/>
        <v>1.1000000000000001</v>
      </c>
      <c r="M834" s="41">
        <f t="shared" si="145"/>
        <v>1.1000000000000001</v>
      </c>
      <c r="N834" s="22" t="str">
        <f t="shared" si="146"/>
        <v>Bradd Biller</v>
      </c>
      <c r="O834" s="22" t="str">
        <f t="shared" si="142"/>
        <v>Development</v>
      </c>
      <c r="P834" s="22" t="str">
        <f t="shared" si="147"/>
        <v>Edibles</v>
      </c>
      <c r="Q834" s="22" t="str">
        <f t="shared" si="143"/>
        <v>D2</v>
      </c>
    </row>
    <row r="835" spans="1:17" x14ac:dyDescent="0.25">
      <c r="A835" s="125" t="str">
        <f t="shared" si="148"/>
        <v>2025-GUS-D2</v>
      </c>
      <c r="B835" s="123">
        <f t="shared" si="149"/>
        <v>45952</v>
      </c>
      <c r="C835" s="125" t="str">
        <f t="shared" si="150"/>
        <v>Day 2</v>
      </c>
      <c r="D835" s="42" t="s">
        <v>500</v>
      </c>
      <c r="E835" s="23" t="str">
        <f>IF(D835="","",VLOOKUP(D835,MASTERLIST!$A:$E,3,FALSE))</f>
        <v>Kay</v>
      </c>
      <c r="F835" s="23" t="str">
        <f>IF(D835="","",VLOOKUP(D835,MASTERLIST!$A:$E,4,FALSE))</f>
        <v>Bachran</v>
      </c>
      <c r="G835" s="23" t="str">
        <f>IF(D835="","",VLOOKUP(D835,MASTERLIST!$A:$E,5,FALSE))</f>
        <v>Nam Development</v>
      </c>
      <c r="H835" s="23" t="str">
        <f>IF(D835="","",VLOOKUP(D835,MASTERLIST!$A:$E,2,FALSE))</f>
        <v>Nam Development</v>
      </c>
      <c r="I835" s="42" t="s">
        <v>19</v>
      </c>
      <c r="J835" s="42"/>
      <c r="K835" s="42">
        <v>63</v>
      </c>
      <c r="L835" s="41">
        <f t="shared" si="144"/>
        <v>2.6</v>
      </c>
      <c r="M835" s="41">
        <f t="shared" si="145"/>
        <v>2.6</v>
      </c>
      <c r="N835" s="22" t="str">
        <f t="shared" si="146"/>
        <v>Kay Bachran</v>
      </c>
      <c r="O835" s="22" t="str">
        <f t="shared" ref="O835:O898" si="151">IFERROR(VLOOKUP(G835,$R$2:$S$15,2,),"")</f>
        <v>Development</v>
      </c>
      <c r="P835" s="22" t="str">
        <f t="shared" si="147"/>
        <v>Edibles</v>
      </c>
      <c r="Q835" s="22" t="str">
        <f t="shared" ref="Q835:Q898" si="152">IF(A835="","D2",RIGHT(A835,2))</f>
        <v>D2</v>
      </c>
    </row>
    <row r="836" spans="1:17" x14ac:dyDescent="0.25">
      <c r="A836" s="125" t="str">
        <f t="shared" si="148"/>
        <v>2025-GUS-D2</v>
      </c>
      <c r="B836" s="123">
        <f t="shared" si="149"/>
        <v>45952</v>
      </c>
      <c r="C836" s="125" t="str">
        <f t="shared" si="150"/>
        <v>Day 2</v>
      </c>
      <c r="D836" s="42" t="s">
        <v>500</v>
      </c>
      <c r="E836" s="23" t="str">
        <f>IF(D836="","",VLOOKUP(D836,MASTERLIST!$A:$E,3,FALSE))</f>
        <v>Kay</v>
      </c>
      <c r="F836" s="23" t="str">
        <f>IF(D836="","",VLOOKUP(D836,MASTERLIST!$A:$E,4,FALSE))</f>
        <v>Bachran</v>
      </c>
      <c r="G836" s="23" t="str">
        <f>IF(D836="","",VLOOKUP(D836,MASTERLIST!$A:$E,5,FALSE))</f>
        <v>Nam Development</v>
      </c>
      <c r="H836" s="23" t="str">
        <f>IF(D836="","",VLOOKUP(D836,MASTERLIST!$A:$E,2,FALSE))</f>
        <v>Nam Development</v>
      </c>
      <c r="I836" s="42" t="s">
        <v>19</v>
      </c>
      <c r="J836" s="42"/>
      <c r="K836" s="42">
        <v>47</v>
      </c>
      <c r="L836" s="41">
        <f t="shared" si="144"/>
        <v>1.1000000000000001</v>
      </c>
      <c r="M836" s="41">
        <f t="shared" si="145"/>
        <v>1.1000000000000001</v>
      </c>
      <c r="N836" s="22" t="str">
        <f t="shared" si="146"/>
        <v>Kay Bachran</v>
      </c>
      <c r="O836" s="22" t="str">
        <f t="shared" si="151"/>
        <v>Development</v>
      </c>
      <c r="P836" s="22" t="str">
        <f t="shared" si="147"/>
        <v>Edibles</v>
      </c>
      <c r="Q836" s="22" t="str">
        <f t="shared" si="152"/>
        <v>D2</v>
      </c>
    </row>
    <row r="837" spans="1:17" x14ac:dyDescent="0.25">
      <c r="A837" s="125" t="str">
        <f t="shared" si="148"/>
        <v>2025-GUS-D2</v>
      </c>
      <c r="B837" s="123">
        <f t="shared" si="149"/>
        <v>45952</v>
      </c>
      <c r="C837" s="125" t="str">
        <f t="shared" si="150"/>
        <v>Day 2</v>
      </c>
      <c r="D837" s="42" t="s">
        <v>500</v>
      </c>
      <c r="E837" s="23" t="str">
        <f>IF(D837="","",VLOOKUP(D837,MASTERLIST!$A:$E,3,FALSE))</f>
        <v>Kay</v>
      </c>
      <c r="F837" s="23" t="str">
        <f>IF(D837="","",VLOOKUP(D837,MASTERLIST!$A:$E,4,FALSE))</f>
        <v>Bachran</v>
      </c>
      <c r="G837" s="23" t="str">
        <f>IF(D837="","",VLOOKUP(D837,MASTERLIST!$A:$E,5,FALSE))</f>
        <v>Nam Development</v>
      </c>
      <c r="H837" s="23" t="str">
        <f>IF(D837="","",VLOOKUP(D837,MASTERLIST!$A:$E,2,FALSE))</f>
        <v>Nam Development</v>
      </c>
      <c r="I837" s="42" t="s">
        <v>19</v>
      </c>
      <c r="J837" s="42"/>
      <c r="K837" s="42">
        <v>52</v>
      </c>
      <c r="L837" s="41">
        <f t="shared" si="144"/>
        <v>1.4</v>
      </c>
      <c r="M837" s="41">
        <f t="shared" si="145"/>
        <v>1.4</v>
      </c>
      <c r="N837" s="22" t="str">
        <f t="shared" si="146"/>
        <v>Kay Bachran</v>
      </c>
      <c r="O837" s="22" t="str">
        <f t="shared" si="151"/>
        <v>Development</v>
      </c>
      <c r="P837" s="22" t="str">
        <f t="shared" si="147"/>
        <v>Edibles</v>
      </c>
      <c r="Q837" s="22" t="str">
        <f t="shared" si="152"/>
        <v>D2</v>
      </c>
    </row>
    <row r="838" spans="1:17" x14ac:dyDescent="0.25">
      <c r="A838" s="125" t="str">
        <f t="shared" si="148"/>
        <v>2025-GUS-D2</v>
      </c>
      <c r="B838" s="123">
        <f t="shared" si="149"/>
        <v>45952</v>
      </c>
      <c r="C838" s="125" t="str">
        <f t="shared" si="150"/>
        <v>Day 2</v>
      </c>
      <c r="D838" s="42" t="s">
        <v>500</v>
      </c>
      <c r="E838" s="23" t="str">
        <f>IF(D838="","",VLOOKUP(D838,MASTERLIST!$A:$E,3,FALSE))</f>
        <v>Kay</v>
      </c>
      <c r="F838" s="23" t="str">
        <f>IF(D838="","",VLOOKUP(D838,MASTERLIST!$A:$E,4,FALSE))</f>
        <v>Bachran</v>
      </c>
      <c r="G838" s="23" t="str">
        <f>IF(D838="","",VLOOKUP(D838,MASTERLIST!$A:$E,5,FALSE))</f>
        <v>Nam Development</v>
      </c>
      <c r="H838" s="23" t="str">
        <f>IF(D838="","",VLOOKUP(D838,MASTERLIST!$A:$E,2,FALSE))</f>
        <v>Nam Development</v>
      </c>
      <c r="I838" s="42" t="s">
        <v>19</v>
      </c>
      <c r="J838" s="42"/>
      <c r="K838" s="42">
        <v>46</v>
      </c>
      <c r="L838" s="41">
        <f t="shared" si="144"/>
        <v>1</v>
      </c>
      <c r="M838" s="41">
        <f t="shared" si="145"/>
        <v>1</v>
      </c>
      <c r="N838" s="22" t="str">
        <f t="shared" si="146"/>
        <v>Kay Bachran</v>
      </c>
      <c r="O838" s="22" t="str">
        <f t="shared" si="151"/>
        <v>Development</v>
      </c>
      <c r="P838" s="22" t="str">
        <f t="shared" si="147"/>
        <v>Edibles</v>
      </c>
      <c r="Q838" s="22" t="str">
        <f t="shared" si="152"/>
        <v>D2</v>
      </c>
    </row>
    <row r="839" spans="1:17" x14ac:dyDescent="0.25">
      <c r="A839" s="125" t="str">
        <f t="shared" si="148"/>
        <v>2025-GUS-D2</v>
      </c>
      <c r="B839" s="123">
        <f t="shared" si="149"/>
        <v>45952</v>
      </c>
      <c r="C839" s="125" t="str">
        <f t="shared" si="150"/>
        <v>Day 2</v>
      </c>
      <c r="D839" s="42" t="s">
        <v>500</v>
      </c>
      <c r="E839" s="23" t="str">
        <f>IF(D839="","",VLOOKUP(D839,MASTERLIST!$A:$E,3,FALSE))</f>
        <v>Kay</v>
      </c>
      <c r="F839" s="23" t="str">
        <f>IF(D839="","",VLOOKUP(D839,MASTERLIST!$A:$E,4,FALSE))</f>
        <v>Bachran</v>
      </c>
      <c r="G839" s="23" t="str">
        <f>IF(D839="","",VLOOKUP(D839,MASTERLIST!$A:$E,5,FALSE))</f>
        <v>Nam Development</v>
      </c>
      <c r="H839" s="23" t="str">
        <f>IF(D839="","",VLOOKUP(D839,MASTERLIST!$A:$E,2,FALSE))</f>
        <v>Nam Development</v>
      </c>
      <c r="I839" s="42" t="s">
        <v>19</v>
      </c>
      <c r="J839" s="42"/>
      <c r="K839" s="42">
        <v>67</v>
      </c>
      <c r="L839" s="41">
        <f t="shared" si="144"/>
        <v>3.1</v>
      </c>
      <c r="M839" s="41">
        <f t="shared" si="145"/>
        <v>3.1</v>
      </c>
      <c r="N839" s="22" t="str">
        <f t="shared" si="146"/>
        <v>Kay Bachran</v>
      </c>
      <c r="O839" s="22" t="str">
        <f t="shared" si="151"/>
        <v>Development</v>
      </c>
      <c r="P839" s="22" t="str">
        <f t="shared" si="147"/>
        <v>Edibles</v>
      </c>
      <c r="Q839" s="22" t="str">
        <f t="shared" si="152"/>
        <v>D2</v>
      </c>
    </row>
    <row r="840" spans="1:17" x14ac:dyDescent="0.25">
      <c r="A840" s="125" t="str">
        <f t="shared" si="148"/>
        <v>2025-GUS-D2</v>
      </c>
      <c r="B840" s="123">
        <f t="shared" si="149"/>
        <v>45952</v>
      </c>
      <c r="C840" s="125" t="str">
        <f t="shared" si="150"/>
        <v>Day 2</v>
      </c>
      <c r="D840" s="42" t="s">
        <v>500</v>
      </c>
      <c r="E840" s="23" t="str">
        <f>IF(D840="","",VLOOKUP(D840,MASTERLIST!$A:$E,3,FALSE))</f>
        <v>Kay</v>
      </c>
      <c r="F840" s="23" t="str">
        <f>IF(D840="","",VLOOKUP(D840,MASTERLIST!$A:$E,4,FALSE))</f>
        <v>Bachran</v>
      </c>
      <c r="G840" s="23" t="str">
        <f>IF(D840="","",VLOOKUP(D840,MASTERLIST!$A:$E,5,FALSE))</f>
        <v>Nam Development</v>
      </c>
      <c r="H840" s="23" t="str">
        <f>IF(D840="","",VLOOKUP(D840,MASTERLIST!$A:$E,2,FALSE))</f>
        <v>Nam Development</v>
      </c>
      <c r="I840" s="42" t="s">
        <v>19</v>
      </c>
      <c r="J840" s="42"/>
      <c r="K840" s="42">
        <v>58</v>
      </c>
      <c r="L840" s="41">
        <f t="shared" si="144"/>
        <v>2</v>
      </c>
      <c r="M840" s="41">
        <f t="shared" si="145"/>
        <v>2</v>
      </c>
      <c r="N840" s="22" t="str">
        <f t="shared" si="146"/>
        <v>Kay Bachran</v>
      </c>
      <c r="O840" s="22" t="str">
        <f t="shared" si="151"/>
        <v>Development</v>
      </c>
      <c r="P840" s="22" t="str">
        <f t="shared" si="147"/>
        <v>Edibles</v>
      </c>
      <c r="Q840" s="22" t="str">
        <f t="shared" si="152"/>
        <v>D2</v>
      </c>
    </row>
    <row r="841" spans="1:17" x14ac:dyDescent="0.25">
      <c r="A841" s="125" t="str">
        <f t="shared" si="148"/>
        <v>2025-GUS-D2</v>
      </c>
      <c r="B841" s="123">
        <f t="shared" si="149"/>
        <v>45952</v>
      </c>
      <c r="C841" s="125" t="str">
        <f t="shared" si="150"/>
        <v>Day 2</v>
      </c>
      <c r="D841" s="42" t="s">
        <v>500</v>
      </c>
      <c r="E841" s="23" t="str">
        <f>IF(D841="","",VLOOKUP(D841,MASTERLIST!$A:$E,3,FALSE))</f>
        <v>Kay</v>
      </c>
      <c r="F841" s="23" t="str">
        <f>IF(D841="","",VLOOKUP(D841,MASTERLIST!$A:$E,4,FALSE))</f>
        <v>Bachran</v>
      </c>
      <c r="G841" s="23" t="str">
        <f>IF(D841="","",VLOOKUP(D841,MASTERLIST!$A:$E,5,FALSE))</f>
        <v>Nam Development</v>
      </c>
      <c r="H841" s="23" t="str">
        <f>IF(D841="","",VLOOKUP(D841,MASTERLIST!$A:$E,2,FALSE))</f>
        <v>Nam Development</v>
      </c>
      <c r="I841" s="42" t="s">
        <v>19</v>
      </c>
      <c r="J841" s="42"/>
      <c r="K841" s="42">
        <v>58</v>
      </c>
      <c r="L841" s="41">
        <f t="shared" si="144"/>
        <v>2</v>
      </c>
      <c r="M841" s="41">
        <f t="shared" si="145"/>
        <v>2</v>
      </c>
      <c r="N841" s="22" t="str">
        <f t="shared" si="146"/>
        <v>Kay Bachran</v>
      </c>
      <c r="O841" s="22" t="str">
        <f t="shared" si="151"/>
        <v>Development</v>
      </c>
      <c r="P841" s="22" t="str">
        <f t="shared" si="147"/>
        <v>Edibles</v>
      </c>
      <c r="Q841" s="22" t="str">
        <f t="shared" si="152"/>
        <v>D2</v>
      </c>
    </row>
    <row r="842" spans="1:17" x14ac:dyDescent="0.25">
      <c r="A842" s="125" t="str">
        <f t="shared" si="148"/>
        <v>2025-GUS-D2</v>
      </c>
      <c r="B842" s="123">
        <f t="shared" si="149"/>
        <v>45952</v>
      </c>
      <c r="C842" s="125" t="str">
        <f t="shared" si="150"/>
        <v>Day 2</v>
      </c>
      <c r="D842" s="42" t="s">
        <v>500</v>
      </c>
      <c r="E842" s="23" t="str">
        <f>IF(D842="","",VLOOKUP(D842,MASTERLIST!$A:$E,3,FALSE))</f>
        <v>Kay</v>
      </c>
      <c r="F842" s="23" t="str">
        <f>IF(D842="","",VLOOKUP(D842,MASTERLIST!$A:$E,4,FALSE))</f>
        <v>Bachran</v>
      </c>
      <c r="G842" s="23" t="str">
        <f>IF(D842="","",VLOOKUP(D842,MASTERLIST!$A:$E,5,FALSE))</f>
        <v>Nam Development</v>
      </c>
      <c r="H842" s="23" t="str">
        <f>IF(D842="","",VLOOKUP(D842,MASTERLIST!$A:$E,2,FALSE))</f>
        <v>Nam Development</v>
      </c>
      <c r="I842" s="42" t="s">
        <v>19</v>
      </c>
      <c r="J842" s="42"/>
      <c r="K842" s="42">
        <v>54</v>
      </c>
      <c r="L842" s="41">
        <f t="shared" si="144"/>
        <v>1.6</v>
      </c>
      <c r="M842" s="41">
        <f t="shared" si="145"/>
        <v>1.6</v>
      </c>
      <c r="N842" s="22" t="str">
        <f t="shared" si="146"/>
        <v>Kay Bachran</v>
      </c>
      <c r="O842" s="22" t="str">
        <f t="shared" si="151"/>
        <v>Development</v>
      </c>
      <c r="P842" s="22" t="str">
        <f t="shared" si="147"/>
        <v>Edibles</v>
      </c>
      <c r="Q842" s="22" t="str">
        <f t="shared" si="152"/>
        <v>D2</v>
      </c>
    </row>
    <row r="843" spans="1:17" x14ac:dyDescent="0.25">
      <c r="A843" s="125" t="str">
        <f t="shared" si="148"/>
        <v>2025-GUS-D2</v>
      </c>
      <c r="B843" s="123">
        <f t="shared" si="149"/>
        <v>45952</v>
      </c>
      <c r="C843" s="125" t="str">
        <f t="shared" si="150"/>
        <v>Day 2</v>
      </c>
      <c r="D843" s="42" t="s">
        <v>500</v>
      </c>
      <c r="E843" s="23" t="str">
        <f>IF(D843="","",VLOOKUP(D843,MASTERLIST!$A:$E,3,FALSE))</f>
        <v>Kay</v>
      </c>
      <c r="F843" s="23" t="str">
        <f>IF(D843="","",VLOOKUP(D843,MASTERLIST!$A:$E,4,FALSE))</f>
        <v>Bachran</v>
      </c>
      <c r="G843" s="23" t="str">
        <f>IF(D843="","",VLOOKUP(D843,MASTERLIST!$A:$E,5,FALSE))</f>
        <v>Nam Development</v>
      </c>
      <c r="H843" s="23" t="str">
        <f>IF(D843="","",VLOOKUP(D843,MASTERLIST!$A:$E,2,FALSE))</f>
        <v>Nam Development</v>
      </c>
      <c r="I843" s="42" t="s">
        <v>19</v>
      </c>
      <c r="J843" s="42"/>
      <c r="K843" s="42">
        <v>58</v>
      </c>
      <c r="L843" s="41">
        <f t="shared" si="144"/>
        <v>2</v>
      </c>
      <c r="M843" s="41">
        <f t="shared" si="145"/>
        <v>2</v>
      </c>
      <c r="N843" s="22" t="str">
        <f t="shared" si="146"/>
        <v>Kay Bachran</v>
      </c>
      <c r="O843" s="22" t="str">
        <f t="shared" si="151"/>
        <v>Development</v>
      </c>
      <c r="P843" s="22" t="str">
        <f t="shared" si="147"/>
        <v>Edibles</v>
      </c>
      <c r="Q843" s="22" t="str">
        <f t="shared" si="152"/>
        <v>D2</v>
      </c>
    </row>
    <row r="844" spans="1:17" x14ac:dyDescent="0.25">
      <c r="A844" s="125" t="str">
        <f t="shared" si="148"/>
        <v>2025-GUS-D2</v>
      </c>
      <c r="B844" s="123">
        <f t="shared" si="149"/>
        <v>45952</v>
      </c>
      <c r="C844" s="125" t="str">
        <f t="shared" si="150"/>
        <v>Day 2</v>
      </c>
      <c r="D844" s="42" t="s">
        <v>500</v>
      </c>
      <c r="E844" s="23" t="str">
        <f>IF(D844="","",VLOOKUP(D844,MASTERLIST!$A:$E,3,FALSE))</f>
        <v>Kay</v>
      </c>
      <c r="F844" s="23" t="str">
        <f>IF(D844="","",VLOOKUP(D844,MASTERLIST!$A:$E,4,FALSE))</f>
        <v>Bachran</v>
      </c>
      <c r="G844" s="23" t="str">
        <f>IF(D844="","",VLOOKUP(D844,MASTERLIST!$A:$E,5,FALSE))</f>
        <v>Nam Development</v>
      </c>
      <c r="H844" s="23" t="str">
        <f>IF(D844="","",VLOOKUP(D844,MASTERLIST!$A:$E,2,FALSE))</f>
        <v>Nam Development</v>
      </c>
      <c r="I844" s="42" t="s">
        <v>19</v>
      </c>
      <c r="J844" s="42"/>
      <c r="K844" s="42">
        <v>53</v>
      </c>
      <c r="L844" s="41">
        <f t="shared" si="144"/>
        <v>1.5</v>
      </c>
      <c r="M844" s="41">
        <f t="shared" si="145"/>
        <v>1.5</v>
      </c>
      <c r="N844" s="22" t="str">
        <f t="shared" si="146"/>
        <v>Kay Bachran</v>
      </c>
      <c r="O844" s="22" t="str">
        <f t="shared" si="151"/>
        <v>Development</v>
      </c>
      <c r="P844" s="22" t="str">
        <f t="shared" si="147"/>
        <v>Edibles</v>
      </c>
      <c r="Q844" s="22" t="str">
        <f t="shared" si="152"/>
        <v>D2</v>
      </c>
    </row>
    <row r="845" spans="1:17" x14ac:dyDescent="0.25">
      <c r="A845" s="125" t="str">
        <f t="shared" si="148"/>
        <v>2025-GUS-D2</v>
      </c>
      <c r="B845" s="123">
        <f t="shared" si="149"/>
        <v>45952</v>
      </c>
      <c r="C845" s="125" t="str">
        <f t="shared" si="150"/>
        <v>Day 2</v>
      </c>
      <c r="D845" s="42" t="s">
        <v>297</v>
      </c>
      <c r="E845" s="23" t="str">
        <f>IF(D845="","",VLOOKUP(D845,MASTERLIST!$A:$E,3,FALSE))</f>
        <v>Jacob</v>
      </c>
      <c r="F845" s="23" t="str">
        <f>IF(D845="","",VLOOKUP(D845,MASTERLIST!$A:$E,4,FALSE))</f>
        <v>Wasserfall</v>
      </c>
      <c r="G845" s="23" t="str">
        <f>IF(D845="","",VLOOKUP(D845,MASTERLIST!$A:$E,5,FALSE))</f>
        <v>Nam Development</v>
      </c>
      <c r="H845" s="23" t="str">
        <f>IF(D845="","",VLOOKUP(D845,MASTERLIST!$A:$E,2,FALSE))</f>
        <v>Nam Development</v>
      </c>
      <c r="I845" s="42" t="s">
        <v>19</v>
      </c>
      <c r="J845" s="42"/>
      <c r="K845" s="42">
        <v>46</v>
      </c>
      <c r="L845" s="41">
        <f t="shared" si="144"/>
        <v>1</v>
      </c>
      <c r="M845" s="41">
        <f t="shared" si="145"/>
        <v>1</v>
      </c>
      <c r="N845" s="22" t="str">
        <f t="shared" si="146"/>
        <v>Jacob Wasserfall</v>
      </c>
      <c r="O845" s="22" t="str">
        <f t="shared" si="151"/>
        <v>Development</v>
      </c>
      <c r="P845" s="22" t="str">
        <f t="shared" si="147"/>
        <v>Edibles</v>
      </c>
      <c r="Q845" s="22" t="str">
        <f t="shared" si="152"/>
        <v>D2</v>
      </c>
    </row>
    <row r="846" spans="1:17" x14ac:dyDescent="0.25">
      <c r="A846" s="125" t="str">
        <f t="shared" si="148"/>
        <v>2025-GUS-D2</v>
      </c>
      <c r="B846" s="123">
        <f t="shared" si="149"/>
        <v>45952</v>
      </c>
      <c r="C846" s="125" t="str">
        <f t="shared" si="150"/>
        <v>Day 2</v>
      </c>
      <c r="D846" s="42" t="s">
        <v>297</v>
      </c>
      <c r="E846" s="23" t="str">
        <f>IF(D846="","",VLOOKUP(D846,MASTERLIST!$A:$E,3,FALSE))</f>
        <v>Jacob</v>
      </c>
      <c r="F846" s="23" t="str">
        <f>IF(D846="","",VLOOKUP(D846,MASTERLIST!$A:$E,4,FALSE))</f>
        <v>Wasserfall</v>
      </c>
      <c r="G846" s="23" t="str">
        <f>IF(D846="","",VLOOKUP(D846,MASTERLIST!$A:$E,5,FALSE))</f>
        <v>Nam Development</v>
      </c>
      <c r="H846" s="23" t="str">
        <f>IF(D846="","",VLOOKUP(D846,MASTERLIST!$A:$E,2,FALSE))</f>
        <v>Nam Development</v>
      </c>
      <c r="I846" s="42" t="s">
        <v>19</v>
      </c>
      <c r="J846" s="42"/>
      <c r="K846" s="42">
        <v>52</v>
      </c>
      <c r="L846" s="41">
        <f t="shared" si="144"/>
        <v>1.4</v>
      </c>
      <c r="M846" s="41">
        <f t="shared" si="145"/>
        <v>1.4</v>
      </c>
      <c r="N846" s="22" t="str">
        <f t="shared" si="146"/>
        <v>Jacob Wasserfall</v>
      </c>
      <c r="O846" s="22" t="str">
        <f t="shared" si="151"/>
        <v>Development</v>
      </c>
      <c r="P846" s="22" t="str">
        <f t="shared" si="147"/>
        <v>Edibles</v>
      </c>
      <c r="Q846" s="22" t="str">
        <f t="shared" si="152"/>
        <v>D2</v>
      </c>
    </row>
    <row r="847" spans="1:17" x14ac:dyDescent="0.25">
      <c r="A847" s="125" t="str">
        <f t="shared" si="148"/>
        <v>2025-GUS-D2</v>
      </c>
      <c r="B847" s="123">
        <f t="shared" si="149"/>
        <v>45952</v>
      </c>
      <c r="C847" s="125" t="str">
        <f t="shared" si="150"/>
        <v>Day 2</v>
      </c>
      <c r="D847" s="42" t="s">
        <v>297</v>
      </c>
      <c r="E847" s="23" t="str">
        <f>IF(D847="","",VLOOKUP(D847,MASTERLIST!$A:$E,3,FALSE))</f>
        <v>Jacob</v>
      </c>
      <c r="F847" s="23" t="str">
        <f>IF(D847="","",VLOOKUP(D847,MASTERLIST!$A:$E,4,FALSE))</f>
        <v>Wasserfall</v>
      </c>
      <c r="G847" s="23" t="str">
        <f>IF(D847="","",VLOOKUP(D847,MASTERLIST!$A:$E,5,FALSE))</f>
        <v>Nam Development</v>
      </c>
      <c r="H847" s="23" t="str">
        <f>IF(D847="","",VLOOKUP(D847,MASTERLIST!$A:$E,2,FALSE))</f>
        <v>Nam Development</v>
      </c>
      <c r="I847" s="42" t="s">
        <v>19</v>
      </c>
      <c r="J847" s="42"/>
      <c r="K847" s="42">
        <v>54</v>
      </c>
      <c r="L847" s="41">
        <f t="shared" si="144"/>
        <v>1.6</v>
      </c>
      <c r="M847" s="41">
        <f t="shared" si="145"/>
        <v>1.6</v>
      </c>
      <c r="N847" s="22" t="str">
        <f t="shared" si="146"/>
        <v>Jacob Wasserfall</v>
      </c>
      <c r="O847" s="22" t="str">
        <f t="shared" si="151"/>
        <v>Development</v>
      </c>
      <c r="P847" s="22" t="str">
        <f t="shared" si="147"/>
        <v>Edibles</v>
      </c>
      <c r="Q847" s="22" t="str">
        <f t="shared" si="152"/>
        <v>D2</v>
      </c>
    </row>
    <row r="848" spans="1:17" x14ac:dyDescent="0.25">
      <c r="A848" s="125" t="str">
        <f t="shared" si="148"/>
        <v>2025-GUS-D2</v>
      </c>
      <c r="B848" s="123">
        <f t="shared" si="149"/>
        <v>45952</v>
      </c>
      <c r="C848" s="125" t="str">
        <f t="shared" si="150"/>
        <v>Day 2</v>
      </c>
      <c r="D848" s="42" t="s">
        <v>297</v>
      </c>
      <c r="E848" s="23" t="str">
        <f>IF(D848="","",VLOOKUP(D848,MASTERLIST!$A:$E,3,FALSE))</f>
        <v>Jacob</v>
      </c>
      <c r="F848" s="23" t="str">
        <f>IF(D848="","",VLOOKUP(D848,MASTERLIST!$A:$E,4,FALSE))</f>
        <v>Wasserfall</v>
      </c>
      <c r="G848" s="23" t="str">
        <f>IF(D848="","",VLOOKUP(D848,MASTERLIST!$A:$E,5,FALSE))</f>
        <v>Nam Development</v>
      </c>
      <c r="H848" s="23" t="str">
        <f>IF(D848="","",VLOOKUP(D848,MASTERLIST!$A:$E,2,FALSE))</f>
        <v>Nam Development</v>
      </c>
      <c r="I848" s="42" t="s">
        <v>19</v>
      </c>
      <c r="J848" s="42"/>
      <c r="K848" s="42">
        <v>54</v>
      </c>
      <c r="L848" s="41">
        <f t="shared" si="144"/>
        <v>1.6</v>
      </c>
      <c r="M848" s="41">
        <f t="shared" si="145"/>
        <v>1.6</v>
      </c>
      <c r="N848" s="22" t="str">
        <f t="shared" si="146"/>
        <v>Jacob Wasserfall</v>
      </c>
      <c r="O848" s="22" t="str">
        <f t="shared" si="151"/>
        <v>Development</v>
      </c>
      <c r="P848" s="22" t="str">
        <f t="shared" si="147"/>
        <v>Edibles</v>
      </c>
      <c r="Q848" s="22" t="str">
        <f t="shared" si="152"/>
        <v>D2</v>
      </c>
    </row>
    <row r="849" spans="1:17" x14ac:dyDescent="0.25">
      <c r="A849" s="125" t="str">
        <f t="shared" si="148"/>
        <v>2025-GUS-D2</v>
      </c>
      <c r="B849" s="123">
        <f t="shared" si="149"/>
        <v>45952</v>
      </c>
      <c r="C849" s="125" t="str">
        <f t="shared" si="150"/>
        <v>Day 2</v>
      </c>
      <c r="D849" s="42" t="s">
        <v>297</v>
      </c>
      <c r="E849" s="23" t="str">
        <f>IF(D849="","",VLOOKUP(D849,MASTERLIST!$A:$E,3,FALSE))</f>
        <v>Jacob</v>
      </c>
      <c r="F849" s="23" t="str">
        <f>IF(D849="","",VLOOKUP(D849,MASTERLIST!$A:$E,4,FALSE))</f>
        <v>Wasserfall</v>
      </c>
      <c r="G849" s="23" t="str">
        <f>IF(D849="","",VLOOKUP(D849,MASTERLIST!$A:$E,5,FALSE))</f>
        <v>Nam Development</v>
      </c>
      <c r="H849" s="23" t="str">
        <f>IF(D849="","",VLOOKUP(D849,MASTERLIST!$A:$E,2,FALSE))</f>
        <v>Nam Development</v>
      </c>
      <c r="I849" s="42" t="s">
        <v>19</v>
      </c>
      <c r="J849" s="42"/>
      <c r="K849" s="42">
        <v>55</v>
      </c>
      <c r="L849" s="41">
        <f t="shared" si="144"/>
        <v>1.7</v>
      </c>
      <c r="M849" s="41">
        <f t="shared" si="145"/>
        <v>1.7</v>
      </c>
      <c r="N849" s="22" t="str">
        <f t="shared" si="146"/>
        <v>Jacob Wasserfall</v>
      </c>
      <c r="O849" s="22" t="str">
        <f t="shared" si="151"/>
        <v>Development</v>
      </c>
      <c r="P849" s="22" t="str">
        <f t="shared" si="147"/>
        <v>Edibles</v>
      </c>
      <c r="Q849" s="22" t="str">
        <f t="shared" si="152"/>
        <v>D2</v>
      </c>
    </row>
    <row r="850" spans="1:17" x14ac:dyDescent="0.25">
      <c r="A850" s="125" t="str">
        <f t="shared" si="148"/>
        <v>2025-GUS-D2</v>
      </c>
      <c r="B850" s="123">
        <f t="shared" si="149"/>
        <v>45952</v>
      </c>
      <c r="C850" s="125" t="str">
        <f t="shared" si="150"/>
        <v>Day 2</v>
      </c>
      <c r="D850" s="42" t="s">
        <v>297</v>
      </c>
      <c r="E850" s="23" t="str">
        <f>IF(D850="","",VLOOKUP(D850,MASTERLIST!$A:$E,3,FALSE))</f>
        <v>Jacob</v>
      </c>
      <c r="F850" s="23" t="str">
        <f>IF(D850="","",VLOOKUP(D850,MASTERLIST!$A:$E,4,FALSE))</f>
        <v>Wasserfall</v>
      </c>
      <c r="G850" s="23" t="str">
        <f>IF(D850="","",VLOOKUP(D850,MASTERLIST!$A:$E,5,FALSE))</f>
        <v>Nam Development</v>
      </c>
      <c r="H850" s="23" t="str">
        <f>IF(D850="","",VLOOKUP(D850,MASTERLIST!$A:$E,2,FALSE))</f>
        <v>Nam Development</v>
      </c>
      <c r="I850" s="42" t="s">
        <v>19</v>
      </c>
      <c r="J850" s="42"/>
      <c r="K850" s="42">
        <v>54</v>
      </c>
      <c r="L850" s="41">
        <f t="shared" si="144"/>
        <v>1.6</v>
      </c>
      <c r="M850" s="41">
        <f t="shared" si="145"/>
        <v>1.6</v>
      </c>
      <c r="N850" s="22" t="str">
        <f t="shared" si="146"/>
        <v>Jacob Wasserfall</v>
      </c>
      <c r="O850" s="22" t="str">
        <f t="shared" si="151"/>
        <v>Development</v>
      </c>
      <c r="P850" s="22" t="str">
        <f t="shared" si="147"/>
        <v>Edibles</v>
      </c>
      <c r="Q850" s="22" t="str">
        <f t="shared" si="152"/>
        <v>D2</v>
      </c>
    </row>
    <row r="851" spans="1:17" x14ac:dyDescent="0.25">
      <c r="A851" s="125" t="str">
        <f t="shared" si="148"/>
        <v>2025-GUS-D2</v>
      </c>
      <c r="B851" s="123">
        <f t="shared" si="149"/>
        <v>45952</v>
      </c>
      <c r="C851" s="125" t="str">
        <f t="shared" si="150"/>
        <v>Day 2</v>
      </c>
      <c r="D851" s="42" t="s">
        <v>297</v>
      </c>
      <c r="E851" s="23" t="str">
        <f>IF(D851="","",VLOOKUP(D851,MASTERLIST!$A:$E,3,FALSE))</f>
        <v>Jacob</v>
      </c>
      <c r="F851" s="23" t="str">
        <f>IF(D851="","",VLOOKUP(D851,MASTERLIST!$A:$E,4,FALSE))</f>
        <v>Wasserfall</v>
      </c>
      <c r="G851" s="23" t="str">
        <f>IF(D851="","",VLOOKUP(D851,MASTERLIST!$A:$E,5,FALSE))</f>
        <v>Nam Development</v>
      </c>
      <c r="H851" s="23" t="str">
        <f>IF(D851="","",VLOOKUP(D851,MASTERLIST!$A:$E,2,FALSE))</f>
        <v>Nam Development</v>
      </c>
      <c r="I851" s="42" t="s">
        <v>19</v>
      </c>
      <c r="J851" s="42"/>
      <c r="K851" s="42">
        <v>48</v>
      </c>
      <c r="L851" s="41">
        <f t="shared" si="144"/>
        <v>1.1000000000000001</v>
      </c>
      <c r="M851" s="41">
        <f t="shared" si="145"/>
        <v>1.1000000000000001</v>
      </c>
      <c r="N851" s="22" t="str">
        <f t="shared" si="146"/>
        <v>Jacob Wasserfall</v>
      </c>
      <c r="O851" s="22" t="str">
        <f t="shared" si="151"/>
        <v>Development</v>
      </c>
      <c r="P851" s="22" t="str">
        <f t="shared" si="147"/>
        <v>Edibles</v>
      </c>
      <c r="Q851" s="22" t="str">
        <f t="shared" si="152"/>
        <v>D2</v>
      </c>
    </row>
    <row r="852" spans="1:17" x14ac:dyDescent="0.25">
      <c r="A852" s="125" t="str">
        <f t="shared" si="148"/>
        <v>2025-GUS-D2</v>
      </c>
      <c r="B852" s="123">
        <f t="shared" si="149"/>
        <v>45952</v>
      </c>
      <c r="C852" s="125" t="str">
        <f t="shared" si="150"/>
        <v>Day 2</v>
      </c>
      <c r="D852" s="42" t="s">
        <v>297</v>
      </c>
      <c r="E852" s="23" t="str">
        <f>IF(D852="","",VLOOKUP(D852,MASTERLIST!$A:$E,3,FALSE))</f>
        <v>Jacob</v>
      </c>
      <c r="F852" s="23" t="str">
        <f>IF(D852="","",VLOOKUP(D852,MASTERLIST!$A:$E,4,FALSE))</f>
        <v>Wasserfall</v>
      </c>
      <c r="G852" s="23" t="str">
        <f>IF(D852="","",VLOOKUP(D852,MASTERLIST!$A:$E,5,FALSE))</f>
        <v>Nam Development</v>
      </c>
      <c r="H852" s="23" t="str">
        <f>IF(D852="","",VLOOKUP(D852,MASTERLIST!$A:$E,2,FALSE))</f>
        <v>Nam Development</v>
      </c>
      <c r="I852" s="42" t="s">
        <v>19</v>
      </c>
      <c r="J852" s="42"/>
      <c r="K852" s="42">
        <v>62</v>
      </c>
      <c r="L852" s="41">
        <f t="shared" ref="L852:L915" si="153">IF(K852="","",IF(I852="",ROUND(HLOOKUP(J852,kgList,K852,FALSE),1),ROUND(HLOOKUP(I852,kgList,K852,FALSE),1)))</f>
        <v>2.5</v>
      </c>
      <c r="M852" s="41">
        <f t="shared" ref="M852:M915" si="154">IF(L852="","",IF(COUNTA(I852:J852)&gt;1,"Edible or Inedible",IF(COUNTA(I852)=1,L852*1,IF(COUNTA(J852)=1,L852*1,"ERROR"))))</f>
        <v>2.5</v>
      </c>
      <c r="N852" s="22" t="str">
        <f t="shared" si="146"/>
        <v>Jacob Wasserfall</v>
      </c>
      <c r="O852" s="22" t="str">
        <f t="shared" si="151"/>
        <v>Development</v>
      </c>
      <c r="P852" s="22" t="str">
        <f t="shared" si="147"/>
        <v>Edibles</v>
      </c>
      <c r="Q852" s="22" t="str">
        <f t="shared" si="152"/>
        <v>D2</v>
      </c>
    </row>
    <row r="853" spans="1:17" x14ac:dyDescent="0.25">
      <c r="A853" s="125" t="str">
        <f t="shared" si="148"/>
        <v>2025-GUS-D2</v>
      </c>
      <c r="B853" s="123">
        <f t="shared" si="149"/>
        <v>45952</v>
      </c>
      <c r="C853" s="125" t="str">
        <f t="shared" si="150"/>
        <v>Day 2</v>
      </c>
      <c r="D853" s="42" t="s">
        <v>297</v>
      </c>
      <c r="E853" s="23" t="str">
        <f>IF(D853="","",VLOOKUP(D853,MASTERLIST!$A:$E,3,FALSE))</f>
        <v>Jacob</v>
      </c>
      <c r="F853" s="23" t="str">
        <f>IF(D853="","",VLOOKUP(D853,MASTERLIST!$A:$E,4,FALSE))</f>
        <v>Wasserfall</v>
      </c>
      <c r="G853" s="23" t="str">
        <f>IF(D853="","",VLOOKUP(D853,MASTERLIST!$A:$E,5,FALSE))</f>
        <v>Nam Development</v>
      </c>
      <c r="H853" s="23" t="str">
        <f>IF(D853="","",VLOOKUP(D853,MASTERLIST!$A:$E,2,FALSE))</f>
        <v>Nam Development</v>
      </c>
      <c r="I853" s="42" t="s">
        <v>19</v>
      </c>
      <c r="J853" s="42"/>
      <c r="K853" s="42">
        <v>58</v>
      </c>
      <c r="L853" s="41">
        <f t="shared" si="153"/>
        <v>2</v>
      </c>
      <c r="M853" s="41">
        <f t="shared" si="154"/>
        <v>2</v>
      </c>
      <c r="N853" s="22" t="str">
        <f t="shared" si="146"/>
        <v>Jacob Wasserfall</v>
      </c>
      <c r="O853" s="22" t="str">
        <f t="shared" si="151"/>
        <v>Development</v>
      </c>
      <c r="P853" s="22" t="str">
        <f t="shared" si="147"/>
        <v>Edibles</v>
      </c>
      <c r="Q853" s="22" t="str">
        <f t="shared" si="152"/>
        <v>D2</v>
      </c>
    </row>
    <row r="854" spans="1:17" x14ac:dyDescent="0.25">
      <c r="A854" s="125" t="str">
        <f t="shared" si="148"/>
        <v>2025-GUS-D2</v>
      </c>
      <c r="B854" s="123">
        <f t="shared" si="149"/>
        <v>45952</v>
      </c>
      <c r="C854" s="125" t="str">
        <f t="shared" si="150"/>
        <v>Day 2</v>
      </c>
      <c r="D854" s="42" t="s">
        <v>297</v>
      </c>
      <c r="E854" s="23" t="str">
        <f>IF(D854="","",VLOOKUP(D854,MASTERLIST!$A:$E,3,FALSE))</f>
        <v>Jacob</v>
      </c>
      <c r="F854" s="23" t="str">
        <f>IF(D854="","",VLOOKUP(D854,MASTERLIST!$A:$E,4,FALSE))</f>
        <v>Wasserfall</v>
      </c>
      <c r="G854" s="23" t="str">
        <f>IF(D854="","",VLOOKUP(D854,MASTERLIST!$A:$E,5,FALSE))</f>
        <v>Nam Development</v>
      </c>
      <c r="H854" s="23" t="str">
        <f>IF(D854="","",VLOOKUP(D854,MASTERLIST!$A:$E,2,FALSE))</f>
        <v>Nam Development</v>
      </c>
      <c r="I854" s="42" t="s">
        <v>19</v>
      </c>
      <c r="J854" s="42"/>
      <c r="K854" s="42">
        <v>59</v>
      </c>
      <c r="L854" s="41">
        <f t="shared" si="153"/>
        <v>2.1</v>
      </c>
      <c r="M854" s="41">
        <f t="shared" si="154"/>
        <v>2.1</v>
      </c>
      <c r="N854" s="22" t="str">
        <f t="shared" si="146"/>
        <v>Jacob Wasserfall</v>
      </c>
      <c r="O854" s="22" t="str">
        <f t="shared" si="151"/>
        <v>Development</v>
      </c>
      <c r="P854" s="22" t="str">
        <f t="shared" si="147"/>
        <v>Edibles</v>
      </c>
      <c r="Q854" s="22" t="str">
        <f t="shared" si="152"/>
        <v>D2</v>
      </c>
    </row>
    <row r="855" spans="1:17" x14ac:dyDescent="0.25">
      <c r="A855" s="125" t="str">
        <f t="shared" si="148"/>
        <v>2025-GUS-D2</v>
      </c>
      <c r="B855" s="123">
        <f t="shared" si="149"/>
        <v>45952</v>
      </c>
      <c r="C855" s="125" t="str">
        <f t="shared" si="150"/>
        <v>Day 2</v>
      </c>
      <c r="D855" s="42" t="s">
        <v>510</v>
      </c>
      <c r="E855" s="23" t="str">
        <f>IF(D855="","",VLOOKUP(D855,MASTERLIST!$A:$E,3,FALSE))</f>
        <v>Alexander Albert</v>
      </c>
      <c r="F855" s="23" t="str">
        <f>IF(D855="","",VLOOKUP(D855,MASTERLIST!$A:$E,4,FALSE))</f>
        <v>Jansen</v>
      </c>
      <c r="G855" s="23" t="str">
        <f>IF(D855="","",VLOOKUP(D855,MASTERLIST!$A:$E,5,FALSE))</f>
        <v>Nam Development</v>
      </c>
      <c r="H855" s="23" t="str">
        <f>IF(D855="","",VLOOKUP(D855,MASTERLIST!$A:$E,2,FALSE))</f>
        <v>Nam Development</v>
      </c>
      <c r="I855" s="42" t="s">
        <v>19</v>
      </c>
      <c r="J855" s="42"/>
      <c r="K855" s="42">
        <v>58</v>
      </c>
      <c r="L855" s="41">
        <f t="shared" si="153"/>
        <v>2</v>
      </c>
      <c r="M855" s="41">
        <f t="shared" si="154"/>
        <v>2</v>
      </c>
      <c r="N855" s="22" t="str">
        <f t="shared" si="146"/>
        <v>Alexander Albert Jansen</v>
      </c>
      <c r="O855" s="22" t="str">
        <f t="shared" si="151"/>
        <v>Development</v>
      </c>
      <c r="P855" s="22" t="str">
        <f t="shared" si="147"/>
        <v>Edibles</v>
      </c>
      <c r="Q855" s="22" t="str">
        <f t="shared" si="152"/>
        <v>D2</v>
      </c>
    </row>
    <row r="856" spans="1:17" x14ac:dyDescent="0.25">
      <c r="A856" s="125" t="str">
        <f t="shared" si="148"/>
        <v>2025-GUS-D2</v>
      </c>
      <c r="B856" s="123">
        <f t="shared" si="149"/>
        <v>45952</v>
      </c>
      <c r="C856" s="125" t="str">
        <f t="shared" si="150"/>
        <v>Day 2</v>
      </c>
      <c r="D856" s="42" t="s">
        <v>510</v>
      </c>
      <c r="E856" s="23" t="str">
        <f>IF(D856="","",VLOOKUP(D856,MASTERLIST!$A:$E,3,FALSE))</f>
        <v>Alexander Albert</v>
      </c>
      <c r="F856" s="23" t="str">
        <f>IF(D856="","",VLOOKUP(D856,MASTERLIST!$A:$E,4,FALSE))</f>
        <v>Jansen</v>
      </c>
      <c r="G856" s="23" t="str">
        <f>IF(D856="","",VLOOKUP(D856,MASTERLIST!$A:$E,5,FALSE))</f>
        <v>Nam Development</v>
      </c>
      <c r="H856" s="23" t="str">
        <f>IF(D856="","",VLOOKUP(D856,MASTERLIST!$A:$E,2,FALSE))</f>
        <v>Nam Development</v>
      </c>
      <c r="I856" s="42" t="s">
        <v>19</v>
      </c>
      <c r="J856" s="42"/>
      <c r="K856" s="42">
        <v>56</v>
      </c>
      <c r="L856" s="41">
        <f t="shared" si="153"/>
        <v>1.8</v>
      </c>
      <c r="M856" s="41">
        <f t="shared" si="154"/>
        <v>1.8</v>
      </c>
      <c r="N856" s="22" t="str">
        <f t="shared" si="146"/>
        <v>Alexander Albert Jansen</v>
      </c>
      <c r="O856" s="22" t="str">
        <f t="shared" si="151"/>
        <v>Development</v>
      </c>
      <c r="P856" s="22" t="str">
        <f t="shared" si="147"/>
        <v>Edibles</v>
      </c>
      <c r="Q856" s="22" t="str">
        <f t="shared" si="152"/>
        <v>D2</v>
      </c>
    </row>
    <row r="857" spans="1:17" x14ac:dyDescent="0.25">
      <c r="A857" s="125" t="str">
        <f t="shared" si="148"/>
        <v>2025-GUS-D2</v>
      </c>
      <c r="B857" s="123">
        <f t="shared" si="149"/>
        <v>45952</v>
      </c>
      <c r="C857" s="125" t="str">
        <f t="shared" si="150"/>
        <v>Day 2</v>
      </c>
      <c r="D857" s="42" t="s">
        <v>510</v>
      </c>
      <c r="E857" s="23" t="str">
        <f>IF(D857="","",VLOOKUP(D857,MASTERLIST!$A:$E,3,FALSE))</f>
        <v>Alexander Albert</v>
      </c>
      <c r="F857" s="23" t="str">
        <f>IF(D857="","",VLOOKUP(D857,MASTERLIST!$A:$E,4,FALSE))</f>
        <v>Jansen</v>
      </c>
      <c r="G857" s="23" t="str">
        <f>IF(D857="","",VLOOKUP(D857,MASTERLIST!$A:$E,5,FALSE))</f>
        <v>Nam Development</v>
      </c>
      <c r="H857" s="23" t="str">
        <f>IF(D857="","",VLOOKUP(D857,MASTERLIST!$A:$E,2,FALSE))</f>
        <v>Nam Development</v>
      </c>
      <c r="I857" s="42" t="s">
        <v>19</v>
      </c>
      <c r="J857" s="42"/>
      <c r="K857" s="42">
        <v>54</v>
      </c>
      <c r="L857" s="41">
        <f t="shared" si="153"/>
        <v>1.6</v>
      </c>
      <c r="M857" s="41">
        <f t="shared" si="154"/>
        <v>1.6</v>
      </c>
      <c r="N857" s="22" t="str">
        <f t="shared" si="146"/>
        <v>Alexander Albert Jansen</v>
      </c>
      <c r="O857" s="22" t="str">
        <f t="shared" si="151"/>
        <v>Development</v>
      </c>
      <c r="P857" s="22" t="str">
        <f t="shared" si="147"/>
        <v>Edibles</v>
      </c>
      <c r="Q857" s="22" t="str">
        <f t="shared" si="152"/>
        <v>D2</v>
      </c>
    </row>
    <row r="858" spans="1:17" x14ac:dyDescent="0.25">
      <c r="A858" s="125" t="str">
        <f t="shared" si="148"/>
        <v>2025-GUS-D2</v>
      </c>
      <c r="B858" s="123">
        <f t="shared" si="149"/>
        <v>45952</v>
      </c>
      <c r="C858" s="125" t="str">
        <f t="shared" si="150"/>
        <v>Day 2</v>
      </c>
      <c r="D858" s="42" t="s">
        <v>510</v>
      </c>
      <c r="E858" s="23" t="str">
        <f>IF(D858="","",VLOOKUP(D858,MASTERLIST!$A:$E,3,FALSE))</f>
        <v>Alexander Albert</v>
      </c>
      <c r="F858" s="23" t="str">
        <f>IF(D858="","",VLOOKUP(D858,MASTERLIST!$A:$E,4,FALSE))</f>
        <v>Jansen</v>
      </c>
      <c r="G858" s="23" t="str">
        <f>IF(D858="","",VLOOKUP(D858,MASTERLIST!$A:$E,5,FALSE))</f>
        <v>Nam Development</v>
      </c>
      <c r="H858" s="23" t="str">
        <f>IF(D858="","",VLOOKUP(D858,MASTERLIST!$A:$E,2,FALSE))</f>
        <v>Nam Development</v>
      </c>
      <c r="I858" s="42" t="s">
        <v>19</v>
      </c>
      <c r="J858" s="42"/>
      <c r="K858" s="42">
        <v>43</v>
      </c>
      <c r="L858" s="41">
        <f t="shared" si="153"/>
        <v>0.8</v>
      </c>
      <c r="M858" s="41">
        <f t="shared" si="154"/>
        <v>0.8</v>
      </c>
      <c r="N858" s="22" t="str">
        <f t="shared" ref="N858:N921" si="155">CONCATENATE(E858," ",F858)</f>
        <v>Alexander Albert Jansen</v>
      </c>
      <c r="O858" s="22" t="str">
        <f t="shared" si="151"/>
        <v>Development</v>
      </c>
      <c r="P858" s="22" t="str">
        <f t="shared" ref="P858:P921" si="156">IF(I858="",IF(J858="","",$J$1),$I$1)</f>
        <v>Edibles</v>
      </c>
      <c r="Q858" s="22" t="str">
        <f t="shared" si="152"/>
        <v>D2</v>
      </c>
    </row>
    <row r="859" spans="1:17" x14ac:dyDescent="0.25">
      <c r="A859" s="125" t="str">
        <f t="shared" si="148"/>
        <v>2025-GUS-D2</v>
      </c>
      <c r="B859" s="123">
        <f t="shared" si="149"/>
        <v>45952</v>
      </c>
      <c r="C859" s="125" t="str">
        <f t="shared" si="150"/>
        <v>Day 2</v>
      </c>
      <c r="D859" s="42" t="s">
        <v>510</v>
      </c>
      <c r="E859" s="23" t="str">
        <f>IF(D859="","",VLOOKUP(D859,MASTERLIST!$A:$E,3,FALSE))</f>
        <v>Alexander Albert</v>
      </c>
      <c r="F859" s="23" t="str">
        <f>IF(D859="","",VLOOKUP(D859,MASTERLIST!$A:$E,4,FALSE))</f>
        <v>Jansen</v>
      </c>
      <c r="G859" s="23" t="str">
        <f>IF(D859="","",VLOOKUP(D859,MASTERLIST!$A:$E,5,FALSE))</f>
        <v>Nam Development</v>
      </c>
      <c r="H859" s="23" t="str">
        <f>IF(D859="","",VLOOKUP(D859,MASTERLIST!$A:$E,2,FALSE))</f>
        <v>Nam Development</v>
      </c>
      <c r="I859" s="42" t="s">
        <v>19</v>
      </c>
      <c r="J859" s="42"/>
      <c r="K859" s="42">
        <v>54</v>
      </c>
      <c r="L859" s="41">
        <f t="shared" si="153"/>
        <v>1.6</v>
      </c>
      <c r="M859" s="41">
        <f t="shared" si="154"/>
        <v>1.6</v>
      </c>
      <c r="N859" s="22" t="str">
        <f t="shared" si="155"/>
        <v>Alexander Albert Jansen</v>
      </c>
      <c r="O859" s="22" t="str">
        <f t="shared" si="151"/>
        <v>Development</v>
      </c>
      <c r="P859" s="22" t="str">
        <f t="shared" si="156"/>
        <v>Edibles</v>
      </c>
      <c r="Q859" s="22" t="str">
        <f t="shared" si="152"/>
        <v>D2</v>
      </c>
    </row>
    <row r="860" spans="1:17" x14ac:dyDescent="0.25">
      <c r="A860" s="125" t="str">
        <f t="shared" si="148"/>
        <v>2025-GUS-D2</v>
      </c>
      <c r="B860" s="123">
        <f t="shared" si="149"/>
        <v>45952</v>
      </c>
      <c r="C860" s="125" t="str">
        <f t="shared" si="150"/>
        <v>Day 2</v>
      </c>
      <c r="D860" s="42" t="s">
        <v>510</v>
      </c>
      <c r="E860" s="23" t="str">
        <f>IF(D860="","",VLOOKUP(D860,MASTERLIST!$A:$E,3,FALSE))</f>
        <v>Alexander Albert</v>
      </c>
      <c r="F860" s="23" t="str">
        <f>IF(D860="","",VLOOKUP(D860,MASTERLIST!$A:$E,4,FALSE))</f>
        <v>Jansen</v>
      </c>
      <c r="G860" s="23" t="str">
        <f>IF(D860="","",VLOOKUP(D860,MASTERLIST!$A:$E,5,FALSE))</f>
        <v>Nam Development</v>
      </c>
      <c r="H860" s="23" t="str">
        <f>IF(D860="","",VLOOKUP(D860,MASTERLIST!$A:$E,2,FALSE))</f>
        <v>Nam Development</v>
      </c>
      <c r="I860" s="42" t="s">
        <v>19</v>
      </c>
      <c r="J860" s="42"/>
      <c r="K860" s="42">
        <v>50</v>
      </c>
      <c r="L860" s="41">
        <f t="shared" si="153"/>
        <v>1.3</v>
      </c>
      <c r="M860" s="41">
        <f t="shared" si="154"/>
        <v>1.3</v>
      </c>
      <c r="N860" s="22" t="str">
        <f t="shared" si="155"/>
        <v>Alexander Albert Jansen</v>
      </c>
      <c r="O860" s="22" t="str">
        <f t="shared" si="151"/>
        <v>Development</v>
      </c>
      <c r="P860" s="22" t="str">
        <f t="shared" si="156"/>
        <v>Edibles</v>
      </c>
      <c r="Q860" s="22" t="str">
        <f t="shared" si="152"/>
        <v>D2</v>
      </c>
    </row>
    <row r="861" spans="1:17" x14ac:dyDescent="0.25">
      <c r="A861" s="125" t="str">
        <f t="shared" si="148"/>
        <v>2025-GUS-D2</v>
      </c>
      <c r="B861" s="123">
        <f t="shared" si="149"/>
        <v>45952</v>
      </c>
      <c r="C861" s="125" t="str">
        <f t="shared" si="150"/>
        <v>Day 2</v>
      </c>
      <c r="D861" s="42" t="s">
        <v>510</v>
      </c>
      <c r="E861" s="23" t="str">
        <f>IF(D861="","",VLOOKUP(D861,MASTERLIST!$A:$E,3,FALSE))</f>
        <v>Alexander Albert</v>
      </c>
      <c r="F861" s="23" t="str">
        <f>IF(D861="","",VLOOKUP(D861,MASTERLIST!$A:$E,4,FALSE))</f>
        <v>Jansen</v>
      </c>
      <c r="G861" s="23" t="str">
        <f>IF(D861="","",VLOOKUP(D861,MASTERLIST!$A:$E,5,FALSE))</f>
        <v>Nam Development</v>
      </c>
      <c r="H861" s="23" t="str">
        <f>IF(D861="","",VLOOKUP(D861,MASTERLIST!$A:$E,2,FALSE))</f>
        <v>Nam Development</v>
      </c>
      <c r="I861" s="42" t="s">
        <v>19</v>
      </c>
      <c r="J861" s="42"/>
      <c r="K861" s="42">
        <v>45</v>
      </c>
      <c r="L861" s="41">
        <f t="shared" si="153"/>
        <v>0.9</v>
      </c>
      <c r="M861" s="41">
        <f t="shared" si="154"/>
        <v>0.9</v>
      </c>
      <c r="N861" s="22" t="str">
        <f t="shared" si="155"/>
        <v>Alexander Albert Jansen</v>
      </c>
      <c r="O861" s="22" t="str">
        <f t="shared" si="151"/>
        <v>Development</v>
      </c>
      <c r="P861" s="22" t="str">
        <f t="shared" si="156"/>
        <v>Edibles</v>
      </c>
      <c r="Q861" s="22" t="str">
        <f t="shared" si="152"/>
        <v>D2</v>
      </c>
    </row>
    <row r="862" spans="1:17" x14ac:dyDescent="0.25">
      <c r="A862" s="125" t="str">
        <f t="shared" si="148"/>
        <v>2025-GUS-D2</v>
      </c>
      <c r="B862" s="123">
        <f t="shared" si="149"/>
        <v>45952</v>
      </c>
      <c r="C862" s="125" t="str">
        <f t="shared" si="150"/>
        <v>Day 2</v>
      </c>
      <c r="D862" s="42" t="s">
        <v>510</v>
      </c>
      <c r="E862" s="23" t="str">
        <f>IF(D862="","",VLOOKUP(D862,MASTERLIST!$A:$E,3,FALSE))</f>
        <v>Alexander Albert</v>
      </c>
      <c r="F862" s="23" t="str">
        <f>IF(D862="","",VLOOKUP(D862,MASTERLIST!$A:$E,4,FALSE))</f>
        <v>Jansen</v>
      </c>
      <c r="G862" s="23" t="str">
        <f>IF(D862="","",VLOOKUP(D862,MASTERLIST!$A:$E,5,FALSE))</f>
        <v>Nam Development</v>
      </c>
      <c r="H862" s="23" t="str">
        <f>IF(D862="","",VLOOKUP(D862,MASTERLIST!$A:$E,2,FALSE))</f>
        <v>Nam Development</v>
      </c>
      <c r="I862" s="42" t="s">
        <v>19</v>
      </c>
      <c r="J862" s="42"/>
      <c r="K862" s="42">
        <v>49</v>
      </c>
      <c r="L862" s="41">
        <f t="shared" si="153"/>
        <v>1.2</v>
      </c>
      <c r="M862" s="41">
        <f t="shared" si="154"/>
        <v>1.2</v>
      </c>
      <c r="N862" s="22" t="str">
        <f t="shared" si="155"/>
        <v>Alexander Albert Jansen</v>
      </c>
      <c r="O862" s="22" t="str">
        <f t="shared" si="151"/>
        <v>Development</v>
      </c>
      <c r="P862" s="22" t="str">
        <f t="shared" si="156"/>
        <v>Edibles</v>
      </c>
      <c r="Q862" s="22" t="str">
        <f t="shared" si="152"/>
        <v>D2</v>
      </c>
    </row>
    <row r="863" spans="1:17" x14ac:dyDescent="0.25">
      <c r="A863" s="125" t="str">
        <f t="shared" si="148"/>
        <v>2025-GUS-D2</v>
      </c>
      <c r="B863" s="123">
        <f t="shared" si="149"/>
        <v>45952</v>
      </c>
      <c r="C863" s="125" t="str">
        <f t="shared" si="150"/>
        <v>Day 2</v>
      </c>
      <c r="D863" s="42" t="s">
        <v>510</v>
      </c>
      <c r="E863" s="23" t="str">
        <f>IF(D863="","",VLOOKUP(D863,MASTERLIST!$A:$E,3,FALSE))</f>
        <v>Alexander Albert</v>
      </c>
      <c r="F863" s="23" t="str">
        <f>IF(D863="","",VLOOKUP(D863,MASTERLIST!$A:$E,4,FALSE))</f>
        <v>Jansen</v>
      </c>
      <c r="G863" s="23" t="str">
        <f>IF(D863="","",VLOOKUP(D863,MASTERLIST!$A:$E,5,FALSE))</f>
        <v>Nam Development</v>
      </c>
      <c r="H863" s="23" t="str">
        <f>IF(D863="","",VLOOKUP(D863,MASTERLIST!$A:$E,2,FALSE))</f>
        <v>Nam Development</v>
      </c>
      <c r="I863" s="42" t="s">
        <v>19</v>
      </c>
      <c r="J863" s="42"/>
      <c r="K863" s="42">
        <v>49</v>
      </c>
      <c r="L863" s="41">
        <f t="shared" si="153"/>
        <v>1.2</v>
      </c>
      <c r="M863" s="41">
        <f t="shared" si="154"/>
        <v>1.2</v>
      </c>
      <c r="N863" s="22" t="str">
        <f t="shared" si="155"/>
        <v>Alexander Albert Jansen</v>
      </c>
      <c r="O863" s="22" t="str">
        <f t="shared" si="151"/>
        <v>Development</v>
      </c>
      <c r="P863" s="22" t="str">
        <f t="shared" si="156"/>
        <v>Edibles</v>
      </c>
      <c r="Q863" s="22" t="str">
        <f t="shared" si="152"/>
        <v>D2</v>
      </c>
    </row>
    <row r="864" spans="1:17" x14ac:dyDescent="0.25">
      <c r="A864" s="125" t="str">
        <f t="shared" si="148"/>
        <v>2025-GUS-D2</v>
      </c>
      <c r="B864" s="123">
        <f t="shared" si="149"/>
        <v>45952</v>
      </c>
      <c r="C864" s="125" t="str">
        <f t="shared" si="150"/>
        <v>Day 2</v>
      </c>
      <c r="D864" s="42" t="s">
        <v>510</v>
      </c>
      <c r="E864" s="23" t="str">
        <f>IF(D864="","",VLOOKUP(D864,MASTERLIST!$A:$E,3,FALSE))</f>
        <v>Alexander Albert</v>
      </c>
      <c r="F864" s="23" t="str">
        <f>IF(D864="","",VLOOKUP(D864,MASTERLIST!$A:$E,4,FALSE))</f>
        <v>Jansen</v>
      </c>
      <c r="G864" s="23" t="str">
        <f>IF(D864="","",VLOOKUP(D864,MASTERLIST!$A:$E,5,FALSE))</f>
        <v>Nam Development</v>
      </c>
      <c r="H864" s="23" t="str">
        <f>IF(D864="","",VLOOKUP(D864,MASTERLIST!$A:$E,2,FALSE))</f>
        <v>Nam Development</v>
      </c>
      <c r="I864" s="42" t="s">
        <v>19</v>
      </c>
      <c r="J864" s="42"/>
      <c r="K864" s="42">
        <v>56</v>
      </c>
      <c r="L864" s="41">
        <f t="shared" si="153"/>
        <v>1.8</v>
      </c>
      <c r="M864" s="41">
        <f t="shared" si="154"/>
        <v>1.8</v>
      </c>
      <c r="N864" s="22" t="str">
        <f t="shared" si="155"/>
        <v>Alexander Albert Jansen</v>
      </c>
      <c r="O864" s="22" t="str">
        <f t="shared" si="151"/>
        <v>Development</v>
      </c>
      <c r="P864" s="22" t="str">
        <f t="shared" si="156"/>
        <v>Edibles</v>
      </c>
      <c r="Q864" s="22" t="str">
        <f t="shared" si="152"/>
        <v>D2</v>
      </c>
    </row>
    <row r="865" spans="1:17" x14ac:dyDescent="0.25">
      <c r="A865" s="125" t="str">
        <f t="shared" si="148"/>
        <v>2025-GUS-D2</v>
      </c>
      <c r="B865" s="123">
        <f t="shared" si="149"/>
        <v>45952</v>
      </c>
      <c r="C865" s="125" t="str">
        <f t="shared" si="150"/>
        <v>Day 2</v>
      </c>
      <c r="D865" s="42" t="s">
        <v>510</v>
      </c>
      <c r="E865" s="23" t="str">
        <f>IF(D865="","",VLOOKUP(D865,MASTERLIST!$A:$E,3,FALSE))</f>
        <v>Alexander Albert</v>
      </c>
      <c r="F865" s="23" t="str">
        <f>IF(D865="","",VLOOKUP(D865,MASTERLIST!$A:$E,4,FALSE))</f>
        <v>Jansen</v>
      </c>
      <c r="G865" s="23" t="str">
        <f>IF(D865="","",VLOOKUP(D865,MASTERLIST!$A:$E,5,FALSE))</f>
        <v>Nam Development</v>
      </c>
      <c r="H865" s="23" t="str">
        <f>IF(D865="","",VLOOKUP(D865,MASTERLIST!$A:$E,2,FALSE))</f>
        <v>Nam Development</v>
      </c>
      <c r="I865" s="42" t="s">
        <v>19</v>
      </c>
      <c r="J865" s="42"/>
      <c r="K865" s="42">
        <v>55</v>
      </c>
      <c r="L865" s="41">
        <f t="shared" si="153"/>
        <v>1.7</v>
      </c>
      <c r="M865" s="41">
        <f t="shared" si="154"/>
        <v>1.7</v>
      </c>
      <c r="N865" s="22" t="str">
        <f t="shared" si="155"/>
        <v>Alexander Albert Jansen</v>
      </c>
      <c r="O865" s="22" t="str">
        <f t="shared" si="151"/>
        <v>Development</v>
      </c>
      <c r="P865" s="22" t="str">
        <f t="shared" si="156"/>
        <v>Edibles</v>
      </c>
      <c r="Q865" s="22" t="str">
        <f t="shared" si="152"/>
        <v>D2</v>
      </c>
    </row>
    <row r="866" spans="1:17" x14ac:dyDescent="0.25">
      <c r="A866" s="125" t="str">
        <f t="shared" si="148"/>
        <v>2025-GUS-D2</v>
      </c>
      <c r="B866" s="123">
        <f t="shared" si="149"/>
        <v>45952</v>
      </c>
      <c r="C866" s="125" t="str">
        <f t="shared" si="150"/>
        <v>Day 2</v>
      </c>
      <c r="D866" s="42" t="s">
        <v>510</v>
      </c>
      <c r="E866" s="23" t="str">
        <f>IF(D866="","",VLOOKUP(D866,MASTERLIST!$A:$E,3,FALSE))</f>
        <v>Alexander Albert</v>
      </c>
      <c r="F866" s="23" t="str">
        <f>IF(D866="","",VLOOKUP(D866,MASTERLIST!$A:$E,4,FALSE))</f>
        <v>Jansen</v>
      </c>
      <c r="G866" s="23" t="str">
        <f>IF(D866="","",VLOOKUP(D866,MASTERLIST!$A:$E,5,FALSE))</f>
        <v>Nam Development</v>
      </c>
      <c r="H866" s="23" t="str">
        <f>IF(D866="","",VLOOKUP(D866,MASTERLIST!$A:$E,2,FALSE))</f>
        <v>Nam Development</v>
      </c>
      <c r="I866" s="42" t="s">
        <v>19</v>
      </c>
      <c r="J866" s="42"/>
      <c r="K866" s="42">
        <v>49</v>
      </c>
      <c r="L866" s="41">
        <f t="shared" si="153"/>
        <v>1.2</v>
      </c>
      <c r="M866" s="41">
        <f t="shared" si="154"/>
        <v>1.2</v>
      </c>
      <c r="N866" s="22" t="str">
        <f t="shared" si="155"/>
        <v>Alexander Albert Jansen</v>
      </c>
      <c r="O866" s="22" t="str">
        <f t="shared" si="151"/>
        <v>Development</v>
      </c>
      <c r="P866" s="22" t="str">
        <f t="shared" si="156"/>
        <v>Edibles</v>
      </c>
      <c r="Q866" s="22" t="str">
        <f t="shared" si="152"/>
        <v>D2</v>
      </c>
    </row>
    <row r="867" spans="1:17" x14ac:dyDescent="0.25">
      <c r="A867" s="125" t="str">
        <f t="shared" si="148"/>
        <v>2025-GUS-D2</v>
      </c>
      <c r="B867" s="123">
        <f t="shared" si="149"/>
        <v>45952</v>
      </c>
      <c r="C867" s="125" t="str">
        <f t="shared" si="150"/>
        <v>Day 2</v>
      </c>
      <c r="D867" s="42" t="s">
        <v>510</v>
      </c>
      <c r="E867" s="23" t="str">
        <f>IF(D867="","",VLOOKUP(D867,MASTERLIST!$A:$E,3,FALSE))</f>
        <v>Alexander Albert</v>
      </c>
      <c r="F867" s="23" t="str">
        <f>IF(D867="","",VLOOKUP(D867,MASTERLIST!$A:$E,4,FALSE))</f>
        <v>Jansen</v>
      </c>
      <c r="G867" s="23" t="str">
        <f>IF(D867="","",VLOOKUP(D867,MASTERLIST!$A:$E,5,FALSE))</f>
        <v>Nam Development</v>
      </c>
      <c r="H867" s="23" t="str">
        <f>IF(D867="","",VLOOKUP(D867,MASTERLIST!$A:$E,2,FALSE))</f>
        <v>Nam Development</v>
      </c>
      <c r="I867" s="42" t="s">
        <v>19</v>
      </c>
      <c r="J867" s="42"/>
      <c r="K867" s="42">
        <v>45</v>
      </c>
      <c r="L867" s="41">
        <f t="shared" si="153"/>
        <v>0.9</v>
      </c>
      <c r="M867" s="41">
        <f t="shared" si="154"/>
        <v>0.9</v>
      </c>
      <c r="N867" s="22" t="str">
        <f t="shared" si="155"/>
        <v>Alexander Albert Jansen</v>
      </c>
      <c r="O867" s="22" t="str">
        <f t="shared" si="151"/>
        <v>Development</v>
      </c>
      <c r="P867" s="22" t="str">
        <f t="shared" si="156"/>
        <v>Edibles</v>
      </c>
      <c r="Q867" s="22" t="str">
        <f t="shared" si="152"/>
        <v>D2</v>
      </c>
    </row>
    <row r="868" spans="1:17" x14ac:dyDescent="0.25">
      <c r="A868" s="125" t="str">
        <f t="shared" ref="A868:A931" si="157">IF(D868="","",A867)</f>
        <v>2025-GUS-D2</v>
      </c>
      <c r="B868" s="123">
        <f t="shared" ref="B868:B931" si="158">IF(D868="","",B867)</f>
        <v>45952</v>
      </c>
      <c r="C868" s="125" t="str">
        <f t="shared" ref="C868:C931" si="159">IF(D868="","",C867)</f>
        <v>Day 2</v>
      </c>
      <c r="D868" s="42" t="s">
        <v>510</v>
      </c>
      <c r="E868" s="23" t="str">
        <f>IF(D868="","",VLOOKUP(D868,MASTERLIST!$A:$E,3,FALSE))</f>
        <v>Alexander Albert</v>
      </c>
      <c r="F868" s="23" t="str">
        <f>IF(D868="","",VLOOKUP(D868,MASTERLIST!$A:$E,4,FALSE))</f>
        <v>Jansen</v>
      </c>
      <c r="G868" s="23" t="str">
        <f>IF(D868="","",VLOOKUP(D868,MASTERLIST!$A:$E,5,FALSE))</f>
        <v>Nam Development</v>
      </c>
      <c r="H868" s="23" t="str">
        <f>IF(D868="","",VLOOKUP(D868,MASTERLIST!$A:$E,2,FALSE))</f>
        <v>Nam Development</v>
      </c>
      <c r="I868" s="42" t="s">
        <v>19</v>
      </c>
      <c r="J868" s="42"/>
      <c r="K868" s="42">
        <v>46</v>
      </c>
      <c r="L868" s="41">
        <f t="shared" si="153"/>
        <v>1</v>
      </c>
      <c r="M868" s="41">
        <f t="shared" si="154"/>
        <v>1</v>
      </c>
      <c r="N868" s="22" t="str">
        <f t="shared" si="155"/>
        <v>Alexander Albert Jansen</v>
      </c>
      <c r="O868" s="22" t="str">
        <f t="shared" si="151"/>
        <v>Development</v>
      </c>
      <c r="P868" s="22" t="str">
        <f t="shared" si="156"/>
        <v>Edibles</v>
      </c>
      <c r="Q868" s="22" t="str">
        <f t="shared" si="152"/>
        <v>D2</v>
      </c>
    </row>
    <row r="869" spans="1:17" x14ac:dyDescent="0.25">
      <c r="A869" s="125" t="str">
        <f t="shared" si="157"/>
        <v>2025-GUS-D2</v>
      </c>
      <c r="B869" s="123">
        <f t="shared" si="158"/>
        <v>45952</v>
      </c>
      <c r="C869" s="125" t="str">
        <f t="shared" si="159"/>
        <v>Day 2</v>
      </c>
      <c r="D869" s="42" t="s">
        <v>510</v>
      </c>
      <c r="E869" s="23" t="str">
        <f>IF(D869="","",VLOOKUP(D869,MASTERLIST!$A:$E,3,FALSE))</f>
        <v>Alexander Albert</v>
      </c>
      <c r="F869" s="23" t="str">
        <f>IF(D869="","",VLOOKUP(D869,MASTERLIST!$A:$E,4,FALSE))</f>
        <v>Jansen</v>
      </c>
      <c r="G869" s="23" t="str">
        <f>IF(D869="","",VLOOKUP(D869,MASTERLIST!$A:$E,5,FALSE))</f>
        <v>Nam Development</v>
      </c>
      <c r="H869" s="23" t="str">
        <f>IF(D869="","",VLOOKUP(D869,MASTERLIST!$A:$E,2,FALSE))</f>
        <v>Nam Development</v>
      </c>
      <c r="I869" s="42"/>
      <c r="J869" s="42" t="s">
        <v>141</v>
      </c>
      <c r="K869" s="42">
        <v>110</v>
      </c>
      <c r="L869" s="41">
        <f t="shared" si="153"/>
        <v>6</v>
      </c>
      <c r="M869" s="41">
        <f t="shared" si="154"/>
        <v>6</v>
      </c>
      <c r="N869" s="22" t="str">
        <f t="shared" si="155"/>
        <v>Alexander Albert Jansen</v>
      </c>
      <c r="O869" s="22" t="str">
        <f t="shared" si="151"/>
        <v>Development</v>
      </c>
      <c r="P869" s="22" t="str">
        <f t="shared" si="156"/>
        <v>Inedibles</v>
      </c>
      <c r="Q869" s="22" t="str">
        <f t="shared" si="152"/>
        <v>D2</v>
      </c>
    </row>
    <row r="870" spans="1:17" x14ac:dyDescent="0.25">
      <c r="A870" s="125" t="str">
        <f t="shared" si="157"/>
        <v>2025-GUS-D2</v>
      </c>
      <c r="B870" s="123">
        <f t="shared" si="158"/>
        <v>45952</v>
      </c>
      <c r="C870" s="125" t="str">
        <f t="shared" si="159"/>
        <v>Day 2</v>
      </c>
      <c r="D870" s="42" t="s">
        <v>483</v>
      </c>
      <c r="E870" s="23" t="str">
        <f>IF(D870="","",VLOOKUP(D870,MASTERLIST!$A:$E,3,FALSE))</f>
        <v>Izak</v>
      </c>
      <c r="F870" s="23" t="str">
        <f>IF(D870="","",VLOOKUP(D870,MASTERLIST!$A:$E,4,FALSE))</f>
        <v>Van Der Merwe</v>
      </c>
      <c r="G870" s="23" t="str">
        <f>IF(D870="","",VLOOKUP(D870,MASTERLIST!$A:$E,5,FALSE))</f>
        <v>Nam Development</v>
      </c>
      <c r="H870" s="23" t="str">
        <f>IF(D870="","",VLOOKUP(D870,MASTERLIST!$A:$E,2,FALSE))</f>
        <v>Nam Development</v>
      </c>
      <c r="I870" s="42" t="s">
        <v>19</v>
      </c>
      <c r="J870" s="42"/>
      <c r="K870" s="42">
        <v>44</v>
      </c>
      <c r="L870" s="41">
        <f t="shared" si="153"/>
        <v>0.9</v>
      </c>
      <c r="M870" s="41">
        <f t="shared" si="154"/>
        <v>0.9</v>
      </c>
      <c r="N870" s="22" t="str">
        <f t="shared" si="155"/>
        <v>Izak Van Der Merwe</v>
      </c>
      <c r="O870" s="22" t="str">
        <f t="shared" si="151"/>
        <v>Development</v>
      </c>
      <c r="P870" s="22" t="str">
        <f t="shared" si="156"/>
        <v>Edibles</v>
      </c>
      <c r="Q870" s="22" t="str">
        <f t="shared" si="152"/>
        <v>D2</v>
      </c>
    </row>
    <row r="871" spans="1:17" x14ac:dyDescent="0.25">
      <c r="A871" s="125" t="str">
        <f t="shared" si="157"/>
        <v>2025-GUS-D2</v>
      </c>
      <c r="B871" s="123">
        <f t="shared" si="158"/>
        <v>45952</v>
      </c>
      <c r="C871" s="125" t="str">
        <f t="shared" si="159"/>
        <v>Day 2</v>
      </c>
      <c r="D871" s="42" t="s">
        <v>483</v>
      </c>
      <c r="E871" s="23" t="str">
        <f>IF(D871="","",VLOOKUP(D871,MASTERLIST!$A:$E,3,FALSE))</f>
        <v>Izak</v>
      </c>
      <c r="F871" s="23" t="str">
        <f>IF(D871="","",VLOOKUP(D871,MASTERLIST!$A:$E,4,FALSE))</f>
        <v>Van Der Merwe</v>
      </c>
      <c r="G871" s="23" t="str">
        <f>IF(D871="","",VLOOKUP(D871,MASTERLIST!$A:$E,5,FALSE))</f>
        <v>Nam Development</v>
      </c>
      <c r="H871" s="23" t="str">
        <f>IF(D871="","",VLOOKUP(D871,MASTERLIST!$A:$E,2,FALSE))</f>
        <v>Nam Development</v>
      </c>
      <c r="I871" s="42" t="s">
        <v>19</v>
      </c>
      <c r="J871" s="42"/>
      <c r="K871" s="42">
        <v>63</v>
      </c>
      <c r="L871" s="41">
        <f t="shared" si="153"/>
        <v>2.6</v>
      </c>
      <c r="M871" s="41">
        <f t="shared" si="154"/>
        <v>2.6</v>
      </c>
      <c r="N871" s="22" t="str">
        <f t="shared" si="155"/>
        <v>Izak Van Der Merwe</v>
      </c>
      <c r="O871" s="22" t="str">
        <f t="shared" si="151"/>
        <v>Development</v>
      </c>
      <c r="P871" s="22" t="str">
        <f t="shared" si="156"/>
        <v>Edibles</v>
      </c>
      <c r="Q871" s="22" t="str">
        <f t="shared" si="152"/>
        <v>D2</v>
      </c>
    </row>
    <row r="872" spans="1:17" x14ac:dyDescent="0.25">
      <c r="A872" s="125" t="str">
        <f t="shared" si="157"/>
        <v>2025-GUS-D2</v>
      </c>
      <c r="B872" s="123">
        <f t="shared" si="158"/>
        <v>45952</v>
      </c>
      <c r="C872" s="125" t="str">
        <f t="shared" si="159"/>
        <v>Day 2</v>
      </c>
      <c r="D872" s="42" t="s">
        <v>483</v>
      </c>
      <c r="E872" s="23" t="str">
        <f>IF(D872="","",VLOOKUP(D872,MASTERLIST!$A:$E,3,FALSE))</f>
        <v>Izak</v>
      </c>
      <c r="F872" s="23" t="str">
        <f>IF(D872="","",VLOOKUP(D872,MASTERLIST!$A:$E,4,FALSE))</f>
        <v>Van Der Merwe</v>
      </c>
      <c r="G872" s="23" t="str">
        <f>IF(D872="","",VLOOKUP(D872,MASTERLIST!$A:$E,5,FALSE))</f>
        <v>Nam Development</v>
      </c>
      <c r="H872" s="23" t="str">
        <f>IF(D872="","",VLOOKUP(D872,MASTERLIST!$A:$E,2,FALSE))</f>
        <v>Nam Development</v>
      </c>
      <c r="I872" s="42" t="s">
        <v>19</v>
      </c>
      <c r="J872" s="42"/>
      <c r="K872" s="42">
        <v>44</v>
      </c>
      <c r="L872" s="41">
        <f t="shared" si="153"/>
        <v>0.9</v>
      </c>
      <c r="M872" s="41">
        <f t="shared" si="154"/>
        <v>0.9</v>
      </c>
      <c r="N872" s="22" t="str">
        <f t="shared" si="155"/>
        <v>Izak Van Der Merwe</v>
      </c>
      <c r="O872" s="22" t="str">
        <f t="shared" si="151"/>
        <v>Development</v>
      </c>
      <c r="P872" s="22" t="str">
        <f t="shared" si="156"/>
        <v>Edibles</v>
      </c>
      <c r="Q872" s="22" t="str">
        <f t="shared" si="152"/>
        <v>D2</v>
      </c>
    </row>
    <row r="873" spans="1:17" x14ac:dyDescent="0.25">
      <c r="A873" s="125" t="str">
        <f t="shared" si="157"/>
        <v>2025-GUS-D2</v>
      </c>
      <c r="B873" s="123">
        <f t="shared" si="158"/>
        <v>45952</v>
      </c>
      <c r="C873" s="125" t="str">
        <f t="shared" si="159"/>
        <v>Day 2</v>
      </c>
      <c r="D873" s="42" t="s">
        <v>483</v>
      </c>
      <c r="E873" s="23" t="str">
        <f>IF(D873="","",VLOOKUP(D873,MASTERLIST!$A:$E,3,FALSE))</f>
        <v>Izak</v>
      </c>
      <c r="F873" s="23" t="str">
        <f>IF(D873="","",VLOOKUP(D873,MASTERLIST!$A:$E,4,FALSE))</f>
        <v>Van Der Merwe</v>
      </c>
      <c r="G873" s="23" t="str">
        <f>IF(D873="","",VLOOKUP(D873,MASTERLIST!$A:$E,5,FALSE))</f>
        <v>Nam Development</v>
      </c>
      <c r="H873" s="23" t="str">
        <f>IF(D873="","",VLOOKUP(D873,MASTERLIST!$A:$E,2,FALSE))</f>
        <v>Nam Development</v>
      </c>
      <c r="I873" s="42" t="s">
        <v>19</v>
      </c>
      <c r="J873" s="42"/>
      <c r="K873" s="42">
        <v>51</v>
      </c>
      <c r="L873" s="41">
        <f t="shared" si="153"/>
        <v>1.4</v>
      </c>
      <c r="M873" s="41">
        <f t="shared" si="154"/>
        <v>1.4</v>
      </c>
      <c r="N873" s="22" t="str">
        <f t="shared" si="155"/>
        <v>Izak Van Der Merwe</v>
      </c>
      <c r="O873" s="22" t="str">
        <f t="shared" si="151"/>
        <v>Development</v>
      </c>
      <c r="P873" s="22" t="str">
        <f t="shared" si="156"/>
        <v>Edibles</v>
      </c>
      <c r="Q873" s="22" t="str">
        <f t="shared" si="152"/>
        <v>D2</v>
      </c>
    </row>
    <row r="874" spans="1:17" x14ac:dyDescent="0.25">
      <c r="A874" s="125" t="str">
        <f t="shared" si="157"/>
        <v>2025-GUS-D2</v>
      </c>
      <c r="B874" s="123">
        <f t="shared" si="158"/>
        <v>45952</v>
      </c>
      <c r="C874" s="125" t="str">
        <f t="shared" si="159"/>
        <v>Day 2</v>
      </c>
      <c r="D874" s="42" t="s">
        <v>483</v>
      </c>
      <c r="E874" s="23" t="str">
        <f>IF(D874="","",VLOOKUP(D874,MASTERLIST!$A:$E,3,FALSE))</f>
        <v>Izak</v>
      </c>
      <c r="F874" s="23" t="str">
        <f>IF(D874="","",VLOOKUP(D874,MASTERLIST!$A:$E,4,FALSE))</f>
        <v>Van Der Merwe</v>
      </c>
      <c r="G874" s="23" t="str">
        <f>IF(D874="","",VLOOKUP(D874,MASTERLIST!$A:$E,5,FALSE))</f>
        <v>Nam Development</v>
      </c>
      <c r="H874" s="23" t="str">
        <f>IF(D874="","",VLOOKUP(D874,MASTERLIST!$A:$E,2,FALSE))</f>
        <v>Nam Development</v>
      </c>
      <c r="I874" s="42" t="s">
        <v>19</v>
      </c>
      <c r="J874" s="42"/>
      <c r="K874" s="42">
        <v>48</v>
      </c>
      <c r="L874" s="41">
        <f t="shared" si="153"/>
        <v>1.1000000000000001</v>
      </c>
      <c r="M874" s="41">
        <f t="shared" si="154"/>
        <v>1.1000000000000001</v>
      </c>
      <c r="N874" s="22" t="str">
        <f t="shared" si="155"/>
        <v>Izak Van Der Merwe</v>
      </c>
      <c r="O874" s="22" t="str">
        <f t="shared" si="151"/>
        <v>Development</v>
      </c>
      <c r="P874" s="22" t="str">
        <f t="shared" si="156"/>
        <v>Edibles</v>
      </c>
      <c r="Q874" s="22" t="str">
        <f t="shared" si="152"/>
        <v>D2</v>
      </c>
    </row>
    <row r="875" spans="1:17" x14ac:dyDescent="0.25">
      <c r="A875" s="125" t="str">
        <f t="shared" si="157"/>
        <v>2025-GUS-D2</v>
      </c>
      <c r="B875" s="123">
        <f t="shared" si="158"/>
        <v>45952</v>
      </c>
      <c r="C875" s="125" t="str">
        <f t="shared" si="159"/>
        <v>Day 2</v>
      </c>
      <c r="D875" s="42" t="s">
        <v>483</v>
      </c>
      <c r="E875" s="23" t="str">
        <f>IF(D875="","",VLOOKUP(D875,MASTERLIST!$A:$E,3,FALSE))</f>
        <v>Izak</v>
      </c>
      <c r="F875" s="23" t="str">
        <f>IF(D875="","",VLOOKUP(D875,MASTERLIST!$A:$E,4,FALSE))</f>
        <v>Van Der Merwe</v>
      </c>
      <c r="G875" s="23" t="str">
        <f>IF(D875="","",VLOOKUP(D875,MASTERLIST!$A:$E,5,FALSE))</f>
        <v>Nam Development</v>
      </c>
      <c r="H875" s="23" t="str">
        <f>IF(D875="","",VLOOKUP(D875,MASTERLIST!$A:$E,2,FALSE))</f>
        <v>Nam Development</v>
      </c>
      <c r="I875" s="42" t="s">
        <v>19</v>
      </c>
      <c r="J875" s="42"/>
      <c r="K875" s="42">
        <v>53</v>
      </c>
      <c r="L875" s="41">
        <f t="shared" si="153"/>
        <v>1.5</v>
      </c>
      <c r="M875" s="41">
        <f t="shared" si="154"/>
        <v>1.5</v>
      </c>
      <c r="N875" s="22" t="str">
        <f t="shared" si="155"/>
        <v>Izak Van Der Merwe</v>
      </c>
      <c r="O875" s="22" t="str">
        <f t="shared" si="151"/>
        <v>Development</v>
      </c>
      <c r="P875" s="22" t="str">
        <f t="shared" si="156"/>
        <v>Edibles</v>
      </c>
      <c r="Q875" s="22" t="str">
        <f t="shared" si="152"/>
        <v>D2</v>
      </c>
    </row>
    <row r="876" spans="1:17" x14ac:dyDescent="0.25">
      <c r="A876" s="125" t="str">
        <f t="shared" si="157"/>
        <v>2025-GUS-D2</v>
      </c>
      <c r="B876" s="123">
        <f t="shared" si="158"/>
        <v>45952</v>
      </c>
      <c r="C876" s="125" t="str">
        <f t="shared" si="159"/>
        <v>Day 2</v>
      </c>
      <c r="D876" s="42" t="s">
        <v>483</v>
      </c>
      <c r="E876" s="23" t="str">
        <f>IF(D876="","",VLOOKUP(D876,MASTERLIST!$A:$E,3,FALSE))</f>
        <v>Izak</v>
      </c>
      <c r="F876" s="23" t="str">
        <f>IF(D876="","",VLOOKUP(D876,MASTERLIST!$A:$E,4,FALSE))</f>
        <v>Van Der Merwe</v>
      </c>
      <c r="G876" s="23" t="str">
        <f>IF(D876="","",VLOOKUP(D876,MASTERLIST!$A:$E,5,FALSE))</f>
        <v>Nam Development</v>
      </c>
      <c r="H876" s="23" t="str">
        <f>IF(D876="","",VLOOKUP(D876,MASTERLIST!$A:$E,2,FALSE))</f>
        <v>Nam Development</v>
      </c>
      <c r="I876" s="42" t="s">
        <v>19</v>
      </c>
      <c r="J876" s="42"/>
      <c r="K876" s="42">
        <v>50</v>
      </c>
      <c r="L876" s="41">
        <f t="shared" si="153"/>
        <v>1.3</v>
      </c>
      <c r="M876" s="41">
        <f t="shared" si="154"/>
        <v>1.3</v>
      </c>
      <c r="N876" s="22" t="str">
        <f t="shared" si="155"/>
        <v>Izak Van Der Merwe</v>
      </c>
      <c r="O876" s="22" t="str">
        <f t="shared" si="151"/>
        <v>Development</v>
      </c>
      <c r="P876" s="22" t="str">
        <f t="shared" si="156"/>
        <v>Edibles</v>
      </c>
      <c r="Q876" s="22" t="str">
        <f t="shared" si="152"/>
        <v>D2</v>
      </c>
    </row>
    <row r="877" spans="1:17" x14ac:dyDescent="0.25">
      <c r="A877" s="125" t="str">
        <f t="shared" si="157"/>
        <v>2025-GUS-D2</v>
      </c>
      <c r="B877" s="123">
        <f t="shared" si="158"/>
        <v>45952</v>
      </c>
      <c r="C877" s="125" t="str">
        <f t="shared" si="159"/>
        <v>Day 2</v>
      </c>
      <c r="D877" s="42" t="s">
        <v>483</v>
      </c>
      <c r="E877" s="23" t="str">
        <f>IF(D877="","",VLOOKUP(D877,MASTERLIST!$A:$E,3,FALSE))</f>
        <v>Izak</v>
      </c>
      <c r="F877" s="23" t="str">
        <f>IF(D877="","",VLOOKUP(D877,MASTERLIST!$A:$E,4,FALSE))</f>
        <v>Van Der Merwe</v>
      </c>
      <c r="G877" s="23" t="str">
        <f>IF(D877="","",VLOOKUP(D877,MASTERLIST!$A:$E,5,FALSE))</f>
        <v>Nam Development</v>
      </c>
      <c r="H877" s="23" t="str">
        <f>IF(D877="","",VLOOKUP(D877,MASTERLIST!$A:$E,2,FALSE))</f>
        <v>Nam Development</v>
      </c>
      <c r="I877" s="42" t="s">
        <v>19</v>
      </c>
      <c r="J877" s="42"/>
      <c r="K877" s="42">
        <v>40</v>
      </c>
      <c r="L877" s="41">
        <f t="shared" si="153"/>
        <v>0.7</v>
      </c>
      <c r="M877" s="41">
        <f t="shared" si="154"/>
        <v>0.7</v>
      </c>
      <c r="N877" s="22" t="str">
        <f t="shared" si="155"/>
        <v>Izak Van Der Merwe</v>
      </c>
      <c r="O877" s="22" t="str">
        <f t="shared" si="151"/>
        <v>Development</v>
      </c>
      <c r="P877" s="22" t="str">
        <f t="shared" si="156"/>
        <v>Edibles</v>
      </c>
      <c r="Q877" s="22" t="str">
        <f t="shared" si="152"/>
        <v>D2</v>
      </c>
    </row>
    <row r="878" spans="1:17" x14ac:dyDescent="0.25">
      <c r="A878" s="125" t="str">
        <f t="shared" si="157"/>
        <v>2025-GUS-D2</v>
      </c>
      <c r="B878" s="123">
        <f t="shared" si="158"/>
        <v>45952</v>
      </c>
      <c r="C878" s="125" t="str">
        <f t="shared" si="159"/>
        <v>Day 2</v>
      </c>
      <c r="D878" s="42" t="s">
        <v>483</v>
      </c>
      <c r="E878" s="23" t="str">
        <f>IF(D878="","",VLOOKUP(D878,MASTERLIST!$A:$E,3,FALSE))</f>
        <v>Izak</v>
      </c>
      <c r="F878" s="23" t="str">
        <f>IF(D878="","",VLOOKUP(D878,MASTERLIST!$A:$E,4,FALSE))</f>
        <v>Van Der Merwe</v>
      </c>
      <c r="G878" s="23" t="str">
        <f>IF(D878="","",VLOOKUP(D878,MASTERLIST!$A:$E,5,FALSE))</f>
        <v>Nam Development</v>
      </c>
      <c r="H878" s="23" t="str">
        <f>IF(D878="","",VLOOKUP(D878,MASTERLIST!$A:$E,2,FALSE))</f>
        <v>Nam Development</v>
      </c>
      <c r="I878" s="42" t="s">
        <v>19</v>
      </c>
      <c r="J878" s="42"/>
      <c r="K878" s="42">
        <v>46</v>
      </c>
      <c r="L878" s="41">
        <f t="shared" si="153"/>
        <v>1</v>
      </c>
      <c r="M878" s="41">
        <f t="shared" si="154"/>
        <v>1</v>
      </c>
      <c r="N878" s="22" t="str">
        <f t="shared" si="155"/>
        <v>Izak Van Der Merwe</v>
      </c>
      <c r="O878" s="22" t="str">
        <f t="shared" si="151"/>
        <v>Development</v>
      </c>
      <c r="P878" s="22" t="str">
        <f t="shared" si="156"/>
        <v>Edibles</v>
      </c>
      <c r="Q878" s="22" t="str">
        <f t="shared" si="152"/>
        <v>D2</v>
      </c>
    </row>
    <row r="879" spans="1:17" x14ac:dyDescent="0.25">
      <c r="A879" s="125" t="str">
        <f t="shared" si="157"/>
        <v>2025-GUS-D2</v>
      </c>
      <c r="B879" s="123">
        <f t="shared" si="158"/>
        <v>45952</v>
      </c>
      <c r="C879" s="125" t="str">
        <f t="shared" si="159"/>
        <v>Day 2</v>
      </c>
      <c r="D879" s="42" t="s">
        <v>483</v>
      </c>
      <c r="E879" s="23" t="str">
        <f>IF(D879="","",VLOOKUP(D879,MASTERLIST!$A:$E,3,FALSE))</f>
        <v>Izak</v>
      </c>
      <c r="F879" s="23" t="str">
        <f>IF(D879="","",VLOOKUP(D879,MASTERLIST!$A:$E,4,FALSE))</f>
        <v>Van Der Merwe</v>
      </c>
      <c r="G879" s="23" t="str">
        <f>IF(D879="","",VLOOKUP(D879,MASTERLIST!$A:$E,5,FALSE))</f>
        <v>Nam Development</v>
      </c>
      <c r="H879" s="23" t="str">
        <f>IF(D879="","",VLOOKUP(D879,MASTERLIST!$A:$E,2,FALSE))</f>
        <v>Nam Development</v>
      </c>
      <c r="I879" s="42"/>
      <c r="J879" s="42" t="s">
        <v>142</v>
      </c>
      <c r="K879" s="42">
        <v>152</v>
      </c>
      <c r="L879" s="41">
        <f t="shared" si="153"/>
        <v>16</v>
      </c>
      <c r="M879" s="41">
        <f t="shared" si="154"/>
        <v>16</v>
      </c>
      <c r="N879" s="22" t="str">
        <f t="shared" si="155"/>
        <v>Izak Van Der Merwe</v>
      </c>
      <c r="O879" s="22" t="str">
        <f t="shared" si="151"/>
        <v>Development</v>
      </c>
      <c r="P879" s="22" t="str">
        <f t="shared" si="156"/>
        <v>Inedibles</v>
      </c>
      <c r="Q879" s="22" t="str">
        <f t="shared" si="152"/>
        <v>D2</v>
      </c>
    </row>
    <row r="880" spans="1:17" x14ac:dyDescent="0.25">
      <c r="A880" s="125" t="str">
        <f t="shared" si="157"/>
        <v>2025-GUS-D2</v>
      </c>
      <c r="B880" s="123">
        <f t="shared" si="158"/>
        <v>45952</v>
      </c>
      <c r="C880" s="125" t="str">
        <f t="shared" si="159"/>
        <v>Day 2</v>
      </c>
      <c r="D880" s="42" t="s">
        <v>483</v>
      </c>
      <c r="E880" s="23" t="str">
        <f>IF(D880="","",VLOOKUP(D880,MASTERLIST!$A:$E,3,FALSE))</f>
        <v>Izak</v>
      </c>
      <c r="F880" s="23" t="str">
        <f>IF(D880="","",VLOOKUP(D880,MASTERLIST!$A:$E,4,FALSE))</f>
        <v>Van Der Merwe</v>
      </c>
      <c r="G880" s="23" t="str">
        <f>IF(D880="","",VLOOKUP(D880,MASTERLIST!$A:$E,5,FALSE))</f>
        <v>Nam Development</v>
      </c>
      <c r="H880" s="23" t="str">
        <f>IF(D880="","",VLOOKUP(D880,MASTERLIST!$A:$E,2,FALSE))</f>
        <v>Nam Development</v>
      </c>
      <c r="I880" s="42"/>
      <c r="J880" s="42" t="s">
        <v>141</v>
      </c>
      <c r="K880" s="42">
        <v>126</v>
      </c>
      <c r="L880" s="41">
        <f t="shared" si="153"/>
        <v>9.6</v>
      </c>
      <c r="M880" s="41">
        <f t="shared" si="154"/>
        <v>9.6</v>
      </c>
      <c r="N880" s="22" t="str">
        <f t="shared" si="155"/>
        <v>Izak Van Der Merwe</v>
      </c>
      <c r="O880" s="22" t="str">
        <f t="shared" si="151"/>
        <v>Development</v>
      </c>
      <c r="P880" s="22" t="str">
        <f t="shared" si="156"/>
        <v>Inedibles</v>
      </c>
      <c r="Q880" s="22" t="str">
        <f t="shared" si="152"/>
        <v>D2</v>
      </c>
    </row>
    <row r="881" spans="1:17" ht="12" thickBot="1" x14ac:dyDescent="0.3">
      <c r="A881" s="496" t="str">
        <f t="shared" si="157"/>
        <v>2025-GUS-D2</v>
      </c>
      <c r="B881" s="497">
        <f t="shared" si="158"/>
        <v>45952</v>
      </c>
      <c r="C881" s="496" t="str">
        <f t="shared" si="159"/>
        <v>Day 2</v>
      </c>
      <c r="D881" s="430" t="s">
        <v>483</v>
      </c>
      <c r="E881" s="499" t="str">
        <f>IF(D881="","",VLOOKUP(D881,MASTERLIST!$A:$E,3,FALSE))</f>
        <v>Izak</v>
      </c>
      <c r="F881" s="499" t="str">
        <f>IF(D881="","",VLOOKUP(D881,MASTERLIST!$A:$E,4,FALSE))</f>
        <v>Van Der Merwe</v>
      </c>
      <c r="G881" s="499" t="str">
        <f>IF(D881="","",VLOOKUP(D881,MASTERLIST!$A:$E,5,FALSE))</f>
        <v>Nam Development</v>
      </c>
      <c r="H881" s="499" t="str">
        <f>IF(D881="","",VLOOKUP(D881,MASTERLIST!$A:$E,2,FALSE))</f>
        <v>Nam Development</v>
      </c>
      <c r="I881" s="430"/>
      <c r="J881" s="430" t="s">
        <v>141</v>
      </c>
      <c r="K881" s="430">
        <v>76</v>
      </c>
      <c r="L881" s="500">
        <f t="shared" si="153"/>
        <v>1.7</v>
      </c>
      <c r="M881" s="500">
        <f t="shared" si="154"/>
        <v>1.7</v>
      </c>
      <c r="N881" s="22" t="str">
        <f t="shared" si="155"/>
        <v>Izak Van Der Merwe</v>
      </c>
      <c r="O881" s="22" t="str">
        <f t="shared" si="151"/>
        <v>Development</v>
      </c>
      <c r="P881" s="22" t="str">
        <f t="shared" si="156"/>
        <v>Inedibles</v>
      </c>
      <c r="Q881" s="22" t="str">
        <f t="shared" si="152"/>
        <v>D2</v>
      </c>
    </row>
    <row r="882" spans="1:17" x14ac:dyDescent="0.25">
      <c r="A882" s="493" t="s">
        <v>603</v>
      </c>
      <c r="B882" s="494">
        <v>45953</v>
      </c>
      <c r="C882" s="493" t="s">
        <v>604</v>
      </c>
      <c r="D882" s="40" t="s">
        <v>514</v>
      </c>
      <c r="E882" s="23" t="str">
        <f>IF(D882="","",VLOOKUP(D882,MASTERLIST!$A:$E,3,FALSE))</f>
        <v>Ettien</v>
      </c>
      <c r="F882" s="23" t="str">
        <f>IF(D882="","",VLOOKUP(D882,MASTERLIST!$A:$E,4,FALSE))</f>
        <v>Burger</v>
      </c>
      <c r="G882" s="23" t="str">
        <f>IF(D882="","",VLOOKUP(D882,MASTERLIST!$A:$E,5,FALSE))</f>
        <v>SA President A</v>
      </c>
      <c r="H882" s="23" t="str">
        <f>IF(D882="","",VLOOKUP(D882,MASTERLIST!$A:$E,2,FALSE))</f>
        <v>SA President A</v>
      </c>
      <c r="I882" s="40"/>
      <c r="J882" s="40" t="s">
        <v>140</v>
      </c>
      <c r="K882" s="40">
        <v>116</v>
      </c>
      <c r="L882" s="41">
        <f t="shared" si="153"/>
        <v>19.5</v>
      </c>
      <c r="M882" s="41">
        <f t="shared" si="154"/>
        <v>19.5</v>
      </c>
      <c r="N882" s="22" t="str">
        <f t="shared" si="155"/>
        <v>Ettien Burger</v>
      </c>
      <c r="O882" s="22" t="str">
        <f t="shared" si="151"/>
        <v>President A</v>
      </c>
      <c r="P882" s="22" t="str">
        <f t="shared" si="156"/>
        <v>Inedibles</v>
      </c>
      <c r="Q882" s="22" t="str">
        <f t="shared" si="152"/>
        <v>D3</v>
      </c>
    </row>
    <row r="883" spans="1:17" x14ac:dyDescent="0.25">
      <c r="A883" s="125" t="str">
        <f t="shared" si="157"/>
        <v>2025-GUS-D3</v>
      </c>
      <c r="B883" s="123">
        <f t="shared" si="158"/>
        <v>45953</v>
      </c>
      <c r="C883" s="125" t="str">
        <f t="shared" si="159"/>
        <v>Day 3</v>
      </c>
      <c r="D883" s="42" t="s">
        <v>514</v>
      </c>
      <c r="E883" s="23" t="str">
        <f>IF(D883="","",VLOOKUP(D883,MASTERLIST!$A:$E,3,FALSE))</f>
        <v>Ettien</v>
      </c>
      <c r="F883" s="23" t="str">
        <f>IF(D883="","",VLOOKUP(D883,MASTERLIST!$A:$E,4,FALSE))</f>
        <v>Burger</v>
      </c>
      <c r="G883" s="23" t="str">
        <f>IF(D883="","",VLOOKUP(D883,MASTERLIST!$A:$E,5,FALSE))</f>
        <v>SA President A</v>
      </c>
      <c r="H883" s="23" t="str">
        <f>IF(D883="","",VLOOKUP(D883,MASTERLIST!$A:$E,2,FALSE))</f>
        <v>SA President A</v>
      </c>
      <c r="I883" s="42"/>
      <c r="J883" s="42" t="s">
        <v>141</v>
      </c>
      <c r="K883" s="42">
        <v>121</v>
      </c>
      <c r="L883" s="41">
        <f t="shared" si="153"/>
        <v>8.3000000000000007</v>
      </c>
      <c r="M883" s="41">
        <f t="shared" si="154"/>
        <v>8.3000000000000007</v>
      </c>
      <c r="N883" s="22" t="str">
        <f t="shared" si="155"/>
        <v>Ettien Burger</v>
      </c>
      <c r="O883" s="22" t="str">
        <f t="shared" si="151"/>
        <v>President A</v>
      </c>
      <c r="P883" s="22" t="str">
        <f t="shared" si="156"/>
        <v>Inedibles</v>
      </c>
      <c r="Q883" s="22" t="str">
        <f t="shared" si="152"/>
        <v>D3</v>
      </c>
    </row>
    <row r="884" spans="1:17" x14ac:dyDescent="0.25">
      <c r="A884" s="125" t="str">
        <f t="shared" si="157"/>
        <v>2025-GUS-D3</v>
      </c>
      <c r="B884" s="123">
        <f t="shared" si="158"/>
        <v>45953</v>
      </c>
      <c r="C884" s="125" t="str">
        <f t="shared" si="159"/>
        <v>Day 3</v>
      </c>
      <c r="D884" s="42" t="s">
        <v>305</v>
      </c>
      <c r="E884" s="23" t="str">
        <f>IF(D884="","",VLOOKUP(D884,MASTERLIST!$A:$E,3,FALSE))</f>
        <v>Pieter</v>
      </c>
      <c r="F884" s="23" t="str">
        <f>IF(D884="","",VLOOKUP(D884,MASTERLIST!$A:$E,4,FALSE))</f>
        <v>Muller</v>
      </c>
      <c r="G884" s="23" t="str">
        <f>IF(D884="","",VLOOKUP(D884,MASTERLIST!$A:$E,5,FALSE))</f>
        <v>SA President A</v>
      </c>
      <c r="H884" s="23" t="str">
        <f>IF(D884="","",VLOOKUP(D884,MASTERLIST!$A:$E,2,FALSE))</f>
        <v>SA President A</v>
      </c>
      <c r="I884" s="42" t="s">
        <v>19</v>
      </c>
      <c r="J884" s="42"/>
      <c r="K884" s="42">
        <v>42</v>
      </c>
      <c r="L884" s="41">
        <f t="shared" si="153"/>
        <v>0.8</v>
      </c>
      <c r="M884" s="41">
        <f t="shared" si="154"/>
        <v>0.8</v>
      </c>
      <c r="N884" s="22" t="str">
        <f t="shared" si="155"/>
        <v>Pieter Muller</v>
      </c>
      <c r="O884" s="22" t="str">
        <f t="shared" si="151"/>
        <v>President A</v>
      </c>
      <c r="P884" s="22" t="str">
        <f t="shared" si="156"/>
        <v>Edibles</v>
      </c>
      <c r="Q884" s="22" t="str">
        <f t="shared" si="152"/>
        <v>D3</v>
      </c>
    </row>
    <row r="885" spans="1:17" x14ac:dyDescent="0.25">
      <c r="A885" s="125" t="str">
        <f t="shared" si="157"/>
        <v>2025-GUS-D3</v>
      </c>
      <c r="B885" s="123">
        <f t="shared" si="158"/>
        <v>45953</v>
      </c>
      <c r="C885" s="125" t="str">
        <f t="shared" si="159"/>
        <v>Day 3</v>
      </c>
      <c r="D885" s="42" t="s">
        <v>305</v>
      </c>
      <c r="E885" s="23" t="str">
        <f>IF(D885="","",VLOOKUP(D885,MASTERLIST!$A:$E,3,FALSE))</f>
        <v>Pieter</v>
      </c>
      <c r="F885" s="23" t="str">
        <f>IF(D885="","",VLOOKUP(D885,MASTERLIST!$A:$E,4,FALSE))</f>
        <v>Muller</v>
      </c>
      <c r="G885" s="23" t="str">
        <f>IF(D885="","",VLOOKUP(D885,MASTERLIST!$A:$E,5,FALSE))</f>
        <v>SA President A</v>
      </c>
      <c r="H885" s="23" t="str">
        <f>IF(D885="","",VLOOKUP(D885,MASTERLIST!$A:$E,2,FALSE))</f>
        <v>SA President A</v>
      </c>
      <c r="I885" s="42"/>
      <c r="J885" s="42" t="s">
        <v>141</v>
      </c>
      <c r="K885" s="42">
        <v>76</v>
      </c>
      <c r="L885" s="41">
        <f t="shared" si="153"/>
        <v>1.7</v>
      </c>
      <c r="M885" s="41">
        <f t="shared" si="154"/>
        <v>1.7</v>
      </c>
      <c r="N885" s="22" t="str">
        <f t="shared" si="155"/>
        <v>Pieter Muller</v>
      </c>
      <c r="O885" s="22" t="str">
        <f t="shared" si="151"/>
        <v>President A</v>
      </c>
      <c r="P885" s="22" t="str">
        <f t="shared" si="156"/>
        <v>Inedibles</v>
      </c>
      <c r="Q885" s="22" t="str">
        <f t="shared" si="152"/>
        <v>D3</v>
      </c>
    </row>
    <row r="886" spans="1:17" x14ac:dyDescent="0.25">
      <c r="A886" s="125" t="str">
        <f t="shared" si="157"/>
        <v>2025-GUS-D3</v>
      </c>
      <c r="B886" s="123">
        <f t="shared" si="158"/>
        <v>45953</v>
      </c>
      <c r="C886" s="125" t="str">
        <f t="shared" si="159"/>
        <v>Day 3</v>
      </c>
      <c r="D886" s="42" t="s">
        <v>305</v>
      </c>
      <c r="E886" s="23" t="str">
        <f>IF(D886="","",VLOOKUP(D886,MASTERLIST!$A:$E,3,FALSE))</f>
        <v>Pieter</v>
      </c>
      <c r="F886" s="23" t="str">
        <f>IF(D886="","",VLOOKUP(D886,MASTERLIST!$A:$E,4,FALSE))</f>
        <v>Muller</v>
      </c>
      <c r="G886" s="23" t="str">
        <f>IF(D886="","",VLOOKUP(D886,MASTERLIST!$A:$E,5,FALSE))</f>
        <v>SA President A</v>
      </c>
      <c r="H886" s="23" t="str">
        <f>IF(D886="","",VLOOKUP(D886,MASTERLIST!$A:$E,2,FALSE))</f>
        <v>SA President A</v>
      </c>
      <c r="I886" s="42"/>
      <c r="J886" s="42" t="s">
        <v>141</v>
      </c>
      <c r="K886" s="42">
        <v>96</v>
      </c>
      <c r="L886" s="41">
        <f t="shared" si="153"/>
        <v>3.8</v>
      </c>
      <c r="M886" s="41">
        <f t="shared" si="154"/>
        <v>3.8</v>
      </c>
      <c r="N886" s="22" t="str">
        <f t="shared" si="155"/>
        <v>Pieter Muller</v>
      </c>
      <c r="O886" s="22" t="str">
        <f t="shared" si="151"/>
        <v>President A</v>
      </c>
      <c r="P886" s="22" t="str">
        <f t="shared" si="156"/>
        <v>Inedibles</v>
      </c>
      <c r="Q886" s="22" t="str">
        <f t="shared" si="152"/>
        <v>D3</v>
      </c>
    </row>
    <row r="887" spans="1:17" x14ac:dyDescent="0.25">
      <c r="A887" s="125" t="str">
        <f t="shared" si="157"/>
        <v>2025-GUS-D3</v>
      </c>
      <c r="B887" s="123">
        <f t="shared" si="158"/>
        <v>45953</v>
      </c>
      <c r="C887" s="125" t="str">
        <f t="shared" si="159"/>
        <v>Day 3</v>
      </c>
      <c r="D887" s="42" t="s">
        <v>513</v>
      </c>
      <c r="E887" s="23" t="str">
        <f>IF(D887="","",VLOOKUP(D887,MASTERLIST!$A:$E,3,FALSE))</f>
        <v>Ruan</v>
      </c>
      <c r="F887" s="23" t="str">
        <f>IF(D887="","",VLOOKUP(D887,MASTERLIST!$A:$E,4,FALSE))</f>
        <v>Westraad</v>
      </c>
      <c r="G887" s="23" t="str">
        <f>IF(D887="","",VLOOKUP(D887,MASTERLIST!$A:$E,5,FALSE))</f>
        <v>SA President A</v>
      </c>
      <c r="H887" s="23" t="str">
        <f>IF(D887="","",VLOOKUP(D887,MASTERLIST!$A:$E,2,FALSE))</f>
        <v>SA President A</v>
      </c>
      <c r="I887" s="42"/>
      <c r="J887" s="42" t="s">
        <v>141</v>
      </c>
      <c r="K887" s="42">
        <v>156</v>
      </c>
      <c r="L887" s="41">
        <f t="shared" si="153"/>
        <v>19.899999999999999</v>
      </c>
      <c r="M887" s="41">
        <f t="shared" si="154"/>
        <v>19.899999999999999</v>
      </c>
      <c r="N887" s="22" t="str">
        <f t="shared" si="155"/>
        <v>Ruan Westraad</v>
      </c>
      <c r="O887" s="22" t="str">
        <f t="shared" si="151"/>
        <v>President A</v>
      </c>
      <c r="P887" s="22" t="str">
        <f t="shared" si="156"/>
        <v>Inedibles</v>
      </c>
      <c r="Q887" s="22" t="str">
        <f t="shared" si="152"/>
        <v>D3</v>
      </c>
    </row>
    <row r="888" spans="1:17" x14ac:dyDescent="0.25">
      <c r="A888" s="125" t="str">
        <f t="shared" si="157"/>
        <v>2025-GUS-D3</v>
      </c>
      <c r="B888" s="123">
        <f t="shared" si="158"/>
        <v>45953</v>
      </c>
      <c r="C888" s="125" t="str">
        <f t="shared" si="159"/>
        <v>Day 3</v>
      </c>
      <c r="D888" s="42" t="s">
        <v>307</v>
      </c>
      <c r="E888" s="23" t="str">
        <f>IF(D888="","",VLOOKUP(D888,MASTERLIST!$A:$E,3,FALSE))</f>
        <v>JB</v>
      </c>
      <c r="F888" s="23" t="str">
        <f>IF(D888="","",VLOOKUP(D888,MASTERLIST!$A:$E,4,FALSE))</f>
        <v>Theron</v>
      </c>
      <c r="G888" s="23" t="str">
        <f>IF(D888="","",VLOOKUP(D888,MASTERLIST!$A:$E,5,FALSE))</f>
        <v>SA President A</v>
      </c>
      <c r="H888" s="23" t="str">
        <f>IF(D888="","",VLOOKUP(D888,MASTERLIST!$A:$E,2,FALSE))</f>
        <v>SA President A</v>
      </c>
      <c r="I888" s="42"/>
      <c r="J888" s="42" t="s">
        <v>141</v>
      </c>
      <c r="K888" s="42">
        <v>116</v>
      </c>
      <c r="L888" s="41">
        <f t="shared" si="153"/>
        <v>7.2</v>
      </c>
      <c r="M888" s="41">
        <f t="shared" si="154"/>
        <v>7.2</v>
      </c>
      <c r="N888" s="22" t="str">
        <f t="shared" si="155"/>
        <v>JB Theron</v>
      </c>
      <c r="O888" s="22" t="str">
        <f t="shared" si="151"/>
        <v>President A</v>
      </c>
      <c r="P888" s="22" t="str">
        <f t="shared" si="156"/>
        <v>Inedibles</v>
      </c>
      <c r="Q888" s="22" t="str">
        <f t="shared" si="152"/>
        <v>D3</v>
      </c>
    </row>
    <row r="889" spans="1:17" x14ac:dyDescent="0.25">
      <c r="A889" s="125" t="str">
        <f t="shared" si="157"/>
        <v>2025-GUS-D3</v>
      </c>
      <c r="B889" s="123">
        <f t="shared" si="158"/>
        <v>45953</v>
      </c>
      <c r="C889" s="125" t="str">
        <f t="shared" si="159"/>
        <v>Day 3</v>
      </c>
      <c r="D889" s="42" t="s">
        <v>307</v>
      </c>
      <c r="E889" s="23" t="str">
        <f>IF(D889="","",VLOOKUP(D889,MASTERLIST!$A:$E,3,FALSE))</f>
        <v>JB</v>
      </c>
      <c r="F889" s="23" t="str">
        <f>IF(D889="","",VLOOKUP(D889,MASTERLIST!$A:$E,4,FALSE))</f>
        <v>Theron</v>
      </c>
      <c r="G889" s="23" t="str">
        <f>IF(D889="","",VLOOKUP(D889,MASTERLIST!$A:$E,5,FALSE))</f>
        <v>SA President A</v>
      </c>
      <c r="H889" s="23" t="str">
        <f>IF(D889="","",VLOOKUP(D889,MASTERLIST!$A:$E,2,FALSE))</f>
        <v>SA President A</v>
      </c>
      <c r="I889" s="42"/>
      <c r="J889" s="42" t="s">
        <v>141</v>
      </c>
      <c r="K889" s="42">
        <v>90</v>
      </c>
      <c r="L889" s="41">
        <f t="shared" si="153"/>
        <v>3</v>
      </c>
      <c r="M889" s="41">
        <f t="shared" si="154"/>
        <v>3</v>
      </c>
      <c r="N889" s="22" t="str">
        <f t="shared" si="155"/>
        <v>JB Theron</v>
      </c>
      <c r="O889" s="22" t="str">
        <f t="shared" si="151"/>
        <v>President A</v>
      </c>
      <c r="P889" s="22" t="str">
        <f t="shared" si="156"/>
        <v>Inedibles</v>
      </c>
      <c r="Q889" s="22" t="str">
        <f t="shared" si="152"/>
        <v>D3</v>
      </c>
    </row>
    <row r="890" spans="1:17" x14ac:dyDescent="0.25">
      <c r="A890" s="125" t="str">
        <f t="shared" si="157"/>
        <v>2025-GUS-D3</v>
      </c>
      <c r="B890" s="123">
        <f t="shared" si="158"/>
        <v>45953</v>
      </c>
      <c r="C890" s="125" t="str">
        <f t="shared" si="159"/>
        <v>Day 3</v>
      </c>
      <c r="D890" s="42" t="s">
        <v>307</v>
      </c>
      <c r="E890" s="23" t="str">
        <f>IF(D890="","",VLOOKUP(D890,MASTERLIST!$A:$E,3,FALSE))</f>
        <v>JB</v>
      </c>
      <c r="F890" s="23" t="str">
        <f>IF(D890="","",VLOOKUP(D890,MASTERLIST!$A:$E,4,FALSE))</f>
        <v>Theron</v>
      </c>
      <c r="G890" s="23" t="str">
        <f>IF(D890="","",VLOOKUP(D890,MASTERLIST!$A:$E,5,FALSE))</f>
        <v>SA President A</v>
      </c>
      <c r="H890" s="23" t="str">
        <f>IF(D890="","",VLOOKUP(D890,MASTERLIST!$A:$E,2,FALSE))</f>
        <v>SA President A</v>
      </c>
      <c r="I890" s="42"/>
      <c r="J890" s="42" t="s">
        <v>141</v>
      </c>
      <c r="K890" s="42">
        <v>159</v>
      </c>
      <c r="L890" s="41">
        <f t="shared" si="153"/>
        <v>21.3</v>
      </c>
      <c r="M890" s="41">
        <f t="shared" si="154"/>
        <v>21.3</v>
      </c>
      <c r="N890" s="22" t="str">
        <f t="shared" si="155"/>
        <v>JB Theron</v>
      </c>
      <c r="O890" s="22" t="str">
        <f t="shared" si="151"/>
        <v>President A</v>
      </c>
      <c r="P890" s="22" t="str">
        <f t="shared" si="156"/>
        <v>Inedibles</v>
      </c>
      <c r="Q890" s="22" t="str">
        <f t="shared" si="152"/>
        <v>D3</v>
      </c>
    </row>
    <row r="891" spans="1:17" x14ac:dyDescent="0.25">
      <c r="A891" s="125" t="str">
        <f t="shared" si="157"/>
        <v>2025-GUS-D3</v>
      </c>
      <c r="B891" s="123">
        <f t="shared" si="158"/>
        <v>45953</v>
      </c>
      <c r="C891" s="125" t="str">
        <f t="shared" si="159"/>
        <v>Day 3</v>
      </c>
      <c r="D891" s="42" t="s">
        <v>515</v>
      </c>
      <c r="E891" s="23" t="str">
        <f>IF(D891="","",VLOOKUP(D891,MASTERLIST!$A:$E,3,FALSE))</f>
        <v>Stephan</v>
      </c>
      <c r="F891" s="23" t="str">
        <f>IF(D891="","",VLOOKUP(D891,MASTERLIST!$A:$E,4,FALSE))</f>
        <v>Ferreira</v>
      </c>
      <c r="G891" s="23" t="str">
        <f>IF(D891="","",VLOOKUP(D891,MASTERLIST!$A:$E,5,FALSE))</f>
        <v>SA President A</v>
      </c>
      <c r="H891" s="23" t="str">
        <f>IF(D891="","",VLOOKUP(D891,MASTERLIST!$A:$E,2,FALSE))</f>
        <v>SA President A</v>
      </c>
      <c r="I891" s="42"/>
      <c r="J891" s="42"/>
      <c r="K891" s="42"/>
      <c r="L891" s="41" t="str">
        <f t="shared" si="153"/>
        <v/>
      </c>
      <c r="M891" s="41" t="str">
        <f t="shared" si="154"/>
        <v/>
      </c>
      <c r="N891" s="22" t="str">
        <f t="shared" si="155"/>
        <v>Stephan Ferreira</v>
      </c>
      <c r="O891" s="22" t="str">
        <f t="shared" si="151"/>
        <v>President A</v>
      </c>
      <c r="P891" s="22" t="str">
        <f t="shared" si="156"/>
        <v/>
      </c>
      <c r="Q891" s="22" t="str">
        <f t="shared" si="152"/>
        <v>D3</v>
      </c>
    </row>
    <row r="892" spans="1:17" x14ac:dyDescent="0.25">
      <c r="A892" s="125" t="str">
        <f t="shared" si="157"/>
        <v>2025-GUS-D3</v>
      </c>
      <c r="B892" s="123">
        <f t="shared" si="158"/>
        <v>45953</v>
      </c>
      <c r="C892" s="125" t="str">
        <f t="shared" si="159"/>
        <v>Day 3</v>
      </c>
      <c r="D892" s="42" t="s">
        <v>322</v>
      </c>
      <c r="E892" s="23" t="str">
        <f>IF(D892="","",VLOOKUP(D892,MASTERLIST!$A:$E,3,FALSE))</f>
        <v>Jean</v>
      </c>
      <c r="F892" s="23" t="str">
        <f>IF(D892="","",VLOOKUP(D892,MASTERLIST!$A:$E,4,FALSE))</f>
        <v>Coetzee</v>
      </c>
      <c r="G892" s="23" t="str">
        <f>IF(D892="","",VLOOKUP(D892,MASTERLIST!$A:$E,5,FALSE))</f>
        <v>SA President A</v>
      </c>
      <c r="H892" s="23" t="str">
        <f>IF(D892="","",VLOOKUP(D892,MASTERLIST!$A:$E,2,FALSE))</f>
        <v>SA President A</v>
      </c>
      <c r="I892" s="42"/>
      <c r="J892" s="42"/>
      <c r="K892" s="42"/>
      <c r="L892" s="41" t="str">
        <f t="shared" si="153"/>
        <v/>
      </c>
      <c r="M892" s="41" t="str">
        <f t="shared" si="154"/>
        <v/>
      </c>
      <c r="N892" s="22" t="str">
        <f t="shared" si="155"/>
        <v>Jean Coetzee</v>
      </c>
      <c r="O892" s="22" t="str">
        <f t="shared" si="151"/>
        <v>President A</v>
      </c>
      <c r="P892" s="22" t="str">
        <f t="shared" si="156"/>
        <v/>
      </c>
      <c r="Q892" s="22" t="str">
        <f t="shared" si="152"/>
        <v>D3</v>
      </c>
    </row>
    <row r="893" spans="1:17" x14ac:dyDescent="0.25">
      <c r="A893" s="125" t="str">
        <f t="shared" si="157"/>
        <v>2025-GUS-D3</v>
      </c>
      <c r="B893" s="123">
        <f t="shared" si="158"/>
        <v>45953</v>
      </c>
      <c r="C893" s="125" t="str">
        <f t="shared" si="159"/>
        <v>Day 3</v>
      </c>
      <c r="D893" s="42" t="s">
        <v>516</v>
      </c>
      <c r="E893" s="23" t="str">
        <f>IF(D893="","",VLOOKUP(D893,MASTERLIST!$A:$E,3,FALSE))</f>
        <v>Shrinaav</v>
      </c>
      <c r="F893" s="23" t="str">
        <f>IF(D893="","",VLOOKUP(D893,MASTERLIST!$A:$E,4,FALSE))</f>
        <v>Sahadev</v>
      </c>
      <c r="G893" s="23" t="str">
        <f>IF(D893="","",VLOOKUP(D893,MASTERLIST!$A:$E,5,FALSE))</f>
        <v>SA President A</v>
      </c>
      <c r="H893" s="23" t="str">
        <f>IF(D893="","",VLOOKUP(D893,MASTERLIST!$A:$E,2,FALSE))</f>
        <v>SA President A</v>
      </c>
      <c r="I893" s="42"/>
      <c r="J893" s="42"/>
      <c r="K893" s="42"/>
      <c r="L893" s="41" t="str">
        <f t="shared" si="153"/>
        <v/>
      </c>
      <c r="M893" s="41" t="str">
        <f t="shared" si="154"/>
        <v/>
      </c>
      <c r="N893" s="22" t="str">
        <f t="shared" si="155"/>
        <v>Shrinaav Sahadev</v>
      </c>
      <c r="O893" s="22" t="str">
        <f t="shared" si="151"/>
        <v>President A</v>
      </c>
      <c r="P893" s="22" t="str">
        <f t="shared" si="156"/>
        <v/>
      </c>
      <c r="Q893" s="22" t="str">
        <f t="shared" si="152"/>
        <v>D3</v>
      </c>
    </row>
    <row r="894" spans="1:17" x14ac:dyDescent="0.25">
      <c r="A894" s="125" t="str">
        <f t="shared" si="157"/>
        <v>2025-GUS-D3</v>
      </c>
      <c r="B894" s="123">
        <f t="shared" si="158"/>
        <v>45953</v>
      </c>
      <c r="C894" s="125" t="str">
        <f t="shared" si="159"/>
        <v>Day 3</v>
      </c>
      <c r="D894" s="42" t="s">
        <v>425</v>
      </c>
      <c r="E894" s="23" t="str">
        <f>IF(D894="","",VLOOKUP(D894,MASTERLIST!$A:$E,3,FALSE))</f>
        <v>Chris</v>
      </c>
      <c r="F894" s="23" t="str">
        <f>IF(D894="","",VLOOKUP(D894,MASTERLIST!$A:$E,4,FALSE))</f>
        <v>Barnard</v>
      </c>
      <c r="G894" s="23" t="str">
        <f>IF(D894="","",VLOOKUP(D894,MASTERLIST!$A:$E,5,FALSE))</f>
        <v>SA President B</v>
      </c>
      <c r="H894" s="23" t="str">
        <f>IF(D894="","",VLOOKUP(D894,MASTERLIST!$A:$E,2,FALSE))</f>
        <v>SA President B</v>
      </c>
      <c r="I894" s="42"/>
      <c r="J894" s="42" t="s">
        <v>120</v>
      </c>
      <c r="K894" s="42">
        <v>34</v>
      </c>
      <c r="L894" s="41">
        <f t="shared" si="153"/>
        <v>1.2</v>
      </c>
      <c r="M894" s="41">
        <f t="shared" si="154"/>
        <v>1.2</v>
      </c>
      <c r="N894" s="22" t="str">
        <f t="shared" si="155"/>
        <v>Chris Barnard</v>
      </c>
      <c r="O894" s="22" t="str">
        <f t="shared" si="151"/>
        <v>President B</v>
      </c>
      <c r="P894" s="22" t="str">
        <f t="shared" si="156"/>
        <v>Inedibles</v>
      </c>
      <c r="Q894" s="22" t="str">
        <f t="shared" si="152"/>
        <v>D3</v>
      </c>
    </row>
    <row r="895" spans="1:17" x14ac:dyDescent="0.25">
      <c r="A895" s="125" t="str">
        <f t="shared" si="157"/>
        <v>2025-GUS-D3</v>
      </c>
      <c r="B895" s="123">
        <f t="shared" si="158"/>
        <v>45953</v>
      </c>
      <c r="C895" s="125" t="str">
        <f t="shared" si="159"/>
        <v>Day 3</v>
      </c>
      <c r="D895" s="42" t="s">
        <v>423</v>
      </c>
      <c r="E895" s="23" t="str">
        <f>IF(D895="","",VLOOKUP(D895,MASTERLIST!$A:$E,3,FALSE))</f>
        <v>Philip</v>
      </c>
      <c r="F895" s="23" t="str">
        <f>IF(D895="","",VLOOKUP(D895,MASTERLIST!$A:$E,4,FALSE))</f>
        <v>De Lange</v>
      </c>
      <c r="G895" s="23" t="str">
        <f>IF(D895="","",VLOOKUP(D895,MASTERLIST!$A:$E,5,FALSE))</f>
        <v>SA President B</v>
      </c>
      <c r="H895" s="23" t="str">
        <f>IF(D895="","",VLOOKUP(D895,MASTERLIST!$A:$E,2,FALSE))</f>
        <v>SA President B</v>
      </c>
      <c r="I895" s="42"/>
      <c r="J895" s="42" t="s">
        <v>141</v>
      </c>
      <c r="K895" s="42">
        <v>145</v>
      </c>
      <c r="L895" s="41">
        <f t="shared" si="153"/>
        <v>15.5</v>
      </c>
      <c r="M895" s="41">
        <f t="shared" si="154"/>
        <v>15.5</v>
      </c>
      <c r="N895" s="22" t="str">
        <f t="shared" si="155"/>
        <v>Philip De Lange</v>
      </c>
      <c r="O895" s="22" t="str">
        <f t="shared" si="151"/>
        <v>President B</v>
      </c>
      <c r="P895" s="22" t="str">
        <f t="shared" si="156"/>
        <v>Inedibles</v>
      </c>
      <c r="Q895" s="22" t="str">
        <f t="shared" si="152"/>
        <v>D3</v>
      </c>
    </row>
    <row r="896" spans="1:17" x14ac:dyDescent="0.25">
      <c r="A896" s="125" t="str">
        <f t="shared" si="157"/>
        <v>2025-GUS-D3</v>
      </c>
      <c r="B896" s="123">
        <f t="shared" si="158"/>
        <v>45953</v>
      </c>
      <c r="C896" s="125" t="str">
        <f t="shared" si="159"/>
        <v>Day 3</v>
      </c>
      <c r="D896" s="42" t="s">
        <v>423</v>
      </c>
      <c r="E896" s="23" t="str">
        <f>IF(D896="","",VLOOKUP(D896,MASTERLIST!$A:$E,3,FALSE))</f>
        <v>Philip</v>
      </c>
      <c r="F896" s="23" t="str">
        <f>IF(D896="","",VLOOKUP(D896,MASTERLIST!$A:$E,4,FALSE))</f>
        <v>De Lange</v>
      </c>
      <c r="G896" s="23" t="str">
        <f>IF(D896="","",VLOOKUP(D896,MASTERLIST!$A:$E,5,FALSE))</f>
        <v>SA President B</v>
      </c>
      <c r="H896" s="23" t="str">
        <f>IF(D896="","",VLOOKUP(D896,MASTERLIST!$A:$E,2,FALSE))</f>
        <v>SA President B</v>
      </c>
      <c r="I896" s="42" t="s">
        <v>19</v>
      </c>
      <c r="J896" s="42"/>
      <c r="K896" s="42">
        <v>61</v>
      </c>
      <c r="L896" s="41">
        <f t="shared" si="153"/>
        <v>2.2999999999999998</v>
      </c>
      <c r="M896" s="41">
        <f t="shared" si="154"/>
        <v>2.2999999999999998</v>
      </c>
      <c r="N896" s="22" t="str">
        <f t="shared" si="155"/>
        <v>Philip De Lange</v>
      </c>
      <c r="O896" s="22" t="str">
        <f t="shared" si="151"/>
        <v>President B</v>
      </c>
      <c r="P896" s="22" t="str">
        <f t="shared" si="156"/>
        <v>Edibles</v>
      </c>
      <c r="Q896" s="22" t="str">
        <f t="shared" si="152"/>
        <v>D3</v>
      </c>
    </row>
    <row r="897" spans="1:17" x14ac:dyDescent="0.25">
      <c r="A897" s="125" t="str">
        <f t="shared" si="157"/>
        <v>2025-GUS-D3</v>
      </c>
      <c r="B897" s="123">
        <f t="shared" si="158"/>
        <v>45953</v>
      </c>
      <c r="C897" s="125" t="str">
        <f t="shared" si="159"/>
        <v>Day 3</v>
      </c>
      <c r="D897" s="42" t="s">
        <v>422</v>
      </c>
      <c r="E897" s="23" t="str">
        <f>IF(D897="","",VLOOKUP(D897,MASTERLIST!$A:$E,3,FALSE))</f>
        <v>Luke</v>
      </c>
      <c r="F897" s="23" t="str">
        <f>IF(D897="","",VLOOKUP(D897,MASTERLIST!$A:$E,4,FALSE))</f>
        <v>Roos</v>
      </c>
      <c r="G897" s="23" t="str">
        <f>IF(D897="","",VLOOKUP(D897,MASTERLIST!$A:$E,5,FALSE))</f>
        <v>SA President B</v>
      </c>
      <c r="H897" s="23" t="str">
        <f>IF(D897="","",VLOOKUP(D897,MASTERLIST!$A:$E,2,FALSE))</f>
        <v>SA President B</v>
      </c>
      <c r="I897" s="42"/>
      <c r="J897" s="42" t="s">
        <v>141</v>
      </c>
      <c r="K897" s="42">
        <v>140</v>
      </c>
      <c r="L897" s="41">
        <f t="shared" si="153"/>
        <v>13.7</v>
      </c>
      <c r="M897" s="41">
        <f t="shared" si="154"/>
        <v>13.7</v>
      </c>
      <c r="N897" s="22" t="str">
        <f t="shared" si="155"/>
        <v>Luke Roos</v>
      </c>
      <c r="O897" s="22" t="str">
        <f t="shared" si="151"/>
        <v>President B</v>
      </c>
      <c r="P897" s="22" t="str">
        <f t="shared" si="156"/>
        <v>Inedibles</v>
      </c>
      <c r="Q897" s="22" t="str">
        <f t="shared" si="152"/>
        <v>D3</v>
      </c>
    </row>
    <row r="898" spans="1:17" x14ac:dyDescent="0.25">
      <c r="A898" s="125" t="str">
        <f t="shared" si="157"/>
        <v>2025-GUS-D3</v>
      </c>
      <c r="B898" s="123">
        <f t="shared" si="158"/>
        <v>45953</v>
      </c>
      <c r="C898" s="125" t="str">
        <f t="shared" si="159"/>
        <v>Day 3</v>
      </c>
      <c r="D898" s="42" t="s">
        <v>422</v>
      </c>
      <c r="E898" s="23" t="str">
        <f>IF(D898="","",VLOOKUP(D898,MASTERLIST!$A:$E,3,FALSE))</f>
        <v>Luke</v>
      </c>
      <c r="F898" s="23" t="str">
        <f>IF(D898="","",VLOOKUP(D898,MASTERLIST!$A:$E,4,FALSE))</f>
        <v>Roos</v>
      </c>
      <c r="G898" s="23" t="str">
        <f>IF(D898="","",VLOOKUP(D898,MASTERLIST!$A:$E,5,FALSE))</f>
        <v>SA President B</v>
      </c>
      <c r="H898" s="23" t="str">
        <f>IF(D898="","",VLOOKUP(D898,MASTERLIST!$A:$E,2,FALSE))</f>
        <v>SA President B</v>
      </c>
      <c r="I898" s="42"/>
      <c r="J898" s="42" t="s">
        <v>141</v>
      </c>
      <c r="K898" s="42">
        <v>141</v>
      </c>
      <c r="L898" s="41">
        <f t="shared" si="153"/>
        <v>14.1</v>
      </c>
      <c r="M898" s="41">
        <f t="shared" si="154"/>
        <v>14.1</v>
      </c>
      <c r="N898" s="22" t="str">
        <f t="shared" si="155"/>
        <v>Luke Roos</v>
      </c>
      <c r="O898" s="22" t="str">
        <f t="shared" si="151"/>
        <v>President B</v>
      </c>
      <c r="P898" s="22" t="str">
        <f t="shared" si="156"/>
        <v>Inedibles</v>
      </c>
      <c r="Q898" s="22" t="str">
        <f t="shared" si="152"/>
        <v>D3</v>
      </c>
    </row>
    <row r="899" spans="1:17" x14ac:dyDescent="0.25">
      <c r="A899" s="125" t="str">
        <f t="shared" si="157"/>
        <v>2025-GUS-D3</v>
      </c>
      <c r="B899" s="123">
        <f t="shared" si="158"/>
        <v>45953</v>
      </c>
      <c r="C899" s="125" t="str">
        <f t="shared" si="159"/>
        <v>Day 3</v>
      </c>
      <c r="D899" s="42" t="s">
        <v>424</v>
      </c>
      <c r="E899" s="23" t="str">
        <f>IF(D899="","",VLOOKUP(D899,MASTERLIST!$A:$E,3,FALSE))</f>
        <v>Sheldon</v>
      </c>
      <c r="F899" s="23" t="str">
        <f>IF(D899="","",VLOOKUP(D899,MASTERLIST!$A:$E,4,FALSE))</f>
        <v>Rawstron</v>
      </c>
      <c r="G899" s="23" t="str">
        <f>IF(D899="","",VLOOKUP(D899,MASTERLIST!$A:$E,5,FALSE))</f>
        <v>SA President B</v>
      </c>
      <c r="H899" s="23" t="str">
        <f>IF(D899="","",VLOOKUP(D899,MASTERLIST!$A:$E,2,FALSE))</f>
        <v>SA President B</v>
      </c>
      <c r="I899" s="42"/>
      <c r="J899" s="42" t="s">
        <v>141</v>
      </c>
      <c r="K899" s="42">
        <v>167</v>
      </c>
      <c r="L899" s="41">
        <f t="shared" si="153"/>
        <v>25.2</v>
      </c>
      <c r="M899" s="41">
        <f t="shared" si="154"/>
        <v>25.2</v>
      </c>
      <c r="N899" s="22" t="str">
        <f t="shared" si="155"/>
        <v>Sheldon Rawstron</v>
      </c>
      <c r="O899" s="22" t="str">
        <f t="shared" ref="O899:O962" si="160">IFERROR(VLOOKUP(G899,$R$2:$S$15,2,),"")</f>
        <v>President B</v>
      </c>
      <c r="P899" s="22" t="str">
        <f t="shared" si="156"/>
        <v>Inedibles</v>
      </c>
      <c r="Q899" s="22" t="str">
        <f t="shared" ref="Q899:Q962" si="161">IF(A899="","D2",RIGHT(A899,2))</f>
        <v>D3</v>
      </c>
    </row>
    <row r="900" spans="1:17" x14ac:dyDescent="0.25">
      <c r="A900" s="125" t="str">
        <f t="shared" si="157"/>
        <v>2025-GUS-D3</v>
      </c>
      <c r="B900" s="123">
        <f t="shared" si="158"/>
        <v>45953</v>
      </c>
      <c r="C900" s="125" t="str">
        <f t="shared" si="159"/>
        <v>Day 3</v>
      </c>
      <c r="D900" s="42" t="s">
        <v>424</v>
      </c>
      <c r="E900" s="23" t="str">
        <f>IF(D900="","",VLOOKUP(D900,MASTERLIST!$A:$E,3,FALSE))</f>
        <v>Sheldon</v>
      </c>
      <c r="F900" s="23" t="str">
        <f>IF(D900="","",VLOOKUP(D900,MASTERLIST!$A:$E,4,FALSE))</f>
        <v>Rawstron</v>
      </c>
      <c r="G900" s="23" t="str">
        <f>IF(D900="","",VLOOKUP(D900,MASTERLIST!$A:$E,5,FALSE))</f>
        <v>SA President B</v>
      </c>
      <c r="H900" s="23" t="str">
        <f>IF(D900="","",VLOOKUP(D900,MASTERLIST!$A:$E,2,FALSE))</f>
        <v>SA President B</v>
      </c>
      <c r="I900" s="42"/>
      <c r="J900" s="42" t="s">
        <v>141</v>
      </c>
      <c r="K900" s="42">
        <v>122</v>
      </c>
      <c r="L900" s="41">
        <f t="shared" si="153"/>
        <v>8.6</v>
      </c>
      <c r="M900" s="41">
        <f t="shared" si="154"/>
        <v>8.6</v>
      </c>
      <c r="N900" s="22" t="str">
        <f t="shared" si="155"/>
        <v>Sheldon Rawstron</v>
      </c>
      <c r="O900" s="22" t="str">
        <f t="shared" si="160"/>
        <v>President B</v>
      </c>
      <c r="P900" s="22" t="str">
        <f t="shared" si="156"/>
        <v>Inedibles</v>
      </c>
      <c r="Q900" s="22" t="str">
        <f t="shared" si="161"/>
        <v>D3</v>
      </c>
    </row>
    <row r="901" spans="1:17" x14ac:dyDescent="0.25">
      <c r="A901" s="125" t="str">
        <f t="shared" si="157"/>
        <v>2025-GUS-D3</v>
      </c>
      <c r="B901" s="123">
        <f t="shared" si="158"/>
        <v>45953</v>
      </c>
      <c r="C901" s="125" t="str">
        <f t="shared" si="159"/>
        <v>Day 3</v>
      </c>
      <c r="D901" s="42" t="s">
        <v>424</v>
      </c>
      <c r="E901" s="23" t="str">
        <f>IF(D901="","",VLOOKUP(D901,MASTERLIST!$A:$E,3,FALSE))</f>
        <v>Sheldon</v>
      </c>
      <c r="F901" s="23" t="str">
        <f>IF(D901="","",VLOOKUP(D901,MASTERLIST!$A:$E,4,FALSE))</f>
        <v>Rawstron</v>
      </c>
      <c r="G901" s="23" t="str">
        <f>IF(D901="","",VLOOKUP(D901,MASTERLIST!$A:$E,5,FALSE))</f>
        <v>SA President B</v>
      </c>
      <c r="H901" s="23" t="str">
        <f>IF(D901="","",VLOOKUP(D901,MASTERLIST!$A:$E,2,FALSE))</f>
        <v>SA President B</v>
      </c>
      <c r="I901" s="42"/>
      <c r="J901" s="42" t="s">
        <v>141</v>
      </c>
      <c r="K901" s="42">
        <v>135</v>
      </c>
      <c r="L901" s="41">
        <f t="shared" si="153"/>
        <v>12.1</v>
      </c>
      <c r="M901" s="41">
        <f t="shared" si="154"/>
        <v>12.1</v>
      </c>
      <c r="N901" s="22" t="str">
        <f t="shared" si="155"/>
        <v>Sheldon Rawstron</v>
      </c>
      <c r="O901" s="22" t="str">
        <f t="shared" si="160"/>
        <v>President B</v>
      </c>
      <c r="P901" s="22" t="str">
        <f t="shared" si="156"/>
        <v>Inedibles</v>
      </c>
      <c r="Q901" s="22" t="str">
        <f t="shared" si="161"/>
        <v>D3</v>
      </c>
    </row>
    <row r="902" spans="1:17" x14ac:dyDescent="0.25">
      <c r="A902" s="125" t="str">
        <f t="shared" si="157"/>
        <v>2025-GUS-D3</v>
      </c>
      <c r="B902" s="123">
        <f t="shared" si="158"/>
        <v>45953</v>
      </c>
      <c r="C902" s="125" t="str">
        <f t="shared" si="159"/>
        <v>Day 3</v>
      </c>
      <c r="D902" s="42" t="s">
        <v>424</v>
      </c>
      <c r="E902" s="23" t="str">
        <f>IF(D902="","",VLOOKUP(D902,MASTERLIST!$A:$E,3,FALSE))</f>
        <v>Sheldon</v>
      </c>
      <c r="F902" s="23" t="str">
        <f>IF(D902="","",VLOOKUP(D902,MASTERLIST!$A:$E,4,FALSE))</f>
        <v>Rawstron</v>
      </c>
      <c r="G902" s="23" t="str">
        <f>IF(D902="","",VLOOKUP(D902,MASTERLIST!$A:$E,5,FALSE))</f>
        <v>SA President B</v>
      </c>
      <c r="H902" s="23" t="str">
        <f>IF(D902="","",VLOOKUP(D902,MASTERLIST!$A:$E,2,FALSE))</f>
        <v>SA President B</v>
      </c>
      <c r="I902" s="42"/>
      <c r="J902" s="42" t="s">
        <v>141</v>
      </c>
      <c r="K902" s="42">
        <v>142</v>
      </c>
      <c r="L902" s="41">
        <f t="shared" si="153"/>
        <v>14.4</v>
      </c>
      <c r="M902" s="41">
        <f t="shared" si="154"/>
        <v>14.4</v>
      </c>
      <c r="N902" s="22" t="str">
        <f t="shared" si="155"/>
        <v>Sheldon Rawstron</v>
      </c>
      <c r="O902" s="22" t="str">
        <f t="shared" si="160"/>
        <v>President B</v>
      </c>
      <c r="P902" s="22" t="str">
        <f t="shared" si="156"/>
        <v>Inedibles</v>
      </c>
      <c r="Q902" s="22" t="str">
        <f t="shared" si="161"/>
        <v>D3</v>
      </c>
    </row>
    <row r="903" spans="1:17" x14ac:dyDescent="0.25">
      <c r="A903" s="125" t="str">
        <f t="shared" si="157"/>
        <v>2025-GUS-D3</v>
      </c>
      <c r="B903" s="123">
        <f t="shared" si="158"/>
        <v>45953</v>
      </c>
      <c r="C903" s="125" t="str">
        <f t="shared" si="159"/>
        <v>Day 3</v>
      </c>
      <c r="D903" s="42" t="s">
        <v>424</v>
      </c>
      <c r="E903" s="23" t="str">
        <f>IF(D903="","",VLOOKUP(D903,MASTERLIST!$A:$E,3,FALSE))</f>
        <v>Sheldon</v>
      </c>
      <c r="F903" s="23" t="str">
        <f>IF(D903="","",VLOOKUP(D903,MASTERLIST!$A:$E,4,FALSE))</f>
        <v>Rawstron</v>
      </c>
      <c r="G903" s="23" t="str">
        <f>IF(D903="","",VLOOKUP(D903,MASTERLIST!$A:$E,5,FALSE))</f>
        <v>SA President B</v>
      </c>
      <c r="H903" s="23" t="str">
        <f>IF(D903="","",VLOOKUP(D903,MASTERLIST!$A:$E,2,FALSE))</f>
        <v>SA President B</v>
      </c>
      <c r="I903" s="42"/>
      <c r="J903" s="42" t="s">
        <v>141</v>
      </c>
      <c r="K903" s="42">
        <v>117</v>
      </c>
      <c r="L903" s="41">
        <f t="shared" si="153"/>
        <v>7.4</v>
      </c>
      <c r="M903" s="41">
        <f t="shared" si="154"/>
        <v>7.4</v>
      </c>
      <c r="N903" s="22" t="str">
        <f t="shared" si="155"/>
        <v>Sheldon Rawstron</v>
      </c>
      <c r="O903" s="22" t="str">
        <f t="shared" si="160"/>
        <v>President B</v>
      </c>
      <c r="P903" s="22" t="str">
        <f t="shared" si="156"/>
        <v>Inedibles</v>
      </c>
      <c r="Q903" s="22" t="str">
        <f t="shared" si="161"/>
        <v>D3</v>
      </c>
    </row>
    <row r="904" spans="1:17" x14ac:dyDescent="0.25">
      <c r="A904" s="125" t="str">
        <f t="shared" si="157"/>
        <v>2025-GUS-D3</v>
      </c>
      <c r="B904" s="123">
        <f t="shared" si="158"/>
        <v>45953</v>
      </c>
      <c r="C904" s="125" t="str">
        <f t="shared" si="159"/>
        <v>Day 3</v>
      </c>
      <c r="D904" s="42" t="s">
        <v>424</v>
      </c>
      <c r="E904" s="23" t="str">
        <f>IF(D904="","",VLOOKUP(D904,MASTERLIST!$A:$E,3,FALSE))</f>
        <v>Sheldon</v>
      </c>
      <c r="F904" s="23" t="str">
        <f>IF(D904="","",VLOOKUP(D904,MASTERLIST!$A:$E,4,FALSE))</f>
        <v>Rawstron</v>
      </c>
      <c r="G904" s="23" t="str">
        <f>IF(D904="","",VLOOKUP(D904,MASTERLIST!$A:$E,5,FALSE))</f>
        <v>SA President B</v>
      </c>
      <c r="H904" s="23" t="str">
        <f>IF(D904="","",VLOOKUP(D904,MASTERLIST!$A:$E,2,FALSE))</f>
        <v>SA President B</v>
      </c>
      <c r="I904" s="42"/>
      <c r="J904" s="42" t="s">
        <v>141</v>
      </c>
      <c r="K904" s="42">
        <v>93</v>
      </c>
      <c r="L904" s="41">
        <f t="shared" si="153"/>
        <v>3.4</v>
      </c>
      <c r="M904" s="41">
        <f t="shared" si="154"/>
        <v>3.4</v>
      </c>
      <c r="N904" s="22" t="str">
        <f t="shared" si="155"/>
        <v>Sheldon Rawstron</v>
      </c>
      <c r="O904" s="22" t="str">
        <f t="shared" si="160"/>
        <v>President B</v>
      </c>
      <c r="P904" s="22" t="str">
        <f t="shared" si="156"/>
        <v>Inedibles</v>
      </c>
      <c r="Q904" s="22" t="str">
        <f t="shared" si="161"/>
        <v>D3</v>
      </c>
    </row>
    <row r="905" spans="1:17" x14ac:dyDescent="0.25">
      <c r="A905" s="125" t="str">
        <f t="shared" si="157"/>
        <v>2025-GUS-D3</v>
      </c>
      <c r="B905" s="123">
        <f t="shared" si="158"/>
        <v>45953</v>
      </c>
      <c r="C905" s="125" t="str">
        <f t="shared" si="159"/>
        <v>Day 3</v>
      </c>
      <c r="D905" s="42" t="s">
        <v>314</v>
      </c>
      <c r="E905" s="23" t="str">
        <f>IF(D905="","",VLOOKUP(D905,MASTERLIST!$A:$E,3,FALSE))</f>
        <v>Wallie</v>
      </c>
      <c r="F905" s="23" t="str">
        <f>IF(D905="","",VLOOKUP(D905,MASTERLIST!$A:$E,4,FALSE))</f>
        <v>Stroebel</v>
      </c>
      <c r="G905" s="23" t="str">
        <f>IF(D905="","",VLOOKUP(D905,MASTERLIST!$A:$E,5,FALSE))</f>
        <v>SA President B</v>
      </c>
      <c r="H905" s="23" t="str">
        <f>IF(D905="","",VLOOKUP(D905,MASTERLIST!$A:$E,2,FALSE))</f>
        <v>SA President B</v>
      </c>
      <c r="I905" s="42"/>
      <c r="J905" s="42"/>
      <c r="K905" s="42"/>
      <c r="L905" s="41" t="str">
        <f t="shared" si="153"/>
        <v/>
      </c>
      <c r="M905" s="41" t="str">
        <f t="shared" si="154"/>
        <v/>
      </c>
      <c r="N905" s="22" t="str">
        <f t="shared" si="155"/>
        <v>Wallie Stroebel</v>
      </c>
      <c r="O905" s="22" t="str">
        <f t="shared" si="160"/>
        <v>President B</v>
      </c>
      <c r="P905" s="22" t="str">
        <f t="shared" si="156"/>
        <v/>
      </c>
      <c r="Q905" s="22" t="str">
        <f t="shared" si="161"/>
        <v>D3</v>
      </c>
    </row>
    <row r="906" spans="1:17" x14ac:dyDescent="0.25">
      <c r="A906" s="125" t="str">
        <f t="shared" si="157"/>
        <v>2025-GUS-D3</v>
      </c>
      <c r="B906" s="123">
        <f t="shared" si="158"/>
        <v>45953</v>
      </c>
      <c r="C906" s="125" t="str">
        <f t="shared" si="159"/>
        <v>Day 3</v>
      </c>
      <c r="D906" s="42" t="s">
        <v>311</v>
      </c>
      <c r="E906" s="23" t="str">
        <f>IF(D906="","",VLOOKUP(D906,MASTERLIST!$A:$E,3,FALSE))</f>
        <v>Shane</v>
      </c>
      <c r="F906" s="23" t="str">
        <f>IF(D906="","",VLOOKUP(D906,MASTERLIST!$A:$E,4,FALSE))</f>
        <v>Rajbully</v>
      </c>
      <c r="G906" s="23" t="str">
        <f>IF(D906="","",VLOOKUP(D906,MASTERLIST!$A:$E,5,FALSE))</f>
        <v>SA President B</v>
      </c>
      <c r="H906" s="23" t="str">
        <f>IF(D906="","",VLOOKUP(D906,MASTERLIST!$A:$E,2,FALSE))</f>
        <v>SA President B</v>
      </c>
      <c r="I906" s="42"/>
      <c r="J906" s="42"/>
      <c r="K906" s="42"/>
      <c r="L906" s="41" t="str">
        <f t="shared" si="153"/>
        <v/>
      </c>
      <c r="M906" s="41" t="str">
        <f t="shared" si="154"/>
        <v/>
      </c>
      <c r="N906" s="22" t="str">
        <f t="shared" si="155"/>
        <v>Shane Rajbully</v>
      </c>
      <c r="O906" s="22" t="str">
        <f t="shared" si="160"/>
        <v>President B</v>
      </c>
      <c r="P906" s="22" t="str">
        <f t="shared" si="156"/>
        <v/>
      </c>
      <c r="Q906" s="22" t="str">
        <f t="shared" si="161"/>
        <v>D3</v>
      </c>
    </row>
    <row r="907" spans="1:17" x14ac:dyDescent="0.25">
      <c r="A907" s="125" t="str">
        <f t="shared" si="157"/>
        <v>2025-GUS-D3</v>
      </c>
      <c r="B907" s="123">
        <f t="shared" si="158"/>
        <v>45953</v>
      </c>
      <c r="C907" s="125" t="str">
        <f t="shared" si="159"/>
        <v>Day 3</v>
      </c>
      <c r="D907" s="42" t="s">
        <v>426</v>
      </c>
      <c r="E907" s="23" t="str">
        <f>IF(D907="","",VLOOKUP(D907,MASTERLIST!$A:$E,3,FALSE))</f>
        <v>Benito</v>
      </c>
      <c r="F907" s="23" t="str">
        <f>IF(D907="","",VLOOKUP(D907,MASTERLIST!$A:$E,4,FALSE))</f>
        <v>Crause</v>
      </c>
      <c r="G907" s="23" t="str">
        <f>IF(D907="","",VLOOKUP(D907,MASTERLIST!$A:$E,5,FALSE))</f>
        <v>SA President B</v>
      </c>
      <c r="H907" s="23" t="str">
        <f>IF(D907="","",VLOOKUP(D907,MASTERLIST!$A:$E,2,FALSE))</f>
        <v>SA President B</v>
      </c>
      <c r="I907" s="42"/>
      <c r="J907" s="42"/>
      <c r="K907" s="42"/>
      <c r="L907" s="41" t="str">
        <f t="shared" si="153"/>
        <v/>
      </c>
      <c r="M907" s="41" t="str">
        <f t="shared" si="154"/>
        <v/>
      </c>
      <c r="N907" s="22" t="str">
        <f t="shared" si="155"/>
        <v>Benito Crause</v>
      </c>
      <c r="O907" s="22" t="str">
        <f t="shared" si="160"/>
        <v>President B</v>
      </c>
      <c r="P907" s="22" t="str">
        <f t="shared" si="156"/>
        <v/>
      </c>
      <c r="Q907" s="22" t="str">
        <f t="shared" si="161"/>
        <v>D3</v>
      </c>
    </row>
    <row r="908" spans="1:17" x14ac:dyDescent="0.25">
      <c r="A908" s="125" t="str">
        <f t="shared" si="157"/>
        <v>2025-GUS-D3</v>
      </c>
      <c r="B908" s="123">
        <f t="shared" si="158"/>
        <v>45953</v>
      </c>
      <c r="C908" s="125" t="str">
        <f t="shared" si="159"/>
        <v>Day 3</v>
      </c>
      <c r="D908" s="42" t="s">
        <v>433</v>
      </c>
      <c r="E908" s="23" t="str">
        <f>IF(D908="","",VLOOKUP(D908,MASTERLIST!$A:$E,3,FALSE))</f>
        <v>Saffiya</v>
      </c>
      <c r="F908" s="23" t="str">
        <f>IF(D908="","",VLOOKUP(D908,MASTERLIST!$A:$E,4,FALSE))</f>
        <v>Ahmod</v>
      </c>
      <c r="G908" s="23" t="str">
        <f>IF(D908="","",VLOOKUP(D908,MASTERLIST!$A:$E,5,FALSE))</f>
        <v>SA Ladies</v>
      </c>
      <c r="H908" s="23" t="str">
        <f>IF(D908="","",VLOOKUP(D908,MASTERLIST!$A:$E,2,FALSE))</f>
        <v>SA Ladies</v>
      </c>
      <c r="I908" s="42" t="s">
        <v>19</v>
      </c>
      <c r="J908" s="42"/>
      <c r="K908" s="42">
        <v>54</v>
      </c>
      <c r="L908" s="41">
        <f t="shared" si="153"/>
        <v>1.6</v>
      </c>
      <c r="M908" s="41">
        <f t="shared" si="154"/>
        <v>1.6</v>
      </c>
      <c r="N908" s="22" t="str">
        <f t="shared" si="155"/>
        <v>Saffiya Ahmod</v>
      </c>
      <c r="O908" s="22" t="str">
        <f t="shared" si="160"/>
        <v>Ladies</v>
      </c>
      <c r="P908" s="22" t="str">
        <f t="shared" si="156"/>
        <v>Edibles</v>
      </c>
      <c r="Q908" s="22" t="str">
        <f t="shared" si="161"/>
        <v>D3</v>
      </c>
    </row>
    <row r="909" spans="1:17" x14ac:dyDescent="0.25">
      <c r="A909" s="125" t="str">
        <f t="shared" si="157"/>
        <v>2025-GUS-D3</v>
      </c>
      <c r="B909" s="123">
        <f t="shared" si="158"/>
        <v>45953</v>
      </c>
      <c r="C909" s="125" t="str">
        <f t="shared" si="159"/>
        <v>Day 3</v>
      </c>
      <c r="D909" s="42" t="s">
        <v>431</v>
      </c>
      <c r="E909" s="23" t="str">
        <f>IF(D909="","",VLOOKUP(D909,MASTERLIST!$A:$E,3,FALSE))</f>
        <v>Mariette</v>
      </c>
      <c r="F909" s="23" t="str">
        <f>IF(D909="","",VLOOKUP(D909,MASTERLIST!$A:$E,4,FALSE))</f>
        <v>Du Plessis</v>
      </c>
      <c r="G909" s="23" t="str">
        <f>IF(D909="","",VLOOKUP(D909,MASTERLIST!$A:$E,5,FALSE))</f>
        <v>SA Ladies</v>
      </c>
      <c r="H909" s="23" t="str">
        <f>IF(D909="","",VLOOKUP(D909,MASTERLIST!$A:$E,2,FALSE))</f>
        <v>SA Ladies</v>
      </c>
      <c r="I909" s="42"/>
      <c r="J909" s="42" t="s">
        <v>141</v>
      </c>
      <c r="K909" s="42">
        <v>155</v>
      </c>
      <c r="L909" s="41">
        <f t="shared" si="153"/>
        <v>19.5</v>
      </c>
      <c r="M909" s="41">
        <f t="shared" si="154"/>
        <v>19.5</v>
      </c>
      <c r="N909" s="22" t="str">
        <f t="shared" si="155"/>
        <v>Mariette Du Plessis</v>
      </c>
      <c r="O909" s="22" t="str">
        <f t="shared" si="160"/>
        <v>Ladies</v>
      </c>
      <c r="P909" s="22" t="str">
        <f t="shared" si="156"/>
        <v>Inedibles</v>
      </c>
      <c r="Q909" s="22" t="str">
        <f t="shared" si="161"/>
        <v>D3</v>
      </c>
    </row>
    <row r="910" spans="1:17" x14ac:dyDescent="0.25">
      <c r="A910" s="125" t="str">
        <f t="shared" si="157"/>
        <v>2025-GUS-D3</v>
      </c>
      <c r="B910" s="123">
        <f t="shared" si="158"/>
        <v>45953</v>
      </c>
      <c r="C910" s="125" t="str">
        <f t="shared" si="159"/>
        <v>Day 3</v>
      </c>
      <c r="D910" s="42" t="s">
        <v>432</v>
      </c>
      <c r="E910" s="23" t="str">
        <f>IF(D910="","",VLOOKUP(D910,MASTERLIST!$A:$E,3,FALSE))</f>
        <v>Sume</v>
      </c>
      <c r="F910" s="23" t="str">
        <f>IF(D910="","",VLOOKUP(D910,MASTERLIST!$A:$E,4,FALSE))</f>
        <v>Mostert</v>
      </c>
      <c r="G910" s="23" t="str">
        <f>IF(D910="","",VLOOKUP(D910,MASTERLIST!$A:$E,5,FALSE))</f>
        <v>SA Ladies</v>
      </c>
      <c r="H910" s="23" t="str">
        <f>IF(D910="","",VLOOKUP(D910,MASTERLIST!$A:$E,2,FALSE))</f>
        <v>SA Ladies</v>
      </c>
      <c r="I910" s="42"/>
      <c r="J910" s="42" t="s">
        <v>140</v>
      </c>
      <c r="K910" s="42">
        <v>124</v>
      </c>
      <c r="L910" s="41">
        <f t="shared" si="153"/>
        <v>24.3</v>
      </c>
      <c r="M910" s="41">
        <f t="shared" si="154"/>
        <v>24.3</v>
      </c>
      <c r="N910" s="22" t="str">
        <f t="shared" si="155"/>
        <v>Sume Mostert</v>
      </c>
      <c r="O910" s="22" t="str">
        <f t="shared" si="160"/>
        <v>Ladies</v>
      </c>
      <c r="P910" s="22" t="str">
        <f t="shared" si="156"/>
        <v>Inedibles</v>
      </c>
      <c r="Q910" s="22" t="str">
        <f t="shared" si="161"/>
        <v>D3</v>
      </c>
    </row>
    <row r="911" spans="1:17" x14ac:dyDescent="0.25">
      <c r="A911" s="125" t="str">
        <f t="shared" si="157"/>
        <v>2025-GUS-D3</v>
      </c>
      <c r="B911" s="123">
        <f t="shared" si="158"/>
        <v>45953</v>
      </c>
      <c r="C911" s="125" t="str">
        <f t="shared" si="159"/>
        <v>Day 3</v>
      </c>
      <c r="D911" s="42" t="s">
        <v>432</v>
      </c>
      <c r="E911" s="23" t="str">
        <f>IF(D911="","",VLOOKUP(D911,MASTERLIST!$A:$E,3,FALSE))</f>
        <v>Sume</v>
      </c>
      <c r="F911" s="23" t="str">
        <f>IF(D911="","",VLOOKUP(D911,MASTERLIST!$A:$E,4,FALSE))</f>
        <v>Mostert</v>
      </c>
      <c r="G911" s="23" t="str">
        <f>IF(D911="","",VLOOKUP(D911,MASTERLIST!$A:$E,5,FALSE))</f>
        <v>SA Ladies</v>
      </c>
      <c r="H911" s="23" t="str">
        <f>IF(D911="","",VLOOKUP(D911,MASTERLIST!$A:$E,2,FALSE))</f>
        <v>SA Ladies</v>
      </c>
      <c r="I911" s="42"/>
      <c r="J911" s="42" t="s">
        <v>140</v>
      </c>
      <c r="K911" s="42">
        <v>115</v>
      </c>
      <c r="L911" s="41">
        <f t="shared" si="153"/>
        <v>19</v>
      </c>
      <c r="M911" s="41">
        <f t="shared" si="154"/>
        <v>19</v>
      </c>
      <c r="N911" s="22" t="str">
        <f t="shared" si="155"/>
        <v>Sume Mostert</v>
      </c>
      <c r="O911" s="22" t="str">
        <f t="shared" si="160"/>
        <v>Ladies</v>
      </c>
      <c r="P911" s="22" t="str">
        <f t="shared" si="156"/>
        <v>Inedibles</v>
      </c>
      <c r="Q911" s="22" t="str">
        <f t="shared" si="161"/>
        <v>D3</v>
      </c>
    </row>
    <row r="912" spans="1:17" x14ac:dyDescent="0.25">
      <c r="A912" s="125" t="str">
        <f t="shared" si="157"/>
        <v>2025-GUS-D3</v>
      </c>
      <c r="B912" s="123">
        <f t="shared" si="158"/>
        <v>45953</v>
      </c>
      <c r="C912" s="125" t="str">
        <f t="shared" si="159"/>
        <v>Day 3</v>
      </c>
      <c r="D912" s="42" t="s">
        <v>330</v>
      </c>
      <c r="E912" s="23" t="str">
        <f>IF(D912="","",VLOOKUP(D912,MASTERLIST!$A:$E,3,FALSE))</f>
        <v>Angelique</v>
      </c>
      <c r="F912" s="23" t="str">
        <f>IF(D912="","",VLOOKUP(D912,MASTERLIST!$A:$E,4,FALSE))</f>
        <v>Van Dyk</v>
      </c>
      <c r="G912" s="23" t="str">
        <f>IF(D912="","",VLOOKUP(D912,MASTERLIST!$A:$E,5,FALSE))</f>
        <v>SA Ladies</v>
      </c>
      <c r="H912" s="23" t="str">
        <f>IF(D912="","",VLOOKUP(D912,MASTERLIST!$A:$E,2,FALSE))</f>
        <v>SA Ladies</v>
      </c>
      <c r="I912" s="42"/>
      <c r="J912" s="42"/>
      <c r="K912" s="42"/>
      <c r="L912" s="41" t="str">
        <f t="shared" si="153"/>
        <v/>
      </c>
      <c r="M912" s="41" t="str">
        <f t="shared" si="154"/>
        <v/>
      </c>
      <c r="N912" s="22" t="str">
        <f t="shared" si="155"/>
        <v>Angelique Van Dyk</v>
      </c>
      <c r="O912" s="22" t="str">
        <f t="shared" si="160"/>
        <v>Ladies</v>
      </c>
      <c r="P912" s="22" t="str">
        <f t="shared" si="156"/>
        <v/>
      </c>
      <c r="Q912" s="22" t="str">
        <f t="shared" si="161"/>
        <v>D3</v>
      </c>
    </row>
    <row r="913" spans="1:17" x14ac:dyDescent="0.25">
      <c r="A913" s="125" t="str">
        <f t="shared" si="157"/>
        <v>2025-GUS-D3</v>
      </c>
      <c r="B913" s="123">
        <f t="shared" si="158"/>
        <v>45953</v>
      </c>
      <c r="C913" s="125" t="str">
        <f t="shared" si="159"/>
        <v>Day 3</v>
      </c>
      <c r="D913" s="42" t="s">
        <v>328</v>
      </c>
      <c r="E913" s="23" t="str">
        <f>IF(D913="","",VLOOKUP(D913,MASTERLIST!$A:$E,3,FALSE))</f>
        <v>Helen</v>
      </c>
      <c r="F913" s="23" t="str">
        <f>IF(D913="","",VLOOKUP(D913,MASTERLIST!$A:$E,4,FALSE))</f>
        <v>Potgieter</v>
      </c>
      <c r="G913" s="23" t="str">
        <f>IF(D913="","",VLOOKUP(D913,MASTERLIST!$A:$E,5,FALSE))</f>
        <v>SA Ladies</v>
      </c>
      <c r="H913" s="23" t="str">
        <f>IF(D913="","",VLOOKUP(D913,MASTERLIST!$A:$E,2,FALSE))</f>
        <v>SA Ladies</v>
      </c>
      <c r="I913" s="42"/>
      <c r="J913" s="42"/>
      <c r="K913" s="42"/>
      <c r="L913" s="41" t="str">
        <f t="shared" si="153"/>
        <v/>
      </c>
      <c r="M913" s="41" t="str">
        <f t="shared" si="154"/>
        <v/>
      </c>
      <c r="N913" s="22" t="str">
        <f t="shared" si="155"/>
        <v>Helen Potgieter</v>
      </c>
      <c r="O913" s="22" t="str">
        <f t="shared" si="160"/>
        <v>Ladies</v>
      </c>
      <c r="P913" s="22" t="str">
        <f t="shared" si="156"/>
        <v/>
      </c>
      <c r="Q913" s="22" t="str">
        <f t="shared" si="161"/>
        <v>D3</v>
      </c>
    </row>
    <row r="914" spans="1:17" x14ac:dyDescent="0.25">
      <c r="A914" s="125" t="str">
        <f t="shared" si="157"/>
        <v>2025-GUS-D3</v>
      </c>
      <c r="B914" s="123">
        <f t="shared" si="158"/>
        <v>45953</v>
      </c>
      <c r="C914" s="125" t="str">
        <f t="shared" si="159"/>
        <v>Day 3</v>
      </c>
      <c r="D914" s="42" t="s">
        <v>191</v>
      </c>
      <c r="E914" s="23" t="str">
        <f>IF(D914="","",VLOOKUP(D914,MASTERLIST!$A:$E,3,FALSE))</f>
        <v>Mariette</v>
      </c>
      <c r="F914" s="23" t="str">
        <f>IF(D914="","",VLOOKUP(D914,MASTERLIST!$A:$E,4,FALSE))</f>
        <v>Westraad</v>
      </c>
      <c r="G914" s="23" t="str">
        <f>IF(D914="","",VLOOKUP(D914,MASTERLIST!$A:$E,5,FALSE))</f>
        <v>SA Ladies</v>
      </c>
      <c r="H914" s="23" t="str">
        <f>IF(D914="","",VLOOKUP(D914,MASTERLIST!$A:$E,2,FALSE))</f>
        <v>SA Ladies</v>
      </c>
      <c r="I914" s="42"/>
      <c r="J914" s="42"/>
      <c r="K914" s="42"/>
      <c r="L914" s="41" t="str">
        <f t="shared" si="153"/>
        <v/>
      </c>
      <c r="M914" s="41" t="str">
        <f t="shared" si="154"/>
        <v/>
      </c>
      <c r="N914" s="22" t="str">
        <f t="shared" si="155"/>
        <v>Mariette Westraad</v>
      </c>
      <c r="O914" s="22" t="str">
        <f t="shared" si="160"/>
        <v>Ladies</v>
      </c>
      <c r="P914" s="22" t="str">
        <f t="shared" si="156"/>
        <v/>
      </c>
      <c r="Q914" s="22" t="str">
        <f t="shared" si="161"/>
        <v>D3</v>
      </c>
    </row>
    <row r="915" spans="1:17" x14ac:dyDescent="0.25">
      <c r="A915" s="125" t="str">
        <f t="shared" si="157"/>
        <v>2025-GUS-D3</v>
      </c>
      <c r="B915" s="123">
        <f t="shared" si="158"/>
        <v>45953</v>
      </c>
      <c r="C915" s="125" t="str">
        <f t="shared" si="159"/>
        <v>Day 3</v>
      </c>
      <c r="D915" s="42" t="s">
        <v>325</v>
      </c>
      <c r="E915" s="23" t="str">
        <f>IF(D915="","",VLOOKUP(D915,MASTERLIST!$A:$E,3,FALSE))</f>
        <v>Yolanda</v>
      </c>
      <c r="F915" s="23" t="str">
        <f>IF(D915="","",VLOOKUP(D915,MASTERLIST!$A:$E,4,FALSE))</f>
        <v>Vermeulen</v>
      </c>
      <c r="G915" s="23" t="str">
        <f>IF(D915="","",VLOOKUP(D915,MASTERLIST!$A:$E,5,FALSE))</f>
        <v>SA Ladies</v>
      </c>
      <c r="H915" s="23" t="str">
        <f>IF(D915="","",VLOOKUP(D915,MASTERLIST!$A:$E,2,FALSE))</f>
        <v>SA Ladies</v>
      </c>
      <c r="I915" s="42"/>
      <c r="J915" s="42"/>
      <c r="K915" s="42"/>
      <c r="L915" s="41" t="str">
        <f t="shared" si="153"/>
        <v/>
      </c>
      <c r="M915" s="41" t="str">
        <f t="shared" si="154"/>
        <v/>
      </c>
      <c r="N915" s="22" t="str">
        <f t="shared" si="155"/>
        <v>Yolanda Vermeulen</v>
      </c>
      <c r="O915" s="22" t="str">
        <f t="shared" si="160"/>
        <v>Ladies</v>
      </c>
      <c r="P915" s="22" t="str">
        <f t="shared" si="156"/>
        <v/>
      </c>
      <c r="Q915" s="22" t="str">
        <f t="shared" si="161"/>
        <v>D3</v>
      </c>
    </row>
    <row r="916" spans="1:17" x14ac:dyDescent="0.25">
      <c r="A916" s="125" t="str">
        <f t="shared" si="157"/>
        <v>2025-GUS-D3</v>
      </c>
      <c r="B916" s="123">
        <f t="shared" si="158"/>
        <v>45953</v>
      </c>
      <c r="C916" s="125" t="str">
        <f t="shared" si="159"/>
        <v>Day 3</v>
      </c>
      <c r="D916" s="42" t="s">
        <v>333</v>
      </c>
      <c r="E916" s="23" t="str">
        <f>IF(D916="","",VLOOKUP(D916,MASTERLIST!$A:$E,3,FALSE))</f>
        <v>Greg</v>
      </c>
      <c r="F916" s="23" t="str">
        <f>IF(D916="","",VLOOKUP(D916,MASTERLIST!$A:$E,4,FALSE))</f>
        <v>Coetzer</v>
      </c>
      <c r="G916" s="23" t="str">
        <f>IF(D916="","",VLOOKUP(D916,MASTERLIST!$A:$E,5,FALSE))</f>
        <v>SA Masters</v>
      </c>
      <c r="H916" s="23" t="str">
        <f>IF(D916="","",VLOOKUP(D916,MASTERLIST!$A:$E,2,FALSE))</f>
        <v>SA Masters</v>
      </c>
      <c r="I916" s="42"/>
      <c r="J916" s="42" t="s">
        <v>142</v>
      </c>
      <c r="K916" s="42">
        <v>131</v>
      </c>
      <c r="L916" s="41">
        <f t="shared" ref="L916:L979" si="162">IF(K916="","",IF(I916="",ROUND(HLOOKUP(J916,kgList,K916,FALSE),1),ROUND(HLOOKUP(I916,kgList,K916,FALSE),1)))</f>
        <v>9.5</v>
      </c>
      <c r="M916" s="41">
        <f t="shared" ref="M916:M979" si="163">IF(L916="","",IF(COUNTA(I916:J916)&gt;1,"Edible or Inedible",IF(COUNTA(I916)=1,L916*1,IF(COUNTA(J916)=1,L916*1,"ERROR"))))</f>
        <v>9.5</v>
      </c>
      <c r="N916" s="22" t="str">
        <f t="shared" si="155"/>
        <v>Greg Coetzer</v>
      </c>
      <c r="O916" s="22" t="str">
        <f t="shared" si="160"/>
        <v>Masters</v>
      </c>
      <c r="P916" s="22" t="str">
        <f t="shared" si="156"/>
        <v>Inedibles</v>
      </c>
      <c r="Q916" s="22" t="str">
        <f t="shared" si="161"/>
        <v>D3</v>
      </c>
    </row>
    <row r="917" spans="1:17" x14ac:dyDescent="0.25">
      <c r="A917" s="125" t="str">
        <f t="shared" si="157"/>
        <v>2025-GUS-D3</v>
      </c>
      <c r="B917" s="123">
        <f t="shared" si="158"/>
        <v>45953</v>
      </c>
      <c r="C917" s="125" t="str">
        <f t="shared" si="159"/>
        <v>Day 3</v>
      </c>
      <c r="D917" s="42" t="s">
        <v>443</v>
      </c>
      <c r="E917" s="23" t="str">
        <f>IF(D917="","",VLOOKUP(D917,MASTERLIST!$A:$E,3,FALSE))</f>
        <v>Jacques</v>
      </c>
      <c r="F917" s="23" t="str">
        <f>IF(D917="","",VLOOKUP(D917,MASTERLIST!$A:$E,4,FALSE))</f>
        <v>Snyman</v>
      </c>
      <c r="G917" s="23" t="str">
        <f>IF(D917="","",VLOOKUP(D917,MASTERLIST!$A:$E,5,FALSE))</f>
        <v>SA Masters</v>
      </c>
      <c r="H917" s="23" t="str">
        <f>IF(D917="","",VLOOKUP(D917,MASTERLIST!$A:$E,2,FALSE))</f>
        <v>SA Masters</v>
      </c>
      <c r="I917" s="42"/>
      <c r="J917" s="42" t="s">
        <v>141</v>
      </c>
      <c r="K917" s="42">
        <v>146</v>
      </c>
      <c r="L917" s="41">
        <f t="shared" si="162"/>
        <v>15.9</v>
      </c>
      <c r="M917" s="41">
        <f t="shared" si="163"/>
        <v>15.9</v>
      </c>
      <c r="N917" s="22" t="str">
        <f t="shared" si="155"/>
        <v>Jacques Snyman</v>
      </c>
      <c r="O917" s="22" t="str">
        <f t="shared" si="160"/>
        <v>Masters</v>
      </c>
      <c r="P917" s="22" t="str">
        <f t="shared" si="156"/>
        <v>Inedibles</v>
      </c>
      <c r="Q917" s="22" t="str">
        <f t="shared" si="161"/>
        <v>D3</v>
      </c>
    </row>
    <row r="918" spans="1:17" x14ac:dyDescent="0.25">
      <c r="A918" s="125" t="str">
        <f t="shared" si="157"/>
        <v>2025-GUS-D3</v>
      </c>
      <c r="B918" s="123">
        <f t="shared" si="158"/>
        <v>45953</v>
      </c>
      <c r="C918" s="125" t="str">
        <f t="shared" si="159"/>
        <v>Day 3</v>
      </c>
      <c r="D918" s="42" t="s">
        <v>339</v>
      </c>
      <c r="E918" s="23" t="str">
        <f>IF(D918="","",VLOOKUP(D918,MASTERLIST!$A:$E,3,FALSE))</f>
        <v>Guy</v>
      </c>
      <c r="F918" s="23" t="str">
        <f>IF(D918="","",VLOOKUP(D918,MASTERLIST!$A:$E,4,FALSE))</f>
        <v>Nicholson</v>
      </c>
      <c r="G918" s="23" t="str">
        <f>IF(D918="","",VLOOKUP(D918,MASTERLIST!$A:$E,5,FALSE))</f>
        <v>SA Masters</v>
      </c>
      <c r="H918" s="23" t="str">
        <f>IF(D918="","",VLOOKUP(D918,MASTERLIST!$A:$E,2,FALSE))</f>
        <v>SA Masters</v>
      </c>
      <c r="I918" s="42"/>
      <c r="J918" s="42" t="s">
        <v>141</v>
      </c>
      <c r="K918" s="42">
        <v>126</v>
      </c>
      <c r="L918" s="41">
        <f t="shared" si="162"/>
        <v>9.6</v>
      </c>
      <c r="M918" s="41">
        <f t="shared" si="163"/>
        <v>9.6</v>
      </c>
      <c r="N918" s="22" t="str">
        <f t="shared" si="155"/>
        <v>Guy Nicholson</v>
      </c>
      <c r="O918" s="22" t="str">
        <f t="shared" si="160"/>
        <v>Masters</v>
      </c>
      <c r="P918" s="22" t="str">
        <f t="shared" si="156"/>
        <v>Inedibles</v>
      </c>
      <c r="Q918" s="22" t="str">
        <f t="shared" si="161"/>
        <v>D3</v>
      </c>
    </row>
    <row r="919" spans="1:17" x14ac:dyDescent="0.25">
      <c r="A919" s="125" t="str">
        <f t="shared" si="157"/>
        <v>2025-GUS-D3</v>
      </c>
      <c r="B919" s="123">
        <f t="shared" si="158"/>
        <v>45953</v>
      </c>
      <c r="C919" s="125" t="str">
        <f t="shared" si="159"/>
        <v>Day 3</v>
      </c>
      <c r="D919" s="42" t="s">
        <v>339</v>
      </c>
      <c r="E919" s="23" t="str">
        <f>IF(D919="","",VLOOKUP(D919,MASTERLIST!$A:$E,3,FALSE))</f>
        <v>Guy</v>
      </c>
      <c r="F919" s="23" t="str">
        <f>IF(D919="","",VLOOKUP(D919,MASTERLIST!$A:$E,4,FALSE))</f>
        <v>Nicholson</v>
      </c>
      <c r="G919" s="23" t="str">
        <f>IF(D919="","",VLOOKUP(D919,MASTERLIST!$A:$E,5,FALSE))</f>
        <v>SA Masters</v>
      </c>
      <c r="H919" s="23" t="str">
        <f>IF(D919="","",VLOOKUP(D919,MASTERLIST!$A:$E,2,FALSE))</f>
        <v>SA Masters</v>
      </c>
      <c r="I919" s="42"/>
      <c r="J919" s="42" t="s">
        <v>140</v>
      </c>
      <c r="K919" s="42">
        <v>114</v>
      </c>
      <c r="L919" s="41">
        <f t="shared" si="162"/>
        <v>18.399999999999999</v>
      </c>
      <c r="M919" s="41">
        <f t="shared" si="163"/>
        <v>18.399999999999999</v>
      </c>
      <c r="N919" s="22" t="str">
        <f t="shared" si="155"/>
        <v>Guy Nicholson</v>
      </c>
      <c r="O919" s="22" t="str">
        <f t="shared" si="160"/>
        <v>Masters</v>
      </c>
      <c r="P919" s="22" t="str">
        <f t="shared" si="156"/>
        <v>Inedibles</v>
      </c>
      <c r="Q919" s="22" t="str">
        <f t="shared" si="161"/>
        <v>D3</v>
      </c>
    </row>
    <row r="920" spans="1:17" x14ac:dyDescent="0.25">
      <c r="A920" s="125" t="str">
        <f t="shared" si="157"/>
        <v>2025-GUS-D3</v>
      </c>
      <c r="B920" s="123">
        <f t="shared" si="158"/>
        <v>45953</v>
      </c>
      <c r="C920" s="125" t="str">
        <f t="shared" si="159"/>
        <v>Day 3</v>
      </c>
      <c r="D920" s="42" t="s">
        <v>339</v>
      </c>
      <c r="E920" s="23" t="str">
        <f>IF(D920="","",VLOOKUP(D920,MASTERLIST!$A:$E,3,FALSE))</f>
        <v>Guy</v>
      </c>
      <c r="F920" s="23" t="str">
        <f>IF(D920="","",VLOOKUP(D920,MASTERLIST!$A:$E,4,FALSE))</f>
        <v>Nicholson</v>
      </c>
      <c r="G920" s="23" t="str">
        <f>IF(D920="","",VLOOKUP(D920,MASTERLIST!$A:$E,5,FALSE))</f>
        <v>SA Masters</v>
      </c>
      <c r="H920" s="23" t="str">
        <f>IF(D920="","",VLOOKUP(D920,MASTERLIST!$A:$E,2,FALSE))</f>
        <v>SA Masters</v>
      </c>
      <c r="I920" s="42"/>
      <c r="J920" s="42" t="s">
        <v>142</v>
      </c>
      <c r="K920" s="42">
        <v>117</v>
      </c>
      <c r="L920" s="41">
        <f t="shared" si="162"/>
        <v>6.4</v>
      </c>
      <c r="M920" s="41">
        <f t="shared" si="163"/>
        <v>6.4</v>
      </c>
      <c r="N920" s="22" t="str">
        <f t="shared" si="155"/>
        <v>Guy Nicholson</v>
      </c>
      <c r="O920" s="22" t="str">
        <f t="shared" si="160"/>
        <v>Masters</v>
      </c>
      <c r="P920" s="22" t="str">
        <f t="shared" si="156"/>
        <v>Inedibles</v>
      </c>
      <c r="Q920" s="22" t="str">
        <f t="shared" si="161"/>
        <v>D3</v>
      </c>
    </row>
    <row r="921" spans="1:17" x14ac:dyDescent="0.25">
      <c r="A921" s="125" t="str">
        <f t="shared" si="157"/>
        <v>2025-GUS-D3</v>
      </c>
      <c r="B921" s="123">
        <f t="shared" si="158"/>
        <v>45953</v>
      </c>
      <c r="C921" s="125" t="str">
        <f t="shared" si="159"/>
        <v>Day 3</v>
      </c>
      <c r="D921" s="42" t="s">
        <v>339</v>
      </c>
      <c r="E921" s="23" t="str">
        <f>IF(D921="","",VLOOKUP(D921,MASTERLIST!$A:$E,3,FALSE))</f>
        <v>Guy</v>
      </c>
      <c r="F921" s="23" t="str">
        <f>IF(D921="","",VLOOKUP(D921,MASTERLIST!$A:$E,4,FALSE))</f>
        <v>Nicholson</v>
      </c>
      <c r="G921" s="23" t="str">
        <f>IF(D921="","",VLOOKUP(D921,MASTERLIST!$A:$E,5,FALSE))</f>
        <v>SA Masters</v>
      </c>
      <c r="H921" s="23" t="str">
        <f>IF(D921="","",VLOOKUP(D921,MASTERLIST!$A:$E,2,FALSE))</f>
        <v>SA Masters</v>
      </c>
      <c r="I921" s="42"/>
      <c r="J921" s="42" t="s">
        <v>140</v>
      </c>
      <c r="K921" s="42">
        <v>101</v>
      </c>
      <c r="L921" s="41">
        <f t="shared" si="162"/>
        <v>12.4</v>
      </c>
      <c r="M921" s="41">
        <f t="shared" si="163"/>
        <v>12.4</v>
      </c>
      <c r="N921" s="22" t="str">
        <f t="shared" si="155"/>
        <v>Guy Nicholson</v>
      </c>
      <c r="O921" s="22" t="str">
        <f t="shared" si="160"/>
        <v>Masters</v>
      </c>
      <c r="P921" s="22" t="str">
        <f t="shared" si="156"/>
        <v>Inedibles</v>
      </c>
      <c r="Q921" s="22" t="str">
        <f t="shared" si="161"/>
        <v>D3</v>
      </c>
    </row>
    <row r="922" spans="1:17" x14ac:dyDescent="0.25">
      <c r="A922" s="125" t="str">
        <f t="shared" si="157"/>
        <v>2025-GUS-D3</v>
      </c>
      <c r="B922" s="123">
        <f t="shared" si="158"/>
        <v>45953</v>
      </c>
      <c r="C922" s="125" t="str">
        <f t="shared" si="159"/>
        <v>Day 3</v>
      </c>
      <c r="D922" s="42" t="s">
        <v>442</v>
      </c>
      <c r="E922" s="23" t="str">
        <f>IF(D922="","",VLOOKUP(D922,MASTERLIST!$A:$E,3,FALSE))</f>
        <v>Freek</v>
      </c>
      <c r="F922" s="23" t="str">
        <f>IF(D922="","",VLOOKUP(D922,MASTERLIST!$A:$E,4,FALSE))</f>
        <v>Stander</v>
      </c>
      <c r="G922" s="23" t="str">
        <f>IF(D922="","",VLOOKUP(D922,MASTERLIST!$A:$E,5,FALSE))</f>
        <v>SA Masters</v>
      </c>
      <c r="H922" s="23" t="str">
        <f>IF(D922="","",VLOOKUP(D922,MASTERLIST!$A:$E,2,FALSE))</f>
        <v>SA Masters</v>
      </c>
      <c r="I922" s="42"/>
      <c r="J922" s="42" t="s">
        <v>141</v>
      </c>
      <c r="K922" s="42">
        <v>148</v>
      </c>
      <c r="L922" s="41">
        <f t="shared" si="162"/>
        <v>16.600000000000001</v>
      </c>
      <c r="M922" s="41">
        <f t="shared" si="163"/>
        <v>16.600000000000001</v>
      </c>
      <c r="N922" s="22" t="str">
        <f t="shared" ref="N922:N985" si="164">CONCATENATE(E922," ",F922)</f>
        <v>Freek Stander</v>
      </c>
      <c r="O922" s="22" t="str">
        <f t="shared" si="160"/>
        <v>Masters</v>
      </c>
      <c r="P922" s="22" t="str">
        <f t="shared" ref="P922:P985" si="165">IF(I922="",IF(J922="","",$J$1),$I$1)</f>
        <v>Inedibles</v>
      </c>
      <c r="Q922" s="22" t="str">
        <f t="shared" si="161"/>
        <v>D3</v>
      </c>
    </row>
    <row r="923" spans="1:17" x14ac:dyDescent="0.25">
      <c r="A923" s="125" t="str">
        <f t="shared" si="157"/>
        <v>2025-GUS-D3</v>
      </c>
      <c r="B923" s="123">
        <f t="shared" si="158"/>
        <v>45953</v>
      </c>
      <c r="C923" s="125" t="str">
        <f t="shared" si="159"/>
        <v>Day 3</v>
      </c>
      <c r="D923" s="42" t="s">
        <v>442</v>
      </c>
      <c r="E923" s="23" t="str">
        <f>IF(D923="","",VLOOKUP(D923,MASTERLIST!$A:$E,3,FALSE))</f>
        <v>Freek</v>
      </c>
      <c r="F923" s="23" t="str">
        <f>IF(D923="","",VLOOKUP(D923,MASTERLIST!$A:$E,4,FALSE))</f>
        <v>Stander</v>
      </c>
      <c r="G923" s="23" t="str">
        <f>IF(D923="","",VLOOKUP(D923,MASTERLIST!$A:$E,5,FALSE))</f>
        <v>SA Masters</v>
      </c>
      <c r="H923" s="23" t="str">
        <f>IF(D923="","",VLOOKUP(D923,MASTERLIST!$A:$E,2,FALSE))</f>
        <v>SA Masters</v>
      </c>
      <c r="I923" s="42"/>
      <c r="J923" s="42" t="s">
        <v>140</v>
      </c>
      <c r="K923" s="42">
        <v>120</v>
      </c>
      <c r="L923" s="41">
        <f t="shared" si="162"/>
        <v>21.8</v>
      </c>
      <c r="M923" s="41">
        <f t="shared" si="163"/>
        <v>21.8</v>
      </c>
      <c r="N923" s="22" t="str">
        <f t="shared" si="164"/>
        <v>Freek Stander</v>
      </c>
      <c r="O923" s="22" t="str">
        <f t="shared" si="160"/>
        <v>Masters</v>
      </c>
      <c r="P923" s="22" t="str">
        <f t="shared" si="165"/>
        <v>Inedibles</v>
      </c>
      <c r="Q923" s="22" t="str">
        <f t="shared" si="161"/>
        <v>D3</v>
      </c>
    </row>
    <row r="924" spans="1:17" x14ac:dyDescent="0.25">
      <c r="A924" s="125" t="str">
        <f t="shared" si="157"/>
        <v>2025-GUS-D3</v>
      </c>
      <c r="B924" s="123">
        <f t="shared" si="158"/>
        <v>45953</v>
      </c>
      <c r="C924" s="125" t="str">
        <f t="shared" si="159"/>
        <v>Day 3</v>
      </c>
      <c r="D924" s="42" t="s">
        <v>442</v>
      </c>
      <c r="E924" s="23" t="str">
        <f>IF(D924="","",VLOOKUP(D924,MASTERLIST!$A:$E,3,FALSE))</f>
        <v>Freek</v>
      </c>
      <c r="F924" s="23" t="str">
        <f>IF(D924="","",VLOOKUP(D924,MASTERLIST!$A:$E,4,FALSE))</f>
        <v>Stander</v>
      </c>
      <c r="G924" s="23" t="str">
        <f>IF(D924="","",VLOOKUP(D924,MASTERLIST!$A:$E,5,FALSE))</f>
        <v>SA Masters</v>
      </c>
      <c r="H924" s="23" t="str">
        <f>IF(D924="","",VLOOKUP(D924,MASTERLIST!$A:$E,2,FALSE))</f>
        <v>SA Masters</v>
      </c>
      <c r="I924" s="42"/>
      <c r="J924" s="42" t="s">
        <v>141</v>
      </c>
      <c r="K924" s="42">
        <v>129</v>
      </c>
      <c r="L924" s="41">
        <f t="shared" si="162"/>
        <v>10.4</v>
      </c>
      <c r="M924" s="41">
        <f t="shared" si="163"/>
        <v>10.4</v>
      </c>
      <c r="N924" s="22" t="str">
        <f t="shared" si="164"/>
        <v>Freek Stander</v>
      </c>
      <c r="O924" s="22" t="str">
        <f t="shared" si="160"/>
        <v>Masters</v>
      </c>
      <c r="P924" s="22" t="str">
        <f t="shared" si="165"/>
        <v>Inedibles</v>
      </c>
      <c r="Q924" s="22" t="str">
        <f t="shared" si="161"/>
        <v>D3</v>
      </c>
    </row>
    <row r="925" spans="1:17" x14ac:dyDescent="0.25">
      <c r="A925" s="125" t="str">
        <f t="shared" si="157"/>
        <v>2025-GUS-D3</v>
      </c>
      <c r="B925" s="123">
        <f t="shared" si="158"/>
        <v>45953</v>
      </c>
      <c r="C925" s="125" t="str">
        <f t="shared" si="159"/>
        <v>Day 3</v>
      </c>
      <c r="D925" s="42" t="s">
        <v>442</v>
      </c>
      <c r="E925" s="23" t="str">
        <f>IF(D925="","",VLOOKUP(D925,MASTERLIST!$A:$E,3,FALSE))</f>
        <v>Freek</v>
      </c>
      <c r="F925" s="23" t="str">
        <f>IF(D925="","",VLOOKUP(D925,MASTERLIST!$A:$E,4,FALSE))</f>
        <v>Stander</v>
      </c>
      <c r="G925" s="23" t="str">
        <f>IF(D925="","",VLOOKUP(D925,MASTERLIST!$A:$E,5,FALSE))</f>
        <v>SA Masters</v>
      </c>
      <c r="H925" s="23" t="str">
        <f>IF(D925="","",VLOOKUP(D925,MASTERLIST!$A:$E,2,FALSE))</f>
        <v>SA Masters</v>
      </c>
      <c r="I925" s="42"/>
      <c r="J925" s="42" t="s">
        <v>141</v>
      </c>
      <c r="K925" s="42">
        <v>144</v>
      </c>
      <c r="L925" s="41">
        <f t="shared" si="162"/>
        <v>15.1</v>
      </c>
      <c r="M925" s="41">
        <f t="shared" si="163"/>
        <v>15.1</v>
      </c>
      <c r="N925" s="22" t="str">
        <f t="shared" si="164"/>
        <v>Freek Stander</v>
      </c>
      <c r="O925" s="22" t="str">
        <f t="shared" si="160"/>
        <v>Masters</v>
      </c>
      <c r="P925" s="22" t="str">
        <f t="shared" si="165"/>
        <v>Inedibles</v>
      </c>
      <c r="Q925" s="22" t="str">
        <f t="shared" si="161"/>
        <v>D3</v>
      </c>
    </row>
    <row r="926" spans="1:17" x14ac:dyDescent="0.25">
      <c r="A926" s="125" t="str">
        <f t="shared" si="157"/>
        <v>2025-GUS-D3</v>
      </c>
      <c r="B926" s="123">
        <f t="shared" si="158"/>
        <v>45953</v>
      </c>
      <c r="C926" s="125" t="str">
        <f t="shared" si="159"/>
        <v>Day 3</v>
      </c>
      <c r="D926" s="42" t="s">
        <v>337</v>
      </c>
      <c r="E926" s="23" t="str">
        <f>IF(D926="","",VLOOKUP(D926,MASTERLIST!$A:$E,3,FALSE))</f>
        <v>Robin</v>
      </c>
      <c r="F926" s="23" t="str">
        <f>IF(D926="","",VLOOKUP(D926,MASTERLIST!$A:$E,4,FALSE))</f>
        <v>Cochius</v>
      </c>
      <c r="G926" s="23" t="str">
        <f>IF(D926="","",VLOOKUP(D926,MASTERLIST!$A:$E,5,FALSE))</f>
        <v>SA Masters</v>
      </c>
      <c r="H926" s="23" t="str">
        <f>IF(D926="","",VLOOKUP(D926,MASTERLIST!$A:$E,2,FALSE))</f>
        <v>SA Masters</v>
      </c>
      <c r="I926" s="42"/>
      <c r="J926" s="42" t="s">
        <v>141</v>
      </c>
      <c r="K926" s="42">
        <v>145</v>
      </c>
      <c r="L926" s="41">
        <f t="shared" si="162"/>
        <v>15.5</v>
      </c>
      <c r="M926" s="41">
        <f t="shared" si="163"/>
        <v>15.5</v>
      </c>
      <c r="N926" s="22" t="str">
        <f t="shared" si="164"/>
        <v>Robin Cochius</v>
      </c>
      <c r="O926" s="22" t="str">
        <f t="shared" si="160"/>
        <v>Masters</v>
      </c>
      <c r="P926" s="22" t="str">
        <f t="shared" si="165"/>
        <v>Inedibles</v>
      </c>
      <c r="Q926" s="22" t="str">
        <f t="shared" si="161"/>
        <v>D3</v>
      </c>
    </row>
    <row r="927" spans="1:17" x14ac:dyDescent="0.25">
      <c r="A927" s="125" t="str">
        <f t="shared" si="157"/>
        <v>2025-GUS-D3</v>
      </c>
      <c r="B927" s="123">
        <f t="shared" si="158"/>
        <v>45953</v>
      </c>
      <c r="C927" s="125" t="str">
        <f t="shared" si="159"/>
        <v>Day 3</v>
      </c>
      <c r="D927" s="42" t="s">
        <v>337</v>
      </c>
      <c r="E927" s="23" t="str">
        <f>IF(D927="","",VLOOKUP(D927,MASTERLIST!$A:$E,3,FALSE))</f>
        <v>Robin</v>
      </c>
      <c r="F927" s="23" t="str">
        <f>IF(D927="","",VLOOKUP(D927,MASTERLIST!$A:$E,4,FALSE))</f>
        <v>Cochius</v>
      </c>
      <c r="G927" s="23" t="str">
        <f>IF(D927="","",VLOOKUP(D927,MASTERLIST!$A:$E,5,FALSE))</f>
        <v>SA Masters</v>
      </c>
      <c r="H927" s="23" t="str">
        <f>IF(D927="","",VLOOKUP(D927,MASTERLIST!$A:$E,2,FALSE))</f>
        <v>SA Masters</v>
      </c>
      <c r="I927" s="42"/>
      <c r="J927" s="42" t="s">
        <v>141</v>
      </c>
      <c r="K927" s="42">
        <v>170</v>
      </c>
      <c r="L927" s="41">
        <f t="shared" si="162"/>
        <v>26.7</v>
      </c>
      <c r="M927" s="41">
        <f t="shared" si="163"/>
        <v>26.7</v>
      </c>
      <c r="N927" s="22" t="str">
        <f t="shared" si="164"/>
        <v>Robin Cochius</v>
      </c>
      <c r="O927" s="22" t="str">
        <f t="shared" si="160"/>
        <v>Masters</v>
      </c>
      <c r="P927" s="22" t="str">
        <f t="shared" si="165"/>
        <v>Inedibles</v>
      </c>
      <c r="Q927" s="22" t="str">
        <f t="shared" si="161"/>
        <v>D3</v>
      </c>
    </row>
    <row r="928" spans="1:17" x14ac:dyDescent="0.25">
      <c r="A928" s="125" t="str">
        <f t="shared" si="157"/>
        <v>2025-GUS-D3</v>
      </c>
      <c r="B928" s="123">
        <f t="shared" si="158"/>
        <v>45953</v>
      </c>
      <c r="C928" s="125" t="str">
        <f t="shared" si="159"/>
        <v>Day 3</v>
      </c>
      <c r="D928" s="42" t="s">
        <v>337</v>
      </c>
      <c r="E928" s="23" t="str">
        <f>IF(D928="","",VLOOKUP(D928,MASTERLIST!$A:$E,3,FALSE))</f>
        <v>Robin</v>
      </c>
      <c r="F928" s="23" t="str">
        <f>IF(D928="","",VLOOKUP(D928,MASTERLIST!$A:$E,4,FALSE))</f>
        <v>Cochius</v>
      </c>
      <c r="G928" s="23" t="str">
        <f>IF(D928="","",VLOOKUP(D928,MASTERLIST!$A:$E,5,FALSE))</f>
        <v>SA Masters</v>
      </c>
      <c r="H928" s="23" t="str">
        <f>IF(D928="","",VLOOKUP(D928,MASTERLIST!$A:$E,2,FALSE))</f>
        <v>SA Masters</v>
      </c>
      <c r="I928" s="42"/>
      <c r="J928" s="42" t="s">
        <v>141</v>
      </c>
      <c r="K928" s="42">
        <v>130</v>
      </c>
      <c r="L928" s="41">
        <f t="shared" si="162"/>
        <v>10.7</v>
      </c>
      <c r="M928" s="41">
        <f t="shared" si="163"/>
        <v>10.7</v>
      </c>
      <c r="N928" s="22" t="str">
        <f t="shared" si="164"/>
        <v>Robin Cochius</v>
      </c>
      <c r="O928" s="22" t="str">
        <f t="shared" si="160"/>
        <v>Masters</v>
      </c>
      <c r="P928" s="22" t="str">
        <f t="shared" si="165"/>
        <v>Inedibles</v>
      </c>
      <c r="Q928" s="22" t="str">
        <f t="shared" si="161"/>
        <v>D3</v>
      </c>
    </row>
    <row r="929" spans="1:17" x14ac:dyDescent="0.25">
      <c r="A929" s="125" t="str">
        <f t="shared" si="157"/>
        <v>2025-GUS-D3</v>
      </c>
      <c r="B929" s="123">
        <f t="shared" si="158"/>
        <v>45953</v>
      </c>
      <c r="C929" s="125" t="str">
        <f t="shared" si="159"/>
        <v>Day 3</v>
      </c>
      <c r="D929" s="42" t="s">
        <v>337</v>
      </c>
      <c r="E929" s="23" t="str">
        <f>IF(D929="","",VLOOKUP(D929,MASTERLIST!$A:$E,3,FALSE))</f>
        <v>Robin</v>
      </c>
      <c r="F929" s="23" t="str">
        <f>IF(D929="","",VLOOKUP(D929,MASTERLIST!$A:$E,4,FALSE))</f>
        <v>Cochius</v>
      </c>
      <c r="G929" s="23" t="str">
        <f>IF(D929="","",VLOOKUP(D929,MASTERLIST!$A:$E,5,FALSE))</f>
        <v>SA Masters</v>
      </c>
      <c r="H929" s="23" t="str">
        <f>IF(D929="","",VLOOKUP(D929,MASTERLIST!$A:$E,2,FALSE))</f>
        <v>SA Masters</v>
      </c>
      <c r="I929" s="42"/>
      <c r="J929" s="42" t="s">
        <v>141</v>
      </c>
      <c r="K929" s="42">
        <v>131</v>
      </c>
      <c r="L929" s="41">
        <f t="shared" si="162"/>
        <v>10.9</v>
      </c>
      <c r="M929" s="41">
        <f t="shared" si="163"/>
        <v>10.9</v>
      </c>
      <c r="N929" s="22" t="str">
        <f t="shared" si="164"/>
        <v>Robin Cochius</v>
      </c>
      <c r="O929" s="22" t="str">
        <f t="shared" si="160"/>
        <v>Masters</v>
      </c>
      <c r="P929" s="22" t="str">
        <f t="shared" si="165"/>
        <v>Inedibles</v>
      </c>
      <c r="Q929" s="22" t="str">
        <f t="shared" si="161"/>
        <v>D3</v>
      </c>
    </row>
    <row r="930" spans="1:17" x14ac:dyDescent="0.25">
      <c r="A930" s="125" t="str">
        <f t="shared" si="157"/>
        <v>2025-GUS-D3</v>
      </c>
      <c r="B930" s="123">
        <f t="shared" si="158"/>
        <v>45953</v>
      </c>
      <c r="C930" s="125" t="str">
        <f t="shared" si="159"/>
        <v>Day 3</v>
      </c>
      <c r="D930" s="42" t="s">
        <v>444</v>
      </c>
      <c r="E930" s="23" t="str">
        <f>IF(D930="","",VLOOKUP(D930,MASTERLIST!$A:$E,3,FALSE))</f>
        <v>Mervin</v>
      </c>
      <c r="F930" s="23" t="str">
        <f>IF(D930="","",VLOOKUP(D930,MASTERLIST!$A:$E,4,FALSE))</f>
        <v>Pillay</v>
      </c>
      <c r="G930" s="23" t="str">
        <f>IF(D930="","",VLOOKUP(D930,MASTERLIST!$A:$E,5,FALSE))</f>
        <v>SA Masters</v>
      </c>
      <c r="H930" s="23" t="str">
        <f>IF(D930="","",VLOOKUP(D930,MASTERLIST!$A:$E,2,FALSE))</f>
        <v>SA Masters</v>
      </c>
      <c r="I930" s="42"/>
      <c r="J930" s="42"/>
      <c r="K930" s="42"/>
      <c r="L930" s="41" t="str">
        <f t="shared" si="162"/>
        <v/>
      </c>
      <c r="M930" s="41" t="str">
        <f t="shared" si="163"/>
        <v/>
      </c>
      <c r="N930" s="22" t="str">
        <f t="shared" si="164"/>
        <v>Mervin Pillay</v>
      </c>
      <c r="O930" s="22" t="str">
        <f t="shared" si="160"/>
        <v>Masters</v>
      </c>
      <c r="P930" s="22" t="str">
        <f t="shared" si="165"/>
        <v/>
      </c>
      <c r="Q930" s="22" t="str">
        <f t="shared" si="161"/>
        <v>D3</v>
      </c>
    </row>
    <row r="931" spans="1:17" x14ac:dyDescent="0.25">
      <c r="A931" s="125" t="str">
        <f t="shared" si="157"/>
        <v>2025-GUS-D3</v>
      </c>
      <c r="B931" s="123">
        <f t="shared" si="158"/>
        <v>45953</v>
      </c>
      <c r="C931" s="125" t="str">
        <f t="shared" si="159"/>
        <v>Day 3</v>
      </c>
      <c r="D931" s="42" t="s">
        <v>441</v>
      </c>
      <c r="E931" s="23" t="str">
        <f>IF(D931="","",VLOOKUP(D931,MASTERLIST!$A:$E,3,FALSE))</f>
        <v>Ettienne</v>
      </c>
      <c r="F931" s="23" t="str">
        <f>IF(D931="","",VLOOKUP(D931,MASTERLIST!$A:$E,4,FALSE))</f>
        <v>Kapp</v>
      </c>
      <c r="G931" s="23" t="str">
        <f>IF(D931="","",VLOOKUP(D931,MASTERLIST!$A:$E,5,FALSE))</f>
        <v>SA Masters</v>
      </c>
      <c r="H931" s="23" t="str">
        <f>IF(D931="","",VLOOKUP(D931,MASTERLIST!$A:$E,2,FALSE))</f>
        <v>SA Masters</v>
      </c>
      <c r="I931" s="42"/>
      <c r="J931" s="42"/>
      <c r="K931" s="42"/>
      <c r="L931" s="41" t="str">
        <f t="shared" si="162"/>
        <v/>
      </c>
      <c r="M931" s="41" t="str">
        <f t="shared" si="163"/>
        <v/>
      </c>
      <c r="N931" s="22" t="str">
        <f t="shared" si="164"/>
        <v>Ettienne Kapp</v>
      </c>
      <c r="O931" s="22" t="str">
        <f t="shared" si="160"/>
        <v>Masters</v>
      </c>
      <c r="P931" s="22" t="str">
        <f t="shared" si="165"/>
        <v/>
      </c>
      <c r="Q931" s="22" t="str">
        <f t="shared" si="161"/>
        <v>D3</v>
      </c>
    </row>
    <row r="932" spans="1:17" x14ac:dyDescent="0.25">
      <c r="A932" s="125" t="str">
        <f t="shared" ref="A932:A995" si="166">IF(D932="","",A931)</f>
        <v>2025-GUS-D3</v>
      </c>
      <c r="B932" s="123">
        <f t="shared" ref="B932:B995" si="167">IF(D932="","",B931)</f>
        <v>45953</v>
      </c>
      <c r="C932" s="125" t="str">
        <f t="shared" ref="C932:C995" si="168">IF(D932="","",C931)</f>
        <v>Day 3</v>
      </c>
      <c r="D932" s="42" t="s">
        <v>526</v>
      </c>
      <c r="E932" s="23" t="str">
        <f>IF(D932="","",VLOOKUP(D932,MASTERLIST!$A:$E,3,FALSE))</f>
        <v>Mike</v>
      </c>
      <c r="F932" s="23" t="str">
        <f>IF(D932="","",VLOOKUP(D932,MASTERLIST!$A:$E,4,FALSE))</f>
        <v>Smeda</v>
      </c>
      <c r="G932" s="23" t="str">
        <f>IF(D932="","",VLOOKUP(D932,MASTERLIST!$A:$E,5,FALSE))</f>
        <v>SA Grand Masters</v>
      </c>
      <c r="H932" s="23" t="str">
        <f>IF(D932="","",VLOOKUP(D932,MASTERLIST!$A:$E,2,FALSE))</f>
        <v>SA Grand Masters</v>
      </c>
      <c r="I932" s="42" t="s">
        <v>19</v>
      </c>
      <c r="J932" s="42"/>
      <c r="K932" s="42">
        <v>61</v>
      </c>
      <c r="L932" s="41">
        <f t="shared" si="162"/>
        <v>2.2999999999999998</v>
      </c>
      <c r="M932" s="41">
        <f t="shared" si="163"/>
        <v>2.2999999999999998</v>
      </c>
      <c r="N932" s="22" t="str">
        <f t="shared" si="164"/>
        <v>Mike Smeda</v>
      </c>
      <c r="O932" s="22" t="str">
        <f t="shared" si="160"/>
        <v>Grand Masters</v>
      </c>
      <c r="P932" s="22" t="str">
        <f t="shared" si="165"/>
        <v>Edibles</v>
      </c>
      <c r="Q932" s="22" t="str">
        <f t="shared" si="161"/>
        <v>D3</v>
      </c>
    </row>
    <row r="933" spans="1:17" x14ac:dyDescent="0.25">
      <c r="A933" s="125" t="str">
        <f t="shared" si="166"/>
        <v>2025-GUS-D3</v>
      </c>
      <c r="B933" s="123">
        <f t="shared" si="167"/>
        <v>45953</v>
      </c>
      <c r="C933" s="125" t="str">
        <f t="shared" si="168"/>
        <v>Day 3</v>
      </c>
      <c r="D933" s="42" t="s">
        <v>594</v>
      </c>
      <c r="E933" s="23" t="str">
        <f>IF(D933="","",VLOOKUP(D933,MASTERLIST!$A:$E,3,FALSE))</f>
        <v>Peter</v>
      </c>
      <c r="F933" s="23" t="str">
        <f>IF(D933="","",VLOOKUP(D933,MASTERLIST!$A:$E,4,FALSE))</f>
        <v>Van Vollenstee</v>
      </c>
      <c r="G933" s="23" t="str">
        <f>IF(D933="","",VLOOKUP(D933,MASTERLIST!$A:$E,5,FALSE))</f>
        <v>SA Grand Masters</v>
      </c>
      <c r="H933" s="23" t="str">
        <f>IF(D933="","",VLOOKUP(D933,MASTERLIST!$A:$E,2,FALSE))</f>
        <v>SA Grand Masters</v>
      </c>
      <c r="I933" s="42" t="s">
        <v>19</v>
      </c>
      <c r="J933" s="42"/>
      <c r="K933" s="42">
        <v>59</v>
      </c>
      <c r="L933" s="41">
        <f t="shared" si="162"/>
        <v>2.1</v>
      </c>
      <c r="M933" s="41">
        <f t="shared" si="163"/>
        <v>2.1</v>
      </c>
      <c r="N933" s="22" t="str">
        <f t="shared" si="164"/>
        <v>Peter Van Vollenstee</v>
      </c>
      <c r="O933" s="22" t="str">
        <f t="shared" si="160"/>
        <v>Grand Masters</v>
      </c>
      <c r="P933" s="22" t="str">
        <f t="shared" si="165"/>
        <v>Edibles</v>
      </c>
      <c r="Q933" s="22" t="str">
        <f t="shared" si="161"/>
        <v>D3</v>
      </c>
    </row>
    <row r="934" spans="1:17" x14ac:dyDescent="0.25">
      <c r="A934" s="125" t="str">
        <f t="shared" si="166"/>
        <v>2025-GUS-D3</v>
      </c>
      <c r="B934" s="123">
        <f t="shared" si="167"/>
        <v>45953</v>
      </c>
      <c r="C934" s="125" t="str">
        <f t="shared" si="168"/>
        <v>Day 3</v>
      </c>
      <c r="D934" s="42" t="s">
        <v>594</v>
      </c>
      <c r="E934" s="23" t="str">
        <f>IF(D934="","",VLOOKUP(D934,MASTERLIST!$A:$E,3,FALSE))</f>
        <v>Peter</v>
      </c>
      <c r="F934" s="23" t="str">
        <f>IF(D934="","",VLOOKUP(D934,MASTERLIST!$A:$E,4,FALSE))</f>
        <v>Van Vollenstee</v>
      </c>
      <c r="G934" s="23" t="str">
        <f>IF(D934="","",VLOOKUP(D934,MASTERLIST!$A:$E,5,FALSE))</f>
        <v>SA Grand Masters</v>
      </c>
      <c r="H934" s="23" t="str">
        <f>IF(D934="","",VLOOKUP(D934,MASTERLIST!$A:$E,2,FALSE))</f>
        <v>SA Grand Masters</v>
      </c>
      <c r="I934" s="42" t="s">
        <v>19</v>
      </c>
      <c r="J934" s="42"/>
      <c r="K934" s="42">
        <v>64</v>
      </c>
      <c r="L934" s="41">
        <f t="shared" si="162"/>
        <v>2.7</v>
      </c>
      <c r="M934" s="41">
        <f t="shared" si="163"/>
        <v>2.7</v>
      </c>
      <c r="N934" s="22" t="str">
        <f t="shared" si="164"/>
        <v>Peter Van Vollenstee</v>
      </c>
      <c r="O934" s="22" t="str">
        <f t="shared" si="160"/>
        <v>Grand Masters</v>
      </c>
      <c r="P934" s="22" t="str">
        <f t="shared" si="165"/>
        <v>Edibles</v>
      </c>
      <c r="Q934" s="22" t="str">
        <f t="shared" si="161"/>
        <v>D3</v>
      </c>
    </row>
    <row r="935" spans="1:17" x14ac:dyDescent="0.25">
      <c r="A935" s="125" t="str">
        <f t="shared" si="166"/>
        <v>2025-GUS-D3</v>
      </c>
      <c r="B935" s="123">
        <f t="shared" si="167"/>
        <v>45953</v>
      </c>
      <c r="C935" s="125" t="str">
        <f t="shared" si="168"/>
        <v>Day 3</v>
      </c>
      <c r="D935" s="42" t="s">
        <v>528</v>
      </c>
      <c r="E935" s="23" t="str">
        <f>IF(D935="","",VLOOKUP(D935,MASTERLIST!$A:$E,3,FALSE))</f>
        <v>Brian</v>
      </c>
      <c r="F935" s="23" t="str">
        <f>IF(D935="","",VLOOKUP(D935,MASTERLIST!$A:$E,4,FALSE))</f>
        <v>McFarlane</v>
      </c>
      <c r="G935" s="23" t="str">
        <f>IF(D935="","",VLOOKUP(D935,MASTERLIST!$A:$E,5,FALSE))</f>
        <v>SA Grand Masters</v>
      </c>
      <c r="H935" s="23" t="str">
        <f>IF(D935="","",VLOOKUP(D935,MASTERLIST!$A:$E,2,FALSE))</f>
        <v>SA Grand Masters</v>
      </c>
      <c r="I935" s="42"/>
      <c r="J935" s="42" t="s">
        <v>141</v>
      </c>
      <c r="K935" s="42">
        <v>137</v>
      </c>
      <c r="L935" s="41">
        <f t="shared" si="162"/>
        <v>12.8</v>
      </c>
      <c r="M935" s="41">
        <f t="shared" si="163"/>
        <v>12.8</v>
      </c>
      <c r="N935" s="22" t="str">
        <f t="shared" si="164"/>
        <v>Brian McFarlane</v>
      </c>
      <c r="O935" s="22" t="str">
        <f t="shared" si="160"/>
        <v>Grand Masters</v>
      </c>
      <c r="P935" s="22" t="str">
        <f t="shared" si="165"/>
        <v>Inedibles</v>
      </c>
      <c r="Q935" s="22" t="str">
        <f t="shared" si="161"/>
        <v>D3</v>
      </c>
    </row>
    <row r="936" spans="1:17" x14ac:dyDescent="0.25">
      <c r="A936" s="125" t="str">
        <f t="shared" si="166"/>
        <v>2025-GUS-D3</v>
      </c>
      <c r="B936" s="123">
        <f t="shared" si="167"/>
        <v>45953</v>
      </c>
      <c r="C936" s="125" t="str">
        <f t="shared" si="168"/>
        <v>Day 3</v>
      </c>
      <c r="D936" s="42" t="s">
        <v>528</v>
      </c>
      <c r="E936" s="23" t="str">
        <f>IF(D936="","",VLOOKUP(D936,MASTERLIST!$A:$E,3,FALSE))</f>
        <v>Brian</v>
      </c>
      <c r="F936" s="23" t="str">
        <f>IF(D936="","",VLOOKUP(D936,MASTERLIST!$A:$E,4,FALSE))</f>
        <v>McFarlane</v>
      </c>
      <c r="G936" s="23" t="str">
        <f>IF(D936="","",VLOOKUP(D936,MASTERLIST!$A:$E,5,FALSE))</f>
        <v>SA Grand Masters</v>
      </c>
      <c r="H936" s="23" t="str">
        <f>IF(D936="","",VLOOKUP(D936,MASTERLIST!$A:$E,2,FALSE))</f>
        <v>SA Grand Masters</v>
      </c>
      <c r="I936" s="42"/>
      <c r="J936" s="42" t="s">
        <v>141</v>
      </c>
      <c r="K936" s="42">
        <v>133</v>
      </c>
      <c r="L936" s="41">
        <f t="shared" si="162"/>
        <v>11.5</v>
      </c>
      <c r="M936" s="41">
        <f t="shared" si="163"/>
        <v>11.5</v>
      </c>
      <c r="N936" s="22" t="str">
        <f t="shared" si="164"/>
        <v>Brian McFarlane</v>
      </c>
      <c r="O936" s="22" t="str">
        <f t="shared" si="160"/>
        <v>Grand Masters</v>
      </c>
      <c r="P936" s="22" t="str">
        <f t="shared" si="165"/>
        <v>Inedibles</v>
      </c>
      <c r="Q936" s="22" t="str">
        <f t="shared" si="161"/>
        <v>D3</v>
      </c>
    </row>
    <row r="937" spans="1:17" x14ac:dyDescent="0.25">
      <c r="A937" s="125" t="str">
        <f t="shared" si="166"/>
        <v>2025-GUS-D3</v>
      </c>
      <c r="B937" s="123">
        <f t="shared" si="167"/>
        <v>45953</v>
      </c>
      <c r="C937" s="125" t="str">
        <f t="shared" si="168"/>
        <v>Day 3</v>
      </c>
      <c r="D937" s="42" t="s">
        <v>528</v>
      </c>
      <c r="E937" s="23" t="str">
        <f>IF(D937="","",VLOOKUP(D937,MASTERLIST!$A:$E,3,FALSE))</f>
        <v>Brian</v>
      </c>
      <c r="F937" s="23" t="str">
        <f>IF(D937="","",VLOOKUP(D937,MASTERLIST!$A:$E,4,FALSE))</f>
        <v>McFarlane</v>
      </c>
      <c r="G937" s="23" t="str">
        <f>IF(D937="","",VLOOKUP(D937,MASTERLIST!$A:$E,5,FALSE))</f>
        <v>SA Grand Masters</v>
      </c>
      <c r="H937" s="23" t="str">
        <f>IF(D937="","",VLOOKUP(D937,MASTERLIST!$A:$E,2,FALSE))</f>
        <v>SA Grand Masters</v>
      </c>
      <c r="I937" s="42"/>
      <c r="J937" s="42" t="s">
        <v>141</v>
      </c>
      <c r="K937" s="42">
        <v>95</v>
      </c>
      <c r="L937" s="41">
        <f t="shared" si="162"/>
        <v>3.6</v>
      </c>
      <c r="M937" s="41">
        <f t="shared" si="163"/>
        <v>3.6</v>
      </c>
      <c r="N937" s="22" t="str">
        <f t="shared" si="164"/>
        <v>Brian McFarlane</v>
      </c>
      <c r="O937" s="22" t="str">
        <f t="shared" si="160"/>
        <v>Grand Masters</v>
      </c>
      <c r="P937" s="22" t="str">
        <f t="shared" si="165"/>
        <v>Inedibles</v>
      </c>
      <c r="Q937" s="22" t="str">
        <f t="shared" si="161"/>
        <v>D3</v>
      </c>
    </row>
    <row r="938" spans="1:17" x14ac:dyDescent="0.25">
      <c r="A938" s="125" t="str">
        <f t="shared" si="166"/>
        <v>2025-GUS-D3</v>
      </c>
      <c r="B938" s="123">
        <f t="shared" si="167"/>
        <v>45953</v>
      </c>
      <c r="C938" s="125" t="str">
        <f t="shared" si="168"/>
        <v>Day 3</v>
      </c>
      <c r="D938" s="42" t="s">
        <v>528</v>
      </c>
      <c r="E938" s="23" t="str">
        <f>IF(D938="","",VLOOKUP(D938,MASTERLIST!$A:$E,3,FALSE))</f>
        <v>Brian</v>
      </c>
      <c r="F938" s="23" t="str">
        <f>IF(D938="","",VLOOKUP(D938,MASTERLIST!$A:$E,4,FALSE))</f>
        <v>McFarlane</v>
      </c>
      <c r="G938" s="23" t="str">
        <f>IF(D938="","",VLOOKUP(D938,MASTERLIST!$A:$E,5,FALSE))</f>
        <v>SA Grand Masters</v>
      </c>
      <c r="H938" s="23" t="str">
        <f>IF(D938="","",VLOOKUP(D938,MASTERLIST!$A:$E,2,FALSE))</f>
        <v>SA Grand Masters</v>
      </c>
      <c r="I938" s="42" t="s">
        <v>19</v>
      </c>
      <c r="J938" s="42"/>
      <c r="K938" s="42">
        <v>64</v>
      </c>
      <c r="L938" s="41">
        <f t="shared" si="162"/>
        <v>2.7</v>
      </c>
      <c r="M938" s="41">
        <f t="shared" si="163"/>
        <v>2.7</v>
      </c>
      <c r="N938" s="22" t="str">
        <f t="shared" si="164"/>
        <v>Brian McFarlane</v>
      </c>
      <c r="O938" s="22" t="str">
        <f t="shared" si="160"/>
        <v>Grand Masters</v>
      </c>
      <c r="P938" s="22" t="str">
        <f t="shared" si="165"/>
        <v>Edibles</v>
      </c>
      <c r="Q938" s="22" t="str">
        <f t="shared" si="161"/>
        <v>D3</v>
      </c>
    </row>
    <row r="939" spans="1:17" x14ac:dyDescent="0.25">
      <c r="A939" s="125" t="str">
        <f t="shared" si="166"/>
        <v>2025-GUS-D3</v>
      </c>
      <c r="B939" s="123">
        <f t="shared" si="167"/>
        <v>45953</v>
      </c>
      <c r="C939" s="125" t="str">
        <f t="shared" si="168"/>
        <v>Day 3</v>
      </c>
      <c r="D939" s="42" t="s">
        <v>528</v>
      </c>
      <c r="E939" s="23" t="str">
        <f>IF(D939="","",VLOOKUP(D939,MASTERLIST!$A:$E,3,FALSE))</f>
        <v>Brian</v>
      </c>
      <c r="F939" s="23" t="str">
        <f>IF(D939="","",VLOOKUP(D939,MASTERLIST!$A:$E,4,FALSE))</f>
        <v>McFarlane</v>
      </c>
      <c r="G939" s="23" t="str">
        <f>IF(D939="","",VLOOKUP(D939,MASTERLIST!$A:$E,5,FALSE))</f>
        <v>SA Grand Masters</v>
      </c>
      <c r="H939" s="23" t="str">
        <f>IF(D939="","",VLOOKUP(D939,MASTERLIST!$A:$E,2,FALSE))</f>
        <v>SA Grand Masters</v>
      </c>
      <c r="I939" s="42" t="s">
        <v>19</v>
      </c>
      <c r="J939" s="42"/>
      <c r="K939" s="42">
        <v>72</v>
      </c>
      <c r="L939" s="41">
        <f t="shared" si="162"/>
        <v>3.9</v>
      </c>
      <c r="M939" s="41">
        <f t="shared" si="163"/>
        <v>3.9</v>
      </c>
      <c r="N939" s="22" t="str">
        <f t="shared" si="164"/>
        <v>Brian McFarlane</v>
      </c>
      <c r="O939" s="22" t="str">
        <f t="shared" si="160"/>
        <v>Grand Masters</v>
      </c>
      <c r="P939" s="22" t="str">
        <f t="shared" si="165"/>
        <v>Edibles</v>
      </c>
      <c r="Q939" s="22" t="str">
        <f t="shared" si="161"/>
        <v>D3</v>
      </c>
    </row>
    <row r="940" spans="1:17" x14ac:dyDescent="0.25">
      <c r="A940" s="125" t="str">
        <f t="shared" si="166"/>
        <v>2025-GUS-D3</v>
      </c>
      <c r="B940" s="123">
        <f t="shared" si="167"/>
        <v>45953</v>
      </c>
      <c r="C940" s="125" t="str">
        <f t="shared" si="168"/>
        <v>Day 3</v>
      </c>
      <c r="D940" s="42" t="s">
        <v>522</v>
      </c>
      <c r="E940" s="23" t="str">
        <f>IF(D940="","",VLOOKUP(D940,MASTERLIST!$A:$E,3,FALSE))</f>
        <v>Kobus</v>
      </c>
      <c r="F940" s="23" t="str">
        <f>IF(D940="","",VLOOKUP(D940,MASTERLIST!$A:$E,4,FALSE))</f>
        <v>Rossouw</v>
      </c>
      <c r="G940" s="23" t="str">
        <f>IF(D940="","",VLOOKUP(D940,MASTERLIST!$A:$E,5,FALSE))</f>
        <v>SA Grand Masters</v>
      </c>
      <c r="H940" s="23" t="str">
        <f>IF(D940="","",VLOOKUP(D940,MASTERLIST!$A:$E,2,FALSE))</f>
        <v>SA Grand Masters</v>
      </c>
      <c r="I940" s="42"/>
      <c r="J940" s="42" t="s">
        <v>141</v>
      </c>
      <c r="K940" s="42">
        <v>146</v>
      </c>
      <c r="L940" s="41">
        <f t="shared" si="162"/>
        <v>15.9</v>
      </c>
      <c r="M940" s="41">
        <f t="shared" si="163"/>
        <v>15.9</v>
      </c>
      <c r="N940" s="22" t="str">
        <f t="shared" si="164"/>
        <v>Kobus Rossouw</v>
      </c>
      <c r="O940" s="22" t="str">
        <f t="shared" si="160"/>
        <v>Grand Masters</v>
      </c>
      <c r="P940" s="22" t="str">
        <f t="shared" si="165"/>
        <v>Inedibles</v>
      </c>
      <c r="Q940" s="22" t="str">
        <f t="shared" si="161"/>
        <v>D3</v>
      </c>
    </row>
    <row r="941" spans="1:17" x14ac:dyDescent="0.25">
      <c r="A941" s="125" t="str">
        <f t="shared" si="166"/>
        <v>2025-GUS-D3</v>
      </c>
      <c r="B941" s="123">
        <f t="shared" si="167"/>
        <v>45953</v>
      </c>
      <c r="C941" s="125" t="str">
        <f t="shared" si="168"/>
        <v>Day 3</v>
      </c>
      <c r="D941" s="42" t="s">
        <v>521</v>
      </c>
      <c r="E941" s="23" t="str">
        <f>IF(D941="","",VLOOKUP(D941,MASTERLIST!$A:$E,3,FALSE))</f>
        <v>Mike</v>
      </c>
      <c r="F941" s="23" t="str">
        <f>IF(D941="","",VLOOKUP(D941,MASTERLIST!$A:$E,4,FALSE))</f>
        <v>Bailey</v>
      </c>
      <c r="G941" s="23" t="str">
        <f>IF(D941="","",VLOOKUP(D941,MASTERLIST!$A:$E,5,FALSE))</f>
        <v>SA Grand Masters</v>
      </c>
      <c r="H941" s="23" t="str">
        <f>IF(D941="","",VLOOKUP(D941,MASTERLIST!$A:$E,2,FALSE))</f>
        <v>SA Grand Masters</v>
      </c>
      <c r="I941" s="42"/>
      <c r="J941" s="42" t="s">
        <v>141</v>
      </c>
      <c r="K941" s="42">
        <v>142</v>
      </c>
      <c r="L941" s="41">
        <f t="shared" si="162"/>
        <v>14.4</v>
      </c>
      <c r="M941" s="41">
        <f t="shared" si="163"/>
        <v>14.4</v>
      </c>
      <c r="N941" s="22" t="str">
        <f t="shared" si="164"/>
        <v>Mike Bailey</v>
      </c>
      <c r="O941" s="22" t="str">
        <f t="shared" si="160"/>
        <v>Grand Masters</v>
      </c>
      <c r="P941" s="22" t="str">
        <f t="shared" si="165"/>
        <v>Inedibles</v>
      </c>
      <c r="Q941" s="22" t="str">
        <f t="shared" si="161"/>
        <v>D3</v>
      </c>
    </row>
    <row r="942" spans="1:17" x14ac:dyDescent="0.25">
      <c r="A942" s="125" t="str">
        <f t="shared" si="166"/>
        <v>2025-GUS-D3</v>
      </c>
      <c r="B942" s="123">
        <f t="shared" si="167"/>
        <v>45953</v>
      </c>
      <c r="C942" s="125" t="str">
        <f t="shared" si="168"/>
        <v>Day 3</v>
      </c>
      <c r="D942" s="42" t="s">
        <v>521</v>
      </c>
      <c r="E942" s="23" t="str">
        <f>IF(D942="","",VLOOKUP(D942,MASTERLIST!$A:$E,3,FALSE))</f>
        <v>Mike</v>
      </c>
      <c r="F942" s="23" t="str">
        <f>IF(D942="","",VLOOKUP(D942,MASTERLIST!$A:$E,4,FALSE))</f>
        <v>Bailey</v>
      </c>
      <c r="G942" s="23" t="str">
        <f>IF(D942="","",VLOOKUP(D942,MASTERLIST!$A:$E,5,FALSE))</f>
        <v>SA Grand Masters</v>
      </c>
      <c r="H942" s="23" t="str">
        <f>IF(D942="","",VLOOKUP(D942,MASTERLIST!$A:$E,2,FALSE))</f>
        <v>SA Grand Masters</v>
      </c>
      <c r="I942" s="42"/>
      <c r="J942" s="42" t="s">
        <v>141</v>
      </c>
      <c r="K942" s="42">
        <v>152</v>
      </c>
      <c r="L942" s="41">
        <f t="shared" si="162"/>
        <v>18.2</v>
      </c>
      <c r="M942" s="41">
        <f t="shared" si="163"/>
        <v>18.2</v>
      </c>
      <c r="N942" s="22" t="str">
        <f t="shared" si="164"/>
        <v>Mike Bailey</v>
      </c>
      <c r="O942" s="22" t="str">
        <f t="shared" si="160"/>
        <v>Grand Masters</v>
      </c>
      <c r="P942" s="22" t="str">
        <f t="shared" si="165"/>
        <v>Inedibles</v>
      </c>
      <c r="Q942" s="22" t="str">
        <f t="shared" si="161"/>
        <v>D3</v>
      </c>
    </row>
    <row r="943" spans="1:17" x14ac:dyDescent="0.25">
      <c r="A943" s="125" t="str">
        <f t="shared" si="166"/>
        <v>2025-GUS-D3</v>
      </c>
      <c r="B943" s="123">
        <f t="shared" si="167"/>
        <v>45953</v>
      </c>
      <c r="C943" s="125" t="str">
        <f t="shared" si="168"/>
        <v>Day 3</v>
      </c>
      <c r="D943" s="42" t="s">
        <v>521</v>
      </c>
      <c r="E943" s="23" t="str">
        <f>IF(D943="","",VLOOKUP(D943,MASTERLIST!$A:$E,3,FALSE))</f>
        <v>Mike</v>
      </c>
      <c r="F943" s="23" t="str">
        <f>IF(D943="","",VLOOKUP(D943,MASTERLIST!$A:$E,4,FALSE))</f>
        <v>Bailey</v>
      </c>
      <c r="G943" s="23" t="str">
        <f>IF(D943="","",VLOOKUP(D943,MASTERLIST!$A:$E,5,FALSE))</f>
        <v>SA Grand Masters</v>
      </c>
      <c r="H943" s="23" t="str">
        <f>IF(D943="","",VLOOKUP(D943,MASTERLIST!$A:$E,2,FALSE))</f>
        <v>SA Grand Masters</v>
      </c>
      <c r="I943" s="42"/>
      <c r="J943" s="42" t="s">
        <v>141</v>
      </c>
      <c r="K943" s="42">
        <v>157</v>
      </c>
      <c r="L943" s="41">
        <f t="shared" si="162"/>
        <v>20.399999999999999</v>
      </c>
      <c r="M943" s="41">
        <f t="shared" si="163"/>
        <v>20.399999999999999</v>
      </c>
      <c r="N943" s="22" t="str">
        <f t="shared" si="164"/>
        <v>Mike Bailey</v>
      </c>
      <c r="O943" s="22" t="str">
        <f t="shared" si="160"/>
        <v>Grand Masters</v>
      </c>
      <c r="P943" s="22" t="str">
        <f t="shared" si="165"/>
        <v>Inedibles</v>
      </c>
      <c r="Q943" s="22" t="str">
        <f t="shared" si="161"/>
        <v>D3</v>
      </c>
    </row>
    <row r="944" spans="1:17" x14ac:dyDescent="0.25">
      <c r="A944" s="125" t="str">
        <f t="shared" si="166"/>
        <v>2025-GUS-D3</v>
      </c>
      <c r="B944" s="123">
        <f t="shared" si="167"/>
        <v>45953</v>
      </c>
      <c r="C944" s="125" t="str">
        <f t="shared" si="168"/>
        <v>Day 3</v>
      </c>
      <c r="D944" s="42" t="s">
        <v>521</v>
      </c>
      <c r="E944" s="23" t="str">
        <f>IF(D944="","",VLOOKUP(D944,MASTERLIST!$A:$E,3,FALSE))</f>
        <v>Mike</v>
      </c>
      <c r="F944" s="23" t="str">
        <f>IF(D944="","",VLOOKUP(D944,MASTERLIST!$A:$E,4,FALSE))</f>
        <v>Bailey</v>
      </c>
      <c r="G944" s="23" t="str">
        <f>IF(D944="","",VLOOKUP(D944,MASTERLIST!$A:$E,5,FALSE))</f>
        <v>SA Grand Masters</v>
      </c>
      <c r="H944" s="23" t="str">
        <f>IF(D944="","",VLOOKUP(D944,MASTERLIST!$A:$E,2,FALSE))</f>
        <v>SA Grand Masters</v>
      </c>
      <c r="I944" s="42"/>
      <c r="J944" s="42" t="s">
        <v>141</v>
      </c>
      <c r="K944" s="42">
        <v>162</v>
      </c>
      <c r="L944" s="41">
        <f t="shared" si="162"/>
        <v>22.7</v>
      </c>
      <c r="M944" s="41">
        <f t="shared" si="163"/>
        <v>22.7</v>
      </c>
      <c r="N944" s="22" t="str">
        <f t="shared" si="164"/>
        <v>Mike Bailey</v>
      </c>
      <c r="O944" s="22" t="str">
        <f t="shared" si="160"/>
        <v>Grand Masters</v>
      </c>
      <c r="P944" s="22" t="str">
        <f t="shared" si="165"/>
        <v>Inedibles</v>
      </c>
      <c r="Q944" s="22" t="str">
        <f t="shared" si="161"/>
        <v>D3</v>
      </c>
    </row>
    <row r="945" spans="1:17" x14ac:dyDescent="0.25">
      <c r="A945" s="125" t="str">
        <f t="shared" si="166"/>
        <v>2025-GUS-D3</v>
      </c>
      <c r="B945" s="123">
        <f t="shared" si="167"/>
        <v>45953</v>
      </c>
      <c r="C945" s="125" t="str">
        <f t="shared" si="168"/>
        <v>Day 3</v>
      </c>
      <c r="D945" s="42" t="s">
        <v>521</v>
      </c>
      <c r="E945" s="23" t="str">
        <f>IF(D945="","",VLOOKUP(D945,MASTERLIST!$A:$E,3,FALSE))</f>
        <v>Mike</v>
      </c>
      <c r="F945" s="23" t="str">
        <f>IF(D945="","",VLOOKUP(D945,MASTERLIST!$A:$E,4,FALSE))</f>
        <v>Bailey</v>
      </c>
      <c r="G945" s="23" t="str">
        <f>IF(D945="","",VLOOKUP(D945,MASTERLIST!$A:$E,5,FALSE))</f>
        <v>SA Grand Masters</v>
      </c>
      <c r="H945" s="23" t="str">
        <f>IF(D945="","",VLOOKUP(D945,MASTERLIST!$A:$E,2,FALSE))</f>
        <v>SA Grand Masters</v>
      </c>
      <c r="I945" s="42"/>
      <c r="J945" s="42" t="s">
        <v>141</v>
      </c>
      <c r="K945" s="42">
        <v>124</v>
      </c>
      <c r="L945" s="41">
        <f t="shared" si="162"/>
        <v>9.1</v>
      </c>
      <c r="M945" s="41">
        <f t="shared" si="163"/>
        <v>9.1</v>
      </c>
      <c r="N945" s="22" t="str">
        <f t="shared" si="164"/>
        <v>Mike Bailey</v>
      </c>
      <c r="O945" s="22" t="str">
        <f t="shared" si="160"/>
        <v>Grand Masters</v>
      </c>
      <c r="P945" s="22" t="str">
        <f t="shared" si="165"/>
        <v>Inedibles</v>
      </c>
      <c r="Q945" s="22" t="str">
        <f t="shared" si="161"/>
        <v>D3</v>
      </c>
    </row>
    <row r="946" spans="1:17" x14ac:dyDescent="0.25">
      <c r="A946" s="125" t="str">
        <f t="shared" si="166"/>
        <v>2025-GUS-D3</v>
      </c>
      <c r="B946" s="123">
        <f t="shared" si="167"/>
        <v>45953</v>
      </c>
      <c r="C946" s="125" t="str">
        <f t="shared" si="168"/>
        <v>Day 3</v>
      </c>
      <c r="D946" s="42" t="s">
        <v>521</v>
      </c>
      <c r="E946" s="23" t="str">
        <f>IF(D946="","",VLOOKUP(D946,MASTERLIST!$A:$E,3,FALSE))</f>
        <v>Mike</v>
      </c>
      <c r="F946" s="23" t="str">
        <f>IF(D946="","",VLOOKUP(D946,MASTERLIST!$A:$E,4,FALSE))</f>
        <v>Bailey</v>
      </c>
      <c r="G946" s="23" t="str">
        <f>IF(D946="","",VLOOKUP(D946,MASTERLIST!$A:$E,5,FALSE))</f>
        <v>SA Grand Masters</v>
      </c>
      <c r="H946" s="23" t="str">
        <f>IF(D946="","",VLOOKUP(D946,MASTERLIST!$A:$E,2,FALSE))</f>
        <v>SA Grand Masters</v>
      </c>
      <c r="I946" s="42"/>
      <c r="J946" s="42" t="s">
        <v>142</v>
      </c>
      <c r="K946" s="42">
        <v>96</v>
      </c>
      <c r="L946" s="41">
        <f t="shared" si="162"/>
        <v>3.2</v>
      </c>
      <c r="M946" s="41">
        <f t="shared" si="163"/>
        <v>3.2</v>
      </c>
      <c r="N946" s="22" t="str">
        <f t="shared" si="164"/>
        <v>Mike Bailey</v>
      </c>
      <c r="O946" s="22" t="str">
        <f t="shared" si="160"/>
        <v>Grand Masters</v>
      </c>
      <c r="P946" s="22" t="str">
        <f t="shared" si="165"/>
        <v>Inedibles</v>
      </c>
      <c r="Q946" s="22" t="str">
        <f t="shared" si="161"/>
        <v>D3</v>
      </c>
    </row>
    <row r="947" spans="1:17" x14ac:dyDescent="0.25">
      <c r="A947" s="125" t="str">
        <f t="shared" si="166"/>
        <v>2025-GUS-D3</v>
      </c>
      <c r="B947" s="123">
        <f t="shared" si="167"/>
        <v>45953</v>
      </c>
      <c r="C947" s="125" t="str">
        <f t="shared" si="168"/>
        <v>Day 3</v>
      </c>
      <c r="D947" s="42" t="s">
        <v>527</v>
      </c>
      <c r="E947" s="23" t="str">
        <f>IF(D947="","",VLOOKUP(D947,MASTERLIST!$A:$E,3,FALSE))</f>
        <v>Kallie</v>
      </c>
      <c r="F947" s="23" t="str">
        <f>IF(D947="","",VLOOKUP(D947,MASTERLIST!$A:$E,4,FALSE))</f>
        <v>Erasmus</v>
      </c>
      <c r="G947" s="23" t="str">
        <f>IF(D947="","",VLOOKUP(D947,MASTERLIST!$A:$E,5,FALSE))</f>
        <v>SA Grand Masters</v>
      </c>
      <c r="H947" s="23" t="str">
        <f>IF(D947="","",VLOOKUP(D947,MASTERLIST!$A:$E,2,FALSE))</f>
        <v>SA Grand Masters</v>
      </c>
      <c r="I947" s="42"/>
      <c r="J947" s="42" t="s">
        <v>141</v>
      </c>
      <c r="K947" s="42">
        <v>153</v>
      </c>
      <c r="L947" s="41">
        <f t="shared" si="162"/>
        <v>18.600000000000001</v>
      </c>
      <c r="M947" s="41">
        <f t="shared" si="163"/>
        <v>18.600000000000001</v>
      </c>
      <c r="N947" s="22" t="str">
        <f t="shared" si="164"/>
        <v>Kallie Erasmus</v>
      </c>
      <c r="O947" s="22" t="str">
        <f t="shared" si="160"/>
        <v>Grand Masters</v>
      </c>
      <c r="P947" s="22" t="str">
        <f t="shared" si="165"/>
        <v>Inedibles</v>
      </c>
      <c r="Q947" s="22" t="str">
        <f t="shared" si="161"/>
        <v>D3</v>
      </c>
    </row>
    <row r="948" spans="1:17" x14ac:dyDescent="0.25">
      <c r="A948" s="125" t="str">
        <f t="shared" si="166"/>
        <v>2025-GUS-D3</v>
      </c>
      <c r="B948" s="123">
        <f t="shared" si="167"/>
        <v>45953</v>
      </c>
      <c r="C948" s="125" t="str">
        <f t="shared" si="168"/>
        <v>Day 3</v>
      </c>
      <c r="D948" s="42" t="s">
        <v>523</v>
      </c>
      <c r="E948" s="23" t="str">
        <f>IF(D948="","",VLOOKUP(D948,MASTERLIST!$A:$E,3,FALSE))</f>
        <v>Colin</v>
      </c>
      <c r="F948" s="23" t="str">
        <f>IF(D948="","",VLOOKUP(D948,MASTERLIST!$A:$E,4,FALSE))</f>
        <v>Davidowitz</v>
      </c>
      <c r="G948" s="23" t="str">
        <f>IF(D948="","",VLOOKUP(D948,MASTERLIST!$A:$E,5,FALSE))</f>
        <v>SA Grand Masters</v>
      </c>
      <c r="H948" s="23" t="str">
        <f>IF(D948="","",VLOOKUP(D948,MASTERLIST!$A:$E,2,FALSE))</f>
        <v>SA Grand Masters</v>
      </c>
      <c r="I948" s="42"/>
      <c r="J948" s="42"/>
      <c r="K948" s="42"/>
      <c r="L948" s="41" t="str">
        <f t="shared" si="162"/>
        <v/>
      </c>
      <c r="M948" s="41" t="str">
        <f t="shared" si="163"/>
        <v/>
      </c>
      <c r="N948" s="22" t="str">
        <f t="shared" si="164"/>
        <v>Colin Davidowitz</v>
      </c>
      <c r="O948" s="22" t="str">
        <f t="shared" si="160"/>
        <v>Grand Masters</v>
      </c>
      <c r="P948" s="22" t="str">
        <f t="shared" si="165"/>
        <v/>
      </c>
      <c r="Q948" s="22" t="str">
        <f t="shared" si="161"/>
        <v>D3</v>
      </c>
    </row>
    <row r="949" spans="1:17" x14ac:dyDescent="0.25">
      <c r="A949" s="125" t="str">
        <f t="shared" si="166"/>
        <v>2025-GUS-D3</v>
      </c>
      <c r="B949" s="123">
        <f t="shared" si="167"/>
        <v>45953</v>
      </c>
      <c r="C949" s="125" t="str">
        <f t="shared" si="168"/>
        <v>Day 3</v>
      </c>
      <c r="D949" s="42" t="s">
        <v>434</v>
      </c>
      <c r="E949" s="23" t="str">
        <f>IF(D949="","",VLOOKUP(D949,MASTERLIST!$A:$E,3,FALSE))</f>
        <v>Slade</v>
      </c>
      <c r="F949" s="23" t="str">
        <f>IF(D949="","",VLOOKUP(D949,MASTERLIST!$A:$E,4,FALSE))</f>
        <v>Walker</v>
      </c>
      <c r="G949" s="23" t="str">
        <f>IF(D949="","",VLOOKUP(D949,MASTERLIST!$A:$E,5,FALSE))</f>
        <v>SA Development</v>
      </c>
      <c r="H949" s="23" t="str">
        <f>IF(D949="","",VLOOKUP(D949,MASTERLIST!$A:$E,2,FALSE))</f>
        <v>SA Development</v>
      </c>
      <c r="I949" s="42"/>
      <c r="J949" s="42" t="s">
        <v>135</v>
      </c>
      <c r="K949" s="42">
        <v>142</v>
      </c>
      <c r="L949" s="41">
        <f t="shared" si="162"/>
        <v>38.5</v>
      </c>
      <c r="M949" s="41">
        <f t="shared" si="163"/>
        <v>38.5</v>
      </c>
      <c r="N949" s="22" t="str">
        <f t="shared" si="164"/>
        <v>Slade Walker</v>
      </c>
      <c r="O949" s="22" t="str">
        <f t="shared" si="160"/>
        <v>Development</v>
      </c>
      <c r="P949" s="22" t="str">
        <f t="shared" si="165"/>
        <v>Inedibles</v>
      </c>
      <c r="Q949" s="22" t="str">
        <f t="shared" si="161"/>
        <v>D3</v>
      </c>
    </row>
    <row r="950" spans="1:17" x14ac:dyDescent="0.25">
      <c r="A950" s="125" t="str">
        <f t="shared" si="166"/>
        <v>2025-GUS-D3</v>
      </c>
      <c r="B950" s="123">
        <f t="shared" si="167"/>
        <v>45953</v>
      </c>
      <c r="C950" s="125" t="str">
        <f t="shared" si="168"/>
        <v>Day 3</v>
      </c>
      <c r="D950" s="42" t="s">
        <v>435</v>
      </c>
      <c r="E950" s="23" t="str">
        <f>IF(D950="","",VLOOKUP(D950,MASTERLIST!$A:$E,3,FALSE))</f>
        <v>Franco</v>
      </c>
      <c r="F950" s="23" t="str">
        <f>IF(D950="","",VLOOKUP(D950,MASTERLIST!$A:$E,4,FALSE))</f>
        <v>Lamberti</v>
      </c>
      <c r="G950" s="23" t="str">
        <f>IF(D950="","",VLOOKUP(D950,MASTERLIST!$A:$E,5,FALSE))</f>
        <v>SA Development</v>
      </c>
      <c r="H950" s="23" t="str">
        <f>IF(D950="","",VLOOKUP(D950,MASTERLIST!$A:$E,2,FALSE))</f>
        <v>SA Development</v>
      </c>
      <c r="I950" s="42"/>
      <c r="J950" s="42" t="s">
        <v>135</v>
      </c>
      <c r="K950" s="42">
        <v>149</v>
      </c>
      <c r="L950" s="41">
        <f t="shared" si="162"/>
        <v>44.7</v>
      </c>
      <c r="M950" s="41">
        <f t="shared" si="163"/>
        <v>44.7</v>
      </c>
      <c r="N950" s="22" t="str">
        <f t="shared" si="164"/>
        <v>Franco Lamberti</v>
      </c>
      <c r="O950" s="22" t="str">
        <f t="shared" si="160"/>
        <v>Development</v>
      </c>
      <c r="P950" s="22" t="str">
        <f t="shared" si="165"/>
        <v>Inedibles</v>
      </c>
      <c r="Q950" s="22" t="str">
        <f t="shared" si="161"/>
        <v>D3</v>
      </c>
    </row>
    <row r="951" spans="1:17" x14ac:dyDescent="0.25">
      <c r="A951" s="125" t="str">
        <f t="shared" si="166"/>
        <v>2025-GUS-D3</v>
      </c>
      <c r="B951" s="123">
        <f t="shared" si="167"/>
        <v>45953</v>
      </c>
      <c r="C951" s="125" t="str">
        <f t="shared" si="168"/>
        <v>Day 3</v>
      </c>
      <c r="D951" s="42" t="s">
        <v>436</v>
      </c>
      <c r="E951" s="23" t="str">
        <f>IF(D951="","",VLOOKUP(D951,MASTERLIST!$A:$E,3,FALSE))</f>
        <v>JP</v>
      </c>
      <c r="F951" s="23" t="str">
        <f>IF(D951="","",VLOOKUP(D951,MASTERLIST!$A:$E,4,FALSE))</f>
        <v>Mouton</v>
      </c>
      <c r="G951" s="23" t="str">
        <f>IF(D951="","",VLOOKUP(D951,MASTERLIST!$A:$E,5,FALSE))</f>
        <v>SA Development</v>
      </c>
      <c r="H951" s="23" t="str">
        <f>IF(D951="","",VLOOKUP(D951,MASTERLIST!$A:$E,2,FALSE))</f>
        <v>SA Development</v>
      </c>
      <c r="I951" s="42"/>
      <c r="J951" s="42" t="s">
        <v>141</v>
      </c>
      <c r="K951" s="42">
        <v>159</v>
      </c>
      <c r="L951" s="41">
        <f t="shared" si="162"/>
        <v>21.3</v>
      </c>
      <c r="M951" s="41">
        <f t="shared" si="163"/>
        <v>21.3</v>
      </c>
      <c r="N951" s="22" t="str">
        <f t="shared" si="164"/>
        <v>JP Mouton</v>
      </c>
      <c r="O951" s="22" t="str">
        <f t="shared" si="160"/>
        <v>Development</v>
      </c>
      <c r="P951" s="22" t="str">
        <f t="shared" si="165"/>
        <v>Inedibles</v>
      </c>
      <c r="Q951" s="22" t="str">
        <f t="shared" si="161"/>
        <v>D3</v>
      </c>
    </row>
    <row r="952" spans="1:17" x14ac:dyDescent="0.25">
      <c r="A952" s="125" t="str">
        <f t="shared" si="166"/>
        <v>2025-GUS-D3</v>
      </c>
      <c r="B952" s="123">
        <f t="shared" si="167"/>
        <v>45953</v>
      </c>
      <c r="C952" s="125" t="str">
        <f t="shared" si="168"/>
        <v>Day 3</v>
      </c>
      <c r="D952" s="42" t="s">
        <v>437</v>
      </c>
      <c r="E952" s="23" t="str">
        <f>IF(D952="","",VLOOKUP(D952,MASTERLIST!$A:$E,3,FALSE))</f>
        <v>Craig</v>
      </c>
      <c r="F952" s="23" t="str">
        <f>IF(D952="","",VLOOKUP(D952,MASTERLIST!$A:$E,4,FALSE))</f>
        <v>Doyle</v>
      </c>
      <c r="G952" s="23" t="str">
        <f>IF(D952="","",VLOOKUP(D952,MASTERLIST!$A:$E,5,FALSE))</f>
        <v>SA Development</v>
      </c>
      <c r="H952" s="23" t="str">
        <f>IF(D952="","",VLOOKUP(D952,MASTERLIST!$A:$E,2,FALSE))</f>
        <v>SA Development</v>
      </c>
      <c r="I952" s="42"/>
      <c r="J952" s="42" t="s">
        <v>141</v>
      </c>
      <c r="K952" s="42">
        <v>136</v>
      </c>
      <c r="L952" s="41">
        <f t="shared" si="162"/>
        <v>12.4</v>
      </c>
      <c r="M952" s="41">
        <f t="shared" si="163"/>
        <v>12.4</v>
      </c>
      <c r="N952" s="22" t="str">
        <f t="shared" si="164"/>
        <v>Craig Doyle</v>
      </c>
      <c r="O952" s="22" t="str">
        <f t="shared" si="160"/>
        <v>Development</v>
      </c>
      <c r="P952" s="22" t="str">
        <f t="shared" si="165"/>
        <v>Inedibles</v>
      </c>
      <c r="Q952" s="22" t="str">
        <f t="shared" si="161"/>
        <v>D3</v>
      </c>
    </row>
    <row r="953" spans="1:17" x14ac:dyDescent="0.25">
      <c r="A953" s="125" t="str">
        <f t="shared" si="166"/>
        <v>2025-GUS-D3</v>
      </c>
      <c r="B953" s="123">
        <f t="shared" si="167"/>
        <v>45953</v>
      </c>
      <c r="C953" s="125" t="str">
        <f t="shared" si="168"/>
        <v>Day 3</v>
      </c>
      <c r="D953" s="42" t="s">
        <v>437</v>
      </c>
      <c r="E953" s="23" t="str">
        <f>IF(D953="","",VLOOKUP(D953,MASTERLIST!$A:$E,3,FALSE))</f>
        <v>Craig</v>
      </c>
      <c r="F953" s="23" t="str">
        <f>IF(D953="","",VLOOKUP(D953,MASTERLIST!$A:$E,4,FALSE))</f>
        <v>Doyle</v>
      </c>
      <c r="G953" s="23" t="str">
        <f>IF(D953="","",VLOOKUP(D953,MASTERLIST!$A:$E,5,FALSE))</f>
        <v>SA Development</v>
      </c>
      <c r="H953" s="23" t="str">
        <f>IF(D953="","",VLOOKUP(D953,MASTERLIST!$A:$E,2,FALSE))</f>
        <v>SA Development</v>
      </c>
      <c r="I953" s="42" t="s">
        <v>19</v>
      </c>
      <c r="J953" s="42"/>
      <c r="K953" s="42">
        <v>97</v>
      </c>
      <c r="L953" s="41">
        <f t="shared" si="162"/>
        <v>9.6</v>
      </c>
      <c r="M953" s="41">
        <f t="shared" si="163"/>
        <v>9.6</v>
      </c>
      <c r="N953" s="22" t="str">
        <f t="shared" si="164"/>
        <v>Craig Doyle</v>
      </c>
      <c r="O953" s="22" t="str">
        <f t="shared" si="160"/>
        <v>Development</v>
      </c>
      <c r="P953" s="22" t="str">
        <f t="shared" si="165"/>
        <v>Edibles</v>
      </c>
      <c r="Q953" s="22" t="str">
        <f t="shared" si="161"/>
        <v>D3</v>
      </c>
    </row>
    <row r="954" spans="1:17" x14ac:dyDescent="0.25">
      <c r="A954" s="125" t="str">
        <f t="shared" si="166"/>
        <v>2025-GUS-D3</v>
      </c>
      <c r="B954" s="123">
        <f t="shared" si="167"/>
        <v>45953</v>
      </c>
      <c r="C954" s="125" t="str">
        <f t="shared" si="168"/>
        <v>Day 3</v>
      </c>
      <c r="D954" s="42" t="s">
        <v>439</v>
      </c>
      <c r="E954" s="23" t="str">
        <f>IF(D954="","",VLOOKUP(D954,MASTERLIST!$A:$E,3,FALSE))</f>
        <v>George</v>
      </c>
      <c r="F954" s="23" t="str">
        <f>IF(D954="","",VLOOKUP(D954,MASTERLIST!$A:$E,4,FALSE))</f>
        <v>Boshoff</v>
      </c>
      <c r="G954" s="23" t="str">
        <f>IF(D954="","",VLOOKUP(D954,MASTERLIST!$A:$E,5,FALSE))</f>
        <v>SA Development</v>
      </c>
      <c r="H954" s="23" t="str">
        <f>IF(D954="","",VLOOKUP(D954,MASTERLIST!$A:$E,2,FALSE))</f>
        <v>SA Development</v>
      </c>
      <c r="I954" s="42"/>
      <c r="J954" s="42" t="s">
        <v>141</v>
      </c>
      <c r="K954" s="42">
        <v>95</v>
      </c>
      <c r="L954" s="41">
        <f t="shared" si="162"/>
        <v>3.6</v>
      </c>
      <c r="M954" s="41">
        <f t="shared" si="163"/>
        <v>3.6</v>
      </c>
      <c r="N954" s="22" t="str">
        <f t="shared" si="164"/>
        <v>George Boshoff</v>
      </c>
      <c r="O954" s="22" t="str">
        <f t="shared" si="160"/>
        <v>Development</v>
      </c>
      <c r="P954" s="22" t="str">
        <f t="shared" si="165"/>
        <v>Inedibles</v>
      </c>
      <c r="Q954" s="22" t="str">
        <f t="shared" si="161"/>
        <v>D3</v>
      </c>
    </row>
    <row r="955" spans="1:17" x14ac:dyDescent="0.25">
      <c r="A955" s="125" t="str">
        <f t="shared" si="166"/>
        <v>2025-GUS-D3</v>
      </c>
      <c r="B955" s="123">
        <f t="shared" si="167"/>
        <v>45953</v>
      </c>
      <c r="C955" s="125" t="str">
        <f t="shared" si="168"/>
        <v>Day 3</v>
      </c>
      <c r="D955" s="42" t="s">
        <v>439</v>
      </c>
      <c r="E955" s="23" t="str">
        <f>IF(D955="","",VLOOKUP(D955,MASTERLIST!$A:$E,3,FALSE))</f>
        <v>George</v>
      </c>
      <c r="F955" s="23" t="str">
        <f>IF(D955="","",VLOOKUP(D955,MASTERLIST!$A:$E,4,FALSE))</f>
        <v>Boshoff</v>
      </c>
      <c r="G955" s="23" t="str">
        <f>IF(D955="","",VLOOKUP(D955,MASTERLIST!$A:$E,5,FALSE))</f>
        <v>SA Development</v>
      </c>
      <c r="H955" s="23" t="str">
        <f>IF(D955="","",VLOOKUP(D955,MASTERLIST!$A:$E,2,FALSE))</f>
        <v>SA Development</v>
      </c>
      <c r="I955" s="42"/>
      <c r="J955" s="42" t="s">
        <v>141</v>
      </c>
      <c r="K955" s="42">
        <v>137</v>
      </c>
      <c r="L955" s="41">
        <f t="shared" si="162"/>
        <v>12.8</v>
      </c>
      <c r="M955" s="41">
        <f t="shared" si="163"/>
        <v>12.8</v>
      </c>
      <c r="N955" s="22" t="str">
        <f t="shared" si="164"/>
        <v>George Boshoff</v>
      </c>
      <c r="O955" s="22" t="str">
        <f t="shared" si="160"/>
        <v>Development</v>
      </c>
      <c r="P955" s="22" t="str">
        <f t="shared" si="165"/>
        <v>Inedibles</v>
      </c>
      <c r="Q955" s="22" t="str">
        <f t="shared" si="161"/>
        <v>D3</v>
      </c>
    </row>
    <row r="956" spans="1:17" x14ac:dyDescent="0.25">
      <c r="A956" s="125" t="str">
        <f t="shared" si="166"/>
        <v>2025-GUS-D3</v>
      </c>
      <c r="B956" s="123">
        <f t="shared" si="167"/>
        <v>45953</v>
      </c>
      <c r="C956" s="125" t="str">
        <f t="shared" si="168"/>
        <v>Day 3</v>
      </c>
      <c r="D956" s="42" t="s">
        <v>438</v>
      </c>
      <c r="E956" s="23" t="str">
        <f>IF(D956="","",VLOOKUP(D956,MASTERLIST!$A:$E,3,FALSE))</f>
        <v>Morne</v>
      </c>
      <c r="F956" s="23" t="str">
        <f>IF(D956="","",VLOOKUP(D956,MASTERLIST!$A:$E,4,FALSE))</f>
        <v>Visser</v>
      </c>
      <c r="G956" s="23" t="str">
        <f>IF(D956="","",VLOOKUP(D956,MASTERLIST!$A:$E,5,FALSE))</f>
        <v>SA Development</v>
      </c>
      <c r="H956" s="23" t="str">
        <f>IF(D956="","",VLOOKUP(D956,MASTERLIST!$A:$E,2,FALSE))</f>
        <v>SA Development</v>
      </c>
      <c r="I956" s="42"/>
      <c r="J956" s="42" t="s">
        <v>141</v>
      </c>
      <c r="K956" s="42">
        <v>141</v>
      </c>
      <c r="L956" s="41">
        <f t="shared" si="162"/>
        <v>14.1</v>
      </c>
      <c r="M956" s="41">
        <f t="shared" si="163"/>
        <v>14.1</v>
      </c>
      <c r="N956" s="22" t="str">
        <f t="shared" si="164"/>
        <v>Morne Visser</v>
      </c>
      <c r="O956" s="22" t="str">
        <f t="shared" si="160"/>
        <v>Development</v>
      </c>
      <c r="P956" s="22" t="str">
        <f t="shared" si="165"/>
        <v>Inedibles</v>
      </c>
      <c r="Q956" s="22" t="str">
        <f t="shared" si="161"/>
        <v>D3</v>
      </c>
    </row>
    <row r="957" spans="1:17" x14ac:dyDescent="0.25">
      <c r="A957" s="125" t="str">
        <f t="shared" si="166"/>
        <v>2025-GUS-D3</v>
      </c>
      <c r="B957" s="123">
        <f t="shared" si="167"/>
        <v>45953</v>
      </c>
      <c r="C957" s="125" t="str">
        <f t="shared" si="168"/>
        <v>Day 3</v>
      </c>
      <c r="D957" s="42" t="s">
        <v>438</v>
      </c>
      <c r="E957" s="23" t="str">
        <f>IF(D957="","",VLOOKUP(D957,MASTERLIST!$A:$E,3,FALSE))</f>
        <v>Morne</v>
      </c>
      <c r="F957" s="23" t="str">
        <f>IF(D957="","",VLOOKUP(D957,MASTERLIST!$A:$E,4,FALSE))</f>
        <v>Visser</v>
      </c>
      <c r="G957" s="23" t="str">
        <f>IF(D957="","",VLOOKUP(D957,MASTERLIST!$A:$E,5,FALSE))</f>
        <v>SA Development</v>
      </c>
      <c r="H957" s="23" t="str">
        <f>IF(D957="","",VLOOKUP(D957,MASTERLIST!$A:$E,2,FALSE))</f>
        <v>SA Development</v>
      </c>
      <c r="I957" s="42"/>
      <c r="J957" s="42" t="s">
        <v>141</v>
      </c>
      <c r="K957" s="42">
        <v>126</v>
      </c>
      <c r="L957" s="41">
        <f t="shared" si="162"/>
        <v>9.6</v>
      </c>
      <c r="M957" s="41">
        <f t="shared" si="163"/>
        <v>9.6</v>
      </c>
      <c r="N957" s="22" t="str">
        <f t="shared" si="164"/>
        <v>Morne Visser</v>
      </c>
      <c r="O957" s="22" t="str">
        <f t="shared" si="160"/>
        <v>Development</v>
      </c>
      <c r="P957" s="22" t="str">
        <f t="shared" si="165"/>
        <v>Inedibles</v>
      </c>
      <c r="Q957" s="22" t="str">
        <f t="shared" si="161"/>
        <v>D3</v>
      </c>
    </row>
    <row r="958" spans="1:17" x14ac:dyDescent="0.25">
      <c r="A958" s="125" t="str">
        <f t="shared" si="166"/>
        <v>2025-GUS-D3</v>
      </c>
      <c r="B958" s="123">
        <f t="shared" si="167"/>
        <v>45953</v>
      </c>
      <c r="C958" s="125" t="str">
        <f t="shared" si="168"/>
        <v>Day 3</v>
      </c>
      <c r="D958" s="42" t="s">
        <v>438</v>
      </c>
      <c r="E958" s="23" t="str">
        <f>IF(D958="","",VLOOKUP(D958,MASTERLIST!$A:$E,3,FALSE))</f>
        <v>Morne</v>
      </c>
      <c r="F958" s="23" t="str">
        <f>IF(D958="","",VLOOKUP(D958,MASTERLIST!$A:$E,4,FALSE))</f>
        <v>Visser</v>
      </c>
      <c r="G958" s="23" t="str">
        <f>IF(D958="","",VLOOKUP(D958,MASTERLIST!$A:$E,5,FALSE))</f>
        <v>SA Development</v>
      </c>
      <c r="H958" s="23" t="str">
        <f>IF(D958="","",VLOOKUP(D958,MASTERLIST!$A:$E,2,FALSE))</f>
        <v>SA Development</v>
      </c>
      <c r="I958" s="42" t="s">
        <v>19</v>
      </c>
      <c r="J958" s="42"/>
      <c r="K958" s="42">
        <v>50</v>
      </c>
      <c r="L958" s="41">
        <f t="shared" si="162"/>
        <v>1.3</v>
      </c>
      <c r="M958" s="41">
        <f t="shared" si="163"/>
        <v>1.3</v>
      </c>
      <c r="N958" s="22" t="str">
        <f t="shared" si="164"/>
        <v>Morne Visser</v>
      </c>
      <c r="O958" s="22" t="str">
        <f t="shared" si="160"/>
        <v>Development</v>
      </c>
      <c r="P958" s="22" t="str">
        <f t="shared" si="165"/>
        <v>Edibles</v>
      </c>
      <c r="Q958" s="22" t="str">
        <f t="shared" si="161"/>
        <v>D3</v>
      </c>
    </row>
    <row r="959" spans="1:17" x14ac:dyDescent="0.25">
      <c r="A959" s="125" t="str">
        <f t="shared" si="166"/>
        <v>2025-GUS-D3</v>
      </c>
      <c r="B959" s="123">
        <f t="shared" si="167"/>
        <v>45953</v>
      </c>
      <c r="C959" s="125" t="str">
        <f t="shared" si="168"/>
        <v>Day 3</v>
      </c>
      <c r="D959" s="42" t="s">
        <v>440</v>
      </c>
      <c r="E959" s="23" t="str">
        <f>IF(D959="","",VLOOKUP(D959,MASTERLIST!$A:$E,3,FALSE))</f>
        <v>Gareth</v>
      </c>
      <c r="F959" s="23" t="str">
        <f>IF(D959="","",VLOOKUP(D959,MASTERLIST!$A:$E,4,FALSE))</f>
        <v>Webster</v>
      </c>
      <c r="G959" s="23" t="str">
        <f>IF(D959="","",VLOOKUP(D959,MASTERLIST!$A:$E,5,FALSE))</f>
        <v>SA Development</v>
      </c>
      <c r="H959" s="23" t="str">
        <f>IF(D959="","",VLOOKUP(D959,MASTERLIST!$A:$E,2,FALSE))</f>
        <v>SA Development</v>
      </c>
      <c r="I959" s="42"/>
      <c r="J959" s="42"/>
      <c r="K959" s="42"/>
      <c r="L959" s="41" t="str">
        <f t="shared" si="162"/>
        <v/>
      </c>
      <c r="M959" s="41" t="str">
        <f t="shared" si="163"/>
        <v/>
      </c>
      <c r="N959" s="22" t="str">
        <f t="shared" si="164"/>
        <v>Gareth Webster</v>
      </c>
      <c r="O959" s="22" t="str">
        <f t="shared" si="160"/>
        <v>Development</v>
      </c>
      <c r="P959" s="22" t="str">
        <f t="shared" si="165"/>
        <v/>
      </c>
      <c r="Q959" s="22" t="str">
        <f t="shared" si="161"/>
        <v>D3</v>
      </c>
    </row>
    <row r="960" spans="1:17" x14ac:dyDescent="0.25">
      <c r="A960" s="125" t="str">
        <f t="shared" si="166"/>
        <v>2025-GUS-D3</v>
      </c>
      <c r="B960" s="123">
        <f t="shared" si="167"/>
        <v>45953</v>
      </c>
      <c r="C960" s="125" t="str">
        <f t="shared" si="168"/>
        <v>Day 3</v>
      </c>
      <c r="D960" s="42" t="s">
        <v>427</v>
      </c>
      <c r="E960" s="23" t="str">
        <f>IF(D960="","",VLOOKUP(D960,MASTERLIST!$A:$E,3,FALSE))</f>
        <v>Wimpie</v>
      </c>
      <c r="F960" s="23" t="str">
        <f>IF(D960="","",VLOOKUP(D960,MASTERLIST!$A:$E,4,FALSE))</f>
        <v>Barnard</v>
      </c>
      <c r="G960" s="23" t="str">
        <f>IF(D960="","",VLOOKUP(D960,MASTERLIST!$A:$E,5,FALSE))</f>
        <v>SA Inland</v>
      </c>
      <c r="H960" s="23" t="str">
        <f>IF(D960="","",VLOOKUP(D960,MASTERLIST!$A:$E,2,FALSE))</f>
        <v>SA Inland</v>
      </c>
      <c r="I960" s="42" t="s">
        <v>19</v>
      </c>
      <c r="J960" s="42"/>
      <c r="K960" s="42">
        <v>52</v>
      </c>
      <c r="L960" s="41">
        <f t="shared" si="162"/>
        <v>1.4</v>
      </c>
      <c r="M960" s="41">
        <f t="shared" si="163"/>
        <v>1.4</v>
      </c>
      <c r="N960" s="22" t="str">
        <f t="shared" si="164"/>
        <v>Wimpie Barnard</v>
      </c>
      <c r="O960" s="22" t="str">
        <f t="shared" si="160"/>
        <v>Veterans/Inland</v>
      </c>
      <c r="P960" s="22" t="str">
        <f t="shared" si="165"/>
        <v>Edibles</v>
      </c>
      <c r="Q960" s="22" t="str">
        <f t="shared" si="161"/>
        <v>D3</v>
      </c>
    </row>
    <row r="961" spans="1:17" x14ac:dyDescent="0.25">
      <c r="A961" s="125" t="str">
        <f t="shared" si="166"/>
        <v>2025-GUS-D3</v>
      </c>
      <c r="B961" s="123">
        <f t="shared" si="167"/>
        <v>45953</v>
      </c>
      <c r="C961" s="125" t="str">
        <f t="shared" si="168"/>
        <v>Day 3</v>
      </c>
      <c r="D961" s="42" t="s">
        <v>430</v>
      </c>
      <c r="E961" s="23" t="str">
        <f>IF(D961="","",VLOOKUP(D961,MASTERLIST!$A:$E,3,FALSE))</f>
        <v>Lester</v>
      </c>
      <c r="F961" s="23" t="str">
        <f>IF(D961="","",VLOOKUP(D961,MASTERLIST!$A:$E,4,FALSE))</f>
        <v>Alexander</v>
      </c>
      <c r="G961" s="23" t="str">
        <f>IF(D961="","",VLOOKUP(D961,MASTERLIST!$A:$E,5,FALSE))</f>
        <v>SA Inland</v>
      </c>
      <c r="H961" s="23" t="str">
        <f>IF(D961="","",VLOOKUP(D961,MASTERLIST!$A:$E,2,FALSE))</f>
        <v>SA Inland</v>
      </c>
      <c r="I961" s="42" t="s">
        <v>19</v>
      </c>
      <c r="J961" s="42"/>
      <c r="K961" s="42">
        <v>52</v>
      </c>
      <c r="L961" s="41">
        <f t="shared" si="162"/>
        <v>1.4</v>
      </c>
      <c r="M961" s="41">
        <f t="shared" si="163"/>
        <v>1.4</v>
      </c>
      <c r="N961" s="22" t="str">
        <f t="shared" si="164"/>
        <v>Lester Alexander</v>
      </c>
      <c r="O961" s="22" t="str">
        <f t="shared" si="160"/>
        <v>Veterans/Inland</v>
      </c>
      <c r="P961" s="22" t="str">
        <f t="shared" si="165"/>
        <v>Edibles</v>
      </c>
      <c r="Q961" s="22" t="str">
        <f t="shared" si="161"/>
        <v>D3</v>
      </c>
    </row>
    <row r="962" spans="1:17" x14ac:dyDescent="0.25">
      <c r="A962" s="125" t="str">
        <f t="shared" si="166"/>
        <v>2025-GUS-D3</v>
      </c>
      <c r="B962" s="123">
        <f t="shared" si="167"/>
        <v>45953</v>
      </c>
      <c r="C962" s="125" t="str">
        <f t="shared" si="168"/>
        <v>Day 3</v>
      </c>
      <c r="D962" s="42" t="s">
        <v>430</v>
      </c>
      <c r="E962" s="23" t="str">
        <f>IF(D962="","",VLOOKUP(D962,MASTERLIST!$A:$E,3,FALSE))</f>
        <v>Lester</v>
      </c>
      <c r="F962" s="23" t="str">
        <f>IF(D962="","",VLOOKUP(D962,MASTERLIST!$A:$E,4,FALSE))</f>
        <v>Alexander</v>
      </c>
      <c r="G962" s="23" t="str">
        <f>IF(D962="","",VLOOKUP(D962,MASTERLIST!$A:$E,5,FALSE))</f>
        <v>SA Inland</v>
      </c>
      <c r="H962" s="23" t="str">
        <f>IF(D962="","",VLOOKUP(D962,MASTERLIST!$A:$E,2,FALSE))</f>
        <v>SA Inland</v>
      </c>
      <c r="I962" s="42" t="s">
        <v>19</v>
      </c>
      <c r="J962" s="42"/>
      <c r="K962" s="42">
        <v>44</v>
      </c>
      <c r="L962" s="41">
        <f t="shared" si="162"/>
        <v>0.9</v>
      </c>
      <c r="M962" s="41">
        <f t="shared" si="163"/>
        <v>0.9</v>
      </c>
      <c r="N962" s="22" t="str">
        <f t="shared" si="164"/>
        <v>Lester Alexander</v>
      </c>
      <c r="O962" s="22" t="str">
        <f t="shared" si="160"/>
        <v>Veterans/Inland</v>
      </c>
      <c r="P962" s="22" t="str">
        <f t="shared" si="165"/>
        <v>Edibles</v>
      </c>
      <c r="Q962" s="22" t="str">
        <f t="shared" si="161"/>
        <v>D3</v>
      </c>
    </row>
    <row r="963" spans="1:17" x14ac:dyDescent="0.25">
      <c r="A963" s="125" t="str">
        <f t="shared" si="166"/>
        <v>2025-GUS-D3</v>
      </c>
      <c r="B963" s="123">
        <f t="shared" si="167"/>
        <v>45953</v>
      </c>
      <c r="C963" s="125" t="str">
        <f t="shared" si="168"/>
        <v>Day 3</v>
      </c>
      <c r="D963" s="42" t="s">
        <v>320</v>
      </c>
      <c r="E963" s="23" t="str">
        <f>IF(D963="","",VLOOKUP(D963,MASTERLIST!$A:$E,3,FALSE))</f>
        <v>Christopher</v>
      </c>
      <c r="F963" s="23" t="str">
        <f>IF(D963="","",VLOOKUP(D963,MASTERLIST!$A:$E,4,FALSE))</f>
        <v>Rothman</v>
      </c>
      <c r="G963" s="23" t="str">
        <f>IF(D963="","",VLOOKUP(D963,MASTERLIST!$A:$E,5,FALSE))</f>
        <v>SA Inland</v>
      </c>
      <c r="H963" s="23" t="str">
        <f>IF(D963="","",VLOOKUP(D963,MASTERLIST!$A:$E,2,FALSE))</f>
        <v>SA Inland</v>
      </c>
      <c r="I963" s="42"/>
      <c r="J963" s="42" t="s">
        <v>141</v>
      </c>
      <c r="K963" s="42">
        <v>123</v>
      </c>
      <c r="L963" s="41">
        <f t="shared" si="162"/>
        <v>8.8000000000000007</v>
      </c>
      <c r="M963" s="41">
        <f t="shared" si="163"/>
        <v>8.8000000000000007</v>
      </c>
      <c r="N963" s="22" t="str">
        <f t="shared" si="164"/>
        <v>Christopher Rothman</v>
      </c>
      <c r="O963" s="22" t="str">
        <f t="shared" ref="O963:O1026" si="169">IFERROR(VLOOKUP(G963,$R$2:$S$15,2,),"")</f>
        <v>Veterans/Inland</v>
      </c>
      <c r="P963" s="22" t="str">
        <f t="shared" si="165"/>
        <v>Inedibles</v>
      </c>
      <c r="Q963" s="22" t="str">
        <f t="shared" ref="Q963:Q1026" si="170">IF(A963="","D2",RIGHT(A963,2))</f>
        <v>D3</v>
      </c>
    </row>
    <row r="964" spans="1:17" x14ac:dyDescent="0.25">
      <c r="A964" s="125" t="str">
        <f t="shared" si="166"/>
        <v>2025-GUS-D3</v>
      </c>
      <c r="B964" s="123">
        <f t="shared" si="167"/>
        <v>45953</v>
      </c>
      <c r="C964" s="125" t="str">
        <f t="shared" si="168"/>
        <v>Day 3</v>
      </c>
      <c r="D964" s="42" t="s">
        <v>530</v>
      </c>
      <c r="E964" s="23" t="str">
        <f>IF(D964="","",VLOOKUP(D964,MASTERLIST!$A:$E,3,FALSE))</f>
        <v>Ruan</v>
      </c>
      <c r="F964" s="23" t="str">
        <f>IF(D964="","",VLOOKUP(D964,MASTERLIST!$A:$E,4,FALSE))</f>
        <v>Nel</v>
      </c>
      <c r="G964" s="23" t="str">
        <f>IF(D964="","",VLOOKUP(D964,MASTERLIST!$A:$E,5,FALSE))</f>
        <v>SA Inland</v>
      </c>
      <c r="H964" s="23" t="str">
        <f>IF(D964="","",VLOOKUP(D964,MASTERLIST!$A:$E,2,FALSE))</f>
        <v>SA Inland</v>
      </c>
      <c r="I964" s="42"/>
      <c r="J964" s="42" t="s">
        <v>141</v>
      </c>
      <c r="K964" s="42">
        <v>154</v>
      </c>
      <c r="L964" s="41">
        <f t="shared" si="162"/>
        <v>19.100000000000001</v>
      </c>
      <c r="M964" s="41">
        <f t="shared" si="163"/>
        <v>19.100000000000001</v>
      </c>
      <c r="N964" s="22" t="str">
        <f t="shared" si="164"/>
        <v>Ruan Nel</v>
      </c>
      <c r="O964" s="22" t="str">
        <f t="shared" si="169"/>
        <v>Veterans/Inland</v>
      </c>
      <c r="P964" s="22" t="str">
        <f t="shared" si="165"/>
        <v>Inedibles</v>
      </c>
      <c r="Q964" s="22" t="str">
        <f t="shared" si="170"/>
        <v>D3</v>
      </c>
    </row>
    <row r="965" spans="1:17" x14ac:dyDescent="0.25">
      <c r="A965" s="125" t="str">
        <f t="shared" si="166"/>
        <v>2025-GUS-D3</v>
      </c>
      <c r="B965" s="123">
        <f t="shared" si="167"/>
        <v>45953</v>
      </c>
      <c r="C965" s="125" t="str">
        <f t="shared" si="168"/>
        <v>Day 3</v>
      </c>
      <c r="D965" s="42" t="s">
        <v>428</v>
      </c>
      <c r="E965" s="23" t="str">
        <f>IF(D965="","",VLOOKUP(D965,MASTERLIST!$A:$E,3,FALSE))</f>
        <v>Wihan</v>
      </c>
      <c r="F965" s="23" t="str">
        <f>IF(D965="","",VLOOKUP(D965,MASTERLIST!$A:$E,4,FALSE))</f>
        <v>De Jager</v>
      </c>
      <c r="G965" s="23" t="str">
        <f>IF(D965="","",VLOOKUP(D965,MASTERLIST!$A:$E,5,FALSE))</f>
        <v>SA Inland</v>
      </c>
      <c r="H965" s="23" t="str">
        <f>IF(D965="","",VLOOKUP(D965,MASTERLIST!$A:$E,2,FALSE))</f>
        <v>SA Inland</v>
      </c>
      <c r="I965" s="42"/>
      <c r="J965" s="42" t="s">
        <v>141</v>
      </c>
      <c r="K965" s="42">
        <v>121</v>
      </c>
      <c r="L965" s="41">
        <f t="shared" si="162"/>
        <v>8.3000000000000007</v>
      </c>
      <c r="M965" s="41">
        <f t="shared" si="163"/>
        <v>8.3000000000000007</v>
      </c>
      <c r="N965" s="22" t="str">
        <f t="shared" si="164"/>
        <v>Wihan De Jager</v>
      </c>
      <c r="O965" s="22" t="str">
        <f t="shared" si="169"/>
        <v>Veterans/Inland</v>
      </c>
      <c r="P965" s="22" t="str">
        <f t="shared" si="165"/>
        <v>Inedibles</v>
      </c>
      <c r="Q965" s="22" t="str">
        <f t="shared" si="170"/>
        <v>D3</v>
      </c>
    </row>
    <row r="966" spans="1:17" x14ac:dyDescent="0.25">
      <c r="A966" s="125" t="str">
        <f t="shared" si="166"/>
        <v>2025-GUS-D3</v>
      </c>
      <c r="B966" s="123">
        <f t="shared" si="167"/>
        <v>45953</v>
      </c>
      <c r="C966" s="125" t="str">
        <f t="shared" si="168"/>
        <v>Day 3</v>
      </c>
      <c r="D966" s="42" t="s">
        <v>428</v>
      </c>
      <c r="E966" s="23" t="str">
        <f>IF(D966="","",VLOOKUP(D966,MASTERLIST!$A:$E,3,FALSE))</f>
        <v>Wihan</v>
      </c>
      <c r="F966" s="23" t="str">
        <f>IF(D966="","",VLOOKUP(D966,MASTERLIST!$A:$E,4,FALSE))</f>
        <v>De Jager</v>
      </c>
      <c r="G966" s="23" t="str">
        <f>IF(D966="","",VLOOKUP(D966,MASTERLIST!$A:$E,5,FALSE))</f>
        <v>SA Inland</v>
      </c>
      <c r="H966" s="23" t="str">
        <f>IF(D966="","",VLOOKUP(D966,MASTERLIST!$A:$E,2,FALSE))</f>
        <v>SA Inland</v>
      </c>
      <c r="I966" s="42"/>
      <c r="J966" s="42" t="s">
        <v>135</v>
      </c>
      <c r="K966" s="42">
        <v>146</v>
      </c>
      <c r="L966" s="41">
        <f t="shared" si="162"/>
        <v>42</v>
      </c>
      <c r="M966" s="41">
        <f t="shared" si="163"/>
        <v>42</v>
      </c>
      <c r="N966" s="22" t="str">
        <f t="shared" si="164"/>
        <v>Wihan De Jager</v>
      </c>
      <c r="O966" s="22" t="str">
        <f t="shared" si="169"/>
        <v>Veterans/Inland</v>
      </c>
      <c r="P966" s="22" t="str">
        <f t="shared" si="165"/>
        <v>Inedibles</v>
      </c>
      <c r="Q966" s="22" t="str">
        <f t="shared" si="170"/>
        <v>D3</v>
      </c>
    </row>
    <row r="967" spans="1:17" x14ac:dyDescent="0.25">
      <c r="A967" s="125" t="str">
        <f t="shared" si="166"/>
        <v>2025-GUS-D3</v>
      </c>
      <c r="B967" s="123">
        <f t="shared" si="167"/>
        <v>45953</v>
      </c>
      <c r="C967" s="125" t="str">
        <f t="shared" si="168"/>
        <v>Day 3</v>
      </c>
      <c r="D967" s="42" t="s">
        <v>428</v>
      </c>
      <c r="E967" s="23" t="str">
        <f>IF(D967="","",VLOOKUP(D967,MASTERLIST!$A:$E,3,FALSE))</f>
        <v>Wihan</v>
      </c>
      <c r="F967" s="23" t="str">
        <f>IF(D967="","",VLOOKUP(D967,MASTERLIST!$A:$E,4,FALSE))</f>
        <v>De Jager</v>
      </c>
      <c r="G967" s="23" t="str">
        <f>IF(D967="","",VLOOKUP(D967,MASTERLIST!$A:$E,5,FALSE))</f>
        <v>SA Inland</v>
      </c>
      <c r="H967" s="23" t="str">
        <f>IF(D967="","",VLOOKUP(D967,MASTERLIST!$A:$E,2,FALSE))</f>
        <v>SA Inland</v>
      </c>
      <c r="I967" s="42"/>
      <c r="J967" s="42" t="s">
        <v>135</v>
      </c>
      <c r="K967" s="42">
        <v>188</v>
      </c>
      <c r="L967" s="41">
        <f t="shared" si="162"/>
        <v>92.8</v>
      </c>
      <c r="M967" s="41">
        <f t="shared" si="163"/>
        <v>92.8</v>
      </c>
      <c r="N967" s="22" t="str">
        <f t="shared" si="164"/>
        <v>Wihan De Jager</v>
      </c>
      <c r="O967" s="22" t="str">
        <f t="shared" si="169"/>
        <v>Veterans/Inland</v>
      </c>
      <c r="P967" s="22" t="str">
        <f t="shared" si="165"/>
        <v>Inedibles</v>
      </c>
      <c r="Q967" s="22" t="str">
        <f t="shared" si="170"/>
        <v>D3</v>
      </c>
    </row>
    <row r="968" spans="1:17" x14ac:dyDescent="0.25">
      <c r="A968" s="125" t="str">
        <f t="shared" si="166"/>
        <v>2025-GUS-D3</v>
      </c>
      <c r="B968" s="123">
        <f t="shared" si="167"/>
        <v>45953</v>
      </c>
      <c r="C968" s="125" t="str">
        <f t="shared" si="168"/>
        <v>Day 3</v>
      </c>
      <c r="D968" s="42" t="s">
        <v>429</v>
      </c>
      <c r="E968" s="23" t="str">
        <f>IF(D968="","",VLOOKUP(D968,MASTERLIST!$A:$E,3,FALSE))</f>
        <v>Kian</v>
      </c>
      <c r="F968" s="23" t="str">
        <f>IF(D968="","",VLOOKUP(D968,MASTERLIST!$A:$E,4,FALSE))</f>
        <v>Timmer</v>
      </c>
      <c r="G968" s="23" t="str">
        <f>IF(D968="","",VLOOKUP(D968,MASTERLIST!$A:$E,5,FALSE))</f>
        <v>SA Inland</v>
      </c>
      <c r="H968" s="23" t="str">
        <f>IF(D968="","",VLOOKUP(D968,MASTERLIST!$A:$E,2,FALSE))</f>
        <v>SA Inland</v>
      </c>
      <c r="I968" s="42"/>
      <c r="J968" s="42"/>
      <c r="K968" s="42"/>
      <c r="L968" s="41" t="str">
        <f t="shared" si="162"/>
        <v/>
      </c>
      <c r="M968" s="41" t="str">
        <f t="shared" si="163"/>
        <v/>
      </c>
      <c r="N968" s="22" t="str">
        <f t="shared" si="164"/>
        <v>Kian Timmer</v>
      </c>
      <c r="O968" s="22" t="str">
        <f t="shared" si="169"/>
        <v>Veterans/Inland</v>
      </c>
      <c r="P968" s="22" t="str">
        <f t="shared" si="165"/>
        <v/>
      </c>
      <c r="Q968" s="22" t="str">
        <f t="shared" si="170"/>
        <v>D3</v>
      </c>
    </row>
    <row r="969" spans="1:17" x14ac:dyDescent="0.25">
      <c r="A969" s="125" t="str">
        <f t="shared" si="166"/>
        <v>2025-GUS-D3</v>
      </c>
      <c r="B969" s="123">
        <f t="shared" si="167"/>
        <v>45953</v>
      </c>
      <c r="C969" s="125" t="str">
        <f t="shared" si="168"/>
        <v>Day 3</v>
      </c>
      <c r="D969" s="42" t="s">
        <v>317</v>
      </c>
      <c r="E969" s="23" t="str">
        <f>IF(D969="","",VLOOKUP(D969,MASTERLIST!$A:$E,3,FALSE))</f>
        <v>Louis-Han</v>
      </c>
      <c r="F969" s="23" t="str">
        <f>IF(D969="","",VLOOKUP(D969,MASTERLIST!$A:$E,4,FALSE))</f>
        <v>Nel</v>
      </c>
      <c r="G969" s="23" t="str">
        <f>IF(D969="","",VLOOKUP(D969,MASTERLIST!$A:$E,5,FALSE))</f>
        <v>SA Inland</v>
      </c>
      <c r="H969" s="23" t="str">
        <f>IF(D969="","",VLOOKUP(D969,MASTERLIST!$A:$E,2,FALSE))</f>
        <v>SA Inland</v>
      </c>
      <c r="I969" s="42"/>
      <c r="J969" s="42"/>
      <c r="K969" s="42"/>
      <c r="L969" s="41" t="str">
        <f t="shared" si="162"/>
        <v/>
      </c>
      <c r="M969" s="41" t="str">
        <f t="shared" si="163"/>
        <v/>
      </c>
      <c r="N969" s="22" t="str">
        <f t="shared" si="164"/>
        <v>Louis-Han Nel</v>
      </c>
      <c r="O969" s="22" t="str">
        <f t="shared" si="169"/>
        <v>Veterans/Inland</v>
      </c>
      <c r="P969" s="22" t="str">
        <f t="shared" si="165"/>
        <v/>
      </c>
      <c r="Q969" s="22" t="str">
        <f t="shared" si="170"/>
        <v>D3</v>
      </c>
    </row>
    <row r="970" spans="1:17" x14ac:dyDescent="0.25">
      <c r="A970" s="125" t="str">
        <f t="shared" si="166"/>
        <v>2025-GUS-D3</v>
      </c>
      <c r="B970" s="123">
        <f t="shared" si="167"/>
        <v>45953</v>
      </c>
      <c r="C970" s="125" t="str">
        <f t="shared" si="168"/>
        <v>Day 3</v>
      </c>
      <c r="D970" s="42" t="s">
        <v>274</v>
      </c>
      <c r="E970" s="23" t="str">
        <f>IF(D970="","",VLOOKUP(D970,MASTERLIST!$A:$E,3,FALSE))</f>
        <v>Wentzel</v>
      </c>
      <c r="F970" s="23" t="str">
        <f>IF(D970="","",VLOOKUP(D970,MASTERLIST!$A:$E,4,FALSE))</f>
        <v>Smal</v>
      </c>
      <c r="G970" s="23" t="str">
        <f>IF(D970="","",VLOOKUP(D970,MASTERLIST!$A:$E,5,FALSE))</f>
        <v>Nam President A</v>
      </c>
      <c r="H970" s="23" t="str">
        <f>IF(D970="","",VLOOKUP(D970,MASTERLIST!$A:$E,2,FALSE))</f>
        <v>Nam President A</v>
      </c>
      <c r="I970" s="42"/>
      <c r="J970" s="42" t="s">
        <v>141</v>
      </c>
      <c r="K970" s="42">
        <v>160</v>
      </c>
      <c r="L970" s="41">
        <f t="shared" si="162"/>
        <v>21.7</v>
      </c>
      <c r="M970" s="41">
        <f t="shared" si="163"/>
        <v>21.7</v>
      </c>
      <c r="N970" s="22" t="str">
        <f t="shared" si="164"/>
        <v>Wentzel Smal</v>
      </c>
      <c r="O970" s="22" t="str">
        <f t="shared" si="169"/>
        <v>President A</v>
      </c>
      <c r="P970" s="22" t="str">
        <f t="shared" si="165"/>
        <v>Inedibles</v>
      </c>
      <c r="Q970" s="22" t="str">
        <f t="shared" si="170"/>
        <v>D3</v>
      </c>
    </row>
    <row r="971" spans="1:17" x14ac:dyDescent="0.25">
      <c r="A971" s="125" t="str">
        <f t="shared" si="166"/>
        <v>2025-GUS-D3</v>
      </c>
      <c r="B971" s="123">
        <f t="shared" si="167"/>
        <v>45953</v>
      </c>
      <c r="C971" s="125" t="str">
        <f t="shared" si="168"/>
        <v>Day 3</v>
      </c>
      <c r="D971" s="42" t="s">
        <v>253</v>
      </c>
      <c r="E971" s="23" t="str">
        <f>IF(D971="","",VLOOKUP(D971,MASTERLIST!$A:$E,3,FALSE))</f>
        <v>Raymond</v>
      </c>
      <c r="F971" s="23" t="str">
        <f>IF(D971="","",VLOOKUP(D971,MASTERLIST!$A:$E,4,FALSE))</f>
        <v>Duvenhage</v>
      </c>
      <c r="G971" s="23" t="str">
        <f>IF(D971="","",VLOOKUP(D971,MASTERLIST!$A:$E,5,FALSE))</f>
        <v>Nam President A</v>
      </c>
      <c r="H971" s="23" t="str">
        <f>IF(D971="","",VLOOKUP(D971,MASTERLIST!$A:$E,2,FALSE))</f>
        <v>Nam President A</v>
      </c>
      <c r="I971" s="42"/>
      <c r="J971" s="42" t="s">
        <v>141</v>
      </c>
      <c r="K971" s="42">
        <v>109</v>
      </c>
      <c r="L971" s="41">
        <f t="shared" si="162"/>
        <v>5.8</v>
      </c>
      <c r="M971" s="41">
        <f t="shared" si="163"/>
        <v>5.8</v>
      </c>
      <c r="N971" s="22" t="str">
        <f t="shared" si="164"/>
        <v>Raymond Duvenhage</v>
      </c>
      <c r="O971" s="22" t="str">
        <f t="shared" si="169"/>
        <v>President A</v>
      </c>
      <c r="P971" s="22" t="str">
        <f t="shared" si="165"/>
        <v>Inedibles</v>
      </c>
      <c r="Q971" s="22" t="str">
        <f t="shared" si="170"/>
        <v>D3</v>
      </c>
    </row>
    <row r="972" spans="1:17" x14ac:dyDescent="0.25">
      <c r="A972" s="125" t="str">
        <f t="shared" si="166"/>
        <v>2025-GUS-D3</v>
      </c>
      <c r="B972" s="123">
        <f t="shared" si="167"/>
        <v>45953</v>
      </c>
      <c r="C972" s="125" t="str">
        <f t="shared" si="168"/>
        <v>Day 3</v>
      </c>
      <c r="D972" s="42" t="s">
        <v>489</v>
      </c>
      <c r="E972" s="23" t="str">
        <f>IF(D972="","",VLOOKUP(D972,MASTERLIST!$A:$E,3,FALSE))</f>
        <v>Martin</v>
      </c>
      <c r="F972" s="23" t="str">
        <f>IF(D972="","",VLOOKUP(D972,MASTERLIST!$A:$E,4,FALSE))</f>
        <v>Cordier</v>
      </c>
      <c r="G972" s="23" t="str">
        <f>IF(D972="","",VLOOKUP(D972,MASTERLIST!$A:$E,5,FALSE))</f>
        <v>Nam President A</v>
      </c>
      <c r="H972" s="23" t="str">
        <f>IF(D972="","",VLOOKUP(D972,MASTERLIST!$A:$E,2,FALSE))</f>
        <v>Nam President A</v>
      </c>
      <c r="I972" s="42"/>
      <c r="J972" s="42" t="s">
        <v>141</v>
      </c>
      <c r="K972" s="42">
        <v>158</v>
      </c>
      <c r="L972" s="41">
        <f t="shared" si="162"/>
        <v>20.8</v>
      </c>
      <c r="M972" s="41">
        <f t="shared" si="163"/>
        <v>20.8</v>
      </c>
      <c r="N972" s="22" t="str">
        <f t="shared" si="164"/>
        <v>Martin Cordier</v>
      </c>
      <c r="O972" s="22" t="str">
        <f t="shared" si="169"/>
        <v>President A</v>
      </c>
      <c r="P972" s="22" t="str">
        <f t="shared" si="165"/>
        <v>Inedibles</v>
      </c>
      <c r="Q972" s="22" t="str">
        <f t="shared" si="170"/>
        <v>D3</v>
      </c>
    </row>
    <row r="973" spans="1:17" x14ac:dyDescent="0.25">
      <c r="A973" s="125" t="str">
        <f t="shared" si="166"/>
        <v>2025-GUS-D3</v>
      </c>
      <c r="B973" s="123">
        <f t="shared" si="167"/>
        <v>45953</v>
      </c>
      <c r="C973" s="125" t="str">
        <f t="shared" si="168"/>
        <v>Day 3</v>
      </c>
      <c r="D973" s="42" t="s">
        <v>446</v>
      </c>
      <c r="E973" s="23" t="str">
        <f>IF(D973="","",VLOOKUP(D973,MASTERLIST!$A:$E,3,FALSE))</f>
        <v>Marco</v>
      </c>
      <c r="F973" s="23" t="str">
        <f>IF(D973="","",VLOOKUP(D973,MASTERLIST!$A:$E,4,FALSE))</f>
        <v>Klein</v>
      </c>
      <c r="G973" s="23" t="str">
        <f>IF(D973="","",VLOOKUP(D973,MASTERLIST!$A:$E,5,FALSE))</f>
        <v>Nam President A</v>
      </c>
      <c r="H973" s="23" t="str">
        <f>IF(D973="","",VLOOKUP(D973,MASTERLIST!$A:$E,2,FALSE))</f>
        <v>Nam President A</v>
      </c>
      <c r="I973" s="42"/>
      <c r="J973" s="42" t="s">
        <v>141</v>
      </c>
      <c r="K973" s="42">
        <v>147</v>
      </c>
      <c r="L973" s="41">
        <f t="shared" si="162"/>
        <v>16.2</v>
      </c>
      <c r="M973" s="41">
        <f t="shared" si="163"/>
        <v>16.2</v>
      </c>
      <c r="N973" s="22" t="str">
        <f t="shared" si="164"/>
        <v>Marco Klein</v>
      </c>
      <c r="O973" s="22" t="str">
        <f t="shared" si="169"/>
        <v>President A</v>
      </c>
      <c r="P973" s="22" t="str">
        <f t="shared" si="165"/>
        <v>Inedibles</v>
      </c>
      <c r="Q973" s="22" t="str">
        <f t="shared" si="170"/>
        <v>D3</v>
      </c>
    </row>
    <row r="974" spans="1:17" x14ac:dyDescent="0.25">
      <c r="A974" s="125" t="str">
        <f t="shared" si="166"/>
        <v>2025-GUS-D3</v>
      </c>
      <c r="B974" s="123">
        <f t="shared" si="167"/>
        <v>45953</v>
      </c>
      <c r="C974" s="125" t="str">
        <f t="shared" si="168"/>
        <v>Day 3</v>
      </c>
      <c r="D974" s="42" t="s">
        <v>446</v>
      </c>
      <c r="E974" s="23" t="str">
        <f>IF(D974="","",VLOOKUP(D974,MASTERLIST!$A:$E,3,FALSE))</f>
        <v>Marco</v>
      </c>
      <c r="F974" s="23" t="str">
        <f>IF(D974="","",VLOOKUP(D974,MASTERLIST!$A:$E,4,FALSE))</f>
        <v>Klein</v>
      </c>
      <c r="G974" s="23" t="str">
        <f>IF(D974="","",VLOOKUP(D974,MASTERLIST!$A:$E,5,FALSE))</f>
        <v>Nam President A</v>
      </c>
      <c r="H974" s="23" t="str">
        <f>IF(D974="","",VLOOKUP(D974,MASTERLIST!$A:$E,2,FALSE))</f>
        <v>Nam President A</v>
      </c>
      <c r="I974" s="42"/>
      <c r="J974" s="42" t="s">
        <v>141</v>
      </c>
      <c r="K974" s="42">
        <v>154</v>
      </c>
      <c r="L974" s="41">
        <f t="shared" si="162"/>
        <v>19.100000000000001</v>
      </c>
      <c r="M974" s="41">
        <f t="shared" si="163"/>
        <v>19.100000000000001</v>
      </c>
      <c r="N974" s="22" t="str">
        <f t="shared" si="164"/>
        <v>Marco Klein</v>
      </c>
      <c r="O974" s="22" t="str">
        <f t="shared" si="169"/>
        <v>President A</v>
      </c>
      <c r="P974" s="22" t="str">
        <f t="shared" si="165"/>
        <v>Inedibles</v>
      </c>
      <c r="Q974" s="22" t="str">
        <f t="shared" si="170"/>
        <v>D3</v>
      </c>
    </row>
    <row r="975" spans="1:17" x14ac:dyDescent="0.25">
      <c r="A975" s="125" t="str">
        <f t="shared" si="166"/>
        <v>2025-GUS-D3</v>
      </c>
      <c r="B975" s="123">
        <f t="shared" si="167"/>
        <v>45953</v>
      </c>
      <c r="C975" s="125" t="str">
        <f t="shared" si="168"/>
        <v>Day 3</v>
      </c>
      <c r="D975" s="42" t="s">
        <v>446</v>
      </c>
      <c r="E975" s="23" t="str">
        <f>IF(D975="","",VLOOKUP(D975,MASTERLIST!$A:$E,3,FALSE))</f>
        <v>Marco</v>
      </c>
      <c r="F975" s="23" t="str">
        <f>IF(D975="","",VLOOKUP(D975,MASTERLIST!$A:$E,4,FALSE))</f>
        <v>Klein</v>
      </c>
      <c r="G975" s="23" t="str">
        <f>IF(D975="","",VLOOKUP(D975,MASTERLIST!$A:$E,5,FALSE))</f>
        <v>Nam President A</v>
      </c>
      <c r="H975" s="23" t="str">
        <f>IF(D975="","",VLOOKUP(D975,MASTERLIST!$A:$E,2,FALSE))</f>
        <v>Nam President A</v>
      </c>
      <c r="I975" s="42"/>
      <c r="J975" s="42" t="s">
        <v>141</v>
      </c>
      <c r="K975" s="42">
        <v>104</v>
      </c>
      <c r="L975" s="41">
        <f t="shared" si="162"/>
        <v>5</v>
      </c>
      <c r="M975" s="41">
        <f t="shared" si="163"/>
        <v>5</v>
      </c>
      <c r="N975" s="22" t="str">
        <f t="shared" si="164"/>
        <v>Marco Klein</v>
      </c>
      <c r="O975" s="22" t="str">
        <f t="shared" si="169"/>
        <v>President A</v>
      </c>
      <c r="P975" s="22" t="str">
        <f t="shared" si="165"/>
        <v>Inedibles</v>
      </c>
      <c r="Q975" s="22" t="str">
        <f t="shared" si="170"/>
        <v>D3</v>
      </c>
    </row>
    <row r="976" spans="1:17" x14ac:dyDescent="0.25">
      <c r="A976" s="125" t="str">
        <f t="shared" si="166"/>
        <v>2025-GUS-D3</v>
      </c>
      <c r="B976" s="123">
        <f t="shared" si="167"/>
        <v>45953</v>
      </c>
      <c r="C976" s="125" t="str">
        <f t="shared" si="168"/>
        <v>Day 3</v>
      </c>
      <c r="D976" s="42" t="s">
        <v>246</v>
      </c>
      <c r="E976" s="23" t="str">
        <f>IF(D976="","",VLOOKUP(D976,MASTERLIST!$A:$E,3,FALSE))</f>
        <v xml:space="preserve">Joe </v>
      </c>
      <c r="F976" s="23" t="str">
        <f>IF(D976="","",VLOOKUP(D976,MASTERLIST!$A:$E,4,FALSE))</f>
        <v>Herman</v>
      </c>
      <c r="G976" s="23" t="str">
        <f>IF(D976="","",VLOOKUP(D976,MASTERLIST!$A:$E,5,FALSE))</f>
        <v>Nam President A</v>
      </c>
      <c r="H976" s="23" t="str">
        <f>IF(D976="","",VLOOKUP(D976,MASTERLIST!$A:$E,2,FALSE))</f>
        <v>Nam President A</v>
      </c>
      <c r="I976" s="42"/>
      <c r="J976" s="42" t="s">
        <v>141</v>
      </c>
      <c r="K976" s="42">
        <v>124</v>
      </c>
      <c r="L976" s="41">
        <f t="shared" si="162"/>
        <v>9.1</v>
      </c>
      <c r="M976" s="41">
        <f t="shared" si="163"/>
        <v>9.1</v>
      </c>
      <c r="N976" s="22" t="str">
        <f t="shared" si="164"/>
        <v>Joe  Herman</v>
      </c>
      <c r="O976" s="22" t="str">
        <f t="shared" si="169"/>
        <v>President A</v>
      </c>
      <c r="P976" s="22" t="str">
        <f t="shared" si="165"/>
        <v>Inedibles</v>
      </c>
      <c r="Q976" s="22" t="str">
        <f t="shared" si="170"/>
        <v>D3</v>
      </c>
    </row>
    <row r="977" spans="1:17" x14ac:dyDescent="0.25">
      <c r="A977" s="125" t="str">
        <f t="shared" si="166"/>
        <v>2025-GUS-D3</v>
      </c>
      <c r="B977" s="123">
        <f t="shared" si="167"/>
        <v>45953</v>
      </c>
      <c r="C977" s="125" t="str">
        <f t="shared" si="168"/>
        <v>Day 3</v>
      </c>
      <c r="D977" s="42" t="s">
        <v>88</v>
      </c>
      <c r="E977" s="23" t="str">
        <f>IF(D977="","",VLOOKUP(D977,MASTERLIST!$A:$E,3,FALSE))</f>
        <v>Chrisjan</v>
      </c>
      <c r="F977" s="23" t="str">
        <f>IF(D977="","",VLOOKUP(D977,MASTERLIST!$A:$E,4,FALSE))</f>
        <v>Potgieter</v>
      </c>
      <c r="G977" s="23" t="str">
        <f>IF(D977="","",VLOOKUP(D977,MASTERLIST!$A:$E,5,FALSE))</f>
        <v>Nam President A</v>
      </c>
      <c r="H977" s="23" t="str">
        <f>IF(D977="","",VLOOKUP(D977,MASTERLIST!$A:$E,2,FALSE))</f>
        <v>Nam President A</v>
      </c>
      <c r="I977" s="42"/>
      <c r="J977" s="42"/>
      <c r="K977" s="42"/>
      <c r="L977" s="41" t="str">
        <f t="shared" si="162"/>
        <v/>
      </c>
      <c r="M977" s="41" t="str">
        <f t="shared" si="163"/>
        <v/>
      </c>
      <c r="N977" s="22" t="str">
        <f t="shared" si="164"/>
        <v>Chrisjan Potgieter</v>
      </c>
      <c r="O977" s="22" t="str">
        <f t="shared" si="169"/>
        <v>President A</v>
      </c>
      <c r="P977" s="22" t="str">
        <f t="shared" si="165"/>
        <v/>
      </c>
      <c r="Q977" s="22" t="str">
        <f t="shared" si="170"/>
        <v>D3</v>
      </c>
    </row>
    <row r="978" spans="1:17" x14ac:dyDescent="0.25">
      <c r="A978" s="125" t="str">
        <f t="shared" si="166"/>
        <v>2025-GUS-D3</v>
      </c>
      <c r="B978" s="123">
        <f t="shared" si="167"/>
        <v>45953</v>
      </c>
      <c r="C978" s="125" t="str">
        <f t="shared" si="168"/>
        <v>Day 3</v>
      </c>
      <c r="D978" s="42" t="s">
        <v>277</v>
      </c>
      <c r="E978" s="23" t="str">
        <f>IF(D978="","",VLOOKUP(D978,MASTERLIST!$A:$E,3,FALSE))</f>
        <v>Heini</v>
      </c>
      <c r="F978" s="23" t="str">
        <f>IF(D978="","",VLOOKUP(D978,MASTERLIST!$A:$E,4,FALSE))</f>
        <v>Zahrt</v>
      </c>
      <c r="G978" s="23" t="str">
        <f>IF(D978="","",VLOOKUP(D978,MASTERLIST!$A:$E,5,FALSE))</f>
        <v>Nam President A</v>
      </c>
      <c r="H978" s="23" t="str">
        <f>IF(D978="","",VLOOKUP(D978,MASTERLIST!$A:$E,2,FALSE))</f>
        <v>Nam President A</v>
      </c>
      <c r="I978" s="42"/>
      <c r="J978" s="42"/>
      <c r="K978" s="42"/>
      <c r="L978" s="41" t="str">
        <f t="shared" si="162"/>
        <v/>
      </c>
      <c r="M978" s="41" t="str">
        <f t="shared" si="163"/>
        <v/>
      </c>
      <c r="N978" s="22" t="str">
        <f t="shared" si="164"/>
        <v>Heini Zahrt</v>
      </c>
      <c r="O978" s="22" t="str">
        <f t="shared" si="169"/>
        <v>President A</v>
      </c>
      <c r="P978" s="22" t="str">
        <f t="shared" si="165"/>
        <v/>
      </c>
      <c r="Q978" s="22" t="str">
        <f t="shared" si="170"/>
        <v>D3</v>
      </c>
    </row>
    <row r="979" spans="1:17" x14ac:dyDescent="0.25">
      <c r="A979" s="125" t="str">
        <f t="shared" si="166"/>
        <v>2025-GUS-D3</v>
      </c>
      <c r="B979" s="123">
        <f t="shared" si="167"/>
        <v>45953</v>
      </c>
      <c r="C979" s="125" t="str">
        <f t="shared" si="168"/>
        <v>Day 3</v>
      </c>
      <c r="D979" s="42" t="s">
        <v>264</v>
      </c>
      <c r="E979" s="23" t="str">
        <f>IF(D979="","",VLOOKUP(D979,MASTERLIST!$A:$E,3,FALSE))</f>
        <v xml:space="preserve">Emile </v>
      </c>
      <c r="F979" s="23" t="str">
        <f>IF(D979="","",VLOOKUP(D979,MASTERLIST!$A:$E,4,FALSE))</f>
        <v>Van Heerden</v>
      </c>
      <c r="G979" s="23" t="str">
        <f>IF(D979="","",VLOOKUP(D979,MASTERLIST!$A:$E,5,FALSE))</f>
        <v>Nam President B</v>
      </c>
      <c r="H979" s="23" t="str">
        <f>IF(D979="","",VLOOKUP(D979,MASTERLIST!$A:$E,2,FALSE))</f>
        <v>Nam President B</v>
      </c>
      <c r="I979" s="42"/>
      <c r="J979" s="42" t="s">
        <v>141</v>
      </c>
      <c r="K979" s="42">
        <v>76</v>
      </c>
      <c r="L979" s="41">
        <f t="shared" si="162"/>
        <v>1.7</v>
      </c>
      <c r="M979" s="41">
        <f t="shared" si="163"/>
        <v>1.7</v>
      </c>
      <c r="N979" s="22" t="str">
        <f t="shared" si="164"/>
        <v>Emile  Van Heerden</v>
      </c>
      <c r="O979" s="22" t="str">
        <f t="shared" si="169"/>
        <v>President B</v>
      </c>
      <c r="P979" s="22" t="str">
        <f t="shared" si="165"/>
        <v>Inedibles</v>
      </c>
      <c r="Q979" s="22" t="str">
        <f t="shared" si="170"/>
        <v>D3</v>
      </c>
    </row>
    <row r="980" spans="1:17" x14ac:dyDescent="0.25">
      <c r="A980" s="125" t="str">
        <f t="shared" si="166"/>
        <v>2025-GUS-D3</v>
      </c>
      <c r="B980" s="123">
        <f t="shared" si="167"/>
        <v>45953</v>
      </c>
      <c r="C980" s="125" t="str">
        <f t="shared" si="168"/>
        <v>Day 3</v>
      </c>
      <c r="D980" s="42" t="s">
        <v>89</v>
      </c>
      <c r="E980" s="23" t="str">
        <f>IF(D980="","",VLOOKUP(D980,MASTERLIST!$A:$E,3,FALSE))</f>
        <v>Kevin</v>
      </c>
      <c r="F980" s="23" t="str">
        <f>IF(D980="","",VLOOKUP(D980,MASTERLIST!$A:$E,4,FALSE))</f>
        <v>Page</v>
      </c>
      <c r="G980" s="23" t="str">
        <f>IF(D980="","",VLOOKUP(D980,MASTERLIST!$A:$E,5,FALSE))</f>
        <v>Nam President B</v>
      </c>
      <c r="H980" s="23" t="str">
        <f>IF(D980="","",VLOOKUP(D980,MASTERLIST!$A:$E,2,FALSE))</f>
        <v>Nam President B</v>
      </c>
      <c r="I980" s="42"/>
      <c r="J980" s="42"/>
      <c r="K980" s="42"/>
      <c r="L980" s="41" t="str">
        <f t="shared" ref="L980:L1043" si="171">IF(K980="","",IF(I980="",ROUND(HLOOKUP(J980,kgList,K980,FALSE),1),ROUND(HLOOKUP(I980,kgList,K980,FALSE),1)))</f>
        <v/>
      </c>
      <c r="M980" s="41" t="str">
        <f t="shared" ref="M980:M1043" si="172">IF(L980="","",IF(COUNTA(I980:J980)&gt;1,"Edible or Inedible",IF(COUNTA(I980)=1,L980*1,IF(COUNTA(J980)=1,L980*1,"ERROR"))))</f>
        <v/>
      </c>
      <c r="N980" s="22" t="str">
        <f t="shared" si="164"/>
        <v>Kevin Page</v>
      </c>
      <c r="O980" s="22" t="str">
        <f t="shared" si="169"/>
        <v>President B</v>
      </c>
      <c r="P980" s="22" t="str">
        <f t="shared" si="165"/>
        <v/>
      </c>
      <c r="Q980" s="22" t="str">
        <f t="shared" si="170"/>
        <v>D3</v>
      </c>
    </row>
    <row r="981" spans="1:17" x14ac:dyDescent="0.25">
      <c r="A981" s="125" t="str">
        <f t="shared" si="166"/>
        <v>2025-GUS-D3</v>
      </c>
      <c r="B981" s="123">
        <f t="shared" si="167"/>
        <v>45953</v>
      </c>
      <c r="C981" s="125" t="str">
        <f t="shared" si="168"/>
        <v>Day 3</v>
      </c>
      <c r="D981" s="42" t="s">
        <v>285</v>
      </c>
      <c r="E981" s="23" t="str">
        <f>IF(D981="","",VLOOKUP(D981,MASTERLIST!$A:$E,3,FALSE))</f>
        <v>Juanne-Louis</v>
      </c>
      <c r="F981" s="23" t="str">
        <f>IF(D981="","",VLOOKUP(D981,MASTERLIST!$A:$E,4,FALSE))</f>
        <v>Grobler</v>
      </c>
      <c r="G981" s="23" t="str">
        <f>IF(D981="","",VLOOKUP(D981,MASTERLIST!$A:$E,5,FALSE))</f>
        <v>Nam President B</v>
      </c>
      <c r="H981" s="23" t="str">
        <f>IF(D981="","",VLOOKUP(D981,MASTERLIST!$A:$E,2,FALSE))</f>
        <v>Nam President B</v>
      </c>
      <c r="I981" s="42"/>
      <c r="J981" s="42"/>
      <c r="K981" s="42"/>
      <c r="L981" s="41" t="str">
        <f t="shared" si="171"/>
        <v/>
      </c>
      <c r="M981" s="41" t="str">
        <f t="shared" si="172"/>
        <v/>
      </c>
      <c r="N981" s="22" t="str">
        <f t="shared" si="164"/>
        <v>Juanne-Louis Grobler</v>
      </c>
      <c r="O981" s="22" t="str">
        <f t="shared" si="169"/>
        <v>President B</v>
      </c>
      <c r="P981" s="22" t="str">
        <f t="shared" si="165"/>
        <v/>
      </c>
      <c r="Q981" s="22" t="str">
        <f t="shared" si="170"/>
        <v>D3</v>
      </c>
    </row>
    <row r="982" spans="1:17" x14ac:dyDescent="0.25">
      <c r="A982" s="125" t="str">
        <f t="shared" si="166"/>
        <v>2025-GUS-D3</v>
      </c>
      <c r="B982" s="123">
        <f t="shared" si="167"/>
        <v>45953</v>
      </c>
      <c r="C982" s="125" t="str">
        <f t="shared" si="168"/>
        <v>Day 3</v>
      </c>
      <c r="D982" s="42" t="s">
        <v>300</v>
      </c>
      <c r="E982" s="23" t="str">
        <f>IF(D982="","",VLOOKUP(D982,MASTERLIST!$A:$E,3,FALSE))</f>
        <v>Sean</v>
      </c>
      <c r="F982" s="23" t="str">
        <f>IF(D982="","",VLOOKUP(D982,MASTERLIST!$A:$E,4,FALSE))</f>
        <v>Van Den Heuvel</v>
      </c>
      <c r="G982" s="23" t="str">
        <f>IF(D982="","",VLOOKUP(D982,MASTERLIST!$A:$E,5,FALSE))</f>
        <v>Nam President B</v>
      </c>
      <c r="H982" s="23" t="str">
        <f>IF(D982="","",VLOOKUP(D982,MASTERLIST!$A:$E,2,FALSE))</f>
        <v>Nam President B</v>
      </c>
      <c r="I982" s="42"/>
      <c r="J982" s="42"/>
      <c r="K982" s="42"/>
      <c r="L982" s="41" t="str">
        <f t="shared" si="171"/>
        <v/>
      </c>
      <c r="M982" s="41" t="str">
        <f t="shared" si="172"/>
        <v/>
      </c>
      <c r="N982" s="22" t="str">
        <f t="shared" si="164"/>
        <v>Sean Van Den Heuvel</v>
      </c>
      <c r="O982" s="22" t="str">
        <f t="shared" si="169"/>
        <v>President B</v>
      </c>
      <c r="P982" s="22" t="str">
        <f t="shared" si="165"/>
        <v/>
      </c>
      <c r="Q982" s="22" t="str">
        <f t="shared" si="170"/>
        <v>D3</v>
      </c>
    </row>
    <row r="983" spans="1:17" x14ac:dyDescent="0.25">
      <c r="A983" s="125" t="str">
        <f t="shared" si="166"/>
        <v>2025-GUS-D3</v>
      </c>
      <c r="B983" s="123">
        <f t="shared" si="167"/>
        <v>45953</v>
      </c>
      <c r="C983" s="125" t="str">
        <f t="shared" si="168"/>
        <v>Day 3</v>
      </c>
      <c r="D983" s="42" t="s">
        <v>492</v>
      </c>
      <c r="E983" s="23" t="str">
        <f>IF(D983="","",VLOOKUP(D983,MASTERLIST!$A:$E,3,FALSE))</f>
        <v>Jean</v>
      </c>
      <c r="F983" s="23" t="str">
        <f>IF(D983="","",VLOOKUP(D983,MASTERLIST!$A:$E,4,FALSE))</f>
        <v>Visser</v>
      </c>
      <c r="G983" s="23" t="str">
        <f>IF(D983="","",VLOOKUP(D983,MASTERLIST!$A:$E,5,FALSE))</f>
        <v>Nam President B</v>
      </c>
      <c r="H983" s="23" t="str">
        <f>IF(D983="","",VLOOKUP(D983,MASTERLIST!$A:$E,2,FALSE))</f>
        <v>Nam President B</v>
      </c>
      <c r="I983" s="42"/>
      <c r="J983" s="42"/>
      <c r="K983" s="42"/>
      <c r="L983" s="41" t="str">
        <f t="shared" si="171"/>
        <v/>
      </c>
      <c r="M983" s="41" t="str">
        <f t="shared" si="172"/>
        <v/>
      </c>
      <c r="N983" s="22" t="str">
        <f t="shared" si="164"/>
        <v>Jean Visser</v>
      </c>
      <c r="O983" s="22" t="str">
        <f t="shared" si="169"/>
        <v>President B</v>
      </c>
      <c r="P983" s="22" t="str">
        <f t="shared" si="165"/>
        <v/>
      </c>
      <c r="Q983" s="22" t="str">
        <f t="shared" si="170"/>
        <v>D3</v>
      </c>
    </row>
    <row r="984" spans="1:17" x14ac:dyDescent="0.25">
      <c r="A984" s="125" t="str">
        <f t="shared" si="166"/>
        <v>2025-GUS-D3</v>
      </c>
      <c r="B984" s="123">
        <f t="shared" si="167"/>
        <v>45953</v>
      </c>
      <c r="C984" s="125" t="str">
        <f t="shared" si="168"/>
        <v>Day 3</v>
      </c>
      <c r="D984" s="42" t="s">
        <v>248</v>
      </c>
      <c r="E984" s="23" t="str">
        <f>IF(D984="","",VLOOKUP(D984,MASTERLIST!$A:$E,3,FALSE))</f>
        <v>Lu-Andre</v>
      </c>
      <c r="F984" s="23" t="str">
        <f>IF(D984="","",VLOOKUP(D984,MASTERLIST!$A:$E,4,FALSE))</f>
        <v>Duvenhage</v>
      </c>
      <c r="G984" s="23" t="str">
        <f>IF(D984="","",VLOOKUP(D984,MASTERLIST!$A:$E,5,FALSE))</f>
        <v>Nam President B</v>
      </c>
      <c r="H984" s="23" t="str">
        <f>IF(D984="","",VLOOKUP(D984,MASTERLIST!$A:$E,2,FALSE))</f>
        <v>Nam President B</v>
      </c>
      <c r="I984" s="42"/>
      <c r="J984" s="42"/>
      <c r="K984" s="42"/>
      <c r="L984" s="41" t="str">
        <f t="shared" si="171"/>
        <v/>
      </c>
      <c r="M984" s="41" t="str">
        <f t="shared" si="172"/>
        <v/>
      </c>
      <c r="N984" s="22" t="str">
        <f t="shared" si="164"/>
        <v>Lu-Andre Duvenhage</v>
      </c>
      <c r="O984" s="22" t="str">
        <f t="shared" si="169"/>
        <v>President B</v>
      </c>
      <c r="P984" s="22" t="str">
        <f t="shared" si="165"/>
        <v/>
      </c>
      <c r="Q984" s="22" t="str">
        <f t="shared" si="170"/>
        <v>D3</v>
      </c>
    </row>
    <row r="985" spans="1:17" x14ac:dyDescent="0.25">
      <c r="A985" s="125" t="str">
        <f t="shared" si="166"/>
        <v>2025-GUS-D3</v>
      </c>
      <c r="B985" s="123">
        <f t="shared" si="167"/>
        <v>45953</v>
      </c>
      <c r="C985" s="125" t="str">
        <f t="shared" si="168"/>
        <v>Day 3</v>
      </c>
      <c r="D985" s="42" t="s">
        <v>303</v>
      </c>
      <c r="E985" s="23" t="str">
        <f>IF(D985="","",VLOOKUP(D985,MASTERLIST!$A:$E,3,FALSE))</f>
        <v>Tian</v>
      </c>
      <c r="F985" s="23" t="str">
        <f>IF(D985="","",VLOOKUP(D985,MASTERLIST!$A:$E,4,FALSE))</f>
        <v>Mostert</v>
      </c>
      <c r="G985" s="23" t="str">
        <f>IF(D985="","",VLOOKUP(D985,MASTERLIST!$A:$E,5,FALSE))</f>
        <v>Nam President B</v>
      </c>
      <c r="H985" s="23" t="str">
        <f>IF(D985="","",VLOOKUP(D985,MASTERLIST!$A:$E,2,FALSE))</f>
        <v>Nam President B</v>
      </c>
      <c r="I985" s="42"/>
      <c r="J985" s="42"/>
      <c r="K985" s="42"/>
      <c r="L985" s="41" t="str">
        <f t="shared" si="171"/>
        <v/>
      </c>
      <c r="M985" s="41" t="str">
        <f t="shared" si="172"/>
        <v/>
      </c>
      <c r="N985" s="22" t="str">
        <f t="shared" si="164"/>
        <v>Tian Mostert</v>
      </c>
      <c r="O985" s="22" t="str">
        <f t="shared" si="169"/>
        <v>President B</v>
      </c>
      <c r="P985" s="22" t="str">
        <f t="shared" si="165"/>
        <v/>
      </c>
      <c r="Q985" s="22" t="str">
        <f t="shared" si="170"/>
        <v>D3</v>
      </c>
    </row>
    <row r="986" spans="1:17" x14ac:dyDescent="0.25">
      <c r="A986" s="125" t="str">
        <f t="shared" si="166"/>
        <v>2025-GUS-D3</v>
      </c>
      <c r="B986" s="123">
        <f t="shared" si="167"/>
        <v>45953</v>
      </c>
      <c r="C986" s="125" t="str">
        <f t="shared" si="168"/>
        <v>Day 3</v>
      </c>
      <c r="D986" s="42" t="s">
        <v>473</v>
      </c>
      <c r="E986" s="23" t="str">
        <f>IF(D986="","",VLOOKUP(D986,MASTERLIST!$A:$E,3,FALSE))</f>
        <v>Sonita</v>
      </c>
      <c r="F986" s="23" t="str">
        <f>IF(D986="","",VLOOKUP(D986,MASTERLIST!$A:$E,4,FALSE))</f>
        <v>Arangies</v>
      </c>
      <c r="G986" s="23" t="str">
        <f>IF(D986="","",VLOOKUP(D986,MASTERLIST!$A:$E,5,FALSE))</f>
        <v>Nam Ladies</v>
      </c>
      <c r="H986" s="23" t="str">
        <f>IF(D986="","",VLOOKUP(D986,MASTERLIST!$A:$E,2,FALSE))</f>
        <v>Nam Ladies</v>
      </c>
      <c r="I986" s="42" t="s">
        <v>19</v>
      </c>
      <c r="J986" s="42"/>
      <c r="K986" s="42">
        <v>108</v>
      </c>
      <c r="L986" s="41">
        <f t="shared" si="171"/>
        <v>13.3</v>
      </c>
      <c r="M986" s="41">
        <f t="shared" si="172"/>
        <v>13.3</v>
      </c>
      <c r="N986" s="22" t="str">
        <f t="shared" ref="N986:N1049" si="173">CONCATENATE(E986," ",F986)</f>
        <v>Sonita Arangies</v>
      </c>
      <c r="O986" s="22" t="str">
        <f t="shared" si="169"/>
        <v>Ladies</v>
      </c>
      <c r="P986" s="22" t="str">
        <f t="shared" ref="P986:P1049" si="174">IF(I986="",IF(J986="","",$J$1),$I$1)</f>
        <v>Edibles</v>
      </c>
      <c r="Q986" s="22" t="str">
        <f t="shared" si="170"/>
        <v>D3</v>
      </c>
    </row>
    <row r="987" spans="1:17" x14ac:dyDescent="0.25">
      <c r="A987" s="125" t="str">
        <f t="shared" si="166"/>
        <v>2025-GUS-D3</v>
      </c>
      <c r="B987" s="123">
        <f t="shared" si="167"/>
        <v>45953</v>
      </c>
      <c r="C987" s="125" t="str">
        <f t="shared" si="168"/>
        <v>Day 3</v>
      </c>
      <c r="D987" s="42" t="s">
        <v>262</v>
      </c>
      <c r="E987" s="23" t="str">
        <f>IF(D987="","",VLOOKUP(D987,MASTERLIST!$A:$E,3,FALSE))</f>
        <v>Sarah-Ann</v>
      </c>
      <c r="F987" s="23" t="str">
        <f>IF(D987="","",VLOOKUP(D987,MASTERLIST!$A:$E,4,FALSE))</f>
        <v>Mills</v>
      </c>
      <c r="G987" s="23" t="str">
        <f>IF(D987="","",VLOOKUP(D987,MASTERLIST!$A:$E,5,FALSE))</f>
        <v>Nam Ladies</v>
      </c>
      <c r="H987" s="23" t="str">
        <f>IF(D987="","",VLOOKUP(D987,MASTERLIST!$A:$E,2,FALSE))</f>
        <v>Nam Ladies</v>
      </c>
      <c r="I987" s="42"/>
      <c r="J987" s="42" t="s">
        <v>142</v>
      </c>
      <c r="K987" s="42">
        <v>134</v>
      </c>
      <c r="L987" s="41">
        <f t="shared" si="171"/>
        <v>10.3</v>
      </c>
      <c r="M987" s="41">
        <f t="shared" si="172"/>
        <v>10.3</v>
      </c>
      <c r="N987" s="22" t="str">
        <f t="shared" si="173"/>
        <v>Sarah-Ann Mills</v>
      </c>
      <c r="O987" s="22" t="str">
        <f t="shared" si="169"/>
        <v>Ladies</v>
      </c>
      <c r="P987" s="22" t="str">
        <f t="shared" si="174"/>
        <v>Inedibles</v>
      </c>
      <c r="Q987" s="22" t="str">
        <f t="shared" si="170"/>
        <v>D3</v>
      </c>
    </row>
    <row r="988" spans="1:17" x14ac:dyDescent="0.25">
      <c r="A988" s="125" t="str">
        <f t="shared" si="166"/>
        <v>2025-GUS-D3</v>
      </c>
      <c r="B988" s="123">
        <f t="shared" si="167"/>
        <v>45953</v>
      </c>
      <c r="C988" s="125" t="str">
        <f t="shared" si="168"/>
        <v>Day 3</v>
      </c>
      <c r="D988" s="42" t="s">
        <v>493</v>
      </c>
      <c r="E988" s="23" t="str">
        <f>IF(D988="","",VLOOKUP(D988,MASTERLIST!$A:$E,3,FALSE))</f>
        <v>Nadine</v>
      </c>
      <c r="F988" s="23" t="str">
        <f>IF(D988="","",VLOOKUP(D988,MASTERLIST!$A:$E,4,FALSE))</f>
        <v>Downing</v>
      </c>
      <c r="G988" s="23" t="str">
        <f>IF(D988="","",VLOOKUP(D988,MASTERLIST!$A:$E,5,FALSE))</f>
        <v>Nam Ladies</v>
      </c>
      <c r="H988" s="23" t="str">
        <f>IF(D988="","",VLOOKUP(D988,MASTERLIST!$A:$E,2,FALSE))</f>
        <v>Nam Ladies</v>
      </c>
      <c r="I988" s="42"/>
      <c r="J988" s="42" t="s">
        <v>141</v>
      </c>
      <c r="K988" s="42">
        <v>152</v>
      </c>
      <c r="L988" s="41">
        <f t="shared" si="171"/>
        <v>18.2</v>
      </c>
      <c r="M988" s="41">
        <f t="shared" si="172"/>
        <v>18.2</v>
      </c>
      <c r="N988" s="22" t="str">
        <f t="shared" si="173"/>
        <v>Nadine Downing</v>
      </c>
      <c r="O988" s="22" t="str">
        <f t="shared" si="169"/>
        <v>Ladies</v>
      </c>
      <c r="P988" s="22" t="str">
        <f t="shared" si="174"/>
        <v>Inedibles</v>
      </c>
      <c r="Q988" s="22" t="str">
        <f t="shared" si="170"/>
        <v>D3</v>
      </c>
    </row>
    <row r="989" spans="1:17" x14ac:dyDescent="0.25">
      <c r="A989" s="125" t="str">
        <f t="shared" si="166"/>
        <v>2025-GUS-D3</v>
      </c>
      <c r="B989" s="123">
        <f t="shared" si="167"/>
        <v>45953</v>
      </c>
      <c r="C989" s="125" t="str">
        <f t="shared" si="168"/>
        <v>Day 3</v>
      </c>
      <c r="D989" s="42" t="s">
        <v>293</v>
      </c>
      <c r="E989" s="23" t="str">
        <f>IF(D989="","",VLOOKUP(D989,MASTERLIST!$A:$E,3,FALSE))</f>
        <v>Christel</v>
      </c>
      <c r="F989" s="23" t="str">
        <f>IF(D989="","",VLOOKUP(D989,MASTERLIST!$A:$E,4,FALSE))</f>
        <v>Visser</v>
      </c>
      <c r="G989" s="23" t="str">
        <f>IF(D989="","",VLOOKUP(D989,MASTERLIST!$A:$E,5,FALSE))</f>
        <v>Nam Ladies</v>
      </c>
      <c r="H989" s="23" t="str">
        <f>IF(D989="","",VLOOKUP(D989,MASTERLIST!$A:$E,2,FALSE))</f>
        <v>Nam Ladies</v>
      </c>
      <c r="I989" s="42"/>
      <c r="J989" s="42" t="s">
        <v>140</v>
      </c>
      <c r="K989" s="42">
        <v>126</v>
      </c>
      <c r="L989" s="41">
        <f t="shared" si="171"/>
        <v>25.6</v>
      </c>
      <c r="M989" s="41">
        <f t="shared" si="172"/>
        <v>25.6</v>
      </c>
      <c r="N989" s="22" t="str">
        <f t="shared" si="173"/>
        <v>Christel Visser</v>
      </c>
      <c r="O989" s="22" t="str">
        <f t="shared" si="169"/>
        <v>Ladies</v>
      </c>
      <c r="P989" s="22" t="str">
        <f t="shared" si="174"/>
        <v>Inedibles</v>
      </c>
      <c r="Q989" s="22" t="str">
        <f t="shared" si="170"/>
        <v>D3</v>
      </c>
    </row>
    <row r="990" spans="1:17" x14ac:dyDescent="0.25">
      <c r="A990" s="125" t="str">
        <f t="shared" si="166"/>
        <v>2025-GUS-D3</v>
      </c>
      <c r="B990" s="123">
        <f t="shared" si="167"/>
        <v>45953</v>
      </c>
      <c r="C990" s="125" t="str">
        <f t="shared" si="168"/>
        <v>Day 3</v>
      </c>
      <c r="D990" s="42" t="s">
        <v>468</v>
      </c>
      <c r="E990" s="23" t="str">
        <f>IF(D990="","",VLOOKUP(D990,MASTERLIST!$A:$E,3,FALSE))</f>
        <v>Mekayla</v>
      </c>
      <c r="F990" s="23" t="str">
        <f>IF(D990="","",VLOOKUP(D990,MASTERLIST!$A:$E,4,FALSE))</f>
        <v>Nell</v>
      </c>
      <c r="G990" s="23" t="str">
        <f>IF(D990="","",VLOOKUP(D990,MASTERLIST!$A:$E,5,FALSE))</f>
        <v>Nam Ladies</v>
      </c>
      <c r="H990" s="23" t="str">
        <f>IF(D990="","",VLOOKUP(D990,MASTERLIST!$A:$E,2,FALSE))</f>
        <v>Nam Ladies</v>
      </c>
      <c r="I990" s="42"/>
      <c r="J990" s="42"/>
      <c r="K990" s="42"/>
      <c r="L990" s="41" t="str">
        <f t="shared" si="171"/>
        <v/>
      </c>
      <c r="M990" s="41" t="str">
        <f t="shared" si="172"/>
        <v/>
      </c>
      <c r="N990" s="22" t="str">
        <f t="shared" si="173"/>
        <v>Mekayla Nell</v>
      </c>
      <c r="O990" s="22" t="str">
        <f t="shared" si="169"/>
        <v>Ladies</v>
      </c>
      <c r="P990" s="22" t="str">
        <f t="shared" si="174"/>
        <v/>
      </c>
      <c r="Q990" s="22" t="str">
        <f t="shared" si="170"/>
        <v>D3</v>
      </c>
    </row>
    <row r="991" spans="1:17" x14ac:dyDescent="0.25">
      <c r="A991" s="125" t="str">
        <f t="shared" si="166"/>
        <v>2025-GUS-D3</v>
      </c>
      <c r="B991" s="123">
        <f t="shared" si="167"/>
        <v>45953</v>
      </c>
      <c r="C991" s="125" t="str">
        <f t="shared" si="168"/>
        <v>Day 3</v>
      </c>
      <c r="D991" s="42" t="s">
        <v>496</v>
      </c>
      <c r="E991" s="23" t="str">
        <f>IF(D991="","",VLOOKUP(D991,MASTERLIST!$A:$E,3,FALSE))</f>
        <v>Domenique</v>
      </c>
      <c r="F991" s="23" t="str">
        <f>IF(D991="","",VLOOKUP(D991,MASTERLIST!$A:$E,4,FALSE))</f>
        <v>Stehle</v>
      </c>
      <c r="G991" s="23" t="str">
        <f>IF(D991="","",VLOOKUP(D991,MASTERLIST!$A:$E,5,FALSE))</f>
        <v>Nam Ladies</v>
      </c>
      <c r="H991" s="23" t="str">
        <f>IF(D991="","",VLOOKUP(D991,MASTERLIST!$A:$E,2,FALSE))</f>
        <v>Nam Ladies</v>
      </c>
      <c r="I991" s="42"/>
      <c r="J991" s="42"/>
      <c r="K991" s="42"/>
      <c r="L991" s="41" t="str">
        <f t="shared" si="171"/>
        <v/>
      </c>
      <c r="M991" s="41" t="str">
        <f t="shared" si="172"/>
        <v/>
      </c>
      <c r="N991" s="22" t="str">
        <f t="shared" si="173"/>
        <v>Domenique Stehle</v>
      </c>
      <c r="O991" s="22" t="str">
        <f t="shared" si="169"/>
        <v>Ladies</v>
      </c>
      <c r="P991" s="22" t="str">
        <f t="shared" si="174"/>
        <v/>
      </c>
      <c r="Q991" s="22" t="str">
        <f t="shared" si="170"/>
        <v>D3</v>
      </c>
    </row>
    <row r="992" spans="1:17" x14ac:dyDescent="0.25">
      <c r="A992" s="125" t="str">
        <f t="shared" si="166"/>
        <v>2025-GUS-D3</v>
      </c>
      <c r="B992" s="123">
        <f t="shared" si="167"/>
        <v>45953</v>
      </c>
      <c r="C992" s="125" t="str">
        <f t="shared" si="168"/>
        <v>Day 3</v>
      </c>
      <c r="D992" s="42" t="s">
        <v>503</v>
      </c>
      <c r="E992" s="23" t="str">
        <f>IF(D992="","",VLOOKUP(D992,MASTERLIST!$A:$E,3,FALSE))</f>
        <v>Hannelie</v>
      </c>
      <c r="F992" s="23" t="str">
        <f>IF(D992="","",VLOOKUP(D992,MASTERLIST!$A:$E,4,FALSE))</f>
        <v>Du Plessis</v>
      </c>
      <c r="G992" s="23" t="str">
        <f>IF(D992="","",VLOOKUP(D992,MASTERLIST!$A:$E,5,FALSE))</f>
        <v>Nam Ladies</v>
      </c>
      <c r="H992" s="23" t="str">
        <f>IF(D992="","",VLOOKUP(D992,MASTERLIST!$A:$E,2,FALSE))</f>
        <v>Nam Ladies</v>
      </c>
      <c r="I992" s="42"/>
      <c r="J992" s="42"/>
      <c r="K992" s="42"/>
      <c r="L992" s="41" t="str">
        <f t="shared" si="171"/>
        <v/>
      </c>
      <c r="M992" s="41" t="str">
        <f t="shared" si="172"/>
        <v/>
      </c>
      <c r="N992" s="22" t="str">
        <f t="shared" si="173"/>
        <v>Hannelie Du Plessis</v>
      </c>
      <c r="O992" s="22" t="str">
        <f t="shared" si="169"/>
        <v>Ladies</v>
      </c>
      <c r="P992" s="22" t="str">
        <f t="shared" si="174"/>
        <v/>
      </c>
      <c r="Q992" s="22" t="str">
        <f t="shared" si="170"/>
        <v>D3</v>
      </c>
    </row>
    <row r="993" spans="1:17" x14ac:dyDescent="0.25">
      <c r="A993" s="125" t="str">
        <f t="shared" si="166"/>
        <v>2025-GUS-D3</v>
      </c>
      <c r="B993" s="123">
        <f t="shared" si="167"/>
        <v>45953</v>
      </c>
      <c r="C993" s="125" t="str">
        <f t="shared" si="168"/>
        <v>Day 3</v>
      </c>
      <c r="D993" s="42" t="s">
        <v>268</v>
      </c>
      <c r="E993" s="23" t="str">
        <f>IF(D993="","",VLOOKUP(D993,MASTERLIST!$A:$E,3,FALSE))</f>
        <v>Jorg</v>
      </c>
      <c r="F993" s="23" t="str">
        <f>IF(D993="","",VLOOKUP(D993,MASTERLIST!$A:$E,4,FALSE))</f>
        <v>Walder</v>
      </c>
      <c r="G993" s="23" t="str">
        <f>IF(D993="","",VLOOKUP(D993,MASTERLIST!$A:$E,5,FALSE))</f>
        <v>Nam Masters</v>
      </c>
      <c r="H993" s="23" t="str">
        <f>IF(D993="","",VLOOKUP(D993,MASTERLIST!$A:$E,2,FALSE))</f>
        <v>Nam Masters</v>
      </c>
      <c r="I993" s="42" t="s">
        <v>19</v>
      </c>
      <c r="J993" s="42"/>
      <c r="K993" s="42">
        <v>48</v>
      </c>
      <c r="L993" s="41">
        <f t="shared" si="171"/>
        <v>1.1000000000000001</v>
      </c>
      <c r="M993" s="41">
        <f t="shared" si="172"/>
        <v>1.1000000000000001</v>
      </c>
      <c r="N993" s="22" t="str">
        <f t="shared" si="173"/>
        <v>Jorg Walder</v>
      </c>
      <c r="O993" s="22" t="str">
        <f t="shared" si="169"/>
        <v>Masters</v>
      </c>
      <c r="P993" s="22" t="str">
        <f t="shared" si="174"/>
        <v>Edibles</v>
      </c>
      <c r="Q993" s="22" t="str">
        <f t="shared" si="170"/>
        <v>D3</v>
      </c>
    </row>
    <row r="994" spans="1:17" x14ac:dyDescent="0.25">
      <c r="A994" s="125" t="str">
        <f t="shared" si="166"/>
        <v>2025-GUS-D3</v>
      </c>
      <c r="B994" s="123">
        <f t="shared" si="167"/>
        <v>45953</v>
      </c>
      <c r="C994" s="125" t="str">
        <f t="shared" si="168"/>
        <v>Day 3</v>
      </c>
      <c r="D994" s="42" t="s">
        <v>288</v>
      </c>
      <c r="E994" s="23" t="str">
        <f>IF(D994="","",VLOOKUP(D994,MASTERLIST!$A:$E,3,FALSE))</f>
        <v>Frikkie</v>
      </c>
      <c r="F994" s="23" t="str">
        <f>IF(D994="","",VLOOKUP(D994,MASTERLIST!$A:$E,4,FALSE))</f>
        <v>Ferreira</v>
      </c>
      <c r="G994" s="23" t="str">
        <f>IF(D994="","",VLOOKUP(D994,MASTERLIST!$A:$E,5,FALSE))</f>
        <v>Nam Masters</v>
      </c>
      <c r="H994" s="23" t="str">
        <f>IF(D994="","",VLOOKUP(D994,MASTERLIST!$A:$E,2,FALSE))</f>
        <v>Nam Masters</v>
      </c>
      <c r="I994" s="42"/>
      <c r="J994" s="42" t="s">
        <v>142</v>
      </c>
      <c r="K994" s="42">
        <v>116</v>
      </c>
      <c r="L994" s="41">
        <f t="shared" si="171"/>
        <v>6.2</v>
      </c>
      <c r="M994" s="41">
        <f t="shared" si="172"/>
        <v>6.2</v>
      </c>
      <c r="N994" s="22" t="str">
        <f t="shared" si="173"/>
        <v>Frikkie Ferreira</v>
      </c>
      <c r="O994" s="22" t="str">
        <f t="shared" si="169"/>
        <v>Masters</v>
      </c>
      <c r="P994" s="22" t="str">
        <f t="shared" si="174"/>
        <v>Inedibles</v>
      </c>
      <c r="Q994" s="22" t="str">
        <f t="shared" si="170"/>
        <v>D3</v>
      </c>
    </row>
    <row r="995" spans="1:17" x14ac:dyDescent="0.25">
      <c r="A995" s="125" t="str">
        <f t="shared" si="166"/>
        <v>2025-GUS-D3</v>
      </c>
      <c r="B995" s="123">
        <f t="shared" si="167"/>
        <v>45953</v>
      </c>
      <c r="C995" s="125" t="str">
        <f t="shared" si="168"/>
        <v>Day 3</v>
      </c>
      <c r="D995" s="42" t="s">
        <v>255</v>
      </c>
      <c r="E995" s="23" t="str">
        <f>IF(D995="","",VLOOKUP(D995,MASTERLIST!$A:$E,3,FALSE))</f>
        <v>Simen</v>
      </c>
      <c r="F995" s="23" t="str">
        <f>IF(D995="","",VLOOKUP(D995,MASTERLIST!$A:$E,4,FALSE))</f>
        <v>Andersen</v>
      </c>
      <c r="G995" s="23" t="str">
        <f>IF(D995="","",VLOOKUP(D995,MASTERLIST!$A:$E,5,FALSE))</f>
        <v>Nam Masters</v>
      </c>
      <c r="H995" s="23" t="str">
        <f>IF(D995="","",VLOOKUP(D995,MASTERLIST!$A:$E,2,FALSE))</f>
        <v>Nam Masters</v>
      </c>
      <c r="I995" s="42"/>
      <c r="J995" s="42" t="s">
        <v>141</v>
      </c>
      <c r="K995" s="42">
        <v>78</v>
      </c>
      <c r="L995" s="41">
        <f t="shared" si="171"/>
        <v>1.9</v>
      </c>
      <c r="M995" s="41">
        <f t="shared" si="172"/>
        <v>1.9</v>
      </c>
      <c r="N995" s="22" t="str">
        <f t="shared" si="173"/>
        <v>Simen Andersen</v>
      </c>
      <c r="O995" s="22" t="str">
        <f t="shared" si="169"/>
        <v>Masters</v>
      </c>
      <c r="P995" s="22" t="str">
        <f t="shared" si="174"/>
        <v>Inedibles</v>
      </c>
      <c r="Q995" s="22" t="str">
        <f t="shared" si="170"/>
        <v>D3</v>
      </c>
    </row>
    <row r="996" spans="1:17" x14ac:dyDescent="0.25">
      <c r="A996" s="125" t="str">
        <f t="shared" ref="A996:A1059" si="175">IF(D996="","",A995)</f>
        <v>2025-GUS-D3</v>
      </c>
      <c r="B996" s="123">
        <f t="shared" ref="B996:B1059" si="176">IF(D996="","",B995)</f>
        <v>45953</v>
      </c>
      <c r="C996" s="125" t="str">
        <f t="shared" ref="C996:C1059" si="177">IF(D996="","",C995)</f>
        <v>Day 3</v>
      </c>
      <c r="D996" s="42" t="s">
        <v>282</v>
      </c>
      <c r="E996" s="23" t="str">
        <f>IF(D996="","",VLOOKUP(D996,MASTERLIST!$A:$E,3,FALSE))</f>
        <v>Frank</v>
      </c>
      <c r="F996" s="23" t="str">
        <f>IF(D996="","",VLOOKUP(D996,MASTERLIST!$A:$E,4,FALSE))</f>
        <v>Borruso</v>
      </c>
      <c r="G996" s="23" t="str">
        <f>IF(D996="","",VLOOKUP(D996,MASTERLIST!$A:$E,5,FALSE))</f>
        <v>Nam Masters</v>
      </c>
      <c r="H996" s="23" t="str">
        <f>IF(D996="","",VLOOKUP(D996,MASTERLIST!$A:$E,2,FALSE))</f>
        <v>Nam Masters</v>
      </c>
      <c r="I996" s="42"/>
      <c r="J996" s="42" t="s">
        <v>141</v>
      </c>
      <c r="K996" s="42">
        <v>158</v>
      </c>
      <c r="L996" s="41">
        <f t="shared" si="171"/>
        <v>20.8</v>
      </c>
      <c r="M996" s="41">
        <f t="shared" si="172"/>
        <v>20.8</v>
      </c>
      <c r="N996" s="22" t="str">
        <f t="shared" si="173"/>
        <v>Frank Borruso</v>
      </c>
      <c r="O996" s="22" t="str">
        <f t="shared" si="169"/>
        <v>Masters</v>
      </c>
      <c r="P996" s="22" t="str">
        <f t="shared" si="174"/>
        <v>Inedibles</v>
      </c>
      <c r="Q996" s="22" t="str">
        <f t="shared" si="170"/>
        <v>D3</v>
      </c>
    </row>
    <row r="997" spans="1:17" x14ac:dyDescent="0.25">
      <c r="A997" s="125" t="str">
        <f t="shared" si="175"/>
        <v>2025-GUS-D3</v>
      </c>
      <c r="B997" s="123">
        <f t="shared" si="176"/>
        <v>45953</v>
      </c>
      <c r="C997" s="125" t="str">
        <f t="shared" si="177"/>
        <v>Day 3</v>
      </c>
      <c r="D997" s="42" t="s">
        <v>282</v>
      </c>
      <c r="E997" s="23" t="str">
        <f>IF(D997="","",VLOOKUP(D997,MASTERLIST!$A:$E,3,FALSE))</f>
        <v>Frank</v>
      </c>
      <c r="F997" s="23" t="str">
        <f>IF(D997="","",VLOOKUP(D997,MASTERLIST!$A:$E,4,FALSE))</f>
        <v>Borruso</v>
      </c>
      <c r="G997" s="23" t="str">
        <f>IF(D997="","",VLOOKUP(D997,MASTERLIST!$A:$E,5,FALSE))</f>
        <v>Nam Masters</v>
      </c>
      <c r="H997" s="23" t="str">
        <f>IF(D997="","",VLOOKUP(D997,MASTERLIST!$A:$E,2,FALSE))</f>
        <v>Nam Masters</v>
      </c>
      <c r="I997" s="42" t="s">
        <v>19</v>
      </c>
      <c r="J997" s="42"/>
      <c r="K997" s="42">
        <v>56</v>
      </c>
      <c r="L997" s="41">
        <f t="shared" si="171"/>
        <v>1.8</v>
      </c>
      <c r="M997" s="41">
        <f t="shared" si="172"/>
        <v>1.8</v>
      </c>
      <c r="N997" s="22" t="str">
        <f t="shared" si="173"/>
        <v>Frank Borruso</v>
      </c>
      <c r="O997" s="22" t="str">
        <f t="shared" si="169"/>
        <v>Masters</v>
      </c>
      <c r="P997" s="22" t="str">
        <f t="shared" si="174"/>
        <v>Edibles</v>
      </c>
      <c r="Q997" s="22" t="str">
        <f t="shared" si="170"/>
        <v>D3</v>
      </c>
    </row>
    <row r="998" spans="1:17" x14ac:dyDescent="0.25">
      <c r="A998" s="125" t="str">
        <f t="shared" si="175"/>
        <v>2025-GUS-D3</v>
      </c>
      <c r="B998" s="123">
        <f t="shared" si="176"/>
        <v>45953</v>
      </c>
      <c r="C998" s="125" t="str">
        <f t="shared" si="177"/>
        <v>Day 3</v>
      </c>
      <c r="D998" s="42" t="s">
        <v>282</v>
      </c>
      <c r="E998" s="23" t="str">
        <f>IF(D998="","",VLOOKUP(D998,MASTERLIST!$A:$E,3,FALSE))</f>
        <v>Frank</v>
      </c>
      <c r="F998" s="23" t="str">
        <f>IF(D998="","",VLOOKUP(D998,MASTERLIST!$A:$E,4,FALSE))</f>
        <v>Borruso</v>
      </c>
      <c r="G998" s="23" t="str">
        <f>IF(D998="","",VLOOKUP(D998,MASTERLIST!$A:$E,5,FALSE))</f>
        <v>Nam Masters</v>
      </c>
      <c r="H998" s="23" t="str">
        <f>IF(D998="","",VLOOKUP(D998,MASTERLIST!$A:$E,2,FALSE))</f>
        <v>Nam Masters</v>
      </c>
      <c r="I998" s="42"/>
      <c r="J998" s="42" t="s">
        <v>140</v>
      </c>
      <c r="K998" s="42">
        <v>122</v>
      </c>
      <c r="L998" s="41">
        <f t="shared" si="171"/>
        <v>23</v>
      </c>
      <c r="M998" s="41">
        <f t="shared" si="172"/>
        <v>23</v>
      </c>
      <c r="N998" s="22" t="str">
        <f t="shared" si="173"/>
        <v>Frank Borruso</v>
      </c>
      <c r="O998" s="22" t="str">
        <f t="shared" si="169"/>
        <v>Masters</v>
      </c>
      <c r="P998" s="22" t="str">
        <f t="shared" si="174"/>
        <v>Inedibles</v>
      </c>
      <c r="Q998" s="22" t="str">
        <f t="shared" si="170"/>
        <v>D3</v>
      </c>
    </row>
    <row r="999" spans="1:17" x14ac:dyDescent="0.25">
      <c r="A999" s="125" t="str">
        <f t="shared" si="175"/>
        <v>2025-GUS-D3</v>
      </c>
      <c r="B999" s="123">
        <f t="shared" si="176"/>
        <v>45953</v>
      </c>
      <c r="C999" s="125" t="str">
        <f t="shared" si="177"/>
        <v>Day 3</v>
      </c>
      <c r="D999" s="42" t="s">
        <v>452</v>
      </c>
      <c r="E999" s="23" t="str">
        <f>IF(D999="","",VLOOKUP(D999,MASTERLIST!$A:$E,3,FALSE))</f>
        <v>Morne</v>
      </c>
      <c r="F999" s="23" t="str">
        <f>IF(D999="","",VLOOKUP(D999,MASTERLIST!$A:$E,4,FALSE))</f>
        <v>Horn</v>
      </c>
      <c r="G999" s="23" t="str">
        <f>IF(D999="","",VLOOKUP(D999,MASTERLIST!$A:$E,5,FALSE))</f>
        <v>Nam Masters</v>
      </c>
      <c r="H999" s="23" t="str">
        <f>IF(D999="","",VLOOKUP(D999,MASTERLIST!$A:$E,2,FALSE))</f>
        <v>Nam Masters</v>
      </c>
      <c r="I999" s="42"/>
      <c r="J999" s="42" t="s">
        <v>140</v>
      </c>
      <c r="K999" s="42">
        <v>116</v>
      </c>
      <c r="L999" s="41">
        <f t="shared" si="171"/>
        <v>19.5</v>
      </c>
      <c r="M999" s="41">
        <f t="shared" si="172"/>
        <v>19.5</v>
      </c>
      <c r="N999" s="22" t="str">
        <f t="shared" si="173"/>
        <v>Morne Horn</v>
      </c>
      <c r="O999" s="22" t="str">
        <f t="shared" si="169"/>
        <v>Masters</v>
      </c>
      <c r="P999" s="22" t="str">
        <f t="shared" si="174"/>
        <v>Inedibles</v>
      </c>
      <c r="Q999" s="22" t="str">
        <f t="shared" si="170"/>
        <v>D3</v>
      </c>
    </row>
    <row r="1000" spans="1:17" x14ac:dyDescent="0.25">
      <c r="A1000" s="125" t="str">
        <f t="shared" si="175"/>
        <v>2025-GUS-D3</v>
      </c>
      <c r="B1000" s="123">
        <f t="shared" si="176"/>
        <v>45953</v>
      </c>
      <c r="C1000" s="125" t="str">
        <f t="shared" si="177"/>
        <v>Day 3</v>
      </c>
      <c r="D1000" s="42" t="s">
        <v>243</v>
      </c>
      <c r="E1000" s="23" t="str">
        <f>IF(D1000="","",VLOOKUP(D1000,MASTERLIST!$A:$E,3,FALSE))</f>
        <v>Lance</v>
      </c>
      <c r="F1000" s="23" t="str">
        <f>IF(D1000="","",VLOOKUP(D1000,MASTERLIST!$A:$E,4,FALSE))</f>
        <v>Mills</v>
      </c>
      <c r="G1000" s="23" t="str">
        <f>IF(D1000="","",VLOOKUP(D1000,MASTERLIST!$A:$E,5,FALSE))</f>
        <v>Nam Masters</v>
      </c>
      <c r="H1000" s="23" t="str">
        <f>IF(D1000="","",VLOOKUP(D1000,MASTERLIST!$A:$E,2,FALSE))</f>
        <v>Nam Masters</v>
      </c>
      <c r="I1000" s="42"/>
      <c r="J1000" s="42" t="s">
        <v>140</v>
      </c>
      <c r="K1000" s="42">
        <v>118</v>
      </c>
      <c r="L1000" s="41">
        <f t="shared" si="171"/>
        <v>20.6</v>
      </c>
      <c r="M1000" s="41">
        <f t="shared" si="172"/>
        <v>20.6</v>
      </c>
      <c r="N1000" s="22" t="str">
        <f t="shared" si="173"/>
        <v>Lance Mills</v>
      </c>
      <c r="O1000" s="22" t="str">
        <f t="shared" si="169"/>
        <v>Masters</v>
      </c>
      <c r="P1000" s="22" t="str">
        <f t="shared" si="174"/>
        <v>Inedibles</v>
      </c>
      <c r="Q1000" s="22" t="str">
        <f t="shared" si="170"/>
        <v>D3</v>
      </c>
    </row>
    <row r="1001" spans="1:17" x14ac:dyDescent="0.25">
      <c r="A1001" s="125" t="str">
        <f t="shared" si="175"/>
        <v>2025-GUS-D3</v>
      </c>
      <c r="B1001" s="123">
        <f t="shared" si="176"/>
        <v>45953</v>
      </c>
      <c r="C1001" s="125" t="str">
        <f t="shared" si="177"/>
        <v>Day 3</v>
      </c>
      <c r="D1001" s="42" t="s">
        <v>243</v>
      </c>
      <c r="E1001" s="23" t="str">
        <f>IF(D1001="","",VLOOKUP(D1001,MASTERLIST!$A:$E,3,FALSE))</f>
        <v>Lance</v>
      </c>
      <c r="F1001" s="23" t="str">
        <f>IF(D1001="","",VLOOKUP(D1001,MASTERLIST!$A:$E,4,FALSE))</f>
        <v>Mills</v>
      </c>
      <c r="G1001" s="23" t="str">
        <f>IF(D1001="","",VLOOKUP(D1001,MASTERLIST!$A:$E,5,FALSE))</f>
        <v>Nam Masters</v>
      </c>
      <c r="H1001" s="23" t="str">
        <f>IF(D1001="","",VLOOKUP(D1001,MASTERLIST!$A:$E,2,FALSE))</f>
        <v>Nam Masters</v>
      </c>
      <c r="I1001" s="42"/>
      <c r="J1001" s="42" t="s">
        <v>140</v>
      </c>
      <c r="K1001" s="42">
        <v>95</v>
      </c>
      <c r="L1001" s="41">
        <f t="shared" si="171"/>
        <v>10.1</v>
      </c>
      <c r="M1001" s="41">
        <f t="shared" si="172"/>
        <v>10.1</v>
      </c>
      <c r="N1001" s="22" t="str">
        <f t="shared" si="173"/>
        <v>Lance Mills</v>
      </c>
      <c r="O1001" s="22" t="str">
        <f t="shared" si="169"/>
        <v>Masters</v>
      </c>
      <c r="P1001" s="22" t="str">
        <f t="shared" si="174"/>
        <v>Inedibles</v>
      </c>
      <c r="Q1001" s="22" t="str">
        <f t="shared" si="170"/>
        <v>D3</v>
      </c>
    </row>
    <row r="1002" spans="1:17" x14ac:dyDescent="0.25">
      <c r="A1002" s="125" t="str">
        <f t="shared" si="175"/>
        <v>2025-GUS-D3</v>
      </c>
      <c r="B1002" s="123">
        <f t="shared" si="176"/>
        <v>45953</v>
      </c>
      <c r="C1002" s="125" t="str">
        <f t="shared" si="177"/>
        <v>Day 3</v>
      </c>
      <c r="D1002" s="42" t="s">
        <v>251</v>
      </c>
      <c r="E1002" s="23" t="str">
        <f>IF(D1002="","",VLOOKUP(D1002,MASTERLIST!$A:$E,3,FALSE))</f>
        <v>Johan</v>
      </c>
      <c r="F1002" s="23" t="str">
        <f>IF(D1002="","",VLOOKUP(D1002,MASTERLIST!$A:$E,4,FALSE))</f>
        <v>Agenbag</v>
      </c>
      <c r="G1002" s="23" t="str">
        <f>IF(D1002="","",VLOOKUP(D1002,MASTERLIST!$A:$E,5,FALSE))</f>
        <v>Nam Masters</v>
      </c>
      <c r="H1002" s="23" t="str">
        <f>IF(D1002="","",VLOOKUP(D1002,MASTERLIST!$A:$E,2,FALSE))</f>
        <v>Nam Masters</v>
      </c>
      <c r="I1002" s="42"/>
      <c r="J1002" s="42"/>
      <c r="K1002" s="42"/>
      <c r="L1002" s="41" t="str">
        <f t="shared" si="171"/>
        <v/>
      </c>
      <c r="M1002" s="41" t="str">
        <f t="shared" si="172"/>
        <v/>
      </c>
      <c r="N1002" s="22" t="str">
        <f t="shared" si="173"/>
        <v>Johan Agenbag</v>
      </c>
      <c r="O1002" s="22" t="str">
        <f t="shared" si="169"/>
        <v>Masters</v>
      </c>
      <c r="P1002" s="22" t="str">
        <f t="shared" si="174"/>
        <v/>
      </c>
      <c r="Q1002" s="22" t="str">
        <f t="shared" si="170"/>
        <v>D3</v>
      </c>
    </row>
    <row r="1003" spans="1:17" x14ac:dyDescent="0.25">
      <c r="A1003" s="125" t="str">
        <f t="shared" si="175"/>
        <v>2025-GUS-D3</v>
      </c>
      <c r="B1003" s="123">
        <f t="shared" si="176"/>
        <v>45953</v>
      </c>
      <c r="C1003" s="125" t="str">
        <f t="shared" si="177"/>
        <v>Day 3</v>
      </c>
      <c r="D1003" s="42" t="s">
        <v>471</v>
      </c>
      <c r="E1003" s="23" t="str">
        <f>IF(D1003="","",VLOOKUP(D1003,MASTERLIST!$A:$E,3,FALSE))</f>
        <v>Jan</v>
      </c>
      <c r="F1003" s="23" t="str">
        <f>IF(D1003="","",VLOOKUP(D1003,MASTERLIST!$A:$E,4,FALSE))</f>
        <v>Heath</v>
      </c>
      <c r="G1003" s="23" t="str">
        <f>IF(D1003="","",VLOOKUP(D1003,MASTERLIST!$A:$E,5,FALSE))</f>
        <v>Nam Grand Masters</v>
      </c>
      <c r="H1003" s="23" t="str">
        <f>IF(D1003="","",VLOOKUP(D1003,MASTERLIST!$A:$E,2,FALSE))</f>
        <v>Nam Grand Masters</v>
      </c>
      <c r="I1003" s="42" t="s">
        <v>19</v>
      </c>
      <c r="J1003" s="42"/>
      <c r="K1003" s="42">
        <v>55</v>
      </c>
      <c r="L1003" s="41">
        <f t="shared" si="171"/>
        <v>1.7</v>
      </c>
      <c r="M1003" s="41">
        <f t="shared" si="172"/>
        <v>1.7</v>
      </c>
      <c r="N1003" s="22" t="str">
        <f t="shared" si="173"/>
        <v>Jan Heath</v>
      </c>
      <c r="O1003" s="22" t="str">
        <f t="shared" si="169"/>
        <v>Grand Masters</v>
      </c>
      <c r="P1003" s="22" t="str">
        <f t="shared" si="174"/>
        <v>Edibles</v>
      </c>
      <c r="Q1003" s="22" t="str">
        <f t="shared" si="170"/>
        <v>D3</v>
      </c>
    </row>
    <row r="1004" spans="1:17" x14ac:dyDescent="0.25">
      <c r="A1004" s="125" t="str">
        <f t="shared" si="175"/>
        <v>2025-GUS-D3</v>
      </c>
      <c r="B1004" s="123">
        <f t="shared" si="176"/>
        <v>45953</v>
      </c>
      <c r="C1004" s="125" t="str">
        <f t="shared" si="177"/>
        <v>Day 3</v>
      </c>
      <c r="D1004" s="42" t="s">
        <v>471</v>
      </c>
      <c r="E1004" s="23" t="str">
        <f>IF(D1004="","",VLOOKUP(D1004,MASTERLIST!$A:$E,3,FALSE))</f>
        <v>Jan</v>
      </c>
      <c r="F1004" s="23" t="str">
        <f>IF(D1004="","",VLOOKUP(D1004,MASTERLIST!$A:$E,4,FALSE))</f>
        <v>Heath</v>
      </c>
      <c r="G1004" s="23" t="str">
        <f>IF(D1004="","",VLOOKUP(D1004,MASTERLIST!$A:$E,5,FALSE))</f>
        <v>Nam Grand Masters</v>
      </c>
      <c r="H1004" s="23" t="str">
        <f>IF(D1004="","",VLOOKUP(D1004,MASTERLIST!$A:$E,2,FALSE))</f>
        <v>Nam Grand Masters</v>
      </c>
      <c r="I1004" s="42"/>
      <c r="J1004" s="42" t="s">
        <v>141</v>
      </c>
      <c r="K1004" s="42">
        <v>70</v>
      </c>
      <c r="L1004" s="41">
        <f t="shared" si="171"/>
        <v>1.3</v>
      </c>
      <c r="M1004" s="41">
        <f t="shared" si="172"/>
        <v>1.3</v>
      </c>
      <c r="N1004" s="22" t="str">
        <f t="shared" si="173"/>
        <v>Jan Heath</v>
      </c>
      <c r="O1004" s="22" t="str">
        <f t="shared" si="169"/>
        <v>Grand Masters</v>
      </c>
      <c r="P1004" s="22" t="str">
        <f t="shared" si="174"/>
        <v>Inedibles</v>
      </c>
      <c r="Q1004" s="22" t="str">
        <f t="shared" si="170"/>
        <v>D3</v>
      </c>
    </row>
    <row r="1005" spans="1:17" x14ac:dyDescent="0.25">
      <c r="A1005" s="125" t="str">
        <f t="shared" si="175"/>
        <v>2025-GUS-D3</v>
      </c>
      <c r="B1005" s="123">
        <f t="shared" si="176"/>
        <v>45953</v>
      </c>
      <c r="C1005" s="125" t="str">
        <f t="shared" si="177"/>
        <v>Day 3</v>
      </c>
      <c r="D1005" s="42" t="s">
        <v>508</v>
      </c>
      <c r="E1005" s="23" t="str">
        <f>IF(D1005="","",VLOOKUP(D1005,MASTERLIST!$A:$E,3,FALSE))</f>
        <v>Andy</v>
      </c>
      <c r="F1005" s="23" t="str">
        <f>IF(D1005="","",VLOOKUP(D1005,MASTERLIST!$A:$E,4,FALSE))</f>
        <v>Welzig</v>
      </c>
      <c r="G1005" s="23" t="str">
        <f>IF(D1005="","",VLOOKUP(D1005,MASTERLIST!$A:$E,5,FALSE))</f>
        <v>Nam Grand Masters</v>
      </c>
      <c r="H1005" s="23" t="str">
        <f>IF(D1005="","",VLOOKUP(D1005,MASTERLIST!$A:$E,2,FALSE))</f>
        <v>Nam Grand Masters</v>
      </c>
      <c r="I1005" s="42"/>
      <c r="J1005" s="42" t="s">
        <v>142</v>
      </c>
      <c r="K1005" s="42">
        <v>145</v>
      </c>
      <c r="L1005" s="41">
        <f t="shared" si="171"/>
        <v>13.6</v>
      </c>
      <c r="M1005" s="41">
        <f t="shared" si="172"/>
        <v>13.6</v>
      </c>
      <c r="N1005" s="22" t="str">
        <f t="shared" si="173"/>
        <v>Andy Welzig</v>
      </c>
      <c r="O1005" s="22" t="str">
        <f t="shared" si="169"/>
        <v>Grand Masters</v>
      </c>
      <c r="P1005" s="22" t="str">
        <f t="shared" si="174"/>
        <v>Inedibles</v>
      </c>
      <c r="Q1005" s="22" t="str">
        <f t="shared" si="170"/>
        <v>D3</v>
      </c>
    </row>
    <row r="1006" spans="1:17" x14ac:dyDescent="0.25">
      <c r="A1006" s="125" t="str">
        <f t="shared" si="175"/>
        <v>2025-GUS-D3</v>
      </c>
      <c r="B1006" s="123">
        <f t="shared" si="176"/>
        <v>45953</v>
      </c>
      <c r="C1006" s="125" t="str">
        <f t="shared" si="177"/>
        <v>Day 3</v>
      </c>
      <c r="D1006" s="42" t="s">
        <v>508</v>
      </c>
      <c r="E1006" s="23" t="str">
        <f>IF(D1006="","",VLOOKUP(D1006,MASTERLIST!$A:$E,3,FALSE))</f>
        <v>Andy</v>
      </c>
      <c r="F1006" s="23" t="str">
        <f>IF(D1006="","",VLOOKUP(D1006,MASTERLIST!$A:$E,4,FALSE))</f>
        <v>Welzig</v>
      </c>
      <c r="G1006" s="23" t="str">
        <f>IF(D1006="","",VLOOKUP(D1006,MASTERLIST!$A:$E,5,FALSE))</f>
        <v>Nam Grand Masters</v>
      </c>
      <c r="H1006" s="23" t="str">
        <f>IF(D1006="","",VLOOKUP(D1006,MASTERLIST!$A:$E,2,FALSE))</f>
        <v>Nam Grand Masters</v>
      </c>
      <c r="I1006" s="42"/>
      <c r="J1006" s="42" t="s">
        <v>141</v>
      </c>
      <c r="K1006" s="42">
        <v>158</v>
      </c>
      <c r="L1006" s="41">
        <f t="shared" si="171"/>
        <v>20.8</v>
      </c>
      <c r="M1006" s="41">
        <f t="shared" si="172"/>
        <v>20.8</v>
      </c>
      <c r="N1006" s="22" t="str">
        <f t="shared" si="173"/>
        <v>Andy Welzig</v>
      </c>
      <c r="O1006" s="22" t="str">
        <f t="shared" si="169"/>
        <v>Grand Masters</v>
      </c>
      <c r="P1006" s="22" t="str">
        <f t="shared" si="174"/>
        <v>Inedibles</v>
      </c>
      <c r="Q1006" s="22" t="str">
        <f t="shared" si="170"/>
        <v>D3</v>
      </c>
    </row>
    <row r="1007" spans="1:17" x14ac:dyDescent="0.25">
      <c r="A1007" s="125" t="str">
        <f t="shared" si="175"/>
        <v>2025-GUS-D3</v>
      </c>
      <c r="B1007" s="123">
        <f t="shared" si="176"/>
        <v>45953</v>
      </c>
      <c r="C1007" s="125" t="str">
        <f t="shared" si="177"/>
        <v>Day 3</v>
      </c>
      <c r="D1007" s="42" t="s">
        <v>476</v>
      </c>
      <c r="E1007" s="23" t="str">
        <f>IF(D1007="","",VLOOKUP(D1007,MASTERLIST!$A:$E,3,FALSE))</f>
        <v>Phillip Eric</v>
      </c>
      <c r="F1007" s="23" t="str">
        <f>IF(D1007="","",VLOOKUP(D1007,MASTERLIST!$A:$E,4,FALSE))</f>
        <v>Mans</v>
      </c>
      <c r="G1007" s="23" t="str">
        <f>IF(D1007="","",VLOOKUP(D1007,MASTERLIST!$A:$E,5,FALSE))</f>
        <v>Nam Grand Masters</v>
      </c>
      <c r="H1007" s="23" t="str">
        <f>IF(D1007="","",VLOOKUP(D1007,MASTERLIST!$A:$E,2,FALSE))</f>
        <v>Nam Grand Masters</v>
      </c>
      <c r="I1007" s="42"/>
      <c r="J1007" s="42" t="s">
        <v>141</v>
      </c>
      <c r="K1007" s="42">
        <v>159</v>
      </c>
      <c r="L1007" s="41">
        <f t="shared" si="171"/>
        <v>21.3</v>
      </c>
      <c r="M1007" s="41">
        <f t="shared" si="172"/>
        <v>21.3</v>
      </c>
      <c r="N1007" s="22" t="str">
        <f t="shared" si="173"/>
        <v>Phillip Eric Mans</v>
      </c>
      <c r="O1007" s="22" t="str">
        <f t="shared" si="169"/>
        <v>Grand Masters</v>
      </c>
      <c r="P1007" s="22" t="str">
        <f t="shared" si="174"/>
        <v>Inedibles</v>
      </c>
      <c r="Q1007" s="22" t="str">
        <f t="shared" si="170"/>
        <v>D3</v>
      </c>
    </row>
    <row r="1008" spans="1:17" x14ac:dyDescent="0.25">
      <c r="A1008" s="125" t="str">
        <f t="shared" si="175"/>
        <v>2025-GUS-D3</v>
      </c>
      <c r="B1008" s="123">
        <f t="shared" si="176"/>
        <v>45953</v>
      </c>
      <c r="C1008" s="125" t="str">
        <f t="shared" si="177"/>
        <v>Day 3</v>
      </c>
      <c r="D1008" s="42" t="s">
        <v>465</v>
      </c>
      <c r="E1008" s="23" t="str">
        <f>IF(D1008="","",VLOOKUP(D1008,MASTERLIST!$A:$E,3,FALSE))</f>
        <v>Coennie</v>
      </c>
      <c r="F1008" s="23" t="str">
        <f>IF(D1008="","",VLOOKUP(D1008,MASTERLIST!$A:$E,4,FALSE))</f>
        <v>Steyn</v>
      </c>
      <c r="G1008" s="23" t="str">
        <f>IF(D1008="","",VLOOKUP(D1008,MASTERLIST!$A:$E,5,FALSE))</f>
        <v>Nam Grand Masters</v>
      </c>
      <c r="H1008" s="23" t="str">
        <f>IF(D1008="","",VLOOKUP(D1008,MASTERLIST!$A:$E,2,FALSE))</f>
        <v>Nam Grand Masters</v>
      </c>
      <c r="I1008" s="42"/>
      <c r="J1008" s="42"/>
      <c r="K1008" s="42"/>
      <c r="L1008" s="41" t="str">
        <f t="shared" si="171"/>
        <v/>
      </c>
      <c r="M1008" s="41" t="str">
        <f t="shared" si="172"/>
        <v/>
      </c>
      <c r="N1008" s="22" t="str">
        <f t="shared" si="173"/>
        <v>Coennie Steyn</v>
      </c>
      <c r="O1008" s="22" t="str">
        <f t="shared" si="169"/>
        <v>Grand Masters</v>
      </c>
      <c r="P1008" s="22" t="str">
        <f t="shared" si="174"/>
        <v/>
      </c>
      <c r="Q1008" s="22" t="str">
        <f t="shared" si="170"/>
        <v>D3</v>
      </c>
    </row>
    <row r="1009" spans="1:17" x14ac:dyDescent="0.25">
      <c r="A1009" s="125" t="str">
        <f t="shared" si="175"/>
        <v>2025-GUS-D3</v>
      </c>
      <c r="B1009" s="123">
        <f t="shared" si="176"/>
        <v>45953</v>
      </c>
      <c r="C1009" s="125" t="str">
        <f t="shared" si="177"/>
        <v>Day 3</v>
      </c>
      <c r="D1009" s="42" t="s">
        <v>455</v>
      </c>
      <c r="E1009" s="23" t="str">
        <f>IF(D1009="","",VLOOKUP(D1009,MASTERLIST!$A:$E,3,FALSE))</f>
        <v>Bernard</v>
      </c>
      <c r="F1009" s="23" t="str">
        <f>IF(D1009="","",VLOOKUP(D1009,MASTERLIST!$A:$E,4,FALSE))</f>
        <v>Pretorius</v>
      </c>
      <c r="G1009" s="23" t="str">
        <f>IF(D1009="","",VLOOKUP(D1009,MASTERLIST!$A:$E,5,FALSE))</f>
        <v>Nam Grand Masters</v>
      </c>
      <c r="H1009" s="23" t="str">
        <f>IF(D1009="","",VLOOKUP(D1009,MASTERLIST!$A:$E,2,FALSE))</f>
        <v>Nam Grand Masters</v>
      </c>
      <c r="I1009" s="42"/>
      <c r="J1009" s="42"/>
      <c r="K1009" s="42"/>
      <c r="L1009" s="41" t="str">
        <f t="shared" si="171"/>
        <v/>
      </c>
      <c r="M1009" s="41" t="str">
        <f t="shared" si="172"/>
        <v/>
      </c>
      <c r="N1009" s="22" t="str">
        <f t="shared" si="173"/>
        <v>Bernard Pretorius</v>
      </c>
      <c r="O1009" s="22" t="str">
        <f t="shared" si="169"/>
        <v>Grand Masters</v>
      </c>
      <c r="P1009" s="22" t="str">
        <f t="shared" si="174"/>
        <v/>
      </c>
      <c r="Q1009" s="22" t="str">
        <f t="shared" si="170"/>
        <v>D3</v>
      </c>
    </row>
    <row r="1010" spans="1:17" x14ac:dyDescent="0.25">
      <c r="A1010" s="125" t="str">
        <f t="shared" si="175"/>
        <v>2025-GUS-D3</v>
      </c>
      <c r="B1010" s="123">
        <f t="shared" si="176"/>
        <v>45953</v>
      </c>
      <c r="C1010" s="125" t="str">
        <f t="shared" si="177"/>
        <v>Day 3</v>
      </c>
      <c r="D1010" s="42" t="s">
        <v>481</v>
      </c>
      <c r="E1010" s="23" t="str">
        <f>IF(D1010="","",VLOOKUP(D1010,MASTERLIST!$A:$E,3,FALSE))</f>
        <v>Danie</v>
      </c>
      <c r="F1010" s="23" t="str">
        <f>IF(D1010="","",VLOOKUP(D1010,MASTERLIST!$A:$E,4,FALSE))</f>
        <v>Pieters</v>
      </c>
      <c r="G1010" s="23" t="str">
        <f>IF(D1010="","",VLOOKUP(D1010,MASTERLIST!$A:$E,5,FALSE))</f>
        <v>Nam Grand Masters</v>
      </c>
      <c r="H1010" s="23" t="str">
        <f>IF(D1010="","",VLOOKUP(D1010,MASTERLIST!$A:$E,2,FALSE))</f>
        <v>Nam Grand Masters</v>
      </c>
      <c r="I1010" s="42"/>
      <c r="J1010" s="42"/>
      <c r="K1010" s="42"/>
      <c r="L1010" s="41" t="str">
        <f t="shared" si="171"/>
        <v/>
      </c>
      <c r="M1010" s="41" t="str">
        <f t="shared" si="172"/>
        <v/>
      </c>
      <c r="N1010" s="22" t="str">
        <f t="shared" si="173"/>
        <v>Danie Pieters</v>
      </c>
      <c r="O1010" s="22" t="str">
        <f t="shared" si="169"/>
        <v>Grand Masters</v>
      </c>
      <c r="P1010" s="22" t="str">
        <f t="shared" si="174"/>
        <v/>
      </c>
      <c r="Q1010" s="22" t="str">
        <f t="shared" si="170"/>
        <v>D3</v>
      </c>
    </row>
    <row r="1011" spans="1:17" x14ac:dyDescent="0.25">
      <c r="A1011" s="125" t="str">
        <f t="shared" si="175"/>
        <v>2025-GUS-D3</v>
      </c>
      <c r="B1011" s="123">
        <f t="shared" si="176"/>
        <v>45953</v>
      </c>
      <c r="C1011" s="125" t="str">
        <f t="shared" si="177"/>
        <v>Day 3</v>
      </c>
      <c r="D1011" s="42" t="s">
        <v>486</v>
      </c>
      <c r="E1011" s="23" t="str">
        <f>IF(D1011="","",VLOOKUP(D1011,MASTERLIST!$A:$E,3,FALSE))</f>
        <v>Jan Tommy</v>
      </c>
      <c r="F1011" s="23" t="str">
        <f>IF(D1011="","",VLOOKUP(D1011,MASTERLIST!$A:$E,4,FALSE))</f>
        <v>Thomson</v>
      </c>
      <c r="G1011" s="23" t="str">
        <f>IF(D1011="","",VLOOKUP(D1011,MASTERLIST!$A:$E,5,FALSE))</f>
        <v>Nam Grand Masters</v>
      </c>
      <c r="H1011" s="23" t="str">
        <f>IF(D1011="","",VLOOKUP(D1011,MASTERLIST!$A:$E,2,FALSE))</f>
        <v>Nam Grand Masters</v>
      </c>
      <c r="I1011" s="42"/>
      <c r="J1011" s="42"/>
      <c r="K1011" s="42"/>
      <c r="L1011" s="41" t="str">
        <f t="shared" si="171"/>
        <v/>
      </c>
      <c r="M1011" s="41" t="str">
        <f t="shared" si="172"/>
        <v/>
      </c>
      <c r="N1011" s="22" t="str">
        <f t="shared" si="173"/>
        <v>Jan Tommy Thomson</v>
      </c>
      <c r="O1011" s="22" t="str">
        <f t="shared" si="169"/>
        <v>Grand Masters</v>
      </c>
      <c r="P1011" s="22" t="str">
        <f t="shared" si="174"/>
        <v/>
      </c>
      <c r="Q1011" s="22" t="str">
        <f t="shared" si="170"/>
        <v>D3</v>
      </c>
    </row>
    <row r="1012" spans="1:17" x14ac:dyDescent="0.25">
      <c r="A1012" s="125" t="str">
        <f t="shared" si="175"/>
        <v>2025-GUS-D3</v>
      </c>
      <c r="B1012" s="123">
        <f t="shared" si="176"/>
        <v>45953</v>
      </c>
      <c r="C1012" s="125" t="str">
        <f t="shared" si="177"/>
        <v>Day 3</v>
      </c>
      <c r="D1012" s="42" t="s">
        <v>271</v>
      </c>
      <c r="E1012" s="23" t="str">
        <f>IF(D1012="","",VLOOKUP(D1012,MASTERLIST!$A:$E,3,FALSE))</f>
        <v>Willem</v>
      </c>
      <c r="F1012" s="23" t="str">
        <f>IF(D1012="","",VLOOKUP(D1012,MASTERLIST!$A:$E,4,FALSE))</f>
        <v>Steyn</v>
      </c>
      <c r="G1012" s="23" t="str">
        <f>IF(D1012="","",VLOOKUP(D1012,MASTERLIST!$A:$E,5,FALSE))</f>
        <v>Nam Veterans</v>
      </c>
      <c r="H1012" s="23" t="str">
        <f>IF(D1012="","",VLOOKUP(D1012,MASTERLIST!$A:$E,2,FALSE))</f>
        <v>Nam Veterans</v>
      </c>
      <c r="I1012" s="42" t="s">
        <v>19</v>
      </c>
      <c r="J1012" s="42"/>
      <c r="K1012" s="42">
        <v>40</v>
      </c>
      <c r="L1012" s="41">
        <f t="shared" si="171"/>
        <v>0.7</v>
      </c>
      <c r="M1012" s="41">
        <f t="shared" si="172"/>
        <v>0.7</v>
      </c>
      <c r="N1012" s="22" t="str">
        <f t="shared" si="173"/>
        <v>Willem Steyn</v>
      </c>
      <c r="O1012" s="22" t="str">
        <f t="shared" si="169"/>
        <v>Veterans/Inland</v>
      </c>
      <c r="P1012" s="22" t="str">
        <f t="shared" si="174"/>
        <v>Edibles</v>
      </c>
      <c r="Q1012" s="22" t="str">
        <f t="shared" si="170"/>
        <v>D3</v>
      </c>
    </row>
    <row r="1013" spans="1:17" x14ac:dyDescent="0.25">
      <c r="A1013" s="125" t="str">
        <f t="shared" si="175"/>
        <v>2025-GUS-D3</v>
      </c>
      <c r="B1013" s="123">
        <f t="shared" si="176"/>
        <v>45953</v>
      </c>
      <c r="C1013" s="125" t="str">
        <f t="shared" si="177"/>
        <v>Day 3</v>
      </c>
      <c r="D1013" s="42" t="s">
        <v>450</v>
      </c>
      <c r="E1013" s="23" t="str">
        <f>IF(D1013="","",VLOOKUP(D1013,MASTERLIST!$A:$E,3,FALSE))</f>
        <v>Johan Mossie</v>
      </c>
      <c r="F1013" s="23" t="str">
        <f>IF(D1013="","",VLOOKUP(D1013,MASTERLIST!$A:$E,4,FALSE))</f>
        <v>Mostert</v>
      </c>
      <c r="G1013" s="23" t="str">
        <f>IF(D1013="","",VLOOKUP(D1013,MASTERLIST!$A:$E,5,FALSE))</f>
        <v>Nam Veterans</v>
      </c>
      <c r="H1013" s="23" t="str">
        <f>IF(D1013="","",VLOOKUP(D1013,MASTERLIST!$A:$E,2,FALSE))</f>
        <v>Nam Veterans</v>
      </c>
      <c r="I1013" s="42" t="s">
        <v>19</v>
      </c>
      <c r="J1013" s="42"/>
      <c r="K1013" s="42">
        <v>48</v>
      </c>
      <c r="L1013" s="41">
        <f t="shared" si="171"/>
        <v>1.1000000000000001</v>
      </c>
      <c r="M1013" s="41">
        <f t="shared" si="172"/>
        <v>1.1000000000000001</v>
      </c>
      <c r="N1013" s="22" t="str">
        <f t="shared" si="173"/>
        <v>Johan Mossie Mostert</v>
      </c>
      <c r="O1013" s="22" t="str">
        <f t="shared" si="169"/>
        <v>Veterans/Inland</v>
      </c>
      <c r="P1013" s="22" t="str">
        <f t="shared" si="174"/>
        <v>Edibles</v>
      </c>
      <c r="Q1013" s="22" t="str">
        <f t="shared" si="170"/>
        <v>D3</v>
      </c>
    </row>
    <row r="1014" spans="1:17" x14ac:dyDescent="0.25">
      <c r="A1014" s="125" t="str">
        <f t="shared" si="175"/>
        <v>2025-GUS-D3</v>
      </c>
      <c r="B1014" s="123">
        <f t="shared" si="176"/>
        <v>45953</v>
      </c>
      <c r="C1014" s="125" t="str">
        <f t="shared" si="177"/>
        <v>Day 3</v>
      </c>
      <c r="D1014" s="42" t="s">
        <v>450</v>
      </c>
      <c r="E1014" s="23" t="str">
        <f>IF(D1014="","",VLOOKUP(D1014,MASTERLIST!$A:$E,3,FALSE))</f>
        <v>Johan Mossie</v>
      </c>
      <c r="F1014" s="23" t="str">
        <f>IF(D1014="","",VLOOKUP(D1014,MASTERLIST!$A:$E,4,FALSE))</f>
        <v>Mostert</v>
      </c>
      <c r="G1014" s="23" t="str">
        <f>IF(D1014="","",VLOOKUP(D1014,MASTERLIST!$A:$E,5,FALSE))</f>
        <v>Nam Veterans</v>
      </c>
      <c r="H1014" s="23" t="str">
        <f>IF(D1014="","",VLOOKUP(D1014,MASTERLIST!$A:$E,2,FALSE))</f>
        <v>Nam Veterans</v>
      </c>
      <c r="I1014" s="42" t="s">
        <v>19</v>
      </c>
      <c r="J1014" s="42"/>
      <c r="K1014" s="42">
        <v>48</v>
      </c>
      <c r="L1014" s="41">
        <f t="shared" si="171"/>
        <v>1.1000000000000001</v>
      </c>
      <c r="M1014" s="41">
        <f t="shared" si="172"/>
        <v>1.1000000000000001</v>
      </c>
      <c r="N1014" s="22" t="str">
        <f t="shared" si="173"/>
        <v>Johan Mossie Mostert</v>
      </c>
      <c r="O1014" s="22" t="str">
        <f t="shared" si="169"/>
        <v>Veterans/Inland</v>
      </c>
      <c r="P1014" s="22" t="str">
        <f t="shared" si="174"/>
        <v>Edibles</v>
      </c>
      <c r="Q1014" s="22" t="str">
        <f t="shared" si="170"/>
        <v>D3</v>
      </c>
    </row>
    <row r="1015" spans="1:17" x14ac:dyDescent="0.25">
      <c r="A1015" s="125" t="str">
        <f t="shared" si="175"/>
        <v>2025-GUS-D3</v>
      </c>
      <c r="B1015" s="123">
        <f t="shared" si="176"/>
        <v>45953</v>
      </c>
      <c r="C1015" s="125" t="str">
        <f t="shared" si="177"/>
        <v>Day 3</v>
      </c>
      <c r="D1015" s="42" t="s">
        <v>450</v>
      </c>
      <c r="E1015" s="23" t="str">
        <f>IF(D1015="","",VLOOKUP(D1015,MASTERLIST!$A:$E,3,FALSE))</f>
        <v>Johan Mossie</v>
      </c>
      <c r="F1015" s="23" t="str">
        <f>IF(D1015="","",VLOOKUP(D1015,MASTERLIST!$A:$E,4,FALSE))</f>
        <v>Mostert</v>
      </c>
      <c r="G1015" s="23" t="str">
        <f>IF(D1015="","",VLOOKUP(D1015,MASTERLIST!$A:$E,5,FALSE))</f>
        <v>Nam Veterans</v>
      </c>
      <c r="H1015" s="23" t="str">
        <f>IF(D1015="","",VLOOKUP(D1015,MASTERLIST!$A:$E,2,FALSE))</f>
        <v>Nam Veterans</v>
      </c>
      <c r="I1015" s="42"/>
      <c r="J1015" s="42" t="s">
        <v>142</v>
      </c>
      <c r="K1015" s="42">
        <v>91</v>
      </c>
      <c r="L1015" s="41">
        <f t="shared" si="171"/>
        <v>2.7</v>
      </c>
      <c r="M1015" s="41">
        <f t="shared" si="172"/>
        <v>2.7</v>
      </c>
      <c r="N1015" s="22" t="str">
        <f t="shared" si="173"/>
        <v>Johan Mossie Mostert</v>
      </c>
      <c r="O1015" s="22" t="str">
        <f t="shared" si="169"/>
        <v>Veterans/Inland</v>
      </c>
      <c r="P1015" s="22" t="str">
        <f t="shared" si="174"/>
        <v>Inedibles</v>
      </c>
      <c r="Q1015" s="22" t="str">
        <f t="shared" si="170"/>
        <v>D3</v>
      </c>
    </row>
    <row r="1016" spans="1:17" x14ac:dyDescent="0.25">
      <c r="A1016" s="125" t="str">
        <f t="shared" si="175"/>
        <v>2025-GUS-D3</v>
      </c>
      <c r="B1016" s="123">
        <f t="shared" si="176"/>
        <v>45953</v>
      </c>
      <c r="C1016" s="125" t="str">
        <f t="shared" si="177"/>
        <v>Day 3</v>
      </c>
      <c r="D1016" s="42" t="s">
        <v>461</v>
      </c>
      <c r="E1016" s="23" t="str">
        <f>IF(D1016="","",VLOOKUP(D1016,MASTERLIST!$A:$E,3,FALSE))</f>
        <v>Andrew</v>
      </c>
      <c r="F1016" s="23" t="str">
        <f>IF(D1016="","",VLOOKUP(D1016,MASTERLIST!$A:$E,4,FALSE))</f>
        <v>Van Schalkwyk</v>
      </c>
      <c r="G1016" s="23" t="str">
        <f>IF(D1016="","",VLOOKUP(D1016,MASTERLIST!$A:$E,5,FALSE))</f>
        <v>Nam Veterans</v>
      </c>
      <c r="H1016" s="23" t="str">
        <f>IF(D1016="","",VLOOKUP(D1016,MASTERLIST!$A:$E,2,FALSE))</f>
        <v>Nam Veterans</v>
      </c>
      <c r="I1016" s="42"/>
      <c r="J1016" s="42" t="s">
        <v>141</v>
      </c>
      <c r="K1016" s="42">
        <v>156</v>
      </c>
      <c r="L1016" s="41">
        <f t="shared" si="171"/>
        <v>19.899999999999999</v>
      </c>
      <c r="M1016" s="41">
        <f t="shared" si="172"/>
        <v>19.899999999999999</v>
      </c>
      <c r="N1016" s="22" t="str">
        <f t="shared" si="173"/>
        <v>Andrew Van Schalkwyk</v>
      </c>
      <c r="O1016" s="22" t="str">
        <f t="shared" si="169"/>
        <v>Veterans/Inland</v>
      </c>
      <c r="P1016" s="22" t="str">
        <f t="shared" si="174"/>
        <v>Inedibles</v>
      </c>
      <c r="Q1016" s="22" t="str">
        <f t="shared" si="170"/>
        <v>D3</v>
      </c>
    </row>
    <row r="1017" spans="1:17" x14ac:dyDescent="0.25">
      <c r="A1017" s="125" t="str">
        <f t="shared" si="175"/>
        <v>2025-GUS-D3</v>
      </c>
      <c r="B1017" s="123">
        <f t="shared" si="176"/>
        <v>45953</v>
      </c>
      <c r="C1017" s="125" t="str">
        <f t="shared" si="177"/>
        <v>Day 3</v>
      </c>
      <c r="D1017" s="42" t="s">
        <v>461</v>
      </c>
      <c r="E1017" s="23" t="str">
        <f>IF(D1017="","",VLOOKUP(D1017,MASTERLIST!$A:$E,3,FALSE))</f>
        <v>Andrew</v>
      </c>
      <c r="F1017" s="23" t="str">
        <f>IF(D1017="","",VLOOKUP(D1017,MASTERLIST!$A:$E,4,FALSE))</f>
        <v>Van Schalkwyk</v>
      </c>
      <c r="G1017" s="23" t="str">
        <f>IF(D1017="","",VLOOKUP(D1017,MASTERLIST!$A:$E,5,FALSE))</f>
        <v>Nam Veterans</v>
      </c>
      <c r="H1017" s="23" t="str">
        <f>IF(D1017="","",VLOOKUP(D1017,MASTERLIST!$A:$E,2,FALSE))</f>
        <v>Nam Veterans</v>
      </c>
      <c r="I1017" s="42"/>
      <c r="J1017" s="42" t="s">
        <v>119</v>
      </c>
      <c r="K1017" s="42">
        <v>95</v>
      </c>
      <c r="L1017" s="41">
        <f t="shared" si="171"/>
        <v>15.9</v>
      </c>
      <c r="M1017" s="41">
        <f t="shared" si="172"/>
        <v>15.9</v>
      </c>
      <c r="N1017" s="22" t="str">
        <f t="shared" si="173"/>
        <v>Andrew Van Schalkwyk</v>
      </c>
      <c r="O1017" s="22" t="str">
        <f t="shared" si="169"/>
        <v>Veterans/Inland</v>
      </c>
      <c r="P1017" s="22" t="str">
        <f t="shared" si="174"/>
        <v>Inedibles</v>
      </c>
      <c r="Q1017" s="22" t="str">
        <f t="shared" si="170"/>
        <v>D3</v>
      </c>
    </row>
    <row r="1018" spans="1:17" x14ac:dyDescent="0.25">
      <c r="A1018" s="125" t="str">
        <f t="shared" si="175"/>
        <v>2025-GUS-D3</v>
      </c>
      <c r="B1018" s="123">
        <f t="shared" si="176"/>
        <v>45953</v>
      </c>
      <c r="C1018" s="125" t="str">
        <f t="shared" si="177"/>
        <v>Day 3</v>
      </c>
      <c r="D1018" s="42" t="s">
        <v>461</v>
      </c>
      <c r="E1018" s="23" t="str">
        <f>IF(D1018="","",VLOOKUP(D1018,MASTERLIST!$A:$E,3,FALSE))</f>
        <v>Andrew</v>
      </c>
      <c r="F1018" s="23" t="str">
        <f>IF(D1018="","",VLOOKUP(D1018,MASTERLIST!$A:$E,4,FALSE))</f>
        <v>Van Schalkwyk</v>
      </c>
      <c r="G1018" s="23" t="str">
        <f>IF(D1018="","",VLOOKUP(D1018,MASTERLIST!$A:$E,5,FALSE))</f>
        <v>Nam Veterans</v>
      </c>
      <c r="H1018" s="23" t="str">
        <f>IF(D1018="","",VLOOKUP(D1018,MASTERLIST!$A:$E,2,FALSE))</f>
        <v>Nam Veterans</v>
      </c>
      <c r="I1018" s="42" t="s">
        <v>19</v>
      </c>
      <c r="J1018" s="42"/>
      <c r="K1018" s="42">
        <v>61</v>
      </c>
      <c r="L1018" s="41">
        <f t="shared" si="171"/>
        <v>2.2999999999999998</v>
      </c>
      <c r="M1018" s="41">
        <f t="shared" si="172"/>
        <v>2.2999999999999998</v>
      </c>
      <c r="N1018" s="22" t="str">
        <f t="shared" si="173"/>
        <v>Andrew Van Schalkwyk</v>
      </c>
      <c r="O1018" s="22" t="str">
        <f t="shared" si="169"/>
        <v>Veterans/Inland</v>
      </c>
      <c r="P1018" s="22" t="str">
        <f t="shared" si="174"/>
        <v>Edibles</v>
      </c>
      <c r="Q1018" s="22" t="str">
        <f t="shared" si="170"/>
        <v>D3</v>
      </c>
    </row>
    <row r="1019" spans="1:17" x14ac:dyDescent="0.25">
      <c r="A1019" s="125" t="str">
        <f t="shared" si="175"/>
        <v>2025-GUS-D3</v>
      </c>
      <c r="B1019" s="123">
        <f t="shared" si="176"/>
        <v>45953</v>
      </c>
      <c r="C1019" s="125" t="str">
        <f t="shared" si="177"/>
        <v>Day 3</v>
      </c>
      <c r="D1019" s="42" t="s">
        <v>461</v>
      </c>
      <c r="E1019" s="23" t="str">
        <f>IF(D1019="","",VLOOKUP(D1019,MASTERLIST!$A:$E,3,FALSE))</f>
        <v>Andrew</v>
      </c>
      <c r="F1019" s="23" t="str">
        <f>IF(D1019="","",VLOOKUP(D1019,MASTERLIST!$A:$E,4,FALSE))</f>
        <v>Van Schalkwyk</v>
      </c>
      <c r="G1019" s="23" t="str">
        <f>IF(D1019="","",VLOOKUP(D1019,MASTERLIST!$A:$E,5,FALSE))</f>
        <v>Nam Veterans</v>
      </c>
      <c r="H1019" s="23" t="str">
        <f>IF(D1019="","",VLOOKUP(D1019,MASTERLIST!$A:$E,2,FALSE))</f>
        <v>Nam Veterans</v>
      </c>
      <c r="I1019" s="42" t="s">
        <v>19</v>
      </c>
      <c r="J1019" s="42"/>
      <c r="K1019" s="42">
        <v>71</v>
      </c>
      <c r="L1019" s="41">
        <f t="shared" si="171"/>
        <v>3.7</v>
      </c>
      <c r="M1019" s="41">
        <f t="shared" si="172"/>
        <v>3.7</v>
      </c>
      <c r="N1019" s="22" t="str">
        <f t="shared" si="173"/>
        <v>Andrew Van Schalkwyk</v>
      </c>
      <c r="O1019" s="22" t="str">
        <f t="shared" si="169"/>
        <v>Veterans/Inland</v>
      </c>
      <c r="P1019" s="22" t="str">
        <f t="shared" si="174"/>
        <v>Edibles</v>
      </c>
      <c r="Q1019" s="22" t="str">
        <f t="shared" si="170"/>
        <v>D3</v>
      </c>
    </row>
    <row r="1020" spans="1:17" x14ac:dyDescent="0.25">
      <c r="A1020" s="125" t="str">
        <f t="shared" si="175"/>
        <v>2025-GUS-D3</v>
      </c>
      <c r="B1020" s="123">
        <f t="shared" si="176"/>
        <v>45953</v>
      </c>
      <c r="C1020" s="125" t="str">
        <f t="shared" si="177"/>
        <v>Day 3</v>
      </c>
      <c r="D1020" s="42" t="s">
        <v>461</v>
      </c>
      <c r="E1020" s="23" t="str">
        <f>IF(D1020="","",VLOOKUP(D1020,MASTERLIST!$A:$E,3,FALSE))</f>
        <v>Andrew</v>
      </c>
      <c r="F1020" s="23" t="str">
        <f>IF(D1020="","",VLOOKUP(D1020,MASTERLIST!$A:$E,4,FALSE))</f>
        <v>Van Schalkwyk</v>
      </c>
      <c r="G1020" s="23" t="str">
        <f>IF(D1020="","",VLOOKUP(D1020,MASTERLIST!$A:$E,5,FALSE))</f>
        <v>Nam Veterans</v>
      </c>
      <c r="H1020" s="23" t="str">
        <f>IF(D1020="","",VLOOKUP(D1020,MASTERLIST!$A:$E,2,FALSE))</f>
        <v>Nam Veterans</v>
      </c>
      <c r="I1020" s="42"/>
      <c r="J1020" s="42" t="s">
        <v>141</v>
      </c>
      <c r="K1020" s="42">
        <v>95</v>
      </c>
      <c r="L1020" s="41">
        <f t="shared" si="171"/>
        <v>3.6</v>
      </c>
      <c r="M1020" s="41">
        <f t="shared" si="172"/>
        <v>3.6</v>
      </c>
      <c r="N1020" s="22" t="str">
        <f t="shared" si="173"/>
        <v>Andrew Van Schalkwyk</v>
      </c>
      <c r="O1020" s="22" t="str">
        <f t="shared" si="169"/>
        <v>Veterans/Inland</v>
      </c>
      <c r="P1020" s="22" t="str">
        <f t="shared" si="174"/>
        <v>Inedibles</v>
      </c>
      <c r="Q1020" s="22" t="str">
        <f t="shared" si="170"/>
        <v>D3</v>
      </c>
    </row>
    <row r="1021" spans="1:17" x14ac:dyDescent="0.25">
      <c r="A1021" s="125" t="str">
        <f t="shared" si="175"/>
        <v>2025-GUS-D3</v>
      </c>
      <c r="B1021" s="123">
        <f t="shared" si="176"/>
        <v>45953</v>
      </c>
      <c r="C1021" s="125" t="str">
        <f t="shared" si="177"/>
        <v>Day 3</v>
      </c>
      <c r="D1021" s="42" t="s">
        <v>461</v>
      </c>
      <c r="E1021" s="23" t="str">
        <f>IF(D1021="","",VLOOKUP(D1021,MASTERLIST!$A:$E,3,FALSE))</f>
        <v>Andrew</v>
      </c>
      <c r="F1021" s="23" t="str">
        <f>IF(D1021="","",VLOOKUP(D1021,MASTERLIST!$A:$E,4,FALSE))</f>
        <v>Van Schalkwyk</v>
      </c>
      <c r="G1021" s="23" t="str">
        <f>IF(D1021="","",VLOOKUP(D1021,MASTERLIST!$A:$E,5,FALSE))</f>
        <v>Nam Veterans</v>
      </c>
      <c r="H1021" s="23" t="str">
        <f>IF(D1021="","",VLOOKUP(D1021,MASTERLIST!$A:$E,2,FALSE))</f>
        <v>Nam Veterans</v>
      </c>
      <c r="I1021" s="42"/>
      <c r="J1021" s="42" t="s">
        <v>141</v>
      </c>
      <c r="K1021" s="42">
        <v>80</v>
      </c>
      <c r="L1021" s="41">
        <f t="shared" si="171"/>
        <v>2</v>
      </c>
      <c r="M1021" s="41">
        <f t="shared" si="172"/>
        <v>2</v>
      </c>
      <c r="N1021" s="22" t="str">
        <f t="shared" si="173"/>
        <v>Andrew Van Schalkwyk</v>
      </c>
      <c r="O1021" s="22" t="str">
        <f t="shared" si="169"/>
        <v>Veterans/Inland</v>
      </c>
      <c r="P1021" s="22" t="str">
        <f t="shared" si="174"/>
        <v>Inedibles</v>
      </c>
      <c r="Q1021" s="22" t="str">
        <f t="shared" si="170"/>
        <v>D3</v>
      </c>
    </row>
    <row r="1022" spans="1:17" x14ac:dyDescent="0.25">
      <c r="A1022" s="125" t="str">
        <f t="shared" si="175"/>
        <v>2025-GUS-D3</v>
      </c>
      <c r="B1022" s="123">
        <f t="shared" si="176"/>
        <v>45953</v>
      </c>
      <c r="C1022" s="125" t="str">
        <f t="shared" si="177"/>
        <v>Day 3</v>
      </c>
      <c r="D1022" s="42" t="s">
        <v>461</v>
      </c>
      <c r="E1022" s="23" t="str">
        <f>IF(D1022="","",VLOOKUP(D1022,MASTERLIST!$A:$E,3,FALSE))</f>
        <v>Andrew</v>
      </c>
      <c r="F1022" s="23" t="str">
        <f>IF(D1022="","",VLOOKUP(D1022,MASTERLIST!$A:$E,4,FALSE))</f>
        <v>Van Schalkwyk</v>
      </c>
      <c r="G1022" s="23" t="str">
        <f>IF(D1022="","",VLOOKUP(D1022,MASTERLIST!$A:$E,5,FALSE))</f>
        <v>Nam Veterans</v>
      </c>
      <c r="H1022" s="23" t="str">
        <f>IF(D1022="","",VLOOKUP(D1022,MASTERLIST!$A:$E,2,FALSE))</f>
        <v>Nam Veterans</v>
      </c>
      <c r="I1022" s="42" t="s">
        <v>19</v>
      </c>
      <c r="J1022" s="42"/>
      <c r="K1022" s="42">
        <v>57</v>
      </c>
      <c r="L1022" s="41">
        <f t="shared" si="171"/>
        <v>1.9</v>
      </c>
      <c r="M1022" s="41">
        <f t="shared" si="172"/>
        <v>1.9</v>
      </c>
      <c r="N1022" s="22" t="str">
        <f t="shared" si="173"/>
        <v>Andrew Van Schalkwyk</v>
      </c>
      <c r="O1022" s="22" t="str">
        <f t="shared" si="169"/>
        <v>Veterans/Inland</v>
      </c>
      <c r="P1022" s="22" t="str">
        <f t="shared" si="174"/>
        <v>Edibles</v>
      </c>
      <c r="Q1022" s="22" t="str">
        <f t="shared" si="170"/>
        <v>D3</v>
      </c>
    </row>
    <row r="1023" spans="1:17" x14ac:dyDescent="0.25">
      <c r="A1023" s="125" t="str">
        <f t="shared" si="175"/>
        <v>2025-GUS-D3</v>
      </c>
      <c r="B1023" s="123">
        <f t="shared" si="176"/>
        <v>45953</v>
      </c>
      <c r="C1023" s="125" t="str">
        <f t="shared" si="177"/>
        <v>Day 3</v>
      </c>
      <c r="D1023" s="42" t="s">
        <v>505</v>
      </c>
      <c r="E1023" s="23" t="str">
        <f>IF(D1023="","",VLOOKUP(D1023,MASTERLIST!$A:$E,3,FALSE))</f>
        <v>Wallace</v>
      </c>
      <c r="F1023" s="23" t="str">
        <f>IF(D1023="","",VLOOKUP(D1023,MASTERLIST!$A:$E,4,FALSE))</f>
        <v>Shepperson</v>
      </c>
      <c r="G1023" s="23" t="str">
        <f>IF(D1023="","",VLOOKUP(D1023,MASTERLIST!$A:$E,5,FALSE))</f>
        <v>Nam Veterans</v>
      </c>
      <c r="H1023" s="23" t="str">
        <f>IF(D1023="","",VLOOKUP(D1023,MASTERLIST!$A:$E,2,FALSE))</f>
        <v>Nam Veterans</v>
      </c>
      <c r="I1023" s="42"/>
      <c r="J1023" s="42" t="s">
        <v>141</v>
      </c>
      <c r="K1023" s="42">
        <v>103</v>
      </c>
      <c r="L1023" s="41">
        <f t="shared" si="171"/>
        <v>4.8</v>
      </c>
      <c r="M1023" s="41">
        <f t="shared" si="172"/>
        <v>4.8</v>
      </c>
      <c r="N1023" s="22" t="str">
        <f t="shared" si="173"/>
        <v>Wallace Shepperson</v>
      </c>
      <c r="O1023" s="22" t="str">
        <f t="shared" si="169"/>
        <v>Veterans/Inland</v>
      </c>
      <c r="P1023" s="22" t="str">
        <f t="shared" si="174"/>
        <v>Inedibles</v>
      </c>
      <c r="Q1023" s="22" t="str">
        <f t="shared" si="170"/>
        <v>D3</v>
      </c>
    </row>
    <row r="1024" spans="1:17" x14ac:dyDescent="0.25">
      <c r="A1024" s="125" t="str">
        <f t="shared" si="175"/>
        <v>2025-GUS-D3</v>
      </c>
      <c r="B1024" s="123">
        <f t="shared" si="176"/>
        <v>45953</v>
      </c>
      <c r="C1024" s="125" t="str">
        <f t="shared" si="177"/>
        <v>Day 3</v>
      </c>
      <c r="D1024" s="42" t="s">
        <v>290</v>
      </c>
      <c r="E1024" s="23" t="str">
        <f>IF(D1024="","",VLOOKUP(D1024,MASTERLIST!$A:$E,3,FALSE))</f>
        <v>Renier</v>
      </c>
      <c r="F1024" s="23" t="str">
        <f>IF(D1024="","",VLOOKUP(D1024,MASTERLIST!$A:$E,4,FALSE))</f>
        <v>Van Zyl</v>
      </c>
      <c r="G1024" s="23" t="str">
        <f>IF(D1024="","",VLOOKUP(D1024,MASTERLIST!$A:$E,5,FALSE))</f>
        <v>Nam Veterans</v>
      </c>
      <c r="H1024" s="23" t="str">
        <f>IF(D1024="","",VLOOKUP(D1024,MASTERLIST!$A:$E,2,FALSE))</f>
        <v>Nam Veterans</v>
      </c>
      <c r="I1024" s="42"/>
      <c r="J1024" s="42" t="s">
        <v>141</v>
      </c>
      <c r="K1024" s="42">
        <v>143</v>
      </c>
      <c r="L1024" s="41">
        <f t="shared" si="171"/>
        <v>14.8</v>
      </c>
      <c r="M1024" s="41">
        <f t="shared" si="172"/>
        <v>14.8</v>
      </c>
      <c r="N1024" s="22" t="str">
        <f t="shared" si="173"/>
        <v>Renier Van Zyl</v>
      </c>
      <c r="O1024" s="22" t="str">
        <f t="shared" si="169"/>
        <v>Veterans/Inland</v>
      </c>
      <c r="P1024" s="22" t="str">
        <f t="shared" si="174"/>
        <v>Inedibles</v>
      </c>
      <c r="Q1024" s="22" t="str">
        <f t="shared" si="170"/>
        <v>D3</v>
      </c>
    </row>
    <row r="1025" spans="1:17" x14ac:dyDescent="0.25">
      <c r="A1025" s="125" t="str">
        <f t="shared" si="175"/>
        <v>2025-GUS-D3</v>
      </c>
      <c r="B1025" s="123">
        <f t="shared" si="176"/>
        <v>45953</v>
      </c>
      <c r="C1025" s="125" t="str">
        <f t="shared" si="177"/>
        <v>Day 3</v>
      </c>
      <c r="D1025" s="42" t="s">
        <v>295</v>
      </c>
      <c r="E1025" s="23" t="str">
        <f>IF(D1025="","",VLOOKUP(D1025,MASTERLIST!$A:$E,3,FALSE))</f>
        <v>Johan</v>
      </c>
      <c r="F1025" s="23" t="str">
        <f>IF(D1025="","",VLOOKUP(D1025,MASTERLIST!$A:$E,4,FALSE))</f>
        <v>Herbst</v>
      </c>
      <c r="G1025" s="23" t="str">
        <f>IF(D1025="","",VLOOKUP(D1025,MASTERLIST!$A:$E,5,FALSE))</f>
        <v>Nam Veterans</v>
      </c>
      <c r="H1025" s="23" t="str">
        <f>IF(D1025="","",VLOOKUP(D1025,MASTERLIST!$A:$E,2,FALSE))</f>
        <v>Nam Veterans</v>
      </c>
      <c r="I1025" s="42"/>
      <c r="J1025" s="42"/>
      <c r="K1025" s="42"/>
      <c r="L1025" s="41" t="str">
        <f t="shared" si="171"/>
        <v/>
      </c>
      <c r="M1025" s="41" t="str">
        <f t="shared" si="172"/>
        <v/>
      </c>
      <c r="N1025" s="22" t="str">
        <f t="shared" si="173"/>
        <v>Johan Herbst</v>
      </c>
      <c r="O1025" s="22" t="str">
        <f t="shared" si="169"/>
        <v>Veterans/Inland</v>
      </c>
      <c r="P1025" s="22" t="str">
        <f t="shared" si="174"/>
        <v/>
      </c>
      <c r="Q1025" s="22" t="str">
        <f t="shared" si="170"/>
        <v>D3</v>
      </c>
    </row>
    <row r="1026" spans="1:17" x14ac:dyDescent="0.25">
      <c r="A1026" s="125" t="str">
        <f t="shared" si="175"/>
        <v>2025-GUS-D3</v>
      </c>
      <c r="B1026" s="123">
        <f t="shared" si="176"/>
        <v>45953</v>
      </c>
      <c r="C1026" s="125" t="str">
        <f t="shared" si="177"/>
        <v>Day 3</v>
      </c>
      <c r="D1026" s="42" t="s">
        <v>280</v>
      </c>
      <c r="E1026" s="23" t="str">
        <f>IF(D1026="","",VLOOKUP(D1026,MASTERLIST!$A:$E,3,FALSE))</f>
        <v>Danie</v>
      </c>
      <c r="F1026" s="23" t="str">
        <f>IF(D1026="","",VLOOKUP(D1026,MASTERLIST!$A:$E,4,FALSE))</f>
        <v>Smith</v>
      </c>
      <c r="G1026" s="23" t="str">
        <f>IF(D1026="","",VLOOKUP(D1026,MASTERLIST!$A:$E,5,FALSE))</f>
        <v>Nam Veterans</v>
      </c>
      <c r="H1026" s="23" t="str">
        <f>IF(D1026="","",VLOOKUP(D1026,MASTERLIST!$A:$E,2,FALSE))</f>
        <v>Nam Veterans</v>
      </c>
      <c r="I1026" s="42"/>
      <c r="J1026" s="42"/>
      <c r="K1026" s="42"/>
      <c r="L1026" s="41" t="str">
        <f t="shared" si="171"/>
        <v/>
      </c>
      <c r="M1026" s="41" t="str">
        <f t="shared" si="172"/>
        <v/>
      </c>
      <c r="N1026" s="22" t="str">
        <f t="shared" si="173"/>
        <v>Danie Smith</v>
      </c>
      <c r="O1026" s="22" t="str">
        <f t="shared" si="169"/>
        <v>Veterans/Inland</v>
      </c>
      <c r="P1026" s="22" t="str">
        <f t="shared" si="174"/>
        <v/>
      </c>
      <c r="Q1026" s="22" t="str">
        <f t="shared" si="170"/>
        <v>D3</v>
      </c>
    </row>
    <row r="1027" spans="1:17" x14ac:dyDescent="0.25">
      <c r="A1027" s="125" t="str">
        <f t="shared" si="175"/>
        <v>2025-GUS-D3</v>
      </c>
      <c r="B1027" s="123">
        <f t="shared" si="176"/>
        <v>45953</v>
      </c>
      <c r="C1027" s="125" t="str">
        <f t="shared" si="177"/>
        <v>Day 3</v>
      </c>
      <c r="D1027" s="42" t="s">
        <v>258</v>
      </c>
      <c r="E1027" s="23" t="str">
        <f>IF(D1027="","",VLOOKUP(D1027,MASTERLIST!$A:$E,3,FALSE))</f>
        <v>Ricku</v>
      </c>
      <c r="F1027" s="23" t="str">
        <f>IF(D1027="","",VLOOKUP(D1027,MASTERLIST!$A:$E,4,FALSE))</f>
        <v>Mans</v>
      </c>
      <c r="G1027" s="23" t="str">
        <f>IF(D1027="","",VLOOKUP(D1027,MASTERLIST!$A:$E,5,FALSE))</f>
        <v>Nam Development</v>
      </c>
      <c r="H1027" s="23" t="str">
        <f>IF(D1027="","",VLOOKUP(D1027,MASTERLIST!$A:$E,2,FALSE))</f>
        <v>Nam Development</v>
      </c>
      <c r="I1027" s="42"/>
      <c r="J1027" s="42" t="s">
        <v>142</v>
      </c>
      <c r="K1027" s="42">
        <v>133</v>
      </c>
      <c r="L1027" s="41">
        <f t="shared" si="171"/>
        <v>10</v>
      </c>
      <c r="M1027" s="41">
        <f t="shared" si="172"/>
        <v>10</v>
      </c>
      <c r="N1027" s="22" t="str">
        <f t="shared" si="173"/>
        <v>Ricku Mans</v>
      </c>
      <c r="O1027" s="22" t="str">
        <f t="shared" ref="O1027:O1090" si="178">IFERROR(VLOOKUP(G1027,$R$2:$S$15,2,),"")</f>
        <v>Development</v>
      </c>
      <c r="P1027" s="22" t="str">
        <f t="shared" si="174"/>
        <v>Inedibles</v>
      </c>
      <c r="Q1027" s="22" t="str">
        <f t="shared" ref="Q1027:Q1090" si="179">IF(A1027="","D2",RIGHT(A1027,2))</f>
        <v>D3</v>
      </c>
    </row>
    <row r="1028" spans="1:17" x14ac:dyDescent="0.25">
      <c r="A1028" s="125" t="str">
        <f t="shared" si="175"/>
        <v>2025-GUS-D3</v>
      </c>
      <c r="B1028" s="123">
        <f t="shared" si="176"/>
        <v>45953</v>
      </c>
      <c r="C1028" s="125" t="str">
        <f t="shared" si="177"/>
        <v>Day 3</v>
      </c>
      <c r="D1028" s="42" t="s">
        <v>258</v>
      </c>
      <c r="E1028" s="23" t="str">
        <f>IF(D1028="","",VLOOKUP(D1028,MASTERLIST!$A:$E,3,FALSE))</f>
        <v>Ricku</v>
      </c>
      <c r="F1028" s="23" t="str">
        <f>IF(D1028="","",VLOOKUP(D1028,MASTERLIST!$A:$E,4,FALSE))</f>
        <v>Mans</v>
      </c>
      <c r="G1028" s="23" t="str">
        <f>IF(D1028="","",VLOOKUP(D1028,MASTERLIST!$A:$E,5,FALSE))</f>
        <v>Nam Development</v>
      </c>
      <c r="H1028" s="23" t="str">
        <f>IF(D1028="","",VLOOKUP(D1028,MASTERLIST!$A:$E,2,FALSE))</f>
        <v>Nam Development</v>
      </c>
      <c r="I1028" s="42"/>
      <c r="J1028" s="42" t="s">
        <v>142</v>
      </c>
      <c r="K1028" s="42">
        <v>72</v>
      </c>
      <c r="L1028" s="41">
        <f t="shared" si="171"/>
        <v>1.2</v>
      </c>
      <c r="M1028" s="41">
        <f t="shared" si="172"/>
        <v>1.2</v>
      </c>
      <c r="N1028" s="22" t="str">
        <f t="shared" si="173"/>
        <v>Ricku Mans</v>
      </c>
      <c r="O1028" s="22" t="str">
        <f t="shared" si="178"/>
        <v>Development</v>
      </c>
      <c r="P1028" s="22" t="str">
        <f t="shared" si="174"/>
        <v>Inedibles</v>
      </c>
      <c r="Q1028" s="22" t="str">
        <f t="shared" si="179"/>
        <v>D3</v>
      </c>
    </row>
    <row r="1029" spans="1:17" x14ac:dyDescent="0.25">
      <c r="A1029" s="125" t="str">
        <f t="shared" si="175"/>
        <v>2025-GUS-D3</v>
      </c>
      <c r="B1029" s="123">
        <f t="shared" si="176"/>
        <v>45953</v>
      </c>
      <c r="C1029" s="125" t="str">
        <f t="shared" si="177"/>
        <v>Day 3</v>
      </c>
      <c r="D1029" s="42" t="s">
        <v>510</v>
      </c>
      <c r="E1029" s="23" t="str">
        <f>IF(D1029="","",VLOOKUP(D1029,MASTERLIST!$A:$E,3,FALSE))</f>
        <v>Alexander Albert</v>
      </c>
      <c r="F1029" s="23" t="str">
        <f>IF(D1029="","",VLOOKUP(D1029,MASTERLIST!$A:$E,4,FALSE))</f>
        <v>Jansen</v>
      </c>
      <c r="G1029" s="23" t="str">
        <f>IF(D1029="","",VLOOKUP(D1029,MASTERLIST!$A:$E,5,FALSE))</f>
        <v>Nam Development</v>
      </c>
      <c r="H1029" s="23" t="str">
        <f>IF(D1029="","",VLOOKUP(D1029,MASTERLIST!$A:$E,2,FALSE))</f>
        <v>Nam Development</v>
      </c>
      <c r="I1029" s="42"/>
      <c r="J1029" s="42" t="s">
        <v>141</v>
      </c>
      <c r="K1029" s="42">
        <v>84</v>
      </c>
      <c r="L1029" s="41">
        <f t="shared" si="171"/>
        <v>2.4</v>
      </c>
      <c r="M1029" s="41">
        <f t="shared" si="172"/>
        <v>2.4</v>
      </c>
      <c r="N1029" s="22" t="str">
        <f t="shared" si="173"/>
        <v>Alexander Albert Jansen</v>
      </c>
      <c r="O1029" s="22" t="str">
        <f t="shared" si="178"/>
        <v>Development</v>
      </c>
      <c r="P1029" s="22" t="str">
        <f t="shared" si="174"/>
        <v>Inedibles</v>
      </c>
      <c r="Q1029" s="22" t="str">
        <f t="shared" si="179"/>
        <v>D3</v>
      </c>
    </row>
    <row r="1030" spans="1:17" x14ac:dyDescent="0.25">
      <c r="A1030" s="125" t="str">
        <f t="shared" si="175"/>
        <v>2025-GUS-D3</v>
      </c>
      <c r="B1030" s="123">
        <f t="shared" si="176"/>
        <v>45953</v>
      </c>
      <c r="C1030" s="125" t="str">
        <f t="shared" si="177"/>
        <v>Day 3</v>
      </c>
      <c r="D1030" s="42" t="s">
        <v>510</v>
      </c>
      <c r="E1030" s="23" t="str">
        <f>IF(D1030="","",VLOOKUP(D1030,MASTERLIST!$A:$E,3,FALSE))</f>
        <v>Alexander Albert</v>
      </c>
      <c r="F1030" s="23" t="str">
        <f>IF(D1030="","",VLOOKUP(D1030,MASTERLIST!$A:$E,4,FALSE))</f>
        <v>Jansen</v>
      </c>
      <c r="G1030" s="23" t="str">
        <f>IF(D1030="","",VLOOKUP(D1030,MASTERLIST!$A:$E,5,FALSE))</f>
        <v>Nam Development</v>
      </c>
      <c r="H1030" s="23" t="str">
        <f>IF(D1030="","",VLOOKUP(D1030,MASTERLIST!$A:$E,2,FALSE))</f>
        <v>Nam Development</v>
      </c>
      <c r="I1030" s="42" t="s">
        <v>19</v>
      </c>
      <c r="J1030" s="42"/>
      <c r="K1030" s="42">
        <v>76</v>
      </c>
      <c r="L1030" s="41">
        <f t="shared" si="171"/>
        <v>4.5999999999999996</v>
      </c>
      <c r="M1030" s="41">
        <f t="shared" si="172"/>
        <v>4.5999999999999996</v>
      </c>
      <c r="N1030" s="22" t="str">
        <f t="shared" si="173"/>
        <v>Alexander Albert Jansen</v>
      </c>
      <c r="O1030" s="22" t="str">
        <f t="shared" si="178"/>
        <v>Development</v>
      </c>
      <c r="P1030" s="22" t="str">
        <f t="shared" si="174"/>
        <v>Edibles</v>
      </c>
      <c r="Q1030" s="22" t="str">
        <f t="shared" si="179"/>
        <v>D3</v>
      </c>
    </row>
    <row r="1031" spans="1:17" x14ac:dyDescent="0.25">
      <c r="A1031" s="125" t="str">
        <f t="shared" si="175"/>
        <v>2025-GUS-D3</v>
      </c>
      <c r="B1031" s="123">
        <f t="shared" si="176"/>
        <v>45953</v>
      </c>
      <c r="C1031" s="125" t="str">
        <f t="shared" si="177"/>
        <v>Day 3</v>
      </c>
      <c r="D1031" s="42" t="s">
        <v>478</v>
      </c>
      <c r="E1031" s="23" t="str">
        <f>IF(D1031="","",VLOOKUP(D1031,MASTERLIST!$A:$E,3,FALSE))</f>
        <v>Bradd</v>
      </c>
      <c r="F1031" s="23" t="str">
        <f>IF(D1031="","",VLOOKUP(D1031,MASTERLIST!$A:$E,4,FALSE))</f>
        <v>Biller</v>
      </c>
      <c r="G1031" s="23" t="str">
        <f>IF(D1031="","",VLOOKUP(D1031,MASTERLIST!$A:$E,5,FALSE))</f>
        <v>Nam Development</v>
      </c>
      <c r="H1031" s="23" t="str">
        <f>IF(D1031="","",VLOOKUP(D1031,MASTERLIST!$A:$E,2,FALSE))</f>
        <v>Nam Development</v>
      </c>
      <c r="I1031" s="42"/>
      <c r="J1031" s="42" t="s">
        <v>141</v>
      </c>
      <c r="K1031" s="42">
        <v>145</v>
      </c>
      <c r="L1031" s="41">
        <f t="shared" si="171"/>
        <v>15.5</v>
      </c>
      <c r="M1031" s="41">
        <f t="shared" si="172"/>
        <v>15.5</v>
      </c>
      <c r="N1031" s="22" t="str">
        <f t="shared" si="173"/>
        <v>Bradd Biller</v>
      </c>
      <c r="O1031" s="22" t="str">
        <f t="shared" si="178"/>
        <v>Development</v>
      </c>
      <c r="P1031" s="22" t="str">
        <f t="shared" si="174"/>
        <v>Inedibles</v>
      </c>
      <c r="Q1031" s="22" t="str">
        <f t="shared" si="179"/>
        <v>D3</v>
      </c>
    </row>
    <row r="1032" spans="1:17" x14ac:dyDescent="0.25">
      <c r="A1032" s="125" t="str">
        <f t="shared" si="175"/>
        <v>2025-GUS-D3</v>
      </c>
      <c r="B1032" s="123">
        <f t="shared" si="176"/>
        <v>45953</v>
      </c>
      <c r="C1032" s="125" t="str">
        <f t="shared" si="177"/>
        <v>Day 3</v>
      </c>
      <c r="D1032" s="42" t="s">
        <v>297</v>
      </c>
      <c r="E1032" s="23" t="str">
        <f>IF(D1032="","",VLOOKUP(D1032,MASTERLIST!$A:$E,3,FALSE))</f>
        <v>Jacob</v>
      </c>
      <c r="F1032" s="23" t="str">
        <f>IF(D1032="","",VLOOKUP(D1032,MASTERLIST!$A:$E,4,FALSE))</f>
        <v>Wasserfall</v>
      </c>
      <c r="G1032" s="23" t="str">
        <f>IF(D1032="","",VLOOKUP(D1032,MASTERLIST!$A:$E,5,FALSE))</f>
        <v>Nam Development</v>
      </c>
      <c r="H1032" s="23" t="str">
        <f>IF(D1032="","",VLOOKUP(D1032,MASTERLIST!$A:$E,2,FALSE))</f>
        <v>Nam Development</v>
      </c>
      <c r="I1032" s="42"/>
      <c r="J1032" s="42"/>
      <c r="K1032" s="42"/>
      <c r="L1032" s="41" t="str">
        <f t="shared" si="171"/>
        <v/>
      </c>
      <c r="M1032" s="41" t="str">
        <f t="shared" si="172"/>
        <v/>
      </c>
      <c r="N1032" s="22" t="str">
        <f t="shared" si="173"/>
        <v>Jacob Wasserfall</v>
      </c>
      <c r="O1032" s="22" t="str">
        <f t="shared" si="178"/>
        <v>Development</v>
      </c>
      <c r="P1032" s="22" t="str">
        <f t="shared" si="174"/>
        <v/>
      </c>
      <c r="Q1032" s="22" t="str">
        <f t="shared" si="179"/>
        <v>D3</v>
      </c>
    </row>
    <row r="1033" spans="1:17" x14ac:dyDescent="0.25">
      <c r="A1033" s="125" t="str">
        <f t="shared" si="175"/>
        <v>2025-GUS-D3</v>
      </c>
      <c r="B1033" s="123">
        <f t="shared" si="176"/>
        <v>45953</v>
      </c>
      <c r="C1033" s="125" t="str">
        <f t="shared" si="177"/>
        <v>Day 3</v>
      </c>
      <c r="D1033" s="42" t="s">
        <v>500</v>
      </c>
      <c r="E1033" s="23" t="str">
        <f>IF(D1033="","",VLOOKUP(D1033,MASTERLIST!$A:$E,3,FALSE))</f>
        <v>Kay</v>
      </c>
      <c r="F1033" s="23" t="str">
        <f>IF(D1033="","",VLOOKUP(D1033,MASTERLIST!$A:$E,4,FALSE))</f>
        <v>Bachran</v>
      </c>
      <c r="G1033" s="23" t="str">
        <f>IF(D1033="","",VLOOKUP(D1033,MASTERLIST!$A:$E,5,FALSE))</f>
        <v>Nam Development</v>
      </c>
      <c r="H1033" s="23" t="str">
        <f>IF(D1033="","",VLOOKUP(D1033,MASTERLIST!$A:$E,2,FALSE))</f>
        <v>Nam Development</v>
      </c>
      <c r="I1033" s="42"/>
      <c r="J1033" s="42"/>
      <c r="K1033" s="42"/>
      <c r="L1033" s="41" t="str">
        <f t="shared" si="171"/>
        <v/>
      </c>
      <c r="M1033" s="41" t="str">
        <f t="shared" si="172"/>
        <v/>
      </c>
      <c r="N1033" s="22" t="str">
        <f t="shared" si="173"/>
        <v>Kay Bachran</v>
      </c>
      <c r="O1033" s="22" t="str">
        <f t="shared" si="178"/>
        <v>Development</v>
      </c>
      <c r="P1033" s="22" t="str">
        <f t="shared" si="174"/>
        <v/>
      </c>
      <c r="Q1033" s="22" t="str">
        <f t="shared" si="179"/>
        <v>D3</v>
      </c>
    </row>
    <row r="1034" spans="1:17" x14ac:dyDescent="0.25">
      <c r="A1034" s="125" t="str">
        <f t="shared" si="175"/>
        <v>2025-GUS-D3</v>
      </c>
      <c r="B1034" s="123">
        <f t="shared" si="176"/>
        <v>45953</v>
      </c>
      <c r="C1034" s="125" t="str">
        <f t="shared" si="177"/>
        <v>Day 3</v>
      </c>
      <c r="D1034" s="42" t="s">
        <v>484</v>
      </c>
      <c r="E1034" s="23" t="str">
        <f>IF(D1034="","",VLOOKUP(D1034,MASTERLIST!$A:$E,3,FALSE))</f>
        <v>Luke</v>
      </c>
      <c r="F1034" s="23" t="str">
        <f>IF(D1034="","",VLOOKUP(D1034,MASTERLIST!$A:$E,4,FALSE))</f>
        <v>Jansen</v>
      </c>
      <c r="G1034" s="23" t="str">
        <f>IF(D1034="","",VLOOKUP(D1034,MASTERLIST!$A:$E,5,FALSE))</f>
        <v>Nam Development</v>
      </c>
      <c r="H1034" s="23" t="str">
        <f>IF(D1034="","",VLOOKUP(D1034,MASTERLIST!$A:$E,2,FALSE))</f>
        <v>Nam Development</v>
      </c>
      <c r="I1034" s="42"/>
      <c r="J1034" s="42"/>
      <c r="K1034" s="42"/>
      <c r="L1034" s="41" t="str">
        <f t="shared" si="171"/>
        <v/>
      </c>
      <c r="M1034" s="41" t="str">
        <f t="shared" si="172"/>
        <v/>
      </c>
      <c r="N1034" s="22" t="str">
        <f t="shared" si="173"/>
        <v>Luke Jansen</v>
      </c>
      <c r="O1034" s="22" t="str">
        <f t="shared" si="178"/>
        <v>Development</v>
      </c>
      <c r="P1034" s="22" t="str">
        <f t="shared" si="174"/>
        <v/>
      </c>
      <c r="Q1034" s="22" t="str">
        <f t="shared" si="179"/>
        <v>D3</v>
      </c>
    </row>
    <row r="1035" spans="1:17" x14ac:dyDescent="0.25">
      <c r="A1035" s="125" t="str">
        <f t="shared" si="175"/>
        <v>2025-GUS-D3</v>
      </c>
      <c r="B1035" s="123">
        <f t="shared" si="176"/>
        <v>45953</v>
      </c>
      <c r="C1035" s="125" t="str">
        <f t="shared" si="177"/>
        <v>Day 3</v>
      </c>
      <c r="D1035" s="42" t="s">
        <v>483</v>
      </c>
      <c r="E1035" s="23" t="str">
        <f>IF(D1035="","",VLOOKUP(D1035,MASTERLIST!$A:$E,3,FALSE))</f>
        <v>Izak</v>
      </c>
      <c r="F1035" s="23" t="str">
        <f>IF(D1035="","",VLOOKUP(D1035,MASTERLIST!$A:$E,4,FALSE))</f>
        <v>Van Der Merwe</v>
      </c>
      <c r="G1035" s="23" t="str">
        <f>IF(D1035="","",VLOOKUP(D1035,MASTERLIST!$A:$E,5,FALSE))</f>
        <v>Nam Development</v>
      </c>
      <c r="H1035" s="23" t="str">
        <f>IF(D1035="","",VLOOKUP(D1035,MASTERLIST!$A:$E,2,FALSE))</f>
        <v>Nam Development</v>
      </c>
      <c r="I1035" s="42"/>
      <c r="J1035" s="42"/>
      <c r="K1035" s="42"/>
      <c r="L1035" s="41" t="str">
        <f t="shared" si="171"/>
        <v/>
      </c>
      <c r="M1035" s="41" t="str">
        <f t="shared" si="172"/>
        <v/>
      </c>
      <c r="N1035" s="22" t="str">
        <f t="shared" si="173"/>
        <v>Izak Van Der Merwe</v>
      </c>
      <c r="O1035" s="22" t="str">
        <f t="shared" si="178"/>
        <v>Development</v>
      </c>
      <c r="P1035" s="22" t="str">
        <f t="shared" si="174"/>
        <v/>
      </c>
      <c r="Q1035" s="22" t="str">
        <f t="shared" si="179"/>
        <v>D3</v>
      </c>
    </row>
    <row r="1036" spans="1:17" x14ac:dyDescent="0.25">
      <c r="A1036" s="125" t="str">
        <f t="shared" si="175"/>
        <v/>
      </c>
      <c r="B1036" s="123" t="str">
        <f t="shared" si="176"/>
        <v/>
      </c>
      <c r="C1036" s="125" t="str">
        <f t="shared" si="177"/>
        <v/>
      </c>
      <c r="D1036" s="42"/>
      <c r="E1036" s="23" t="str">
        <f>IF(D1036="","",VLOOKUP(D1036,MASTERLIST!$A:$E,3,FALSE))</f>
        <v/>
      </c>
      <c r="F1036" s="23" t="str">
        <f>IF(D1036="","",VLOOKUP(D1036,MASTERLIST!$A:$E,4,FALSE))</f>
        <v/>
      </c>
      <c r="G1036" s="23" t="str">
        <f>IF(D1036="","",VLOOKUP(D1036,MASTERLIST!$A:$E,5,FALSE))</f>
        <v/>
      </c>
      <c r="H1036" s="23" t="str">
        <f>IF(D1036="","",VLOOKUP(D1036,MASTERLIST!$A:$E,2,FALSE))</f>
        <v/>
      </c>
      <c r="I1036" s="42"/>
      <c r="J1036" s="42"/>
      <c r="K1036" s="42"/>
      <c r="L1036" s="41" t="str">
        <f t="shared" si="171"/>
        <v/>
      </c>
      <c r="M1036" s="41" t="str">
        <f t="shared" si="172"/>
        <v/>
      </c>
      <c r="N1036" s="22" t="str">
        <f t="shared" si="173"/>
        <v xml:space="preserve"> </v>
      </c>
      <c r="O1036" s="22" t="str">
        <f t="shared" si="178"/>
        <v/>
      </c>
      <c r="P1036" s="22" t="str">
        <f t="shared" si="174"/>
        <v/>
      </c>
      <c r="Q1036" s="22" t="str">
        <f t="shared" si="179"/>
        <v>D2</v>
      </c>
    </row>
    <row r="1037" spans="1:17" x14ac:dyDescent="0.25">
      <c r="A1037" s="125" t="str">
        <f t="shared" si="175"/>
        <v/>
      </c>
      <c r="B1037" s="123" t="str">
        <f t="shared" si="176"/>
        <v/>
      </c>
      <c r="C1037" s="125" t="str">
        <f t="shared" si="177"/>
        <v/>
      </c>
      <c r="D1037" s="42"/>
      <c r="E1037" s="23" t="str">
        <f>IF(D1037="","",VLOOKUP(D1037,MASTERLIST!$A:$E,3,FALSE))</f>
        <v/>
      </c>
      <c r="F1037" s="23" t="str">
        <f>IF(D1037="","",VLOOKUP(D1037,MASTERLIST!$A:$E,4,FALSE))</f>
        <v/>
      </c>
      <c r="G1037" s="23" t="str">
        <f>IF(D1037="","",VLOOKUP(D1037,MASTERLIST!$A:$E,5,FALSE))</f>
        <v/>
      </c>
      <c r="H1037" s="23" t="str">
        <f>IF(D1037="","",VLOOKUP(D1037,MASTERLIST!$A:$E,2,FALSE))</f>
        <v/>
      </c>
      <c r="I1037" s="42"/>
      <c r="J1037" s="42"/>
      <c r="K1037" s="42"/>
      <c r="L1037" s="41" t="str">
        <f t="shared" si="171"/>
        <v/>
      </c>
      <c r="M1037" s="41" t="str">
        <f t="shared" si="172"/>
        <v/>
      </c>
      <c r="N1037" s="22" t="str">
        <f t="shared" si="173"/>
        <v xml:space="preserve"> </v>
      </c>
      <c r="O1037" s="22" t="str">
        <f t="shared" si="178"/>
        <v/>
      </c>
      <c r="P1037" s="22" t="str">
        <f t="shared" si="174"/>
        <v/>
      </c>
      <c r="Q1037" s="22" t="str">
        <f t="shared" si="179"/>
        <v>D2</v>
      </c>
    </row>
    <row r="1038" spans="1:17" x14ac:dyDescent="0.25">
      <c r="A1038" s="125" t="str">
        <f t="shared" si="175"/>
        <v/>
      </c>
      <c r="B1038" s="123" t="str">
        <f t="shared" si="176"/>
        <v/>
      </c>
      <c r="C1038" s="125" t="str">
        <f t="shared" si="177"/>
        <v/>
      </c>
      <c r="D1038" s="42"/>
      <c r="E1038" s="23" t="str">
        <f>IF(D1038="","",VLOOKUP(D1038,MASTERLIST!$A:$E,3,FALSE))</f>
        <v/>
      </c>
      <c r="F1038" s="23" t="str">
        <f>IF(D1038="","",VLOOKUP(D1038,MASTERLIST!$A:$E,4,FALSE))</f>
        <v/>
      </c>
      <c r="G1038" s="23" t="str">
        <f>IF(D1038="","",VLOOKUP(D1038,MASTERLIST!$A:$E,5,FALSE))</f>
        <v/>
      </c>
      <c r="H1038" s="23" t="str">
        <f>IF(D1038="","",VLOOKUP(D1038,MASTERLIST!$A:$E,2,FALSE))</f>
        <v/>
      </c>
      <c r="I1038" s="42"/>
      <c r="J1038" s="42"/>
      <c r="K1038" s="42"/>
      <c r="L1038" s="41" t="str">
        <f t="shared" si="171"/>
        <v/>
      </c>
      <c r="M1038" s="41" t="str">
        <f t="shared" si="172"/>
        <v/>
      </c>
      <c r="N1038" s="22" t="str">
        <f t="shared" si="173"/>
        <v xml:space="preserve"> </v>
      </c>
      <c r="O1038" s="22" t="str">
        <f t="shared" si="178"/>
        <v/>
      </c>
      <c r="P1038" s="22" t="str">
        <f t="shared" si="174"/>
        <v/>
      </c>
      <c r="Q1038" s="22" t="str">
        <f t="shared" si="179"/>
        <v>D2</v>
      </c>
    </row>
    <row r="1039" spans="1:17" x14ac:dyDescent="0.25">
      <c r="A1039" s="125" t="str">
        <f t="shared" si="175"/>
        <v/>
      </c>
      <c r="B1039" s="123" t="str">
        <f t="shared" si="176"/>
        <v/>
      </c>
      <c r="C1039" s="125" t="str">
        <f t="shared" si="177"/>
        <v/>
      </c>
      <c r="D1039" s="42"/>
      <c r="E1039" s="23" t="str">
        <f>IF(D1039="","",VLOOKUP(D1039,MASTERLIST!$A:$E,3,FALSE))</f>
        <v/>
      </c>
      <c r="F1039" s="23" t="str">
        <f>IF(D1039="","",VLOOKUP(D1039,MASTERLIST!$A:$E,4,FALSE))</f>
        <v/>
      </c>
      <c r="G1039" s="23" t="str">
        <f>IF(D1039="","",VLOOKUP(D1039,MASTERLIST!$A:$E,5,FALSE))</f>
        <v/>
      </c>
      <c r="H1039" s="23" t="str">
        <f>IF(D1039="","",VLOOKUP(D1039,MASTERLIST!$A:$E,2,FALSE))</f>
        <v/>
      </c>
      <c r="I1039" s="42"/>
      <c r="J1039" s="42"/>
      <c r="K1039" s="42"/>
      <c r="L1039" s="41" t="str">
        <f t="shared" si="171"/>
        <v/>
      </c>
      <c r="M1039" s="41" t="str">
        <f t="shared" si="172"/>
        <v/>
      </c>
      <c r="N1039" s="22" t="str">
        <f t="shared" si="173"/>
        <v xml:space="preserve"> </v>
      </c>
      <c r="O1039" s="22" t="str">
        <f t="shared" si="178"/>
        <v/>
      </c>
      <c r="P1039" s="22" t="str">
        <f t="shared" si="174"/>
        <v/>
      </c>
      <c r="Q1039" s="22" t="str">
        <f t="shared" si="179"/>
        <v>D2</v>
      </c>
    </row>
    <row r="1040" spans="1:17" x14ac:dyDescent="0.25">
      <c r="A1040" s="125" t="str">
        <f t="shared" si="175"/>
        <v/>
      </c>
      <c r="B1040" s="123" t="str">
        <f t="shared" si="176"/>
        <v/>
      </c>
      <c r="C1040" s="125" t="str">
        <f t="shared" si="177"/>
        <v/>
      </c>
      <c r="D1040" s="42"/>
      <c r="E1040" s="23" t="str">
        <f>IF(D1040="","",VLOOKUP(D1040,MASTERLIST!$A:$E,3,FALSE))</f>
        <v/>
      </c>
      <c r="F1040" s="23" t="str">
        <f>IF(D1040="","",VLOOKUP(D1040,MASTERLIST!$A:$E,4,FALSE))</f>
        <v/>
      </c>
      <c r="G1040" s="23" t="str">
        <f>IF(D1040="","",VLOOKUP(D1040,MASTERLIST!$A:$E,5,FALSE))</f>
        <v/>
      </c>
      <c r="H1040" s="23" t="str">
        <f>IF(D1040="","",VLOOKUP(D1040,MASTERLIST!$A:$E,2,FALSE))</f>
        <v/>
      </c>
      <c r="I1040" s="42"/>
      <c r="J1040" s="42"/>
      <c r="K1040" s="42"/>
      <c r="L1040" s="41" t="str">
        <f t="shared" si="171"/>
        <v/>
      </c>
      <c r="M1040" s="41" t="str">
        <f t="shared" si="172"/>
        <v/>
      </c>
      <c r="N1040" s="22" t="str">
        <f t="shared" si="173"/>
        <v xml:space="preserve"> </v>
      </c>
      <c r="O1040" s="22" t="str">
        <f t="shared" si="178"/>
        <v/>
      </c>
      <c r="P1040" s="22" t="str">
        <f t="shared" si="174"/>
        <v/>
      </c>
      <c r="Q1040" s="22" t="str">
        <f t="shared" si="179"/>
        <v>D2</v>
      </c>
    </row>
    <row r="1041" spans="1:17" x14ac:dyDescent="0.25">
      <c r="A1041" s="125" t="str">
        <f t="shared" si="175"/>
        <v/>
      </c>
      <c r="B1041" s="123" t="str">
        <f t="shared" si="176"/>
        <v/>
      </c>
      <c r="C1041" s="125" t="str">
        <f t="shared" si="177"/>
        <v/>
      </c>
      <c r="D1041" s="42"/>
      <c r="E1041" s="23" t="str">
        <f>IF(D1041="","",VLOOKUP(D1041,MASTERLIST!$A:$E,3,FALSE))</f>
        <v/>
      </c>
      <c r="F1041" s="23" t="str">
        <f>IF(D1041="","",VLOOKUP(D1041,MASTERLIST!$A:$E,4,FALSE))</f>
        <v/>
      </c>
      <c r="G1041" s="23" t="str">
        <f>IF(D1041="","",VLOOKUP(D1041,MASTERLIST!$A:$E,5,FALSE))</f>
        <v/>
      </c>
      <c r="H1041" s="23" t="str">
        <f>IF(D1041="","",VLOOKUP(D1041,MASTERLIST!$A:$E,2,FALSE))</f>
        <v/>
      </c>
      <c r="I1041" s="42"/>
      <c r="J1041" s="42"/>
      <c r="K1041" s="42"/>
      <c r="L1041" s="41" t="str">
        <f t="shared" si="171"/>
        <v/>
      </c>
      <c r="M1041" s="41" t="str">
        <f t="shared" si="172"/>
        <v/>
      </c>
      <c r="N1041" s="22" t="str">
        <f t="shared" si="173"/>
        <v xml:space="preserve"> </v>
      </c>
      <c r="O1041" s="22" t="str">
        <f t="shared" si="178"/>
        <v/>
      </c>
      <c r="P1041" s="22" t="str">
        <f t="shared" si="174"/>
        <v/>
      </c>
      <c r="Q1041" s="22" t="str">
        <f t="shared" si="179"/>
        <v>D2</v>
      </c>
    </row>
    <row r="1042" spans="1:17" x14ac:dyDescent="0.25">
      <c r="A1042" s="125" t="str">
        <f t="shared" si="175"/>
        <v/>
      </c>
      <c r="B1042" s="123" t="str">
        <f t="shared" si="176"/>
        <v/>
      </c>
      <c r="C1042" s="125" t="str">
        <f t="shared" si="177"/>
        <v/>
      </c>
      <c r="D1042" s="42"/>
      <c r="E1042" s="23" t="str">
        <f>IF(D1042="","",VLOOKUP(D1042,MASTERLIST!$A:$E,3,FALSE))</f>
        <v/>
      </c>
      <c r="F1042" s="23" t="str">
        <f>IF(D1042="","",VLOOKUP(D1042,MASTERLIST!$A:$E,4,FALSE))</f>
        <v/>
      </c>
      <c r="G1042" s="23" t="str">
        <f>IF(D1042="","",VLOOKUP(D1042,MASTERLIST!$A:$E,5,FALSE))</f>
        <v/>
      </c>
      <c r="H1042" s="23" t="str">
        <f>IF(D1042="","",VLOOKUP(D1042,MASTERLIST!$A:$E,2,FALSE))</f>
        <v/>
      </c>
      <c r="I1042" s="42"/>
      <c r="J1042" s="42"/>
      <c r="K1042" s="42"/>
      <c r="L1042" s="41" t="str">
        <f t="shared" si="171"/>
        <v/>
      </c>
      <c r="M1042" s="41" t="str">
        <f t="shared" si="172"/>
        <v/>
      </c>
      <c r="N1042" s="22" t="str">
        <f t="shared" si="173"/>
        <v xml:space="preserve"> </v>
      </c>
      <c r="O1042" s="22" t="str">
        <f t="shared" si="178"/>
        <v/>
      </c>
      <c r="P1042" s="22" t="str">
        <f t="shared" si="174"/>
        <v/>
      </c>
      <c r="Q1042" s="22" t="str">
        <f t="shared" si="179"/>
        <v>D2</v>
      </c>
    </row>
    <row r="1043" spans="1:17" x14ac:dyDescent="0.25">
      <c r="A1043" s="125" t="str">
        <f t="shared" si="175"/>
        <v/>
      </c>
      <c r="B1043" s="123" t="str">
        <f t="shared" si="176"/>
        <v/>
      </c>
      <c r="C1043" s="125" t="str">
        <f t="shared" si="177"/>
        <v/>
      </c>
      <c r="D1043" s="42"/>
      <c r="E1043" s="23" t="str">
        <f>IF(D1043="","",VLOOKUP(D1043,MASTERLIST!$A:$E,3,FALSE))</f>
        <v/>
      </c>
      <c r="F1043" s="23" t="str">
        <f>IF(D1043="","",VLOOKUP(D1043,MASTERLIST!$A:$E,4,FALSE))</f>
        <v/>
      </c>
      <c r="G1043" s="23" t="str">
        <f>IF(D1043="","",VLOOKUP(D1043,MASTERLIST!$A:$E,5,FALSE))</f>
        <v/>
      </c>
      <c r="H1043" s="23" t="str">
        <f>IF(D1043="","",VLOOKUP(D1043,MASTERLIST!$A:$E,2,FALSE))</f>
        <v/>
      </c>
      <c r="I1043" s="42"/>
      <c r="J1043" s="42"/>
      <c r="K1043" s="42"/>
      <c r="L1043" s="41" t="str">
        <f t="shared" si="171"/>
        <v/>
      </c>
      <c r="M1043" s="41" t="str">
        <f t="shared" si="172"/>
        <v/>
      </c>
      <c r="N1043" s="22" t="str">
        <f t="shared" si="173"/>
        <v xml:space="preserve"> </v>
      </c>
      <c r="O1043" s="22" t="str">
        <f t="shared" si="178"/>
        <v/>
      </c>
      <c r="P1043" s="22" t="str">
        <f t="shared" si="174"/>
        <v/>
      </c>
      <c r="Q1043" s="22" t="str">
        <f t="shared" si="179"/>
        <v>D2</v>
      </c>
    </row>
    <row r="1044" spans="1:17" x14ac:dyDescent="0.25">
      <c r="A1044" s="125" t="str">
        <f t="shared" si="175"/>
        <v/>
      </c>
      <c r="B1044" s="123" t="str">
        <f t="shared" si="176"/>
        <v/>
      </c>
      <c r="C1044" s="125" t="str">
        <f t="shared" si="177"/>
        <v/>
      </c>
      <c r="D1044" s="42"/>
      <c r="E1044" s="23" t="str">
        <f>IF(D1044="","",VLOOKUP(D1044,MASTERLIST!$A:$E,3,FALSE))</f>
        <v/>
      </c>
      <c r="F1044" s="23" t="str">
        <f>IF(D1044="","",VLOOKUP(D1044,MASTERLIST!$A:$E,4,FALSE))</f>
        <v/>
      </c>
      <c r="G1044" s="23" t="str">
        <f>IF(D1044="","",VLOOKUP(D1044,MASTERLIST!$A:$E,5,FALSE))</f>
        <v/>
      </c>
      <c r="H1044" s="23" t="str">
        <f>IF(D1044="","",VLOOKUP(D1044,MASTERLIST!$A:$E,2,FALSE))</f>
        <v/>
      </c>
      <c r="I1044" s="42"/>
      <c r="J1044" s="42"/>
      <c r="K1044" s="42"/>
      <c r="L1044" s="41" t="str">
        <f t="shared" ref="L1044:L1107" si="180">IF(K1044="","",IF(I1044="",ROUND(HLOOKUP(J1044,kgList,K1044,FALSE),1),ROUND(HLOOKUP(I1044,kgList,K1044,FALSE),1)))</f>
        <v/>
      </c>
      <c r="M1044" s="41" t="str">
        <f t="shared" ref="M1044:M1107" si="181">IF(L1044="","",IF(COUNTA(I1044:J1044)&gt;1,"Edible or Inedible",IF(COUNTA(I1044)=1,L1044*1,IF(COUNTA(J1044)=1,L1044*1,"ERROR"))))</f>
        <v/>
      </c>
      <c r="N1044" s="22" t="str">
        <f t="shared" si="173"/>
        <v xml:space="preserve"> </v>
      </c>
      <c r="O1044" s="22" t="str">
        <f t="shared" si="178"/>
        <v/>
      </c>
      <c r="P1044" s="22" t="str">
        <f t="shared" si="174"/>
        <v/>
      </c>
      <c r="Q1044" s="22" t="str">
        <f t="shared" si="179"/>
        <v>D2</v>
      </c>
    </row>
    <row r="1045" spans="1:17" x14ac:dyDescent="0.25">
      <c r="A1045" s="125" t="str">
        <f t="shared" si="175"/>
        <v/>
      </c>
      <c r="B1045" s="123" t="str">
        <f t="shared" si="176"/>
        <v/>
      </c>
      <c r="C1045" s="125" t="str">
        <f t="shared" si="177"/>
        <v/>
      </c>
      <c r="D1045" s="42"/>
      <c r="E1045" s="23" t="str">
        <f>IF(D1045="","",VLOOKUP(D1045,MASTERLIST!$A:$E,3,FALSE))</f>
        <v/>
      </c>
      <c r="F1045" s="23" t="str">
        <f>IF(D1045="","",VLOOKUP(D1045,MASTERLIST!$A:$E,4,FALSE))</f>
        <v/>
      </c>
      <c r="G1045" s="23" t="str">
        <f>IF(D1045="","",VLOOKUP(D1045,MASTERLIST!$A:$E,5,FALSE))</f>
        <v/>
      </c>
      <c r="H1045" s="23" t="str">
        <f>IF(D1045="","",VLOOKUP(D1045,MASTERLIST!$A:$E,2,FALSE))</f>
        <v/>
      </c>
      <c r="I1045" s="42"/>
      <c r="J1045" s="42"/>
      <c r="K1045" s="42"/>
      <c r="L1045" s="41" t="str">
        <f t="shared" si="180"/>
        <v/>
      </c>
      <c r="M1045" s="41" t="str">
        <f t="shared" si="181"/>
        <v/>
      </c>
      <c r="N1045" s="22" t="str">
        <f t="shared" si="173"/>
        <v xml:space="preserve"> </v>
      </c>
      <c r="O1045" s="22" t="str">
        <f t="shared" si="178"/>
        <v/>
      </c>
      <c r="P1045" s="22" t="str">
        <f t="shared" si="174"/>
        <v/>
      </c>
      <c r="Q1045" s="22" t="str">
        <f t="shared" si="179"/>
        <v>D2</v>
      </c>
    </row>
    <row r="1046" spans="1:17" x14ac:dyDescent="0.25">
      <c r="A1046" s="125" t="str">
        <f t="shared" si="175"/>
        <v/>
      </c>
      <c r="B1046" s="123" t="str">
        <f t="shared" si="176"/>
        <v/>
      </c>
      <c r="C1046" s="125" t="str">
        <f t="shared" si="177"/>
        <v/>
      </c>
      <c r="D1046" s="42"/>
      <c r="E1046" s="23" t="str">
        <f>IF(D1046="","",VLOOKUP(D1046,MASTERLIST!$A:$E,3,FALSE))</f>
        <v/>
      </c>
      <c r="F1046" s="23" t="str">
        <f>IF(D1046="","",VLOOKUP(D1046,MASTERLIST!$A:$E,4,FALSE))</f>
        <v/>
      </c>
      <c r="G1046" s="23" t="str">
        <f>IF(D1046="","",VLOOKUP(D1046,MASTERLIST!$A:$E,5,FALSE))</f>
        <v/>
      </c>
      <c r="H1046" s="23" t="str">
        <f>IF(D1046="","",VLOOKUP(D1046,MASTERLIST!$A:$E,2,FALSE))</f>
        <v/>
      </c>
      <c r="I1046" s="42"/>
      <c r="J1046" s="42"/>
      <c r="K1046" s="42"/>
      <c r="L1046" s="41" t="str">
        <f t="shared" si="180"/>
        <v/>
      </c>
      <c r="M1046" s="41" t="str">
        <f t="shared" si="181"/>
        <v/>
      </c>
      <c r="N1046" s="22" t="str">
        <f t="shared" si="173"/>
        <v xml:space="preserve"> </v>
      </c>
      <c r="O1046" s="22" t="str">
        <f t="shared" si="178"/>
        <v/>
      </c>
      <c r="P1046" s="22" t="str">
        <f t="shared" si="174"/>
        <v/>
      </c>
      <c r="Q1046" s="22" t="str">
        <f t="shared" si="179"/>
        <v>D2</v>
      </c>
    </row>
    <row r="1047" spans="1:17" x14ac:dyDescent="0.25">
      <c r="A1047" s="125" t="str">
        <f t="shared" si="175"/>
        <v/>
      </c>
      <c r="B1047" s="123" t="str">
        <f t="shared" si="176"/>
        <v/>
      </c>
      <c r="C1047" s="125" t="str">
        <f t="shared" si="177"/>
        <v/>
      </c>
      <c r="D1047" s="42"/>
      <c r="E1047" s="23" t="str">
        <f>IF(D1047="","",VLOOKUP(D1047,MASTERLIST!$A:$E,3,FALSE))</f>
        <v/>
      </c>
      <c r="F1047" s="23" t="str">
        <f>IF(D1047="","",VLOOKUP(D1047,MASTERLIST!$A:$E,4,FALSE))</f>
        <v/>
      </c>
      <c r="G1047" s="23" t="str">
        <f>IF(D1047="","",VLOOKUP(D1047,MASTERLIST!$A:$E,5,FALSE))</f>
        <v/>
      </c>
      <c r="H1047" s="23" t="str">
        <f>IF(D1047="","",VLOOKUP(D1047,MASTERLIST!$A:$E,2,FALSE))</f>
        <v/>
      </c>
      <c r="I1047" s="42"/>
      <c r="J1047" s="42"/>
      <c r="K1047" s="42"/>
      <c r="L1047" s="41" t="str">
        <f t="shared" si="180"/>
        <v/>
      </c>
      <c r="M1047" s="41" t="str">
        <f t="shared" si="181"/>
        <v/>
      </c>
      <c r="N1047" s="22" t="str">
        <f t="shared" si="173"/>
        <v xml:space="preserve"> </v>
      </c>
      <c r="O1047" s="22" t="str">
        <f t="shared" si="178"/>
        <v/>
      </c>
      <c r="P1047" s="22" t="str">
        <f t="shared" si="174"/>
        <v/>
      </c>
      <c r="Q1047" s="22" t="str">
        <f t="shared" si="179"/>
        <v>D2</v>
      </c>
    </row>
    <row r="1048" spans="1:17" x14ac:dyDescent="0.25">
      <c r="A1048" s="125" t="str">
        <f t="shared" si="175"/>
        <v/>
      </c>
      <c r="B1048" s="123" t="str">
        <f t="shared" si="176"/>
        <v/>
      </c>
      <c r="C1048" s="125" t="str">
        <f t="shared" si="177"/>
        <v/>
      </c>
      <c r="D1048" s="42"/>
      <c r="E1048" s="23" t="str">
        <f>IF(D1048="","",VLOOKUP(D1048,MASTERLIST!$A:$E,3,FALSE))</f>
        <v/>
      </c>
      <c r="F1048" s="23" t="str">
        <f>IF(D1048="","",VLOOKUP(D1048,MASTERLIST!$A:$E,4,FALSE))</f>
        <v/>
      </c>
      <c r="G1048" s="23" t="str">
        <f>IF(D1048="","",VLOOKUP(D1048,MASTERLIST!$A:$E,5,FALSE))</f>
        <v/>
      </c>
      <c r="H1048" s="23" t="str">
        <f>IF(D1048="","",VLOOKUP(D1048,MASTERLIST!$A:$E,2,FALSE))</f>
        <v/>
      </c>
      <c r="I1048" s="42"/>
      <c r="J1048" s="42"/>
      <c r="K1048" s="42"/>
      <c r="L1048" s="41" t="str">
        <f t="shared" si="180"/>
        <v/>
      </c>
      <c r="M1048" s="41" t="str">
        <f t="shared" si="181"/>
        <v/>
      </c>
      <c r="N1048" s="22" t="str">
        <f t="shared" si="173"/>
        <v xml:space="preserve"> </v>
      </c>
      <c r="O1048" s="22" t="str">
        <f t="shared" si="178"/>
        <v/>
      </c>
      <c r="P1048" s="22" t="str">
        <f t="shared" si="174"/>
        <v/>
      </c>
      <c r="Q1048" s="22" t="str">
        <f t="shared" si="179"/>
        <v>D2</v>
      </c>
    </row>
    <row r="1049" spans="1:17" x14ac:dyDescent="0.25">
      <c r="A1049" s="125" t="str">
        <f t="shared" si="175"/>
        <v/>
      </c>
      <c r="B1049" s="123" t="str">
        <f t="shared" si="176"/>
        <v/>
      </c>
      <c r="C1049" s="125" t="str">
        <f t="shared" si="177"/>
        <v/>
      </c>
      <c r="D1049" s="42"/>
      <c r="E1049" s="23" t="str">
        <f>IF(D1049="","",VLOOKUP(D1049,MASTERLIST!$A:$E,3,FALSE))</f>
        <v/>
      </c>
      <c r="F1049" s="23" t="str">
        <f>IF(D1049="","",VLOOKUP(D1049,MASTERLIST!$A:$E,4,FALSE))</f>
        <v/>
      </c>
      <c r="G1049" s="23" t="str">
        <f>IF(D1049="","",VLOOKUP(D1049,MASTERLIST!$A:$E,5,FALSE))</f>
        <v/>
      </c>
      <c r="H1049" s="23" t="str">
        <f>IF(D1049="","",VLOOKUP(D1049,MASTERLIST!$A:$E,2,FALSE))</f>
        <v/>
      </c>
      <c r="I1049" s="42"/>
      <c r="J1049" s="42"/>
      <c r="K1049" s="42"/>
      <c r="L1049" s="41" t="str">
        <f t="shared" si="180"/>
        <v/>
      </c>
      <c r="M1049" s="41" t="str">
        <f t="shared" si="181"/>
        <v/>
      </c>
      <c r="N1049" s="22" t="str">
        <f t="shared" si="173"/>
        <v xml:space="preserve"> </v>
      </c>
      <c r="O1049" s="22" t="str">
        <f t="shared" si="178"/>
        <v/>
      </c>
      <c r="P1049" s="22" t="str">
        <f t="shared" si="174"/>
        <v/>
      </c>
      <c r="Q1049" s="22" t="str">
        <f t="shared" si="179"/>
        <v>D2</v>
      </c>
    </row>
    <row r="1050" spans="1:17" x14ac:dyDescent="0.25">
      <c r="A1050" s="125" t="str">
        <f t="shared" si="175"/>
        <v/>
      </c>
      <c r="B1050" s="123" t="str">
        <f t="shared" si="176"/>
        <v/>
      </c>
      <c r="C1050" s="125" t="str">
        <f t="shared" si="177"/>
        <v/>
      </c>
      <c r="D1050" s="42"/>
      <c r="E1050" s="23" t="str">
        <f>IF(D1050="","",VLOOKUP(D1050,MASTERLIST!$A:$E,3,FALSE))</f>
        <v/>
      </c>
      <c r="F1050" s="23" t="str">
        <f>IF(D1050="","",VLOOKUP(D1050,MASTERLIST!$A:$E,4,FALSE))</f>
        <v/>
      </c>
      <c r="G1050" s="23" t="str">
        <f>IF(D1050="","",VLOOKUP(D1050,MASTERLIST!$A:$E,5,FALSE))</f>
        <v/>
      </c>
      <c r="H1050" s="23" t="str">
        <f>IF(D1050="","",VLOOKUP(D1050,MASTERLIST!$A:$E,2,FALSE))</f>
        <v/>
      </c>
      <c r="I1050" s="42"/>
      <c r="J1050" s="42"/>
      <c r="K1050" s="42"/>
      <c r="L1050" s="41" t="str">
        <f t="shared" si="180"/>
        <v/>
      </c>
      <c r="M1050" s="41" t="str">
        <f t="shared" si="181"/>
        <v/>
      </c>
      <c r="N1050" s="22" t="str">
        <f t="shared" ref="N1050:N1113" si="182">CONCATENATE(E1050," ",F1050)</f>
        <v xml:space="preserve"> </v>
      </c>
      <c r="O1050" s="22" t="str">
        <f t="shared" si="178"/>
        <v/>
      </c>
      <c r="P1050" s="22" t="str">
        <f t="shared" ref="P1050:P1113" si="183">IF(I1050="",IF(J1050="","",$J$1),$I$1)</f>
        <v/>
      </c>
      <c r="Q1050" s="22" t="str">
        <f t="shared" si="179"/>
        <v>D2</v>
      </c>
    </row>
    <row r="1051" spans="1:17" x14ac:dyDescent="0.25">
      <c r="A1051" s="125" t="str">
        <f t="shared" si="175"/>
        <v/>
      </c>
      <c r="B1051" s="123" t="str">
        <f t="shared" si="176"/>
        <v/>
      </c>
      <c r="C1051" s="125" t="str">
        <f t="shared" si="177"/>
        <v/>
      </c>
      <c r="D1051" s="42"/>
      <c r="E1051" s="23" t="str">
        <f>IF(D1051="","",VLOOKUP(D1051,MASTERLIST!$A:$E,3,FALSE))</f>
        <v/>
      </c>
      <c r="F1051" s="23" t="str">
        <f>IF(D1051="","",VLOOKUP(D1051,MASTERLIST!$A:$E,4,FALSE))</f>
        <v/>
      </c>
      <c r="G1051" s="23" t="str">
        <f>IF(D1051="","",VLOOKUP(D1051,MASTERLIST!$A:$E,5,FALSE))</f>
        <v/>
      </c>
      <c r="H1051" s="23" t="str">
        <f>IF(D1051="","",VLOOKUP(D1051,MASTERLIST!$A:$E,2,FALSE))</f>
        <v/>
      </c>
      <c r="I1051" s="42"/>
      <c r="J1051" s="42"/>
      <c r="K1051" s="42"/>
      <c r="L1051" s="41" t="str">
        <f t="shared" si="180"/>
        <v/>
      </c>
      <c r="M1051" s="41" t="str">
        <f t="shared" si="181"/>
        <v/>
      </c>
      <c r="N1051" s="22" t="str">
        <f t="shared" si="182"/>
        <v xml:space="preserve"> </v>
      </c>
      <c r="O1051" s="22" t="str">
        <f t="shared" si="178"/>
        <v/>
      </c>
      <c r="P1051" s="22" t="str">
        <f t="shared" si="183"/>
        <v/>
      </c>
      <c r="Q1051" s="22" t="str">
        <f t="shared" si="179"/>
        <v>D2</v>
      </c>
    </row>
    <row r="1052" spans="1:17" x14ac:dyDescent="0.25">
      <c r="A1052" s="125" t="str">
        <f t="shared" si="175"/>
        <v/>
      </c>
      <c r="B1052" s="123" t="str">
        <f t="shared" si="176"/>
        <v/>
      </c>
      <c r="C1052" s="125" t="str">
        <f t="shared" si="177"/>
        <v/>
      </c>
      <c r="D1052" s="42"/>
      <c r="E1052" s="23" t="str">
        <f>IF(D1052="","",VLOOKUP(D1052,MASTERLIST!$A:$E,3,FALSE))</f>
        <v/>
      </c>
      <c r="F1052" s="23" t="str">
        <f>IF(D1052="","",VLOOKUP(D1052,MASTERLIST!$A:$E,4,FALSE))</f>
        <v/>
      </c>
      <c r="G1052" s="23" t="str">
        <f>IF(D1052="","",VLOOKUP(D1052,MASTERLIST!$A:$E,5,FALSE))</f>
        <v/>
      </c>
      <c r="H1052" s="23" t="str">
        <f>IF(D1052="","",VLOOKUP(D1052,MASTERLIST!$A:$E,2,FALSE))</f>
        <v/>
      </c>
      <c r="I1052" s="42"/>
      <c r="J1052" s="42"/>
      <c r="K1052" s="42"/>
      <c r="L1052" s="41" t="str">
        <f t="shared" si="180"/>
        <v/>
      </c>
      <c r="M1052" s="41" t="str">
        <f t="shared" si="181"/>
        <v/>
      </c>
      <c r="N1052" s="22" t="str">
        <f t="shared" si="182"/>
        <v xml:space="preserve"> </v>
      </c>
      <c r="O1052" s="22" t="str">
        <f t="shared" si="178"/>
        <v/>
      </c>
      <c r="P1052" s="22" t="str">
        <f t="shared" si="183"/>
        <v/>
      </c>
      <c r="Q1052" s="22" t="str">
        <f t="shared" si="179"/>
        <v>D2</v>
      </c>
    </row>
    <row r="1053" spans="1:17" x14ac:dyDescent="0.25">
      <c r="A1053" s="125" t="str">
        <f t="shared" si="175"/>
        <v/>
      </c>
      <c r="B1053" s="123" t="str">
        <f t="shared" si="176"/>
        <v/>
      </c>
      <c r="C1053" s="125" t="str">
        <f t="shared" si="177"/>
        <v/>
      </c>
      <c r="D1053" s="42"/>
      <c r="E1053" s="23" t="str">
        <f>IF(D1053="","",VLOOKUP(D1053,MASTERLIST!$A:$E,3,FALSE))</f>
        <v/>
      </c>
      <c r="F1053" s="23" t="str">
        <f>IF(D1053="","",VLOOKUP(D1053,MASTERLIST!$A:$E,4,FALSE))</f>
        <v/>
      </c>
      <c r="G1053" s="23" t="str">
        <f>IF(D1053="","",VLOOKUP(D1053,MASTERLIST!$A:$E,5,FALSE))</f>
        <v/>
      </c>
      <c r="H1053" s="23" t="str">
        <f>IF(D1053="","",VLOOKUP(D1053,MASTERLIST!$A:$E,2,FALSE))</f>
        <v/>
      </c>
      <c r="I1053" s="42"/>
      <c r="J1053" s="42"/>
      <c r="K1053" s="42"/>
      <c r="L1053" s="41" t="str">
        <f t="shared" si="180"/>
        <v/>
      </c>
      <c r="M1053" s="41" t="str">
        <f t="shared" si="181"/>
        <v/>
      </c>
      <c r="N1053" s="22" t="str">
        <f t="shared" si="182"/>
        <v xml:space="preserve"> </v>
      </c>
      <c r="O1053" s="22" t="str">
        <f t="shared" si="178"/>
        <v/>
      </c>
      <c r="P1053" s="22" t="str">
        <f t="shared" si="183"/>
        <v/>
      </c>
      <c r="Q1053" s="22" t="str">
        <f t="shared" si="179"/>
        <v>D2</v>
      </c>
    </row>
    <row r="1054" spans="1:17" x14ac:dyDescent="0.25">
      <c r="A1054" s="125" t="str">
        <f t="shared" si="175"/>
        <v/>
      </c>
      <c r="B1054" s="123" t="str">
        <f t="shared" si="176"/>
        <v/>
      </c>
      <c r="C1054" s="125" t="str">
        <f t="shared" si="177"/>
        <v/>
      </c>
      <c r="D1054" s="42"/>
      <c r="E1054" s="23" t="str">
        <f>IF(D1054="","",VLOOKUP(D1054,MASTERLIST!$A:$E,3,FALSE))</f>
        <v/>
      </c>
      <c r="F1054" s="23" t="str">
        <f>IF(D1054="","",VLOOKUP(D1054,MASTERLIST!$A:$E,4,FALSE))</f>
        <v/>
      </c>
      <c r="G1054" s="23" t="str">
        <f>IF(D1054="","",VLOOKUP(D1054,MASTERLIST!$A:$E,5,FALSE))</f>
        <v/>
      </c>
      <c r="H1054" s="23" t="str">
        <f>IF(D1054="","",VLOOKUP(D1054,MASTERLIST!$A:$E,2,FALSE))</f>
        <v/>
      </c>
      <c r="I1054" s="42"/>
      <c r="J1054" s="42"/>
      <c r="K1054" s="42"/>
      <c r="L1054" s="41" t="str">
        <f t="shared" si="180"/>
        <v/>
      </c>
      <c r="M1054" s="41" t="str">
        <f t="shared" si="181"/>
        <v/>
      </c>
      <c r="N1054" s="22" t="str">
        <f t="shared" si="182"/>
        <v xml:space="preserve"> </v>
      </c>
      <c r="O1054" s="22" t="str">
        <f t="shared" si="178"/>
        <v/>
      </c>
      <c r="P1054" s="22" t="str">
        <f t="shared" si="183"/>
        <v/>
      </c>
      <c r="Q1054" s="22" t="str">
        <f t="shared" si="179"/>
        <v>D2</v>
      </c>
    </row>
    <row r="1055" spans="1:17" x14ac:dyDescent="0.25">
      <c r="A1055" s="125" t="str">
        <f t="shared" si="175"/>
        <v/>
      </c>
      <c r="B1055" s="123" t="str">
        <f t="shared" si="176"/>
        <v/>
      </c>
      <c r="C1055" s="125" t="str">
        <f t="shared" si="177"/>
        <v/>
      </c>
      <c r="D1055" s="42"/>
      <c r="E1055" s="23" t="str">
        <f>IF(D1055="","",VLOOKUP(D1055,MASTERLIST!$A:$E,3,FALSE))</f>
        <v/>
      </c>
      <c r="F1055" s="23" t="str">
        <f>IF(D1055="","",VLOOKUP(D1055,MASTERLIST!$A:$E,4,FALSE))</f>
        <v/>
      </c>
      <c r="G1055" s="23" t="str">
        <f>IF(D1055="","",VLOOKUP(D1055,MASTERLIST!$A:$E,5,FALSE))</f>
        <v/>
      </c>
      <c r="H1055" s="23" t="str">
        <f>IF(D1055="","",VLOOKUP(D1055,MASTERLIST!$A:$E,2,FALSE))</f>
        <v/>
      </c>
      <c r="I1055" s="42"/>
      <c r="J1055" s="42"/>
      <c r="K1055" s="42"/>
      <c r="L1055" s="41" t="str">
        <f t="shared" si="180"/>
        <v/>
      </c>
      <c r="M1055" s="41" t="str">
        <f t="shared" si="181"/>
        <v/>
      </c>
      <c r="N1055" s="22" t="str">
        <f t="shared" si="182"/>
        <v xml:space="preserve"> </v>
      </c>
      <c r="O1055" s="22" t="str">
        <f t="shared" si="178"/>
        <v/>
      </c>
      <c r="P1055" s="22" t="str">
        <f t="shared" si="183"/>
        <v/>
      </c>
      <c r="Q1055" s="22" t="str">
        <f t="shared" si="179"/>
        <v>D2</v>
      </c>
    </row>
    <row r="1056" spans="1:17" x14ac:dyDescent="0.25">
      <c r="A1056" s="125" t="str">
        <f t="shared" si="175"/>
        <v/>
      </c>
      <c r="B1056" s="123" t="str">
        <f t="shared" si="176"/>
        <v/>
      </c>
      <c r="C1056" s="125" t="str">
        <f t="shared" si="177"/>
        <v/>
      </c>
      <c r="D1056" s="42"/>
      <c r="E1056" s="23" t="str">
        <f>IF(D1056="","",VLOOKUP(D1056,MASTERLIST!$A:$E,3,FALSE))</f>
        <v/>
      </c>
      <c r="F1056" s="23" t="str">
        <f>IF(D1056="","",VLOOKUP(D1056,MASTERLIST!$A:$E,4,FALSE))</f>
        <v/>
      </c>
      <c r="G1056" s="23" t="str">
        <f>IF(D1056="","",VLOOKUP(D1056,MASTERLIST!$A:$E,5,FALSE))</f>
        <v/>
      </c>
      <c r="H1056" s="23" t="str">
        <f>IF(D1056="","",VLOOKUP(D1056,MASTERLIST!$A:$E,2,FALSE))</f>
        <v/>
      </c>
      <c r="I1056" s="42"/>
      <c r="J1056" s="42"/>
      <c r="K1056" s="42"/>
      <c r="L1056" s="41" t="str">
        <f t="shared" si="180"/>
        <v/>
      </c>
      <c r="M1056" s="41" t="str">
        <f t="shared" si="181"/>
        <v/>
      </c>
      <c r="N1056" s="22" t="str">
        <f t="shared" si="182"/>
        <v xml:space="preserve"> </v>
      </c>
      <c r="O1056" s="22" t="str">
        <f t="shared" si="178"/>
        <v/>
      </c>
      <c r="P1056" s="22" t="str">
        <f t="shared" si="183"/>
        <v/>
      </c>
      <c r="Q1056" s="22" t="str">
        <f t="shared" si="179"/>
        <v>D2</v>
      </c>
    </row>
    <row r="1057" spans="1:17" x14ac:dyDescent="0.25">
      <c r="A1057" s="125" t="str">
        <f t="shared" si="175"/>
        <v/>
      </c>
      <c r="B1057" s="123" t="str">
        <f t="shared" si="176"/>
        <v/>
      </c>
      <c r="C1057" s="125" t="str">
        <f t="shared" si="177"/>
        <v/>
      </c>
      <c r="D1057" s="42"/>
      <c r="E1057" s="23" t="str">
        <f>IF(D1057="","",VLOOKUP(D1057,MASTERLIST!$A:$E,3,FALSE))</f>
        <v/>
      </c>
      <c r="F1057" s="23" t="str">
        <f>IF(D1057="","",VLOOKUP(D1057,MASTERLIST!$A:$E,4,FALSE))</f>
        <v/>
      </c>
      <c r="G1057" s="23" t="str">
        <f>IF(D1057="","",VLOOKUP(D1057,MASTERLIST!$A:$E,5,FALSE))</f>
        <v/>
      </c>
      <c r="H1057" s="23" t="str">
        <f>IF(D1057="","",VLOOKUP(D1057,MASTERLIST!$A:$E,2,FALSE))</f>
        <v/>
      </c>
      <c r="I1057" s="42"/>
      <c r="J1057" s="42"/>
      <c r="K1057" s="42"/>
      <c r="L1057" s="41" t="str">
        <f t="shared" si="180"/>
        <v/>
      </c>
      <c r="M1057" s="41" t="str">
        <f t="shared" si="181"/>
        <v/>
      </c>
      <c r="N1057" s="22" t="str">
        <f t="shared" si="182"/>
        <v xml:space="preserve"> </v>
      </c>
      <c r="O1057" s="22" t="str">
        <f t="shared" si="178"/>
        <v/>
      </c>
      <c r="P1057" s="22" t="str">
        <f t="shared" si="183"/>
        <v/>
      </c>
      <c r="Q1057" s="22" t="str">
        <f t="shared" si="179"/>
        <v>D2</v>
      </c>
    </row>
    <row r="1058" spans="1:17" x14ac:dyDescent="0.25">
      <c r="A1058" s="125" t="str">
        <f t="shared" si="175"/>
        <v/>
      </c>
      <c r="B1058" s="123" t="str">
        <f t="shared" si="176"/>
        <v/>
      </c>
      <c r="C1058" s="125" t="str">
        <f t="shared" si="177"/>
        <v/>
      </c>
      <c r="D1058" s="42"/>
      <c r="E1058" s="23" t="str">
        <f>IF(D1058="","",VLOOKUP(D1058,MASTERLIST!$A:$E,3,FALSE))</f>
        <v/>
      </c>
      <c r="F1058" s="23" t="str">
        <f>IF(D1058="","",VLOOKUP(D1058,MASTERLIST!$A:$E,4,FALSE))</f>
        <v/>
      </c>
      <c r="G1058" s="23" t="str">
        <f>IF(D1058="","",VLOOKUP(D1058,MASTERLIST!$A:$E,5,FALSE))</f>
        <v/>
      </c>
      <c r="H1058" s="23" t="str">
        <f>IF(D1058="","",VLOOKUP(D1058,MASTERLIST!$A:$E,2,FALSE))</f>
        <v/>
      </c>
      <c r="I1058" s="42"/>
      <c r="J1058" s="42"/>
      <c r="K1058" s="42"/>
      <c r="L1058" s="41" t="str">
        <f t="shared" si="180"/>
        <v/>
      </c>
      <c r="M1058" s="41" t="str">
        <f t="shared" si="181"/>
        <v/>
      </c>
      <c r="N1058" s="22" t="str">
        <f t="shared" si="182"/>
        <v xml:space="preserve"> </v>
      </c>
      <c r="O1058" s="22" t="str">
        <f t="shared" si="178"/>
        <v/>
      </c>
      <c r="P1058" s="22" t="str">
        <f t="shared" si="183"/>
        <v/>
      </c>
      <c r="Q1058" s="22" t="str">
        <f t="shared" si="179"/>
        <v>D2</v>
      </c>
    </row>
    <row r="1059" spans="1:17" x14ac:dyDescent="0.25">
      <c r="A1059" s="125" t="str">
        <f t="shared" si="175"/>
        <v/>
      </c>
      <c r="B1059" s="123" t="str">
        <f t="shared" si="176"/>
        <v/>
      </c>
      <c r="C1059" s="125" t="str">
        <f t="shared" si="177"/>
        <v/>
      </c>
      <c r="D1059" s="42"/>
      <c r="E1059" s="23" t="str">
        <f>IF(D1059="","",VLOOKUP(D1059,MASTERLIST!$A:$E,3,FALSE))</f>
        <v/>
      </c>
      <c r="F1059" s="23" t="str">
        <f>IF(D1059="","",VLOOKUP(D1059,MASTERLIST!$A:$E,4,FALSE))</f>
        <v/>
      </c>
      <c r="G1059" s="23" t="str">
        <f>IF(D1059="","",VLOOKUP(D1059,MASTERLIST!$A:$E,5,FALSE))</f>
        <v/>
      </c>
      <c r="H1059" s="23" t="str">
        <f>IF(D1059="","",VLOOKUP(D1059,MASTERLIST!$A:$E,2,FALSE))</f>
        <v/>
      </c>
      <c r="I1059" s="42"/>
      <c r="J1059" s="42"/>
      <c r="K1059" s="42"/>
      <c r="L1059" s="41" t="str">
        <f t="shared" si="180"/>
        <v/>
      </c>
      <c r="M1059" s="41" t="str">
        <f t="shared" si="181"/>
        <v/>
      </c>
      <c r="N1059" s="22" t="str">
        <f t="shared" si="182"/>
        <v xml:space="preserve"> </v>
      </c>
      <c r="O1059" s="22" t="str">
        <f t="shared" si="178"/>
        <v/>
      </c>
      <c r="P1059" s="22" t="str">
        <f t="shared" si="183"/>
        <v/>
      </c>
      <c r="Q1059" s="22" t="str">
        <f t="shared" si="179"/>
        <v>D2</v>
      </c>
    </row>
    <row r="1060" spans="1:17" x14ac:dyDescent="0.25">
      <c r="A1060" s="125" t="str">
        <f t="shared" ref="A1060:A1123" si="184">IF(D1060="","",A1059)</f>
        <v/>
      </c>
      <c r="B1060" s="123" t="str">
        <f t="shared" ref="B1060:B1123" si="185">IF(D1060="","",B1059)</f>
        <v/>
      </c>
      <c r="C1060" s="125" t="str">
        <f t="shared" ref="C1060:C1123" si="186">IF(D1060="","",C1059)</f>
        <v/>
      </c>
      <c r="D1060" s="42"/>
      <c r="E1060" s="23" t="str">
        <f>IF(D1060="","",VLOOKUP(D1060,MASTERLIST!$A:$E,3,FALSE))</f>
        <v/>
      </c>
      <c r="F1060" s="23" t="str">
        <f>IF(D1060="","",VLOOKUP(D1060,MASTERLIST!$A:$E,4,FALSE))</f>
        <v/>
      </c>
      <c r="G1060" s="23" t="str">
        <f>IF(D1060="","",VLOOKUP(D1060,MASTERLIST!$A:$E,5,FALSE))</f>
        <v/>
      </c>
      <c r="H1060" s="23" t="str">
        <f>IF(D1060="","",VLOOKUP(D1060,MASTERLIST!$A:$E,2,FALSE))</f>
        <v/>
      </c>
      <c r="I1060" s="42"/>
      <c r="J1060" s="42"/>
      <c r="K1060" s="42"/>
      <c r="L1060" s="41" t="str">
        <f t="shared" si="180"/>
        <v/>
      </c>
      <c r="M1060" s="41" t="str">
        <f t="shared" si="181"/>
        <v/>
      </c>
      <c r="N1060" s="22" t="str">
        <f t="shared" si="182"/>
        <v xml:space="preserve"> </v>
      </c>
      <c r="O1060" s="22" t="str">
        <f t="shared" si="178"/>
        <v/>
      </c>
      <c r="P1060" s="22" t="str">
        <f t="shared" si="183"/>
        <v/>
      </c>
      <c r="Q1060" s="22" t="str">
        <f t="shared" si="179"/>
        <v>D2</v>
      </c>
    </row>
    <row r="1061" spans="1:17" x14ac:dyDescent="0.25">
      <c r="A1061" s="125" t="str">
        <f t="shared" si="184"/>
        <v/>
      </c>
      <c r="B1061" s="123" t="str">
        <f t="shared" si="185"/>
        <v/>
      </c>
      <c r="C1061" s="125" t="str">
        <f t="shared" si="186"/>
        <v/>
      </c>
      <c r="D1061" s="42"/>
      <c r="E1061" s="23" t="str">
        <f>IF(D1061="","",VLOOKUP(D1061,MASTERLIST!$A:$E,3,FALSE))</f>
        <v/>
      </c>
      <c r="F1061" s="23" t="str">
        <f>IF(D1061="","",VLOOKUP(D1061,MASTERLIST!$A:$E,4,FALSE))</f>
        <v/>
      </c>
      <c r="G1061" s="23" t="str">
        <f>IF(D1061="","",VLOOKUP(D1061,MASTERLIST!$A:$E,5,FALSE))</f>
        <v/>
      </c>
      <c r="H1061" s="23" t="str">
        <f>IF(D1061="","",VLOOKUP(D1061,MASTERLIST!$A:$E,2,FALSE))</f>
        <v/>
      </c>
      <c r="I1061" s="42"/>
      <c r="J1061" s="42"/>
      <c r="K1061" s="42"/>
      <c r="L1061" s="41" t="str">
        <f t="shared" si="180"/>
        <v/>
      </c>
      <c r="M1061" s="41" t="str">
        <f t="shared" si="181"/>
        <v/>
      </c>
      <c r="N1061" s="22" t="str">
        <f t="shared" si="182"/>
        <v xml:space="preserve"> </v>
      </c>
      <c r="O1061" s="22" t="str">
        <f t="shared" si="178"/>
        <v/>
      </c>
      <c r="P1061" s="22" t="str">
        <f t="shared" si="183"/>
        <v/>
      </c>
      <c r="Q1061" s="22" t="str">
        <f t="shared" si="179"/>
        <v>D2</v>
      </c>
    </row>
    <row r="1062" spans="1:17" x14ac:dyDescent="0.25">
      <c r="A1062" s="125" t="str">
        <f t="shared" si="184"/>
        <v/>
      </c>
      <c r="B1062" s="123" t="str">
        <f t="shared" si="185"/>
        <v/>
      </c>
      <c r="C1062" s="125" t="str">
        <f t="shared" si="186"/>
        <v/>
      </c>
      <c r="D1062" s="42"/>
      <c r="E1062" s="23" t="str">
        <f>IF(D1062="","",VLOOKUP(D1062,MASTERLIST!$A:$E,3,FALSE))</f>
        <v/>
      </c>
      <c r="F1062" s="23" t="str">
        <f>IF(D1062="","",VLOOKUP(D1062,MASTERLIST!$A:$E,4,FALSE))</f>
        <v/>
      </c>
      <c r="G1062" s="23" t="str">
        <f>IF(D1062="","",VLOOKUP(D1062,MASTERLIST!$A:$E,5,FALSE))</f>
        <v/>
      </c>
      <c r="H1062" s="23" t="str">
        <f>IF(D1062="","",VLOOKUP(D1062,MASTERLIST!$A:$E,2,FALSE))</f>
        <v/>
      </c>
      <c r="I1062" s="42"/>
      <c r="J1062" s="42"/>
      <c r="K1062" s="42"/>
      <c r="L1062" s="41" t="str">
        <f t="shared" si="180"/>
        <v/>
      </c>
      <c r="M1062" s="41" t="str">
        <f t="shared" si="181"/>
        <v/>
      </c>
      <c r="N1062" s="22" t="str">
        <f t="shared" si="182"/>
        <v xml:space="preserve"> </v>
      </c>
      <c r="O1062" s="22" t="str">
        <f t="shared" si="178"/>
        <v/>
      </c>
      <c r="P1062" s="22" t="str">
        <f t="shared" si="183"/>
        <v/>
      </c>
      <c r="Q1062" s="22" t="str">
        <f t="shared" si="179"/>
        <v>D2</v>
      </c>
    </row>
    <row r="1063" spans="1:17" x14ac:dyDescent="0.25">
      <c r="A1063" s="125" t="str">
        <f t="shared" si="184"/>
        <v/>
      </c>
      <c r="B1063" s="123" t="str">
        <f t="shared" si="185"/>
        <v/>
      </c>
      <c r="C1063" s="125" t="str">
        <f t="shared" si="186"/>
        <v/>
      </c>
      <c r="D1063" s="42"/>
      <c r="E1063" s="23" t="str">
        <f>IF(D1063="","",VLOOKUP(D1063,MASTERLIST!$A:$E,3,FALSE))</f>
        <v/>
      </c>
      <c r="F1063" s="23" t="str">
        <f>IF(D1063="","",VLOOKUP(D1063,MASTERLIST!$A:$E,4,FALSE))</f>
        <v/>
      </c>
      <c r="G1063" s="23" t="str">
        <f>IF(D1063="","",VLOOKUP(D1063,MASTERLIST!$A:$E,5,FALSE))</f>
        <v/>
      </c>
      <c r="H1063" s="23" t="str">
        <f>IF(D1063="","",VLOOKUP(D1063,MASTERLIST!$A:$E,2,FALSE))</f>
        <v/>
      </c>
      <c r="I1063" s="42"/>
      <c r="J1063" s="42"/>
      <c r="K1063" s="42"/>
      <c r="L1063" s="41" t="str">
        <f t="shared" si="180"/>
        <v/>
      </c>
      <c r="M1063" s="41" t="str">
        <f t="shared" si="181"/>
        <v/>
      </c>
      <c r="N1063" s="22" t="str">
        <f t="shared" si="182"/>
        <v xml:space="preserve"> </v>
      </c>
      <c r="O1063" s="22" t="str">
        <f t="shared" si="178"/>
        <v/>
      </c>
      <c r="P1063" s="22" t="str">
        <f t="shared" si="183"/>
        <v/>
      </c>
      <c r="Q1063" s="22" t="str">
        <f t="shared" si="179"/>
        <v>D2</v>
      </c>
    </row>
    <row r="1064" spans="1:17" x14ac:dyDescent="0.25">
      <c r="A1064" s="125" t="str">
        <f t="shared" si="184"/>
        <v/>
      </c>
      <c r="B1064" s="123" t="str">
        <f t="shared" si="185"/>
        <v/>
      </c>
      <c r="C1064" s="125" t="str">
        <f t="shared" si="186"/>
        <v/>
      </c>
      <c r="D1064" s="42"/>
      <c r="E1064" s="23" t="str">
        <f>IF(D1064="","",VLOOKUP(D1064,MASTERLIST!$A:$E,3,FALSE))</f>
        <v/>
      </c>
      <c r="F1064" s="23" t="str">
        <f>IF(D1064="","",VLOOKUP(D1064,MASTERLIST!$A:$E,4,FALSE))</f>
        <v/>
      </c>
      <c r="G1064" s="23" t="str">
        <f>IF(D1064="","",VLOOKUP(D1064,MASTERLIST!$A:$E,5,FALSE))</f>
        <v/>
      </c>
      <c r="H1064" s="23" t="str">
        <f>IF(D1064="","",VLOOKUP(D1064,MASTERLIST!$A:$E,2,FALSE))</f>
        <v/>
      </c>
      <c r="I1064" s="42"/>
      <c r="J1064" s="42"/>
      <c r="K1064" s="42"/>
      <c r="L1064" s="41" t="str">
        <f t="shared" si="180"/>
        <v/>
      </c>
      <c r="M1064" s="41" t="str">
        <f t="shared" si="181"/>
        <v/>
      </c>
      <c r="N1064" s="22" t="str">
        <f t="shared" si="182"/>
        <v xml:space="preserve"> </v>
      </c>
      <c r="O1064" s="22" t="str">
        <f t="shared" si="178"/>
        <v/>
      </c>
      <c r="P1064" s="22" t="str">
        <f t="shared" si="183"/>
        <v/>
      </c>
      <c r="Q1064" s="22" t="str">
        <f t="shared" si="179"/>
        <v>D2</v>
      </c>
    </row>
    <row r="1065" spans="1:17" x14ac:dyDescent="0.25">
      <c r="A1065" s="125" t="str">
        <f t="shared" si="184"/>
        <v/>
      </c>
      <c r="B1065" s="123" t="str">
        <f t="shared" si="185"/>
        <v/>
      </c>
      <c r="C1065" s="125" t="str">
        <f t="shared" si="186"/>
        <v/>
      </c>
      <c r="D1065" s="42"/>
      <c r="E1065" s="23" t="str">
        <f>IF(D1065="","",VLOOKUP(D1065,MASTERLIST!$A:$E,3,FALSE))</f>
        <v/>
      </c>
      <c r="F1065" s="23" t="str">
        <f>IF(D1065="","",VLOOKUP(D1065,MASTERLIST!$A:$E,4,FALSE))</f>
        <v/>
      </c>
      <c r="G1065" s="23" t="str">
        <f>IF(D1065="","",VLOOKUP(D1065,MASTERLIST!$A:$E,5,FALSE))</f>
        <v/>
      </c>
      <c r="H1065" s="23" t="str">
        <f>IF(D1065="","",VLOOKUP(D1065,MASTERLIST!$A:$E,2,FALSE))</f>
        <v/>
      </c>
      <c r="I1065" s="42"/>
      <c r="J1065" s="42"/>
      <c r="K1065" s="42"/>
      <c r="L1065" s="41" t="str">
        <f t="shared" si="180"/>
        <v/>
      </c>
      <c r="M1065" s="41" t="str">
        <f t="shared" si="181"/>
        <v/>
      </c>
      <c r="N1065" s="22" t="str">
        <f t="shared" si="182"/>
        <v xml:space="preserve"> </v>
      </c>
      <c r="O1065" s="22" t="str">
        <f t="shared" si="178"/>
        <v/>
      </c>
      <c r="P1065" s="22" t="str">
        <f t="shared" si="183"/>
        <v/>
      </c>
      <c r="Q1065" s="22" t="str">
        <f t="shared" si="179"/>
        <v>D2</v>
      </c>
    </row>
    <row r="1066" spans="1:17" x14ac:dyDescent="0.25">
      <c r="A1066" s="125" t="str">
        <f t="shared" si="184"/>
        <v/>
      </c>
      <c r="B1066" s="123" t="str">
        <f t="shared" si="185"/>
        <v/>
      </c>
      <c r="C1066" s="125" t="str">
        <f t="shared" si="186"/>
        <v/>
      </c>
      <c r="D1066" s="42"/>
      <c r="E1066" s="23" t="str">
        <f>IF(D1066="","",VLOOKUP(D1066,MASTERLIST!$A:$E,3,FALSE))</f>
        <v/>
      </c>
      <c r="F1066" s="23" t="str">
        <f>IF(D1066="","",VLOOKUP(D1066,MASTERLIST!$A:$E,4,FALSE))</f>
        <v/>
      </c>
      <c r="G1066" s="23" t="str">
        <f>IF(D1066="","",VLOOKUP(D1066,MASTERLIST!$A:$E,5,FALSE))</f>
        <v/>
      </c>
      <c r="H1066" s="23" t="str">
        <f>IF(D1066="","",VLOOKUP(D1066,MASTERLIST!$A:$E,2,FALSE))</f>
        <v/>
      </c>
      <c r="I1066" s="42"/>
      <c r="J1066" s="42"/>
      <c r="K1066" s="42"/>
      <c r="L1066" s="41" t="str">
        <f t="shared" si="180"/>
        <v/>
      </c>
      <c r="M1066" s="41" t="str">
        <f t="shared" si="181"/>
        <v/>
      </c>
      <c r="N1066" s="22" t="str">
        <f t="shared" si="182"/>
        <v xml:space="preserve"> </v>
      </c>
      <c r="O1066" s="22" t="str">
        <f t="shared" si="178"/>
        <v/>
      </c>
      <c r="P1066" s="22" t="str">
        <f t="shared" si="183"/>
        <v/>
      </c>
      <c r="Q1066" s="22" t="str">
        <f t="shared" si="179"/>
        <v>D2</v>
      </c>
    </row>
    <row r="1067" spans="1:17" x14ac:dyDescent="0.25">
      <c r="A1067" s="125" t="str">
        <f t="shared" si="184"/>
        <v/>
      </c>
      <c r="B1067" s="123" t="str">
        <f t="shared" si="185"/>
        <v/>
      </c>
      <c r="C1067" s="125" t="str">
        <f t="shared" si="186"/>
        <v/>
      </c>
      <c r="D1067" s="42"/>
      <c r="E1067" s="23" t="str">
        <f>IF(D1067="","",VLOOKUP(D1067,MASTERLIST!$A:$E,3,FALSE))</f>
        <v/>
      </c>
      <c r="F1067" s="23" t="str">
        <f>IF(D1067="","",VLOOKUP(D1067,MASTERLIST!$A:$E,4,FALSE))</f>
        <v/>
      </c>
      <c r="G1067" s="23" t="str">
        <f>IF(D1067="","",VLOOKUP(D1067,MASTERLIST!$A:$E,5,FALSE))</f>
        <v/>
      </c>
      <c r="H1067" s="23" t="str">
        <f>IF(D1067="","",VLOOKUP(D1067,MASTERLIST!$A:$E,2,FALSE))</f>
        <v/>
      </c>
      <c r="I1067" s="42"/>
      <c r="J1067" s="42"/>
      <c r="K1067" s="42"/>
      <c r="L1067" s="41" t="str">
        <f t="shared" si="180"/>
        <v/>
      </c>
      <c r="M1067" s="41" t="str">
        <f t="shared" si="181"/>
        <v/>
      </c>
      <c r="N1067" s="22" t="str">
        <f t="shared" si="182"/>
        <v xml:space="preserve"> </v>
      </c>
      <c r="O1067" s="22" t="str">
        <f t="shared" si="178"/>
        <v/>
      </c>
      <c r="P1067" s="22" t="str">
        <f t="shared" si="183"/>
        <v/>
      </c>
      <c r="Q1067" s="22" t="str">
        <f t="shared" si="179"/>
        <v>D2</v>
      </c>
    </row>
    <row r="1068" spans="1:17" x14ac:dyDescent="0.25">
      <c r="A1068" s="125" t="str">
        <f t="shared" si="184"/>
        <v/>
      </c>
      <c r="B1068" s="123" t="str">
        <f t="shared" si="185"/>
        <v/>
      </c>
      <c r="C1068" s="125" t="str">
        <f t="shared" si="186"/>
        <v/>
      </c>
      <c r="D1068" s="42"/>
      <c r="E1068" s="23" t="str">
        <f>IF(D1068="","",VLOOKUP(D1068,MASTERLIST!$A:$E,3,FALSE))</f>
        <v/>
      </c>
      <c r="F1068" s="23" t="str">
        <f>IF(D1068="","",VLOOKUP(D1068,MASTERLIST!$A:$E,4,FALSE))</f>
        <v/>
      </c>
      <c r="G1068" s="23" t="str">
        <f>IF(D1068="","",VLOOKUP(D1068,MASTERLIST!$A:$E,5,FALSE))</f>
        <v/>
      </c>
      <c r="H1068" s="23" t="str">
        <f>IF(D1068="","",VLOOKUP(D1068,MASTERLIST!$A:$E,2,FALSE))</f>
        <v/>
      </c>
      <c r="I1068" s="42"/>
      <c r="J1068" s="42"/>
      <c r="K1068" s="42"/>
      <c r="L1068" s="41" t="str">
        <f t="shared" si="180"/>
        <v/>
      </c>
      <c r="M1068" s="41" t="str">
        <f t="shared" si="181"/>
        <v/>
      </c>
      <c r="N1068" s="22" t="str">
        <f t="shared" si="182"/>
        <v xml:space="preserve"> </v>
      </c>
      <c r="O1068" s="22" t="str">
        <f t="shared" si="178"/>
        <v/>
      </c>
      <c r="P1068" s="22" t="str">
        <f t="shared" si="183"/>
        <v/>
      </c>
      <c r="Q1068" s="22" t="str">
        <f t="shared" si="179"/>
        <v>D2</v>
      </c>
    </row>
    <row r="1069" spans="1:17" x14ac:dyDescent="0.25">
      <c r="A1069" s="125" t="str">
        <f t="shared" si="184"/>
        <v/>
      </c>
      <c r="B1069" s="123" t="str">
        <f t="shared" si="185"/>
        <v/>
      </c>
      <c r="C1069" s="125" t="str">
        <f t="shared" si="186"/>
        <v/>
      </c>
      <c r="D1069" s="42"/>
      <c r="E1069" s="23" t="str">
        <f>IF(D1069="","",VLOOKUP(D1069,MASTERLIST!$A:$E,3,FALSE))</f>
        <v/>
      </c>
      <c r="F1069" s="23" t="str">
        <f>IF(D1069="","",VLOOKUP(D1069,MASTERLIST!$A:$E,4,FALSE))</f>
        <v/>
      </c>
      <c r="G1069" s="23" t="str">
        <f>IF(D1069="","",VLOOKUP(D1069,MASTERLIST!$A:$E,5,FALSE))</f>
        <v/>
      </c>
      <c r="H1069" s="23" t="str">
        <f>IF(D1069="","",VLOOKUP(D1069,MASTERLIST!$A:$E,2,FALSE))</f>
        <v/>
      </c>
      <c r="I1069" s="42"/>
      <c r="J1069" s="42"/>
      <c r="K1069" s="42"/>
      <c r="L1069" s="41" t="str">
        <f t="shared" si="180"/>
        <v/>
      </c>
      <c r="M1069" s="41" t="str">
        <f t="shared" si="181"/>
        <v/>
      </c>
      <c r="N1069" s="22" t="str">
        <f t="shared" si="182"/>
        <v xml:space="preserve"> </v>
      </c>
      <c r="O1069" s="22" t="str">
        <f t="shared" si="178"/>
        <v/>
      </c>
      <c r="P1069" s="22" t="str">
        <f t="shared" si="183"/>
        <v/>
      </c>
      <c r="Q1069" s="22" t="str">
        <f t="shared" si="179"/>
        <v>D2</v>
      </c>
    </row>
    <row r="1070" spans="1:17" x14ac:dyDescent="0.25">
      <c r="A1070" s="125" t="str">
        <f t="shared" si="184"/>
        <v/>
      </c>
      <c r="B1070" s="123" t="str">
        <f t="shared" si="185"/>
        <v/>
      </c>
      <c r="C1070" s="125" t="str">
        <f t="shared" si="186"/>
        <v/>
      </c>
      <c r="D1070" s="42"/>
      <c r="E1070" s="23" t="str">
        <f>IF(D1070="","",VLOOKUP(D1070,MASTERLIST!$A:$E,3,FALSE))</f>
        <v/>
      </c>
      <c r="F1070" s="23" t="str">
        <f>IF(D1070="","",VLOOKUP(D1070,MASTERLIST!$A:$E,4,FALSE))</f>
        <v/>
      </c>
      <c r="G1070" s="23" t="str">
        <f>IF(D1070="","",VLOOKUP(D1070,MASTERLIST!$A:$E,5,FALSE))</f>
        <v/>
      </c>
      <c r="H1070" s="23" t="str">
        <f>IF(D1070="","",VLOOKUP(D1070,MASTERLIST!$A:$E,2,FALSE))</f>
        <v/>
      </c>
      <c r="I1070" s="42"/>
      <c r="J1070" s="42"/>
      <c r="K1070" s="42"/>
      <c r="L1070" s="41" t="str">
        <f t="shared" si="180"/>
        <v/>
      </c>
      <c r="M1070" s="41" t="str">
        <f t="shared" si="181"/>
        <v/>
      </c>
      <c r="N1070" s="22" t="str">
        <f t="shared" si="182"/>
        <v xml:space="preserve"> </v>
      </c>
      <c r="O1070" s="22" t="str">
        <f t="shared" si="178"/>
        <v/>
      </c>
      <c r="P1070" s="22" t="str">
        <f t="shared" si="183"/>
        <v/>
      </c>
      <c r="Q1070" s="22" t="str">
        <f t="shared" si="179"/>
        <v>D2</v>
      </c>
    </row>
    <row r="1071" spans="1:17" x14ac:dyDescent="0.25">
      <c r="A1071" s="125" t="str">
        <f t="shared" si="184"/>
        <v/>
      </c>
      <c r="B1071" s="123" t="str">
        <f t="shared" si="185"/>
        <v/>
      </c>
      <c r="C1071" s="125" t="str">
        <f t="shared" si="186"/>
        <v/>
      </c>
      <c r="D1071" s="42"/>
      <c r="E1071" s="23" t="str">
        <f>IF(D1071="","",VLOOKUP(D1071,MASTERLIST!$A:$E,3,FALSE))</f>
        <v/>
      </c>
      <c r="F1071" s="23" t="str">
        <f>IF(D1071="","",VLOOKUP(D1071,MASTERLIST!$A:$E,4,FALSE))</f>
        <v/>
      </c>
      <c r="G1071" s="23" t="str">
        <f>IF(D1071="","",VLOOKUP(D1071,MASTERLIST!$A:$E,5,FALSE))</f>
        <v/>
      </c>
      <c r="H1071" s="23" t="str">
        <f>IF(D1071="","",VLOOKUP(D1071,MASTERLIST!$A:$E,2,FALSE))</f>
        <v/>
      </c>
      <c r="I1071" s="42"/>
      <c r="J1071" s="42"/>
      <c r="K1071" s="42"/>
      <c r="L1071" s="41" t="str">
        <f t="shared" si="180"/>
        <v/>
      </c>
      <c r="M1071" s="41" t="str">
        <f t="shared" si="181"/>
        <v/>
      </c>
      <c r="N1071" s="22" t="str">
        <f t="shared" si="182"/>
        <v xml:space="preserve"> </v>
      </c>
      <c r="O1071" s="22" t="str">
        <f t="shared" si="178"/>
        <v/>
      </c>
      <c r="P1071" s="22" t="str">
        <f t="shared" si="183"/>
        <v/>
      </c>
      <c r="Q1071" s="22" t="str">
        <f t="shared" si="179"/>
        <v>D2</v>
      </c>
    </row>
    <row r="1072" spans="1:17" x14ac:dyDescent="0.25">
      <c r="A1072" s="125" t="str">
        <f t="shared" si="184"/>
        <v/>
      </c>
      <c r="B1072" s="123" t="str">
        <f t="shared" si="185"/>
        <v/>
      </c>
      <c r="C1072" s="125" t="str">
        <f t="shared" si="186"/>
        <v/>
      </c>
      <c r="D1072" s="42"/>
      <c r="E1072" s="23" t="str">
        <f>IF(D1072="","",VLOOKUP(D1072,MASTERLIST!$A:$E,3,FALSE))</f>
        <v/>
      </c>
      <c r="F1072" s="23" t="str">
        <f>IF(D1072="","",VLOOKUP(D1072,MASTERLIST!$A:$E,4,FALSE))</f>
        <v/>
      </c>
      <c r="G1072" s="23" t="str">
        <f>IF(D1072="","",VLOOKUP(D1072,MASTERLIST!$A:$E,5,FALSE))</f>
        <v/>
      </c>
      <c r="H1072" s="23" t="str">
        <f>IF(D1072="","",VLOOKUP(D1072,MASTERLIST!$A:$E,2,FALSE))</f>
        <v/>
      </c>
      <c r="I1072" s="42"/>
      <c r="J1072" s="42"/>
      <c r="K1072" s="42"/>
      <c r="L1072" s="41" t="str">
        <f t="shared" si="180"/>
        <v/>
      </c>
      <c r="M1072" s="41" t="str">
        <f t="shared" si="181"/>
        <v/>
      </c>
      <c r="N1072" s="22" t="str">
        <f t="shared" si="182"/>
        <v xml:space="preserve"> </v>
      </c>
      <c r="O1072" s="22" t="str">
        <f t="shared" si="178"/>
        <v/>
      </c>
      <c r="P1072" s="22" t="str">
        <f t="shared" si="183"/>
        <v/>
      </c>
      <c r="Q1072" s="22" t="str">
        <f t="shared" si="179"/>
        <v>D2</v>
      </c>
    </row>
    <row r="1073" spans="1:17" x14ac:dyDescent="0.25">
      <c r="A1073" s="125" t="str">
        <f t="shared" si="184"/>
        <v/>
      </c>
      <c r="B1073" s="123" t="str">
        <f t="shared" si="185"/>
        <v/>
      </c>
      <c r="C1073" s="125" t="str">
        <f t="shared" si="186"/>
        <v/>
      </c>
      <c r="D1073" s="42"/>
      <c r="E1073" s="23" t="str">
        <f>IF(D1073="","",VLOOKUP(D1073,MASTERLIST!$A:$E,3,FALSE))</f>
        <v/>
      </c>
      <c r="F1073" s="23" t="str">
        <f>IF(D1073="","",VLOOKUP(D1073,MASTERLIST!$A:$E,4,FALSE))</f>
        <v/>
      </c>
      <c r="G1073" s="23" t="str">
        <f>IF(D1073="","",VLOOKUP(D1073,MASTERLIST!$A:$E,5,FALSE))</f>
        <v/>
      </c>
      <c r="H1073" s="23" t="str">
        <f>IF(D1073="","",VLOOKUP(D1073,MASTERLIST!$A:$E,2,FALSE))</f>
        <v/>
      </c>
      <c r="I1073" s="42"/>
      <c r="J1073" s="42"/>
      <c r="K1073" s="42"/>
      <c r="L1073" s="41" t="str">
        <f t="shared" si="180"/>
        <v/>
      </c>
      <c r="M1073" s="41" t="str">
        <f t="shared" si="181"/>
        <v/>
      </c>
      <c r="N1073" s="22" t="str">
        <f t="shared" si="182"/>
        <v xml:space="preserve"> </v>
      </c>
      <c r="O1073" s="22" t="str">
        <f t="shared" si="178"/>
        <v/>
      </c>
      <c r="P1073" s="22" t="str">
        <f t="shared" si="183"/>
        <v/>
      </c>
      <c r="Q1073" s="22" t="str">
        <f t="shared" si="179"/>
        <v>D2</v>
      </c>
    </row>
    <row r="1074" spans="1:17" x14ac:dyDescent="0.25">
      <c r="A1074" s="125" t="str">
        <f t="shared" si="184"/>
        <v/>
      </c>
      <c r="B1074" s="123" t="str">
        <f t="shared" si="185"/>
        <v/>
      </c>
      <c r="C1074" s="125" t="str">
        <f t="shared" si="186"/>
        <v/>
      </c>
      <c r="D1074" s="42"/>
      <c r="E1074" s="23" t="str">
        <f>IF(D1074="","",VLOOKUP(D1074,MASTERLIST!$A:$E,3,FALSE))</f>
        <v/>
      </c>
      <c r="F1074" s="23" t="str">
        <f>IF(D1074="","",VLOOKUP(D1074,MASTERLIST!$A:$E,4,FALSE))</f>
        <v/>
      </c>
      <c r="G1074" s="23" t="str">
        <f>IF(D1074="","",VLOOKUP(D1074,MASTERLIST!$A:$E,5,FALSE))</f>
        <v/>
      </c>
      <c r="H1074" s="23" t="str">
        <f>IF(D1074="","",VLOOKUP(D1074,MASTERLIST!$A:$E,2,FALSE))</f>
        <v/>
      </c>
      <c r="I1074" s="42"/>
      <c r="J1074" s="42"/>
      <c r="K1074" s="42"/>
      <c r="L1074" s="41" t="str">
        <f t="shared" si="180"/>
        <v/>
      </c>
      <c r="M1074" s="41" t="str">
        <f t="shared" si="181"/>
        <v/>
      </c>
      <c r="N1074" s="22" t="str">
        <f t="shared" si="182"/>
        <v xml:space="preserve"> </v>
      </c>
      <c r="O1074" s="22" t="str">
        <f t="shared" si="178"/>
        <v/>
      </c>
      <c r="P1074" s="22" t="str">
        <f t="shared" si="183"/>
        <v/>
      </c>
      <c r="Q1074" s="22" t="str">
        <f t="shared" si="179"/>
        <v>D2</v>
      </c>
    </row>
    <row r="1075" spans="1:17" x14ac:dyDescent="0.25">
      <c r="A1075" s="125" t="str">
        <f t="shared" si="184"/>
        <v/>
      </c>
      <c r="B1075" s="123" t="str">
        <f t="shared" si="185"/>
        <v/>
      </c>
      <c r="C1075" s="125" t="str">
        <f t="shared" si="186"/>
        <v/>
      </c>
      <c r="D1075" s="42"/>
      <c r="E1075" s="23" t="str">
        <f>IF(D1075="","",VLOOKUP(D1075,MASTERLIST!$A:$E,3,FALSE))</f>
        <v/>
      </c>
      <c r="F1075" s="23" t="str">
        <f>IF(D1075="","",VLOOKUP(D1075,MASTERLIST!$A:$E,4,FALSE))</f>
        <v/>
      </c>
      <c r="G1075" s="23" t="str">
        <f>IF(D1075="","",VLOOKUP(D1075,MASTERLIST!$A:$E,5,FALSE))</f>
        <v/>
      </c>
      <c r="H1075" s="23" t="str">
        <f>IF(D1075="","",VLOOKUP(D1075,MASTERLIST!$A:$E,2,FALSE))</f>
        <v/>
      </c>
      <c r="I1075" s="42"/>
      <c r="J1075" s="42"/>
      <c r="K1075" s="42"/>
      <c r="L1075" s="41" t="str">
        <f t="shared" si="180"/>
        <v/>
      </c>
      <c r="M1075" s="41" t="str">
        <f t="shared" si="181"/>
        <v/>
      </c>
      <c r="N1075" s="22" t="str">
        <f t="shared" si="182"/>
        <v xml:space="preserve"> </v>
      </c>
      <c r="O1075" s="22" t="str">
        <f t="shared" si="178"/>
        <v/>
      </c>
      <c r="P1075" s="22" t="str">
        <f t="shared" si="183"/>
        <v/>
      </c>
      <c r="Q1075" s="22" t="str">
        <f t="shared" si="179"/>
        <v>D2</v>
      </c>
    </row>
    <row r="1076" spans="1:17" x14ac:dyDescent="0.25">
      <c r="A1076" s="125" t="str">
        <f t="shared" si="184"/>
        <v/>
      </c>
      <c r="B1076" s="123" t="str">
        <f t="shared" si="185"/>
        <v/>
      </c>
      <c r="C1076" s="125" t="str">
        <f t="shared" si="186"/>
        <v/>
      </c>
      <c r="D1076" s="42"/>
      <c r="E1076" s="23" t="str">
        <f>IF(D1076="","",VLOOKUP(D1076,MASTERLIST!$A:$E,3,FALSE))</f>
        <v/>
      </c>
      <c r="F1076" s="23" t="str">
        <f>IF(D1076="","",VLOOKUP(D1076,MASTERLIST!$A:$E,4,FALSE))</f>
        <v/>
      </c>
      <c r="G1076" s="23" t="str">
        <f>IF(D1076="","",VLOOKUP(D1076,MASTERLIST!$A:$E,5,FALSE))</f>
        <v/>
      </c>
      <c r="H1076" s="23" t="str">
        <f>IF(D1076="","",VLOOKUP(D1076,MASTERLIST!$A:$E,2,FALSE))</f>
        <v/>
      </c>
      <c r="I1076" s="42"/>
      <c r="J1076" s="42"/>
      <c r="K1076" s="42"/>
      <c r="L1076" s="41" t="str">
        <f t="shared" si="180"/>
        <v/>
      </c>
      <c r="M1076" s="41" t="str">
        <f t="shared" si="181"/>
        <v/>
      </c>
      <c r="N1076" s="22" t="str">
        <f t="shared" si="182"/>
        <v xml:space="preserve"> </v>
      </c>
      <c r="O1076" s="22" t="str">
        <f t="shared" si="178"/>
        <v/>
      </c>
      <c r="P1076" s="22" t="str">
        <f t="shared" si="183"/>
        <v/>
      </c>
      <c r="Q1076" s="22" t="str">
        <f t="shared" si="179"/>
        <v>D2</v>
      </c>
    </row>
    <row r="1077" spans="1:17" x14ac:dyDescent="0.25">
      <c r="A1077" s="125" t="str">
        <f t="shared" si="184"/>
        <v/>
      </c>
      <c r="B1077" s="123" t="str">
        <f t="shared" si="185"/>
        <v/>
      </c>
      <c r="C1077" s="125" t="str">
        <f t="shared" si="186"/>
        <v/>
      </c>
      <c r="D1077" s="42"/>
      <c r="E1077" s="23" t="str">
        <f>IF(D1077="","",VLOOKUP(D1077,MASTERLIST!$A:$E,3,FALSE))</f>
        <v/>
      </c>
      <c r="F1077" s="23" t="str">
        <f>IF(D1077="","",VLOOKUP(D1077,MASTERLIST!$A:$E,4,FALSE))</f>
        <v/>
      </c>
      <c r="G1077" s="23" t="str">
        <f>IF(D1077="","",VLOOKUP(D1077,MASTERLIST!$A:$E,5,FALSE))</f>
        <v/>
      </c>
      <c r="H1077" s="23" t="str">
        <f>IF(D1077="","",VLOOKUP(D1077,MASTERLIST!$A:$E,2,FALSE))</f>
        <v/>
      </c>
      <c r="I1077" s="42"/>
      <c r="J1077" s="42"/>
      <c r="K1077" s="42"/>
      <c r="L1077" s="41" t="str">
        <f t="shared" si="180"/>
        <v/>
      </c>
      <c r="M1077" s="41" t="str">
        <f t="shared" si="181"/>
        <v/>
      </c>
      <c r="N1077" s="22" t="str">
        <f t="shared" si="182"/>
        <v xml:space="preserve"> </v>
      </c>
      <c r="O1077" s="22" t="str">
        <f t="shared" si="178"/>
        <v/>
      </c>
      <c r="P1077" s="22" t="str">
        <f t="shared" si="183"/>
        <v/>
      </c>
      <c r="Q1077" s="22" t="str">
        <f t="shared" si="179"/>
        <v>D2</v>
      </c>
    </row>
    <row r="1078" spans="1:17" x14ac:dyDescent="0.25">
      <c r="A1078" s="125" t="str">
        <f t="shared" si="184"/>
        <v/>
      </c>
      <c r="B1078" s="123" t="str">
        <f t="shared" si="185"/>
        <v/>
      </c>
      <c r="C1078" s="125" t="str">
        <f t="shared" si="186"/>
        <v/>
      </c>
      <c r="D1078" s="42"/>
      <c r="E1078" s="23" t="str">
        <f>IF(D1078="","",VLOOKUP(D1078,MASTERLIST!$A:$E,3,FALSE))</f>
        <v/>
      </c>
      <c r="F1078" s="23" t="str">
        <f>IF(D1078="","",VLOOKUP(D1078,MASTERLIST!$A:$E,4,FALSE))</f>
        <v/>
      </c>
      <c r="G1078" s="23" t="str">
        <f>IF(D1078="","",VLOOKUP(D1078,MASTERLIST!$A:$E,5,FALSE))</f>
        <v/>
      </c>
      <c r="H1078" s="23" t="str">
        <f>IF(D1078="","",VLOOKUP(D1078,MASTERLIST!$A:$E,2,FALSE))</f>
        <v/>
      </c>
      <c r="I1078" s="42"/>
      <c r="J1078" s="42"/>
      <c r="K1078" s="42"/>
      <c r="L1078" s="41" t="str">
        <f t="shared" si="180"/>
        <v/>
      </c>
      <c r="M1078" s="41" t="str">
        <f t="shared" si="181"/>
        <v/>
      </c>
      <c r="N1078" s="22" t="str">
        <f t="shared" si="182"/>
        <v xml:space="preserve"> </v>
      </c>
      <c r="O1078" s="22" t="str">
        <f t="shared" si="178"/>
        <v/>
      </c>
      <c r="P1078" s="22" t="str">
        <f t="shared" si="183"/>
        <v/>
      </c>
      <c r="Q1078" s="22" t="str">
        <f t="shared" si="179"/>
        <v>D2</v>
      </c>
    </row>
    <row r="1079" spans="1:17" x14ac:dyDescent="0.25">
      <c r="A1079" s="125" t="str">
        <f t="shared" si="184"/>
        <v/>
      </c>
      <c r="B1079" s="123" t="str">
        <f t="shared" si="185"/>
        <v/>
      </c>
      <c r="C1079" s="125" t="str">
        <f t="shared" si="186"/>
        <v/>
      </c>
      <c r="D1079" s="42"/>
      <c r="E1079" s="23" t="str">
        <f>IF(D1079="","",VLOOKUP(D1079,MASTERLIST!$A:$E,3,FALSE))</f>
        <v/>
      </c>
      <c r="F1079" s="23" t="str">
        <f>IF(D1079="","",VLOOKUP(D1079,MASTERLIST!$A:$E,4,FALSE))</f>
        <v/>
      </c>
      <c r="G1079" s="23" t="str">
        <f>IF(D1079="","",VLOOKUP(D1079,MASTERLIST!$A:$E,5,FALSE))</f>
        <v/>
      </c>
      <c r="H1079" s="23" t="str">
        <f>IF(D1079="","",VLOOKUP(D1079,MASTERLIST!$A:$E,2,FALSE))</f>
        <v/>
      </c>
      <c r="I1079" s="42"/>
      <c r="J1079" s="42"/>
      <c r="K1079" s="42"/>
      <c r="L1079" s="41" t="str">
        <f t="shared" si="180"/>
        <v/>
      </c>
      <c r="M1079" s="41" t="str">
        <f t="shared" si="181"/>
        <v/>
      </c>
      <c r="N1079" s="22" t="str">
        <f t="shared" si="182"/>
        <v xml:space="preserve"> </v>
      </c>
      <c r="O1079" s="22" t="str">
        <f t="shared" si="178"/>
        <v/>
      </c>
      <c r="P1079" s="22" t="str">
        <f t="shared" si="183"/>
        <v/>
      </c>
      <c r="Q1079" s="22" t="str">
        <f t="shared" si="179"/>
        <v>D2</v>
      </c>
    </row>
    <row r="1080" spans="1:17" x14ac:dyDescent="0.25">
      <c r="A1080" s="125" t="str">
        <f t="shared" si="184"/>
        <v/>
      </c>
      <c r="B1080" s="123" t="str">
        <f t="shared" si="185"/>
        <v/>
      </c>
      <c r="C1080" s="125" t="str">
        <f t="shared" si="186"/>
        <v/>
      </c>
      <c r="D1080" s="42"/>
      <c r="E1080" s="23" t="str">
        <f>IF(D1080="","",VLOOKUP(D1080,MASTERLIST!$A:$E,3,FALSE))</f>
        <v/>
      </c>
      <c r="F1080" s="23" t="str">
        <f>IF(D1080="","",VLOOKUP(D1080,MASTERLIST!$A:$E,4,FALSE))</f>
        <v/>
      </c>
      <c r="G1080" s="23" t="str">
        <f>IF(D1080="","",VLOOKUP(D1080,MASTERLIST!$A:$E,5,FALSE))</f>
        <v/>
      </c>
      <c r="H1080" s="23" t="str">
        <f>IF(D1080="","",VLOOKUP(D1080,MASTERLIST!$A:$E,2,FALSE))</f>
        <v/>
      </c>
      <c r="I1080" s="42"/>
      <c r="J1080" s="42"/>
      <c r="K1080" s="42"/>
      <c r="L1080" s="41" t="str">
        <f t="shared" si="180"/>
        <v/>
      </c>
      <c r="M1080" s="41" t="str">
        <f t="shared" si="181"/>
        <v/>
      </c>
      <c r="N1080" s="22" t="str">
        <f t="shared" si="182"/>
        <v xml:space="preserve"> </v>
      </c>
      <c r="O1080" s="22" t="str">
        <f t="shared" si="178"/>
        <v/>
      </c>
      <c r="P1080" s="22" t="str">
        <f t="shared" si="183"/>
        <v/>
      </c>
      <c r="Q1080" s="22" t="str">
        <f t="shared" si="179"/>
        <v>D2</v>
      </c>
    </row>
    <row r="1081" spans="1:17" x14ac:dyDescent="0.25">
      <c r="A1081" s="125" t="str">
        <f t="shared" si="184"/>
        <v/>
      </c>
      <c r="B1081" s="123" t="str">
        <f t="shared" si="185"/>
        <v/>
      </c>
      <c r="C1081" s="125" t="str">
        <f t="shared" si="186"/>
        <v/>
      </c>
      <c r="D1081" s="42"/>
      <c r="E1081" s="23" t="str">
        <f>IF(D1081="","",VLOOKUP(D1081,MASTERLIST!$A:$E,3,FALSE))</f>
        <v/>
      </c>
      <c r="F1081" s="23" t="str">
        <f>IF(D1081="","",VLOOKUP(D1081,MASTERLIST!$A:$E,4,FALSE))</f>
        <v/>
      </c>
      <c r="G1081" s="23" t="str">
        <f>IF(D1081="","",VLOOKUP(D1081,MASTERLIST!$A:$E,5,FALSE))</f>
        <v/>
      </c>
      <c r="H1081" s="23" t="str">
        <f>IF(D1081="","",VLOOKUP(D1081,MASTERLIST!$A:$E,2,FALSE))</f>
        <v/>
      </c>
      <c r="I1081" s="42"/>
      <c r="J1081" s="42"/>
      <c r="K1081" s="42"/>
      <c r="L1081" s="41" t="str">
        <f t="shared" si="180"/>
        <v/>
      </c>
      <c r="M1081" s="41" t="str">
        <f t="shared" si="181"/>
        <v/>
      </c>
      <c r="N1081" s="22" t="str">
        <f t="shared" si="182"/>
        <v xml:space="preserve"> </v>
      </c>
      <c r="O1081" s="22" t="str">
        <f t="shared" si="178"/>
        <v/>
      </c>
      <c r="P1081" s="22" t="str">
        <f t="shared" si="183"/>
        <v/>
      </c>
      <c r="Q1081" s="22" t="str">
        <f t="shared" si="179"/>
        <v>D2</v>
      </c>
    </row>
    <row r="1082" spans="1:17" x14ac:dyDescent="0.25">
      <c r="A1082" s="125" t="str">
        <f t="shared" si="184"/>
        <v/>
      </c>
      <c r="B1082" s="123" t="str">
        <f t="shared" si="185"/>
        <v/>
      </c>
      <c r="C1082" s="125" t="str">
        <f t="shared" si="186"/>
        <v/>
      </c>
      <c r="D1082" s="42"/>
      <c r="E1082" s="23" t="str">
        <f>IF(D1082="","",VLOOKUP(D1082,MASTERLIST!$A:$E,3,FALSE))</f>
        <v/>
      </c>
      <c r="F1082" s="23" t="str">
        <f>IF(D1082="","",VLOOKUP(D1082,MASTERLIST!$A:$E,4,FALSE))</f>
        <v/>
      </c>
      <c r="G1082" s="23" t="str">
        <f>IF(D1082="","",VLOOKUP(D1082,MASTERLIST!$A:$E,5,FALSE))</f>
        <v/>
      </c>
      <c r="H1082" s="23" t="str">
        <f>IF(D1082="","",VLOOKUP(D1082,MASTERLIST!$A:$E,2,FALSE))</f>
        <v/>
      </c>
      <c r="I1082" s="42"/>
      <c r="J1082" s="42"/>
      <c r="K1082" s="42"/>
      <c r="L1082" s="41" t="str">
        <f t="shared" si="180"/>
        <v/>
      </c>
      <c r="M1082" s="41" t="str">
        <f t="shared" si="181"/>
        <v/>
      </c>
      <c r="N1082" s="22" t="str">
        <f t="shared" si="182"/>
        <v xml:space="preserve"> </v>
      </c>
      <c r="O1082" s="22" t="str">
        <f t="shared" si="178"/>
        <v/>
      </c>
      <c r="P1082" s="22" t="str">
        <f t="shared" si="183"/>
        <v/>
      </c>
      <c r="Q1082" s="22" t="str">
        <f t="shared" si="179"/>
        <v>D2</v>
      </c>
    </row>
    <row r="1083" spans="1:17" x14ac:dyDescent="0.25">
      <c r="A1083" s="125" t="str">
        <f t="shared" si="184"/>
        <v/>
      </c>
      <c r="B1083" s="123" t="str">
        <f t="shared" si="185"/>
        <v/>
      </c>
      <c r="C1083" s="125" t="str">
        <f t="shared" si="186"/>
        <v/>
      </c>
      <c r="D1083" s="42"/>
      <c r="E1083" s="23" t="str">
        <f>IF(D1083="","",VLOOKUP(D1083,MASTERLIST!$A:$E,3,FALSE))</f>
        <v/>
      </c>
      <c r="F1083" s="23" t="str">
        <f>IF(D1083="","",VLOOKUP(D1083,MASTERLIST!$A:$E,4,FALSE))</f>
        <v/>
      </c>
      <c r="G1083" s="23" t="str">
        <f>IF(D1083="","",VLOOKUP(D1083,MASTERLIST!$A:$E,5,FALSE))</f>
        <v/>
      </c>
      <c r="H1083" s="23" t="str">
        <f>IF(D1083="","",VLOOKUP(D1083,MASTERLIST!$A:$E,2,FALSE))</f>
        <v/>
      </c>
      <c r="I1083" s="42"/>
      <c r="J1083" s="42"/>
      <c r="K1083" s="42"/>
      <c r="L1083" s="41" t="str">
        <f t="shared" si="180"/>
        <v/>
      </c>
      <c r="M1083" s="41" t="str">
        <f t="shared" si="181"/>
        <v/>
      </c>
      <c r="N1083" s="22" t="str">
        <f t="shared" si="182"/>
        <v xml:space="preserve"> </v>
      </c>
      <c r="O1083" s="22" t="str">
        <f t="shared" si="178"/>
        <v/>
      </c>
      <c r="P1083" s="22" t="str">
        <f t="shared" si="183"/>
        <v/>
      </c>
      <c r="Q1083" s="22" t="str">
        <f t="shared" si="179"/>
        <v>D2</v>
      </c>
    </row>
    <row r="1084" spans="1:17" x14ac:dyDescent="0.25">
      <c r="A1084" s="125" t="str">
        <f t="shared" si="184"/>
        <v/>
      </c>
      <c r="B1084" s="123" t="str">
        <f t="shared" si="185"/>
        <v/>
      </c>
      <c r="C1084" s="125" t="str">
        <f t="shared" si="186"/>
        <v/>
      </c>
      <c r="D1084" s="42"/>
      <c r="E1084" s="23" t="str">
        <f>IF(D1084="","",VLOOKUP(D1084,MASTERLIST!$A:$E,3,FALSE))</f>
        <v/>
      </c>
      <c r="F1084" s="23" t="str">
        <f>IF(D1084="","",VLOOKUP(D1084,MASTERLIST!$A:$E,4,FALSE))</f>
        <v/>
      </c>
      <c r="G1084" s="23" t="str">
        <f>IF(D1084="","",VLOOKUP(D1084,MASTERLIST!$A:$E,5,FALSE))</f>
        <v/>
      </c>
      <c r="H1084" s="23" t="str">
        <f>IF(D1084="","",VLOOKUP(D1084,MASTERLIST!$A:$E,2,FALSE))</f>
        <v/>
      </c>
      <c r="I1084" s="42"/>
      <c r="J1084" s="42"/>
      <c r="K1084" s="42"/>
      <c r="L1084" s="41" t="str">
        <f t="shared" si="180"/>
        <v/>
      </c>
      <c r="M1084" s="41" t="str">
        <f t="shared" si="181"/>
        <v/>
      </c>
      <c r="N1084" s="22" t="str">
        <f t="shared" si="182"/>
        <v xml:space="preserve"> </v>
      </c>
      <c r="O1084" s="22" t="str">
        <f t="shared" si="178"/>
        <v/>
      </c>
      <c r="P1084" s="22" t="str">
        <f t="shared" si="183"/>
        <v/>
      </c>
      <c r="Q1084" s="22" t="str">
        <f t="shared" si="179"/>
        <v>D2</v>
      </c>
    </row>
    <row r="1085" spans="1:17" x14ac:dyDescent="0.25">
      <c r="A1085" s="125" t="str">
        <f t="shared" si="184"/>
        <v/>
      </c>
      <c r="B1085" s="123" t="str">
        <f t="shared" si="185"/>
        <v/>
      </c>
      <c r="C1085" s="125" t="str">
        <f t="shared" si="186"/>
        <v/>
      </c>
      <c r="D1085" s="42"/>
      <c r="E1085" s="23" t="str">
        <f>IF(D1085="","",VLOOKUP(D1085,MASTERLIST!$A:$E,3,FALSE))</f>
        <v/>
      </c>
      <c r="F1085" s="23" t="str">
        <f>IF(D1085="","",VLOOKUP(D1085,MASTERLIST!$A:$E,4,FALSE))</f>
        <v/>
      </c>
      <c r="G1085" s="23" t="str">
        <f>IF(D1085="","",VLOOKUP(D1085,MASTERLIST!$A:$E,5,FALSE))</f>
        <v/>
      </c>
      <c r="H1085" s="23" t="str">
        <f>IF(D1085="","",VLOOKUP(D1085,MASTERLIST!$A:$E,2,FALSE))</f>
        <v/>
      </c>
      <c r="I1085" s="42"/>
      <c r="J1085" s="42"/>
      <c r="K1085" s="42"/>
      <c r="L1085" s="41" t="str">
        <f t="shared" si="180"/>
        <v/>
      </c>
      <c r="M1085" s="41" t="str">
        <f t="shared" si="181"/>
        <v/>
      </c>
      <c r="N1085" s="22" t="str">
        <f t="shared" si="182"/>
        <v xml:space="preserve"> </v>
      </c>
      <c r="O1085" s="22" t="str">
        <f t="shared" si="178"/>
        <v/>
      </c>
      <c r="P1085" s="22" t="str">
        <f t="shared" si="183"/>
        <v/>
      </c>
      <c r="Q1085" s="22" t="str">
        <f t="shared" si="179"/>
        <v>D2</v>
      </c>
    </row>
    <row r="1086" spans="1:17" x14ac:dyDescent="0.25">
      <c r="A1086" s="125" t="str">
        <f t="shared" si="184"/>
        <v/>
      </c>
      <c r="B1086" s="123" t="str">
        <f t="shared" si="185"/>
        <v/>
      </c>
      <c r="C1086" s="125" t="str">
        <f t="shared" si="186"/>
        <v/>
      </c>
      <c r="D1086" s="42"/>
      <c r="E1086" s="23" t="str">
        <f>IF(D1086="","",VLOOKUP(D1086,MASTERLIST!$A:$E,3,FALSE))</f>
        <v/>
      </c>
      <c r="F1086" s="23" t="str">
        <f>IF(D1086="","",VLOOKUP(D1086,MASTERLIST!$A:$E,4,FALSE))</f>
        <v/>
      </c>
      <c r="G1086" s="23" t="str">
        <f>IF(D1086="","",VLOOKUP(D1086,MASTERLIST!$A:$E,5,FALSE))</f>
        <v/>
      </c>
      <c r="H1086" s="23" t="str">
        <f>IF(D1086="","",VLOOKUP(D1086,MASTERLIST!$A:$E,2,FALSE))</f>
        <v/>
      </c>
      <c r="I1086" s="42"/>
      <c r="J1086" s="42"/>
      <c r="K1086" s="42"/>
      <c r="L1086" s="41" t="str">
        <f t="shared" si="180"/>
        <v/>
      </c>
      <c r="M1086" s="41" t="str">
        <f t="shared" si="181"/>
        <v/>
      </c>
      <c r="N1086" s="22" t="str">
        <f t="shared" si="182"/>
        <v xml:space="preserve"> </v>
      </c>
      <c r="O1086" s="22" t="str">
        <f t="shared" si="178"/>
        <v/>
      </c>
      <c r="P1086" s="22" t="str">
        <f t="shared" si="183"/>
        <v/>
      </c>
      <c r="Q1086" s="22" t="str">
        <f t="shared" si="179"/>
        <v>D2</v>
      </c>
    </row>
    <row r="1087" spans="1:17" x14ac:dyDescent="0.25">
      <c r="A1087" s="125" t="str">
        <f t="shared" si="184"/>
        <v/>
      </c>
      <c r="B1087" s="123" t="str">
        <f t="shared" si="185"/>
        <v/>
      </c>
      <c r="C1087" s="125" t="str">
        <f t="shared" si="186"/>
        <v/>
      </c>
      <c r="D1087" s="42"/>
      <c r="E1087" s="23" t="str">
        <f>IF(D1087="","",VLOOKUP(D1087,MASTERLIST!$A:$E,3,FALSE))</f>
        <v/>
      </c>
      <c r="F1087" s="23" t="str">
        <f>IF(D1087="","",VLOOKUP(D1087,MASTERLIST!$A:$E,4,FALSE))</f>
        <v/>
      </c>
      <c r="G1087" s="23" t="str">
        <f>IF(D1087="","",VLOOKUP(D1087,MASTERLIST!$A:$E,5,FALSE))</f>
        <v/>
      </c>
      <c r="H1087" s="23" t="str">
        <f>IF(D1087="","",VLOOKUP(D1087,MASTERLIST!$A:$E,2,FALSE))</f>
        <v/>
      </c>
      <c r="I1087" s="42"/>
      <c r="J1087" s="42"/>
      <c r="K1087" s="42"/>
      <c r="L1087" s="41" t="str">
        <f t="shared" si="180"/>
        <v/>
      </c>
      <c r="M1087" s="41" t="str">
        <f t="shared" si="181"/>
        <v/>
      </c>
      <c r="N1087" s="22" t="str">
        <f t="shared" si="182"/>
        <v xml:space="preserve"> </v>
      </c>
      <c r="O1087" s="22" t="str">
        <f t="shared" si="178"/>
        <v/>
      </c>
      <c r="P1087" s="22" t="str">
        <f t="shared" si="183"/>
        <v/>
      </c>
      <c r="Q1087" s="22" t="str">
        <f t="shared" si="179"/>
        <v>D2</v>
      </c>
    </row>
    <row r="1088" spans="1:17" x14ac:dyDescent="0.25">
      <c r="A1088" s="125" t="str">
        <f t="shared" si="184"/>
        <v/>
      </c>
      <c r="B1088" s="123" t="str">
        <f t="shared" si="185"/>
        <v/>
      </c>
      <c r="C1088" s="125" t="str">
        <f t="shared" si="186"/>
        <v/>
      </c>
      <c r="D1088" s="42"/>
      <c r="E1088" s="23" t="str">
        <f>IF(D1088="","",VLOOKUP(D1088,MASTERLIST!$A:$E,3,FALSE))</f>
        <v/>
      </c>
      <c r="F1088" s="23" t="str">
        <f>IF(D1088="","",VLOOKUP(D1088,MASTERLIST!$A:$E,4,FALSE))</f>
        <v/>
      </c>
      <c r="G1088" s="23" t="str">
        <f>IF(D1088="","",VLOOKUP(D1088,MASTERLIST!$A:$E,5,FALSE))</f>
        <v/>
      </c>
      <c r="H1088" s="23" t="str">
        <f>IF(D1088="","",VLOOKUP(D1088,MASTERLIST!$A:$E,2,FALSE))</f>
        <v/>
      </c>
      <c r="I1088" s="42"/>
      <c r="J1088" s="42"/>
      <c r="K1088" s="42"/>
      <c r="L1088" s="41" t="str">
        <f t="shared" si="180"/>
        <v/>
      </c>
      <c r="M1088" s="41" t="str">
        <f t="shared" si="181"/>
        <v/>
      </c>
      <c r="N1088" s="22" t="str">
        <f t="shared" si="182"/>
        <v xml:space="preserve"> </v>
      </c>
      <c r="O1088" s="22" t="str">
        <f t="shared" si="178"/>
        <v/>
      </c>
      <c r="P1088" s="22" t="str">
        <f t="shared" si="183"/>
        <v/>
      </c>
      <c r="Q1088" s="22" t="str">
        <f t="shared" si="179"/>
        <v>D2</v>
      </c>
    </row>
    <row r="1089" spans="1:17" x14ac:dyDescent="0.25">
      <c r="A1089" s="125" t="str">
        <f t="shared" si="184"/>
        <v/>
      </c>
      <c r="B1089" s="123" t="str">
        <f t="shared" si="185"/>
        <v/>
      </c>
      <c r="C1089" s="125" t="str">
        <f t="shared" si="186"/>
        <v/>
      </c>
      <c r="D1089" s="42"/>
      <c r="E1089" s="23" t="str">
        <f>IF(D1089="","",VLOOKUP(D1089,MASTERLIST!$A:$E,3,FALSE))</f>
        <v/>
      </c>
      <c r="F1089" s="23" t="str">
        <f>IF(D1089="","",VLOOKUP(D1089,MASTERLIST!$A:$E,4,FALSE))</f>
        <v/>
      </c>
      <c r="G1089" s="23" t="str">
        <f>IF(D1089="","",VLOOKUP(D1089,MASTERLIST!$A:$E,5,FALSE))</f>
        <v/>
      </c>
      <c r="H1089" s="23" t="str">
        <f>IF(D1089="","",VLOOKUP(D1089,MASTERLIST!$A:$E,2,FALSE))</f>
        <v/>
      </c>
      <c r="I1089" s="42"/>
      <c r="J1089" s="42"/>
      <c r="K1089" s="42"/>
      <c r="L1089" s="41" t="str">
        <f t="shared" si="180"/>
        <v/>
      </c>
      <c r="M1089" s="41" t="str">
        <f t="shared" si="181"/>
        <v/>
      </c>
      <c r="N1089" s="22" t="str">
        <f t="shared" si="182"/>
        <v xml:space="preserve"> </v>
      </c>
      <c r="O1089" s="22" t="str">
        <f t="shared" si="178"/>
        <v/>
      </c>
      <c r="P1089" s="22" t="str">
        <f t="shared" si="183"/>
        <v/>
      </c>
      <c r="Q1089" s="22" t="str">
        <f t="shared" si="179"/>
        <v>D2</v>
      </c>
    </row>
    <row r="1090" spans="1:17" x14ac:dyDescent="0.25">
      <c r="A1090" s="125" t="str">
        <f t="shared" si="184"/>
        <v/>
      </c>
      <c r="B1090" s="123" t="str">
        <f t="shared" si="185"/>
        <v/>
      </c>
      <c r="C1090" s="125" t="str">
        <f t="shared" si="186"/>
        <v/>
      </c>
      <c r="D1090" s="42"/>
      <c r="E1090" s="23" t="str">
        <f>IF(D1090="","",VLOOKUP(D1090,MASTERLIST!$A:$E,3,FALSE))</f>
        <v/>
      </c>
      <c r="F1090" s="23" t="str">
        <f>IF(D1090="","",VLOOKUP(D1090,MASTERLIST!$A:$E,4,FALSE))</f>
        <v/>
      </c>
      <c r="G1090" s="23" t="str">
        <f>IF(D1090="","",VLOOKUP(D1090,MASTERLIST!$A:$E,5,FALSE))</f>
        <v/>
      </c>
      <c r="H1090" s="23" t="str">
        <f>IF(D1090="","",VLOOKUP(D1090,MASTERLIST!$A:$E,2,FALSE))</f>
        <v/>
      </c>
      <c r="I1090" s="42"/>
      <c r="J1090" s="42"/>
      <c r="K1090" s="42"/>
      <c r="L1090" s="41" t="str">
        <f t="shared" si="180"/>
        <v/>
      </c>
      <c r="M1090" s="41" t="str">
        <f t="shared" si="181"/>
        <v/>
      </c>
      <c r="N1090" s="22" t="str">
        <f t="shared" si="182"/>
        <v xml:space="preserve"> </v>
      </c>
      <c r="O1090" s="22" t="str">
        <f t="shared" si="178"/>
        <v/>
      </c>
      <c r="P1090" s="22" t="str">
        <f t="shared" si="183"/>
        <v/>
      </c>
      <c r="Q1090" s="22" t="str">
        <f t="shared" si="179"/>
        <v>D2</v>
      </c>
    </row>
    <row r="1091" spans="1:17" x14ac:dyDescent="0.25">
      <c r="A1091" s="125" t="str">
        <f t="shared" si="184"/>
        <v/>
      </c>
      <c r="B1091" s="123" t="str">
        <f t="shared" si="185"/>
        <v/>
      </c>
      <c r="C1091" s="125" t="str">
        <f t="shared" si="186"/>
        <v/>
      </c>
      <c r="D1091" s="42"/>
      <c r="E1091" s="23" t="str">
        <f>IF(D1091="","",VLOOKUP(D1091,MASTERLIST!$A:$E,3,FALSE))</f>
        <v/>
      </c>
      <c r="F1091" s="23" t="str">
        <f>IF(D1091="","",VLOOKUP(D1091,MASTERLIST!$A:$E,4,FALSE))</f>
        <v/>
      </c>
      <c r="G1091" s="23" t="str">
        <f>IF(D1091="","",VLOOKUP(D1091,MASTERLIST!$A:$E,5,FALSE))</f>
        <v/>
      </c>
      <c r="H1091" s="23" t="str">
        <f>IF(D1091="","",VLOOKUP(D1091,MASTERLIST!$A:$E,2,FALSE))</f>
        <v/>
      </c>
      <c r="I1091" s="42"/>
      <c r="J1091" s="42"/>
      <c r="K1091" s="42"/>
      <c r="L1091" s="41" t="str">
        <f t="shared" si="180"/>
        <v/>
      </c>
      <c r="M1091" s="41" t="str">
        <f t="shared" si="181"/>
        <v/>
      </c>
      <c r="N1091" s="22" t="str">
        <f t="shared" si="182"/>
        <v xml:space="preserve"> </v>
      </c>
      <c r="O1091" s="22" t="str">
        <f t="shared" ref="O1091:O1154" si="187">IFERROR(VLOOKUP(G1091,$R$2:$S$15,2,),"")</f>
        <v/>
      </c>
      <c r="P1091" s="22" t="str">
        <f t="shared" si="183"/>
        <v/>
      </c>
      <c r="Q1091" s="22" t="str">
        <f t="shared" ref="Q1091:Q1154" si="188">IF(A1091="","D2",RIGHT(A1091,2))</f>
        <v>D2</v>
      </c>
    </row>
    <row r="1092" spans="1:17" x14ac:dyDescent="0.25">
      <c r="A1092" s="125" t="str">
        <f t="shared" si="184"/>
        <v/>
      </c>
      <c r="B1092" s="123" t="str">
        <f t="shared" si="185"/>
        <v/>
      </c>
      <c r="C1092" s="125" t="str">
        <f t="shared" si="186"/>
        <v/>
      </c>
      <c r="D1092" s="42"/>
      <c r="E1092" s="23" t="str">
        <f>IF(D1092="","",VLOOKUP(D1092,MASTERLIST!$A:$E,3,FALSE))</f>
        <v/>
      </c>
      <c r="F1092" s="23" t="str">
        <f>IF(D1092="","",VLOOKUP(D1092,MASTERLIST!$A:$E,4,FALSE))</f>
        <v/>
      </c>
      <c r="G1092" s="23" t="str">
        <f>IF(D1092="","",VLOOKUP(D1092,MASTERLIST!$A:$E,5,FALSE))</f>
        <v/>
      </c>
      <c r="H1092" s="23" t="str">
        <f>IF(D1092="","",VLOOKUP(D1092,MASTERLIST!$A:$E,2,FALSE))</f>
        <v/>
      </c>
      <c r="I1092" s="42"/>
      <c r="J1092" s="42"/>
      <c r="K1092" s="42"/>
      <c r="L1092" s="41" t="str">
        <f t="shared" si="180"/>
        <v/>
      </c>
      <c r="M1092" s="41" t="str">
        <f t="shared" si="181"/>
        <v/>
      </c>
      <c r="N1092" s="22" t="str">
        <f t="shared" si="182"/>
        <v xml:space="preserve"> </v>
      </c>
      <c r="O1092" s="22" t="str">
        <f t="shared" si="187"/>
        <v/>
      </c>
      <c r="P1092" s="22" t="str">
        <f t="shared" si="183"/>
        <v/>
      </c>
      <c r="Q1092" s="22" t="str">
        <f t="shared" si="188"/>
        <v>D2</v>
      </c>
    </row>
    <row r="1093" spans="1:17" x14ac:dyDescent="0.25">
      <c r="A1093" s="125" t="str">
        <f t="shared" si="184"/>
        <v/>
      </c>
      <c r="B1093" s="123" t="str">
        <f t="shared" si="185"/>
        <v/>
      </c>
      <c r="C1093" s="125" t="str">
        <f t="shared" si="186"/>
        <v/>
      </c>
      <c r="D1093" s="42"/>
      <c r="E1093" s="23" t="str">
        <f>IF(D1093="","",VLOOKUP(D1093,MASTERLIST!$A:$E,3,FALSE))</f>
        <v/>
      </c>
      <c r="F1093" s="23" t="str">
        <f>IF(D1093="","",VLOOKUP(D1093,MASTERLIST!$A:$E,4,FALSE))</f>
        <v/>
      </c>
      <c r="G1093" s="23" t="str">
        <f>IF(D1093="","",VLOOKUP(D1093,MASTERLIST!$A:$E,5,FALSE))</f>
        <v/>
      </c>
      <c r="H1093" s="23" t="str">
        <f>IF(D1093="","",VLOOKUP(D1093,MASTERLIST!$A:$E,2,FALSE))</f>
        <v/>
      </c>
      <c r="I1093" s="42"/>
      <c r="J1093" s="42"/>
      <c r="K1093" s="42"/>
      <c r="L1093" s="41" t="str">
        <f t="shared" si="180"/>
        <v/>
      </c>
      <c r="M1093" s="41" t="str">
        <f t="shared" si="181"/>
        <v/>
      </c>
      <c r="N1093" s="22" t="str">
        <f t="shared" si="182"/>
        <v xml:space="preserve"> </v>
      </c>
      <c r="O1093" s="22" t="str">
        <f t="shared" si="187"/>
        <v/>
      </c>
      <c r="P1093" s="22" t="str">
        <f t="shared" si="183"/>
        <v/>
      </c>
      <c r="Q1093" s="22" t="str">
        <f t="shared" si="188"/>
        <v>D2</v>
      </c>
    </row>
    <row r="1094" spans="1:17" x14ac:dyDescent="0.25">
      <c r="A1094" s="125" t="str">
        <f t="shared" si="184"/>
        <v/>
      </c>
      <c r="B1094" s="123" t="str">
        <f t="shared" si="185"/>
        <v/>
      </c>
      <c r="C1094" s="125" t="str">
        <f t="shared" si="186"/>
        <v/>
      </c>
      <c r="D1094" s="42"/>
      <c r="E1094" s="23" t="str">
        <f>IF(D1094="","",VLOOKUP(D1094,MASTERLIST!$A:$E,3,FALSE))</f>
        <v/>
      </c>
      <c r="F1094" s="23" t="str">
        <f>IF(D1094="","",VLOOKUP(D1094,MASTERLIST!$A:$E,4,FALSE))</f>
        <v/>
      </c>
      <c r="G1094" s="23" t="str">
        <f>IF(D1094="","",VLOOKUP(D1094,MASTERLIST!$A:$E,5,FALSE))</f>
        <v/>
      </c>
      <c r="H1094" s="23" t="str">
        <f>IF(D1094="","",VLOOKUP(D1094,MASTERLIST!$A:$E,2,FALSE))</f>
        <v/>
      </c>
      <c r="I1094" s="42"/>
      <c r="J1094" s="42"/>
      <c r="K1094" s="42"/>
      <c r="L1094" s="41" t="str">
        <f t="shared" si="180"/>
        <v/>
      </c>
      <c r="M1094" s="41" t="str">
        <f t="shared" si="181"/>
        <v/>
      </c>
      <c r="N1094" s="22" t="str">
        <f t="shared" si="182"/>
        <v xml:space="preserve"> </v>
      </c>
      <c r="O1094" s="22" t="str">
        <f t="shared" si="187"/>
        <v/>
      </c>
      <c r="P1094" s="22" t="str">
        <f t="shared" si="183"/>
        <v/>
      </c>
      <c r="Q1094" s="22" t="str">
        <f t="shared" si="188"/>
        <v>D2</v>
      </c>
    </row>
    <row r="1095" spans="1:17" x14ac:dyDescent="0.25">
      <c r="A1095" s="125" t="str">
        <f t="shared" si="184"/>
        <v/>
      </c>
      <c r="B1095" s="123" t="str">
        <f t="shared" si="185"/>
        <v/>
      </c>
      <c r="C1095" s="125" t="str">
        <f t="shared" si="186"/>
        <v/>
      </c>
      <c r="D1095" s="42"/>
      <c r="E1095" s="23" t="str">
        <f>IF(D1095="","",VLOOKUP(D1095,MASTERLIST!$A:$E,3,FALSE))</f>
        <v/>
      </c>
      <c r="F1095" s="23" t="str">
        <f>IF(D1095="","",VLOOKUP(D1095,MASTERLIST!$A:$E,4,FALSE))</f>
        <v/>
      </c>
      <c r="G1095" s="23" t="str">
        <f>IF(D1095="","",VLOOKUP(D1095,MASTERLIST!$A:$E,5,FALSE))</f>
        <v/>
      </c>
      <c r="H1095" s="23" t="str">
        <f>IF(D1095="","",VLOOKUP(D1095,MASTERLIST!$A:$E,2,FALSE))</f>
        <v/>
      </c>
      <c r="I1095" s="42"/>
      <c r="J1095" s="42"/>
      <c r="K1095" s="42"/>
      <c r="L1095" s="41" t="str">
        <f t="shared" si="180"/>
        <v/>
      </c>
      <c r="M1095" s="41" t="str">
        <f t="shared" si="181"/>
        <v/>
      </c>
      <c r="N1095" s="22" t="str">
        <f t="shared" si="182"/>
        <v xml:space="preserve"> </v>
      </c>
      <c r="O1095" s="22" t="str">
        <f t="shared" si="187"/>
        <v/>
      </c>
      <c r="P1095" s="22" t="str">
        <f t="shared" si="183"/>
        <v/>
      </c>
      <c r="Q1095" s="22" t="str">
        <f t="shared" si="188"/>
        <v>D2</v>
      </c>
    </row>
    <row r="1096" spans="1:17" x14ac:dyDescent="0.25">
      <c r="A1096" s="125" t="str">
        <f t="shared" si="184"/>
        <v/>
      </c>
      <c r="B1096" s="123" t="str">
        <f t="shared" si="185"/>
        <v/>
      </c>
      <c r="C1096" s="125" t="str">
        <f t="shared" si="186"/>
        <v/>
      </c>
      <c r="D1096" s="42"/>
      <c r="E1096" s="23" t="str">
        <f>IF(D1096="","",VLOOKUP(D1096,MASTERLIST!$A:$E,3,FALSE))</f>
        <v/>
      </c>
      <c r="F1096" s="23" t="str">
        <f>IF(D1096="","",VLOOKUP(D1096,MASTERLIST!$A:$E,4,FALSE))</f>
        <v/>
      </c>
      <c r="G1096" s="23" t="str">
        <f>IF(D1096="","",VLOOKUP(D1096,MASTERLIST!$A:$E,5,FALSE))</f>
        <v/>
      </c>
      <c r="H1096" s="23" t="str">
        <f>IF(D1096="","",VLOOKUP(D1096,MASTERLIST!$A:$E,2,FALSE))</f>
        <v/>
      </c>
      <c r="I1096" s="42"/>
      <c r="J1096" s="42"/>
      <c r="K1096" s="42"/>
      <c r="L1096" s="41" t="str">
        <f t="shared" si="180"/>
        <v/>
      </c>
      <c r="M1096" s="41" t="str">
        <f t="shared" si="181"/>
        <v/>
      </c>
      <c r="N1096" s="22" t="str">
        <f t="shared" si="182"/>
        <v xml:space="preserve"> </v>
      </c>
      <c r="O1096" s="22" t="str">
        <f t="shared" si="187"/>
        <v/>
      </c>
      <c r="P1096" s="22" t="str">
        <f t="shared" si="183"/>
        <v/>
      </c>
      <c r="Q1096" s="22" t="str">
        <f t="shared" si="188"/>
        <v>D2</v>
      </c>
    </row>
    <row r="1097" spans="1:17" x14ac:dyDescent="0.25">
      <c r="A1097" s="125" t="str">
        <f t="shared" si="184"/>
        <v/>
      </c>
      <c r="B1097" s="123" t="str">
        <f t="shared" si="185"/>
        <v/>
      </c>
      <c r="C1097" s="125" t="str">
        <f t="shared" si="186"/>
        <v/>
      </c>
      <c r="D1097" s="42"/>
      <c r="E1097" s="23" t="str">
        <f>IF(D1097="","",VLOOKUP(D1097,MASTERLIST!$A:$E,3,FALSE))</f>
        <v/>
      </c>
      <c r="F1097" s="23" t="str">
        <f>IF(D1097="","",VLOOKUP(D1097,MASTERLIST!$A:$E,4,FALSE))</f>
        <v/>
      </c>
      <c r="G1097" s="23" t="str">
        <f>IF(D1097="","",VLOOKUP(D1097,MASTERLIST!$A:$E,5,FALSE))</f>
        <v/>
      </c>
      <c r="H1097" s="23" t="str">
        <f>IF(D1097="","",VLOOKUP(D1097,MASTERLIST!$A:$E,2,FALSE))</f>
        <v/>
      </c>
      <c r="I1097" s="42"/>
      <c r="J1097" s="42"/>
      <c r="K1097" s="42"/>
      <c r="L1097" s="41" t="str">
        <f t="shared" si="180"/>
        <v/>
      </c>
      <c r="M1097" s="41" t="str">
        <f t="shared" si="181"/>
        <v/>
      </c>
      <c r="N1097" s="22" t="str">
        <f t="shared" si="182"/>
        <v xml:space="preserve"> </v>
      </c>
      <c r="O1097" s="22" t="str">
        <f t="shared" si="187"/>
        <v/>
      </c>
      <c r="P1097" s="22" t="str">
        <f t="shared" si="183"/>
        <v/>
      </c>
      <c r="Q1097" s="22" t="str">
        <f t="shared" si="188"/>
        <v>D2</v>
      </c>
    </row>
    <row r="1098" spans="1:17" x14ac:dyDescent="0.25">
      <c r="A1098" s="125" t="str">
        <f t="shared" si="184"/>
        <v/>
      </c>
      <c r="B1098" s="123" t="str">
        <f t="shared" si="185"/>
        <v/>
      </c>
      <c r="C1098" s="125" t="str">
        <f t="shared" si="186"/>
        <v/>
      </c>
      <c r="D1098" s="42"/>
      <c r="E1098" s="23" t="str">
        <f>IF(D1098="","",VLOOKUP(D1098,MASTERLIST!$A:$E,3,FALSE))</f>
        <v/>
      </c>
      <c r="F1098" s="23" t="str">
        <f>IF(D1098="","",VLOOKUP(D1098,MASTERLIST!$A:$E,4,FALSE))</f>
        <v/>
      </c>
      <c r="G1098" s="23" t="str">
        <f>IF(D1098="","",VLOOKUP(D1098,MASTERLIST!$A:$E,5,FALSE))</f>
        <v/>
      </c>
      <c r="H1098" s="23" t="str">
        <f>IF(D1098="","",VLOOKUP(D1098,MASTERLIST!$A:$E,2,FALSE))</f>
        <v/>
      </c>
      <c r="I1098" s="42"/>
      <c r="J1098" s="42"/>
      <c r="K1098" s="42"/>
      <c r="L1098" s="41" t="str">
        <f t="shared" si="180"/>
        <v/>
      </c>
      <c r="M1098" s="41" t="str">
        <f t="shared" si="181"/>
        <v/>
      </c>
      <c r="N1098" s="22" t="str">
        <f t="shared" si="182"/>
        <v xml:space="preserve"> </v>
      </c>
      <c r="O1098" s="22" t="str">
        <f t="shared" si="187"/>
        <v/>
      </c>
      <c r="P1098" s="22" t="str">
        <f t="shared" si="183"/>
        <v/>
      </c>
      <c r="Q1098" s="22" t="str">
        <f t="shared" si="188"/>
        <v>D2</v>
      </c>
    </row>
    <row r="1099" spans="1:17" x14ac:dyDescent="0.25">
      <c r="A1099" s="125" t="str">
        <f t="shared" si="184"/>
        <v/>
      </c>
      <c r="B1099" s="123" t="str">
        <f t="shared" si="185"/>
        <v/>
      </c>
      <c r="C1099" s="125" t="str">
        <f t="shared" si="186"/>
        <v/>
      </c>
      <c r="D1099" s="42"/>
      <c r="E1099" s="23" t="str">
        <f>IF(D1099="","",VLOOKUP(D1099,MASTERLIST!$A:$E,3,FALSE))</f>
        <v/>
      </c>
      <c r="F1099" s="23" t="str">
        <f>IF(D1099="","",VLOOKUP(D1099,MASTERLIST!$A:$E,4,FALSE))</f>
        <v/>
      </c>
      <c r="G1099" s="23" t="str">
        <f>IF(D1099="","",VLOOKUP(D1099,MASTERLIST!$A:$E,5,FALSE))</f>
        <v/>
      </c>
      <c r="H1099" s="23" t="str">
        <f>IF(D1099="","",VLOOKUP(D1099,MASTERLIST!$A:$E,2,FALSE))</f>
        <v/>
      </c>
      <c r="I1099" s="42"/>
      <c r="J1099" s="42"/>
      <c r="K1099" s="42"/>
      <c r="L1099" s="41" t="str">
        <f t="shared" si="180"/>
        <v/>
      </c>
      <c r="M1099" s="41" t="str">
        <f t="shared" si="181"/>
        <v/>
      </c>
      <c r="N1099" s="22" t="str">
        <f t="shared" si="182"/>
        <v xml:space="preserve"> </v>
      </c>
      <c r="O1099" s="22" t="str">
        <f t="shared" si="187"/>
        <v/>
      </c>
      <c r="P1099" s="22" t="str">
        <f t="shared" si="183"/>
        <v/>
      </c>
      <c r="Q1099" s="22" t="str">
        <f t="shared" si="188"/>
        <v>D2</v>
      </c>
    </row>
    <row r="1100" spans="1:17" x14ac:dyDescent="0.25">
      <c r="A1100" s="125" t="str">
        <f t="shared" si="184"/>
        <v/>
      </c>
      <c r="B1100" s="123" t="str">
        <f t="shared" si="185"/>
        <v/>
      </c>
      <c r="C1100" s="125" t="str">
        <f t="shared" si="186"/>
        <v/>
      </c>
      <c r="D1100" s="42"/>
      <c r="E1100" s="23" t="str">
        <f>IF(D1100="","",VLOOKUP(D1100,MASTERLIST!$A:$E,3,FALSE))</f>
        <v/>
      </c>
      <c r="F1100" s="23" t="str">
        <f>IF(D1100="","",VLOOKUP(D1100,MASTERLIST!$A:$E,4,FALSE))</f>
        <v/>
      </c>
      <c r="G1100" s="23" t="str">
        <f>IF(D1100="","",VLOOKUP(D1100,MASTERLIST!$A:$E,5,FALSE))</f>
        <v/>
      </c>
      <c r="H1100" s="23" t="str">
        <f>IF(D1100="","",VLOOKUP(D1100,MASTERLIST!$A:$E,2,FALSE))</f>
        <v/>
      </c>
      <c r="I1100" s="42"/>
      <c r="J1100" s="42"/>
      <c r="K1100" s="42"/>
      <c r="L1100" s="41" t="str">
        <f t="shared" si="180"/>
        <v/>
      </c>
      <c r="M1100" s="41" t="str">
        <f t="shared" si="181"/>
        <v/>
      </c>
      <c r="N1100" s="22" t="str">
        <f t="shared" si="182"/>
        <v xml:space="preserve"> </v>
      </c>
      <c r="O1100" s="22" t="str">
        <f t="shared" si="187"/>
        <v/>
      </c>
      <c r="P1100" s="22" t="str">
        <f t="shared" si="183"/>
        <v/>
      </c>
      <c r="Q1100" s="22" t="str">
        <f t="shared" si="188"/>
        <v>D2</v>
      </c>
    </row>
    <row r="1101" spans="1:17" x14ac:dyDescent="0.25">
      <c r="A1101" s="125" t="str">
        <f t="shared" si="184"/>
        <v/>
      </c>
      <c r="B1101" s="123" t="str">
        <f t="shared" si="185"/>
        <v/>
      </c>
      <c r="C1101" s="125" t="str">
        <f t="shared" si="186"/>
        <v/>
      </c>
      <c r="D1101" s="42"/>
      <c r="E1101" s="23" t="str">
        <f>IF(D1101="","",VLOOKUP(D1101,MASTERLIST!$A:$E,3,FALSE))</f>
        <v/>
      </c>
      <c r="F1101" s="23" t="str">
        <f>IF(D1101="","",VLOOKUP(D1101,MASTERLIST!$A:$E,4,FALSE))</f>
        <v/>
      </c>
      <c r="G1101" s="23" t="str">
        <f>IF(D1101="","",VLOOKUP(D1101,MASTERLIST!$A:$E,5,FALSE))</f>
        <v/>
      </c>
      <c r="H1101" s="23" t="str">
        <f>IF(D1101="","",VLOOKUP(D1101,MASTERLIST!$A:$E,2,FALSE))</f>
        <v/>
      </c>
      <c r="I1101" s="42"/>
      <c r="J1101" s="42"/>
      <c r="K1101" s="42"/>
      <c r="L1101" s="41" t="str">
        <f t="shared" si="180"/>
        <v/>
      </c>
      <c r="M1101" s="41" t="str">
        <f t="shared" si="181"/>
        <v/>
      </c>
      <c r="N1101" s="22" t="str">
        <f t="shared" si="182"/>
        <v xml:space="preserve"> </v>
      </c>
      <c r="O1101" s="22" t="str">
        <f t="shared" si="187"/>
        <v/>
      </c>
      <c r="P1101" s="22" t="str">
        <f t="shared" si="183"/>
        <v/>
      </c>
      <c r="Q1101" s="22" t="str">
        <f t="shared" si="188"/>
        <v>D2</v>
      </c>
    </row>
    <row r="1102" spans="1:17" x14ac:dyDescent="0.25">
      <c r="A1102" s="125" t="str">
        <f t="shared" si="184"/>
        <v/>
      </c>
      <c r="B1102" s="123" t="str">
        <f t="shared" si="185"/>
        <v/>
      </c>
      <c r="C1102" s="125" t="str">
        <f t="shared" si="186"/>
        <v/>
      </c>
      <c r="D1102" s="42"/>
      <c r="E1102" s="23" t="str">
        <f>IF(D1102="","",VLOOKUP(D1102,MASTERLIST!$A:$E,3,FALSE))</f>
        <v/>
      </c>
      <c r="F1102" s="23" t="str">
        <f>IF(D1102="","",VLOOKUP(D1102,MASTERLIST!$A:$E,4,FALSE))</f>
        <v/>
      </c>
      <c r="G1102" s="23" t="str">
        <f>IF(D1102="","",VLOOKUP(D1102,MASTERLIST!$A:$E,5,FALSE))</f>
        <v/>
      </c>
      <c r="H1102" s="23" t="str">
        <f>IF(D1102="","",VLOOKUP(D1102,MASTERLIST!$A:$E,2,FALSE))</f>
        <v/>
      </c>
      <c r="I1102" s="42"/>
      <c r="J1102" s="42"/>
      <c r="K1102" s="42"/>
      <c r="L1102" s="41" t="str">
        <f t="shared" si="180"/>
        <v/>
      </c>
      <c r="M1102" s="41" t="str">
        <f t="shared" si="181"/>
        <v/>
      </c>
      <c r="N1102" s="22" t="str">
        <f t="shared" si="182"/>
        <v xml:space="preserve"> </v>
      </c>
      <c r="O1102" s="22" t="str">
        <f t="shared" si="187"/>
        <v/>
      </c>
      <c r="P1102" s="22" t="str">
        <f t="shared" si="183"/>
        <v/>
      </c>
      <c r="Q1102" s="22" t="str">
        <f t="shared" si="188"/>
        <v>D2</v>
      </c>
    </row>
    <row r="1103" spans="1:17" x14ac:dyDescent="0.25">
      <c r="A1103" s="125" t="str">
        <f t="shared" si="184"/>
        <v/>
      </c>
      <c r="B1103" s="123" t="str">
        <f t="shared" si="185"/>
        <v/>
      </c>
      <c r="C1103" s="125" t="str">
        <f t="shared" si="186"/>
        <v/>
      </c>
      <c r="D1103" s="42"/>
      <c r="E1103" s="23" t="str">
        <f>IF(D1103="","",VLOOKUP(D1103,MASTERLIST!$A:$E,3,FALSE))</f>
        <v/>
      </c>
      <c r="F1103" s="23" t="str">
        <f>IF(D1103="","",VLOOKUP(D1103,MASTERLIST!$A:$E,4,FALSE))</f>
        <v/>
      </c>
      <c r="G1103" s="23" t="str">
        <f>IF(D1103="","",VLOOKUP(D1103,MASTERLIST!$A:$E,5,FALSE))</f>
        <v/>
      </c>
      <c r="H1103" s="23" t="str">
        <f>IF(D1103="","",VLOOKUP(D1103,MASTERLIST!$A:$E,2,FALSE))</f>
        <v/>
      </c>
      <c r="I1103" s="42"/>
      <c r="J1103" s="42"/>
      <c r="K1103" s="42"/>
      <c r="L1103" s="41" t="str">
        <f t="shared" si="180"/>
        <v/>
      </c>
      <c r="M1103" s="41" t="str">
        <f t="shared" si="181"/>
        <v/>
      </c>
      <c r="N1103" s="22" t="str">
        <f t="shared" si="182"/>
        <v xml:space="preserve"> </v>
      </c>
      <c r="O1103" s="22" t="str">
        <f t="shared" si="187"/>
        <v/>
      </c>
      <c r="P1103" s="22" t="str">
        <f t="shared" si="183"/>
        <v/>
      </c>
      <c r="Q1103" s="22" t="str">
        <f t="shared" si="188"/>
        <v>D2</v>
      </c>
    </row>
    <row r="1104" spans="1:17" x14ac:dyDescent="0.25">
      <c r="A1104" s="125" t="str">
        <f t="shared" si="184"/>
        <v/>
      </c>
      <c r="B1104" s="123" t="str">
        <f t="shared" si="185"/>
        <v/>
      </c>
      <c r="C1104" s="125" t="str">
        <f t="shared" si="186"/>
        <v/>
      </c>
      <c r="D1104" s="42"/>
      <c r="E1104" s="23" t="str">
        <f>IF(D1104="","",VLOOKUP(D1104,MASTERLIST!$A:$E,3,FALSE))</f>
        <v/>
      </c>
      <c r="F1104" s="23" t="str">
        <f>IF(D1104="","",VLOOKUP(D1104,MASTERLIST!$A:$E,4,FALSE))</f>
        <v/>
      </c>
      <c r="G1104" s="23" t="str">
        <f>IF(D1104="","",VLOOKUP(D1104,MASTERLIST!$A:$E,5,FALSE))</f>
        <v/>
      </c>
      <c r="H1104" s="23" t="str">
        <f>IF(D1104="","",VLOOKUP(D1104,MASTERLIST!$A:$E,2,FALSE))</f>
        <v/>
      </c>
      <c r="I1104" s="42"/>
      <c r="J1104" s="42"/>
      <c r="K1104" s="42"/>
      <c r="L1104" s="41" t="str">
        <f t="shared" si="180"/>
        <v/>
      </c>
      <c r="M1104" s="41" t="str">
        <f t="shared" si="181"/>
        <v/>
      </c>
      <c r="N1104" s="22" t="str">
        <f t="shared" si="182"/>
        <v xml:space="preserve"> </v>
      </c>
      <c r="O1104" s="22" t="str">
        <f t="shared" si="187"/>
        <v/>
      </c>
      <c r="P1104" s="22" t="str">
        <f t="shared" si="183"/>
        <v/>
      </c>
      <c r="Q1104" s="22" t="str">
        <f t="shared" si="188"/>
        <v>D2</v>
      </c>
    </row>
    <row r="1105" spans="1:17" x14ac:dyDescent="0.25">
      <c r="A1105" s="125" t="str">
        <f t="shared" si="184"/>
        <v/>
      </c>
      <c r="B1105" s="123" t="str">
        <f t="shared" si="185"/>
        <v/>
      </c>
      <c r="C1105" s="125" t="str">
        <f t="shared" si="186"/>
        <v/>
      </c>
      <c r="D1105" s="42"/>
      <c r="E1105" s="23" t="str">
        <f>IF(D1105="","",VLOOKUP(D1105,MASTERLIST!$A:$E,3,FALSE))</f>
        <v/>
      </c>
      <c r="F1105" s="23" t="str">
        <f>IF(D1105="","",VLOOKUP(D1105,MASTERLIST!$A:$E,4,FALSE))</f>
        <v/>
      </c>
      <c r="G1105" s="23" t="str">
        <f>IF(D1105="","",VLOOKUP(D1105,MASTERLIST!$A:$E,5,FALSE))</f>
        <v/>
      </c>
      <c r="H1105" s="23" t="str">
        <f>IF(D1105="","",VLOOKUP(D1105,MASTERLIST!$A:$E,2,FALSE))</f>
        <v/>
      </c>
      <c r="I1105" s="42"/>
      <c r="J1105" s="42"/>
      <c r="K1105" s="42"/>
      <c r="L1105" s="41" t="str">
        <f t="shared" si="180"/>
        <v/>
      </c>
      <c r="M1105" s="41" t="str">
        <f t="shared" si="181"/>
        <v/>
      </c>
      <c r="N1105" s="22" t="str">
        <f t="shared" si="182"/>
        <v xml:space="preserve"> </v>
      </c>
      <c r="O1105" s="22" t="str">
        <f t="shared" si="187"/>
        <v/>
      </c>
      <c r="P1105" s="22" t="str">
        <f t="shared" si="183"/>
        <v/>
      </c>
      <c r="Q1105" s="22" t="str">
        <f t="shared" si="188"/>
        <v>D2</v>
      </c>
    </row>
    <row r="1106" spans="1:17" x14ac:dyDescent="0.25">
      <c r="A1106" s="125" t="str">
        <f t="shared" si="184"/>
        <v/>
      </c>
      <c r="B1106" s="123" t="str">
        <f t="shared" si="185"/>
        <v/>
      </c>
      <c r="C1106" s="125" t="str">
        <f t="shared" si="186"/>
        <v/>
      </c>
      <c r="D1106" s="42"/>
      <c r="E1106" s="23" t="str">
        <f>IF(D1106="","",VLOOKUP(D1106,MASTERLIST!$A:$E,3,FALSE))</f>
        <v/>
      </c>
      <c r="F1106" s="23" t="str">
        <f>IF(D1106="","",VLOOKUP(D1106,MASTERLIST!$A:$E,4,FALSE))</f>
        <v/>
      </c>
      <c r="G1106" s="23" t="str">
        <f>IF(D1106="","",VLOOKUP(D1106,MASTERLIST!$A:$E,5,FALSE))</f>
        <v/>
      </c>
      <c r="H1106" s="23" t="str">
        <f>IF(D1106="","",VLOOKUP(D1106,MASTERLIST!$A:$E,2,FALSE))</f>
        <v/>
      </c>
      <c r="I1106" s="42"/>
      <c r="J1106" s="42"/>
      <c r="K1106" s="42"/>
      <c r="L1106" s="41" t="str">
        <f t="shared" si="180"/>
        <v/>
      </c>
      <c r="M1106" s="41" t="str">
        <f t="shared" si="181"/>
        <v/>
      </c>
      <c r="N1106" s="22" t="str">
        <f t="shared" si="182"/>
        <v xml:space="preserve"> </v>
      </c>
      <c r="O1106" s="22" t="str">
        <f t="shared" si="187"/>
        <v/>
      </c>
      <c r="P1106" s="22" t="str">
        <f t="shared" si="183"/>
        <v/>
      </c>
      <c r="Q1106" s="22" t="str">
        <f t="shared" si="188"/>
        <v>D2</v>
      </c>
    </row>
    <row r="1107" spans="1:17" x14ac:dyDescent="0.25">
      <c r="A1107" s="125" t="str">
        <f t="shared" si="184"/>
        <v/>
      </c>
      <c r="B1107" s="123" t="str">
        <f t="shared" si="185"/>
        <v/>
      </c>
      <c r="C1107" s="125" t="str">
        <f t="shared" si="186"/>
        <v/>
      </c>
      <c r="D1107" s="42"/>
      <c r="E1107" s="23" t="str">
        <f>IF(D1107="","",VLOOKUP(D1107,MASTERLIST!$A:$E,3,FALSE))</f>
        <v/>
      </c>
      <c r="F1107" s="23" t="str">
        <f>IF(D1107="","",VLOOKUP(D1107,MASTERLIST!$A:$E,4,FALSE))</f>
        <v/>
      </c>
      <c r="G1107" s="23" t="str">
        <f>IF(D1107="","",VLOOKUP(D1107,MASTERLIST!$A:$E,5,FALSE))</f>
        <v/>
      </c>
      <c r="H1107" s="23" t="str">
        <f>IF(D1107="","",VLOOKUP(D1107,MASTERLIST!$A:$E,2,FALSE))</f>
        <v/>
      </c>
      <c r="I1107" s="42"/>
      <c r="J1107" s="42"/>
      <c r="K1107" s="42"/>
      <c r="L1107" s="41" t="str">
        <f t="shared" si="180"/>
        <v/>
      </c>
      <c r="M1107" s="41" t="str">
        <f t="shared" si="181"/>
        <v/>
      </c>
      <c r="N1107" s="22" t="str">
        <f t="shared" si="182"/>
        <v xml:space="preserve"> </v>
      </c>
      <c r="O1107" s="22" t="str">
        <f t="shared" si="187"/>
        <v/>
      </c>
      <c r="P1107" s="22" t="str">
        <f t="shared" si="183"/>
        <v/>
      </c>
      <c r="Q1107" s="22" t="str">
        <f t="shared" si="188"/>
        <v>D2</v>
      </c>
    </row>
    <row r="1108" spans="1:17" x14ac:dyDescent="0.25">
      <c r="A1108" s="125" t="str">
        <f t="shared" si="184"/>
        <v/>
      </c>
      <c r="B1108" s="123" t="str">
        <f t="shared" si="185"/>
        <v/>
      </c>
      <c r="C1108" s="125" t="str">
        <f t="shared" si="186"/>
        <v/>
      </c>
      <c r="D1108" s="42"/>
      <c r="E1108" s="23" t="str">
        <f>IF(D1108="","",VLOOKUP(D1108,MASTERLIST!$A:$E,3,FALSE))</f>
        <v/>
      </c>
      <c r="F1108" s="23" t="str">
        <f>IF(D1108="","",VLOOKUP(D1108,MASTERLIST!$A:$E,4,FALSE))</f>
        <v/>
      </c>
      <c r="G1108" s="23" t="str">
        <f>IF(D1108="","",VLOOKUP(D1108,MASTERLIST!$A:$E,5,FALSE))</f>
        <v/>
      </c>
      <c r="H1108" s="23" t="str">
        <f>IF(D1108="","",VLOOKUP(D1108,MASTERLIST!$A:$E,2,FALSE))</f>
        <v/>
      </c>
      <c r="I1108" s="42"/>
      <c r="J1108" s="42"/>
      <c r="K1108" s="42"/>
      <c r="L1108" s="41" t="str">
        <f t="shared" ref="L1108:L1171" si="189">IF(K1108="","",IF(I1108="",ROUND(HLOOKUP(J1108,kgList,K1108,FALSE),1),ROUND(HLOOKUP(I1108,kgList,K1108,FALSE),1)))</f>
        <v/>
      </c>
      <c r="M1108" s="41" t="str">
        <f t="shared" ref="M1108:M1171" si="190">IF(L1108="","",IF(COUNTA(I1108:J1108)&gt;1,"Edible or Inedible",IF(COUNTA(I1108)=1,L1108*1,IF(COUNTA(J1108)=1,L1108*1,"ERROR"))))</f>
        <v/>
      </c>
      <c r="N1108" s="22" t="str">
        <f t="shared" si="182"/>
        <v xml:space="preserve"> </v>
      </c>
      <c r="O1108" s="22" t="str">
        <f t="shared" si="187"/>
        <v/>
      </c>
      <c r="P1108" s="22" t="str">
        <f t="shared" si="183"/>
        <v/>
      </c>
      <c r="Q1108" s="22" t="str">
        <f t="shared" si="188"/>
        <v>D2</v>
      </c>
    </row>
    <row r="1109" spans="1:17" x14ac:dyDescent="0.25">
      <c r="A1109" s="125" t="str">
        <f t="shared" si="184"/>
        <v/>
      </c>
      <c r="B1109" s="123" t="str">
        <f t="shared" si="185"/>
        <v/>
      </c>
      <c r="C1109" s="125" t="str">
        <f t="shared" si="186"/>
        <v/>
      </c>
      <c r="D1109" s="42"/>
      <c r="E1109" s="23" t="str">
        <f>IF(D1109="","",VLOOKUP(D1109,MASTERLIST!$A:$E,3,FALSE))</f>
        <v/>
      </c>
      <c r="F1109" s="23" t="str">
        <f>IF(D1109="","",VLOOKUP(D1109,MASTERLIST!$A:$E,4,FALSE))</f>
        <v/>
      </c>
      <c r="G1109" s="23" t="str">
        <f>IF(D1109="","",VLOOKUP(D1109,MASTERLIST!$A:$E,5,FALSE))</f>
        <v/>
      </c>
      <c r="H1109" s="23" t="str">
        <f>IF(D1109="","",VLOOKUP(D1109,MASTERLIST!$A:$E,2,FALSE))</f>
        <v/>
      </c>
      <c r="I1109" s="42"/>
      <c r="J1109" s="42"/>
      <c r="K1109" s="42"/>
      <c r="L1109" s="41" t="str">
        <f t="shared" si="189"/>
        <v/>
      </c>
      <c r="M1109" s="41" t="str">
        <f t="shared" si="190"/>
        <v/>
      </c>
      <c r="N1109" s="22" t="str">
        <f t="shared" si="182"/>
        <v xml:space="preserve"> </v>
      </c>
      <c r="O1109" s="22" t="str">
        <f t="shared" si="187"/>
        <v/>
      </c>
      <c r="P1109" s="22" t="str">
        <f t="shared" si="183"/>
        <v/>
      </c>
      <c r="Q1109" s="22" t="str">
        <f t="shared" si="188"/>
        <v>D2</v>
      </c>
    </row>
    <row r="1110" spans="1:17" x14ac:dyDescent="0.25">
      <c r="A1110" s="125" t="str">
        <f t="shared" si="184"/>
        <v/>
      </c>
      <c r="B1110" s="123" t="str">
        <f t="shared" si="185"/>
        <v/>
      </c>
      <c r="C1110" s="125" t="str">
        <f t="shared" si="186"/>
        <v/>
      </c>
      <c r="D1110" s="42"/>
      <c r="E1110" s="23" t="str">
        <f>IF(D1110="","",VLOOKUP(D1110,MASTERLIST!$A:$E,3,FALSE))</f>
        <v/>
      </c>
      <c r="F1110" s="23" t="str">
        <f>IF(D1110="","",VLOOKUP(D1110,MASTERLIST!$A:$E,4,FALSE))</f>
        <v/>
      </c>
      <c r="G1110" s="23" t="str">
        <f>IF(D1110="","",VLOOKUP(D1110,MASTERLIST!$A:$E,5,FALSE))</f>
        <v/>
      </c>
      <c r="H1110" s="23" t="str">
        <f>IF(D1110="","",VLOOKUP(D1110,MASTERLIST!$A:$E,2,FALSE))</f>
        <v/>
      </c>
      <c r="I1110" s="42"/>
      <c r="J1110" s="42"/>
      <c r="K1110" s="42"/>
      <c r="L1110" s="41" t="str">
        <f t="shared" si="189"/>
        <v/>
      </c>
      <c r="M1110" s="41" t="str">
        <f t="shared" si="190"/>
        <v/>
      </c>
      <c r="N1110" s="22" t="str">
        <f t="shared" si="182"/>
        <v xml:space="preserve"> </v>
      </c>
      <c r="O1110" s="22" t="str">
        <f t="shared" si="187"/>
        <v/>
      </c>
      <c r="P1110" s="22" t="str">
        <f t="shared" si="183"/>
        <v/>
      </c>
      <c r="Q1110" s="22" t="str">
        <f t="shared" si="188"/>
        <v>D2</v>
      </c>
    </row>
    <row r="1111" spans="1:17" x14ac:dyDescent="0.25">
      <c r="A1111" s="125" t="str">
        <f t="shared" si="184"/>
        <v/>
      </c>
      <c r="B1111" s="123" t="str">
        <f t="shared" si="185"/>
        <v/>
      </c>
      <c r="C1111" s="125" t="str">
        <f t="shared" si="186"/>
        <v/>
      </c>
      <c r="D1111" s="42"/>
      <c r="E1111" s="23" t="str">
        <f>IF(D1111="","",VLOOKUP(D1111,MASTERLIST!$A:$E,3,FALSE))</f>
        <v/>
      </c>
      <c r="F1111" s="23" t="str">
        <f>IF(D1111="","",VLOOKUP(D1111,MASTERLIST!$A:$E,4,FALSE))</f>
        <v/>
      </c>
      <c r="G1111" s="23" t="str">
        <f>IF(D1111="","",VLOOKUP(D1111,MASTERLIST!$A:$E,5,FALSE))</f>
        <v/>
      </c>
      <c r="H1111" s="23" t="str">
        <f>IF(D1111="","",VLOOKUP(D1111,MASTERLIST!$A:$E,2,FALSE))</f>
        <v/>
      </c>
      <c r="I1111" s="42"/>
      <c r="J1111" s="42"/>
      <c r="K1111" s="42"/>
      <c r="L1111" s="41" t="str">
        <f t="shared" si="189"/>
        <v/>
      </c>
      <c r="M1111" s="41" t="str">
        <f t="shared" si="190"/>
        <v/>
      </c>
      <c r="N1111" s="22" t="str">
        <f t="shared" si="182"/>
        <v xml:space="preserve"> </v>
      </c>
      <c r="O1111" s="22" t="str">
        <f t="shared" si="187"/>
        <v/>
      </c>
      <c r="P1111" s="22" t="str">
        <f t="shared" si="183"/>
        <v/>
      </c>
      <c r="Q1111" s="22" t="str">
        <f t="shared" si="188"/>
        <v>D2</v>
      </c>
    </row>
    <row r="1112" spans="1:17" x14ac:dyDescent="0.25">
      <c r="A1112" s="125" t="str">
        <f t="shared" si="184"/>
        <v/>
      </c>
      <c r="B1112" s="123" t="str">
        <f t="shared" si="185"/>
        <v/>
      </c>
      <c r="C1112" s="125" t="str">
        <f t="shared" si="186"/>
        <v/>
      </c>
      <c r="D1112" s="42"/>
      <c r="E1112" s="23" t="str">
        <f>IF(D1112="","",VLOOKUP(D1112,MASTERLIST!$A:$E,3,FALSE))</f>
        <v/>
      </c>
      <c r="F1112" s="23" t="str">
        <f>IF(D1112="","",VLOOKUP(D1112,MASTERLIST!$A:$E,4,FALSE))</f>
        <v/>
      </c>
      <c r="G1112" s="23" t="str">
        <f>IF(D1112="","",VLOOKUP(D1112,MASTERLIST!$A:$E,5,FALSE))</f>
        <v/>
      </c>
      <c r="H1112" s="23" t="str">
        <f>IF(D1112="","",VLOOKUP(D1112,MASTERLIST!$A:$E,2,FALSE))</f>
        <v/>
      </c>
      <c r="I1112" s="42"/>
      <c r="J1112" s="42"/>
      <c r="K1112" s="42"/>
      <c r="L1112" s="41" t="str">
        <f t="shared" si="189"/>
        <v/>
      </c>
      <c r="M1112" s="41" t="str">
        <f t="shared" si="190"/>
        <v/>
      </c>
      <c r="N1112" s="22" t="str">
        <f t="shared" si="182"/>
        <v xml:space="preserve"> </v>
      </c>
      <c r="O1112" s="22" t="str">
        <f t="shared" si="187"/>
        <v/>
      </c>
      <c r="P1112" s="22" t="str">
        <f t="shared" si="183"/>
        <v/>
      </c>
      <c r="Q1112" s="22" t="str">
        <f t="shared" si="188"/>
        <v>D2</v>
      </c>
    </row>
    <row r="1113" spans="1:17" x14ac:dyDescent="0.25">
      <c r="A1113" s="125" t="str">
        <f t="shared" si="184"/>
        <v/>
      </c>
      <c r="B1113" s="123" t="str">
        <f t="shared" si="185"/>
        <v/>
      </c>
      <c r="C1113" s="125" t="str">
        <f t="shared" si="186"/>
        <v/>
      </c>
      <c r="D1113" s="42"/>
      <c r="E1113" s="23" t="str">
        <f>IF(D1113="","",VLOOKUP(D1113,MASTERLIST!$A:$E,3,FALSE))</f>
        <v/>
      </c>
      <c r="F1113" s="23" t="str">
        <f>IF(D1113="","",VLOOKUP(D1113,MASTERLIST!$A:$E,4,FALSE))</f>
        <v/>
      </c>
      <c r="G1113" s="23" t="str">
        <f>IF(D1113="","",VLOOKUP(D1113,MASTERLIST!$A:$E,5,FALSE))</f>
        <v/>
      </c>
      <c r="H1113" s="23" t="str">
        <f>IF(D1113="","",VLOOKUP(D1113,MASTERLIST!$A:$E,2,FALSE))</f>
        <v/>
      </c>
      <c r="I1113" s="42"/>
      <c r="J1113" s="42"/>
      <c r="K1113" s="42"/>
      <c r="L1113" s="41" t="str">
        <f t="shared" si="189"/>
        <v/>
      </c>
      <c r="M1113" s="41" t="str">
        <f t="shared" si="190"/>
        <v/>
      </c>
      <c r="N1113" s="22" t="str">
        <f t="shared" si="182"/>
        <v xml:space="preserve"> </v>
      </c>
      <c r="O1113" s="22" t="str">
        <f t="shared" si="187"/>
        <v/>
      </c>
      <c r="P1113" s="22" t="str">
        <f t="shared" si="183"/>
        <v/>
      </c>
      <c r="Q1113" s="22" t="str">
        <f t="shared" si="188"/>
        <v>D2</v>
      </c>
    </row>
    <row r="1114" spans="1:17" x14ac:dyDescent="0.25">
      <c r="A1114" s="125" t="str">
        <f t="shared" si="184"/>
        <v/>
      </c>
      <c r="B1114" s="123" t="str">
        <f t="shared" si="185"/>
        <v/>
      </c>
      <c r="C1114" s="125" t="str">
        <f t="shared" si="186"/>
        <v/>
      </c>
      <c r="D1114" s="42"/>
      <c r="E1114" s="23" t="str">
        <f>IF(D1114="","",VLOOKUP(D1114,MASTERLIST!$A:$E,3,FALSE))</f>
        <v/>
      </c>
      <c r="F1114" s="23" t="str">
        <f>IF(D1114="","",VLOOKUP(D1114,MASTERLIST!$A:$E,4,FALSE))</f>
        <v/>
      </c>
      <c r="G1114" s="23" t="str">
        <f>IF(D1114="","",VLOOKUP(D1114,MASTERLIST!$A:$E,5,FALSE))</f>
        <v/>
      </c>
      <c r="H1114" s="23" t="str">
        <f>IF(D1114="","",VLOOKUP(D1114,MASTERLIST!$A:$E,2,FALSE))</f>
        <v/>
      </c>
      <c r="I1114" s="42"/>
      <c r="J1114" s="42"/>
      <c r="K1114" s="42"/>
      <c r="L1114" s="41" t="str">
        <f t="shared" si="189"/>
        <v/>
      </c>
      <c r="M1114" s="41" t="str">
        <f t="shared" si="190"/>
        <v/>
      </c>
      <c r="N1114" s="22" t="str">
        <f t="shared" ref="N1114:N1177" si="191">CONCATENATE(E1114," ",F1114)</f>
        <v xml:space="preserve"> </v>
      </c>
      <c r="O1114" s="22" t="str">
        <f t="shared" si="187"/>
        <v/>
      </c>
      <c r="P1114" s="22" t="str">
        <f t="shared" ref="P1114:P1177" si="192">IF(I1114="",IF(J1114="","",$J$1),$I$1)</f>
        <v/>
      </c>
      <c r="Q1114" s="22" t="str">
        <f t="shared" si="188"/>
        <v>D2</v>
      </c>
    </row>
    <row r="1115" spans="1:17" x14ac:dyDescent="0.25">
      <c r="A1115" s="125" t="str">
        <f t="shared" si="184"/>
        <v/>
      </c>
      <c r="B1115" s="123" t="str">
        <f t="shared" si="185"/>
        <v/>
      </c>
      <c r="C1115" s="125" t="str">
        <f t="shared" si="186"/>
        <v/>
      </c>
      <c r="D1115" s="42"/>
      <c r="E1115" s="23" t="str">
        <f>IF(D1115="","",VLOOKUP(D1115,MASTERLIST!$A:$E,3,FALSE))</f>
        <v/>
      </c>
      <c r="F1115" s="23" t="str">
        <f>IF(D1115="","",VLOOKUP(D1115,MASTERLIST!$A:$E,4,FALSE))</f>
        <v/>
      </c>
      <c r="G1115" s="23" t="str">
        <f>IF(D1115="","",VLOOKUP(D1115,MASTERLIST!$A:$E,5,FALSE))</f>
        <v/>
      </c>
      <c r="H1115" s="23" t="str">
        <f>IF(D1115="","",VLOOKUP(D1115,MASTERLIST!$A:$E,2,FALSE))</f>
        <v/>
      </c>
      <c r="I1115" s="42"/>
      <c r="J1115" s="42"/>
      <c r="K1115" s="42"/>
      <c r="L1115" s="41" t="str">
        <f t="shared" si="189"/>
        <v/>
      </c>
      <c r="M1115" s="41" t="str">
        <f t="shared" si="190"/>
        <v/>
      </c>
      <c r="N1115" s="22" t="str">
        <f t="shared" si="191"/>
        <v xml:space="preserve"> </v>
      </c>
      <c r="O1115" s="22" t="str">
        <f t="shared" si="187"/>
        <v/>
      </c>
      <c r="P1115" s="22" t="str">
        <f t="shared" si="192"/>
        <v/>
      </c>
      <c r="Q1115" s="22" t="str">
        <f t="shared" si="188"/>
        <v>D2</v>
      </c>
    </row>
    <row r="1116" spans="1:17" x14ac:dyDescent="0.25">
      <c r="A1116" s="125" t="str">
        <f t="shared" si="184"/>
        <v/>
      </c>
      <c r="B1116" s="123" t="str">
        <f t="shared" si="185"/>
        <v/>
      </c>
      <c r="C1116" s="125" t="str">
        <f t="shared" si="186"/>
        <v/>
      </c>
      <c r="D1116" s="42"/>
      <c r="E1116" s="23" t="str">
        <f>IF(D1116="","",VLOOKUP(D1116,MASTERLIST!$A:$E,3,FALSE))</f>
        <v/>
      </c>
      <c r="F1116" s="23" t="str">
        <f>IF(D1116="","",VLOOKUP(D1116,MASTERLIST!$A:$E,4,FALSE))</f>
        <v/>
      </c>
      <c r="G1116" s="23" t="str">
        <f>IF(D1116="","",VLOOKUP(D1116,MASTERLIST!$A:$E,5,FALSE))</f>
        <v/>
      </c>
      <c r="H1116" s="23" t="str">
        <f>IF(D1116="","",VLOOKUP(D1116,MASTERLIST!$A:$E,2,FALSE))</f>
        <v/>
      </c>
      <c r="I1116" s="42"/>
      <c r="J1116" s="42"/>
      <c r="K1116" s="42"/>
      <c r="L1116" s="41" t="str">
        <f t="shared" si="189"/>
        <v/>
      </c>
      <c r="M1116" s="41" t="str">
        <f t="shared" si="190"/>
        <v/>
      </c>
      <c r="N1116" s="22" t="str">
        <f t="shared" si="191"/>
        <v xml:space="preserve"> </v>
      </c>
      <c r="O1116" s="22" t="str">
        <f t="shared" si="187"/>
        <v/>
      </c>
      <c r="P1116" s="22" t="str">
        <f t="shared" si="192"/>
        <v/>
      </c>
      <c r="Q1116" s="22" t="str">
        <f t="shared" si="188"/>
        <v>D2</v>
      </c>
    </row>
    <row r="1117" spans="1:17" x14ac:dyDescent="0.25">
      <c r="A1117" s="125" t="str">
        <f t="shared" si="184"/>
        <v/>
      </c>
      <c r="B1117" s="123" t="str">
        <f t="shared" si="185"/>
        <v/>
      </c>
      <c r="C1117" s="125" t="str">
        <f t="shared" si="186"/>
        <v/>
      </c>
      <c r="D1117" s="42"/>
      <c r="E1117" s="23" t="str">
        <f>IF(D1117="","",VLOOKUP(D1117,MASTERLIST!$A:$E,3,FALSE))</f>
        <v/>
      </c>
      <c r="F1117" s="23" t="str">
        <f>IF(D1117="","",VLOOKUP(D1117,MASTERLIST!$A:$E,4,FALSE))</f>
        <v/>
      </c>
      <c r="G1117" s="23" t="str">
        <f>IF(D1117="","",VLOOKUP(D1117,MASTERLIST!$A:$E,5,FALSE))</f>
        <v/>
      </c>
      <c r="H1117" s="23" t="str">
        <f>IF(D1117="","",VLOOKUP(D1117,MASTERLIST!$A:$E,2,FALSE))</f>
        <v/>
      </c>
      <c r="I1117" s="42"/>
      <c r="J1117" s="42"/>
      <c r="K1117" s="42"/>
      <c r="L1117" s="41" t="str">
        <f t="shared" si="189"/>
        <v/>
      </c>
      <c r="M1117" s="41" t="str">
        <f t="shared" si="190"/>
        <v/>
      </c>
      <c r="N1117" s="22" t="str">
        <f t="shared" si="191"/>
        <v xml:space="preserve"> </v>
      </c>
      <c r="O1117" s="22" t="str">
        <f t="shared" si="187"/>
        <v/>
      </c>
      <c r="P1117" s="22" t="str">
        <f t="shared" si="192"/>
        <v/>
      </c>
      <c r="Q1117" s="22" t="str">
        <f t="shared" si="188"/>
        <v>D2</v>
      </c>
    </row>
    <row r="1118" spans="1:17" x14ac:dyDescent="0.25">
      <c r="A1118" s="125" t="str">
        <f t="shared" si="184"/>
        <v/>
      </c>
      <c r="B1118" s="123" t="str">
        <f t="shared" si="185"/>
        <v/>
      </c>
      <c r="C1118" s="125" t="str">
        <f t="shared" si="186"/>
        <v/>
      </c>
      <c r="D1118" s="42"/>
      <c r="E1118" s="23" t="str">
        <f>IF(D1118="","",VLOOKUP(D1118,MASTERLIST!$A:$E,3,FALSE))</f>
        <v/>
      </c>
      <c r="F1118" s="23" t="str">
        <f>IF(D1118="","",VLOOKUP(D1118,MASTERLIST!$A:$E,4,FALSE))</f>
        <v/>
      </c>
      <c r="G1118" s="23" t="str">
        <f>IF(D1118="","",VLOOKUP(D1118,MASTERLIST!$A:$E,5,FALSE))</f>
        <v/>
      </c>
      <c r="H1118" s="23" t="str">
        <f>IF(D1118="","",VLOOKUP(D1118,MASTERLIST!$A:$E,2,FALSE))</f>
        <v/>
      </c>
      <c r="I1118" s="42"/>
      <c r="J1118" s="42"/>
      <c r="K1118" s="42"/>
      <c r="L1118" s="41" t="str">
        <f t="shared" si="189"/>
        <v/>
      </c>
      <c r="M1118" s="41" t="str">
        <f t="shared" si="190"/>
        <v/>
      </c>
      <c r="N1118" s="22" t="str">
        <f t="shared" si="191"/>
        <v xml:space="preserve"> </v>
      </c>
      <c r="O1118" s="22" t="str">
        <f t="shared" si="187"/>
        <v/>
      </c>
      <c r="P1118" s="22" t="str">
        <f t="shared" si="192"/>
        <v/>
      </c>
      <c r="Q1118" s="22" t="str">
        <f t="shared" si="188"/>
        <v>D2</v>
      </c>
    </row>
    <row r="1119" spans="1:17" x14ac:dyDescent="0.25">
      <c r="A1119" s="125" t="str">
        <f t="shared" si="184"/>
        <v/>
      </c>
      <c r="B1119" s="123" t="str">
        <f t="shared" si="185"/>
        <v/>
      </c>
      <c r="C1119" s="125" t="str">
        <f t="shared" si="186"/>
        <v/>
      </c>
      <c r="D1119" s="42"/>
      <c r="E1119" s="23" t="str">
        <f>IF(D1119="","",VLOOKUP(D1119,MASTERLIST!$A:$E,3,FALSE))</f>
        <v/>
      </c>
      <c r="F1119" s="23" t="str">
        <f>IF(D1119="","",VLOOKUP(D1119,MASTERLIST!$A:$E,4,FALSE))</f>
        <v/>
      </c>
      <c r="G1119" s="23" t="str">
        <f>IF(D1119="","",VLOOKUP(D1119,MASTERLIST!$A:$E,5,FALSE))</f>
        <v/>
      </c>
      <c r="H1119" s="23" t="str">
        <f>IF(D1119="","",VLOOKUP(D1119,MASTERLIST!$A:$E,2,FALSE))</f>
        <v/>
      </c>
      <c r="I1119" s="42"/>
      <c r="J1119" s="42"/>
      <c r="K1119" s="42"/>
      <c r="L1119" s="41" t="str">
        <f t="shared" si="189"/>
        <v/>
      </c>
      <c r="M1119" s="41" t="str">
        <f t="shared" si="190"/>
        <v/>
      </c>
      <c r="N1119" s="22" t="str">
        <f t="shared" si="191"/>
        <v xml:space="preserve"> </v>
      </c>
      <c r="O1119" s="22" t="str">
        <f t="shared" si="187"/>
        <v/>
      </c>
      <c r="P1119" s="22" t="str">
        <f t="shared" si="192"/>
        <v/>
      </c>
      <c r="Q1119" s="22" t="str">
        <f t="shared" si="188"/>
        <v>D2</v>
      </c>
    </row>
    <row r="1120" spans="1:17" x14ac:dyDescent="0.25">
      <c r="A1120" s="125" t="str">
        <f t="shared" si="184"/>
        <v/>
      </c>
      <c r="B1120" s="123" t="str">
        <f t="shared" si="185"/>
        <v/>
      </c>
      <c r="C1120" s="125" t="str">
        <f t="shared" si="186"/>
        <v/>
      </c>
      <c r="D1120" s="42"/>
      <c r="E1120" s="23" t="str">
        <f>IF(D1120="","",VLOOKUP(D1120,MASTERLIST!$A:$E,3,FALSE))</f>
        <v/>
      </c>
      <c r="F1120" s="23" t="str">
        <f>IF(D1120="","",VLOOKUP(D1120,MASTERLIST!$A:$E,4,FALSE))</f>
        <v/>
      </c>
      <c r="G1120" s="23" t="str">
        <f>IF(D1120="","",VLOOKUP(D1120,MASTERLIST!$A:$E,5,FALSE))</f>
        <v/>
      </c>
      <c r="H1120" s="23" t="str">
        <f>IF(D1120="","",VLOOKUP(D1120,MASTERLIST!$A:$E,2,FALSE))</f>
        <v/>
      </c>
      <c r="I1120" s="42"/>
      <c r="J1120" s="42"/>
      <c r="K1120" s="42"/>
      <c r="L1120" s="41" t="str">
        <f t="shared" si="189"/>
        <v/>
      </c>
      <c r="M1120" s="41" t="str">
        <f t="shared" si="190"/>
        <v/>
      </c>
      <c r="N1120" s="22" t="str">
        <f t="shared" si="191"/>
        <v xml:space="preserve"> </v>
      </c>
      <c r="O1120" s="22" t="str">
        <f t="shared" si="187"/>
        <v/>
      </c>
      <c r="P1120" s="22" t="str">
        <f t="shared" si="192"/>
        <v/>
      </c>
      <c r="Q1120" s="22" t="str">
        <f t="shared" si="188"/>
        <v>D2</v>
      </c>
    </row>
    <row r="1121" spans="1:17" x14ac:dyDescent="0.25">
      <c r="A1121" s="125" t="str">
        <f t="shared" si="184"/>
        <v/>
      </c>
      <c r="B1121" s="123" t="str">
        <f t="shared" si="185"/>
        <v/>
      </c>
      <c r="C1121" s="125" t="str">
        <f t="shared" si="186"/>
        <v/>
      </c>
      <c r="D1121" s="42"/>
      <c r="E1121" s="23" t="str">
        <f>IF(D1121="","",VLOOKUP(D1121,MASTERLIST!$A:$E,3,FALSE))</f>
        <v/>
      </c>
      <c r="F1121" s="23" t="str">
        <f>IF(D1121="","",VLOOKUP(D1121,MASTERLIST!$A:$E,4,FALSE))</f>
        <v/>
      </c>
      <c r="G1121" s="23" t="str">
        <f>IF(D1121="","",VLOOKUP(D1121,MASTERLIST!$A:$E,5,FALSE))</f>
        <v/>
      </c>
      <c r="H1121" s="23" t="str">
        <f>IF(D1121="","",VLOOKUP(D1121,MASTERLIST!$A:$E,2,FALSE))</f>
        <v/>
      </c>
      <c r="I1121" s="42"/>
      <c r="J1121" s="42"/>
      <c r="K1121" s="42"/>
      <c r="L1121" s="41" t="str">
        <f t="shared" si="189"/>
        <v/>
      </c>
      <c r="M1121" s="41" t="str">
        <f t="shared" si="190"/>
        <v/>
      </c>
      <c r="N1121" s="22" t="str">
        <f t="shared" si="191"/>
        <v xml:space="preserve"> </v>
      </c>
      <c r="O1121" s="22" t="str">
        <f t="shared" si="187"/>
        <v/>
      </c>
      <c r="P1121" s="22" t="str">
        <f t="shared" si="192"/>
        <v/>
      </c>
      <c r="Q1121" s="22" t="str">
        <f t="shared" si="188"/>
        <v>D2</v>
      </c>
    </row>
    <row r="1122" spans="1:17" x14ac:dyDescent="0.25">
      <c r="A1122" s="125" t="str">
        <f t="shared" si="184"/>
        <v/>
      </c>
      <c r="B1122" s="123" t="str">
        <f t="shared" si="185"/>
        <v/>
      </c>
      <c r="C1122" s="125" t="str">
        <f t="shared" si="186"/>
        <v/>
      </c>
      <c r="D1122" s="42"/>
      <c r="E1122" s="23" t="str">
        <f>IF(D1122="","",VLOOKUP(D1122,MASTERLIST!$A:$E,3,FALSE))</f>
        <v/>
      </c>
      <c r="F1122" s="23" t="str">
        <f>IF(D1122="","",VLOOKUP(D1122,MASTERLIST!$A:$E,4,FALSE))</f>
        <v/>
      </c>
      <c r="G1122" s="23" t="str">
        <f>IF(D1122="","",VLOOKUP(D1122,MASTERLIST!$A:$E,5,FALSE))</f>
        <v/>
      </c>
      <c r="H1122" s="23" t="str">
        <f>IF(D1122="","",VLOOKUP(D1122,MASTERLIST!$A:$E,2,FALSE))</f>
        <v/>
      </c>
      <c r="I1122" s="42"/>
      <c r="J1122" s="42"/>
      <c r="K1122" s="42"/>
      <c r="L1122" s="41" t="str">
        <f t="shared" si="189"/>
        <v/>
      </c>
      <c r="M1122" s="41" t="str">
        <f t="shared" si="190"/>
        <v/>
      </c>
      <c r="N1122" s="22" t="str">
        <f t="shared" si="191"/>
        <v xml:space="preserve"> </v>
      </c>
      <c r="O1122" s="22" t="str">
        <f t="shared" si="187"/>
        <v/>
      </c>
      <c r="P1122" s="22" t="str">
        <f t="shared" si="192"/>
        <v/>
      </c>
      <c r="Q1122" s="22" t="str">
        <f t="shared" si="188"/>
        <v>D2</v>
      </c>
    </row>
    <row r="1123" spans="1:17" x14ac:dyDescent="0.25">
      <c r="A1123" s="125" t="str">
        <f t="shared" si="184"/>
        <v/>
      </c>
      <c r="B1123" s="123" t="str">
        <f t="shared" si="185"/>
        <v/>
      </c>
      <c r="C1123" s="125" t="str">
        <f t="shared" si="186"/>
        <v/>
      </c>
      <c r="D1123" s="42"/>
      <c r="E1123" s="23" t="str">
        <f>IF(D1123="","",VLOOKUP(D1123,MASTERLIST!$A:$E,3,FALSE))</f>
        <v/>
      </c>
      <c r="F1123" s="23" t="str">
        <f>IF(D1123="","",VLOOKUP(D1123,MASTERLIST!$A:$E,4,FALSE))</f>
        <v/>
      </c>
      <c r="G1123" s="23" t="str">
        <f>IF(D1123="","",VLOOKUP(D1123,MASTERLIST!$A:$E,5,FALSE))</f>
        <v/>
      </c>
      <c r="H1123" s="23" t="str">
        <f>IF(D1123="","",VLOOKUP(D1123,MASTERLIST!$A:$E,2,FALSE))</f>
        <v/>
      </c>
      <c r="I1123" s="42"/>
      <c r="J1123" s="42"/>
      <c r="K1123" s="42"/>
      <c r="L1123" s="41" t="str">
        <f t="shared" si="189"/>
        <v/>
      </c>
      <c r="M1123" s="41" t="str">
        <f t="shared" si="190"/>
        <v/>
      </c>
      <c r="N1123" s="22" t="str">
        <f t="shared" si="191"/>
        <v xml:space="preserve"> </v>
      </c>
      <c r="O1123" s="22" t="str">
        <f t="shared" si="187"/>
        <v/>
      </c>
      <c r="P1123" s="22" t="str">
        <f t="shared" si="192"/>
        <v/>
      </c>
      <c r="Q1123" s="22" t="str">
        <f t="shared" si="188"/>
        <v>D2</v>
      </c>
    </row>
    <row r="1124" spans="1:17" x14ac:dyDescent="0.25">
      <c r="A1124" s="125" t="str">
        <f t="shared" ref="A1124:A1187" si="193">IF(D1124="","",A1123)</f>
        <v/>
      </c>
      <c r="B1124" s="123" t="str">
        <f t="shared" ref="B1124:B1187" si="194">IF(D1124="","",B1123)</f>
        <v/>
      </c>
      <c r="C1124" s="125" t="str">
        <f t="shared" ref="C1124:C1187" si="195">IF(D1124="","",C1123)</f>
        <v/>
      </c>
      <c r="D1124" s="42"/>
      <c r="E1124" s="23" t="str">
        <f>IF(D1124="","",VLOOKUP(D1124,MASTERLIST!$A:$E,3,FALSE))</f>
        <v/>
      </c>
      <c r="F1124" s="23" t="str">
        <f>IF(D1124="","",VLOOKUP(D1124,MASTERLIST!$A:$E,4,FALSE))</f>
        <v/>
      </c>
      <c r="G1124" s="23" t="str">
        <f>IF(D1124="","",VLOOKUP(D1124,MASTERLIST!$A:$E,5,FALSE))</f>
        <v/>
      </c>
      <c r="H1124" s="23" t="str">
        <f>IF(D1124="","",VLOOKUP(D1124,MASTERLIST!$A:$E,2,FALSE))</f>
        <v/>
      </c>
      <c r="I1124" s="42"/>
      <c r="J1124" s="42"/>
      <c r="K1124" s="42"/>
      <c r="L1124" s="41" t="str">
        <f t="shared" si="189"/>
        <v/>
      </c>
      <c r="M1124" s="41" t="str">
        <f t="shared" si="190"/>
        <v/>
      </c>
      <c r="N1124" s="22" t="str">
        <f t="shared" si="191"/>
        <v xml:space="preserve"> </v>
      </c>
      <c r="O1124" s="22" t="str">
        <f t="shared" si="187"/>
        <v/>
      </c>
      <c r="P1124" s="22" t="str">
        <f t="shared" si="192"/>
        <v/>
      </c>
      <c r="Q1124" s="22" t="str">
        <f t="shared" si="188"/>
        <v>D2</v>
      </c>
    </row>
    <row r="1125" spans="1:17" x14ac:dyDescent="0.25">
      <c r="A1125" s="125" t="str">
        <f t="shared" si="193"/>
        <v/>
      </c>
      <c r="B1125" s="123" t="str">
        <f t="shared" si="194"/>
        <v/>
      </c>
      <c r="C1125" s="125" t="str">
        <f t="shared" si="195"/>
        <v/>
      </c>
      <c r="D1125" s="42"/>
      <c r="E1125" s="23" t="str">
        <f>IF(D1125="","",VLOOKUP(D1125,MASTERLIST!$A:$E,3,FALSE))</f>
        <v/>
      </c>
      <c r="F1125" s="23" t="str">
        <f>IF(D1125="","",VLOOKUP(D1125,MASTERLIST!$A:$E,4,FALSE))</f>
        <v/>
      </c>
      <c r="G1125" s="23" t="str">
        <f>IF(D1125="","",VLOOKUP(D1125,MASTERLIST!$A:$E,5,FALSE))</f>
        <v/>
      </c>
      <c r="H1125" s="23" t="str">
        <f>IF(D1125="","",VLOOKUP(D1125,MASTERLIST!$A:$E,2,FALSE))</f>
        <v/>
      </c>
      <c r="I1125" s="42"/>
      <c r="J1125" s="42"/>
      <c r="K1125" s="42"/>
      <c r="L1125" s="41" t="str">
        <f t="shared" si="189"/>
        <v/>
      </c>
      <c r="M1125" s="41" t="str">
        <f t="shared" si="190"/>
        <v/>
      </c>
      <c r="N1125" s="22" t="str">
        <f t="shared" si="191"/>
        <v xml:space="preserve"> </v>
      </c>
      <c r="O1125" s="22" t="str">
        <f t="shared" si="187"/>
        <v/>
      </c>
      <c r="P1125" s="22" t="str">
        <f t="shared" si="192"/>
        <v/>
      </c>
      <c r="Q1125" s="22" t="str">
        <f t="shared" si="188"/>
        <v>D2</v>
      </c>
    </row>
    <row r="1126" spans="1:17" x14ac:dyDescent="0.25">
      <c r="A1126" s="125" t="str">
        <f t="shared" si="193"/>
        <v/>
      </c>
      <c r="B1126" s="123" t="str">
        <f t="shared" si="194"/>
        <v/>
      </c>
      <c r="C1126" s="125" t="str">
        <f t="shared" si="195"/>
        <v/>
      </c>
      <c r="D1126" s="42"/>
      <c r="E1126" s="23" t="str">
        <f>IF(D1126="","",VLOOKUP(D1126,MASTERLIST!$A:$E,3,FALSE))</f>
        <v/>
      </c>
      <c r="F1126" s="23" t="str">
        <f>IF(D1126="","",VLOOKUP(D1126,MASTERLIST!$A:$E,4,FALSE))</f>
        <v/>
      </c>
      <c r="G1126" s="23" t="str">
        <f>IF(D1126="","",VLOOKUP(D1126,MASTERLIST!$A:$E,5,FALSE))</f>
        <v/>
      </c>
      <c r="H1126" s="23" t="str">
        <f>IF(D1126="","",VLOOKUP(D1126,MASTERLIST!$A:$E,2,FALSE))</f>
        <v/>
      </c>
      <c r="I1126" s="42"/>
      <c r="J1126" s="42"/>
      <c r="K1126" s="42"/>
      <c r="L1126" s="41" t="str">
        <f t="shared" si="189"/>
        <v/>
      </c>
      <c r="M1126" s="41" t="str">
        <f t="shared" si="190"/>
        <v/>
      </c>
      <c r="N1126" s="22" t="str">
        <f t="shared" si="191"/>
        <v xml:space="preserve"> </v>
      </c>
      <c r="O1126" s="22" t="str">
        <f t="shared" si="187"/>
        <v/>
      </c>
      <c r="P1126" s="22" t="str">
        <f t="shared" si="192"/>
        <v/>
      </c>
      <c r="Q1126" s="22" t="str">
        <f t="shared" si="188"/>
        <v>D2</v>
      </c>
    </row>
    <row r="1127" spans="1:17" x14ac:dyDescent="0.25">
      <c r="A1127" s="125" t="str">
        <f t="shared" si="193"/>
        <v/>
      </c>
      <c r="B1127" s="123" t="str">
        <f t="shared" si="194"/>
        <v/>
      </c>
      <c r="C1127" s="125" t="str">
        <f t="shared" si="195"/>
        <v/>
      </c>
      <c r="D1127" s="42"/>
      <c r="E1127" s="23" t="str">
        <f>IF(D1127="","",VLOOKUP(D1127,MASTERLIST!$A:$E,3,FALSE))</f>
        <v/>
      </c>
      <c r="F1127" s="23" t="str">
        <f>IF(D1127="","",VLOOKUP(D1127,MASTERLIST!$A:$E,4,FALSE))</f>
        <v/>
      </c>
      <c r="G1127" s="23" t="str">
        <f>IF(D1127="","",VLOOKUP(D1127,MASTERLIST!$A:$E,5,FALSE))</f>
        <v/>
      </c>
      <c r="H1127" s="23" t="str">
        <f>IF(D1127="","",VLOOKUP(D1127,MASTERLIST!$A:$E,2,FALSE))</f>
        <v/>
      </c>
      <c r="I1127" s="42"/>
      <c r="J1127" s="42"/>
      <c r="K1127" s="42"/>
      <c r="L1127" s="41" t="str">
        <f t="shared" si="189"/>
        <v/>
      </c>
      <c r="M1127" s="41" t="str">
        <f t="shared" si="190"/>
        <v/>
      </c>
      <c r="N1127" s="22" t="str">
        <f t="shared" si="191"/>
        <v xml:space="preserve"> </v>
      </c>
      <c r="O1127" s="22" t="str">
        <f t="shared" si="187"/>
        <v/>
      </c>
      <c r="P1127" s="22" t="str">
        <f t="shared" si="192"/>
        <v/>
      </c>
      <c r="Q1127" s="22" t="str">
        <f t="shared" si="188"/>
        <v>D2</v>
      </c>
    </row>
    <row r="1128" spans="1:17" x14ac:dyDescent="0.25">
      <c r="A1128" s="125" t="str">
        <f t="shared" si="193"/>
        <v/>
      </c>
      <c r="B1128" s="123" t="str">
        <f t="shared" si="194"/>
        <v/>
      </c>
      <c r="C1128" s="125" t="str">
        <f t="shared" si="195"/>
        <v/>
      </c>
      <c r="D1128" s="42"/>
      <c r="E1128" s="23" t="str">
        <f>IF(D1128="","",VLOOKUP(D1128,MASTERLIST!$A:$E,3,FALSE))</f>
        <v/>
      </c>
      <c r="F1128" s="23" t="str">
        <f>IF(D1128="","",VLOOKUP(D1128,MASTERLIST!$A:$E,4,FALSE))</f>
        <v/>
      </c>
      <c r="G1128" s="23" t="str">
        <f>IF(D1128="","",VLOOKUP(D1128,MASTERLIST!$A:$E,5,FALSE))</f>
        <v/>
      </c>
      <c r="H1128" s="23" t="str">
        <f>IF(D1128="","",VLOOKUP(D1128,MASTERLIST!$A:$E,2,FALSE))</f>
        <v/>
      </c>
      <c r="I1128" s="42"/>
      <c r="J1128" s="42"/>
      <c r="K1128" s="42"/>
      <c r="L1128" s="41" t="str">
        <f t="shared" si="189"/>
        <v/>
      </c>
      <c r="M1128" s="41" t="str">
        <f t="shared" si="190"/>
        <v/>
      </c>
      <c r="N1128" s="22" t="str">
        <f t="shared" si="191"/>
        <v xml:space="preserve"> </v>
      </c>
      <c r="O1128" s="22" t="str">
        <f t="shared" si="187"/>
        <v/>
      </c>
      <c r="P1128" s="22" t="str">
        <f t="shared" si="192"/>
        <v/>
      </c>
      <c r="Q1128" s="22" t="str">
        <f t="shared" si="188"/>
        <v>D2</v>
      </c>
    </row>
    <row r="1129" spans="1:17" x14ac:dyDescent="0.25">
      <c r="A1129" s="125" t="str">
        <f t="shared" si="193"/>
        <v/>
      </c>
      <c r="B1129" s="123" t="str">
        <f t="shared" si="194"/>
        <v/>
      </c>
      <c r="C1129" s="125" t="str">
        <f t="shared" si="195"/>
        <v/>
      </c>
      <c r="D1129" s="42"/>
      <c r="E1129" s="23" t="str">
        <f>IF(D1129="","",VLOOKUP(D1129,MASTERLIST!$A:$E,3,FALSE))</f>
        <v/>
      </c>
      <c r="F1129" s="23" t="str">
        <f>IF(D1129="","",VLOOKUP(D1129,MASTERLIST!$A:$E,4,FALSE))</f>
        <v/>
      </c>
      <c r="G1129" s="23" t="str">
        <f>IF(D1129="","",VLOOKUP(D1129,MASTERLIST!$A:$E,5,FALSE))</f>
        <v/>
      </c>
      <c r="H1129" s="23" t="str">
        <f>IF(D1129="","",VLOOKUP(D1129,MASTERLIST!$A:$E,2,FALSE))</f>
        <v/>
      </c>
      <c r="I1129" s="42"/>
      <c r="J1129" s="42"/>
      <c r="K1129" s="42"/>
      <c r="L1129" s="41" t="str">
        <f t="shared" si="189"/>
        <v/>
      </c>
      <c r="M1129" s="41" t="str">
        <f t="shared" si="190"/>
        <v/>
      </c>
      <c r="N1129" s="22" t="str">
        <f t="shared" si="191"/>
        <v xml:space="preserve"> </v>
      </c>
      <c r="O1129" s="22" t="str">
        <f t="shared" si="187"/>
        <v/>
      </c>
      <c r="P1129" s="22" t="str">
        <f t="shared" si="192"/>
        <v/>
      </c>
      <c r="Q1129" s="22" t="str">
        <f t="shared" si="188"/>
        <v>D2</v>
      </c>
    </row>
    <row r="1130" spans="1:17" x14ac:dyDescent="0.25">
      <c r="A1130" s="125" t="str">
        <f t="shared" si="193"/>
        <v/>
      </c>
      <c r="B1130" s="123" t="str">
        <f t="shared" si="194"/>
        <v/>
      </c>
      <c r="C1130" s="125" t="str">
        <f t="shared" si="195"/>
        <v/>
      </c>
      <c r="D1130" s="42"/>
      <c r="E1130" s="23" t="str">
        <f>IF(D1130="","",VLOOKUP(D1130,MASTERLIST!$A:$E,3,FALSE))</f>
        <v/>
      </c>
      <c r="F1130" s="23" t="str">
        <f>IF(D1130="","",VLOOKUP(D1130,MASTERLIST!$A:$E,4,FALSE))</f>
        <v/>
      </c>
      <c r="G1130" s="23" t="str">
        <f>IF(D1130="","",VLOOKUP(D1130,MASTERLIST!$A:$E,5,FALSE))</f>
        <v/>
      </c>
      <c r="H1130" s="23" t="str">
        <f>IF(D1130="","",VLOOKUP(D1130,MASTERLIST!$A:$E,2,FALSE))</f>
        <v/>
      </c>
      <c r="I1130" s="42"/>
      <c r="J1130" s="42"/>
      <c r="K1130" s="42"/>
      <c r="L1130" s="41" t="str">
        <f t="shared" si="189"/>
        <v/>
      </c>
      <c r="M1130" s="41" t="str">
        <f t="shared" si="190"/>
        <v/>
      </c>
      <c r="N1130" s="22" t="str">
        <f t="shared" si="191"/>
        <v xml:space="preserve"> </v>
      </c>
      <c r="O1130" s="22" t="str">
        <f t="shared" si="187"/>
        <v/>
      </c>
      <c r="P1130" s="22" t="str">
        <f t="shared" si="192"/>
        <v/>
      </c>
      <c r="Q1130" s="22" t="str">
        <f t="shared" si="188"/>
        <v>D2</v>
      </c>
    </row>
    <row r="1131" spans="1:17" x14ac:dyDescent="0.25">
      <c r="A1131" s="125" t="str">
        <f t="shared" si="193"/>
        <v/>
      </c>
      <c r="B1131" s="123" t="str">
        <f t="shared" si="194"/>
        <v/>
      </c>
      <c r="C1131" s="125" t="str">
        <f t="shared" si="195"/>
        <v/>
      </c>
      <c r="D1131" s="42"/>
      <c r="E1131" s="23" t="str">
        <f>IF(D1131="","",VLOOKUP(D1131,MASTERLIST!$A:$E,3,FALSE))</f>
        <v/>
      </c>
      <c r="F1131" s="23" t="str">
        <f>IF(D1131="","",VLOOKUP(D1131,MASTERLIST!$A:$E,4,FALSE))</f>
        <v/>
      </c>
      <c r="G1131" s="23" t="str">
        <f>IF(D1131="","",VLOOKUP(D1131,MASTERLIST!$A:$E,5,FALSE))</f>
        <v/>
      </c>
      <c r="H1131" s="23" t="str">
        <f>IF(D1131="","",VLOOKUP(D1131,MASTERLIST!$A:$E,2,FALSE))</f>
        <v/>
      </c>
      <c r="I1131" s="42"/>
      <c r="J1131" s="42"/>
      <c r="K1131" s="42"/>
      <c r="L1131" s="41" t="str">
        <f t="shared" si="189"/>
        <v/>
      </c>
      <c r="M1131" s="41" t="str">
        <f t="shared" si="190"/>
        <v/>
      </c>
      <c r="N1131" s="22" t="str">
        <f t="shared" si="191"/>
        <v xml:space="preserve"> </v>
      </c>
      <c r="O1131" s="22" t="str">
        <f t="shared" si="187"/>
        <v/>
      </c>
      <c r="P1131" s="22" t="str">
        <f t="shared" si="192"/>
        <v/>
      </c>
      <c r="Q1131" s="22" t="str">
        <f t="shared" si="188"/>
        <v>D2</v>
      </c>
    </row>
    <row r="1132" spans="1:17" x14ac:dyDescent="0.25">
      <c r="A1132" s="125" t="str">
        <f t="shared" si="193"/>
        <v/>
      </c>
      <c r="B1132" s="123" t="str">
        <f t="shared" si="194"/>
        <v/>
      </c>
      <c r="C1132" s="125" t="str">
        <f t="shared" si="195"/>
        <v/>
      </c>
      <c r="D1132" s="42"/>
      <c r="E1132" s="23" t="str">
        <f>IF(D1132="","",VLOOKUP(D1132,MASTERLIST!$A:$E,3,FALSE))</f>
        <v/>
      </c>
      <c r="F1132" s="23" t="str">
        <f>IF(D1132="","",VLOOKUP(D1132,MASTERLIST!$A:$E,4,FALSE))</f>
        <v/>
      </c>
      <c r="G1132" s="23" t="str">
        <f>IF(D1132="","",VLOOKUP(D1132,MASTERLIST!$A:$E,5,FALSE))</f>
        <v/>
      </c>
      <c r="H1132" s="23" t="str">
        <f>IF(D1132="","",VLOOKUP(D1132,MASTERLIST!$A:$E,2,FALSE))</f>
        <v/>
      </c>
      <c r="I1132" s="42"/>
      <c r="J1132" s="42"/>
      <c r="K1132" s="42"/>
      <c r="L1132" s="41" t="str">
        <f t="shared" si="189"/>
        <v/>
      </c>
      <c r="M1132" s="41" t="str">
        <f t="shared" si="190"/>
        <v/>
      </c>
      <c r="N1132" s="22" t="str">
        <f t="shared" si="191"/>
        <v xml:space="preserve"> </v>
      </c>
      <c r="O1132" s="22" t="str">
        <f t="shared" si="187"/>
        <v/>
      </c>
      <c r="P1132" s="22" t="str">
        <f t="shared" si="192"/>
        <v/>
      </c>
      <c r="Q1132" s="22" t="str">
        <f t="shared" si="188"/>
        <v>D2</v>
      </c>
    </row>
    <row r="1133" spans="1:17" x14ac:dyDescent="0.25">
      <c r="A1133" s="125" t="str">
        <f t="shared" si="193"/>
        <v/>
      </c>
      <c r="B1133" s="123" t="str">
        <f t="shared" si="194"/>
        <v/>
      </c>
      <c r="C1133" s="125" t="str">
        <f t="shared" si="195"/>
        <v/>
      </c>
      <c r="D1133" s="42"/>
      <c r="E1133" s="23" t="str">
        <f>IF(D1133="","",VLOOKUP(D1133,MASTERLIST!$A:$E,3,FALSE))</f>
        <v/>
      </c>
      <c r="F1133" s="23" t="str">
        <f>IF(D1133="","",VLOOKUP(D1133,MASTERLIST!$A:$E,4,FALSE))</f>
        <v/>
      </c>
      <c r="G1133" s="23" t="str">
        <f>IF(D1133="","",VLOOKUP(D1133,MASTERLIST!$A:$E,5,FALSE))</f>
        <v/>
      </c>
      <c r="H1133" s="23" t="str">
        <f>IF(D1133="","",VLOOKUP(D1133,MASTERLIST!$A:$E,2,FALSE))</f>
        <v/>
      </c>
      <c r="I1133" s="42"/>
      <c r="J1133" s="42"/>
      <c r="K1133" s="42"/>
      <c r="L1133" s="41" t="str">
        <f t="shared" si="189"/>
        <v/>
      </c>
      <c r="M1133" s="41" t="str">
        <f t="shared" si="190"/>
        <v/>
      </c>
      <c r="N1133" s="22" t="str">
        <f t="shared" si="191"/>
        <v xml:space="preserve"> </v>
      </c>
      <c r="O1133" s="22" t="str">
        <f t="shared" si="187"/>
        <v/>
      </c>
      <c r="P1133" s="22" t="str">
        <f t="shared" si="192"/>
        <v/>
      </c>
      <c r="Q1133" s="22" t="str">
        <f t="shared" si="188"/>
        <v>D2</v>
      </c>
    </row>
    <row r="1134" spans="1:17" x14ac:dyDescent="0.25">
      <c r="A1134" s="125" t="str">
        <f t="shared" si="193"/>
        <v/>
      </c>
      <c r="B1134" s="123" t="str">
        <f t="shared" si="194"/>
        <v/>
      </c>
      <c r="C1134" s="125" t="str">
        <f t="shared" si="195"/>
        <v/>
      </c>
      <c r="D1134" s="42"/>
      <c r="E1134" s="23" t="str">
        <f>IF(D1134="","",VLOOKUP(D1134,MASTERLIST!$A:$E,3,FALSE))</f>
        <v/>
      </c>
      <c r="F1134" s="23" t="str">
        <f>IF(D1134="","",VLOOKUP(D1134,MASTERLIST!$A:$E,4,FALSE))</f>
        <v/>
      </c>
      <c r="G1134" s="23" t="str">
        <f>IF(D1134="","",VLOOKUP(D1134,MASTERLIST!$A:$E,5,FALSE))</f>
        <v/>
      </c>
      <c r="H1134" s="23" t="str">
        <f>IF(D1134="","",VLOOKUP(D1134,MASTERLIST!$A:$E,2,FALSE))</f>
        <v/>
      </c>
      <c r="I1134" s="42"/>
      <c r="J1134" s="42"/>
      <c r="K1134" s="42"/>
      <c r="L1134" s="41" t="str">
        <f t="shared" si="189"/>
        <v/>
      </c>
      <c r="M1134" s="41" t="str">
        <f t="shared" si="190"/>
        <v/>
      </c>
      <c r="N1134" s="22" t="str">
        <f t="shared" si="191"/>
        <v xml:space="preserve"> </v>
      </c>
      <c r="O1134" s="22" t="str">
        <f t="shared" si="187"/>
        <v/>
      </c>
      <c r="P1134" s="22" t="str">
        <f t="shared" si="192"/>
        <v/>
      </c>
      <c r="Q1134" s="22" t="str">
        <f t="shared" si="188"/>
        <v>D2</v>
      </c>
    </row>
    <row r="1135" spans="1:17" x14ac:dyDescent="0.25">
      <c r="A1135" s="125" t="str">
        <f t="shared" si="193"/>
        <v/>
      </c>
      <c r="B1135" s="123" t="str">
        <f t="shared" si="194"/>
        <v/>
      </c>
      <c r="C1135" s="125" t="str">
        <f t="shared" si="195"/>
        <v/>
      </c>
      <c r="D1135" s="42"/>
      <c r="E1135" s="23" t="str">
        <f>IF(D1135="","",VLOOKUP(D1135,MASTERLIST!$A:$E,3,FALSE))</f>
        <v/>
      </c>
      <c r="F1135" s="23" t="str">
        <f>IF(D1135="","",VLOOKUP(D1135,MASTERLIST!$A:$E,4,FALSE))</f>
        <v/>
      </c>
      <c r="G1135" s="23" t="str">
        <f>IF(D1135="","",VLOOKUP(D1135,MASTERLIST!$A:$E,5,FALSE))</f>
        <v/>
      </c>
      <c r="H1135" s="23" t="str">
        <f>IF(D1135="","",VLOOKUP(D1135,MASTERLIST!$A:$E,2,FALSE))</f>
        <v/>
      </c>
      <c r="I1135" s="42"/>
      <c r="J1135" s="42"/>
      <c r="K1135" s="42"/>
      <c r="L1135" s="41" t="str">
        <f t="shared" si="189"/>
        <v/>
      </c>
      <c r="M1135" s="41" t="str">
        <f t="shared" si="190"/>
        <v/>
      </c>
      <c r="N1135" s="22" t="str">
        <f t="shared" si="191"/>
        <v xml:space="preserve"> </v>
      </c>
      <c r="O1135" s="22" t="str">
        <f t="shared" si="187"/>
        <v/>
      </c>
      <c r="P1135" s="22" t="str">
        <f t="shared" si="192"/>
        <v/>
      </c>
      <c r="Q1135" s="22" t="str">
        <f t="shared" si="188"/>
        <v>D2</v>
      </c>
    </row>
    <row r="1136" spans="1:17" x14ac:dyDescent="0.25">
      <c r="A1136" s="125" t="str">
        <f t="shared" si="193"/>
        <v/>
      </c>
      <c r="B1136" s="123" t="str">
        <f t="shared" si="194"/>
        <v/>
      </c>
      <c r="C1136" s="125" t="str">
        <f t="shared" si="195"/>
        <v/>
      </c>
      <c r="D1136" s="42"/>
      <c r="E1136" s="23" t="str">
        <f>IF(D1136="","",VLOOKUP(D1136,MASTERLIST!$A:$E,3,FALSE))</f>
        <v/>
      </c>
      <c r="F1136" s="23" t="str">
        <f>IF(D1136="","",VLOOKUP(D1136,MASTERLIST!$A:$E,4,FALSE))</f>
        <v/>
      </c>
      <c r="G1136" s="23" t="str">
        <f>IF(D1136="","",VLOOKUP(D1136,MASTERLIST!$A:$E,5,FALSE))</f>
        <v/>
      </c>
      <c r="H1136" s="23" t="str">
        <f>IF(D1136="","",VLOOKUP(D1136,MASTERLIST!$A:$E,2,FALSE))</f>
        <v/>
      </c>
      <c r="I1136" s="42"/>
      <c r="J1136" s="42"/>
      <c r="K1136" s="42"/>
      <c r="L1136" s="41" t="str">
        <f t="shared" si="189"/>
        <v/>
      </c>
      <c r="M1136" s="41" t="str">
        <f t="shared" si="190"/>
        <v/>
      </c>
      <c r="N1136" s="22" t="str">
        <f t="shared" si="191"/>
        <v xml:space="preserve"> </v>
      </c>
      <c r="O1136" s="22" t="str">
        <f t="shared" si="187"/>
        <v/>
      </c>
      <c r="P1136" s="22" t="str">
        <f t="shared" si="192"/>
        <v/>
      </c>
      <c r="Q1136" s="22" t="str">
        <f t="shared" si="188"/>
        <v>D2</v>
      </c>
    </row>
    <row r="1137" spans="1:17" x14ac:dyDescent="0.25">
      <c r="A1137" s="125" t="str">
        <f t="shared" si="193"/>
        <v/>
      </c>
      <c r="B1137" s="123" t="str">
        <f t="shared" si="194"/>
        <v/>
      </c>
      <c r="C1137" s="125" t="str">
        <f t="shared" si="195"/>
        <v/>
      </c>
      <c r="D1137" s="42"/>
      <c r="E1137" s="23" t="str">
        <f>IF(D1137="","",VLOOKUP(D1137,MASTERLIST!$A:$E,3,FALSE))</f>
        <v/>
      </c>
      <c r="F1137" s="23" t="str">
        <f>IF(D1137="","",VLOOKUP(D1137,MASTERLIST!$A:$E,4,FALSE))</f>
        <v/>
      </c>
      <c r="G1137" s="23" t="str">
        <f>IF(D1137="","",VLOOKUP(D1137,MASTERLIST!$A:$E,5,FALSE))</f>
        <v/>
      </c>
      <c r="H1137" s="23" t="str">
        <f>IF(D1137="","",VLOOKUP(D1137,MASTERLIST!$A:$E,2,FALSE))</f>
        <v/>
      </c>
      <c r="I1137" s="42"/>
      <c r="J1137" s="42"/>
      <c r="K1137" s="42"/>
      <c r="L1137" s="41" t="str">
        <f t="shared" si="189"/>
        <v/>
      </c>
      <c r="M1137" s="41" t="str">
        <f t="shared" si="190"/>
        <v/>
      </c>
      <c r="N1137" s="22" t="str">
        <f t="shared" si="191"/>
        <v xml:space="preserve"> </v>
      </c>
      <c r="O1137" s="22" t="str">
        <f t="shared" si="187"/>
        <v/>
      </c>
      <c r="P1137" s="22" t="str">
        <f t="shared" si="192"/>
        <v/>
      </c>
      <c r="Q1137" s="22" t="str">
        <f t="shared" si="188"/>
        <v>D2</v>
      </c>
    </row>
    <row r="1138" spans="1:17" x14ac:dyDescent="0.25">
      <c r="A1138" s="125" t="str">
        <f t="shared" si="193"/>
        <v/>
      </c>
      <c r="B1138" s="123" t="str">
        <f t="shared" si="194"/>
        <v/>
      </c>
      <c r="C1138" s="125" t="str">
        <f t="shared" si="195"/>
        <v/>
      </c>
      <c r="D1138" s="42"/>
      <c r="E1138" s="23" t="str">
        <f>IF(D1138="","",VLOOKUP(D1138,MASTERLIST!$A:$E,3,FALSE))</f>
        <v/>
      </c>
      <c r="F1138" s="23" t="str">
        <f>IF(D1138="","",VLOOKUP(D1138,MASTERLIST!$A:$E,4,FALSE))</f>
        <v/>
      </c>
      <c r="G1138" s="23" t="str">
        <f>IF(D1138="","",VLOOKUP(D1138,MASTERLIST!$A:$E,5,FALSE))</f>
        <v/>
      </c>
      <c r="H1138" s="23" t="str">
        <f>IF(D1138="","",VLOOKUP(D1138,MASTERLIST!$A:$E,2,FALSE))</f>
        <v/>
      </c>
      <c r="I1138" s="42"/>
      <c r="J1138" s="42"/>
      <c r="K1138" s="42"/>
      <c r="L1138" s="41" t="str">
        <f t="shared" si="189"/>
        <v/>
      </c>
      <c r="M1138" s="41" t="str">
        <f t="shared" si="190"/>
        <v/>
      </c>
      <c r="N1138" s="22" t="str">
        <f t="shared" si="191"/>
        <v xml:space="preserve"> </v>
      </c>
      <c r="O1138" s="22" t="str">
        <f t="shared" si="187"/>
        <v/>
      </c>
      <c r="P1138" s="22" t="str">
        <f t="shared" si="192"/>
        <v/>
      </c>
      <c r="Q1138" s="22" t="str">
        <f t="shared" si="188"/>
        <v>D2</v>
      </c>
    </row>
    <row r="1139" spans="1:17" x14ac:dyDescent="0.25">
      <c r="A1139" s="125" t="str">
        <f t="shared" si="193"/>
        <v/>
      </c>
      <c r="B1139" s="123" t="str">
        <f t="shared" si="194"/>
        <v/>
      </c>
      <c r="C1139" s="125" t="str">
        <f t="shared" si="195"/>
        <v/>
      </c>
      <c r="D1139" s="42"/>
      <c r="E1139" s="23" t="str">
        <f>IF(D1139="","",VLOOKUP(D1139,MASTERLIST!$A:$E,3,FALSE))</f>
        <v/>
      </c>
      <c r="F1139" s="23" t="str">
        <f>IF(D1139="","",VLOOKUP(D1139,MASTERLIST!$A:$E,4,FALSE))</f>
        <v/>
      </c>
      <c r="G1139" s="23" t="str">
        <f>IF(D1139="","",VLOOKUP(D1139,MASTERLIST!$A:$E,5,FALSE))</f>
        <v/>
      </c>
      <c r="H1139" s="23" t="str">
        <f>IF(D1139="","",VLOOKUP(D1139,MASTERLIST!$A:$E,2,FALSE))</f>
        <v/>
      </c>
      <c r="I1139" s="42"/>
      <c r="J1139" s="42"/>
      <c r="K1139" s="42"/>
      <c r="L1139" s="41" t="str">
        <f t="shared" si="189"/>
        <v/>
      </c>
      <c r="M1139" s="41" t="str">
        <f t="shared" si="190"/>
        <v/>
      </c>
      <c r="N1139" s="22" t="str">
        <f t="shared" si="191"/>
        <v xml:space="preserve"> </v>
      </c>
      <c r="O1139" s="22" t="str">
        <f t="shared" si="187"/>
        <v/>
      </c>
      <c r="P1139" s="22" t="str">
        <f t="shared" si="192"/>
        <v/>
      </c>
      <c r="Q1139" s="22" t="str">
        <f t="shared" si="188"/>
        <v>D2</v>
      </c>
    </row>
    <row r="1140" spans="1:17" x14ac:dyDescent="0.25">
      <c r="A1140" s="125" t="str">
        <f t="shared" si="193"/>
        <v/>
      </c>
      <c r="B1140" s="123" t="str">
        <f t="shared" si="194"/>
        <v/>
      </c>
      <c r="C1140" s="125" t="str">
        <f t="shared" si="195"/>
        <v/>
      </c>
      <c r="D1140" s="42"/>
      <c r="E1140" s="23" t="str">
        <f>IF(D1140="","",VLOOKUP(D1140,MASTERLIST!$A:$E,3,FALSE))</f>
        <v/>
      </c>
      <c r="F1140" s="23" t="str">
        <f>IF(D1140="","",VLOOKUP(D1140,MASTERLIST!$A:$E,4,FALSE))</f>
        <v/>
      </c>
      <c r="G1140" s="23" t="str">
        <f>IF(D1140="","",VLOOKUP(D1140,MASTERLIST!$A:$E,5,FALSE))</f>
        <v/>
      </c>
      <c r="H1140" s="23" t="str">
        <f>IF(D1140="","",VLOOKUP(D1140,MASTERLIST!$A:$E,2,FALSE))</f>
        <v/>
      </c>
      <c r="I1140" s="42"/>
      <c r="J1140" s="42"/>
      <c r="K1140" s="42"/>
      <c r="L1140" s="41" t="str">
        <f t="shared" si="189"/>
        <v/>
      </c>
      <c r="M1140" s="41" t="str">
        <f t="shared" si="190"/>
        <v/>
      </c>
      <c r="N1140" s="22" t="str">
        <f t="shared" si="191"/>
        <v xml:space="preserve"> </v>
      </c>
      <c r="O1140" s="22" t="str">
        <f t="shared" si="187"/>
        <v/>
      </c>
      <c r="P1140" s="22" t="str">
        <f t="shared" si="192"/>
        <v/>
      </c>
      <c r="Q1140" s="22" t="str">
        <f t="shared" si="188"/>
        <v>D2</v>
      </c>
    </row>
    <row r="1141" spans="1:17" x14ac:dyDescent="0.25">
      <c r="A1141" s="125" t="str">
        <f t="shared" si="193"/>
        <v/>
      </c>
      <c r="B1141" s="123" t="str">
        <f t="shared" si="194"/>
        <v/>
      </c>
      <c r="C1141" s="125" t="str">
        <f t="shared" si="195"/>
        <v/>
      </c>
      <c r="D1141" s="42"/>
      <c r="E1141" s="23" t="str">
        <f>IF(D1141="","",VLOOKUP(D1141,MASTERLIST!$A:$E,3,FALSE))</f>
        <v/>
      </c>
      <c r="F1141" s="23" t="str">
        <f>IF(D1141="","",VLOOKUP(D1141,MASTERLIST!$A:$E,4,FALSE))</f>
        <v/>
      </c>
      <c r="G1141" s="23" t="str">
        <f>IF(D1141="","",VLOOKUP(D1141,MASTERLIST!$A:$E,5,FALSE))</f>
        <v/>
      </c>
      <c r="H1141" s="23" t="str">
        <f>IF(D1141="","",VLOOKUP(D1141,MASTERLIST!$A:$E,2,FALSE))</f>
        <v/>
      </c>
      <c r="I1141" s="42"/>
      <c r="J1141" s="42"/>
      <c r="K1141" s="42"/>
      <c r="L1141" s="41" t="str">
        <f t="shared" si="189"/>
        <v/>
      </c>
      <c r="M1141" s="41" t="str">
        <f t="shared" si="190"/>
        <v/>
      </c>
      <c r="N1141" s="22" t="str">
        <f t="shared" si="191"/>
        <v xml:space="preserve"> </v>
      </c>
      <c r="O1141" s="22" t="str">
        <f t="shared" si="187"/>
        <v/>
      </c>
      <c r="P1141" s="22" t="str">
        <f t="shared" si="192"/>
        <v/>
      </c>
      <c r="Q1141" s="22" t="str">
        <f t="shared" si="188"/>
        <v>D2</v>
      </c>
    </row>
    <row r="1142" spans="1:17" x14ac:dyDescent="0.25">
      <c r="A1142" s="125" t="str">
        <f t="shared" si="193"/>
        <v/>
      </c>
      <c r="B1142" s="123" t="str">
        <f t="shared" si="194"/>
        <v/>
      </c>
      <c r="C1142" s="125" t="str">
        <f t="shared" si="195"/>
        <v/>
      </c>
      <c r="D1142" s="42"/>
      <c r="E1142" s="23" t="str">
        <f>IF(D1142="","",VLOOKUP(D1142,MASTERLIST!$A:$E,3,FALSE))</f>
        <v/>
      </c>
      <c r="F1142" s="23" t="str">
        <f>IF(D1142="","",VLOOKUP(D1142,MASTERLIST!$A:$E,4,FALSE))</f>
        <v/>
      </c>
      <c r="G1142" s="23" t="str">
        <f>IF(D1142="","",VLOOKUP(D1142,MASTERLIST!$A:$E,5,FALSE))</f>
        <v/>
      </c>
      <c r="H1142" s="23" t="str">
        <f>IF(D1142="","",VLOOKUP(D1142,MASTERLIST!$A:$E,2,FALSE))</f>
        <v/>
      </c>
      <c r="I1142" s="42"/>
      <c r="J1142" s="42"/>
      <c r="K1142" s="42"/>
      <c r="L1142" s="41" t="str">
        <f t="shared" si="189"/>
        <v/>
      </c>
      <c r="M1142" s="41" t="str">
        <f t="shared" si="190"/>
        <v/>
      </c>
      <c r="N1142" s="22" t="str">
        <f t="shared" si="191"/>
        <v xml:space="preserve"> </v>
      </c>
      <c r="O1142" s="22" t="str">
        <f t="shared" si="187"/>
        <v/>
      </c>
      <c r="P1142" s="22" t="str">
        <f t="shared" si="192"/>
        <v/>
      </c>
      <c r="Q1142" s="22" t="str">
        <f t="shared" si="188"/>
        <v>D2</v>
      </c>
    </row>
    <row r="1143" spans="1:17" x14ac:dyDescent="0.25">
      <c r="A1143" s="125" t="str">
        <f t="shared" si="193"/>
        <v/>
      </c>
      <c r="B1143" s="123" t="str">
        <f t="shared" si="194"/>
        <v/>
      </c>
      <c r="C1143" s="125" t="str">
        <f t="shared" si="195"/>
        <v/>
      </c>
      <c r="D1143" s="42"/>
      <c r="E1143" s="23" t="str">
        <f>IF(D1143="","",VLOOKUP(D1143,MASTERLIST!$A:$E,3,FALSE))</f>
        <v/>
      </c>
      <c r="F1143" s="23" t="str">
        <f>IF(D1143="","",VLOOKUP(D1143,MASTERLIST!$A:$E,4,FALSE))</f>
        <v/>
      </c>
      <c r="G1143" s="23" t="str">
        <f>IF(D1143="","",VLOOKUP(D1143,MASTERLIST!$A:$E,5,FALSE))</f>
        <v/>
      </c>
      <c r="H1143" s="23" t="str">
        <f>IF(D1143="","",VLOOKUP(D1143,MASTERLIST!$A:$E,2,FALSE))</f>
        <v/>
      </c>
      <c r="I1143" s="42"/>
      <c r="J1143" s="42"/>
      <c r="K1143" s="42"/>
      <c r="L1143" s="41" t="str">
        <f t="shared" si="189"/>
        <v/>
      </c>
      <c r="M1143" s="41" t="str">
        <f t="shared" si="190"/>
        <v/>
      </c>
      <c r="N1143" s="22" t="str">
        <f t="shared" si="191"/>
        <v xml:space="preserve"> </v>
      </c>
      <c r="O1143" s="22" t="str">
        <f t="shared" si="187"/>
        <v/>
      </c>
      <c r="P1143" s="22" t="str">
        <f t="shared" si="192"/>
        <v/>
      </c>
      <c r="Q1143" s="22" t="str">
        <f t="shared" si="188"/>
        <v>D2</v>
      </c>
    </row>
    <row r="1144" spans="1:17" x14ac:dyDescent="0.25">
      <c r="A1144" s="125" t="str">
        <f t="shared" si="193"/>
        <v/>
      </c>
      <c r="B1144" s="123" t="str">
        <f t="shared" si="194"/>
        <v/>
      </c>
      <c r="C1144" s="125" t="str">
        <f t="shared" si="195"/>
        <v/>
      </c>
      <c r="D1144" s="42"/>
      <c r="E1144" s="23" t="str">
        <f>IF(D1144="","",VLOOKUP(D1144,MASTERLIST!$A:$E,3,FALSE))</f>
        <v/>
      </c>
      <c r="F1144" s="23" t="str">
        <f>IF(D1144="","",VLOOKUP(D1144,MASTERLIST!$A:$E,4,FALSE))</f>
        <v/>
      </c>
      <c r="G1144" s="23" t="str">
        <f>IF(D1144="","",VLOOKUP(D1144,MASTERLIST!$A:$E,5,FALSE))</f>
        <v/>
      </c>
      <c r="H1144" s="23" t="str">
        <f>IF(D1144="","",VLOOKUP(D1144,MASTERLIST!$A:$E,2,FALSE))</f>
        <v/>
      </c>
      <c r="I1144" s="42"/>
      <c r="J1144" s="42"/>
      <c r="K1144" s="42"/>
      <c r="L1144" s="41" t="str">
        <f t="shared" si="189"/>
        <v/>
      </c>
      <c r="M1144" s="41" t="str">
        <f t="shared" si="190"/>
        <v/>
      </c>
      <c r="N1144" s="22" t="str">
        <f t="shared" si="191"/>
        <v xml:space="preserve"> </v>
      </c>
      <c r="O1144" s="22" t="str">
        <f t="shared" si="187"/>
        <v/>
      </c>
      <c r="P1144" s="22" t="str">
        <f t="shared" si="192"/>
        <v/>
      </c>
      <c r="Q1144" s="22" t="str">
        <f t="shared" si="188"/>
        <v>D2</v>
      </c>
    </row>
    <row r="1145" spans="1:17" x14ac:dyDescent="0.25">
      <c r="A1145" s="125" t="str">
        <f t="shared" si="193"/>
        <v/>
      </c>
      <c r="B1145" s="123" t="str">
        <f t="shared" si="194"/>
        <v/>
      </c>
      <c r="C1145" s="125" t="str">
        <f t="shared" si="195"/>
        <v/>
      </c>
      <c r="D1145" s="42"/>
      <c r="E1145" s="23" t="str">
        <f>IF(D1145="","",VLOOKUP(D1145,MASTERLIST!$A:$E,3,FALSE))</f>
        <v/>
      </c>
      <c r="F1145" s="23" t="str">
        <f>IF(D1145="","",VLOOKUP(D1145,MASTERLIST!$A:$E,4,FALSE))</f>
        <v/>
      </c>
      <c r="G1145" s="23" t="str">
        <f>IF(D1145="","",VLOOKUP(D1145,MASTERLIST!$A:$E,5,FALSE))</f>
        <v/>
      </c>
      <c r="H1145" s="23" t="str">
        <f>IF(D1145="","",VLOOKUP(D1145,MASTERLIST!$A:$E,2,FALSE))</f>
        <v/>
      </c>
      <c r="I1145" s="42"/>
      <c r="J1145" s="42"/>
      <c r="K1145" s="42"/>
      <c r="L1145" s="41" t="str">
        <f t="shared" si="189"/>
        <v/>
      </c>
      <c r="M1145" s="41" t="str">
        <f t="shared" si="190"/>
        <v/>
      </c>
      <c r="N1145" s="22" t="str">
        <f t="shared" si="191"/>
        <v xml:space="preserve"> </v>
      </c>
      <c r="O1145" s="22" t="str">
        <f t="shared" si="187"/>
        <v/>
      </c>
      <c r="P1145" s="22" t="str">
        <f t="shared" si="192"/>
        <v/>
      </c>
      <c r="Q1145" s="22" t="str">
        <f t="shared" si="188"/>
        <v>D2</v>
      </c>
    </row>
    <row r="1146" spans="1:17" x14ac:dyDescent="0.25">
      <c r="A1146" s="125" t="str">
        <f t="shared" si="193"/>
        <v/>
      </c>
      <c r="B1146" s="123" t="str">
        <f t="shared" si="194"/>
        <v/>
      </c>
      <c r="C1146" s="125" t="str">
        <f t="shared" si="195"/>
        <v/>
      </c>
      <c r="D1146" s="42"/>
      <c r="E1146" s="23" t="str">
        <f>IF(D1146="","",VLOOKUP(D1146,MASTERLIST!$A:$E,3,FALSE))</f>
        <v/>
      </c>
      <c r="F1146" s="23" t="str">
        <f>IF(D1146="","",VLOOKUP(D1146,MASTERLIST!$A:$E,4,FALSE))</f>
        <v/>
      </c>
      <c r="G1146" s="23" t="str">
        <f>IF(D1146="","",VLOOKUP(D1146,MASTERLIST!$A:$E,5,FALSE))</f>
        <v/>
      </c>
      <c r="H1146" s="23" t="str">
        <f>IF(D1146="","",VLOOKUP(D1146,MASTERLIST!$A:$E,2,FALSE))</f>
        <v/>
      </c>
      <c r="I1146" s="42"/>
      <c r="J1146" s="42"/>
      <c r="K1146" s="42"/>
      <c r="L1146" s="41" t="str">
        <f t="shared" si="189"/>
        <v/>
      </c>
      <c r="M1146" s="41" t="str">
        <f t="shared" si="190"/>
        <v/>
      </c>
      <c r="N1146" s="22" t="str">
        <f t="shared" si="191"/>
        <v xml:space="preserve"> </v>
      </c>
      <c r="O1146" s="22" t="str">
        <f t="shared" si="187"/>
        <v/>
      </c>
      <c r="P1146" s="22" t="str">
        <f t="shared" si="192"/>
        <v/>
      </c>
      <c r="Q1146" s="22" t="str">
        <f t="shared" si="188"/>
        <v>D2</v>
      </c>
    </row>
    <row r="1147" spans="1:17" x14ac:dyDescent="0.25">
      <c r="A1147" s="125" t="str">
        <f t="shared" si="193"/>
        <v/>
      </c>
      <c r="B1147" s="123" t="str">
        <f t="shared" si="194"/>
        <v/>
      </c>
      <c r="C1147" s="125" t="str">
        <f t="shared" si="195"/>
        <v/>
      </c>
      <c r="D1147" s="42"/>
      <c r="E1147" s="23" t="str">
        <f>IF(D1147="","",VLOOKUP(D1147,MASTERLIST!$A:$E,3,FALSE))</f>
        <v/>
      </c>
      <c r="F1147" s="23" t="str">
        <f>IF(D1147="","",VLOOKUP(D1147,MASTERLIST!$A:$E,4,FALSE))</f>
        <v/>
      </c>
      <c r="G1147" s="23" t="str">
        <f>IF(D1147="","",VLOOKUP(D1147,MASTERLIST!$A:$E,5,FALSE))</f>
        <v/>
      </c>
      <c r="H1147" s="23" t="str">
        <f>IF(D1147="","",VLOOKUP(D1147,MASTERLIST!$A:$E,2,FALSE))</f>
        <v/>
      </c>
      <c r="I1147" s="42"/>
      <c r="J1147" s="42"/>
      <c r="K1147" s="42"/>
      <c r="L1147" s="41" t="str">
        <f t="shared" si="189"/>
        <v/>
      </c>
      <c r="M1147" s="41" t="str">
        <f t="shared" si="190"/>
        <v/>
      </c>
      <c r="N1147" s="22" t="str">
        <f t="shared" si="191"/>
        <v xml:space="preserve"> </v>
      </c>
      <c r="O1147" s="22" t="str">
        <f t="shared" si="187"/>
        <v/>
      </c>
      <c r="P1147" s="22" t="str">
        <f t="shared" si="192"/>
        <v/>
      </c>
      <c r="Q1147" s="22" t="str">
        <f t="shared" si="188"/>
        <v>D2</v>
      </c>
    </row>
    <row r="1148" spans="1:17" x14ac:dyDescent="0.25">
      <c r="A1148" s="125" t="str">
        <f t="shared" si="193"/>
        <v/>
      </c>
      <c r="B1148" s="123" t="str">
        <f t="shared" si="194"/>
        <v/>
      </c>
      <c r="C1148" s="125" t="str">
        <f t="shared" si="195"/>
        <v/>
      </c>
      <c r="D1148" s="42"/>
      <c r="E1148" s="23" t="str">
        <f>IF(D1148="","",VLOOKUP(D1148,MASTERLIST!$A:$E,3,FALSE))</f>
        <v/>
      </c>
      <c r="F1148" s="23" t="str">
        <f>IF(D1148="","",VLOOKUP(D1148,MASTERLIST!$A:$E,4,FALSE))</f>
        <v/>
      </c>
      <c r="G1148" s="23" t="str">
        <f>IF(D1148="","",VLOOKUP(D1148,MASTERLIST!$A:$E,5,FALSE))</f>
        <v/>
      </c>
      <c r="H1148" s="23" t="str">
        <f>IF(D1148="","",VLOOKUP(D1148,MASTERLIST!$A:$E,2,FALSE))</f>
        <v/>
      </c>
      <c r="I1148" s="42"/>
      <c r="J1148" s="42"/>
      <c r="K1148" s="42"/>
      <c r="L1148" s="41" t="str">
        <f t="shared" si="189"/>
        <v/>
      </c>
      <c r="M1148" s="41" t="str">
        <f t="shared" si="190"/>
        <v/>
      </c>
      <c r="N1148" s="22" t="str">
        <f t="shared" si="191"/>
        <v xml:space="preserve"> </v>
      </c>
      <c r="O1148" s="22" t="str">
        <f t="shared" si="187"/>
        <v/>
      </c>
      <c r="P1148" s="22" t="str">
        <f t="shared" si="192"/>
        <v/>
      </c>
      <c r="Q1148" s="22" t="str">
        <f t="shared" si="188"/>
        <v>D2</v>
      </c>
    </row>
    <row r="1149" spans="1:17" x14ac:dyDescent="0.25">
      <c r="A1149" s="125" t="str">
        <f t="shared" si="193"/>
        <v/>
      </c>
      <c r="B1149" s="123" t="str">
        <f t="shared" si="194"/>
        <v/>
      </c>
      <c r="C1149" s="125" t="str">
        <f t="shared" si="195"/>
        <v/>
      </c>
      <c r="D1149" s="42"/>
      <c r="E1149" s="23" t="str">
        <f>IF(D1149="","",VLOOKUP(D1149,MASTERLIST!$A:$E,3,FALSE))</f>
        <v/>
      </c>
      <c r="F1149" s="23" t="str">
        <f>IF(D1149="","",VLOOKUP(D1149,MASTERLIST!$A:$E,4,FALSE))</f>
        <v/>
      </c>
      <c r="G1149" s="23" t="str">
        <f>IF(D1149="","",VLOOKUP(D1149,MASTERLIST!$A:$E,5,FALSE))</f>
        <v/>
      </c>
      <c r="H1149" s="23" t="str">
        <f>IF(D1149="","",VLOOKUP(D1149,MASTERLIST!$A:$E,2,FALSE))</f>
        <v/>
      </c>
      <c r="I1149" s="42"/>
      <c r="J1149" s="42"/>
      <c r="K1149" s="42"/>
      <c r="L1149" s="41" t="str">
        <f t="shared" si="189"/>
        <v/>
      </c>
      <c r="M1149" s="41" t="str">
        <f t="shared" si="190"/>
        <v/>
      </c>
      <c r="N1149" s="22" t="str">
        <f t="shared" si="191"/>
        <v xml:space="preserve"> </v>
      </c>
      <c r="O1149" s="22" t="str">
        <f t="shared" si="187"/>
        <v/>
      </c>
      <c r="P1149" s="22" t="str">
        <f t="shared" si="192"/>
        <v/>
      </c>
      <c r="Q1149" s="22" t="str">
        <f t="shared" si="188"/>
        <v>D2</v>
      </c>
    </row>
    <row r="1150" spans="1:17" x14ac:dyDescent="0.25">
      <c r="A1150" s="125" t="str">
        <f t="shared" si="193"/>
        <v/>
      </c>
      <c r="B1150" s="123" t="str">
        <f t="shared" si="194"/>
        <v/>
      </c>
      <c r="C1150" s="125" t="str">
        <f t="shared" si="195"/>
        <v/>
      </c>
      <c r="D1150" s="42"/>
      <c r="E1150" s="23" t="str">
        <f>IF(D1150="","",VLOOKUP(D1150,MASTERLIST!$A:$E,3,FALSE))</f>
        <v/>
      </c>
      <c r="F1150" s="23" t="str">
        <f>IF(D1150="","",VLOOKUP(D1150,MASTERLIST!$A:$E,4,FALSE))</f>
        <v/>
      </c>
      <c r="G1150" s="23" t="str">
        <f>IF(D1150="","",VLOOKUP(D1150,MASTERLIST!$A:$E,5,FALSE))</f>
        <v/>
      </c>
      <c r="H1150" s="23" t="str">
        <f>IF(D1150="","",VLOOKUP(D1150,MASTERLIST!$A:$E,2,FALSE))</f>
        <v/>
      </c>
      <c r="I1150" s="42"/>
      <c r="J1150" s="42"/>
      <c r="K1150" s="42"/>
      <c r="L1150" s="41" t="str">
        <f t="shared" si="189"/>
        <v/>
      </c>
      <c r="M1150" s="41" t="str">
        <f t="shared" si="190"/>
        <v/>
      </c>
      <c r="N1150" s="22" t="str">
        <f t="shared" si="191"/>
        <v xml:space="preserve"> </v>
      </c>
      <c r="O1150" s="22" t="str">
        <f t="shared" si="187"/>
        <v/>
      </c>
      <c r="P1150" s="22" t="str">
        <f t="shared" si="192"/>
        <v/>
      </c>
      <c r="Q1150" s="22" t="str">
        <f t="shared" si="188"/>
        <v>D2</v>
      </c>
    </row>
    <row r="1151" spans="1:17" x14ac:dyDescent="0.25">
      <c r="A1151" s="125" t="str">
        <f t="shared" si="193"/>
        <v/>
      </c>
      <c r="B1151" s="123" t="str">
        <f t="shared" si="194"/>
        <v/>
      </c>
      <c r="C1151" s="125" t="str">
        <f t="shared" si="195"/>
        <v/>
      </c>
      <c r="D1151" s="42"/>
      <c r="E1151" s="23" t="str">
        <f>IF(D1151="","",VLOOKUP(D1151,MASTERLIST!$A:$E,3,FALSE))</f>
        <v/>
      </c>
      <c r="F1151" s="23" t="str">
        <f>IF(D1151="","",VLOOKUP(D1151,MASTERLIST!$A:$E,4,FALSE))</f>
        <v/>
      </c>
      <c r="G1151" s="23" t="str">
        <f>IF(D1151="","",VLOOKUP(D1151,MASTERLIST!$A:$E,5,FALSE))</f>
        <v/>
      </c>
      <c r="H1151" s="23" t="str">
        <f>IF(D1151="","",VLOOKUP(D1151,MASTERLIST!$A:$E,2,FALSE))</f>
        <v/>
      </c>
      <c r="I1151" s="42"/>
      <c r="J1151" s="42"/>
      <c r="K1151" s="42"/>
      <c r="L1151" s="41" t="str">
        <f t="shared" si="189"/>
        <v/>
      </c>
      <c r="M1151" s="41" t="str">
        <f t="shared" si="190"/>
        <v/>
      </c>
      <c r="N1151" s="22" t="str">
        <f t="shared" si="191"/>
        <v xml:space="preserve"> </v>
      </c>
      <c r="O1151" s="22" t="str">
        <f t="shared" si="187"/>
        <v/>
      </c>
      <c r="P1151" s="22" t="str">
        <f t="shared" si="192"/>
        <v/>
      </c>
      <c r="Q1151" s="22" t="str">
        <f t="shared" si="188"/>
        <v>D2</v>
      </c>
    </row>
    <row r="1152" spans="1:17" x14ac:dyDescent="0.25">
      <c r="A1152" s="125" t="str">
        <f t="shared" si="193"/>
        <v/>
      </c>
      <c r="B1152" s="123" t="str">
        <f t="shared" si="194"/>
        <v/>
      </c>
      <c r="C1152" s="125" t="str">
        <f t="shared" si="195"/>
        <v/>
      </c>
      <c r="D1152" s="42"/>
      <c r="E1152" s="23" t="str">
        <f>IF(D1152="","",VLOOKUP(D1152,MASTERLIST!$A:$E,3,FALSE))</f>
        <v/>
      </c>
      <c r="F1152" s="23" t="str">
        <f>IF(D1152="","",VLOOKUP(D1152,MASTERLIST!$A:$E,4,FALSE))</f>
        <v/>
      </c>
      <c r="G1152" s="23" t="str">
        <f>IF(D1152="","",VLOOKUP(D1152,MASTERLIST!$A:$E,5,FALSE))</f>
        <v/>
      </c>
      <c r="H1152" s="23" t="str">
        <f>IF(D1152="","",VLOOKUP(D1152,MASTERLIST!$A:$E,2,FALSE))</f>
        <v/>
      </c>
      <c r="I1152" s="42"/>
      <c r="J1152" s="42"/>
      <c r="K1152" s="42"/>
      <c r="L1152" s="41" t="str">
        <f t="shared" si="189"/>
        <v/>
      </c>
      <c r="M1152" s="41" t="str">
        <f t="shared" si="190"/>
        <v/>
      </c>
      <c r="N1152" s="22" t="str">
        <f t="shared" si="191"/>
        <v xml:space="preserve"> </v>
      </c>
      <c r="O1152" s="22" t="str">
        <f t="shared" si="187"/>
        <v/>
      </c>
      <c r="P1152" s="22" t="str">
        <f t="shared" si="192"/>
        <v/>
      </c>
      <c r="Q1152" s="22" t="str">
        <f t="shared" si="188"/>
        <v>D2</v>
      </c>
    </row>
    <row r="1153" spans="1:17" x14ac:dyDescent="0.25">
      <c r="A1153" s="125" t="str">
        <f t="shared" si="193"/>
        <v/>
      </c>
      <c r="B1153" s="123" t="str">
        <f t="shared" si="194"/>
        <v/>
      </c>
      <c r="C1153" s="125" t="str">
        <f t="shared" si="195"/>
        <v/>
      </c>
      <c r="D1153" s="42"/>
      <c r="E1153" s="23" t="str">
        <f>IF(D1153="","",VLOOKUP(D1153,MASTERLIST!$A:$E,3,FALSE))</f>
        <v/>
      </c>
      <c r="F1153" s="23" t="str">
        <f>IF(D1153="","",VLOOKUP(D1153,MASTERLIST!$A:$E,4,FALSE))</f>
        <v/>
      </c>
      <c r="G1153" s="23" t="str">
        <f>IF(D1153="","",VLOOKUP(D1153,MASTERLIST!$A:$E,5,FALSE))</f>
        <v/>
      </c>
      <c r="H1153" s="23" t="str">
        <f>IF(D1153="","",VLOOKUP(D1153,MASTERLIST!$A:$E,2,FALSE))</f>
        <v/>
      </c>
      <c r="I1153" s="42"/>
      <c r="J1153" s="42"/>
      <c r="K1153" s="42"/>
      <c r="L1153" s="41" t="str">
        <f t="shared" si="189"/>
        <v/>
      </c>
      <c r="M1153" s="41" t="str">
        <f t="shared" si="190"/>
        <v/>
      </c>
      <c r="N1153" s="22" t="str">
        <f t="shared" si="191"/>
        <v xml:space="preserve"> </v>
      </c>
      <c r="O1153" s="22" t="str">
        <f t="shared" si="187"/>
        <v/>
      </c>
      <c r="P1153" s="22" t="str">
        <f t="shared" si="192"/>
        <v/>
      </c>
      <c r="Q1153" s="22" t="str">
        <f t="shared" si="188"/>
        <v>D2</v>
      </c>
    </row>
    <row r="1154" spans="1:17" x14ac:dyDescent="0.25">
      <c r="A1154" s="125" t="str">
        <f t="shared" si="193"/>
        <v/>
      </c>
      <c r="B1154" s="123" t="str">
        <f t="shared" si="194"/>
        <v/>
      </c>
      <c r="C1154" s="125" t="str">
        <f t="shared" si="195"/>
        <v/>
      </c>
      <c r="D1154" s="42"/>
      <c r="E1154" s="23" t="str">
        <f>IF(D1154="","",VLOOKUP(D1154,MASTERLIST!$A:$E,3,FALSE))</f>
        <v/>
      </c>
      <c r="F1154" s="23" t="str">
        <f>IF(D1154="","",VLOOKUP(D1154,MASTERLIST!$A:$E,4,FALSE))</f>
        <v/>
      </c>
      <c r="G1154" s="23" t="str">
        <f>IF(D1154="","",VLOOKUP(D1154,MASTERLIST!$A:$E,5,FALSE))</f>
        <v/>
      </c>
      <c r="H1154" s="23" t="str">
        <f>IF(D1154="","",VLOOKUP(D1154,MASTERLIST!$A:$E,2,FALSE))</f>
        <v/>
      </c>
      <c r="I1154" s="42"/>
      <c r="J1154" s="42"/>
      <c r="K1154" s="42"/>
      <c r="L1154" s="41" t="str">
        <f t="shared" si="189"/>
        <v/>
      </c>
      <c r="M1154" s="41" t="str">
        <f t="shared" si="190"/>
        <v/>
      </c>
      <c r="N1154" s="22" t="str">
        <f t="shared" si="191"/>
        <v xml:space="preserve"> </v>
      </c>
      <c r="O1154" s="22" t="str">
        <f t="shared" si="187"/>
        <v/>
      </c>
      <c r="P1154" s="22" t="str">
        <f t="shared" si="192"/>
        <v/>
      </c>
      <c r="Q1154" s="22" t="str">
        <f t="shared" si="188"/>
        <v>D2</v>
      </c>
    </row>
    <row r="1155" spans="1:17" x14ac:dyDescent="0.25">
      <c r="A1155" s="125" t="str">
        <f t="shared" si="193"/>
        <v/>
      </c>
      <c r="B1155" s="123" t="str">
        <f t="shared" si="194"/>
        <v/>
      </c>
      <c r="C1155" s="125" t="str">
        <f t="shared" si="195"/>
        <v/>
      </c>
      <c r="D1155" s="42"/>
      <c r="E1155" s="23" t="str">
        <f>IF(D1155="","",VLOOKUP(D1155,MASTERLIST!$A:$E,3,FALSE))</f>
        <v/>
      </c>
      <c r="F1155" s="23" t="str">
        <f>IF(D1155="","",VLOOKUP(D1155,MASTERLIST!$A:$E,4,FALSE))</f>
        <v/>
      </c>
      <c r="G1155" s="23" t="str">
        <f>IF(D1155="","",VLOOKUP(D1155,MASTERLIST!$A:$E,5,FALSE))</f>
        <v/>
      </c>
      <c r="H1155" s="23" t="str">
        <f>IF(D1155="","",VLOOKUP(D1155,MASTERLIST!$A:$E,2,FALSE))</f>
        <v/>
      </c>
      <c r="I1155" s="42"/>
      <c r="J1155" s="42"/>
      <c r="K1155" s="42"/>
      <c r="L1155" s="41" t="str">
        <f t="shared" si="189"/>
        <v/>
      </c>
      <c r="M1155" s="41" t="str">
        <f t="shared" si="190"/>
        <v/>
      </c>
      <c r="N1155" s="22" t="str">
        <f t="shared" si="191"/>
        <v xml:space="preserve"> </v>
      </c>
      <c r="O1155" s="22" t="str">
        <f t="shared" ref="O1155:O1218" si="196">IFERROR(VLOOKUP(G1155,$R$2:$S$15,2,),"")</f>
        <v/>
      </c>
      <c r="P1155" s="22" t="str">
        <f t="shared" si="192"/>
        <v/>
      </c>
      <c r="Q1155" s="22" t="str">
        <f t="shared" ref="Q1155:Q1218" si="197">IF(A1155="","D2",RIGHT(A1155,2))</f>
        <v>D2</v>
      </c>
    </row>
    <row r="1156" spans="1:17" x14ac:dyDescent="0.25">
      <c r="A1156" s="125" t="str">
        <f t="shared" si="193"/>
        <v/>
      </c>
      <c r="B1156" s="123" t="str">
        <f t="shared" si="194"/>
        <v/>
      </c>
      <c r="C1156" s="125" t="str">
        <f t="shared" si="195"/>
        <v/>
      </c>
      <c r="D1156" s="42"/>
      <c r="E1156" s="23" t="str">
        <f>IF(D1156="","",VLOOKUP(D1156,MASTERLIST!$A:$E,3,FALSE))</f>
        <v/>
      </c>
      <c r="F1156" s="23" t="str">
        <f>IF(D1156="","",VLOOKUP(D1156,MASTERLIST!$A:$E,4,FALSE))</f>
        <v/>
      </c>
      <c r="G1156" s="23" t="str">
        <f>IF(D1156="","",VLOOKUP(D1156,MASTERLIST!$A:$E,5,FALSE))</f>
        <v/>
      </c>
      <c r="H1156" s="23" t="str">
        <f>IF(D1156="","",VLOOKUP(D1156,MASTERLIST!$A:$E,2,FALSE))</f>
        <v/>
      </c>
      <c r="I1156" s="42"/>
      <c r="J1156" s="42"/>
      <c r="K1156" s="42"/>
      <c r="L1156" s="41" t="str">
        <f t="shared" si="189"/>
        <v/>
      </c>
      <c r="M1156" s="41" t="str">
        <f t="shared" si="190"/>
        <v/>
      </c>
      <c r="N1156" s="22" t="str">
        <f t="shared" si="191"/>
        <v xml:space="preserve"> </v>
      </c>
      <c r="O1156" s="22" t="str">
        <f t="shared" si="196"/>
        <v/>
      </c>
      <c r="P1156" s="22" t="str">
        <f t="shared" si="192"/>
        <v/>
      </c>
      <c r="Q1156" s="22" t="str">
        <f t="shared" si="197"/>
        <v>D2</v>
      </c>
    </row>
    <row r="1157" spans="1:17" x14ac:dyDescent="0.25">
      <c r="A1157" s="125" t="str">
        <f t="shared" si="193"/>
        <v/>
      </c>
      <c r="B1157" s="123" t="str">
        <f t="shared" si="194"/>
        <v/>
      </c>
      <c r="C1157" s="125" t="str">
        <f t="shared" si="195"/>
        <v/>
      </c>
      <c r="D1157" s="42"/>
      <c r="E1157" s="23" t="str">
        <f>IF(D1157="","",VLOOKUP(D1157,MASTERLIST!$A:$E,3,FALSE))</f>
        <v/>
      </c>
      <c r="F1157" s="23" t="str">
        <f>IF(D1157="","",VLOOKUP(D1157,MASTERLIST!$A:$E,4,FALSE))</f>
        <v/>
      </c>
      <c r="G1157" s="23" t="str">
        <f>IF(D1157="","",VLOOKUP(D1157,MASTERLIST!$A:$E,5,FALSE))</f>
        <v/>
      </c>
      <c r="H1157" s="23" t="str">
        <f>IF(D1157="","",VLOOKUP(D1157,MASTERLIST!$A:$E,2,FALSE))</f>
        <v/>
      </c>
      <c r="I1157" s="42"/>
      <c r="J1157" s="42"/>
      <c r="K1157" s="42"/>
      <c r="L1157" s="41" t="str">
        <f t="shared" si="189"/>
        <v/>
      </c>
      <c r="M1157" s="41" t="str">
        <f t="shared" si="190"/>
        <v/>
      </c>
      <c r="N1157" s="22" t="str">
        <f t="shared" si="191"/>
        <v xml:space="preserve"> </v>
      </c>
      <c r="O1157" s="22" t="str">
        <f t="shared" si="196"/>
        <v/>
      </c>
      <c r="P1157" s="22" t="str">
        <f t="shared" si="192"/>
        <v/>
      </c>
      <c r="Q1157" s="22" t="str">
        <f t="shared" si="197"/>
        <v>D2</v>
      </c>
    </row>
    <row r="1158" spans="1:17" x14ac:dyDescent="0.25">
      <c r="A1158" s="125" t="str">
        <f t="shared" si="193"/>
        <v/>
      </c>
      <c r="B1158" s="123" t="str">
        <f t="shared" si="194"/>
        <v/>
      </c>
      <c r="C1158" s="125" t="str">
        <f t="shared" si="195"/>
        <v/>
      </c>
      <c r="D1158" s="42"/>
      <c r="E1158" s="23" t="str">
        <f>IF(D1158="","",VLOOKUP(D1158,MASTERLIST!$A:$E,3,FALSE))</f>
        <v/>
      </c>
      <c r="F1158" s="23" t="str">
        <f>IF(D1158="","",VLOOKUP(D1158,MASTERLIST!$A:$E,4,FALSE))</f>
        <v/>
      </c>
      <c r="G1158" s="23" t="str">
        <f>IF(D1158="","",VLOOKUP(D1158,MASTERLIST!$A:$E,5,FALSE))</f>
        <v/>
      </c>
      <c r="H1158" s="23" t="str">
        <f>IF(D1158="","",VLOOKUP(D1158,MASTERLIST!$A:$E,2,FALSE))</f>
        <v/>
      </c>
      <c r="I1158" s="42"/>
      <c r="J1158" s="42"/>
      <c r="K1158" s="42"/>
      <c r="L1158" s="41" t="str">
        <f t="shared" si="189"/>
        <v/>
      </c>
      <c r="M1158" s="41" t="str">
        <f t="shared" si="190"/>
        <v/>
      </c>
      <c r="N1158" s="22" t="str">
        <f t="shared" si="191"/>
        <v xml:space="preserve"> </v>
      </c>
      <c r="O1158" s="22" t="str">
        <f t="shared" si="196"/>
        <v/>
      </c>
      <c r="P1158" s="22" t="str">
        <f t="shared" si="192"/>
        <v/>
      </c>
      <c r="Q1158" s="22" t="str">
        <f t="shared" si="197"/>
        <v>D2</v>
      </c>
    </row>
    <row r="1159" spans="1:17" x14ac:dyDescent="0.25">
      <c r="A1159" s="125" t="str">
        <f t="shared" si="193"/>
        <v/>
      </c>
      <c r="B1159" s="123" t="str">
        <f t="shared" si="194"/>
        <v/>
      </c>
      <c r="C1159" s="125" t="str">
        <f t="shared" si="195"/>
        <v/>
      </c>
      <c r="D1159" s="42"/>
      <c r="E1159" s="23" t="str">
        <f>IF(D1159="","",VLOOKUP(D1159,MASTERLIST!$A:$E,3,FALSE))</f>
        <v/>
      </c>
      <c r="F1159" s="23" t="str">
        <f>IF(D1159="","",VLOOKUP(D1159,MASTERLIST!$A:$E,4,FALSE))</f>
        <v/>
      </c>
      <c r="G1159" s="23" t="str">
        <f>IF(D1159="","",VLOOKUP(D1159,MASTERLIST!$A:$E,5,FALSE))</f>
        <v/>
      </c>
      <c r="H1159" s="23" t="str">
        <f>IF(D1159="","",VLOOKUP(D1159,MASTERLIST!$A:$E,2,FALSE))</f>
        <v/>
      </c>
      <c r="I1159" s="42"/>
      <c r="J1159" s="42"/>
      <c r="K1159" s="42"/>
      <c r="L1159" s="41" t="str">
        <f t="shared" si="189"/>
        <v/>
      </c>
      <c r="M1159" s="41" t="str">
        <f t="shared" si="190"/>
        <v/>
      </c>
      <c r="N1159" s="22" t="str">
        <f t="shared" si="191"/>
        <v xml:space="preserve"> </v>
      </c>
      <c r="O1159" s="22" t="str">
        <f t="shared" si="196"/>
        <v/>
      </c>
      <c r="P1159" s="22" t="str">
        <f t="shared" si="192"/>
        <v/>
      </c>
      <c r="Q1159" s="22" t="str">
        <f t="shared" si="197"/>
        <v>D2</v>
      </c>
    </row>
    <row r="1160" spans="1:17" x14ac:dyDescent="0.25">
      <c r="A1160" s="125" t="str">
        <f t="shared" si="193"/>
        <v/>
      </c>
      <c r="B1160" s="123" t="str">
        <f t="shared" si="194"/>
        <v/>
      </c>
      <c r="C1160" s="125" t="str">
        <f t="shared" si="195"/>
        <v/>
      </c>
      <c r="D1160" s="42"/>
      <c r="E1160" s="23" t="str">
        <f>IF(D1160="","",VLOOKUP(D1160,MASTERLIST!$A:$E,3,FALSE))</f>
        <v/>
      </c>
      <c r="F1160" s="23" t="str">
        <f>IF(D1160="","",VLOOKUP(D1160,MASTERLIST!$A:$E,4,FALSE))</f>
        <v/>
      </c>
      <c r="G1160" s="23" t="str">
        <f>IF(D1160="","",VLOOKUP(D1160,MASTERLIST!$A:$E,5,FALSE))</f>
        <v/>
      </c>
      <c r="H1160" s="23" t="str">
        <f>IF(D1160="","",VLOOKUP(D1160,MASTERLIST!$A:$E,2,FALSE))</f>
        <v/>
      </c>
      <c r="I1160" s="42"/>
      <c r="J1160" s="42"/>
      <c r="K1160" s="42"/>
      <c r="L1160" s="41" t="str">
        <f t="shared" si="189"/>
        <v/>
      </c>
      <c r="M1160" s="41" t="str">
        <f t="shared" si="190"/>
        <v/>
      </c>
      <c r="N1160" s="22" t="str">
        <f t="shared" si="191"/>
        <v xml:space="preserve"> </v>
      </c>
      <c r="O1160" s="22" t="str">
        <f t="shared" si="196"/>
        <v/>
      </c>
      <c r="P1160" s="22" t="str">
        <f t="shared" si="192"/>
        <v/>
      </c>
      <c r="Q1160" s="22" t="str">
        <f t="shared" si="197"/>
        <v>D2</v>
      </c>
    </row>
    <row r="1161" spans="1:17" x14ac:dyDescent="0.25">
      <c r="A1161" s="125" t="str">
        <f t="shared" si="193"/>
        <v/>
      </c>
      <c r="B1161" s="123" t="str">
        <f t="shared" si="194"/>
        <v/>
      </c>
      <c r="C1161" s="125" t="str">
        <f t="shared" si="195"/>
        <v/>
      </c>
      <c r="D1161" s="42"/>
      <c r="E1161" s="23" t="str">
        <f>IF(D1161="","",VLOOKUP(D1161,MASTERLIST!$A:$E,3,FALSE))</f>
        <v/>
      </c>
      <c r="F1161" s="23" t="str">
        <f>IF(D1161="","",VLOOKUP(D1161,MASTERLIST!$A:$E,4,FALSE))</f>
        <v/>
      </c>
      <c r="G1161" s="23" t="str">
        <f>IF(D1161="","",VLOOKUP(D1161,MASTERLIST!$A:$E,5,FALSE))</f>
        <v/>
      </c>
      <c r="H1161" s="23" t="str">
        <f>IF(D1161="","",VLOOKUP(D1161,MASTERLIST!$A:$E,2,FALSE))</f>
        <v/>
      </c>
      <c r="I1161" s="42"/>
      <c r="J1161" s="42"/>
      <c r="K1161" s="42"/>
      <c r="L1161" s="41" t="str">
        <f t="shared" si="189"/>
        <v/>
      </c>
      <c r="M1161" s="41" t="str">
        <f t="shared" si="190"/>
        <v/>
      </c>
      <c r="N1161" s="22" t="str">
        <f t="shared" si="191"/>
        <v xml:space="preserve"> </v>
      </c>
      <c r="O1161" s="22" t="str">
        <f t="shared" si="196"/>
        <v/>
      </c>
      <c r="P1161" s="22" t="str">
        <f t="shared" si="192"/>
        <v/>
      </c>
      <c r="Q1161" s="22" t="str">
        <f t="shared" si="197"/>
        <v>D2</v>
      </c>
    </row>
    <row r="1162" spans="1:17" x14ac:dyDescent="0.25">
      <c r="A1162" s="125" t="str">
        <f t="shared" si="193"/>
        <v/>
      </c>
      <c r="B1162" s="123" t="str">
        <f t="shared" si="194"/>
        <v/>
      </c>
      <c r="C1162" s="125" t="str">
        <f t="shared" si="195"/>
        <v/>
      </c>
      <c r="D1162" s="42"/>
      <c r="E1162" s="23" t="str">
        <f>IF(D1162="","",VLOOKUP(D1162,MASTERLIST!$A:$E,3,FALSE))</f>
        <v/>
      </c>
      <c r="F1162" s="23" t="str">
        <f>IF(D1162="","",VLOOKUP(D1162,MASTERLIST!$A:$E,4,FALSE))</f>
        <v/>
      </c>
      <c r="G1162" s="23" t="str">
        <f>IF(D1162="","",VLOOKUP(D1162,MASTERLIST!$A:$E,5,FALSE))</f>
        <v/>
      </c>
      <c r="H1162" s="23" t="str">
        <f>IF(D1162="","",VLOOKUP(D1162,MASTERLIST!$A:$E,2,FALSE))</f>
        <v/>
      </c>
      <c r="I1162" s="42"/>
      <c r="J1162" s="42"/>
      <c r="K1162" s="42"/>
      <c r="L1162" s="41" t="str">
        <f t="shared" si="189"/>
        <v/>
      </c>
      <c r="M1162" s="41" t="str">
        <f t="shared" si="190"/>
        <v/>
      </c>
      <c r="N1162" s="22" t="str">
        <f t="shared" si="191"/>
        <v xml:space="preserve"> </v>
      </c>
      <c r="O1162" s="22" t="str">
        <f t="shared" si="196"/>
        <v/>
      </c>
      <c r="P1162" s="22" t="str">
        <f t="shared" si="192"/>
        <v/>
      </c>
      <c r="Q1162" s="22" t="str">
        <f t="shared" si="197"/>
        <v>D2</v>
      </c>
    </row>
    <row r="1163" spans="1:17" x14ac:dyDescent="0.25">
      <c r="A1163" s="125" t="str">
        <f t="shared" si="193"/>
        <v/>
      </c>
      <c r="B1163" s="123" t="str">
        <f t="shared" si="194"/>
        <v/>
      </c>
      <c r="C1163" s="125" t="str">
        <f t="shared" si="195"/>
        <v/>
      </c>
      <c r="D1163" s="42"/>
      <c r="E1163" s="23" t="str">
        <f>IF(D1163="","",VLOOKUP(D1163,MASTERLIST!$A:$E,3,FALSE))</f>
        <v/>
      </c>
      <c r="F1163" s="23" t="str">
        <f>IF(D1163="","",VLOOKUP(D1163,MASTERLIST!$A:$E,4,FALSE))</f>
        <v/>
      </c>
      <c r="G1163" s="23" t="str">
        <f>IF(D1163="","",VLOOKUP(D1163,MASTERLIST!$A:$E,5,FALSE))</f>
        <v/>
      </c>
      <c r="H1163" s="23" t="str">
        <f>IF(D1163="","",VLOOKUP(D1163,MASTERLIST!$A:$E,2,FALSE))</f>
        <v/>
      </c>
      <c r="I1163" s="42"/>
      <c r="J1163" s="42"/>
      <c r="K1163" s="42"/>
      <c r="L1163" s="41" t="str">
        <f t="shared" si="189"/>
        <v/>
      </c>
      <c r="M1163" s="41" t="str">
        <f t="shared" si="190"/>
        <v/>
      </c>
      <c r="N1163" s="22" t="str">
        <f t="shared" si="191"/>
        <v xml:space="preserve"> </v>
      </c>
      <c r="O1163" s="22" t="str">
        <f t="shared" si="196"/>
        <v/>
      </c>
      <c r="P1163" s="22" t="str">
        <f t="shared" si="192"/>
        <v/>
      </c>
      <c r="Q1163" s="22" t="str">
        <f t="shared" si="197"/>
        <v>D2</v>
      </c>
    </row>
    <row r="1164" spans="1:17" x14ac:dyDescent="0.25">
      <c r="A1164" s="125" t="str">
        <f t="shared" si="193"/>
        <v/>
      </c>
      <c r="B1164" s="123" t="str">
        <f t="shared" si="194"/>
        <v/>
      </c>
      <c r="C1164" s="125" t="str">
        <f t="shared" si="195"/>
        <v/>
      </c>
      <c r="D1164" s="42"/>
      <c r="E1164" s="23" t="str">
        <f>IF(D1164="","",VLOOKUP(D1164,MASTERLIST!$A:$E,3,FALSE))</f>
        <v/>
      </c>
      <c r="F1164" s="23" t="str">
        <f>IF(D1164="","",VLOOKUP(D1164,MASTERLIST!$A:$E,4,FALSE))</f>
        <v/>
      </c>
      <c r="G1164" s="23" t="str">
        <f>IF(D1164="","",VLOOKUP(D1164,MASTERLIST!$A:$E,5,FALSE))</f>
        <v/>
      </c>
      <c r="H1164" s="23" t="str">
        <f>IF(D1164="","",VLOOKUP(D1164,MASTERLIST!$A:$E,2,FALSE))</f>
        <v/>
      </c>
      <c r="I1164" s="42"/>
      <c r="J1164" s="42"/>
      <c r="K1164" s="42"/>
      <c r="L1164" s="41" t="str">
        <f t="shared" si="189"/>
        <v/>
      </c>
      <c r="M1164" s="41" t="str">
        <f t="shared" si="190"/>
        <v/>
      </c>
      <c r="N1164" s="22" t="str">
        <f t="shared" si="191"/>
        <v xml:space="preserve"> </v>
      </c>
      <c r="O1164" s="22" t="str">
        <f t="shared" si="196"/>
        <v/>
      </c>
      <c r="P1164" s="22" t="str">
        <f t="shared" si="192"/>
        <v/>
      </c>
      <c r="Q1164" s="22" t="str">
        <f t="shared" si="197"/>
        <v>D2</v>
      </c>
    </row>
    <row r="1165" spans="1:17" x14ac:dyDescent="0.25">
      <c r="A1165" s="125" t="str">
        <f t="shared" si="193"/>
        <v/>
      </c>
      <c r="B1165" s="123" t="str">
        <f t="shared" si="194"/>
        <v/>
      </c>
      <c r="C1165" s="125" t="str">
        <f t="shared" si="195"/>
        <v/>
      </c>
      <c r="D1165" s="42"/>
      <c r="E1165" s="23" t="str">
        <f>IF(D1165="","",VLOOKUP(D1165,MASTERLIST!$A:$E,3,FALSE))</f>
        <v/>
      </c>
      <c r="F1165" s="23" t="str">
        <f>IF(D1165="","",VLOOKUP(D1165,MASTERLIST!$A:$E,4,FALSE))</f>
        <v/>
      </c>
      <c r="G1165" s="23" t="str">
        <f>IF(D1165="","",VLOOKUP(D1165,MASTERLIST!$A:$E,5,FALSE))</f>
        <v/>
      </c>
      <c r="H1165" s="23" t="str">
        <f>IF(D1165="","",VLOOKUP(D1165,MASTERLIST!$A:$E,2,FALSE))</f>
        <v/>
      </c>
      <c r="I1165" s="42"/>
      <c r="J1165" s="42"/>
      <c r="K1165" s="42"/>
      <c r="L1165" s="41" t="str">
        <f t="shared" si="189"/>
        <v/>
      </c>
      <c r="M1165" s="41" t="str">
        <f t="shared" si="190"/>
        <v/>
      </c>
      <c r="N1165" s="22" t="str">
        <f t="shared" si="191"/>
        <v xml:space="preserve"> </v>
      </c>
      <c r="O1165" s="22" t="str">
        <f t="shared" si="196"/>
        <v/>
      </c>
      <c r="P1165" s="22" t="str">
        <f t="shared" si="192"/>
        <v/>
      </c>
      <c r="Q1165" s="22" t="str">
        <f t="shared" si="197"/>
        <v>D2</v>
      </c>
    </row>
    <row r="1166" spans="1:17" x14ac:dyDescent="0.25">
      <c r="A1166" s="125" t="str">
        <f t="shared" si="193"/>
        <v/>
      </c>
      <c r="B1166" s="123" t="str">
        <f t="shared" si="194"/>
        <v/>
      </c>
      <c r="C1166" s="125" t="str">
        <f t="shared" si="195"/>
        <v/>
      </c>
      <c r="D1166" s="42"/>
      <c r="E1166" s="23" t="str">
        <f>IF(D1166="","",VLOOKUP(D1166,MASTERLIST!$A:$E,3,FALSE))</f>
        <v/>
      </c>
      <c r="F1166" s="23" t="str">
        <f>IF(D1166="","",VLOOKUP(D1166,MASTERLIST!$A:$E,4,FALSE))</f>
        <v/>
      </c>
      <c r="G1166" s="23" t="str">
        <f>IF(D1166="","",VLOOKUP(D1166,MASTERLIST!$A:$E,5,FALSE))</f>
        <v/>
      </c>
      <c r="H1166" s="23" t="str">
        <f>IF(D1166="","",VLOOKUP(D1166,MASTERLIST!$A:$E,2,FALSE))</f>
        <v/>
      </c>
      <c r="I1166" s="42"/>
      <c r="J1166" s="42"/>
      <c r="K1166" s="42"/>
      <c r="L1166" s="41" t="str">
        <f t="shared" si="189"/>
        <v/>
      </c>
      <c r="M1166" s="41" t="str">
        <f t="shared" si="190"/>
        <v/>
      </c>
      <c r="N1166" s="22" t="str">
        <f t="shared" si="191"/>
        <v xml:space="preserve"> </v>
      </c>
      <c r="O1166" s="22" t="str">
        <f t="shared" si="196"/>
        <v/>
      </c>
      <c r="P1166" s="22" t="str">
        <f t="shared" si="192"/>
        <v/>
      </c>
      <c r="Q1166" s="22" t="str">
        <f t="shared" si="197"/>
        <v>D2</v>
      </c>
    </row>
    <row r="1167" spans="1:17" x14ac:dyDescent="0.25">
      <c r="A1167" s="125" t="str">
        <f t="shared" si="193"/>
        <v/>
      </c>
      <c r="B1167" s="123" t="str">
        <f t="shared" si="194"/>
        <v/>
      </c>
      <c r="C1167" s="125" t="str">
        <f t="shared" si="195"/>
        <v/>
      </c>
      <c r="D1167" s="42"/>
      <c r="E1167" s="23" t="str">
        <f>IF(D1167="","",VLOOKUP(D1167,MASTERLIST!$A:$E,3,FALSE))</f>
        <v/>
      </c>
      <c r="F1167" s="23" t="str">
        <f>IF(D1167="","",VLOOKUP(D1167,MASTERLIST!$A:$E,4,FALSE))</f>
        <v/>
      </c>
      <c r="G1167" s="23" t="str">
        <f>IF(D1167="","",VLOOKUP(D1167,MASTERLIST!$A:$E,5,FALSE))</f>
        <v/>
      </c>
      <c r="H1167" s="23" t="str">
        <f>IF(D1167="","",VLOOKUP(D1167,MASTERLIST!$A:$E,2,FALSE))</f>
        <v/>
      </c>
      <c r="I1167" s="42"/>
      <c r="J1167" s="42"/>
      <c r="K1167" s="42"/>
      <c r="L1167" s="41" t="str">
        <f t="shared" si="189"/>
        <v/>
      </c>
      <c r="M1167" s="41" t="str">
        <f t="shared" si="190"/>
        <v/>
      </c>
      <c r="N1167" s="22" t="str">
        <f t="shared" si="191"/>
        <v xml:space="preserve"> </v>
      </c>
      <c r="O1167" s="22" t="str">
        <f t="shared" si="196"/>
        <v/>
      </c>
      <c r="P1167" s="22" t="str">
        <f t="shared" si="192"/>
        <v/>
      </c>
      <c r="Q1167" s="22" t="str">
        <f t="shared" si="197"/>
        <v>D2</v>
      </c>
    </row>
    <row r="1168" spans="1:17" x14ac:dyDescent="0.25">
      <c r="A1168" s="125" t="str">
        <f t="shared" si="193"/>
        <v/>
      </c>
      <c r="B1168" s="123" t="str">
        <f t="shared" si="194"/>
        <v/>
      </c>
      <c r="C1168" s="125" t="str">
        <f t="shared" si="195"/>
        <v/>
      </c>
      <c r="D1168" s="42"/>
      <c r="E1168" s="23" t="str">
        <f>IF(D1168="","",VLOOKUP(D1168,MASTERLIST!$A:$E,3,FALSE))</f>
        <v/>
      </c>
      <c r="F1168" s="23" t="str">
        <f>IF(D1168="","",VLOOKUP(D1168,MASTERLIST!$A:$E,4,FALSE))</f>
        <v/>
      </c>
      <c r="G1168" s="23" t="str">
        <f>IF(D1168="","",VLOOKUP(D1168,MASTERLIST!$A:$E,5,FALSE))</f>
        <v/>
      </c>
      <c r="H1168" s="23" t="str">
        <f>IF(D1168="","",VLOOKUP(D1168,MASTERLIST!$A:$E,2,FALSE))</f>
        <v/>
      </c>
      <c r="I1168" s="42"/>
      <c r="J1168" s="42"/>
      <c r="K1168" s="42"/>
      <c r="L1168" s="41" t="str">
        <f t="shared" si="189"/>
        <v/>
      </c>
      <c r="M1168" s="41" t="str">
        <f t="shared" si="190"/>
        <v/>
      </c>
      <c r="N1168" s="22" t="str">
        <f t="shared" si="191"/>
        <v xml:space="preserve"> </v>
      </c>
      <c r="O1168" s="22" t="str">
        <f t="shared" si="196"/>
        <v/>
      </c>
      <c r="P1168" s="22" t="str">
        <f t="shared" si="192"/>
        <v/>
      </c>
      <c r="Q1168" s="22" t="str">
        <f t="shared" si="197"/>
        <v>D2</v>
      </c>
    </row>
    <row r="1169" spans="1:17" x14ac:dyDescent="0.25">
      <c r="A1169" s="125" t="str">
        <f t="shared" si="193"/>
        <v/>
      </c>
      <c r="B1169" s="123" t="str">
        <f t="shared" si="194"/>
        <v/>
      </c>
      <c r="C1169" s="125" t="str">
        <f t="shared" si="195"/>
        <v/>
      </c>
      <c r="D1169" s="42"/>
      <c r="E1169" s="23" t="str">
        <f>IF(D1169="","",VLOOKUP(D1169,MASTERLIST!$A:$E,3,FALSE))</f>
        <v/>
      </c>
      <c r="F1169" s="23" t="str">
        <f>IF(D1169="","",VLOOKUP(D1169,MASTERLIST!$A:$E,4,FALSE))</f>
        <v/>
      </c>
      <c r="G1169" s="23" t="str">
        <f>IF(D1169="","",VLOOKUP(D1169,MASTERLIST!$A:$E,5,FALSE))</f>
        <v/>
      </c>
      <c r="H1169" s="23" t="str">
        <f>IF(D1169="","",VLOOKUP(D1169,MASTERLIST!$A:$E,2,FALSE))</f>
        <v/>
      </c>
      <c r="I1169" s="42"/>
      <c r="J1169" s="42"/>
      <c r="K1169" s="42"/>
      <c r="L1169" s="41" t="str">
        <f t="shared" si="189"/>
        <v/>
      </c>
      <c r="M1169" s="41" t="str">
        <f t="shared" si="190"/>
        <v/>
      </c>
      <c r="N1169" s="22" t="str">
        <f t="shared" si="191"/>
        <v xml:space="preserve"> </v>
      </c>
      <c r="O1169" s="22" t="str">
        <f t="shared" si="196"/>
        <v/>
      </c>
      <c r="P1169" s="22" t="str">
        <f t="shared" si="192"/>
        <v/>
      </c>
      <c r="Q1169" s="22" t="str">
        <f t="shared" si="197"/>
        <v>D2</v>
      </c>
    </row>
    <row r="1170" spans="1:17" x14ac:dyDescent="0.25">
      <c r="A1170" s="125" t="str">
        <f t="shared" si="193"/>
        <v/>
      </c>
      <c r="B1170" s="123" t="str">
        <f t="shared" si="194"/>
        <v/>
      </c>
      <c r="C1170" s="125" t="str">
        <f t="shared" si="195"/>
        <v/>
      </c>
      <c r="D1170" s="42"/>
      <c r="E1170" s="23" t="str">
        <f>IF(D1170="","",VLOOKUP(D1170,MASTERLIST!$A:$E,3,FALSE))</f>
        <v/>
      </c>
      <c r="F1170" s="23" t="str">
        <f>IF(D1170="","",VLOOKUP(D1170,MASTERLIST!$A:$E,4,FALSE))</f>
        <v/>
      </c>
      <c r="G1170" s="23" t="str">
        <f>IF(D1170="","",VLOOKUP(D1170,MASTERLIST!$A:$E,5,FALSE))</f>
        <v/>
      </c>
      <c r="H1170" s="23" t="str">
        <f>IF(D1170="","",VLOOKUP(D1170,MASTERLIST!$A:$E,2,FALSE))</f>
        <v/>
      </c>
      <c r="I1170" s="42"/>
      <c r="J1170" s="42"/>
      <c r="K1170" s="42"/>
      <c r="L1170" s="41" t="str">
        <f t="shared" si="189"/>
        <v/>
      </c>
      <c r="M1170" s="41" t="str">
        <f t="shared" si="190"/>
        <v/>
      </c>
      <c r="N1170" s="22" t="str">
        <f t="shared" si="191"/>
        <v xml:space="preserve"> </v>
      </c>
      <c r="O1170" s="22" t="str">
        <f t="shared" si="196"/>
        <v/>
      </c>
      <c r="P1170" s="22" t="str">
        <f t="shared" si="192"/>
        <v/>
      </c>
      <c r="Q1170" s="22" t="str">
        <f t="shared" si="197"/>
        <v>D2</v>
      </c>
    </row>
    <row r="1171" spans="1:17" x14ac:dyDescent="0.25">
      <c r="A1171" s="125" t="str">
        <f t="shared" si="193"/>
        <v/>
      </c>
      <c r="B1171" s="123" t="str">
        <f t="shared" si="194"/>
        <v/>
      </c>
      <c r="C1171" s="125" t="str">
        <f t="shared" si="195"/>
        <v/>
      </c>
      <c r="D1171" s="42"/>
      <c r="E1171" s="23" t="str">
        <f>IF(D1171="","",VLOOKUP(D1171,MASTERLIST!$A:$E,3,FALSE))</f>
        <v/>
      </c>
      <c r="F1171" s="23" t="str">
        <f>IF(D1171="","",VLOOKUP(D1171,MASTERLIST!$A:$E,4,FALSE))</f>
        <v/>
      </c>
      <c r="G1171" s="23" t="str">
        <f>IF(D1171="","",VLOOKUP(D1171,MASTERLIST!$A:$E,5,FALSE))</f>
        <v/>
      </c>
      <c r="H1171" s="23" t="str">
        <f>IF(D1171="","",VLOOKUP(D1171,MASTERLIST!$A:$E,2,FALSE))</f>
        <v/>
      </c>
      <c r="I1171" s="42"/>
      <c r="J1171" s="42"/>
      <c r="K1171" s="42"/>
      <c r="L1171" s="41" t="str">
        <f t="shared" si="189"/>
        <v/>
      </c>
      <c r="M1171" s="41" t="str">
        <f t="shared" si="190"/>
        <v/>
      </c>
      <c r="N1171" s="22" t="str">
        <f t="shared" si="191"/>
        <v xml:space="preserve"> </v>
      </c>
      <c r="O1171" s="22" t="str">
        <f t="shared" si="196"/>
        <v/>
      </c>
      <c r="P1171" s="22" t="str">
        <f t="shared" si="192"/>
        <v/>
      </c>
      <c r="Q1171" s="22" t="str">
        <f t="shared" si="197"/>
        <v>D2</v>
      </c>
    </row>
    <row r="1172" spans="1:17" x14ac:dyDescent="0.25">
      <c r="A1172" s="125" t="str">
        <f t="shared" si="193"/>
        <v/>
      </c>
      <c r="B1172" s="123" t="str">
        <f t="shared" si="194"/>
        <v/>
      </c>
      <c r="C1172" s="125" t="str">
        <f t="shared" si="195"/>
        <v/>
      </c>
      <c r="D1172" s="42"/>
      <c r="E1172" s="23" t="str">
        <f>IF(D1172="","",VLOOKUP(D1172,MASTERLIST!$A:$E,3,FALSE))</f>
        <v/>
      </c>
      <c r="F1172" s="23" t="str">
        <f>IF(D1172="","",VLOOKUP(D1172,MASTERLIST!$A:$E,4,FALSE))</f>
        <v/>
      </c>
      <c r="G1172" s="23" t="str">
        <f>IF(D1172="","",VLOOKUP(D1172,MASTERLIST!$A:$E,5,FALSE))</f>
        <v/>
      </c>
      <c r="H1172" s="23" t="str">
        <f>IF(D1172="","",VLOOKUP(D1172,MASTERLIST!$A:$E,2,FALSE))</f>
        <v/>
      </c>
      <c r="I1172" s="42"/>
      <c r="J1172" s="42"/>
      <c r="K1172" s="42"/>
      <c r="L1172" s="41" t="str">
        <f t="shared" ref="L1172:L1235" si="198">IF(K1172="","",IF(I1172="",ROUND(HLOOKUP(J1172,kgList,K1172,FALSE),1),ROUND(HLOOKUP(I1172,kgList,K1172,FALSE),1)))</f>
        <v/>
      </c>
      <c r="M1172" s="41" t="str">
        <f t="shared" ref="M1172:M1235" si="199">IF(L1172="","",IF(COUNTA(I1172:J1172)&gt;1,"Edible or Inedible",IF(COUNTA(I1172)=1,L1172*1,IF(COUNTA(J1172)=1,L1172*1,"ERROR"))))</f>
        <v/>
      </c>
      <c r="N1172" s="22" t="str">
        <f t="shared" si="191"/>
        <v xml:space="preserve"> </v>
      </c>
      <c r="O1172" s="22" t="str">
        <f t="shared" si="196"/>
        <v/>
      </c>
      <c r="P1172" s="22" t="str">
        <f t="shared" si="192"/>
        <v/>
      </c>
      <c r="Q1172" s="22" t="str">
        <f t="shared" si="197"/>
        <v>D2</v>
      </c>
    </row>
    <row r="1173" spans="1:17" x14ac:dyDescent="0.25">
      <c r="A1173" s="125" t="str">
        <f t="shared" si="193"/>
        <v/>
      </c>
      <c r="B1173" s="123" t="str">
        <f t="shared" si="194"/>
        <v/>
      </c>
      <c r="C1173" s="125" t="str">
        <f t="shared" si="195"/>
        <v/>
      </c>
      <c r="D1173" s="42"/>
      <c r="E1173" s="23" t="str">
        <f>IF(D1173="","",VLOOKUP(D1173,MASTERLIST!$A:$E,3,FALSE))</f>
        <v/>
      </c>
      <c r="F1173" s="23" t="str">
        <f>IF(D1173="","",VLOOKUP(D1173,MASTERLIST!$A:$E,4,FALSE))</f>
        <v/>
      </c>
      <c r="G1173" s="23" t="str">
        <f>IF(D1173="","",VLOOKUP(D1173,MASTERLIST!$A:$E,5,FALSE))</f>
        <v/>
      </c>
      <c r="H1173" s="23" t="str">
        <f>IF(D1173="","",VLOOKUP(D1173,MASTERLIST!$A:$E,2,FALSE))</f>
        <v/>
      </c>
      <c r="I1173" s="42"/>
      <c r="J1173" s="42"/>
      <c r="K1173" s="42"/>
      <c r="L1173" s="41" t="str">
        <f t="shared" si="198"/>
        <v/>
      </c>
      <c r="M1173" s="41" t="str">
        <f t="shared" si="199"/>
        <v/>
      </c>
      <c r="N1173" s="22" t="str">
        <f t="shared" si="191"/>
        <v xml:space="preserve"> </v>
      </c>
      <c r="O1173" s="22" t="str">
        <f t="shared" si="196"/>
        <v/>
      </c>
      <c r="P1173" s="22" t="str">
        <f t="shared" si="192"/>
        <v/>
      </c>
      <c r="Q1173" s="22" t="str">
        <f t="shared" si="197"/>
        <v>D2</v>
      </c>
    </row>
    <row r="1174" spans="1:17" x14ac:dyDescent="0.25">
      <c r="A1174" s="125" t="str">
        <f t="shared" si="193"/>
        <v/>
      </c>
      <c r="B1174" s="123" t="str">
        <f t="shared" si="194"/>
        <v/>
      </c>
      <c r="C1174" s="125" t="str">
        <f t="shared" si="195"/>
        <v/>
      </c>
      <c r="D1174" s="42"/>
      <c r="E1174" s="23" t="str">
        <f>IF(D1174="","",VLOOKUP(D1174,MASTERLIST!$A:$E,3,FALSE))</f>
        <v/>
      </c>
      <c r="F1174" s="23" t="str">
        <f>IF(D1174="","",VLOOKUP(D1174,MASTERLIST!$A:$E,4,FALSE))</f>
        <v/>
      </c>
      <c r="G1174" s="23" t="str">
        <f>IF(D1174="","",VLOOKUP(D1174,MASTERLIST!$A:$E,5,FALSE))</f>
        <v/>
      </c>
      <c r="H1174" s="23" t="str">
        <f>IF(D1174="","",VLOOKUP(D1174,MASTERLIST!$A:$E,2,FALSE))</f>
        <v/>
      </c>
      <c r="I1174" s="42"/>
      <c r="J1174" s="42"/>
      <c r="K1174" s="42"/>
      <c r="L1174" s="41" t="str">
        <f t="shared" si="198"/>
        <v/>
      </c>
      <c r="M1174" s="41" t="str">
        <f t="shared" si="199"/>
        <v/>
      </c>
      <c r="N1174" s="22" t="str">
        <f t="shared" si="191"/>
        <v xml:space="preserve"> </v>
      </c>
      <c r="O1174" s="22" t="str">
        <f t="shared" si="196"/>
        <v/>
      </c>
      <c r="P1174" s="22" t="str">
        <f t="shared" si="192"/>
        <v/>
      </c>
      <c r="Q1174" s="22" t="str">
        <f t="shared" si="197"/>
        <v>D2</v>
      </c>
    </row>
    <row r="1175" spans="1:17" x14ac:dyDescent="0.25">
      <c r="A1175" s="125" t="str">
        <f t="shared" si="193"/>
        <v/>
      </c>
      <c r="B1175" s="123" t="str">
        <f t="shared" si="194"/>
        <v/>
      </c>
      <c r="C1175" s="125" t="str">
        <f t="shared" si="195"/>
        <v/>
      </c>
      <c r="D1175" s="42"/>
      <c r="E1175" s="23" t="str">
        <f>IF(D1175="","",VLOOKUP(D1175,MASTERLIST!$A:$E,3,FALSE))</f>
        <v/>
      </c>
      <c r="F1175" s="23" t="str">
        <f>IF(D1175="","",VLOOKUP(D1175,MASTERLIST!$A:$E,4,FALSE))</f>
        <v/>
      </c>
      <c r="G1175" s="23" t="str">
        <f>IF(D1175="","",VLOOKUP(D1175,MASTERLIST!$A:$E,5,FALSE))</f>
        <v/>
      </c>
      <c r="H1175" s="23" t="str">
        <f>IF(D1175="","",VLOOKUP(D1175,MASTERLIST!$A:$E,2,FALSE))</f>
        <v/>
      </c>
      <c r="I1175" s="42"/>
      <c r="J1175" s="42"/>
      <c r="K1175" s="42"/>
      <c r="L1175" s="41" t="str">
        <f t="shared" si="198"/>
        <v/>
      </c>
      <c r="M1175" s="41" t="str">
        <f t="shared" si="199"/>
        <v/>
      </c>
      <c r="N1175" s="22" t="str">
        <f t="shared" si="191"/>
        <v xml:space="preserve"> </v>
      </c>
      <c r="O1175" s="22" t="str">
        <f t="shared" si="196"/>
        <v/>
      </c>
      <c r="P1175" s="22" t="str">
        <f t="shared" si="192"/>
        <v/>
      </c>
      <c r="Q1175" s="22" t="str">
        <f t="shared" si="197"/>
        <v>D2</v>
      </c>
    </row>
    <row r="1176" spans="1:17" x14ac:dyDescent="0.25">
      <c r="A1176" s="125" t="str">
        <f t="shared" si="193"/>
        <v/>
      </c>
      <c r="B1176" s="123" t="str">
        <f t="shared" si="194"/>
        <v/>
      </c>
      <c r="C1176" s="125" t="str">
        <f t="shared" si="195"/>
        <v/>
      </c>
      <c r="D1176" s="42"/>
      <c r="E1176" s="23" t="str">
        <f>IF(D1176="","",VLOOKUP(D1176,MASTERLIST!$A:$E,3,FALSE))</f>
        <v/>
      </c>
      <c r="F1176" s="23" t="str">
        <f>IF(D1176="","",VLOOKUP(D1176,MASTERLIST!$A:$E,4,FALSE))</f>
        <v/>
      </c>
      <c r="G1176" s="23" t="str">
        <f>IF(D1176="","",VLOOKUP(D1176,MASTERLIST!$A:$E,5,FALSE))</f>
        <v/>
      </c>
      <c r="H1176" s="23" t="str">
        <f>IF(D1176="","",VLOOKUP(D1176,MASTERLIST!$A:$E,2,FALSE))</f>
        <v/>
      </c>
      <c r="I1176" s="42"/>
      <c r="J1176" s="42"/>
      <c r="K1176" s="42"/>
      <c r="L1176" s="41" t="str">
        <f t="shared" si="198"/>
        <v/>
      </c>
      <c r="M1176" s="41" t="str">
        <f t="shared" si="199"/>
        <v/>
      </c>
      <c r="N1176" s="22" t="str">
        <f t="shared" si="191"/>
        <v xml:space="preserve"> </v>
      </c>
      <c r="O1176" s="22" t="str">
        <f t="shared" si="196"/>
        <v/>
      </c>
      <c r="P1176" s="22" t="str">
        <f t="shared" si="192"/>
        <v/>
      </c>
      <c r="Q1176" s="22" t="str">
        <f t="shared" si="197"/>
        <v>D2</v>
      </c>
    </row>
    <row r="1177" spans="1:17" x14ac:dyDescent="0.25">
      <c r="A1177" s="125" t="str">
        <f t="shared" si="193"/>
        <v/>
      </c>
      <c r="B1177" s="123" t="str">
        <f t="shared" si="194"/>
        <v/>
      </c>
      <c r="C1177" s="125" t="str">
        <f t="shared" si="195"/>
        <v/>
      </c>
      <c r="D1177" s="42"/>
      <c r="E1177" s="23" t="str">
        <f>IF(D1177="","",VLOOKUP(D1177,MASTERLIST!$A:$E,3,FALSE))</f>
        <v/>
      </c>
      <c r="F1177" s="23" t="str">
        <f>IF(D1177="","",VLOOKUP(D1177,MASTERLIST!$A:$E,4,FALSE))</f>
        <v/>
      </c>
      <c r="G1177" s="23" t="str">
        <f>IF(D1177="","",VLOOKUP(D1177,MASTERLIST!$A:$E,5,FALSE))</f>
        <v/>
      </c>
      <c r="H1177" s="23" t="str">
        <f>IF(D1177="","",VLOOKUP(D1177,MASTERLIST!$A:$E,2,FALSE))</f>
        <v/>
      </c>
      <c r="I1177" s="42"/>
      <c r="J1177" s="42"/>
      <c r="K1177" s="42"/>
      <c r="L1177" s="41" t="str">
        <f t="shared" si="198"/>
        <v/>
      </c>
      <c r="M1177" s="41" t="str">
        <f t="shared" si="199"/>
        <v/>
      </c>
      <c r="N1177" s="22" t="str">
        <f t="shared" si="191"/>
        <v xml:space="preserve"> </v>
      </c>
      <c r="O1177" s="22" t="str">
        <f t="shared" si="196"/>
        <v/>
      </c>
      <c r="P1177" s="22" t="str">
        <f t="shared" si="192"/>
        <v/>
      </c>
      <c r="Q1177" s="22" t="str">
        <f t="shared" si="197"/>
        <v>D2</v>
      </c>
    </row>
    <row r="1178" spans="1:17" x14ac:dyDescent="0.25">
      <c r="A1178" s="125" t="str">
        <f t="shared" si="193"/>
        <v/>
      </c>
      <c r="B1178" s="123" t="str">
        <f t="shared" si="194"/>
        <v/>
      </c>
      <c r="C1178" s="125" t="str">
        <f t="shared" si="195"/>
        <v/>
      </c>
      <c r="D1178" s="42"/>
      <c r="E1178" s="23" t="str">
        <f>IF(D1178="","",VLOOKUP(D1178,MASTERLIST!$A:$E,3,FALSE))</f>
        <v/>
      </c>
      <c r="F1178" s="23" t="str">
        <f>IF(D1178="","",VLOOKUP(D1178,MASTERLIST!$A:$E,4,FALSE))</f>
        <v/>
      </c>
      <c r="G1178" s="23" t="str">
        <f>IF(D1178="","",VLOOKUP(D1178,MASTERLIST!$A:$E,5,FALSE))</f>
        <v/>
      </c>
      <c r="H1178" s="23" t="str">
        <f>IF(D1178="","",VLOOKUP(D1178,MASTERLIST!$A:$E,2,FALSE))</f>
        <v/>
      </c>
      <c r="I1178" s="42"/>
      <c r="J1178" s="42"/>
      <c r="K1178" s="42"/>
      <c r="L1178" s="41" t="str">
        <f t="shared" si="198"/>
        <v/>
      </c>
      <c r="M1178" s="41" t="str">
        <f t="shared" si="199"/>
        <v/>
      </c>
      <c r="N1178" s="22" t="str">
        <f t="shared" ref="N1178:N1241" si="200">CONCATENATE(E1178," ",F1178)</f>
        <v xml:space="preserve"> </v>
      </c>
      <c r="O1178" s="22" t="str">
        <f t="shared" si="196"/>
        <v/>
      </c>
      <c r="P1178" s="22" t="str">
        <f t="shared" ref="P1178:P1241" si="201">IF(I1178="",IF(J1178="","",$J$1),$I$1)</f>
        <v/>
      </c>
      <c r="Q1178" s="22" t="str">
        <f t="shared" si="197"/>
        <v>D2</v>
      </c>
    </row>
    <row r="1179" spans="1:17" x14ac:dyDescent="0.25">
      <c r="A1179" s="125" t="str">
        <f t="shared" si="193"/>
        <v/>
      </c>
      <c r="B1179" s="123" t="str">
        <f t="shared" si="194"/>
        <v/>
      </c>
      <c r="C1179" s="125" t="str">
        <f t="shared" si="195"/>
        <v/>
      </c>
      <c r="D1179" s="42"/>
      <c r="E1179" s="23" t="str">
        <f>IF(D1179="","",VLOOKUP(D1179,MASTERLIST!$A:$E,3,FALSE))</f>
        <v/>
      </c>
      <c r="F1179" s="23" t="str">
        <f>IF(D1179="","",VLOOKUP(D1179,MASTERLIST!$A:$E,4,FALSE))</f>
        <v/>
      </c>
      <c r="G1179" s="23" t="str">
        <f>IF(D1179="","",VLOOKUP(D1179,MASTERLIST!$A:$E,5,FALSE))</f>
        <v/>
      </c>
      <c r="H1179" s="23" t="str">
        <f>IF(D1179="","",VLOOKUP(D1179,MASTERLIST!$A:$E,2,FALSE))</f>
        <v/>
      </c>
      <c r="I1179" s="42"/>
      <c r="J1179" s="42"/>
      <c r="K1179" s="42"/>
      <c r="L1179" s="41" t="str">
        <f t="shared" si="198"/>
        <v/>
      </c>
      <c r="M1179" s="41" t="str">
        <f t="shared" si="199"/>
        <v/>
      </c>
      <c r="N1179" s="22" t="str">
        <f t="shared" si="200"/>
        <v xml:space="preserve"> </v>
      </c>
      <c r="O1179" s="22" t="str">
        <f t="shared" si="196"/>
        <v/>
      </c>
      <c r="P1179" s="22" t="str">
        <f t="shared" si="201"/>
        <v/>
      </c>
      <c r="Q1179" s="22" t="str">
        <f t="shared" si="197"/>
        <v>D2</v>
      </c>
    </row>
    <row r="1180" spans="1:17" x14ac:dyDescent="0.25">
      <c r="A1180" s="125" t="str">
        <f t="shared" si="193"/>
        <v/>
      </c>
      <c r="B1180" s="123" t="str">
        <f t="shared" si="194"/>
        <v/>
      </c>
      <c r="C1180" s="125" t="str">
        <f t="shared" si="195"/>
        <v/>
      </c>
      <c r="D1180" s="42"/>
      <c r="E1180" s="23" t="str">
        <f>IF(D1180="","",VLOOKUP(D1180,MASTERLIST!$A:$E,3,FALSE))</f>
        <v/>
      </c>
      <c r="F1180" s="23" t="str">
        <f>IF(D1180="","",VLOOKUP(D1180,MASTERLIST!$A:$E,4,FALSE))</f>
        <v/>
      </c>
      <c r="G1180" s="23" t="str">
        <f>IF(D1180="","",VLOOKUP(D1180,MASTERLIST!$A:$E,5,FALSE))</f>
        <v/>
      </c>
      <c r="H1180" s="23" t="str">
        <f>IF(D1180="","",VLOOKUP(D1180,MASTERLIST!$A:$E,2,FALSE))</f>
        <v/>
      </c>
      <c r="I1180" s="42"/>
      <c r="J1180" s="42"/>
      <c r="K1180" s="42"/>
      <c r="L1180" s="41" t="str">
        <f t="shared" si="198"/>
        <v/>
      </c>
      <c r="M1180" s="41" t="str">
        <f t="shared" si="199"/>
        <v/>
      </c>
      <c r="N1180" s="22" t="str">
        <f t="shared" si="200"/>
        <v xml:space="preserve"> </v>
      </c>
      <c r="O1180" s="22" t="str">
        <f t="shared" si="196"/>
        <v/>
      </c>
      <c r="P1180" s="22" t="str">
        <f t="shared" si="201"/>
        <v/>
      </c>
      <c r="Q1180" s="22" t="str">
        <f t="shared" si="197"/>
        <v>D2</v>
      </c>
    </row>
    <row r="1181" spans="1:17" x14ac:dyDescent="0.25">
      <c r="A1181" s="125" t="str">
        <f t="shared" si="193"/>
        <v/>
      </c>
      <c r="B1181" s="123" t="str">
        <f t="shared" si="194"/>
        <v/>
      </c>
      <c r="C1181" s="125" t="str">
        <f t="shared" si="195"/>
        <v/>
      </c>
      <c r="D1181" s="42"/>
      <c r="E1181" s="23" t="str">
        <f>IF(D1181="","",VLOOKUP(D1181,MASTERLIST!$A:$E,3,FALSE))</f>
        <v/>
      </c>
      <c r="F1181" s="23" t="str">
        <f>IF(D1181="","",VLOOKUP(D1181,MASTERLIST!$A:$E,4,FALSE))</f>
        <v/>
      </c>
      <c r="G1181" s="23" t="str">
        <f>IF(D1181="","",VLOOKUP(D1181,MASTERLIST!$A:$E,5,FALSE))</f>
        <v/>
      </c>
      <c r="H1181" s="23" t="str">
        <f>IF(D1181="","",VLOOKUP(D1181,MASTERLIST!$A:$E,2,FALSE))</f>
        <v/>
      </c>
      <c r="I1181" s="42"/>
      <c r="J1181" s="42"/>
      <c r="K1181" s="42"/>
      <c r="L1181" s="41" t="str">
        <f t="shared" si="198"/>
        <v/>
      </c>
      <c r="M1181" s="41" t="str">
        <f t="shared" si="199"/>
        <v/>
      </c>
      <c r="N1181" s="22" t="str">
        <f t="shared" si="200"/>
        <v xml:space="preserve"> </v>
      </c>
      <c r="O1181" s="22" t="str">
        <f t="shared" si="196"/>
        <v/>
      </c>
      <c r="P1181" s="22" t="str">
        <f t="shared" si="201"/>
        <v/>
      </c>
      <c r="Q1181" s="22" t="str">
        <f t="shared" si="197"/>
        <v>D2</v>
      </c>
    </row>
    <row r="1182" spans="1:17" x14ac:dyDescent="0.25">
      <c r="A1182" s="125" t="str">
        <f t="shared" si="193"/>
        <v/>
      </c>
      <c r="B1182" s="123" t="str">
        <f t="shared" si="194"/>
        <v/>
      </c>
      <c r="C1182" s="125" t="str">
        <f t="shared" si="195"/>
        <v/>
      </c>
      <c r="D1182" s="42"/>
      <c r="E1182" s="23" t="str">
        <f>IF(D1182="","",VLOOKUP(D1182,MASTERLIST!$A:$E,3,FALSE))</f>
        <v/>
      </c>
      <c r="F1182" s="23" t="str">
        <f>IF(D1182="","",VLOOKUP(D1182,MASTERLIST!$A:$E,4,FALSE))</f>
        <v/>
      </c>
      <c r="G1182" s="23" t="str">
        <f>IF(D1182="","",VLOOKUP(D1182,MASTERLIST!$A:$E,5,FALSE))</f>
        <v/>
      </c>
      <c r="H1182" s="23" t="str">
        <f>IF(D1182="","",VLOOKUP(D1182,MASTERLIST!$A:$E,2,FALSE))</f>
        <v/>
      </c>
      <c r="I1182" s="42"/>
      <c r="J1182" s="42"/>
      <c r="K1182" s="42"/>
      <c r="L1182" s="41" t="str">
        <f t="shared" si="198"/>
        <v/>
      </c>
      <c r="M1182" s="41" t="str">
        <f t="shared" si="199"/>
        <v/>
      </c>
      <c r="N1182" s="22" t="str">
        <f t="shared" si="200"/>
        <v xml:space="preserve"> </v>
      </c>
      <c r="O1182" s="22" t="str">
        <f t="shared" si="196"/>
        <v/>
      </c>
      <c r="P1182" s="22" t="str">
        <f t="shared" si="201"/>
        <v/>
      </c>
      <c r="Q1182" s="22" t="str">
        <f t="shared" si="197"/>
        <v>D2</v>
      </c>
    </row>
    <row r="1183" spans="1:17" x14ac:dyDescent="0.25">
      <c r="A1183" s="125" t="str">
        <f t="shared" si="193"/>
        <v/>
      </c>
      <c r="B1183" s="123" t="str">
        <f t="shared" si="194"/>
        <v/>
      </c>
      <c r="C1183" s="125" t="str">
        <f t="shared" si="195"/>
        <v/>
      </c>
      <c r="D1183" s="42"/>
      <c r="E1183" s="23" t="str">
        <f>IF(D1183="","",VLOOKUP(D1183,MASTERLIST!$A:$E,3,FALSE))</f>
        <v/>
      </c>
      <c r="F1183" s="23" t="str">
        <f>IF(D1183="","",VLOOKUP(D1183,MASTERLIST!$A:$E,4,FALSE))</f>
        <v/>
      </c>
      <c r="G1183" s="23" t="str">
        <f>IF(D1183="","",VLOOKUP(D1183,MASTERLIST!$A:$E,5,FALSE))</f>
        <v/>
      </c>
      <c r="H1183" s="23" t="str">
        <f>IF(D1183="","",VLOOKUP(D1183,MASTERLIST!$A:$E,2,FALSE))</f>
        <v/>
      </c>
      <c r="I1183" s="42"/>
      <c r="J1183" s="42"/>
      <c r="K1183" s="42"/>
      <c r="L1183" s="41" t="str">
        <f t="shared" si="198"/>
        <v/>
      </c>
      <c r="M1183" s="41" t="str">
        <f t="shared" si="199"/>
        <v/>
      </c>
      <c r="N1183" s="22" t="str">
        <f t="shared" si="200"/>
        <v xml:space="preserve"> </v>
      </c>
      <c r="O1183" s="22" t="str">
        <f t="shared" si="196"/>
        <v/>
      </c>
      <c r="P1183" s="22" t="str">
        <f t="shared" si="201"/>
        <v/>
      </c>
      <c r="Q1183" s="22" t="str">
        <f t="shared" si="197"/>
        <v>D2</v>
      </c>
    </row>
    <row r="1184" spans="1:17" x14ac:dyDescent="0.25">
      <c r="A1184" s="125" t="str">
        <f t="shared" si="193"/>
        <v/>
      </c>
      <c r="B1184" s="123" t="str">
        <f t="shared" si="194"/>
        <v/>
      </c>
      <c r="C1184" s="125" t="str">
        <f t="shared" si="195"/>
        <v/>
      </c>
      <c r="D1184" s="42"/>
      <c r="E1184" s="23" t="str">
        <f>IF(D1184="","",VLOOKUP(D1184,MASTERLIST!$A:$E,3,FALSE))</f>
        <v/>
      </c>
      <c r="F1184" s="23" t="str">
        <f>IF(D1184="","",VLOOKUP(D1184,MASTERLIST!$A:$E,4,FALSE))</f>
        <v/>
      </c>
      <c r="G1184" s="23" t="str">
        <f>IF(D1184="","",VLOOKUP(D1184,MASTERLIST!$A:$E,5,FALSE))</f>
        <v/>
      </c>
      <c r="H1184" s="23" t="str">
        <f>IF(D1184="","",VLOOKUP(D1184,MASTERLIST!$A:$E,2,FALSE))</f>
        <v/>
      </c>
      <c r="I1184" s="42"/>
      <c r="J1184" s="42"/>
      <c r="K1184" s="42"/>
      <c r="L1184" s="41" t="str">
        <f t="shared" si="198"/>
        <v/>
      </c>
      <c r="M1184" s="41" t="str">
        <f t="shared" si="199"/>
        <v/>
      </c>
      <c r="N1184" s="22" t="str">
        <f t="shared" si="200"/>
        <v xml:space="preserve"> </v>
      </c>
      <c r="O1184" s="22" t="str">
        <f t="shared" si="196"/>
        <v/>
      </c>
      <c r="P1184" s="22" t="str">
        <f t="shared" si="201"/>
        <v/>
      </c>
      <c r="Q1184" s="22" t="str">
        <f t="shared" si="197"/>
        <v>D2</v>
      </c>
    </row>
    <row r="1185" spans="1:17" x14ac:dyDescent="0.25">
      <c r="A1185" s="125" t="str">
        <f t="shared" si="193"/>
        <v/>
      </c>
      <c r="B1185" s="123" t="str">
        <f t="shared" si="194"/>
        <v/>
      </c>
      <c r="C1185" s="125" t="str">
        <f t="shared" si="195"/>
        <v/>
      </c>
      <c r="D1185" s="42"/>
      <c r="E1185" s="23" t="str">
        <f>IF(D1185="","",VLOOKUP(D1185,MASTERLIST!$A:$E,3,FALSE))</f>
        <v/>
      </c>
      <c r="F1185" s="23" t="str">
        <f>IF(D1185="","",VLOOKUP(D1185,MASTERLIST!$A:$E,4,FALSE))</f>
        <v/>
      </c>
      <c r="G1185" s="23" t="str">
        <f>IF(D1185="","",VLOOKUP(D1185,MASTERLIST!$A:$E,5,FALSE))</f>
        <v/>
      </c>
      <c r="H1185" s="23" t="str">
        <f>IF(D1185="","",VLOOKUP(D1185,MASTERLIST!$A:$E,2,FALSE))</f>
        <v/>
      </c>
      <c r="I1185" s="42"/>
      <c r="J1185" s="42"/>
      <c r="K1185" s="42"/>
      <c r="L1185" s="41" t="str">
        <f t="shared" si="198"/>
        <v/>
      </c>
      <c r="M1185" s="41" t="str">
        <f t="shared" si="199"/>
        <v/>
      </c>
      <c r="N1185" s="22" t="str">
        <f t="shared" si="200"/>
        <v xml:space="preserve"> </v>
      </c>
      <c r="O1185" s="22" t="str">
        <f t="shared" si="196"/>
        <v/>
      </c>
      <c r="P1185" s="22" t="str">
        <f t="shared" si="201"/>
        <v/>
      </c>
      <c r="Q1185" s="22" t="str">
        <f t="shared" si="197"/>
        <v>D2</v>
      </c>
    </row>
    <row r="1186" spans="1:17" x14ac:dyDescent="0.25">
      <c r="A1186" s="125" t="str">
        <f t="shared" si="193"/>
        <v/>
      </c>
      <c r="B1186" s="123" t="str">
        <f t="shared" si="194"/>
        <v/>
      </c>
      <c r="C1186" s="125" t="str">
        <f t="shared" si="195"/>
        <v/>
      </c>
      <c r="D1186" s="42"/>
      <c r="E1186" s="23" t="str">
        <f>IF(D1186="","",VLOOKUP(D1186,MASTERLIST!$A:$E,3,FALSE))</f>
        <v/>
      </c>
      <c r="F1186" s="23" t="str">
        <f>IF(D1186="","",VLOOKUP(D1186,MASTERLIST!$A:$E,4,FALSE))</f>
        <v/>
      </c>
      <c r="G1186" s="23" t="str">
        <f>IF(D1186="","",VLOOKUP(D1186,MASTERLIST!$A:$E,5,FALSE))</f>
        <v/>
      </c>
      <c r="H1186" s="23" t="str">
        <f>IF(D1186="","",VLOOKUP(D1186,MASTERLIST!$A:$E,2,FALSE))</f>
        <v/>
      </c>
      <c r="I1186" s="42"/>
      <c r="J1186" s="42"/>
      <c r="K1186" s="42"/>
      <c r="L1186" s="41" t="str">
        <f t="shared" si="198"/>
        <v/>
      </c>
      <c r="M1186" s="41" t="str">
        <f t="shared" si="199"/>
        <v/>
      </c>
      <c r="N1186" s="22" t="str">
        <f t="shared" si="200"/>
        <v xml:space="preserve"> </v>
      </c>
      <c r="O1186" s="22" t="str">
        <f t="shared" si="196"/>
        <v/>
      </c>
      <c r="P1186" s="22" t="str">
        <f t="shared" si="201"/>
        <v/>
      </c>
      <c r="Q1186" s="22" t="str">
        <f t="shared" si="197"/>
        <v>D2</v>
      </c>
    </row>
    <row r="1187" spans="1:17" x14ac:dyDescent="0.25">
      <c r="A1187" s="125" t="str">
        <f t="shared" si="193"/>
        <v/>
      </c>
      <c r="B1187" s="123" t="str">
        <f t="shared" si="194"/>
        <v/>
      </c>
      <c r="C1187" s="125" t="str">
        <f t="shared" si="195"/>
        <v/>
      </c>
      <c r="D1187" s="42"/>
      <c r="E1187" s="23" t="str">
        <f>IF(D1187="","",VLOOKUP(D1187,MASTERLIST!$A:$E,3,FALSE))</f>
        <v/>
      </c>
      <c r="F1187" s="23" t="str">
        <f>IF(D1187="","",VLOOKUP(D1187,MASTERLIST!$A:$E,4,FALSE))</f>
        <v/>
      </c>
      <c r="G1187" s="23" t="str">
        <f>IF(D1187="","",VLOOKUP(D1187,MASTERLIST!$A:$E,5,FALSE))</f>
        <v/>
      </c>
      <c r="H1187" s="23" t="str">
        <f>IF(D1187="","",VLOOKUP(D1187,MASTERLIST!$A:$E,2,FALSE))</f>
        <v/>
      </c>
      <c r="I1187" s="42"/>
      <c r="J1187" s="42"/>
      <c r="K1187" s="42"/>
      <c r="L1187" s="41" t="str">
        <f t="shared" si="198"/>
        <v/>
      </c>
      <c r="M1187" s="41" t="str">
        <f t="shared" si="199"/>
        <v/>
      </c>
      <c r="N1187" s="22" t="str">
        <f t="shared" si="200"/>
        <v xml:space="preserve"> </v>
      </c>
      <c r="O1187" s="22" t="str">
        <f t="shared" si="196"/>
        <v/>
      </c>
      <c r="P1187" s="22" t="str">
        <f t="shared" si="201"/>
        <v/>
      </c>
      <c r="Q1187" s="22" t="str">
        <f t="shared" si="197"/>
        <v>D2</v>
      </c>
    </row>
    <row r="1188" spans="1:17" x14ac:dyDescent="0.25">
      <c r="A1188" s="125" t="str">
        <f t="shared" ref="A1188:A1251" si="202">IF(D1188="","",A1187)</f>
        <v/>
      </c>
      <c r="B1188" s="123" t="str">
        <f t="shared" ref="B1188:B1251" si="203">IF(D1188="","",B1187)</f>
        <v/>
      </c>
      <c r="C1188" s="125" t="str">
        <f t="shared" ref="C1188:C1251" si="204">IF(D1188="","",C1187)</f>
        <v/>
      </c>
      <c r="D1188" s="42"/>
      <c r="E1188" s="23" t="str">
        <f>IF(D1188="","",VLOOKUP(D1188,MASTERLIST!$A:$E,3,FALSE))</f>
        <v/>
      </c>
      <c r="F1188" s="23" t="str">
        <f>IF(D1188="","",VLOOKUP(D1188,MASTERLIST!$A:$E,4,FALSE))</f>
        <v/>
      </c>
      <c r="G1188" s="23" t="str">
        <f>IF(D1188="","",VLOOKUP(D1188,MASTERLIST!$A:$E,5,FALSE))</f>
        <v/>
      </c>
      <c r="H1188" s="23" t="str">
        <f>IF(D1188="","",VLOOKUP(D1188,MASTERLIST!$A:$E,2,FALSE))</f>
        <v/>
      </c>
      <c r="I1188" s="42"/>
      <c r="J1188" s="42"/>
      <c r="K1188" s="42"/>
      <c r="L1188" s="41" t="str">
        <f t="shared" si="198"/>
        <v/>
      </c>
      <c r="M1188" s="41" t="str">
        <f t="shared" si="199"/>
        <v/>
      </c>
      <c r="N1188" s="22" t="str">
        <f t="shared" si="200"/>
        <v xml:space="preserve"> </v>
      </c>
      <c r="O1188" s="22" t="str">
        <f t="shared" si="196"/>
        <v/>
      </c>
      <c r="P1188" s="22" t="str">
        <f t="shared" si="201"/>
        <v/>
      </c>
      <c r="Q1188" s="22" t="str">
        <f t="shared" si="197"/>
        <v>D2</v>
      </c>
    </row>
    <row r="1189" spans="1:17" x14ac:dyDescent="0.25">
      <c r="A1189" s="125" t="str">
        <f t="shared" si="202"/>
        <v/>
      </c>
      <c r="B1189" s="123" t="str">
        <f t="shared" si="203"/>
        <v/>
      </c>
      <c r="C1189" s="125" t="str">
        <f t="shared" si="204"/>
        <v/>
      </c>
      <c r="D1189" s="42"/>
      <c r="E1189" s="23" t="str">
        <f>IF(D1189="","",VLOOKUP(D1189,MASTERLIST!$A:$E,3,FALSE))</f>
        <v/>
      </c>
      <c r="F1189" s="23" t="str">
        <f>IF(D1189="","",VLOOKUP(D1189,MASTERLIST!$A:$E,4,FALSE))</f>
        <v/>
      </c>
      <c r="G1189" s="23" t="str">
        <f>IF(D1189="","",VLOOKUP(D1189,MASTERLIST!$A:$E,5,FALSE))</f>
        <v/>
      </c>
      <c r="H1189" s="23" t="str">
        <f>IF(D1189="","",VLOOKUP(D1189,MASTERLIST!$A:$E,2,FALSE))</f>
        <v/>
      </c>
      <c r="I1189" s="42"/>
      <c r="J1189" s="42"/>
      <c r="K1189" s="42"/>
      <c r="L1189" s="41" t="str">
        <f t="shared" si="198"/>
        <v/>
      </c>
      <c r="M1189" s="41" t="str">
        <f t="shared" si="199"/>
        <v/>
      </c>
      <c r="N1189" s="22" t="str">
        <f t="shared" si="200"/>
        <v xml:space="preserve"> </v>
      </c>
      <c r="O1189" s="22" t="str">
        <f t="shared" si="196"/>
        <v/>
      </c>
      <c r="P1189" s="22" t="str">
        <f t="shared" si="201"/>
        <v/>
      </c>
      <c r="Q1189" s="22" t="str">
        <f t="shared" si="197"/>
        <v>D2</v>
      </c>
    </row>
    <row r="1190" spans="1:17" x14ac:dyDescent="0.25">
      <c r="A1190" s="125" t="str">
        <f t="shared" si="202"/>
        <v/>
      </c>
      <c r="B1190" s="123" t="str">
        <f t="shared" si="203"/>
        <v/>
      </c>
      <c r="C1190" s="125" t="str">
        <f t="shared" si="204"/>
        <v/>
      </c>
      <c r="D1190" s="42"/>
      <c r="E1190" s="23" t="str">
        <f>IF(D1190="","",VLOOKUP(D1190,MASTERLIST!$A:$E,3,FALSE))</f>
        <v/>
      </c>
      <c r="F1190" s="23" t="str">
        <f>IF(D1190="","",VLOOKUP(D1190,MASTERLIST!$A:$E,4,FALSE))</f>
        <v/>
      </c>
      <c r="G1190" s="23" t="str">
        <f>IF(D1190="","",VLOOKUP(D1190,MASTERLIST!$A:$E,5,FALSE))</f>
        <v/>
      </c>
      <c r="H1190" s="23" t="str">
        <f>IF(D1190="","",VLOOKUP(D1190,MASTERLIST!$A:$E,2,FALSE))</f>
        <v/>
      </c>
      <c r="I1190" s="42"/>
      <c r="J1190" s="42"/>
      <c r="K1190" s="42"/>
      <c r="L1190" s="41" t="str">
        <f t="shared" si="198"/>
        <v/>
      </c>
      <c r="M1190" s="41" t="str">
        <f t="shared" si="199"/>
        <v/>
      </c>
      <c r="N1190" s="22" t="str">
        <f t="shared" si="200"/>
        <v xml:space="preserve"> </v>
      </c>
      <c r="O1190" s="22" t="str">
        <f t="shared" si="196"/>
        <v/>
      </c>
      <c r="P1190" s="22" t="str">
        <f t="shared" si="201"/>
        <v/>
      </c>
      <c r="Q1190" s="22" t="str">
        <f t="shared" si="197"/>
        <v>D2</v>
      </c>
    </row>
    <row r="1191" spans="1:17" x14ac:dyDescent="0.25">
      <c r="A1191" s="125" t="str">
        <f t="shared" si="202"/>
        <v/>
      </c>
      <c r="B1191" s="123" t="str">
        <f t="shared" si="203"/>
        <v/>
      </c>
      <c r="C1191" s="125" t="str">
        <f t="shared" si="204"/>
        <v/>
      </c>
      <c r="D1191" s="42"/>
      <c r="E1191" s="23" t="str">
        <f>IF(D1191="","",VLOOKUP(D1191,MASTERLIST!$A:$E,3,FALSE))</f>
        <v/>
      </c>
      <c r="F1191" s="23" t="str">
        <f>IF(D1191="","",VLOOKUP(D1191,MASTERLIST!$A:$E,4,FALSE))</f>
        <v/>
      </c>
      <c r="G1191" s="23" t="str">
        <f>IF(D1191="","",VLOOKUP(D1191,MASTERLIST!$A:$E,5,FALSE))</f>
        <v/>
      </c>
      <c r="H1191" s="23" t="str">
        <f>IF(D1191="","",VLOOKUP(D1191,MASTERLIST!$A:$E,2,FALSE))</f>
        <v/>
      </c>
      <c r="I1191" s="42"/>
      <c r="J1191" s="42"/>
      <c r="K1191" s="42"/>
      <c r="L1191" s="41" t="str">
        <f t="shared" si="198"/>
        <v/>
      </c>
      <c r="M1191" s="41" t="str">
        <f t="shared" si="199"/>
        <v/>
      </c>
      <c r="N1191" s="22" t="str">
        <f t="shared" si="200"/>
        <v xml:space="preserve"> </v>
      </c>
      <c r="O1191" s="22" t="str">
        <f t="shared" si="196"/>
        <v/>
      </c>
      <c r="P1191" s="22" t="str">
        <f t="shared" si="201"/>
        <v/>
      </c>
      <c r="Q1191" s="22" t="str">
        <f t="shared" si="197"/>
        <v>D2</v>
      </c>
    </row>
    <row r="1192" spans="1:17" x14ac:dyDescent="0.25">
      <c r="A1192" s="125" t="str">
        <f t="shared" si="202"/>
        <v/>
      </c>
      <c r="B1192" s="123" t="str">
        <f t="shared" si="203"/>
        <v/>
      </c>
      <c r="C1192" s="125" t="str">
        <f t="shared" si="204"/>
        <v/>
      </c>
      <c r="D1192" s="42"/>
      <c r="E1192" s="23" t="str">
        <f>IF(D1192="","",VLOOKUP(D1192,MASTERLIST!$A:$E,3,FALSE))</f>
        <v/>
      </c>
      <c r="F1192" s="23" t="str">
        <f>IF(D1192="","",VLOOKUP(D1192,MASTERLIST!$A:$E,4,FALSE))</f>
        <v/>
      </c>
      <c r="G1192" s="23" t="str">
        <f>IF(D1192="","",VLOOKUP(D1192,MASTERLIST!$A:$E,5,FALSE))</f>
        <v/>
      </c>
      <c r="H1192" s="23" t="str">
        <f>IF(D1192="","",VLOOKUP(D1192,MASTERLIST!$A:$E,2,FALSE))</f>
        <v/>
      </c>
      <c r="I1192" s="42"/>
      <c r="J1192" s="42"/>
      <c r="K1192" s="42"/>
      <c r="L1192" s="41" t="str">
        <f t="shared" si="198"/>
        <v/>
      </c>
      <c r="M1192" s="41" t="str">
        <f t="shared" si="199"/>
        <v/>
      </c>
      <c r="N1192" s="22" t="str">
        <f t="shared" si="200"/>
        <v xml:space="preserve"> </v>
      </c>
      <c r="O1192" s="22" t="str">
        <f t="shared" si="196"/>
        <v/>
      </c>
      <c r="P1192" s="22" t="str">
        <f t="shared" si="201"/>
        <v/>
      </c>
      <c r="Q1192" s="22" t="str">
        <f t="shared" si="197"/>
        <v>D2</v>
      </c>
    </row>
    <row r="1193" spans="1:17" x14ac:dyDescent="0.25">
      <c r="A1193" s="125" t="str">
        <f t="shared" si="202"/>
        <v/>
      </c>
      <c r="B1193" s="123" t="str">
        <f t="shared" si="203"/>
        <v/>
      </c>
      <c r="C1193" s="125" t="str">
        <f t="shared" si="204"/>
        <v/>
      </c>
      <c r="D1193" s="42"/>
      <c r="E1193" s="23" t="str">
        <f>IF(D1193="","",VLOOKUP(D1193,MASTERLIST!$A:$E,3,FALSE))</f>
        <v/>
      </c>
      <c r="F1193" s="23" t="str">
        <f>IF(D1193="","",VLOOKUP(D1193,MASTERLIST!$A:$E,4,FALSE))</f>
        <v/>
      </c>
      <c r="G1193" s="23" t="str">
        <f>IF(D1193="","",VLOOKUP(D1193,MASTERLIST!$A:$E,5,FALSE))</f>
        <v/>
      </c>
      <c r="H1193" s="23" t="str">
        <f>IF(D1193="","",VLOOKUP(D1193,MASTERLIST!$A:$E,2,FALSE))</f>
        <v/>
      </c>
      <c r="I1193" s="42"/>
      <c r="J1193" s="42"/>
      <c r="K1193" s="42"/>
      <c r="L1193" s="41" t="str">
        <f t="shared" si="198"/>
        <v/>
      </c>
      <c r="M1193" s="41" t="str">
        <f t="shared" si="199"/>
        <v/>
      </c>
      <c r="N1193" s="22" t="str">
        <f t="shared" si="200"/>
        <v xml:space="preserve"> </v>
      </c>
      <c r="O1193" s="22" t="str">
        <f t="shared" si="196"/>
        <v/>
      </c>
      <c r="P1193" s="22" t="str">
        <f t="shared" si="201"/>
        <v/>
      </c>
      <c r="Q1193" s="22" t="str">
        <f t="shared" si="197"/>
        <v>D2</v>
      </c>
    </row>
    <row r="1194" spans="1:17" x14ac:dyDescent="0.25">
      <c r="A1194" s="125" t="str">
        <f t="shared" si="202"/>
        <v/>
      </c>
      <c r="B1194" s="123" t="str">
        <f t="shared" si="203"/>
        <v/>
      </c>
      <c r="C1194" s="125" t="str">
        <f t="shared" si="204"/>
        <v/>
      </c>
      <c r="D1194" s="42"/>
      <c r="E1194" s="23" t="str">
        <f>IF(D1194="","",VLOOKUP(D1194,MASTERLIST!$A:$E,3,FALSE))</f>
        <v/>
      </c>
      <c r="F1194" s="23" t="str">
        <f>IF(D1194="","",VLOOKUP(D1194,MASTERLIST!$A:$E,4,FALSE))</f>
        <v/>
      </c>
      <c r="G1194" s="23" t="str">
        <f>IF(D1194="","",VLOOKUP(D1194,MASTERLIST!$A:$E,5,FALSE))</f>
        <v/>
      </c>
      <c r="H1194" s="23" t="str">
        <f>IF(D1194="","",VLOOKUP(D1194,MASTERLIST!$A:$E,2,FALSE))</f>
        <v/>
      </c>
      <c r="I1194" s="42"/>
      <c r="J1194" s="42"/>
      <c r="K1194" s="42"/>
      <c r="L1194" s="41" t="str">
        <f t="shared" si="198"/>
        <v/>
      </c>
      <c r="M1194" s="41" t="str">
        <f t="shared" si="199"/>
        <v/>
      </c>
      <c r="N1194" s="22" t="str">
        <f t="shared" si="200"/>
        <v xml:space="preserve"> </v>
      </c>
      <c r="O1194" s="22" t="str">
        <f t="shared" si="196"/>
        <v/>
      </c>
      <c r="P1194" s="22" t="str">
        <f t="shared" si="201"/>
        <v/>
      </c>
      <c r="Q1194" s="22" t="str">
        <f t="shared" si="197"/>
        <v>D2</v>
      </c>
    </row>
    <row r="1195" spans="1:17" x14ac:dyDescent="0.25">
      <c r="A1195" s="125" t="str">
        <f t="shared" si="202"/>
        <v/>
      </c>
      <c r="B1195" s="123" t="str">
        <f t="shared" si="203"/>
        <v/>
      </c>
      <c r="C1195" s="125" t="str">
        <f t="shared" si="204"/>
        <v/>
      </c>
      <c r="D1195" s="42"/>
      <c r="E1195" s="23" t="str">
        <f>IF(D1195="","",VLOOKUP(D1195,MASTERLIST!$A:$E,3,FALSE))</f>
        <v/>
      </c>
      <c r="F1195" s="23" t="str">
        <f>IF(D1195="","",VLOOKUP(D1195,MASTERLIST!$A:$E,4,FALSE))</f>
        <v/>
      </c>
      <c r="G1195" s="23" t="str">
        <f>IF(D1195="","",VLOOKUP(D1195,MASTERLIST!$A:$E,5,FALSE))</f>
        <v/>
      </c>
      <c r="H1195" s="23" t="str">
        <f>IF(D1195="","",VLOOKUP(D1195,MASTERLIST!$A:$E,2,FALSE))</f>
        <v/>
      </c>
      <c r="I1195" s="42"/>
      <c r="J1195" s="42"/>
      <c r="K1195" s="42"/>
      <c r="L1195" s="41" t="str">
        <f t="shared" si="198"/>
        <v/>
      </c>
      <c r="M1195" s="41" t="str">
        <f t="shared" si="199"/>
        <v/>
      </c>
      <c r="N1195" s="22" t="str">
        <f t="shared" si="200"/>
        <v xml:space="preserve"> </v>
      </c>
      <c r="O1195" s="22" t="str">
        <f t="shared" si="196"/>
        <v/>
      </c>
      <c r="P1195" s="22" t="str">
        <f t="shared" si="201"/>
        <v/>
      </c>
      <c r="Q1195" s="22" t="str">
        <f t="shared" si="197"/>
        <v>D2</v>
      </c>
    </row>
    <row r="1196" spans="1:17" x14ac:dyDescent="0.25">
      <c r="A1196" s="125" t="str">
        <f t="shared" si="202"/>
        <v/>
      </c>
      <c r="B1196" s="123" t="str">
        <f t="shared" si="203"/>
        <v/>
      </c>
      <c r="C1196" s="125" t="str">
        <f t="shared" si="204"/>
        <v/>
      </c>
      <c r="D1196" s="42"/>
      <c r="E1196" s="23" t="str">
        <f>IF(D1196="","",VLOOKUP(D1196,MASTERLIST!$A:$E,3,FALSE))</f>
        <v/>
      </c>
      <c r="F1196" s="23" t="str">
        <f>IF(D1196="","",VLOOKUP(D1196,MASTERLIST!$A:$E,4,FALSE))</f>
        <v/>
      </c>
      <c r="G1196" s="23" t="str">
        <f>IF(D1196="","",VLOOKUP(D1196,MASTERLIST!$A:$E,5,FALSE))</f>
        <v/>
      </c>
      <c r="H1196" s="23" t="str">
        <f>IF(D1196="","",VLOOKUP(D1196,MASTERLIST!$A:$E,2,FALSE))</f>
        <v/>
      </c>
      <c r="I1196" s="42"/>
      <c r="J1196" s="42"/>
      <c r="K1196" s="42"/>
      <c r="L1196" s="41" t="str">
        <f t="shared" si="198"/>
        <v/>
      </c>
      <c r="M1196" s="41" t="str">
        <f t="shared" si="199"/>
        <v/>
      </c>
      <c r="N1196" s="22" t="str">
        <f t="shared" si="200"/>
        <v xml:space="preserve"> </v>
      </c>
      <c r="O1196" s="22" t="str">
        <f t="shared" si="196"/>
        <v/>
      </c>
      <c r="P1196" s="22" t="str">
        <f t="shared" si="201"/>
        <v/>
      </c>
      <c r="Q1196" s="22" t="str">
        <f t="shared" si="197"/>
        <v>D2</v>
      </c>
    </row>
    <row r="1197" spans="1:17" x14ac:dyDescent="0.25">
      <c r="A1197" s="125" t="str">
        <f t="shared" si="202"/>
        <v/>
      </c>
      <c r="B1197" s="123" t="str">
        <f t="shared" si="203"/>
        <v/>
      </c>
      <c r="C1197" s="125" t="str">
        <f t="shared" si="204"/>
        <v/>
      </c>
      <c r="D1197" s="42"/>
      <c r="E1197" s="23" t="str">
        <f>IF(D1197="","",VLOOKUP(D1197,MASTERLIST!$A:$E,3,FALSE))</f>
        <v/>
      </c>
      <c r="F1197" s="23" t="str">
        <f>IF(D1197="","",VLOOKUP(D1197,MASTERLIST!$A:$E,4,FALSE))</f>
        <v/>
      </c>
      <c r="G1197" s="23" t="str">
        <f>IF(D1197="","",VLOOKUP(D1197,MASTERLIST!$A:$E,5,FALSE))</f>
        <v/>
      </c>
      <c r="H1197" s="23" t="str">
        <f>IF(D1197="","",VLOOKUP(D1197,MASTERLIST!$A:$E,2,FALSE))</f>
        <v/>
      </c>
      <c r="I1197" s="42"/>
      <c r="J1197" s="42"/>
      <c r="K1197" s="42"/>
      <c r="L1197" s="41" t="str">
        <f t="shared" si="198"/>
        <v/>
      </c>
      <c r="M1197" s="41" t="str">
        <f t="shared" si="199"/>
        <v/>
      </c>
      <c r="N1197" s="22" t="str">
        <f t="shared" si="200"/>
        <v xml:space="preserve"> </v>
      </c>
      <c r="O1197" s="22" t="str">
        <f t="shared" si="196"/>
        <v/>
      </c>
      <c r="P1197" s="22" t="str">
        <f t="shared" si="201"/>
        <v/>
      </c>
      <c r="Q1197" s="22" t="str">
        <f t="shared" si="197"/>
        <v>D2</v>
      </c>
    </row>
    <row r="1198" spans="1:17" x14ac:dyDescent="0.25">
      <c r="A1198" s="125" t="str">
        <f t="shared" si="202"/>
        <v/>
      </c>
      <c r="B1198" s="123" t="str">
        <f t="shared" si="203"/>
        <v/>
      </c>
      <c r="C1198" s="125" t="str">
        <f t="shared" si="204"/>
        <v/>
      </c>
      <c r="D1198" s="42"/>
      <c r="E1198" s="23" t="str">
        <f>IF(D1198="","",VLOOKUP(D1198,MASTERLIST!$A:$E,3,FALSE))</f>
        <v/>
      </c>
      <c r="F1198" s="23" t="str">
        <f>IF(D1198="","",VLOOKUP(D1198,MASTERLIST!$A:$E,4,FALSE))</f>
        <v/>
      </c>
      <c r="G1198" s="23" t="str">
        <f>IF(D1198="","",VLOOKUP(D1198,MASTERLIST!$A:$E,5,FALSE))</f>
        <v/>
      </c>
      <c r="H1198" s="23" t="str">
        <f>IF(D1198="","",VLOOKUP(D1198,MASTERLIST!$A:$E,2,FALSE))</f>
        <v/>
      </c>
      <c r="I1198" s="42"/>
      <c r="J1198" s="42"/>
      <c r="K1198" s="42"/>
      <c r="L1198" s="41" t="str">
        <f t="shared" si="198"/>
        <v/>
      </c>
      <c r="M1198" s="41" t="str">
        <f t="shared" si="199"/>
        <v/>
      </c>
      <c r="N1198" s="22" t="str">
        <f t="shared" si="200"/>
        <v xml:space="preserve"> </v>
      </c>
      <c r="O1198" s="22" t="str">
        <f t="shared" si="196"/>
        <v/>
      </c>
      <c r="P1198" s="22" t="str">
        <f t="shared" si="201"/>
        <v/>
      </c>
      <c r="Q1198" s="22" t="str">
        <f t="shared" si="197"/>
        <v>D2</v>
      </c>
    </row>
    <row r="1199" spans="1:17" x14ac:dyDescent="0.25">
      <c r="A1199" s="125" t="str">
        <f t="shared" si="202"/>
        <v/>
      </c>
      <c r="B1199" s="123" t="str">
        <f t="shared" si="203"/>
        <v/>
      </c>
      <c r="C1199" s="125" t="str">
        <f t="shared" si="204"/>
        <v/>
      </c>
      <c r="D1199" s="42"/>
      <c r="E1199" s="23" t="str">
        <f>IF(D1199="","",VLOOKUP(D1199,MASTERLIST!$A:$E,3,FALSE))</f>
        <v/>
      </c>
      <c r="F1199" s="23" t="str">
        <f>IF(D1199="","",VLOOKUP(D1199,MASTERLIST!$A:$E,4,FALSE))</f>
        <v/>
      </c>
      <c r="G1199" s="23" t="str">
        <f>IF(D1199="","",VLOOKUP(D1199,MASTERLIST!$A:$E,5,FALSE))</f>
        <v/>
      </c>
      <c r="H1199" s="23" t="str">
        <f>IF(D1199="","",VLOOKUP(D1199,MASTERLIST!$A:$E,2,FALSE))</f>
        <v/>
      </c>
      <c r="I1199" s="42"/>
      <c r="J1199" s="42"/>
      <c r="K1199" s="42"/>
      <c r="L1199" s="41" t="str">
        <f t="shared" si="198"/>
        <v/>
      </c>
      <c r="M1199" s="41" t="str">
        <f t="shared" si="199"/>
        <v/>
      </c>
      <c r="N1199" s="22" t="str">
        <f t="shared" si="200"/>
        <v xml:space="preserve"> </v>
      </c>
      <c r="O1199" s="22" t="str">
        <f t="shared" si="196"/>
        <v/>
      </c>
      <c r="P1199" s="22" t="str">
        <f t="shared" si="201"/>
        <v/>
      </c>
      <c r="Q1199" s="22" t="str">
        <f t="shared" si="197"/>
        <v>D2</v>
      </c>
    </row>
    <row r="1200" spans="1:17" x14ac:dyDescent="0.25">
      <c r="A1200" s="125" t="str">
        <f t="shared" si="202"/>
        <v/>
      </c>
      <c r="B1200" s="123" t="str">
        <f t="shared" si="203"/>
        <v/>
      </c>
      <c r="C1200" s="125" t="str">
        <f t="shared" si="204"/>
        <v/>
      </c>
      <c r="D1200" s="42"/>
      <c r="E1200" s="23" t="str">
        <f>IF(D1200="","",VLOOKUP(D1200,MASTERLIST!$A:$E,3,FALSE))</f>
        <v/>
      </c>
      <c r="F1200" s="23" t="str">
        <f>IF(D1200="","",VLOOKUP(D1200,MASTERLIST!$A:$E,4,FALSE))</f>
        <v/>
      </c>
      <c r="G1200" s="23" t="str">
        <f>IF(D1200="","",VLOOKUP(D1200,MASTERLIST!$A:$E,5,FALSE))</f>
        <v/>
      </c>
      <c r="H1200" s="23" t="str">
        <f>IF(D1200="","",VLOOKUP(D1200,MASTERLIST!$A:$E,2,FALSE))</f>
        <v/>
      </c>
      <c r="I1200" s="42"/>
      <c r="J1200" s="42"/>
      <c r="K1200" s="42"/>
      <c r="L1200" s="41" t="str">
        <f t="shared" si="198"/>
        <v/>
      </c>
      <c r="M1200" s="41" t="str">
        <f t="shared" si="199"/>
        <v/>
      </c>
      <c r="N1200" s="22" t="str">
        <f t="shared" si="200"/>
        <v xml:space="preserve"> </v>
      </c>
      <c r="O1200" s="22" t="str">
        <f t="shared" si="196"/>
        <v/>
      </c>
      <c r="P1200" s="22" t="str">
        <f t="shared" si="201"/>
        <v/>
      </c>
      <c r="Q1200" s="22" t="str">
        <f t="shared" si="197"/>
        <v>D2</v>
      </c>
    </row>
    <row r="1201" spans="1:17" x14ac:dyDescent="0.25">
      <c r="A1201" s="125" t="str">
        <f t="shared" si="202"/>
        <v/>
      </c>
      <c r="B1201" s="123" t="str">
        <f t="shared" si="203"/>
        <v/>
      </c>
      <c r="C1201" s="125" t="str">
        <f t="shared" si="204"/>
        <v/>
      </c>
      <c r="D1201" s="42"/>
      <c r="E1201" s="23" t="str">
        <f>IF(D1201="","",VLOOKUP(D1201,MASTERLIST!$A:$E,3,FALSE))</f>
        <v/>
      </c>
      <c r="F1201" s="23" t="str">
        <f>IF(D1201="","",VLOOKUP(D1201,MASTERLIST!$A:$E,4,FALSE))</f>
        <v/>
      </c>
      <c r="G1201" s="23" t="str">
        <f>IF(D1201="","",VLOOKUP(D1201,MASTERLIST!$A:$E,5,FALSE))</f>
        <v/>
      </c>
      <c r="H1201" s="23" t="str">
        <f>IF(D1201="","",VLOOKUP(D1201,MASTERLIST!$A:$E,2,FALSE))</f>
        <v/>
      </c>
      <c r="I1201" s="42"/>
      <c r="J1201" s="42"/>
      <c r="K1201" s="42"/>
      <c r="L1201" s="41" t="str">
        <f t="shared" si="198"/>
        <v/>
      </c>
      <c r="M1201" s="41" t="str">
        <f t="shared" si="199"/>
        <v/>
      </c>
      <c r="N1201" s="22" t="str">
        <f t="shared" si="200"/>
        <v xml:space="preserve"> </v>
      </c>
      <c r="O1201" s="22" t="str">
        <f t="shared" si="196"/>
        <v/>
      </c>
      <c r="P1201" s="22" t="str">
        <f t="shared" si="201"/>
        <v/>
      </c>
      <c r="Q1201" s="22" t="str">
        <f t="shared" si="197"/>
        <v>D2</v>
      </c>
    </row>
    <row r="1202" spans="1:17" x14ac:dyDescent="0.25">
      <c r="A1202" s="125" t="str">
        <f t="shared" si="202"/>
        <v/>
      </c>
      <c r="B1202" s="123" t="str">
        <f t="shared" si="203"/>
        <v/>
      </c>
      <c r="C1202" s="125" t="str">
        <f t="shared" si="204"/>
        <v/>
      </c>
      <c r="D1202" s="42"/>
      <c r="E1202" s="23" t="str">
        <f>IF(D1202="","",VLOOKUP(D1202,MASTERLIST!$A:$E,3,FALSE))</f>
        <v/>
      </c>
      <c r="F1202" s="23" t="str">
        <f>IF(D1202="","",VLOOKUP(D1202,MASTERLIST!$A:$E,4,FALSE))</f>
        <v/>
      </c>
      <c r="G1202" s="23" t="str">
        <f>IF(D1202="","",VLOOKUP(D1202,MASTERLIST!$A:$E,5,FALSE))</f>
        <v/>
      </c>
      <c r="H1202" s="23" t="str">
        <f>IF(D1202="","",VLOOKUP(D1202,MASTERLIST!$A:$E,2,FALSE))</f>
        <v/>
      </c>
      <c r="I1202" s="42"/>
      <c r="J1202" s="42"/>
      <c r="K1202" s="42"/>
      <c r="L1202" s="41" t="str">
        <f t="shared" si="198"/>
        <v/>
      </c>
      <c r="M1202" s="41" t="str">
        <f t="shared" si="199"/>
        <v/>
      </c>
      <c r="N1202" s="22" t="str">
        <f t="shared" si="200"/>
        <v xml:space="preserve"> </v>
      </c>
      <c r="O1202" s="22" t="str">
        <f t="shared" si="196"/>
        <v/>
      </c>
      <c r="P1202" s="22" t="str">
        <f t="shared" si="201"/>
        <v/>
      </c>
      <c r="Q1202" s="22" t="str">
        <f t="shared" si="197"/>
        <v>D2</v>
      </c>
    </row>
    <row r="1203" spans="1:17" x14ac:dyDescent="0.25">
      <c r="A1203" s="125" t="str">
        <f t="shared" si="202"/>
        <v/>
      </c>
      <c r="B1203" s="123" t="str">
        <f t="shared" si="203"/>
        <v/>
      </c>
      <c r="C1203" s="125" t="str">
        <f t="shared" si="204"/>
        <v/>
      </c>
      <c r="D1203" s="42"/>
      <c r="E1203" s="23" t="str">
        <f>IF(D1203="","",VLOOKUP(D1203,MASTERLIST!$A:$E,3,FALSE))</f>
        <v/>
      </c>
      <c r="F1203" s="23" t="str">
        <f>IF(D1203="","",VLOOKUP(D1203,MASTERLIST!$A:$E,4,FALSE))</f>
        <v/>
      </c>
      <c r="G1203" s="23" t="str">
        <f>IF(D1203="","",VLOOKUP(D1203,MASTERLIST!$A:$E,5,FALSE))</f>
        <v/>
      </c>
      <c r="H1203" s="23" t="str">
        <f>IF(D1203="","",VLOOKUP(D1203,MASTERLIST!$A:$E,2,FALSE))</f>
        <v/>
      </c>
      <c r="I1203" s="42"/>
      <c r="J1203" s="42"/>
      <c r="K1203" s="42"/>
      <c r="L1203" s="41" t="str">
        <f t="shared" si="198"/>
        <v/>
      </c>
      <c r="M1203" s="41" t="str">
        <f t="shared" si="199"/>
        <v/>
      </c>
      <c r="N1203" s="22" t="str">
        <f t="shared" si="200"/>
        <v xml:space="preserve"> </v>
      </c>
      <c r="O1203" s="22" t="str">
        <f t="shared" si="196"/>
        <v/>
      </c>
      <c r="P1203" s="22" t="str">
        <f t="shared" si="201"/>
        <v/>
      </c>
      <c r="Q1203" s="22" t="str">
        <f t="shared" si="197"/>
        <v>D2</v>
      </c>
    </row>
    <row r="1204" spans="1:17" x14ac:dyDescent="0.25">
      <c r="A1204" s="125" t="str">
        <f t="shared" si="202"/>
        <v/>
      </c>
      <c r="B1204" s="123" t="str">
        <f t="shared" si="203"/>
        <v/>
      </c>
      <c r="C1204" s="125" t="str">
        <f t="shared" si="204"/>
        <v/>
      </c>
      <c r="D1204" s="42"/>
      <c r="E1204" s="23" t="str">
        <f>IF(D1204="","",VLOOKUP(D1204,MASTERLIST!$A:$E,3,FALSE))</f>
        <v/>
      </c>
      <c r="F1204" s="23" t="str">
        <f>IF(D1204="","",VLOOKUP(D1204,MASTERLIST!$A:$E,4,FALSE))</f>
        <v/>
      </c>
      <c r="G1204" s="23" t="str">
        <f>IF(D1204="","",VLOOKUP(D1204,MASTERLIST!$A:$E,5,FALSE))</f>
        <v/>
      </c>
      <c r="H1204" s="23" t="str">
        <f>IF(D1204="","",VLOOKUP(D1204,MASTERLIST!$A:$E,2,FALSE))</f>
        <v/>
      </c>
      <c r="I1204" s="42"/>
      <c r="J1204" s="42"/>
      <c r="K1204" s="42"/>
      <c r="L1204" s="41" t="str">
        <f t="shared" si="198"/>
        <v/>
      </c>
      <c r="M1204" s="41" t="str">
        <f t="shared" si="199"/>
        <v/>
      </c>
      <c r="N1204" s="22" t="str">
        <f t="shared" si="200"/>
        <v xml:space="preserve"> </v>
      </c>
      <c r="O1204" s="22" t="str">
        <f t="shared" si="196"/>
        <v/>
      </c>
      <c r="P1204" s="22" t="str">
        <f t="shared" si="201"/>
        <v/>
      </c>
      <c r="Q1204" s="22" t="str">
        <f t="shared" si="197"/>
        <v>D2</v>
      </c>
    </row>
    <row r="1205" spans="1:17" x14ac:dyDescent="0.25">
      <c r="A1205" s="125" t="str">
        <f t="shared" si="202"/>
        <v/>
      </c>
      <c r="B1205" s="123" t="str">
        <f t="shared" si="203"/>
        <v/>
      </c>
      <c r="C1205" s="125" t="str">
        <f t="shared" si="204"/>
        <v/>
      </c>
      <c r="D1205" s="42"/>
      <c r="E1205" s="23" t="str">
        <f>IF(D1205="","",VLOOKUP(D1205,MASTERLIST!$A:$E,3,FALSE))</f>
        <v/>
      </c>
      <c r="F1205" s="23" t="str">
        <f>IF(D1205="","",VLOOKUP(D1205,MASTERLIST!$A:$E,4,FALSE))</f>
        <v/>
      </c>
      <c r="G1205" s="23" t="str">
        <f>IF(D1205="","",VLOOKUP(D1205,MASTERLIST!$A:$E,5,FALSE))</f>
        <v/>
      </c>
      <c r="H1205" s="23" t="str">
        <f>IF(D1205="","",VLOOKUP(D1205,MASTERLIST!$A:$E,2,FALSE))</f>
        <v/>
      </c>
      <c r="I1205" s="42"/>
      <c r="J1205" s="42"/>
      <c r="K1205" s="42"/>
      <c r="L1205" s="41" t="str">
        <f t="shared" si="198"/>
        <v/>
      </c>
      <c r="M1205" s="41" t="str">
        <f t="shared" si="199"/>
        <v/>
      </c>
      <c r="N1205" s="22" t="str">
        <f t="shared" si="200"/>
        <v xml:space="preserve"> </v>
      </c>
      <c r="O1205" s="22" t="str">
        <f t="shared" si="196"/>
        <v/>
      </c>
      <c r="P1205" s="22" t="str">
        <f t="shared" si="201"/>
        <v/>
      </c>
      <c r="Q1205" s="22" t="str">
        <f t="shared" si="197"/>
        <v>D2</v>
      </c>
    </row>
    <row r="1206" spans="1:17" x14ac:dyDescent="0.25">
      <c r="A1206" s="125" t="str">
        <f t="shared" si="202"/>
        <v/>
      </c>
      <c r="B1206" s="123" t="str">
        <f t="shared" si="203"/>
        <v/>
      </c>
      <c r="C1206" s="125" t="str">
        <f t="shared" si="204"/>
        <v/>
      </c>
      <c r="D1206" s="42"/>
      <c r="E1206" s="23" t="str">
        <f>IF(D1206="","",VLOOKUP(D1206,MASTERLIST!$A:$E,3,FALSE))</f>
        <v/>
      </c>
      <c r="F1206" s="23" t="str">
        <f>IF(D1206="","",VLOOKUP(D1206,MASTERLIST!$A:$E,4,FALSE))</f>
        <v/>
      </c>
      <c r="G1206" s="23" t="str">
        <f>IF(D1206="","",VLOOKUP(D1206,MASTERLIST!$A:$E,5,FALSE))</f>
        <v/>
      </c>
      <c r="H1206" s="23" t="str">
        <f>IF(D1206="","",VLOOKUP(D1206,MASTERLIST!$A:$E,2,FALSE))</f>
        <v/>
      </c>
      <c r="I1206" s="42"/>
      <c r="J1206" s="42"/>
      <c r="K1206" s="42"/>
      <c r="L1206" s="41" t="str">
        <f t="shared" si="198"/>
        <v/>
      </c>
      <c r="M1206" s="41" t="str">
        <f t="shared" si="199"/>
        <v/>
      </c>
      <c r="N1206" s="22" t="str">
        <f t="shared" si="200"/>
        <v xml:space="preserve"> </v>
      </c>
      <c r="O1206" s="22" t="str">
        <f t="shared" si="196"/>
        <v/>
      </c>
      <c r="P1206" s="22" t="str">
        <f t="shared" si="201"/>
        <v/>
      </c>
      <c r="Q1206" s="22" t="str">
        <f t="shared" si="197"/>
        <v>D2</v>
      </c>
    </row>
    <row r="1207" spans="1:17" x14ac:dyDescent="0.25">
      <c r="A1207" s="125" t="str">
        <f t="shared" si="202"/>
        <v/>
      </c>
      <c r="B1207" s="123" t="str">
        <f t="shared" si="203"/>
        <v/>
      </c>
      <c r="C1207" s="125" t="str">
        <f t="shared" si="204"/>
        <v/>
      </c>
      <c r="D1207" s="42"/>
      <c r="E1207" s="23" t="str">
        <f>IF(D1207="","",VLOOKUP(D1207,MASTERLIST!$A:$E,3,FALSE))</f>
        <v/>
      </c>
      <c r="F1207" s="23" t="str">
        <f>IF(D1207="","",VLOOKUP(D1207,MASTERLIST!$A:$E,4,FALSE))</f>
        <v/>
      </c>
      <c r="G1207" s="23" t="str">
        <f>IF(D1207="","",VLOOKUP(D1207,MASTERLIST!$A:$E,5,FALSE))</f>
        <v/>
      </c>
      <c r="H1207" s="23" t="str">
        <f>IF(D1207="","",VLOOKUP(D1207,MASTERLIST!$A:$E,2,FALSE))</f>
        <v/>
      </c>
      <c r="I1207" s="42"/>
      <c r="J1207" s="42"/>
      <c r="K1207" s="42"/>
      <c r="L1207" s="41" t="str">
        <f t="shared" si="198"/>
        <v/>
      </c>
      <c r="M1207" s="41" t="str">
        <f t="shared" si="199"/>
        <v/>
      </c>
      <c r="N1207" s="22" t="str">
        <f t="shared" si="200"/>
        <v xml:space="preserve"> </v>
      </c>
      <c r="O1207" s="22" t="str">
        <f t="shared" si="196"/>
        <v/>
      </c>
      <c r="P1207" s="22" t="str">
        <f t="shared" si="201"/>
        <v/>
      </c>
      <c r="Q1207" s="22" t="str">
        <f t="shared" si="197"/>
        <v>D2</v>
      </c>
    </row>
    <row r="1208" spans="1:17" x14ac:dyDescent="0.25">
      <c r="A1208" s="125" t="str">
        <f t="shared" si="202"/>
        <v/>
      </c>
      <c r="B1208" s="123" t="str">
        <f t="shared" si="203"/>
        <v/>
      </c>
      <c r="C1208" s="125" t="str">
        <f t="shared" si="204"/>
        <v/>
      </c>
      <c r="D1208" s="42"/>
      <c r="E1208" s="23" t="str">
        <f>IF(D1208="","",VLOOKUP(D1208,MASTERLIST!$A:$E,3,FALSE))</f>
        <v/>
      </c>
      <c r="F1208" s="23" t="str">
        <f>IF(D1208="","",VLOOKUP(D1208,MASTERLIST!$A:$E,4,FALSE))</f>
        <v/>
      </c>
      <c r="G1208" s="23" t="str">
        <f>IF(D1208="","",VLOOKUP(D1208,MASTERLIST!$A:$E,5,FALSE))</f>
        <v/>
      </c>
      <c r="H1208" s="23" t="str">
        <f>IF(D1208="","",VLOOKUP(D1208,MASTERLIST!$A:$E,2,FALSE))</f>
        <v/>
      </c>
      <c r="I1208" s="42"/>
      <c r="J1208" s="42"/>
      <c r="K1208" s="42"/>
      <c r="L1208" s="41" t="str">
        <f t="shared" si="198"/>
        <v/>
      </c>
      <c r="M1208" s="41" t="str">
        <f t="shared" si="199"/>
        <v/>
      </c>
      <c r="N1208" s="22" t="str">
        <f t="shared" si="200"/>
        <v xml:space="preserve"> </v>
      </c>
      <c r="O1208" s="22" t="str">
        <f t="shared" si="196"/>
        <v/>
      </c>
      <c r="P1208" s="22" t="str">
        <f t="shared" si="201"/>
        <v/>
      </c>
      <c r="Q1208" s="22" t="str">
        <f t="shared" si="197"/>
        <v>D2</v>
      </c>
    </row>
    <row r="1209" spans="1:17" x14ac:dyDescent="0.25">
      <c r="A1209" s="125" t="str">
        <f t="shared" si="202"/>
        <v/>
      </c>
      <c r="B1209" s="123" t="str">
        <f t="shared" si="203"/>
        <v/>
      </c>
      <c r="C1209" s="125" t="str">
        <f t="shared" si="204"/>
        <v/>
      </c>
      <c r="D1209" s="42"/>
      <c r="E1209" s="23" t="str">
        <f>IF(D1209="","",VLOOKUP(D1209,MASTERLIST!$A:$E,3,FALSE))</f>
        <v/>
      </c>
      <c r="F1209" s="23" t="str">
        <f>IF(D1209="","",VLOOKUP(D1209,MASTERLIST!$A:$E,4,FALSE))</f>
        <v/>
      </c>
      <c r="G1209" s="23" t="str">
        <f>IF(D1209="","",VLOOKUP(D1209,MASTERLIST!$A:$E,5,FALSE))</f>
        <v/>
      </c>
      <c r="H1209" s="23" t="str">
        <f>IF(D1209="","",VLOOKUP(D1209,MASTERLIST!$A:$E,2,FALSE))</f>
        <v/>
      </c>
      <c r="I1209" s="42"/>
      <c r="J1209" s="42"/>
      <c r="K1209" s="42"/>
      <c r="L1209" s="41" t="str">
        <f t="shared" si="198"/>
        <v/>
      </c>
      <c r="M1209" s="41" t="str">
        <f t="shared" si="199"/>
        <v/>
      </c>
      <c r="N1209" s="22" t="str">
        <f t="shared" si="200"/>
        <v xml:space="preserve"> </v>
      </c>
      <c r="O1209" s="22" t="str">
        <f t="shared" si="196"/>
        <v/>
      </c>
      <c r="P1209" s="22" t="str">
        <f t="shared" si="201"/>
        <v/>
      </c>
      <c r="Q1209" s="22" t="str">
        <f t="shared" si="197"/>
        <v>D2</v>
      </c>
    </row>
    <row r="1210" spans="1:17" x14ac:dyDescent="0.25">
      <c r="A1210" s="125" t="str">
        <f t="shared" si="202"/>
        <v/>
      </c>
      <c r="B1210" s="123" t="str">
        <f t="shared" si="203"/>
        <v/>
      </c>
      <c r="C1210" s="125" t="str">
        <f t="shared" si="204"/>
        <v/>
      </c>
      <c r="D1210" s="42"/>
      <c r="E1210" s="23" t="str">
        <f>IF(D1210="","",VLOOKUP(D1210,MASTERLIST!$A:$E,3,FALSE))</f>
        <v/>
      </c>
      <c r="F1210" s="23" t="str">
        <f>IF(D1210="","",VLOOKUP(D1210,MASTERLIST!$A:$E,4,FALSE))</f>
        <v/>
      </c>
      <c r="G1210" s="23" t="str">
        <f>IF(D1210="","",VLOOKUP(D1210,MASTERLIST!$A:$E,5,FALSE))</f>
        <v/>
      </c>
      <c r="H1210" s="23" t="str">
        <f>IF(D1210="","",VLOOKUP(D1210,MASTERLIST!$A:$E,2,FALSE))</f>
        <v/>
      </c>
      <c r="I1210" s="42"/>
      <c r="J1210" s="42"/>
      <c r="K1210" s="42"/>
      <c r="L1210" s="41" t="str">
        <f t="shared" si="198"/>
        <v/>
      </c>
      <c r="M1210" s="41" t="str">
        <f t="shared" si="199"/>
        <v/>
      </c>
      <c r="N1210" s="22" t="str">
        <f t="shared" si="200"/>
        <v xml:space="preserve"> </v>
      </c>
      <c r="O1210" s="22" t="str">
        <f t="shared" si="196"/>
        <v/>
      </c>
      <c r="P1210" s="22" t="str">
        <f t="shared" si="201"/>
        <v/>
      </c>
      <c r="Q1210" s="22" t="str">
        <f t="shared" si="197"/>
        <v>D2</v>
      </c>
    </row>
    <row r="1211" spans="1:17" x14ac:dyDescent="0.25">
      <c r="A1211" s="125" t="str">
        <f t="shared" si="202"/>
        <v/>
      </c>
      <c r="B1211" s="123" t="str">
        <f t="shared" si="203"/>
        <v/>
      </c>
      <c r="C1211" s="125" t="str">
        <f t="shared" si="204"/>
        <v/>
      </c>
      <c r="D1211" s="42"/>
      <c r="E1211" s="23" t="str">
        <f>IF(D1211="","",VLOOKUP(D1211,MASTERLIST!$A:$E,3,FALSE))</f>
        <v/>
      </c>
      <c r="F1211" s="23" t="str">
        <f>IF(D1211="","",VLOOKUP(D1211,MASTERLIST!$A:$E,4,FALSE))</f>
        <v/>
      </c>
      <c r="G1211" s="23" t="str">
        <f>IF(D1211="","",VLOOKUP(D1211,MASTERLIST!$A:$E,5,FALSE))</f>
        <v/>
      </c>
      <c r="H1211" s="23" t="str">
        <f>IF(D1211="","",VLOOKUP(D1211,MASTERLIST!$A:$E,2,FALSE))</f>
        <v/>
      </c>
      <c r="I1211" s="42"/>
      <c r="J1211" s="42"/>
      <c r="K1211" s="42"/>
      <c r="L1211" s="41" t="str">
        <f t="shared" si="198"/>
        <v/>
      </c>
      <c r="M1211" s="41" t="str">
        <f t="shared" si="199"/>
        <v/>
      </c>
      <c r="N1211" s="22" t="str">
        <f t="shared" si="200"/>
        <v xml:space="preserve"> </v>
      </c>
      <c r="O1211" s="22" t="str">
        <f t="shared" si="196"/>
        <v/>
      </c>
      <c r="P1211" s="22" t="str">
        <f t="shared" si="201"/>
        <v/>
      </c>
      <c r="Q1211" s="22" t="str">
        <f t="shared" si="197"/>
        <v>D2</v>
      </c>
    </row>
    <row r="1212" spans="1:17" x14ac:dyDescent="0.25">
      <c r="A1212" s="125" t="str">
        <f t="shared" si="202"/>
        <v/>
      </c>
      <c r="B1212" s="123" t="str">
        <f t="shared" si="203"/>
        <v/>
      </c>
      <c r="C1212" s="125" t="str">
        <f t="shared" si="204"/>
        <v/>
      </c>
      <c r="D1212" s="42"/>
      <c r="E1212" s="23" t="str">
        <f>IF(D1212="","",VLOOKUP(D1212,MASTERLIST!$A:$E,3,FALSE))</f>
        <v/>
      </c>
      <c r="F1212" s="23" t="str">
        <f>IF(D1212="","",VLOOKUP(D1212,MASTERLIST!$A:$E,4,FALSE))</f>
        <v/>
      </c>
      <c r="G1212" s="23" t="str">
        <f>IF(D1212="","",VLOOKUP(D1212,MASTERLIST!$A:$E,5,FALSE))</f>
        <v/>
      </c>
      <c r="H1212" s="23" t="str">
        <f>IF(D1212="","",VLOOKUP(D1212,MASTERLIST!$A:$E,2,FALSE))</f>
        <v/>
      </c>
      <c r="I1212" s="42"/>
      <c r="J1212" s="42"/>
      <c r="K1212" s="42"/>
      <c r="L1212" s="41" t="str">
        <f t="shared" si="198"/>
        <v/>
      </c>
      <c r="M1212" s="41" t="str">
        <f t="shared" si="199"/>
        <v/>
      </c>
      <c r="N1212" s="22" t="str">
        <f t="shared" si="200"/>
        <v xml:space="preserve"> </v>
      </c>
      <c r="O1212" s="22" t="str">
        <f t="shared" si="196"/>
        <v/>
      </c>
      <c r="P1212" s="22" t="str">
        <f t="shared" si="201"/>
        <v/>
      </c>
      <c r="Q1212" s="22" t="str">
        <f t="shared" si="197"/>
        <v>D2</v>
      </c>
    </row>
    <row r="1213" spans="1:17" x14ac:dyDescent="0.25">
      <c r="A1213" s="125" t="str">
        <f t="shared" si="202"/>
        <v/>
      </c>
      <c r="B1213" s="123" t="str">
        <f t="shared" si="203"/>
        <v/>
      </c>
      <c r="C1213" s="125" t="str">
        <f t="shared" si="204"/>
        <v/>
      </c>
      <c r="D1213" s="42"/>
      <c r="E1213" s="23" t="str">
        <f>IF(D1213="","",VLOOKUP(D1213,MASTERLIST!$A:$E,3,FALSE))</f>
        <v/>
      </c>
      <c r="F1213" s="23" t="str">
        <f>IF(D1213="","",VLOOKUP(D1213,MASTERLIST!$A:$E,4,FALSE))</f>
        <v/>
      </c>
      <c r="G1213" s="23" t="str">
        <f>IF(D1213="","",VLOOKUP(D1213,MASTERLIST!$A:$E,5,FALSE))</f>
        <v/>
      </c>
      <c r="H1213" s="23" t="str">
        <f>IF(D1213="","",VLOOKUP(D1213,MASTERLIST!$A:$E,2,FALSE))</f>
        <v/>
      </c>
      <c r="I1213" s="42"/>
      <c r="J1213" s="42"/>
      <c r="K1213" s="42"/>
      <c r="L1213" s="41" t="str">
        <f t="shared" si="198"/>
        <v/>
      </c>
      <c r="M1213" s="41" t="str">
        <f t="shared" si="199"/>
        <v/>
      </c>
      <c r="N1213" s="22" t="str">
        <f t="shared" si="200"/>
        <v xml:space="preserve"> </v>
      </c>
      <c r="O1213" s="22" t="str">
        <f t="shared" si="196"/>
        <v/>
      </c>
      <c r="P1213" s="22" t="str">
        <f t="shared" si="201"/>
        <v/>
      </c>
      <c r="Q1213" s="22" t="str">
        <f t="shared" si="197"/>
        <v>D2</v>
      </c>
    </row>
    <row r="1214" spans="1:17" x14ac:dyDescent="0.25">
      <c r="A1214" s="125" t="str">
        <f t="shared" si="202"/>
        <v/>
      </c>
      <c r="B1214" s="123" t="str">
        <f t="shared" si="203"/>
        <v/>
      </c>
      <c r="C1214" s="125" t="str">
        <f t="shared" si="204"/>
        <v/>
      </c>
      <c r="D1214" s="42"/>
      <c r="E1214" s="23" t="str">
        <f>IF(D1214="","",VLOOKUP(D1214,MASTERLIST!$A:$E,3,FALSE))</f>
        <v/>
      </c>
      <c r="F1214" s="23" t="str">
        <f>IF(D1214="","",VLOOKUP(D1214,MASTERLIST!$A:$E,4,FALSE))</f>
        <v/>
      </c>
      <c r="G1214" s="23" t="str">
        <f>IF(D1214="","",VLOOKUP(D1214,MASTERLIST!$A:$E,5,FALSE))</f>
        <v/>
      </c>
      <c r="H1214" s="23" t="str">
        <f>IF(D1214="","",VLOOKUP(D1214,MASTERLIST!$A:$E,2,FALSE))</f>
        <v/>
      </c>
      <c r="I1214" s="42"/>
      <c r="J1214" s="42"/>
      <c r="K1214" s="42"/>
      <c r="L1214" s="41" t="str">
        <f t="shared" si="198"/>
        <v/>
      </c>
      <c r="M1214" s="41" t="str">
        <f t="shared" si="199"/>
        <v/>
      </c>
      <c r="N1214" s="22" t="str">
        <f t="shared" si="200"/>
        <v xml:space="preserve"> </v>
      </c>
      <c r="O1214" s="22" t="str">
        <f t="shared" si="196"/>
        <v/>
      </c>
      <c r="P1214" s="22" t="str">
        <f t="shared" si="201"/>
        <v/>
      </c>
      <c r="Q1214" s="22" t="str">
        <f t="shared" si="197"/>
        <v>D2</v>
      </c>
    </row>
    <row r="1215" spans="1:17" x14ac:dyDescent="0.25">
      <c r="A1215" s="125" t="str">
        <f t="shared" si="202"/>
        <v/>
      </c>
      <c r="B1215" s="123" t="str">
        <f t="shared" si="203"/>
        <v/>
      </c>
      <c r="C1215" s="125" t="str">
        <f t="shared" si="204"/>
        <v/>
      </c>
      <c r="D1215" s="42"/>
      <c r="E1215" s="23" t="str">
        <f>IF(D1215="","",VLOOKUP(D1215,MASTERLIST!$A:$E,3,FALSE))</f>
        <v/>
      </c>
      <c r="F1215" s="23" t="str">
        <f>IF(D1215="","",VLOOKUP(D1215,MASTERLIST!$A:$E,4,FALSE))</f>
        <v/>
      </c>
      <c r="G1215" s="23" t="str">
        <f>IF(D1215="","",VLOOKUP(D1215,MASTERLIST!$A:$E,5,FALSE))</f>
        <v/>
      </c>
      <c r="H1215" s="23" t="str">
        <f>IF(D1215="","",VLOOKUP(D1215,MASTERLIST!$A:$E,2,FALSE))</f>
        <v/>
      </c>
      <c r="I1215" s="42"/>
      <c r="J1215" s="42"/>
      <c r="K1215" s="42"/>
      <c r="L1215" s="41" t="str">
        <f t="shared" si="198"/>
        <v/>
      </c>
      <c r="M1215" s="41" t="str">
        <f t="shared" si="199"/>
        <v/>
      </c>
      <c r="N1215" s="22" t="str">
        <f t="shared" si="200"/>
        <v xml:space="preserve"> </v>
      </c>
      <c r="O1215" s="22" t="str">
        <f t="shared" si="196"/>
        <v/>
      </c>
      <c r="P1215" s="22" t="str">
        <f t="shared" si="201"/>
        <v/>
      </c>
      <c r="Q1215" s="22" t="str">
        <f t="shared" si="197"/>
        <v>D2</v>
      </c>
    </row>
    <row r="1216" spans="1:17" x14ac:dyDescent="0.25">
      <c r="A1216" s="125" t="str">
        <f t="shared" si="202"/>
        <v/>
      </c>
      <c r="B1216" s="123" t="str">
        <f t="shared" si="203"/>
        <v/>
      </c>
      <c r="C1216" s="125" t="str">
        <f t="shared" si="204"/>
        <v/>
      </c>
      <c r="D1216" s="42"/>
      <c r="E1216" s="23" t="str">
        <f>IF(D1216="","",VLOOKUP(D1216,MASTERLIST!$A:$E,3,FALSE))</f>
        <v/>
      </c>
      <c r="F1216" s="23" t="str">
        <f>IF(D1216="","",VLOOKUP(D1216,MASTERLIST!$A:$E,4,FALSE))</f>
        <v/>
      </c>
      <c r="G1216" s="23" t="str">
        <f>IF(D1216="","",VLOOKUP(D1216,MASTERLIST!$A:$E,5,FALSE))</f>
        <v/>
      </c>
      <c r="H1216" s="23" t="str">
        <f>IF(D1216="","",VLOOKUP(D1216,MASTERLIST!$A:$E,2,FALSE))</f>
        <v/>
      </c>
      <c r="I1216" s="42"/>
      <c r="J1216" s="42"/>
      <c r="K1216" s="42"/>
      <c r="L1216" s="41" t="str">
        <f t="shared" si="198"/>
        <v/>
      </c>
      <c r="M1216" s="41" t="str">
        <f t="shared" si="199"/>
        <v/>
      </c>
      <c r="N1216" s="22" t="str">
        <f t="shared" si="200"/>
        <v xml:space="preserve"> </v>
      </c>
      <c r="O1216" s="22" t="str">
        <f t="shared" si="196"/>
        <v/>
      </c>
      <c r="P1216" s="22" t="str">
        <f t="shared" si="201"/>
        <v/>
      </c>
      <c r="Q1216" s="22" t="str">
        <f t="shared" si="197"/>
        <v>D2</v>
      </c>
    </row>
    <row r="1217" spans="1:17" x14ac:dyDescent="0.25">
      <c r="A1217" s="125" t="str">
        <f t="shared" si="202"/>
        <v/>
      </c>
      <c r="B1217" s="123" t="str">
        <f t="shared" si="203"/>
        <v/>
      </c>
      <c r="C1217" s="125" t="str">
        <f t="shared" si="204"/>
        <v/>
      </c>
      <c r="D1217" s="42"/>
      <c r="E1217" s="23" t="str">
        <f>IF(D1217="","",VLOOKUP(D1217,MASTERLIST!$A:$E,3,FALSE))</f>
        <v/>
      </c>
      <c r="F1217" s="23" t="str">
        <f>IF(D1217="","",VLOOKUP(D1217,MASTERLIST!$A:$E,4,FALSE))</f>
        <v/>
      </c>
      <c r="G1217" s="23" t="str">
        <f>IF(D1217="","",VLOOKUP(D1217,MASTERLIST!$A:$E,5,FALSE))</f>
        <v/>
      </c>
      <c r="H1217" s="23" t="str">
        <f>IF(D1217="","",VLOOKUP(D1217,MASTERLIST!$A:$E,2,FALSE))</f>
        <v/>
      </c>
      <c r="I1217" s="42"/>
      <c r="J1217" s="42"/>
      <c r="K1217" s="42"/>
      <c r="L1217" s="41" t="str">
        <f t="shared" si="198"/>
        <v/>
      </c>
      <c r="M1217" s="41" t="str">
        <f t="shared" si="199"/>
        <v/>
      </c>
      <c r="N1217" s="22" t="str">
        <f t="shared" si="200"/>
        <v xml:space="preserve"> </v>
      </c>
      <c r="O1217" s="22" t="str">
        <f t="shared" si="196"/>
        <v/>
      </c>
      <c r="P1217" s="22" t="str">
        <f t="shared" si="201"/>
        <v/>
      </c>
      <c r="Q1217" s="22" t="str">
        <f t="shared" si="197"/>
        <v>D2</v>
      </c>
    </row>
    <row r="1218" spans="1:17" x14ac:dyDescent="0.25">
      <c r="A1218" s="125" t="str">
        <f t="shared" si="202"/>
        <v/>
      </c>
      <c r="B1218" s="123" t="str">
        <f t="shared" si="203"/>
        <v/>
      </c>
      <c r="C1218" s="125" t="str">
        <f t="shared" si="204"/>
        <v/>
      </c>
      <c r="D1218" s="42"/>
      <c r="E1218" s="23" t="str">
        <f>IF(D1218="","",VLOOKUP(D1218,MASTERLIST!$A:$E,3,FALSE))</f>
        <v/>
      </c>
      <c r="F1218" s="23" t="str">
        <f>IF(D1218="","",VLOOKUP(D1218,MASTERLIST!$A:$E,4,FALSE))</f>
        <v/>
      </c>
      <c r="G1218" s="23" t="str">
        <f>IF(D1218="","",VLOOKUP(D1218,MASTERLIST!$A:$E,5,FALSE))</f>
        <v/>
      </c>
      <c r="H1218" s="23" t="str">
        <f>IF(D1218="","",VLOOKUP(D1218,MASTERLIST!$A:$E,2,FALSE))</f>
        <v/>
      </c>
      <c r="I1218" s="42"/>
      <c r="J1218" s="42"/>
      <c r="K1218" s="42"/>
      <c r="L1218" s="41" t="str">
        <f t="shared" si="198"/>
        <v/>
      </c>
      <c r="M1218" s="41" t="str">
        <f t="shared" si="199"/>
        <v/>
      </c>
      <c r="N1218" s="22" t="str">
        <f t="shared" si="200"/>
        <v xml:space="preserve"> </v>
      </c>
      <c r="O1218" s="22" t="str">
        <f t="shared" si="196"/>
        <v/>
      </c>
      <c r="P1218" s="22" t="str">
        <f t="shared" si="201"/>
        <v/>
      </c>
      <c r="Q1218" s="22" t="str">
        <f t="shared" si="197"/>
        <v>D2</v>
      </c>
    </row>
    <row r="1219" spans="1:17" x14ac:dyDescent="0.25">
      <c r="A1219" s="125" t="str">
        <f t="shared" si="202"/>
        <v/>
      </c>
      <c r="B1219" s="123" t="str">
        <f t="shared" si="203"/>
        <v/>
      </c>
      <c r="C1219" s="125" t="str">
        <f t="shared" si="204"/>
        <v/>
      </c>
      <c r="D1219" s="42"/>
      <c r="E1219" s="23" t="str">
        <f>IF(D1219="","",VLOOKUP(D1219,MASTERLIST!$A:$E,3,FALSE))</f>
        <v/>
      </c>
      <c r="F1219" s="23" t="str">
        <f>IF(D1219="","",VLOOKUP(D1219,MASTERLIST!$A:$E,4,FALSE))</f>
        <v/>
      </c>
      <c r="G1219" s="23" t="str">
        <f>IF(D1219="","",VLOOKUP(D1219,MASTERLIST!$A:$E,5,FALSE))</f>
        <v/>
      </c>
      <c r="H1219" s="23" t="str">
        <f>IF(D1219="","",VLOOKUP(D1219,MASTERLIST!$A:$E,2,FALSE))</f>
        <v/>
      </c>
      <c r="I1219" s="42"/>
      <c r="J1219" s="42"/>
      <c r="K1219" s="42"/>
      <c r="L1219" s="41" t="str">
        <f t="shared" si="198"/>
        <v/>
      </c>
      <c r="M1219" s="41" t="str">
        <f t="shared" si="199"/>
        <v/>
      </c>
      <c r="N1219" s="22" t="str">
        <f t="shared" si="200"/>
        <v xml:space="preserve"> </v>
      </c>
      <c r="O1219" s="22" t="str">
        <f t="shared" ref="O1219:O1282" si="205">IFERROR(VLOOKUP(G1219,$R$2:$S$15,2,),"")</f>
        <v/>
      </c>
      <c r="P1219" s="22" t="str">
        <f t="shared" si="201"/>
        <v/>
      </c>
      <c r="Q1219" s="22" t="str">
        <f t="shared" ref="Q1219:Q1282" si="206">IF(A1219="","D2",RIGHT(A1219,2))</f>
        <v>D2</v>
      </c>
    </row>
    <row r="1220" spans="1:17" x14ac:dyDescent="0.25">
      <c r="A1220" s="125" t="str">
        <f t="shared" si="202"/>
        <v/>
      </c>
      <c r="B1220" s="123" t="str">
        <f t="shared" si="203"/>
        <v/>
      </c>
      <c r="C1220" s="125" t="str">
        <f t="shared" si="204"/>
        <v/>
      </c>
      <c r="D1220" s="42"/>
      <c r="E1220" s="23" t="str">
        <f>IF(D1220="","",VLOOKUP(D1220,MASTERLIST!$A:$E,3,FALSE))</f>
        <v/>
      </c>
      <c r="F1220" s="23" t="str">
        <f>IF(D1220="","",VLOOKUP(D1220,MASTERLIST!$A:$E,4,FALSE))</f>
        <v/>
      </c>
      <c r="G1220" s="23" t="str">
        <f>IF(D1220="","",VLOOKUP(D1220,MASTERLIST!$A:$E,5,FALSE))</f>
        <v/>
      </c>
      <c r="H1220" s="23" t="str">
        <f>IF(D1220="","",VLOOKUP(D1220,MASTERLIST!$A:$E,2,FALSE))</f>
        <v/>
      </c>
      <c r="I1220" s="42"/>
      <c r="J1220" s="42"/>
      <c r="K1220" s="42"/>
      <c r="L1220" s="41" t="str">
        <f t="shared" si="198"/>
        <v/>
      </c>
      <c r="M1220" s="41" t="str">
        <f t="shared" si="199"/>
        <v/>
      </c>
      <c r="N1220" s="22" t="str">
        <f t="shared" si="200"/>
        <v xml:space="preserve"> </v>
      </c>
      <c r="O1220" s="22" t="str">
        <f t="shared" si="205"/>
        <v/>
      </c>
      <c r="P1220" s="22" t="str">
        <f t="shared" si="201"/>
        <v/>
      </c>
      <c r="Q1220" s="22" t="str">
        <f t="shared" si="206"/>
        <v>D2</v>
      </c>
    </row>
    <row r="1221" spans="1:17" x14ac:dyDescent="0.25">
      <c r="A1221" s="125" t="str">
        <f t="shared" si="202"/>
        <v/>
      </c>
      <c r="B1221" s="123" t="str">
        <f t="shared" si="203"/>
        <v/>
      </c>
      <c r="C1221" s="125" t="str">
        <f t="shared" si="204"/>
        <v/>
      </c>
      <c r="D1221" s="42"/>
      <c r="E1221" s="23" t="str">
        <f>IF(D1221="","",VLOOKUP(D1221,MASTERLIST!$A:$E,3,FALSE))</f>
        <v/>
      </c>
      <c r="F1221" s="23" t="str">
        <f>IF(D1221="","",VLOOKUP(D1221,MASTERLIST!$A:$E,4,FALSE))</f>
        <v/>
      </c>
      <c r="G1221" s="23" t="str">
        <f>IF(D1221="","",VLOOKUP(D1221,MASTERLIST!$A:$E,5,FALSE))</f>
        <v/>
      </c>
      <c r="H1221" s="23" t="str">
        <f>IF(D1221="","",VLOOKUP(D1221,MASTERLIST!$A:$E,2,FALSE))</f>
        <v/>
      </c>
      <c r="I1221" s="42"/>
      <c r="J1221" s="42"/>
      <c r="K1221" s="42"/>
      <c r="L1221" s="41" t="str">
        <f t="shared" si="198"/>
        <v/>
      </c>
      <c r="M1221" s="41" t="str">
        <f t="shared" si="199"/>
        <v/>
      </c>
      <c r="N1221" s="22" t="str">
        <f t="shared" si="200"/>
        <v xml:space="preserve"> </v>
      </c>
      <c r="O1221" s="22" t="str">
        <f t="shared" si="205"/>
        <v/>
      </c>
      <c r="P1221" s="22" t="str">
        <f t="shared" si="201"/>
        <v/>
      </c>
      <c r="Q1221" s="22" t="str">
        <f t="shared" si="206"/>
        <v>D2</v>
      </c>
    </row>
    <row r="1222" spans="1:17" x14ac:dyDescent="0.25">
      <c r="A1222" s="125" t="str">
        <f t="shared" si="202"/>
        <v/>
      </c>
      <c r="B1222" s="123" t="str">
        <f t="shared" si="203"/>
        <v/>
      </c>
      <c r="C1222" s="125" t="str">
        <f t="shared" si="204"/>
        <v/>
      </c>
      <c r="D1222" s="42"/>
      <c r="E1222" s="23" t="str">
        <f>IF(D1222="","",VLOOKUP(D1222,MASTERLIST!$A:$E,3,FALSE))</f>
        <v/>
      </c>
      <c r="F1222" s="23" t="str">
        <f>IF(D1222="","",VLOOKUP(D1222,MASTERLIST!$A:$E,4,FALSE))</f>
        <v/>
      </c>
      <c r="G1222" s="23" t="str">
        <f>IF(D1222="","",VLOOKUP(D1222,MASTERLIST!$A:$E,5,FALSE))</f>
        <v/>
      </c>
      <c r="H1222" s="23" t="str">
        <f>IF(D1222="","",VLOOKUP(D1222,MASTERLIST!$A:$E,2,FALSE))</f>
        <v/>
      </c>
      <c r="I1222" s="42"/>
      <c r="J1222" s="42"/>
      <c r="K1222" s="42"/>
      <c r="L1222" s="41" t="str">
        <f t="shared" si="198"/>
        <v/>
      </c>
      <c r="M1222" s="41" t="str">
        <f t="shared" si="199"/>
        <v/>
      </c>
      <c r="N1222" s="22" t="str">
        <f t="shared" si="200"/>
        <v xml:space="preserve"> </v>
      </c>
      <c r="O1222" s="22" t="str">
        <f t="shared" si="205"/>
        <v/>
      </c>
      <c r="P1222" s="22" t="str">
        <f t="shared" si="201"/>
        <v/>
      </c>
      <c r="Q1222" s="22" t="str">
        <f t="shared" si="206"/>
        <v>D2</v>
      </c>
    </row>
    <row r="1223" spans="1:17" x14ac:dyDescent="0.25">
      <c r="A1223" s="125" t="str">
        <f t="shared" si="202"/>
        <v/>
      </c>
      <c r="B1223" s="123" t="str">
        <f t="shared" si="203"/>
        <v/>
      </c>
      <c r="C1223" s="125" t="str">
        <f t="shared" si="204"/>
        <v/>
      </c>
      <c r="D1223" s="42"/>
      <c r="E1223" s="23" t="str">
        <f>IF(D1223="","",VLOOKUP(D1223,MASTERLIST!$A:$E,3,FALSE))</f>
        <v/>
      </c>
      <c r="F1223" s="23" t="str">
        <f>IF(D1223="","",VLOOKUP(D1223,MASTERLIST!$A:$E,4,FALSE))</f>
        <v/>
      </c>
      <c r="G1223" s="23" t="str">
        <f>IF(D1223="","",VLOOKUP(D1223,MASTERLIST!$A:$E,5,FALSE))</f>
        <v/>
      </c>
      <c r="H1223" s="23" t="str">
        <f>IF(D1223="","",VLOOKUP(D1223,MASTERLIST!$A:$E,2,FALSE))</f>
        <v/>
      </c>
      <c r="I1223" s="42"/>
      <c r="J1223" s="42"/>
      <c r="K1223" s="42"/>
      <c r="L1223" s="41" t="str">
        <f t="shared" si="198"/>
        <v/>
      </c>
      <c r="M1223" s="41" t="str">
        <f t="shared" si="199"/>
        <v/>
      </c>
      <c r="N1223" s="22" t="str">
        <f t="shared" si="200"/>
        <v xml:space="preserve"> </v>
      </c>
      <c r="O1223" s="22" t="str">
        <f t="shared" si="205"/>
        <v/>
      </c>
      <c r="P1223" s="22" t="str">
        <f t="shared" si="201"/>
        <v/>
      </c>
      <c r="Q1223" s="22" t="str">
        <f t="shared" si="206"/>
        <v>D2</v>
      </c>
    </row>
    <row r="1224" spans="1:17" x14ac:dyDescent="0.25">
      <c r="A1224" s="125" t="str">
        <f t="shared" si="202"/>
        <v/>
      </c>
      <c r="B1224" s="123" t="str">
        <f t="shared" si="203"/>
        <v/>
      </c>
      <c r="C1224" s="125" t="str">
        <f t="shared" si="204"/>
        <v/>
      </c>
      <c r="D1224" s="42"/>
      <c r="E1224" s="23" t="str">
        <f>IF(D1224="","",VLOOKUP(D1224,MASTERLIST!$A:$E,3,FALSE))</f>
        <v/>
      </c>
      <c r="F1224" s="23" t="str">
        <f>IF(D1224="","",VLOOKUP(D1224,MASTERLIST!$A:$E,4,FALSE))</f>
        <v/>
      </c>
      <c r="G1224" s="23" t="str">
        <f>IF(D1224="","",VLOOKUP(D1224,MASTERLIST!$A:$E,5,FALSE))</f>
        <v/>
      </c>
      <c r="H1224" s="23" t="str">
        <f>IF(D1224="","",VLOOKUP(D1224,MASTERLIST!$A:$E,2,FALSE))</f>
        <v/>
      </c>
      <c r="I1224" s="42"/>
      <c r="J1224" s="42"/>
      <c r="K1224" s="42"/>
      <c r="L1224" s="41" t="str">
        <f t="shared" si="198"/>
        <v/>
      </c>
      <c r="M1224" s="41" t="str">
        <f t="shared" si="199"/>
        <v/>
      </c>
      <c r="N1224" s="22" t="str">
        <f t="shared" si="200"/>
        <v xml:space="preserve"> </v>
      </c>
      <c r="O1224" s="22" t="str">
        <f t="shared" si="205"/>
        <v/>
      </c>
      <c r="P1224" s="22" t="str">
        <f t="shared" si="201"/>
        <v/>
      </c>
      <c r="Q1224" s="22" t="str">
        <f t="shared" si="206"/>
        <v>D2</v>
      </c>
    </row>
    <row r="1225" spans="1:17" x14ac:dyDescent="0.25">
      <c r="A1225" s="125" t="str">
        <f t="shared" si="202"/>
        <v/>
      </c>
      <c r="B1225" s="123" t="str">
        <f t="shared" si="203"/>
        <v/>
      </c>
      <c r="C1225" s="125" t="str">
        <f t="shared" si="204"/>
        <v/>
      </c>
      <c r="D1225" s="42"/>
      <c r="E1225" s="23" t="str">
        <f>IF(D1225="","",VLOOKUP(D1225,MASTERLIST!$A:$E,3,FALSE))</f>
        <v/>
      </c>
      <c r="F1225" s="23" t="str">
        <f>IF(D1225="","",VLOOKUP(D1225,MASTERLIST!$A:$E,4,FALSE))</f>
        <v/>
      </c>
      <c r="G1225" s="23" t="str">
        <f>IF(D1225="","",VLOOKUP(D1225,MASTERLIST!$A:$E,5,FALSE))</f>
        <v/>
      </c>
      <c r="H1225" s="23" t="str">
        <f>IF(D1225="","",VLOOKUP(D1225,MASTERLIST!$A:$E,2,FALSE))</f>
        <v/>
      </c>
      <c r="I1225" s="42"/>
      <c r="J1225" s="42"/>
      <c r="K1225" s="42"/>
      <c r="L1225" s="41" t="str">
        <f t="shared" si="198"/>
        <v/>
      </c>
      <c r="M1225" s="41" t="str">
        <f t="shared" si="199"/>
        <v/>
      </c>
      <c r="N1225" s="22" t="str">
        <f t="shared" si="200"/>
        <v xml:space="preserve"> </v>
      </c>
      <c r="O1225" s="22" t="str">
        <f t="shared" si="205"/>
        <v/>
      </c>
      <c r="P1225" s="22" t="str">
        <f t="shared" si="201"/>
        <v/>
      </c>
      <c r="Q1225" s="22" t="str">
        <f t="shared" si="206"/>
        <v>D2</v>
      </c>
    </row>
    <row r="1226" spans="1:17" x14ac:dyDescent="0.25">
      <c r="A1226" s="125" t="str">
        <f t="shared" si="202"/>
        <v/>
      </c>
      <c r="B1226" s="123" t="str">
        <f t="shared" si="203"/>
        <v/>
      </c>
      <c r="C1226" s="125" t="str">
        <f t="shared" si="204"/>
        <v/>
      </c>
      <c r="D1226" s="42"/>
      <c r="E1226" s="23" t="str">
        <f>IF(D1226="","",VLOOKUP(D1226,MASTERLIST!$A:$E,3,FALSE))</f>
        <v/>
      </c>
      <c r="F1226" s="23" t="str">
        <f>IF(D1226="","",VLOOKUP(D1226,MASTERLIST!$A:$E,4,FALSE))</f>
        <v/>
      </c>
      <c r="G1226" s="23" t="str">
        <f>IF(D1226="","",VLOOKUP(D1226,MASTERLIST!$A:$E,5,FALSE))</f>
        <v/>
      </c>
      <c r="H1226" s="23" t="str">
        <f>IF(D1226="","",VLOOKUP(D1226,MASTERLIST!$A:$E,2,FALSE))</f>
        <v/>
      </c>
      <c r="I1226" s="42"/>
      <c r="J1226" s="42"/>
      <c r="K1226" s="42"/>
      <c r="L1226" s="41" t="str">
        <f t="shared" si="198"/>
        <v/>
      </c>
      <c r="M1226" s="41" t="str">
        <f t="shared" si="199"/>
        <v/>
      </c>
      <c r="N1226" s="22" t="str">
        <f t="shared" si="200"/>
        <v xml:space="preserve"> </v>
      </c>
      <c r="O1226" s="22" t="str">
        <f t="shared" si="205"/>
        <v/>
      </c>
      <c r="P1226" s="22" t="str">
        <f t="shared" si="201"/>
        <v/>
      </c>
      <c r="Q1226" s="22" t="str">
        <f t="shared" si="206"/>
        <v>D2</v>
      </c>
    </row>
    <row r="1227" spans="1:17" x14ac:dyDescent="0.25">
      <c r="A1227" s="125" t="str">
        <f t="shared" si="202"/>
        <v/>
      </c>
      <c r="B1227" s="123" t="str">
        <f t="shared" si="203"/>
        <v/>
      </c>
      <c r="C1227" s="125" t="str">
        <f t="shared" si="204"/>
        <v/>
      </c>
      <c r="D1227" s="42"/>
      <c r="E1227" s="23" t="str">
        <f>IF(D1227="","",VLOOKUP(D1227,MASTERLIST!$A:$E,3,FALSE))</f>
        <v/>
      </c>
      <c r="F1227" s="23" t="str">
        <f>IF(D1227="","",VLOOKUP(D1227,MASTERLIST!$A:$E,4,FALSE))</f>
        <v/>
      </c>
      <c r="G1227" s="23" t="str">
        <f>IF(D1227="","",VLOOKUP(D1227,MASTERLIST!$A:$E,5,FALSE))</f>
        <v/>
      </c>
      <c r="H1227" s="23" t="str">
        <f>IF(D1227="","",VLOOKUP(D1227,MASTERLIST!$A:$E,2,FALSE))</f>
        <v/>
      </c>
      <c r="I1227" s="42"/>
      <c r="J1227" s="42"/>
      <c r="K1227" s="42"/>
      <c r="L1227" s="41" t="str">
        <f t="shared" si="198"/>
        <v/>
      </c>
      <c r="M1227" s="41" t="str">
        <f t="shared" si="199"/>
        <v/>
      </c>
      <c r="N1227" s="22" t="str">
        <f t="shared" si="200"/>
        <v xml:space="preserve"> </v>
      </c>
      <c r="O1227" s="22" t="str">
        <f t="shared" si="205"/>
        <v/>
      </c>
      <c r="P1227" s="22" t="str">
        <f t="shared" si="201"/>
        <v/>
      </c>
      <c r="Q1227" s="22" t="str">
        <f t="shared" si="206"/>
        <v>D2</v>
      </c>
    </row>
    <row r="1228" spans="1:17" x14ac:dyDescent="0.25">
      <c r="A1228" s="125" t="str">
        <f t="shared" si="202"/>
        <v/>
      </c>
      <c r="B1228" s="123" t="str">
        <f t="shared" si="203"/>
        <v/>
      </c>
      <c r="C1228" s="125" t="str">
        <f t="shared" si="204"/>
        <v/>
      </c>
      <c r="D1228" s="42"/>
      <c r="E1228" s="23" t="str">
        <f>IF(D1228="","",VLOOKUP(D1228,MASTERLIST!$A:$E,3,FALSE))</f>
        <v/>
      </c>
      <c r="F1228" s="23" t="str">
        <f>IF(D1228="","",VLOOKUP(D1228,MASTERLIST!$A:$E,4,FALSE))</f>
        <v/>
      </c>
      <c r="G1228" s="23" t="str">
        <f>IF(D1228="","",VLOOKUP(D1228,MASTERLIST!$A:$E,5,FALSE))</f>
        <v/>
      </c>
      <c r="H1228" s="23" t="str">
        <f>IF(D1228="","",VLOOKUP(D1228,MASTERLIST!$A:$E,2,FALSE))</f>
        <v/>
      </c>
      <c r="I1228" s="42"/>
      <c r="J1228" s="42"/>
      <c r="K1228" s="42"/>
      <c r="L1228" s="41" t="str">
        <f t="shared" si="198"/>
        <v/>
      </c>
      <c r="M1228" s="41" t="str">
        <f t="shared" si="199"/>
        <v/>
      </c>
      <c r="N1228" s="22" t="str">
        <f t="shared" si="200"/>
        <v xml:space="preserve"> </v>
      </c>
      <c r="O1228" s="22" t="str">
        <f t="shared" si="205"/>
        <v/>
      </c>
      <c r="P1228" s="22" t="str">
        <f t="shared" si="201"/>
        <v/>
      </c>
      <c r="Q1228" s="22" t="str">
        <f t="shared" si="206"/>
        <v>D2</v>
      </c>
    </row>
    <row r="1229" spans="1:17" x14ac:dyDescent="0.25">
      <c r="A1229" s="125" t="str">
        <f t="shared" si="202"/>
        <v/>
      </c>
      <c r="B1229" s="123" t="str">
        <f t="shared" si="203"/>
        <v/>
      </c>
      <c r="C1229" s="125" t="str">
        <f t="shared" si="204"/>
        <v/>
      </c>
      <c r="D1229" s="42"/>
      <c r="E1229" s="23" t="str">
        <f>IF(D1229="","",VLOOKUP(D1229,MASTERLIST!$A:$E,3,FALSE))</f>
        <v/>
      </c>
      <c r="F1229" s="23" t="str">
        <f>IF(D1229="","",VLOOKUP(D1229,MASTERLIST!$A:$E,4,FALSE))</f>
        <v/>
      </c>
      <c r="G1229" s="23" t="str">
        <f>IF(D1229="","",VLOOKUP(D1229,MASTERLIST!$A:$E,5,FALSE))</f>
        <v/>
      </c>
      <c r="H1229" s="23" t="str">
        <f>IF(D1229="","",VLOOKUP(D1229,MASTERLIST!$A:$E,2,FALSE))</f>
        <v/>
      </c>
      <c r="I1229" s="42"/>
      <c r="J1229" s="42"/>
      <c r="K1229" s="42"/>
      <c r="L1229" s="41" t="str">
        <f t="shared" si="198"/>
        <v/>
      </c>
      <c r="M1229" s="41" t="str">
        <f t="shared" si="199"/>
        <v/>
      </c>
      <c r="N1229" s="22" t="str">
        <f t="shared" si="200"/>
        <v xml:space="preserve"> </v>
      </c>
      <c r="O1229" s="22" t="str">
        <f t="shared" si="205"/>
        <v/>
      </c>
      <c r="P1229" s="22" t="str">
        <f t="shared" si="201"/>
        <v/>
      </c>
      <c r="Q1229" s="22" t="str">
        <f t="shared" si="206"/>
        <v>D2</v>
      </c>
    </row>
    <row r="1230" spans="1:17" x14ac:dyDescent="0.25">
      <c r="A1230" s="125" t="str">
        <f t="shared" si="202"/>
        <v/>
      </c>
      <c r="B1230" s="123" t="str">
        <f t="shared" si="203"/>
        <v/>
      </c>
      <c r="C1230" s="125" t="str">
        <f t="shared" si="204"/>
        <v/>
      </c>
      <c r="D1230" s="42"/>
      <c r="E1230" s="23" t="str">
        <f>IF(D1230="","",VLOOKUP(D1230,MASTERLIST!$A:$E,3,FALSE))</f>
        <v/>
      </c>
      <c r="F1230" s="23" t="str">
        <f>IF(D1230="","",VLOOKUP(D1230,MASTERLIST!$A:$E,4,FALSE))</f>
        <v/>
      </c>
      <c r="G1230" s="23" t="str">
        <f>IF(D1230="","",VLOOKUP(D1230,MASTERLIST!$A:$E,5,FALSE))</f>
        <v/>
      </c>
      <c r="H1230" s="23" t="str">
        <f>IF(D1230="","",VLOOKUP(D1230,MASTERLIST!$A:$E,2,FALSE))</f>
        <v/>
      </c>
      <c r="I1230" s="42"/>
      <c r="J1230" s="42"/>
      <c r="K1230" s="42"/>
      <c r="L1230" s="41" t="str">
        <f t="shared" si="198"/>
        <v/>
      </c>
      <c r="M1230" s="41" t="str">
        <f t="shared" si="199"/>
        <v/>
      </c>
      <c r="N1230" s="22" t="str">
        <f t="shared" si="200"/>
        <v xml:space="preserve"> </v>
      </c>
      <c r="O1230" s="22" t="str">
        <f t="shared" si="205"/>
        <v/>
      </c>
      <c r="P1230" s="22" t="str">
        <f t="shared" si="201"/>
        <v/>
      </c>
      <c r="Q1230" s="22" t="str">
        <f t="shared" si="206"/>
        <v>D2</v>
      </c>
    </row>
    <row r="1231" spans="1:17" x14ac:dyDescent="0.25">
      <c r="A1231" s="125" t="str">
        <f t="shared" si="202"/>
        <v/>
      </c>
      <c r="B1231" s="123" t="str">
        <f t="shared" si="203"/>
        <v/>
      </c>
      <c r="C1231" s="125" t="str">
        <f t="shared" si="204"/>
        <v/>
      </c>
      <c r="D1231" s="42"/>
      <c r="E1231" s="23" t="str">
        <f>IF(D1231="","",VLOOKUP(D1231,MASTERLIST!$A:$E,3,FALSE))</f>
        <v/>
      </c>
      <c r="F1231" s="23" t="str">
        <f>IF(D1231="","",VLOOKUP(D1231,MASTERLIST!$A:$E,4,FALSE))</f>
        <v/>
      </c>
      <c r="G1231" s="23" t="str">
        <f>IF(D1231="","",VLOOKUP(D1231,MASTERLIST!$A:$E,5,FALSE))</f>
        <v/>
      </c>
      <c r="H1231" s="23" t="str">
        <f>IF(D1231="","",VLOOKUP(D1231,MASTERLIST!$A:$E,2,FALSE))</f>
        <v/>
      </c>
      <c r="I1231" s="42"/>
      <c r="J1231" s="42"/>
      <c r="K1231" s="42"/>
      <c r="L1231" s="41" t="str">
        <f t="shared" si="198"/>
        <v/>
      </c>
      <c r="M1231" s="41" t="str">
        <f t="shared" si="199"/>
        <v/>
      </c>
      <c r="N1231" s="22" t="str">
        <f t="shared" si="200"/>
        <v xml:space="preserve"> </v>
      </c>
      <c r="O1231" s="22" t="str">
        <f t="shared" si="205"/>
        <v/>
      </c>
      <c r="P1231" s="22" t="str">
        <f t="shared" si="201"/>
        <v/>
      </c>
      <c r="Q1231" s="22" t="str">
        <f t="shared" si="206"/>
        <v>D2</v>
      </c>
    </row>
    <row r="1232" spans="1:17" x14ac:dyDescent="0.25">
      <c r="A1232" s="125" t="str">
        <f t="shared" si="202"/>
        <v/>
      </c>
      <c r="B1232" s="123" t="str">
        <f t="shared" si="203"/>
        <v/>
      </c>
      <c r="C1232" s="125" t="str">
        <f t="shared" si="204"/>
        <v/>
      </c>
      <c r="D1232" s="42"/>
      <c r="E1232" s="23" t="str">
        <f>IF(D1232="","",VLOOKUP(D1232,MASTERLIST!$A:$E,3,FALSE))</f>
        <v/>
      </c>
      <c r="F1232" s="23" t="str">
        <f>IF(D1232="","",VLOOKUP(D1232,MASTERLIST!$A:$E,4,FALSE))</f>
        <v/>
      </c>
      <c r="G1232" s="23" t="str">
        <f>IF(D1232="","",VLOOKUP(D1232,MASTERLIST!$A:$E,5,FALSE))</f>
        <v/>
      </c>
      <c r="H1232" s="23" t="str">
        <f>IF(D1232="","",VLOOKUP(D1232,MASTERLIST!$A:$E,2,FALSE))</f>
        <v/>
      </c>
      <c r="I1232" s="42"/>
      <c r="J1232" s="42"/>
      <c r="K1232" s="42"/>
      <c r="L1232" s="41" t="str">
        <f t="shared" si="198"/>
        <v/>
      </c>
      <c r="M1232" s="41" t="str">
        <f t="shared" si="199"/>
        <v/>
      </c>
      <c r="N1232" s="22" t="str">
        <f t="shared" si="200"/>
        <v xml:space="preserve"> </v>
      </c>
      <c r="O1232" s="22" t="str">
        <f t="shared" si="205"/>
        <v/>
      </c>
      <c r="P1232" s="22" t="str">
        <f t="shared" si="201"/>
        <v/>
      </c>
      <c r="Q1232" s="22" t="str">
        <f t="shared" si="206"/>
        <v>D2</v>
      </c>
    </row>
    <row r="1233" spans="1:17" x14ac:dyDescent="0.25">
      <c r="A1233" s="125" t="str">
        <f t="shared" si="202"/>
        <v/>
      </c>
      <c r="B1233" s="123" t="str">
        <f t="shared" si="203"/>
        <v/>
      </c>
      <c r="C1233" s="125" t="str">
        <f t="shared" si="204"/>
        <v/>
      </c>
      <c r="D1233" s="42"/>
      <c r="E1233" s="23" t="str">
        <f>IF(D1233="","",VLOOKUP(D1233,MASTERLIST!$A:$E,3,FALSE))</f>
        <v/>
      </c>
      <c r="F1233" s="23" t="str">
        <f>IF(D1233="","",VLOOKUP(D1233,MASTERLIST!$A:$E,4,FALSE))</f>
        <v/>
      </c>
      <c r="G1233" s="23" t="str">
        <f>IF(D1233="","",VLOOKUP(D1233,MASTERLIST!$A:$E,5,FALSE))</f>
        <v/>
      </c>
      <c r="H1233" s="23" t="str">
        <f>IF(D1233="","",VLOOKUP(D1233,MASTERLIST!$A:$E,2,FALSE))</f>
        <v/>
      </c>
      <c r="I1233" s="42"/>
      <c r="J1233" s="42"/>
      <c r="K1233" s="42"/>
      <c r="L1233" s="41" t="str">
        <f t="shared" si="198"/>
        <v/>
      </c>
      <c r="M1233" s="41" t="str">
        <f t="shared" si="199"/>
        <v/>
      </c>
      <c r="N1233" s="22" t="str">
        <f t="shared" si="200"/>
        <v xml:space="preserve"> </v>
      </c>
      <c r="O1233" s="22" t="str">
        <f t="shared" si="205"/>
        <v/>
      </c>
      <c r="P1233" s="22" t="str">
        <f t="shared" si="201"/>
        <v/>
      </c>
      <c r="Q1233" s="22" t="str">
        <f t="shared" si="206"/>
        <v>D2</v>
      </c>
    </row>
    <row r="1234" spans="1:17" x14ac:dyDescent="0.25">
      <c r="A1234" s="125" t="str">
        <f t="shared" si="202"/>
        <v/>
      </c>
      <c r="B1234" s="123" t="str">
        <f t="shared" si="203"/>
        <v/>
      </c>
      <c r="C1234" s="125" t="str">
        <f t="shared" si="204"/>
        <v/>
      </c>
      <c r="D1234" s="42"/>
      <c r="E1234" s="23" t="str">
        <f>IF(D1234="","",VLOOKUP(D1234,MASTERLIST!$A:$E,3,FALSE))</f>
        <v/>
      </c>
      <c r="F1234" s="23" t="str">
        <f>IF(D1234="","",VLOOKUP(D1234,MASTERLIST!$A:$E,4,FALSE))</f>
        <v/>
      </c>
      <c r="G1234" s="23" t="str">
        <f>IF(D1234="","",VLOOKUP(D1234,MASTERLIST!$A:$E,5,FALSE))</f>
        <v/>
      </c>
      <c r="H1234" s="23" t="str">
        <f>IF(D1234="","",VLOOKUP(D1234,MASTERLIST!$A:$E,2,FALSE))</f>
        <v/>
      </c>
      <c r="I1234" s="42"/>
      <c r="J1234" s="42"/>
      <c r="K1234" s="42"/>
      <c r="L1234" s="41" t="str">
        <f t="shared" si="198"/>
        <v/>
      </c>
      <c r="M1234" s="41" t="str">
        <f t="shared" si="199"/>
        <v/>
      </c>
      <c r="N1234" s="22" t="str">
        <f t="shared" si="200"/>
        <v xml:space="preserve"> </v>
      </c>
      <c r="O1234" s="22" t="str">
        <f t="shared" si="205"/>
        <v/>
      </c>
      <c r="P1234" s="22" t="str">
        <f t="shared" si="201"/>
        <v/>
      </c>
      <c r="Q1234" s="22" t="str">
        <f t="shared" si="206"/>
        <v>D2</v>
      </c>
    </row>
    <row r="1235" spans="1:17" x14ac:dyDescent="0.25">
      <c r="A1235" s="125" t="str">
        <f t="shared" si="202"/>
        <v/>
      </c>
      <c r="B1235" s="123" t="str">
        <f t="shared" si="203"/>
        <v/>
      </c>
      <c r="C1235" s="125" t="str">
        <f t="shared" si="204"/>
        <v/>
      </c>
      <c r="D1235" s="42"/>
      <c r="E1235" s="23" t="str">
        <f>IF(D1235="","",VLOOKUP(D1235,MASTERLIST!$A:$E,3,FALSE))</f>
        <v/>
      </c>
      <c r="F1235" s="23" t="str">
        <f>IF(D1235="","",VLOOKUP(D1235,MASTERLIST!$A:$E,4,FALSE))</f>
        <v/>
      </c>
      <c r="G1235" s="23" t="str">
        <f>IF(D1235="","",VLOOKUP(D1235,MASTERLIST!$A:$E,5,FALSE))</f>
        <v/>
      </c>
      <c r="H1235" s="23" t="str">
        <f>IF(D1235="","",VLOOKUP(D1235,MASTERLIST!$A:$E,2,FALSE))</f>
        <v/>
      </c>
      <c r="I1235" s="42"/>
      <c r="J1235" s="42"/>
      <c r="K1235" s="42"/>
      <c r="L1235" s="41" t="str">
        <f t="shared" si="198"/>
        <v/>
      </c>
      <c r="M1235" s="41" t="str">
        <f t="shared" si="199"/>
        <v/>
      </c>
      <c r="N1235" s="22" t="str">
        <f t="shared" si="200"/>
        <v xml:space="preserve"> </v>
      </c>
      <c r="O1235" s="22" t="str">
        <f t="shared" si="205"/>
        <v/>
      </c>
      <c r="P1235" s="22" t="str">
        <f t="shared" si="201"/>
        <v/>
      </c>
      <c r="Q1235" s="22" t="str">
        <f t="shared" si="206"/>
        <v>D2</v>
      </c>
    </row>
    <row r="1236" spans="1:17" x14ac:dyDescent="0.25">
      <c r="A1236" s="125" t="str">
        <f t="shared" si="202"/>
        <v/>
      </c>
      <c r="B1236" s="123" t="str">
        <f t="shared" si="203"/>
        <v/>
      </c>
      <c r="C1236" s="125" t="str">
        <f t="shared" si="204"/>
        <v/>
      </c>
      <c r="D1236" s="42"/>
      <c r="E1236" s="23" t="str">
        <f>IF(D1236="","",VLOOKUP(D1236,MASTERLIST!$A:$E,3,FALSE))</f>
        <v/>
      </c>
      <c r="F1236" s="23" t="str">
        <f>IF(D1236="","",VLOOKUP(D1236,MASTERLIST!$A:$E,4,FALSE))</f>
        <v/>
      </c>
      <c r="G1236" s="23" t="str">
        <f>IF(D1236="","",VLOOKUP(D1236,MASTERLIST!$A:$E,5,FALSE))</f>
        <v/>
      </c>
      <c r="H1236" s="23" t="str">
        <f>IF(D1236="","",VLOOKUP(D1236,MASTERLIST!$A:$E,2,FALSE))</f>
        <v/>
      </c>
      <c r="I1236" s="42"/>
      <c r="J1236" s="42"/>
      <c r="K1236" s="42"/>
      <c r="L1236" s="41" t="str">
        <f t="shared" ref="L1236:L1299" si="207">IF(K1236="","",IF(I1236="",ROUND(HLOOKUP(J1236,kgList,K1236,FALSE),1),ROUND(HLOOKUP(I1236,kgList,K1236,FALSE),1)))</f>
        <v/>
      </c>
      <c r="M1236" s="41" t="str">
        <f t="shared" ref="M1236:M1299" si="208">IF(L1236="","",IF(COUNTA(I1236:J1236)&gt;1,"Edible or Inedible",IF(COUNTA(I1236)=1,L1236*1,IF(COUNTA(J1236)=1,L1236*1,"ERROR"))))</f>
        <v/>
      </c>
      <c r="N1236" s="22" t="str">
        <f t="shared" si="200"/>
        <v xml:space="preserve"> </v>
      </c>
      <c r="O1236" s="22" t="str">
        <f t="shared" si="205"/>
        <v/>
      </c>
      <c r="P1236" s="22" t="str">
        <f t="shared" si="201"/>
        <v/>
      </c>
      <c r="Q1236" s="22" t="str">
        <f t="shared" si="206"/>
        <v>D2</v>
      </c>
    </row>
    <row r="1237" spans="1:17" x14ac:dyDescent="0.25">
      <c r="A1237" s="125" t="str">
        <f t="shared" si="202"/>
        <v/>
      </c>
      <c r="B1237" s="123" t="str">
        <f t="shared" si="203"/>
        <v/>
      </c>
      <c r="C1237" s="125" t="str">
        <f t="shared" si="204"/>
        <v/>
      </c>
      <c r="D1237" s="42"/>
      <c r="E1237" s="23" t="str">
        <f>IF(D1237="","",VLOOKUP(D1237,MASTERLIST!$A:$E,3,FALSE))</f>
        <v/>
      </c>
      <c r="F1237" s="23" t="str">
        <f>IF(D1237="","",VLOOKUP(D1237,MASTERLIST!$A:$E,4,FALSE))</f>
        <v/>
      </c>
      <c r="G1237" s="23" t="str">
        <f>IF(D1237="","",VLOOKUP(D1237,MASTERLIST!$A:$E,5,FALSE))</f>
        <v/>
      </c>
      <c r="H1237" s="23" t="str">
        <f>IF(D1237="","",VLOOKUP(D1237,MASTERLIST!$A:$E,2,FALSE))</f>
        <v/>
      </c>
      <c r="I1237" s="42"/>
      <c r="J1237" s="42"/>
      <c r="K1237" s="42"/>
      <c r="L1237" s="41" t="str">
        <f t="shared" si="207"/>
        <v/>
      </c>
      <c r="M1237" s="41" t="str">
        <f t="shared" si="208"/>
        <v/>
      </c>
      <c r="N1237" s="22" t="str">
        <f t="shared" si="200"/>
        <v xml:space="preserve"> </v>
      </c>
      <c r="O1237" s="22" t="str">
        <f t="shared" si="205"/>
        <v/>
      </c>
      <c r="P1237" s="22" t="str">
        <f t="shared" si="201"/>
        <v/>
      </c>
      <c r="Q1237" s="22" t="str">
        <f t="shared" si="206"/>
        <v>D2</v>
      </c>
    </row>
    <row r="1238" spans="1:17" x14ac:dyDescent="0.25">
      <c r="A1238" s="125" t="str">
        <f t="shared" si="202"/>
        <v/>
      </c>
      <c r="B1238" s="123" t="str">
        <f t="shared" si="203"/>
        <v/>
      </c>
      <c r="C1238" s="125" t="str">
        <f t="shared" si="204"/>
        <v/>
      </c>
      <c r="D1238" s="42"/>
      <c r="E1238" s="23" t="str">
        <f>IF(D1238="","",VLOOKUP(D1238,MASTERLIST!$A:$E,3,FALSE))</f>
        <v/>
      </c>
      <c r="F1238" s="23" t="str">
        <f>IF(D1238="","",VLOOKUP(D1238,MASTERLIST!$A:$E,4,FALSE))</f>
        <v/>
      </c>
      <c r="G1238" s="23" t="str">
        <f>IF(D1238="","",VLOOKUP(D1238,MASTERLIST!$A:$E,5,FALSE))</f>
        <v/>
      </c>
      <c r="H1238" s="23" t="str">
        <f>IF(D1238="","",VLOOKUP(D1238,MASTERLIST!$A:$E,2,FALSE))</f>
        <v/>
      </c>
      <c r="I1238" s="42"/>
      <c r="J1238" s="42"/>
      <c r="K1238" s="42"/>
      <c r="L1238" s="41" t="str">
        <f t="shared" si="207"/>
        <v/>
      </c>
      <c r="M1238" s="41" t="str">
        <f t="shared" si="208"/>
        <v/>
      </c>
      <c r="N1238" s="22" t="str">
        <f t="shared" si="200"/>
        <v xml:space="preserve"> </v>
      </c>
      <c r="O1238" s="22" t="str">
        <f t="shared" si="205"/>
        <v/>
      </c>
      <c r="P1238" s="22" t="str">
        <f t="shared" si="201"/>
        <v/>
      </c>
      <c r="Q1238" s="22" t="str">
        <f t="shared" si="206"/>
        <v>D2</v>
      </c>
    </row>
    <row r="1239" spans="1:17" x14ac:dyDescent="0.25">
      <c r="A1239" s="125" t="str">
        <f t="shared" si="202"/>
        <v/>
      </c>
      <c r="B1239" s="123" t="str">
        <f t="shared" si="203"/>
        <v/>
      </c>
      <c r="C1239" s="125" t="str">
        <f t="shared" si="204"/>
        <v/>
      </c>
      <c r="D1239" s="42"/>
      <c r="E1239" s="23" t="str">
        <f>IF(D1239="","",VLOOKUP(D1239,MASTERLIST!$A:$E,3,FALSE))</f>
        <v/>
      </c>
      <c r="F1239" s="23" t="str">
        <f>IF(D1239="","",VLOOKUP(D1239,MASTERLIST!$A:$E,4,FALSE))</f>
        <v/>
      </c>
      <c r="G1239" s="23" t="str">
        <f>IF(D1239="","",VLOOKUP(D1239,MASTERLIST!$A:$E,5,FALSE))</f>
        <v/>
      </c>
      <c r="H1239" s="23" t="str">
        <f>IF(D1239="","",VLOOKUP(D1239,MASTERLIST!$A:$E,2,FALSE))</f>
        <v/>
      </c>
      <c r="I1239" s="42"/>
      <c r="J1239" s="42"/>
      <c r="K1239" s="42"/>
      <c r="L1239" s="41" t="str">
        <f t="shared" si="207"/>
        <v/>
      </c>
      <c r="M1239" s="41" t="str">
        <f t="shared" si="208"/>
        <v/>
      </c>
      <c r="N1239" s="22" t="str">
        <f t="shared" si="200"/>
        <v xml:space="preserve"> </v>
      </c>
      <c r="O1239" s="22" t="str">
        <f t="shared" si="205"/>
        <v/>
      </c>
      <c r="P1239" s="22" t="str">
        <f t="shared" si="201"/>
        <v/>
      </c>
      <c r="Q1239" s="22" t="str">
        <f t="shared" si="206"/>
        <v>D2</v>
      </c>
    </row>
    <row r="1240" spans="1:17" x14ac:dyDescent="0.25">
      <c r="A1240" s="125" t="str">
        <f t="shared" si="202"/>
        <v/>
      </c>
      <c r="B1240" s="123" t="str">
        <f t="shared" si="203"/>
        <v/>
      </c>
      <c r="C1240" s="125" t="str">
        <f t="shared" si="204"/>
        <v/>
      </c>
      <c r="D1240" s="42"/>
      <c r="E1240" s="23" t="str">
        <f>IF(D1240="","",VLOOKUP(D1240,MASTERLIST!$A:$E,3,FALSE))</f>
        <v/>
      </c>
      <c r="F1240" s="23" t="str">
        <f>IF(D1240="","",VLOOKUP(D1240,MASTERLIST!$A:$E,4,FALSE))</f>
        <v/>
      </c>
      <c r="G1240" s="23" t="str">
        <f>IF(D1240="","",VLOOKUP(D1240,MASTERLIST!$A:$E,5,FALSE))</f>
        <v/>
      </c>
      <c r="H1240" s="23" t="str">
        <f>IF(D1240="","",VLOOKUP(D1240,MASTERLIST!$A:$E,2,FALSE))</f>
        <v/>
      </c>
      <c r="I1240" s="42"/>
      <c r="J1240" s="42"/>
      <c r="K1240" s="42"/>
      <c r="L1240" s="41" t="str">
        <f t="shared" si="207"/>
        <v/>
      </c>
      <c r="M1240" s="41" t="str">
        <f t="shared" si="208"/>
        <v/>
      </c>
      <c r="N1240" s="22" t="str">
        <f t="shared" si="200"/>
        <v xml:space="preserve"> </v>
      </c>
      <c r="O1240" s="22" t="str">
        <f t="shared" si="205"/>
        <v/>
      </c>
      <c r="P1240" s="22" t="str">
        <f t="shared" si="201"/>
        <v/>
      </c>
      <c r="Q1240" s="22" t="str">
        <f t="shared" si="206"/>
        <v>D2</v>
      </c>
    </row>
    <row r="1241" spans="1:17" x14ac:dyDescent="0.25">
      <c r="A1241" s="125" t="str">
        <f t="shared" si="202"/>
        <v/>
      </c>
      <c r="B1241" s="123" t="str">
        <f t="shared" si="203"/>
        <v/>
      </c>
      <c r="C1241" s="125" t="str">
        <f t="shared" si="204"/>
        <v/>
      </c>
      <c r="D1241" s="42"/>
      <c r="E1241" s="23" t="str">
        <f>IF(D1241="","",VLOOKUP(D1241,MASTERLIST!$A:$E,3,FALSE))</f>
        <v/>
      </c>
      <c r="F1241" s="23" t="str">
        <f>IF(D1241="","",VLOOKUP(D1241,MASTERLIST!$A:$E,4,FALSE))</f>
        <v/>
      </c>
      <c r="G1241" s="23" t="str">
        <f>IF(D1241="","",VLOOKUP(D1241,MASTERLIST!$A:$E,5,FALSE))</f>
        <v/>
      </c>
      <c r="H1241" s="23" t="str">
        <f>IF(D1241="","",VLOOKUP(D1241,MASTERLIST!$A:$E,2,FALSE))</f>
        <v/>
      </c>
      <c r="I1241" s="42"/>
      <c r="J1241" s="42"/>
      <c r="K1241" s="42"/>
      <c r="L1241" s="41" t="str">
        <f t="shared" si="207"/>
        <v/>
      </c>
      <c r="M1241" s="41" t="str">
        <f t="shared" si="208"/>
        <v/>
      </c>
      <c r="N1241" s="22" t="str">
        <f t="shared" si="200"/>
        <v xml:space="preserve"> </v>
      </c>
      <c r="O1241" s="22" t="str">
        <f t="shared" si="205"/>
        <v/>
      </c>
      <c r="P1241" s="22" t="str">
        <f t="shared" si="201"/>
        <v/>
      </c>
      <c r="Q1241" s="22" t="str">
        <f t="shared" si="206"/>
        <v>D2</v>
      </c>
    </row>
    <row r="1242" spans="1:17" x14ac:dyDescent="0.25">
      <c r="A1242" s="125" t="str">
        <f t="shared" si="202"/>
        <v/>
      </c>
      <c r="B1242" s="123" t="str">
        <f t="shared" si="203"/>
        <v/>
      </c>
      <c r="C1242" s="125" t="str">
        <f t="shared" si="204"/>
        <v/>
      </c>
      <c r="D1242" s="42"/>
      <c r="E1242" s="23" t="str">
        <f>IF(D1242="","",VLOOKUP(D1242,MASTERLIST!$A:$E,3,FALSE))</f>
        <v/>
      </c>
      <c r="F1242" s="23" t="str">
        <f>IF(D1242="","",VLOOKUP(D1242,MASTERLIST!$A:$E,4,FALSE))</f>
        <v/>
      </c>
      <c r="G1242" s="23" t="str">
        <f>IF(D1242="","",VLOOKUP(D1242,MASTERLIST!$A:$E,5,FALSE))</f>
        <v/>
      </c>
      <c r="H1242" s="23" t="str">
        <f>IF(D1242="","",VLOOKUP(D1242,MASTERLIST!$A:$E,2,FALSE))</f>
        <v/>
      </c>
      <c r="I1242" s="42"/>
      <c r="J1242" s="42"/>
      <c r="K1242" s="42"/>
      <c r="L1242" s="41" t="str">
        <f t="shared" si="207"/>
        <v/>
      </c>
      <c r="M1242" s="41" t="str">
        <f t="shared" si="208"/>
        <v/>
      </c>
      <c r="N1242" s="22" t="str">
        <f t="shared" ref="N1242:N1305" si="209">CONCATENATE(E1242," ",F1242)</f>
        <v xml:space="preserve"> </v>
      </c>
      <c r="O1242" s="22" t="str">
        <f t="shared" si="205"/>
        <v/>
      </c>
      <c r="P1242" s="22" t="str">
        <f t="shared" ref="P1242:P1305" si="210">IF(I1242="",IF(J1242="","",$J$1),$I$1)</f>
        <v/>
      </c>
      <c r="Q1242" s="22" t="str">
        <f t="shared" si="206"/>
        <v>D2</v>
      </c>
    </row>
    <row r="1243" spans="1:17" x14ac:dyDescent="0.25">
      <c r="A1243" s="125" t="str">
        <f t="shared" si="202"/>
        <v/>
      </c>
      <c r="B1243" s="123" t="str">
        <f t="shared" si="203"/>
        <v/>
      </c>
      <c r="C1243" s="125" t="str">
        <f t="shared" si="204"/>
        <v/>
      </c>
      <c r="D1243" s="42"/>
      <c r="E1243" s="23" t="str">
        <f>IF(D1243="","",VLOOKUP(D1243,MASTERLIST!$A:$E,3,FALSE))</f>
        <v/>
      </c>
      <c r="F1243" s="23" t="str">
        <f>IF(D1243="","",VLOOKUP(D1243,MASTERLIST!$A:$E,4,FALSE))</f>
        <v/>
      </c>
      <c r="G1243" s="23" t="str">
        <f>IF(D1243="","",VLOOKUP(D1243,MASTERLIST!$A:$E,5,FALSE))</f>
        <v/>
      </c>
      <c r="H1243" s="23" t="str">
        <f>IF(D1243="","",VLOOKUP(D1243,MASTERLIST!$A:$E,2,FALSE))</f>
        <v/>
      </c>
      <c r="I1243" s="42"/>
      <c r="J1243" s="42"/>
      <c r="K1243" s="42"/>
      <c r="L1243" s="41" t="str">
        <f t="shared" si="207"/>
        <v/>
      </c>
      <c r="M1243" s="41" t="str">
        <f t="shared" si="208"/>
        <v/>
      </c>
      <c r="N1243" s="22" t="str">
        <f t="shared" si="209"/>
        <v xml:space="preserve"> </v>
      </c>
      <c r="O1243" s="22" t="str">
        <f t="shared" si="205"/>
        <v/>
      </c>
      <c r="P1243" s="22" t="str">
        <f t="shared" si="210"/>
        <v/>
      </c>
      <c r="Q1243" s="22" t="str">
        <f t="shared" si="206"/>
        <v>D2</v>
      </c>
    </row>
    <row r="1244" spans="1:17" x14ac:dyDescent="0.25">
      <c r="A1244" s="125" t="str">
        <f t="shared" si="202"/>
        <v/>
      </c>
      <c r="B1244" s="123" t="str">
        <f t="shared" si="203"/>
        <v/>
      </c>
      <c r="C1244" s="125" t="str">
        <f t="shared" si="204"/>
        <v/>
      </c>
      <c r="D1244" s="42"/>
      <c r="E1244" s="23" t="str">
        <f>IF(D1244="","",VLOOKUP(D1244,MASTERLIST!$A:$E,3,FALSE))</f>
        <v/>
      </c>
      <c r="F1244" s="23" t="str">
        <f>IF(D1244="","",VLOOKUP(D1244,MASTERLIST!$A:$E,4,FALSE))</f>
        <v/>
      </c>
      <c r="G1244" s="23" t="str">
        <f>IF(D1244="","",VLOOKUP(D1244,MASTERLIST!$A:$E,5,FALSE))</f>
        <v/>
      </c>
      <c r="H1244" s="23" t="str">
        <f>IF(D1244="","",VLOOKUP(D1244,MASTERLIST!$A:$E,2,FALSE))</f>
        <v/>
      </c>
      <c r="I1244" s="42"/>
      <c r="J1244" s="42"/>
      <c r="K1244" s="42"/>
      <c r="L1244" s="41" t="str">
        <f t="shared" si="207"/>
        <v/>
      </c>
      <c r="M1244" s="41" t="str">
        <f t="shared" si="208"/>
        <v/>
      </c>
      <c r="N1244" s="22" t="str">
        <f t="shared" si="209"/>
        <v xml:space="preserve"> </v>
      </c>
      <c r="O1244" s="22" t="str">
        <f t="shared" si="205"/>
        <v/>
      </c>
      <c r="P1244" s="22" t="str">
        <f t="shared" si="210"/>
        <v/>
      </c>
      <c r="Q1244" s="22" t="str">
        <f t="shared" si="206"/>
        <v>D2</v>
      </c>
    </row>
    <row r="1245" spans="1:17" x14ac:dyDescent="0.25">
      <c r="A1245" s="125" t="str">
        <f t="shared" si="202"/>
        <v/>
      </c>
      <c r="B1245" s="123" t="str">
        <f t="shared" si="203"/>
        <v/>
      </c>
      <c r="C1245" s="125" t="str">
        <f t="shared" si="204"/>
        <v/>
      </c>
      <c r="D1245" s="42"/>
      <c r="E1245" s="23" t="str">
        <f>IF(D1245="","",VLOOKUP(D1245,MASTERLIST!$A:$E,3,FALSE))</f>
        <v/>
      </c>
      <c r="F1245" s="23" t="str">
        <f>IF(D1245="","",VLOOKUP(D1245,MASTERLIST!$A:$E,4,FALSE))</f>
        <v/>
      </c>
      <c r="G1245" s="23" t="str">
        <f>IF(D1245="","",VLOOKUP(D1245,MASTERLIST!$A:$E,5,FALSE))</f>
        <v/>
      </c>
      <c r="H1245" s="23" t="str">
        <f>IF(D1245="","",VLOOKUP(D1245,MASTERLIST!$A:$E,2,FALSE))</f>
        <v/>
      </c>
      <c r="I1245" s="42"/>
      <c r="J1245" s="42"/>
      <c r="K1245" s="42"/>
      <c r="L1245" s="41" t="str">
        <f t="shared" si="207"/>
        <v/>
      </c>
      <c r="M1245" s="41" t="str">
        <f t="shared" si="208"/>
        <v/>
      </c>
      <c r="N1245" s="22" t="str">
        <f t="shared" si="209"/>
        <v xml:space="preserve"> </v>
      </c>
      <c r="O1245" s="22" t="str">
        <f t="shared" si="205"/>
        <v/>
      </c>
      <c r="P1245" s="22" t="str">
        <f t="shared" si="210"/>
        <v/>
      </c>
      <c r="Q1245" s="22" t="str">
        <f t="shared" si="206"/>
        <v>D2</v>
      </c>
    </row>
    <row r="1246" spans="1:17" x14ac:dyDescent="0.25">
      <c r="A1246" s="125" t="str">
        <f t="shared" si="202"/>
        <v/>
      </c>
      <c r="B1246" s="123" t="str">
        <f t="shared" si="203"/>
        <v/>
      </c>
      <c r="C1246" s="125" t="str">
        <f t="shared" si="204"/>
        <v/>
      </c>
      <c r="D1246" s="42"/>
      <c r="E1246" s="23" t="str">
        <f>IF(D1246="","",VLOOKUP(D1246,MASTERLIST!$A:$E,3,FALSE))</f>
        <v/>
      </c>
      <c r="F1246" s="23" t="str">
        <f>IF(D1246="","",VLOOKUP(D1246,MASTERLIST!$A:$E,4,FALSE))</f>
        <v/>
      </c>
      <c r="G1246" s="23" t="str">
        <f>IF(D1246="","",VLOOKUP(D1246,MASTERLIST!$A:$E,5,FALSE))</f>
        <v/>
      </c>
      <c r="H1246" s="23" t="str">
        <f>IF(D1246="","",VLOOKUP(D1246,MASTERLIST!$A:$E,2,FALSE))</f>
        <v/>
      </c>
      <c r="I1246" s="42"/>
      <c r="J1246" s="42"/>
      <c r="K1246" s="42"/>
      <c r="L1246" s="41" t="str">
        <f t="shared" si="207"/>
        <v/>
      </c>
      <c r="M1246" s="41" t="str">
        <f t="shared" si="208"/>
        <v/>
      </c>
      <c r="N1246" s="22" t="str">
        <f t="shared" si="209"/>
        <v xml:space="preserve"> </v>
      </c>
      <c r="O1246" s="22" t="str">
        <f t="shared" si="205"/>
        <v/>
      </c>
      <c r="P1246" s="22" t="str">
        <f t="shared" si="210"/>
        <v/>
      </c>
      <c r="Q1246" s="22" t="str">
        <f t="shared" si="206"/>
        <v>D2</v>
      </c>
    </row>
    <row r="1247" spans="1:17" x14ac:dyDescent="0.25">
      <c r="A1247" s="125" t="str">
        <f t="shared" si="202"/>
        <v/>
      </c>
      <c r="B1247" s="123" t="str">
        <f t="shared" si="203"/>
        <v/>
      </c>
      <c r="C1247" s="125" t="str">
        <f t="shared" si="204"/>
        <v/>
      </c>
      <c r="D1247" s="42"/>
      <c r="E1247" s="23" t="str">
        <f>IF(D1247="","",VLOOKUP(D1247,MASTERLIST!$A:$E,3,FALSE))</f>
        <v/>
      </c>
      <c r="F1247" s="23" t="str">
        <f>IF(D1247="","",VLOOKUP(D1247,MASTERLIST!$A:$E,4,FALSE))</f>
        <v/>
      </c>
      <c r="G1247" s="23" t="str">
        <f>IF(D1247="","",VLOOKUP(D1247,MASTERLIST!$A:$E,5,FALSE))</f>
        <v/>
      </c>
      <c r="H1247" s="23" t="str">
        <f>IF(D1247="","",VLOOKUP(D1247,MASTERLIST!$A:$E,2,FALSE))</f>
        <v/>
      </c>
      <c r="I1247" s="42"/>
      <c r="J1247" s="42"/>
      <c r="K1247" s="42"/>
      <c r="L1247" s="41" t="str">
        <f t="shared" si="207"/>
        <v/>
      </c>
      <c r="M1247" s="41" t="str">
        <f t="shared" si="208"/>
        <v/>
      </c>
      <c r="N1247" s="22" t="str">
        <f t="shared" si="209"/>
        <v xml:space="preserve"> </v>
      </c>
      <c r="O1247" s="22" t="str">
        <f t="shared" si="205"/>
        <v/>
      </c>
      <c r="P1247" s="22" t="str">
        <f t="shared" si="210"/>
        <v/>
      </c>
      <c r="Q1247" s="22" t="str">
        <f t="shared" si="206"/>
        <v>D2</v>
      </c>
    </row>
    <row r="1248" spans="1:17" x14ac:dyDescent="0.25">
      <c r="A1248" s="125" t="str">
        <f t="shared" si="202"/>
        <v/>
      </c>
      <c r="B1248" s="123" t="str">
        <f t="shared" si="203"/>
        <v/>
      </c>
      <c r="C1248" s="125" t="str">
        <f t="shared" si="204"/>
        <v/>
      </c>
      <c r="D1248" s="42"/>
      <c r="E1248" s="23" t="str">
        <f>IF(D1248="","",VLOOKUP(D1248,MASTERLIST!$A:$E,3,FALSE))</f>
        <v/>
      </c>
      <c r="F1248" s="23" t="str">
        <f>IF(D1248="","",VLOOKUP(D1248,MASTERLIST!$A:$E,4,FALSE))</f>
        <v/>
      </c>
      <c r="G1248" s="23" t="str">
        <f>IF(D1248="","",VLOOKUP(D1248,MASTERLIST!$A:$E,5,FALSE))</f>
        <v/>
      </c>
      <c r="H1248" s="23" t="str">
        <f>IF(D1248="","",VLOOKUP(D1248,MASTERLIST!$A:$E,2,FALSE))</f>
        <v/>
      </c>
      <c r="I1248" s="42"/>
      <c r="J1248" s="42"/>
      <c r="K1248" s="42"/>
      <c r="L1248" s="41" t="str">
        <f t="shared" si="207"/>
        <v/>
      </c>
      <c r="M1248" s="41" t="str">
        <f t="shared" si="208"/>
        <v/>
      </c>
      <c r="N1248" s="22" t="str">
        <f t="shared" si="209"/>
        <v xml:space="preserve"> </v>
      </c>
      <c r="O1248" s="22" t="str">
        <f t="shared" si="205"/>
        <v/>
      </c>
      <c r="P1248" s="22" t="str">
        <f t="shared" si="210"/>
        <v/>
      </c>
      <c r="Q1248" s="22" t="str">
        <f t="shared" si="206"/>
        <v>D2</v>
      </c>
    </row>
    <row r="1249" spans="1:17" x14ac:dyDescent="0.25">
      <c r="A1249" s="125" t="str">
        <f t="shared" si="202"/>
        <v/>
      </c>
      <c r="B1249" s="123" t="str">
        <f t="shared" si="203"/>
        <v/>
      </c>
      <c r="C1249" s="125" t="str">
        <f t="shared" si="204"/>
        <v/>
      </c>
      <c r="D1249" s="42"/>
      <c r="E1249" s="23" t="str">
        <f>IF(D1249="","",VLOOKUP(D1249,MASTERLIST!$A:$E,3,FALSE))</f>
        <v/>
      </c>
      <c r="F1249" s="23" t="str">
        <f>IF(D1249="","",VLOOKUP(D1249,MASTERLIST!$A:$E,4,FALSE))</f>
        <v/>
      </c>
      <c r="G1249" s="23" t="str">
        <f>IF(D1249="","",VLOOKUP(D1249,MASTERLIST!$A:$E,5,FALSE))</f>
        <v/>
      </c>
      <c r="H1249" s="23" t="str">
        <f>IF(D1249="","",VLOOKUP(D1249,MASTERLIST!$A:$E,2,FALSE))</f>
        <v/>
      </c>
      <c r="I1249" s="42"/>
      <c r="J1249" s="42"/>
      <c r="K1249" s="42"/>
      <c r="L1249" s="41" t="str">
        <f t="shared" si="207"/>
        <v/>
      </c>
      <c r="M1249" s="41" t="str">
        <f t="shared" si="208"/>
        <v/>
      </c>
      <c r="N1249" s="22" t="str">
        <f t="shared" si="209"/>
        <v xml:space="preserve"> </v>
      </c>
      <c r="O1249" s="22" t="str">
        <f t="shared" si="205"/>
        <v/>
      </c>
      <c r="P1249" s="22" t="str">
        <f t="shared" si="210"/>
        <v/>
      </c>
      <c r="Q1249" s="22" t="str">
        <f t="shared" si="206"/>
        <v>D2</v>
      </c>
    </row>
    <row r="1250" spans="1:17" x14ac:dyDescent="0.25">
      <c r="A1250" s="125" t="str">
        <f t="shared" si="202"/>
        <v/>
      </c>
      <c r="B1250" s="123" t="str">
        <f t="shared" si="203"/>
        <v/>
      </c>
      <c r="C1250" s="125" t="str">
        <f t="shared" si="204"/>
        <v/>
      </c>
      <c r="D1250" s="42"/>
      <c r="E1250" s="23" t="str">
        <f>IF(D1250="","",VLOOKUP(D1250,MASTERLIST!$A:$E,3,FALSE))</f>
        <v/>
      </c>
      <c r="F1250" s="23" t="str">
        <f>IF(D1250="","",VLOOKUP(D1250,MASTERLIST!$A:$E,4,FALSE))</f>
        <v/>
      </c>
      <c r="G1250" s="23" t="str">
        <f>IF(D1250="","",VLOOKUP(D1250,MASTERLIST!$A:$E,5,FALSE))</f>
        <v/>
      </c>
      <c r="H1250" s="23" t="str">
        <f>IF(D1250="","",VLOOKUP(D1250,MASTERLIST!$A:$E,2,FALSE))</f>
        <v/>
      </c>
      <c r="I1250" s="42"/>
      <c r="J1250" s="42"/>
      <c r="K1250" s="42"/>
      <c r="L1250" s="41" t="str">
        <f t="shared" si="207"/>
        <v/>
      </c>
      <c r="M1250" s="41" t="str">
        <f t="shared" si="208"/>
        <v/>
      </c>
      <c r="N1250" s="22" t="str">
        <f t="shared" si="209"/>
        <v xml:space="preserve"> </v>
      </c>
      <c r="O1250" s="22" t="str">
        <f t="shared" si="205"/>
        <v/>
      </c>
      <c r="P1250" s="22" t="str">
        <f t="shared" si="210"/>
        <v/>
      </c>
      <c r="Q1250" s="22" t="str">
        <f t="shared" si="206"/>
        <v>D2</v>
      </c>
    </row>
    <row r="1251" spans="1:17" x14ac:dyDescent="0.25">
      <c r="A1251" s="125" t="str">
        <f t="shared" si="202"/>
        <v/>
      </c>
      <c r="B1251" s="123" t="str">
        <f t="shared" si="203"/>
        <v/>
      </c>
      <c r="C1251" s="125" t="str">
        <f t="shared" si="204"/>
        <v/>
      </c>
      <c r="D1251" s="42"/>
      <c r="E1251" s="23" t="str">
        <f>IF(D1251="","",VLOOKUP(D1251,MASTERLIST!$A:$E,3,FALSE))</f>
        <v/>
      </c>
      <c r="F1251" s="23" t="str">
        <f>IF(D1251="","",VLOOKUP(D1251,MASTERLIST!$A:$E,4,FALSE))</f>
        <v/>
      </c>
      <c r="G1251" s="23" t="str">
        <f>IF(D1251="","",VLOOKUP(D1251,MASTERLIST!$A:$E,5,FALSE))</f>
        <v/>
      </c>
      <c r="H1251" s="23" t="str">
        <f>IF(D1251="","",VLOOKUP(D1251,MASTERLIST!$A:$E,2,FALSE))</f>
        <v/>
      </c>
      <c r="I1251" s="42"/>
      <c r="J1251" s="42"/>
      <c r="K1251" s="42"/>
      <c r="L1251" s="41" t="str">
        <f t="shared" si="207"/>
        <v/>
      </c>
      <c r="M1251" s="41" t="str">
        <f t="shared" si="208"/>
        <v/>
      </c>
      <c r="N1251" s="22" t="str">
        <f t="shared" si="209"/>
        <v xml:space="preserve"> </v>
      </c>
      <c r="O1251" s="22" t="str">
        <f t="shared" si="205"/>
        <v/>
      </c>
      <c r="P1251" s="22" t="str">
        <f t="shared" si="210"/>
        <v/>
      </c>
      <c r="Q1251" s="22" t="str">
        <f t="shared" si="206"/>
        <v>D2</v>
      </c>
    </row>
    <row r="1252" spans="1:17" x14ac:dyDescent="0.25">
      <c r="A1252" s="125" t="str">
        <f t="shared" ref="A1252:A1315" si="211">IF(D1252="","",A1251)</f>
        <v/>
      </c>
      <c r="B1252" s="123" t="str">
        <f t="shared" ref="B1252:B1315" si="212">IF(D1252="","",B1251)</f>
        <v/>
      </c>
      <c r="C1252" s="125" t="str">
        <f t="shared" ref="C1252:C1315" si="213">IF(D1252="","",C1251)</f>
        <v/>
      </c>
      <c r="D1252" s="42"/>
      <c r="E1252" s="23" t="str">
        <f>IF(D1252="","",VLOOKUP(D1252,MASTERLIST!$A:$E,3,FALSE))</f>
        <v/>
      </c>
      <c r="F1252" s="23" t="str">
        <f>IF(D1252="","",VLOOKUP(D1252,MASTERLIST!$A:$E,4,FALSE))</f>
        <v/>
      </c>
      <c r="G1252" s="23" t="str">
        <f>IF(D1252="","",VLOOKUP(D1252,MASTERLIST!$A:$E,5,FALSE))</f>
        <v/>
      </c>
      <c r="H1252" s="23" t="str">
        <f>IF(D1252="","",VLOOKUP(D1252,MASTERLIST!$A:$E,2,FALSE))</f>
        <v/>
      </c>
      <c r="I1252" s="42"/>
      <c r="J1252" s="42"/>
      <c r="K1252" s="42"/>
      <c r="L1252" s="41" t="str">
        <f t="shared" si="207"/>
        <v/>
      </c>
      <c r="M1252" s="41" t="str">
        <f t="shared" si="208"/>
        <v/>
      </c>
      <c r="N1252" s="22" t="str">
        <f t="shared" si="209"/>
        <v xml:space="preserve"> </v>
      </c>
      <c r="O1252" s="22" t="str">
        <f t="shared" si="205"/>
        <v/>
      </c>
      <c r="P1252" s="22" t="str">
        <f t="shared" si="210"/>
        <v/>
      </c>
      <c r="Q1252" s="22" t="str">
        <f t="shared" si="206"/>
        <v>D2</v>
      </c>
    </row>
    <row r="1253" spans="1:17" x14ac:dyDescent="0.25">
      <c r="A1253" s="125" t="str">
        <f t="shared" si="211"/>
        <v/>
      </c>
      <c r="B1253" s="123" t="str">
        <f t="shared" si="212"/>
        <v/>
      </c>
      <c r="C1253" s="125" t="str">
        <f t="shared" si="213"/>
        <v/>
      </c>
      <c r="D1253" s="42"/>
      <c r="E1253" s="23" t="str">
        <f>IF(D1253="","",VLOOKUP(D1253,MASTERLIST!$A:$E,3,FALSE))</f>
        <v/>
      </c>
      <c r="F1253" s="23" t="str">
        <f>IF(D1253="","",VLOOKUP(D1253,MASTERLIST!$A:$E,4,FALSE))</f>
        <v/>
      </c>
      <c r="G1253" s="23" t="str">
        <f>IF(D1253="","",VLOOKUP(D1253,MASTERLIST!$A:$E,5,FALSE))</f>
        <v/>
      </c>
      <c r="H1253" s="23" t="str">
        <f>IF(D1253="","",VLOOKUP(D1253,MASTERLIST!$A:$E,2,FALSE))</f>
        <v/>
      </c>
      <c r="I1253" s="42"/>
      <c r="J1253" s="42"/>
      <c r="K1253" s="42"/>
      <c r="L1253" s="41" t="str">
        <f t="shared" si="207"/>
        <v/>
      </c>
      <c r="M1253" s="41" t="str">
        <f t="shared" si="208"/>
        <v/>
      </c>
      <c r="N1253" s="22" t="str">
        <f t="shared" si="209"/>
        <v xml:space="preserve"> </v>
      </c>
      <c r="O1253" s="22" t="str">
        <f t="shared" si="205"/>
        <v/>
      </c>
      <c r="P1253" s="22" t="str">
        <f t="shared" si="210"/>
        <v/>
      </c>
      <c r="Q1253" s="22" t="str">
        <f t="shared" si="206"/>
        <v>D2</v>
      </c>
    </row>
    <row r="1254" spans="1:17" x14ac:dyDescent="0.25">
      <c r="A1254" s="125" t="str">
        <f t="shared" si="211"/>
        <v/>
      </c>
      <c r="B1254" s="123" t="str">
        <f t="shared" si="212"/>
        <v/>
      </c>
      <c r="C1254" s="125" t="str">
        <f t="shared" si="213"/>
        <v/>
      </c>
      <c r="D1254" s="42"/>
      <c r="E1254" s="23" t="str">
        <f>IF(D1254="","",VLOOKUP(D1254,MASTERLIST!$A:$E,3,FALSE))</f>
        <v/>
      </c>
      <c r="F1254" s="23" t="str">
        <f>IF(D1254="","",VLOOKUP(D1254,MASTERLIST!$A:$E,4,FALSE))</f>
        <v/>
      </c>
      <c r="G1254" s="23" t="str">
        <f>IF(D1254="","",VLOOKUP(D1254,MASTERLIST!$A:$E,5,FALSE))</f>
        <v/>
      </c>
      <c r="H1254" s="23" t="str">
        <f>IF(D1254="","",VLOOKUP(D1254,MASTERLIST!$A:$E,2,FALSE))</f>
        <v/>
      </c>
      <c r="I1254" s="42"/>
      <c r="J1254" s="42"/>
      <c r="K1254" s="42"/>
      <c r="L1254" s="41" t="str">
        <f t="shared" si="207"/>
        <v/>
      </c>
      <c r="M1254" s="41" t="str">
        <f t="shared" si="208"/>
        <v/>
      </c>
      <c r="N1254" s="22" t="str">
        <f t="shared" si="209"/>
        <v xml:space="preserve"> </v>
      </c>
      <c r="O1254" s="22" t="str">
        <f t="shared" si="205"/>
        <v/>
      </c>
      <c r="P1254" s="22" t="str">
        <f t="shared" si="210"/>
        <v/>
      </c>
      <c r="Q1254" s="22" t="str">
        <f t="shared" si="206"/>
        <v>D2</v>
      </c>
    </row>
    <row r="1255" spans="1:17" x14ac:dyDescent="0.25">
      <c r="A1255" s="125" t="str">
        <f t="shared" si="211"/>
        <v/>
      </c>
      <c r="B1255" s="123" t="str">
        <f t="shared" si="212"/>
        <v/>
      </c>
      <c r="C1255" s="125" t="str">
        <f t="shared" si="213"/>
        <v/>
      </c>
      <c r="D1255" s="42"/>
      <c r="E1255" s="23" t="str">
        <f>IF(D1255="","",VLOOKUP(D1255,MASTERLIST!$A:$E,3,FALSE))</f>
        <v/>
      </c>
      <c r="F1255" s="23" t="str">
        <f>IF(D1255="","",VLOOKUP(D1255,MASTERLIST!$A:$E,4,FALSE))</f>
        <v/>
      </c>
      <c r="G1255" s="23" t="str">
        <f>IF(D1255="","",VLOOKUP(D1255,MASTERLIST!$A:$E,5,FALSE))</f>
        <v/>
      </c>
      <c r="H1255" s="23" t="str">
        <f>IF(D1255="","",VLOOKUP(D1255,MASTERLIST!$A:$E,2,FALSE))</f>
        <v/>
      </c>
      <c r="I1255" s="42"/>
      <c r="J1255" s="42"/>
      <c r="K1255" s="42"/>
      <c r="L1255" s="41" t="str">
        <f t="shared" si="207"/>
        <v/>
      </c>
      <c r="M1255" s="41" t="str">
        <f t="shared" si="208"/>
        <v/>
      </c>
      <c r="N1255" s="22" t="str">
        <f t="shared" si="209"/>
        <v xml:space="preserve"> </v>
      </c>
      <c r="O1255" s="22" t="str">
        <f t="shared" si="205"/>
        <v/>
      </c>
      <c r="P1255" s="22" t="str">
        <f t="shared" si="210"/>
        <v/>
      </c>
      <c r="Q1255" s="22" t="str">
        <f t="shared" si="206"/>
        <v>D2</v>
      </c>
    </row>
    <row r="1256" spans="1:17" x14ac:dyDescent="0.25">
      <c r="A1256" s="125" t="str">
        <f t="shared" si="211"/>
        <v/>
      </c>
      <c r="B1256" s="123" t="str">
        <f t="shared" si="212"/>
        <v/>
      </c>
      <c r="C1256" s="125" t="str">
        <f t="shared" si="213"/>
        <v/>
      </c>
      <c r="D1256" s="42"/>
      <c r="E1256" s="23" t="str">
        <f>IF(D1256="","",VLOOKUP(D1256,MASTERLIST!$A:$E,3,FALSE))</f>
        <v/>
      </c>
      <c r="F1256" s="23" t="str">
        <f>IF(D1256="","",VLOOKUP(D1256,MASTERLIST!$A:$E,4,FALSE))</f>
        <v/>
      </c>
      <c r="G1256" s="23" t="str">
        <f>IF(D1256="","",VLOOKUP(D1256,MASTERLIST!$A:$E,5,FALSE))</f>
        <v/>
      </c>
      <c r="H1256" s="23" t="str">
        <f>IF(D1256="","",VLOOKUP(D1256,MASTERLIST!$A:$E,2,FALSE))</f>
        <v/>
      </c>
      <c r="I1256" s="42"/>
      <c r="J1256" s="42"/>
      <c r="K1256" s="42"/>
      <c r="L1256" s="41" t="str">
        <f t="shared" si="207"/>
        <v/>
      </c>
      <c r="M1256" s="41" t="str">
        <f t="shared" si="208"/>
        <v/>
      </c>
      <c r="N1256" s="22" t="str">
        <f t="shared" si="209"/>
        <v xml:space="preserve"> </v>
      </c>
      <c r="O1256" s="22" t="str">
        <f t="shared" si="205"/>
        <v/>
      </c>
      <c r="P1256" s="22" t="str">
        <f t="shared" si="210"/>
        <v/>
      </c>
      <c r="Q1256" s="22" t="str">
        <f t="shared" si="206"/>
        <v>D2</v>
      </c>
    </row>
    <row r="1257" spans="1:17" x14ac:dyDescent="0.25">
      <c r="A1257" s="125" t="str">
        <f t="shared" si="211"/>
        <v/>
      </c>
      <c r="B1257" s="123" t="str">
        <f t="shared" si="212"/>
        <v/>
      </c>
      <c r="C1257" s="125" t="str">
        <f t="shared" si="213"/>
        <v/>
      </c>
      <c r="D1257" s="42"/>
      <c r="E1257" s="23" t="str">
        <f>IF(D1257="","",VLOOKUP(D1257,MASTERLIST!$A:$E,3,FALSE))</f>
        <v/>
      </c>
      <c r="F1257" s="23" t="str">
        <f>IF(D1257="","",VLOOKUP(D1257,MASTERLIST!$A:$E,4,FALSE))</f>
        <v/>
      </c>
      <c r="G1257" s="23" t="str">
        <f>IF(D1257="","",VLOOKUP(D1257,MASTERLIST!$A:$E,5,FALSE))</f>
        <v/>
      </c>
      <c r="H1257" s="23" t="str">
        <f>IF(D1257="","",VLOOKUP(D1257,MASTERLIST!$A:$E,2,FALSE))</f>
        <v/>
      </c>
      <c r="I1257" s="42"/>
      <c r="J1257" s="42"/>
      <c r="K1257" s="42"/>
      <c r="L1257" s="41" t="str">
        <f t="shared" si="207"/>
        <v/>
      </c>
      <c r="M1257" s="41" t="str">
        <f t="shared" si="208"/>
        <v/>
      </c>
      <c r="N1257" s="22" t="str">
        <f t="shared" si="209"/>
        <v xml:space="preserve"> </v>
      </c>
      <c r="O1257" s="22" t="str">
        <f t="shared" si="205"/>
        <v/>
      </c>
      <c r="P1257" s="22" t="str">
        <f t="shared" si="210"/>
        <v/>
      </c>
      <c r="Q1257" s="22" t="str">
        <f t="shared" si="206"/>
        <v>D2</v>
      </c>
    </row>
    <row r="1258" spans="1:17" x14ac:dyDescent="0.25">
      <c r="A1258" s="125" t="str">
        <f t="shared" si="211"/>
        <v/>
      </c>
      <c r="B1258" s="123" t="str">
        <f t="shared" si="212"/>
        <v/>
      </c>
      <c r="C1258" s="125" t="str">
        <f t="shared" si="213"/>
        <v/>
      </c>
      <c r="D1258" s="42"/>
      <c r="E1258" s="23" t="str">
        <f>IF(D1258="","",VLOOKUP(D1258,MASTERLIST!$A:$E,3,FALSE))</f>
        <v/>
      </c>
      <c r="F1258" s="23" t="str">
        <f>IF(D1258="","",VLOOKUP(D1258,MASTERLIST!$A:$E,4,FALSE))</f>
        <v/>
      </c>
      <c r="G1258" s="23" t="str">
        <f>IF(D1258="","",VLOOKUP(D1258,MASTERLIST!$A:$E,5,FALSE))</f>
        <v/>
      </c>
      <c r="H1258" s="23" t="str">
        <f>IF(D1258="","",VLOOKUP(D1258,MASTERLIST!$A:$E,2,FALSE))</f>
        <v/>
      </c>
      <c r="I1258" s="42"/>
      <c r="J1258" s="42"/>
      <c r="K1258" s="42"/>
      <c r="L1258" s="41" t="str">
        <f t="shared" si="207"/>
        <v/>
      </c>
      <c r="M1258" s="41" t="str">
        <f t="shared" si="208"/>
        <v/>
      </c>
      <c r="N1258" s="22" t="str">
        <f t="shared" si="209"/>
        <v xml:space="preserve"> </v>
      </c>
      <c r="O1258" s="22" t="str">
        <f t="shared" si="205"/>
        <v/>
      </c>
      <c r="P1258" s="22" t="str">
        <f t="shared" si="210"/>
        <v/>
      </c>
      <c r="Q1258" s="22" t="str">
        <f t="shared" si="206"/>
        <v>D2</v>
      </c>
    </row>
    <row r="1259" spans="1:17" x14ac:dyDescent="0.25">
      <c r="A1259" s="125" t="str">
        <f t="shared" si="211"/>
        <v/>
      </c>
      <c r="B1259" s="123" t="str">
        <f t="shared" si="212"/>
        <v/>
      </c>
      <c r="C1259" s="125" t="str">
        <f t="shared" si="213"/>
        <v/>
      </c>
      <c r="D1259" s="42"/>
      <c r="E1259" s="23" t="str">
        <f>IF(D1259="","",VLOOKUP(D1259,MASTERLIST!$A:$E,3,FALSE))</f>
        <v/>
      </c>
      <c r="F1259" s="23" t="str">
        <f>IF(D1259="","",VLOOKUP(D1259,MASTERLIST!$A:$E,4,FALSE))</f>
        <v/>
      </c>
      <c r="G1259" s="23" t="str">
        <f>IF(D1259="","",VLOOKUP(D1259,MASTERLIST!$A:$E,5,FALSE))</f>
        <v/>
      </c>
      <c r="H1259" s="23" t="str">
        <f>IF(D1259="","",VLOOKUP(D1259,MASTERLIST!$A:$E,2,FALSE))</f>
        <v/>
      </c>
      <c r="I1259" s="42"/>
      <c r="J1259" s="42"/>
      <c r="K1259" s="42"/>
      <c r="L1259" s="41" t="str">
        <f t="shared" si="207"/>
        <v/>
      </c>
      <c r="M1259" s="41" t="str">
        <f t="shared" si="208"/>
        <v/>
      </c>
      <c r="N1259" s="22" t="str">
        <f t="shared" si="209"/>
        <v xml:space="preserve"> </v>
      </c>
      <c r="O1259" s="22" t="str">
        <f t="shared" si="205"/>
        <v/>
      </c>
      <c r="P1259" s="22" t="str">
        <f t="shared" si="210"/>
        <v/>
      </c>
      <c r="Q1259" s="22" t="str">
        <f t="shared" si="206"/>
        <v>D2</v>
      </c>
    </row>
    <row r="1260" spans="1:17" x14ac:dyDescent="0.25">
      <c r="A1260" s="125" t="str">
        <f t="shared" si="211"/>
        <v/>
      </c>
      <c r="B1260" s="123" t="str">
        <f t="shared" si="212"/>
        <v/>
      </c>
      <c r="C1260" s="125" t="str">
        <f t="shared" si="213"/>
        <v/>
      </c>
      <c r="D1260" s="42"/>
      <c r="E1260" s="23" t="str">
        <f>IF(D1260="","",VLOOKUP(D1260,MASTERLIST!$A:$E,3,FALSE))</f>
        <v/>
      </c>
      <c r="F1260" s="23" t="str">
        <f>IF(D1260="","",VLOOKUP(D1260,MASTERLIST!$A:$E,4,FALSE))</f>
        <v/>
      </c>
      <c r="G1260" s="23" t="str">
        <f>IF(D1260="","",VLOOKUP(D1260,MASTERLIST!$A:$E,5,FALSE))</f>
        <v/>
      </c>
      <c r="H1260" s="23" t="str">
        <f>IF(D1260="","",VLOOKUP(D1260,MASTERLIST!$A:$E,2,FALSE))</f>
        <v/>
      </c>
      <c r="I1260" s="42"/>
      <c r="J1260" s="42"/>
      <c r="K1260" s="42"/>
      <c r="L1260" s="41" t="str">
        <f t="shared" si="207"/>
        <v/>
      </c>
      <c r="M1260" s="41" t="str">
        <f t="shared" si="208"/>
        <v/>
      </c>
      <c r="N1260" s="22" t="str">
        <f t="shared" si="209"/>
        <v xml:space="preserve"> </v>
      </c>
      <c r="O1260" s="22" t="str">
        <f t="shared" si="205"/>
        <v/>
      </c>
      <c r="P1260" s="22" t="str">
        <f t="shared" si="210"/>
        <v/>
      </c>
      <c r="Q1260" s="22" t="str">
        <f t="shared" si="206"/>
        <v>D2</v>
      </c>
    </row>
    <row r="1261" spans="1:17" x14ac:dyDescent="0.25">
      <c r="A1261" s="125" t="str">
        <f t="shared" si="211"/>
        <v/>
      </c>
      <c r="B1261" s="123" t="str">
        <f t="shared" si="212"/>
        <v/>
      </c>
      <c r="C1261" s="125" t="str">
        <f t="shared" si="213"/>
        <v/>
      </c>
      <c r="D1261" s="42"/>
      <c r="E1261" s="23" t="str">
        <f>IF(D1261="","",VLOOKUP(D1261,MASTERLIST!$A:$E,3,FALSE))</f>
        <v/>
      </c>
      <c r="F1261" s="23" t="str">
        <f>IF(D1261="","",VLOOKUP(D1261,MASTERLIST!$A:$E,4,FALSE))</f>
        <v/>
      </c>
      <c r="G1261" s="23" t="str">
        <f>IF(D1261="","",VLOOKUP(D1261,MASTERLIST!$A:$E,5,FALSE))</f>
        <v/>
      </c>
      <c r="H1261" s="23" t="str">
        <f>IF(D1261="","",VLOOKUP(D1261,MASTERLIST!$A:$E,2,FALSE))</f>
        <v/>
      </c>
      <c r="I1261" s="42"/>
      <c r="J1261" s="42"/>
      <c r="K1261" s="42"/>
      <c r="L1261" s="41" t="str">
        <f t="shared" si="207"/>
        <v/>
      </c>
      <c r="M1261" s="41" t="str">
        <f t="shared" si="208"/>
        <v/>
      </c>
      <c r="N1261" s="22" t="str">
        <f t="shared" si="209"/>
        <v xml:space="preserve"> </v>
      </c>
      <c r="O1261" s="22" t="str">
        <f t="shared" si="205"/>
        <v/>
      </c>
      <c r="P1261" s="22" t="str">
        <f t="shared" si="210"/>
        <v/>
      </c>
      <c r="Q1261" s="22" t="str">
        <f t="shared" si="206"/>
        <v>D2</v>
      </c>
    </row>
    <row r="1262" spans="1:17" x14ac:dyDescent="0.25">
      <c r="A1262" s="125" t="str">
        <f t="shared" si="211"/>
        <v/>
      </c>
      <c r="B1262" s="123" t="str">
        <f t="shared" si="212"/>
        <v/>
      </c>
      <c r="C1262" s="125" t="str">
        <f t="shared" si="213"/>
        <v/>
      </c>
      <c r="D1262" s="42"/>
      <c r="E1262" s="23" t="str">
        <f>IF(D1262="","",VLOOKUP(D1262,MASTERLIST!$A:$E,3,FALSE))</f>
        <v/>
      </c>
      <c r="F1262" s="23" t="str">
        <f>IF(D1262="","",VLOOKUP(D1262,MASTERLIST!$A:$E,4,FALSE))</f>
        <v/>
      </c>
      <c r="G1262" s="23" t="str">
        <f>IF(D1262="","",VLOOKUP(D1262,MASTERLIST!$A:$E,5,FALSE))</f>
        <v/>
      </c>
      <c r="H1262" s="23" t="str">
        <f>IF(D1262="","",VLOOKUP(D1262,MASTERLIST!$A:$E,2,FALSE))</f>
        <v/>
      </c>
      <c r="I1262" s="42"/>
      <c r="J1262" s="42"/>
      <c r="K1262" s="42"/>
      <c r="L1262" s="41" t="str">
        <f t="shared" si="207"/>
        <v/>
      </c>
      <c r="M1262" s="41" t="str">
        <f t="shared" si="208"/>
        <v/>
      </c>
      <c r="N1262" s="22" t="str">
        <f t="shared" si="209"/>
        <v xml:space="preserve"> </v>
      </c>
      <c r="O1262" s="22" t="str">
        <f t="shared" si="205"/>
        <v/>
      </c>
      <c r="P1262" s="22" t="str">
        <f t="shared" si="210"/>
        <v/>
      </c>
      <c r="Q1262" s="22" t="str">
        <f t="shared" si="206"/>
        <v>D2</v>
      </c>
    </row>
    <row r="1263" spans="1:17" x14ac:dyDescent="0.25">
      <c r="A1263" s="125" t="str">
        <f t="shared" si="211"/>
        <v/>
      </c>
      <c r="B1263" s="123" t="str">
        <f t="shared" si="212"/>
        <v/>
      </c>
      <c r="C1263" s="125" t="str">
        <f t="shared" si="213"/>
        <v/>
      </c>
      <c r="D1263" s="42"/>
      <c r="E1263" s="23" t="str">
        <f>IF(D1263="","",VLOOKUP(D1263,MASTERLIST!$A:$E,3,FALSE))</f>
        <v/>
      </c>
      <c r="F1263" s="23" t="str">
        <f>IF(D1263="","",VLOOKUP(D1263,MASTERLIST!$A:$E,4,FALSE))</f>
        <v/>
      </c>
      <c r="G1263" s="23" t="str">
        <f>IF(D1263="","",VLOOKUP(D1263,MASTERLIST!$A:$E,5,FALSE))</f>
        <v/>
      </c>
      <c r="H1263" s="23" t="str">
        <f>IF(D1263="","",VLOOKUP(D1263,MASTERLIST!$A:$E,2,FALSE))</f>
        <v/>
      </c>
      <c r="I1263" s="42"/>
      <c r="J1263" s="42"/>
      <c r="K1263" s="42"/>
      <c r="L1263" s="41" t="str">
        <f t="shared" si="207"/>
        <v/>
      </c>
      <c r="M1263" s="41" t="str">
        <f t="shared" si="208"/>
        <v/>
      </c>
      <c r="N1263" s="22" t="str">
        <f t="shared" si="209"/>
        <v xml:space="preserve"> </v>
      </c>
      <c r="O1263" s="22" t="str">
        <f t="shared" si="205"/>
        <v/>
      </c>
      <c r="P1263" s="22" t="str">
        <f t="shared" si="210"/>
        <v/>
      </c>
      <c r="Q1263" s="22" t="str">
        <f t="shared" si="206"/>
        <v>D2</v>
      </c>
    </row>
    <row r="1264" spans="1:17" x14ac:dyDescent="0.25">
      <c r="A1264" s="125" t="str">
        <f t="shared" si="211"/>
        <v/>
      </c>
      <c r="B1264" s="123" t="str">
        <f t="shared" si="212"/>
        <v/>
      </c>
      <c r="C1264" s="125" t="str">
        <f t="shared" si="213"/>
        <v/>
      </c>
      <c r="D1264" s="42"/>
      <c r="E1264" s="23" t="str">
        <f>IF(D1264="","",VLOOKUP(D1264,MASTERLIST!$A:$E,3,FALSE))</f>
        <v/>
      </c>
      <c r="F1264" s="23" t="str">
        <f>IF(D1264="","",VLOOKUP(D1264,MASTERLIST!$A:$E,4,FALSE))</f>
        <v/>
      </c>
      <c r="G1264" s="23" t="str">
        <f>IF(D1264="","",VLOOKUP(D1264,MASTERLIST!$A:$E,5,FALSE))</f>
        <v/>
      </c>
      <c r="H1264" s="23" t="str">
        <f>IF(D1264="","",VLOOKUP(D1264,MASTERLIST!$A:$E,2,FALSE))</f>
        <v/>
      </c>
      <c r="I1264" s="42"/>
      <c r="J1264" s="42"/>
      <c r="K1264" s="42"/>
      <c r="L1264" s="41" t="str">
        <f t="shared" si="207"/>
        <v/>
      </c>
      <c r="M1264" s="41" t="str">
        <f t="shared" si="208"/>
        <v/>
      </c>
      <c r="N1264" s="22" t="str">
        <f t="shared" si="209"/>
        <v xml:space="preserve"> </v>
      </c>
      <c r="O1264" s="22" t="str">
        <f t="shared" si="205"/>
        <v/>
      </c>
      <c r="P1264" s="22" t="str">
        <f t="shared" si="210"/>
        <v/>
      </c>
      <c r="Q1264" s="22" t="str">
        <f t="shared" si="206"/>
        <v>D2</v>
      </c>
    </row>
    <row r="1265" spans="1:17" x14ac:dyDescent="0.25">
      <c r="A1265" s="125" t="str">
        <f t="shared" si="211"/>
        <v/>
      </c>
      <c r="B1265" s="123" t="str">
        <f t="shared" si="212"/>
        <v/>
      </c>
      <c r="C1265" s="125" t="str">
        <f t="shared" si="213"/>
        <v/>
      </c>
      <c r="D1265" s="42"/>
      <c r="E1265" s="23" t="str">
        <f>IF(D1265="","",VLOOKUP(D1265,MASTERLIST!$A:$E,3,FALSE))</f>
        <v/>
      </c>
      <c r="F1265" s="23" t="str">
        <f>IF(D1265="","",VLOOKUP(D1265,MASTERLIST!$A:$E,4,FALSE))</f>
        <v/>
      </c>
      <c r="G1265" s="23" t="str">
        <f>IF(D1265="","",VLOOKUP(D1265,MASTERLIST!$A:$E,5,FALSE))</f>
        <v/>
      </c>
      <c r="H1265" s="23" t="str">
        <f>IF(D1265="","",VLOOKUP(D1265,MASTERLIST!$A:$E,2,FALSE))</f>
        <v/>
      </c>
      <c r="I1265" s="42"/>
      <c r="J1265" s="42"/>
      <c r="K1265" s="42"/>
      <c r="L1265" s="41" t="str">
        <f t="shared" si="207"/>
        <v/>
      </c>
      <c r="M1265" s="41" t="str">
        <f t="shared" si="208"/>
        <v/>
      </c>
      <c r="N1265" s="22" t="str">
        <f t="shared" si="209"/>
        <v xml:space="preserve"> </v>
      </c>
      <c r="O1265" s="22" t="str">
        <f t="shared" si="205"/>
        <v/>
      </c>
      <c r="P1265" s="22" t="str">
        <f t="shared" si="210"/>
        <v/>
      </c>
      <c r="Q1265" s="22" t="str">
        <f t="shared" si="206"/>
        <v>D2</v>
      </c>
    </row>
    <row r="1266" spans="1:17" x14ac:dyDescent="0.25">
      <c r="A1266" s="125" t="str">
        <f t="shared" si="211"/>
        <v/>
      </c>
      <c r="B1266" s="123" t="str">
        <f t="shared" si="212"/>
        <v/>
      </c>
      <c r="C1266" s="125" t="str">
        <f t="shared" si="213"/>
        <v/>
      </c>
      <c r="D1266" s="42"/>
      <c r="E1266" s="23" t="str">
        <f>IF(D1266="","",VLOOKUP(D1266,MASTERLIST!$A:$E,3,FALSE))</f>
        <v/>
      </c>
      <c r="F1266" s="23" t="str">
        <f>IF(D1266="","",VLOOKUP(D1266,MASTERLIST!$A:$E,4,FALSE))</f>
        <v/>
      </c>
      <c r="G1266" s="23" t="str">
        <f>IF(D1266="","",VLOOKUP(D1266,MASTERLIST!$A:$E,5,FALSE))</f>
        <v/>
      </c>
      <c r="H1266" s="23" t="str">
        <f>IF(D1266="","",VLOOKUP(D1266,MASTERLIST!$A:$E,2,FALSE))</f>
        <v/>
      </c>
      <c r="I1266" s="42"/>
      <c r="J1266" s="42"/>
      <c r="K1266" s="42"/>
      <c r="L1266" s="41" t="str">
        <f t="shared" si="207"/>
        <v/>
      </c>
      <c r="M1266" s="41" t="str">
        <f t="shared" si="208"/>
        <v/>
      </c>
      <c r="N1266" s="22" t="str">
        <f t="shared" si="209"/>
        <v xml:space="preserve"> </v>
      </c>
      <c r="O1266" s="22" t="str">
        <f t="shared" si="205"/>
        <v/>
      </c>
      <c r="P1266" s="22" t="str">
        <f t="shared" si="210"/>
        <v/>
      </c>
      <c r="Q1266" s="22" t="str">
        <f t="shared" si="206"/>
        <v>D2</v>
      </c>
    </row>
    <row r="1267" spans="1:17" x14ac:dyDescent="0.25">
      <c r="A1267" s="125" t="str">
        <f t="shared" si="211"/>
        <v/>
      </c>
      <c r="B1267" s="123" t="str">
        <f t="shared" si="212"/>
        <v/>
      </c>
      <c r="C1267" s="125" t="str">
        <f t="shared" si="213"/>
        <v/>
      </c>
      <c r="D1267" s="42"/>
      <c r="E1267" s="23" t="str">
        <f>IF(D1267="","",VLOOKUP(D1267,MASTERLIST!$A:$E,3,FALSE))</f>
        <v/>
      </c>
      <c r="F1267" s="23" t="str">
        <f>IF(D1267="","",VLOOKUP(D1267,MASTERLIST!$A:$E,4,FALSE))</f>
        <v/>
      </c>
      <c r="G1267" s="23" t="str">
        <f>IF(D1267="","",VLOOKUP(D1267,MASTERLIST!$A:$E,5,FALSE))</f>
        <v/>
      </c>
      <c r="H1267" s="23" t="str">
        <f>IF(D1267="","",VLOOKUP(D1267,MASTERLIST!$A:$E,2,FALSE))</f>
        <v/>
      </c>
      <c r="I1267" s="42"/>
      <c r="J1267" s="42"/>
      <c r="K1267" s="42"/>
      <c r="L1267" s="41" t="str">
        <f t="shared" si="207"/>
        <v/>
      </c>
      <c r="M1267" s="41" t="str">
        <f t="shared" si="208"/>
        <v/>
      </c>
      <c r="N1267" s="22" t="str">
        <f t="shared" si="209"/>
        <v xml:space="preserve"> </v>
      </c>
      <c r="O1267" s="22" t="str">
        <f t="shared" si="205"/>
        <v/>
      </c>
      <c r="P1267" s="22" t="str">
        <f t="shared" si="210"/>
        <v/>
      </c>
      <c r="Q1267" s="22" t="str">
        <f t="shared" si="206"/>
        <v>D2</v>
      </c>
    </row>
    <row r="1268" spans="1:17" x14ac:dyDescent="0.25">
      <c r="A1268" s="125" t="str">
        <f t="shared" si="211"/>
        <v/>
      </c>
      <c r="B1268" s="123" t="str">
        <f t="shared" si="212"/>
        <v/>
      </c>
      <c r="C1268" s="125" t="str">
        <f t="shared" si="213"/>
        <v/>
      </c>
      <c r="D1268" s="42"/>
      <c r="E1268" s="23" t="str">
        <f>IF(D1268="","",VLOOKUP(D1268,MASTERLIST!$A:$E,3,FALSE))</f>
        <v/>
      </c>
      <c r="F1268" s="23" t="str">
        <f>IF(D1268="","",VLOOKUP(D1268,MASTERLIST!$A:$E,4,FALSE))</f>
        <v/>
      </c>
      <c r="G1268" s="23" t="str">
        <f>IF(D1268="","",VLOOKUP(D1268,MASTERLIST!$A:$E,5,FALSE))</f>
        <v/>
      </c>
      <c r="H1268" s="23" t="str">
        <f>IF(D1268="","",VLOOKUP(D1268,MASTERLIST!$A:$E,2,FALSE))</f>
        <v/>
      </c>
      <c r="I1268" s="42"/>
      <c r="J1268" s="42"/>
      <c r="K1268" s="42"/>
      <c r="L1268" s="41" t="str">
        <f t="shared" si="207"/>
        <v/>
      </c>
      <c r="M1268" s="41" t="str">
        <f t="shared" si="208"/>
        <v/>
      </c>
      <c r="N1268" s="22" t="str">
        <f t="shared" si="209"/>
        <v xml:space="preserve"> </v>
      </c>
      <c r="O1268" s="22" t="str">
        <f t="shared" si="205"/>
        <v/>
      </c>
      <c r="P1268" s="22" t="str">
        <f t="shared" si="210"/>
        <v/>
      </c>
      <c r="Q1268" s="22" t="str">
        <f t="shared" si="206"/>
        <v>D2</v>
      </c>
    </row>
    <row r="1269" spans="1:17" x14ac:dyDescent="0.25">
      <c r="A1269" s="125" t="str">
        <f t="shared" si="211"/>
        <v/>
      </c>
      <c r="B1269" s="123" t="str">
        <f t="shared" si="212"/>
        <v/>
      </c>
      <c r="C1269" s="125" t="str">
        <f t="shared" si="213"/>
        <v/>
      </c>
      <c r="D1269" s="42"/>
      <c r="E1269" s="23" t="str">
        <f>IF(D1269="","",VLOOKUP(D1269,MASTERLIST!$A:$E,3,FALSE))</f>
        <v/>
      </c>
      <c r="F1269" s="23" t="str">
        <f>IF(D1269="","",VLOOKUP(D1269,MASTERLIST!$A:$E,4,FALSE))</f>
        <v/>
      </c>
      <c r="G1269" s="23" t="str">
        <f>IF(D1269="","",VLOOKUP(D1269,MASTERLIST!$A:$E,5,FALSE))</f>
        <v/>
      </c>
      <c r="H1269" s="23" t="str">
        <f>IF(D1269="","",VLOOKUP(D1269,MASTERLIST!$A:$E,2,FALSE))</f>
        <v/>
      </c>
      <c r="I1269" s="42"/>
      <c r="J1269" s="42"/>
      <c r="K1269" s="42"/>
      <c r="L1269" s="41" t="str">
        <f t="shared" si="207"/>
        <v/>
      </c>
      <c r="M1269" s="41" t="str">
        <f t="shared" si="208"/>
        <v/>
      </c>
      <c r="N1269" s="22" t="str">
        <f t="shared" si="209"/>
        <v xml:space="preserve"> </v>
      </c>
      <c r="O1269" s="22" t="str">
        <f t="shared" si="205"/>
        <v/>
      </c>
      <c r="P1269" s="22" t="str">
        <f t="shared" si="210"/>
        <v/>
      </c>
      <c r="Q1269" s="22" t="str">
        <f t="shared" si="206"/>
        <v>D2</v>
      </c>
    </row>
    <row r="1270" spans="1:17" x14ac:dyDescent="0.25">
      <c r="A1270" s="125" t="str">
        <f t="shared" si="211"/>
        <v/>
      </c>
      <c r="B1270" s="123" t="str">
        <f t="shared" si="212"/>
        <v/>
      </c>
      <c r="C1270" s="125" t="str">
        <f t="shared" si="213"/>
        <v/>
      </c>
      <c r="D1270" s="42"/>
      <c r="E1270" s="23" t="str">
        <f>IF(D1270="","",VLOOKUP(D1270,MASTERLIST!$A:$E,3,FALSE))</f>
        <v/>
      </c>
      <c r="F1270" s="23" t="str">
        <f>IF(D1270="","",VLOOKUP(D1270,MASTERLIST!$A:$E,4,FALSE))</f>
        <v/>
      </c>
      <c r="G1270" s="23" t="str">
        <f>IF(D1270="","",VLOOKUP(D1270,MASTERLIST!$A:$E,5,FALSE))</f>
        <v/>
      </c>
      <c r="H1270" s="23" t="str">
        <f>IF(D1270="","",VLOOKUP(D1270,MASTERLIST!$A:$E,2,FALSE))</f>
        <v/>
      </c>
      <c r="I1270" s="42"/>
      <c r="J1270" s="42"/>
      <c r="K1270" s="42"/>
      <c r="L1270" s="41" t="str">
        <f t="shared" si="207"/>
        <v/>
      </c>
      <c r="M1270" s="41" t="str">
        <f t="shared" si="208"/>
        <v/>
      </c>
      <c r="N1270" s="22" t="str">
        <f t="shared" si="209"/>
        <v xml:space="preserve"> </v>
      </c>
      <c r="O1270" s="22" t="str">
        <f t="shared" si="205"/>
        <v/>
      </c>
      <c r="P1270" s="22" t="str">
        <f t="shared" si="210"/>
        <v/>
      </c>
      <c r="Q1270" s="22" t="str">
        <f t="shared" si="206"/>
        <v>D2</v>
      </c>
    </row>
    <row r="1271" spans="1:17" x14ac:dyDescent="0.25">
      <c r="A1271" s="125" t="str">
        <f t="shared" si="211"/>
        <v/>
      </c>
      <c r="B1271" s="123" t="str">
        <f t="shared" si="212"/>
        <v/>
      </c>
      <c r="C1271" s="125" t="str">
        <f t="shared" si="213"/>
        <v/>
      </c>
      <c r="D1271" s="42"/>
      <c r="E1271" s="23" t="str">
        <f>IF(D1271="","",VLOOKUP(D1271,MASTERLIST!$A:$E,3,FALSE))</f>
        <v/>
      </c>
      <c r="F1271" s="23" t="str">
        <f>IF(D1271="","",VLOOKUP(D1271,MASTERLIST!$A:$E,4,FALSE))</f>
        <v/>
      </c>
      <c r="G1271" s="23" t="str">
        <f>IF(D1271="","",VLOOKUP(D1271,MASTERLIST!$A:$E,5,FALSE))</f>
        <v/>
      </c>
      <c r="H1271" s="23" t="str">
        <f>IF(D1271="","",VLOOKUP(D1271,MASTERLIST!$A:$E,2,FALSE))</f>
        <v/>
      </c>
      <c r="I1271" s="42"/>
      <c r="J1271" s="42"/>
      <c r="K1271" s="42"/>
      <c r="L1271" s="41" t="str">
        <f t="shared" si="207"/>
        <v/>
      </c>
      <c r="M1271" s="41" t="str">
        <f t="shared" si="208"/>
        <v/>
      </c>
      <c r="N1271" s="22" t="str">
        <f t="shared" si="209"/>
        <v xml:space="preserve"> </v>
      </c>
      <c r="O1271" s="22" t="str">
        <f t="shared" si="205"/>
        <v/>
      </c>
      <c r="P1271" s="22" t="str">
        <f t="shared" si="210"/>
        <v/>
      </c>
      <c r="Q1271" s="22" t="str">
        <f t="shared" si="206"/>
        <v>D2</v>
      </c>
    </row>
    <row r="1272" spans="1:17" x14ac:dyDescent="0.25">
      <c r="A1272" s="125" t="str">
        <f t="shared" si="211"/>
        <v/>
      </c>
      <c r="B1272" s="123" t="str">
        <f t="shared" si="212"/>
        <v/>
      </c>
      <c r="C1272" s="125" t="str">
        <f t="shared" si="213"/>
        <v/>
      </c>
      <c r="D1272" s="42"/>
      <c r="E1272" s="23" t="str">
        <f>IF(D1272="","",VLOOKUP(D1272,MASTERLIST!$A:$E,3,FALSE))</f>
        <v/>
      </c>
      <c r="F1272" s="23" t="str">
        <f>IF(D1272="","",VLOOKUP(D1272,MASTERLIST!$A:$E,4,FALSE))</f>
        <v/>
      </c>
      <c r="G1272" s="23" t="str">
        <f>IF(D1272="","",VLOOKUP(D1272,MASTERLIST!$A:$E,5,FALSE))</f>
        <v/>
      </c>
      <c r="H1272" s="23" t="str">
        <f>IF(D1272="","",VLOOKUP(D1272,MASTERLIST!$A:$E,2,FALSE))</f>
        <v/>
      </c>
      <c r="I1272" s="42"/>
      <c r="J1272" s="42"/>
      <c r="K1272" s="42"/>
      <c r="L1272" s="41" t="str">
        <f t="shared" si="207"/>
        <v/>
      </c>
      <c r="M1272" s="41" t="str">
        <f t="shared" si="208"/>
        <v/>
      </c>
      <c r="N1272" s="22" t="str">
        <f t="shared" si="209"/>
        <v xml:space="preserve"> </v>
      </c>
      <c r="O1272" s="22" t="str">
        <f t="shared" si="205"/>
        <v/>
      </c>
      <c r="P1272" s="22" t="str">
        <f t="shared" si="210"/>
        <v/>
      </c>
      <c r="Q1272" s="22" t="str">
        <f t="shared" si="206"/>
        <v>D2</v>
      </c>
    </row>
    <row r="1273" spans="1:17" x14ac:dyDescent="0.25">
      <c r="A1273" s="125" t="str">
        <f t="shared" si="211"/>
        <v/>
      </c>
      <c r="B1273" s="123" t="str">
        <f t="shared" si="212"/>
        <v/>
      </c>
      <c r="C1273" s="125" t="str">
        <f t="shared" si="213"/>
        <v/>
      </c>
      <c r="D1273" s="42"/>
      <c r="E1273" s="23" t="str">
        <f>IF(D1273="","",VLOOKUP(D1273,MASTERLIST!$A:$E,3,FALSE))</f>
        <v/>
      </c>
      <c r="F1273" s="23" t="str">
        <f>IF(D1273="","",VLOOKUP(D1273,MASTERLIST!$A:$E,4,FALSE))</f>
        <v/>
      </c>
      <c r="G1273" s="23" t="str">
        <f>IF(D1273="","",VLOOKUP(D1273,MASTERLIST!$A:$E,5,FALSE))</f>
        <v/>
      </c>
      <c r="H1273" s="23" t="str">
        <f>IF(D1273="","",VLOOKUP(D1273,MASTERLIST!$A:$E,2,FALSE))</f>
        <v/>
      </c>
      <c r="I1273" s="42"/>
      <c r="J1273" s="42"/>
      <c r="K1273" s="42"/>
      <c r="L1273" s="41" t="str">
        <f t="shared" si="207"/>
        <v/>
      </c>
      <c r="M1273" s="41" t="str">
        <f t="shared" si="208"/>
        <v/>
      </c>
      <c r="N1273" s="22" t="str">
        <f t="shared" si="209"/>
        <v xml:space="preserve"> </v>
      </c>
      <c r="O1273" s="22" t="str">
        <f t="shared" si="205"/>
        <v/>
      </c>
      <c r="P1273" s="22" t="str">
        <f t="shared" si="210"/>
        <v/>
      </c>
      <c r="Q1273" s="22" t="str">
        <f t="shared" si="206"/>
        <v>D2</v>
      </c>
    </row>
    <row r="1274" spans="1:17" x14ac:dyDescent="0.25">
      <c r="A1274" s="125" t="str">
        <f t="shared" si="211"/>
        <v/>
      </c>
      <c r="B1274" s="123" t="str">
        <f t="shared" si="212"/>
        <v/>
      </c>
      <c r="C1274" s="125" t="str">
        <f t="shared" si="213"/>
        <v/>
      </c>
      <c r="D1274" s="42"/>
      <c r="E1274" s="23" t="str">
        <f>IF(D1274="","",VLOOKUP(D1274,MASTERLIST!$A:$E,3,FALSE))</f>
        <v/>
      </c>
      <c r="F1274" s="23" t="str">
        <f>IF(D1274="","",VLOOKUP(D1274,MASTERLIST!$A:$E,4,FALSE))</f>
        <v/>
      </c>
      <c r="G1274" s="23" t="str">
        <f>IF(D1274="","",VLOOKUP(D1274,MASTERLIST!$A:$E,5,FALSE))</f>
        <v/>
      </c>
      <c r="H1274" s="23" t="str">
        <f>IF(D1274="","",VLOOKUP(D1274,MASTERLIST!$A:$E,2,FALSE))</f>
        <v/>
      </c>
      <c r="I1274" s="42"/>
      <c r="J1274" s="42"/>
      <c r="K1274" s="42"/>
      <c r="L1274" s="41" t="str">
        <f t="shared" si="207"/>
        <v/>
      </c>
      <c r="M1274" s="41" t="str">
        <f t="shared" si="208"/>
        <v/>
      </c>
      <c r="N1274" s="22" t="str">
        <f t="shared" si="209"/>
        <v xml:space="preserve"> </v>
      </c>
      <c r="O1274" s="22" t="str">
        <f t="shared" si="205"/>
        <v/>
      </c>
      <c r="P1274" s="22" t="str">
        <f t="shared" si="210"/>
        <v/>
      </c>
      <c r="Q1274" s="22" t="str">
        <f t="shared" si="206"/>
        <v>D2</v>
      </c>
    </row>
    <row r="1275" spans="1:17" x14ac:dyDescent="0.25">
      <c r="A1275" s="125" t="str">
        <f t="shared" si="211"/>
        <v/>
      </c>
      <c r="B1275" s="123" t="str">
        <f t="shared" si="212"/>
        <v/>
      </c>
      <c r="C1275" s="125" t="str">
        <f t="shared" si="213"/>
        <v/>
      </c>
      <c r="D1275" s="42"/>
      <c r="E1275" s="23" t="str">
        <f>IF(D1275="","",VLOOKUP(D1275,MASTERLIST!$A:$E,3,FALSE))</f>
        <v/>
      </c>
      <c r="F1275" s="23" t="str">
        <f>IF(D1275="","",VLOOKUP(D1275,MASTERLIST!$A:$E,4,FALSE))</f>
        <v/>
      </c>
      <c r="G1275" s="23" t="str">
        <f>IF(D1275="","",VLOOKUP(D1275,MASTERLIST!$A:$E,5,FALSE))</f>
        <v/>
      </c>
      <c r="H1275" s="23" t="str">
        <f>IF(D1275="","",VLOOKUP(D1275,MASTERLIST!$A:$E,2,FALSE))</f>
        <v/>
      </c>
      <c r="I1275" s="42"/>
      <c r="J1275" s="42"/>
      <c r="K1275" s="42"/>
      <c r="L1275" s="41" t="str">
        <f t="shared" si="207"/>
        <v/>
      </c>
      <c r="M1275" s="41" t="str">
        <f t="shared" si="208"/>
        <v/>
      </c>
      <c r="N1275" s="22" t="str">
        <f t="shared" si="209"/>
        <v xml:space="preserve"> </v>
      </c>
      <c r="O1275" s="22" t="str">
        <f t="shared" si="205"/>
        <v/>
      </c>
      <c r="P1275" s="22" t="str">
        <f t="shared" si="210"/>
        <v/>
      </c>
      <c r="Q1275" s="22" t="str">
        <f t="shared" si="206"/>
        <v>D2</v>
      </c>
    </row>
    <row r="1276" spans="1:17" x14ac:dyDescent="0.25">
      <c r="A1276" s="125" t="str">
        <f t="shared" si="211"/>
        <v/>
      </c>
      <c r="B1276" s="123" t="str">
        <f t="shared" si="212"/>
        <v/>
      </c>
      <c r="C1276" s="125" t="str">
        <f t="shared" si="213"/>
        <v/>
      </c>
      <c r="D1276" s="42"/>
      <c r="E1276" s="23" t="str">
        <f>IF(D1276="","",VLOOKUP(D1276,MASTERLIST!$A:$E,3,FALSE))</f>
        <v/>
      </c>
      <c r="F1276" s="23" t="str">
        <f>IF(D1276="","",VLOOKUP(D1276,MASTERLIST!$A:$E,4,FALSE))</f>
        <v/>
      </c>
      <c r="G1276" s="23" t="str">
        <f>IF(D1276="","",VLOOKUP(D1276,MASTERLIST!$A:$E,5,FALSE))</f>
        <v/>
      </c>
      <c r="H1276" s="23" t="str">
        <f>IF(D1276="","",VLOOKUP(D1276,MASTERLIST!$A:$E,2,FALSE))</f>
        <v/>
      </c>
      <c r="I1276" s="42"/>
      <c r="J1276" s="42"/>
      <c r="K1276" s="42"/>
      <c r="L1276" s="41" t="str">
        <f t="shared" si="207"/>
        <v/>
      </c>
      <c r="M1276" s="41" t="str">
        <f t="shared" si="208"/>
        <v/>
      </c>
      <c r="N1276" s="22" t="str">
        <f t="shared" si="209"/>
        <v xml:space="preserve"> </v>
      </c>
      <c r="O1276" s="22" t="str">
        <f t="shared" si="205"/>
        <v/>
      </c>
      <c r="P1276" s="22" t="str">
        <f t="shared" si="210"/>
        <v/>
      </c>
      <c r="Q1276" s="22" t="str">
        <f t="shared" si="206"/>
        <v>D2</v>
      </c>
    </row>
    <row r="1277" spans="1:17" x14ac:dyDescent="0.25">
      <c r="A1277" s="125" t="str">
        <f t="shared" si="211"/>
        <v/>
      </c>
      <c r="B1277" s="123" t="str">
        <f t="shared" si="212"/>
        <v/>
      </c>
      <c r="C1277" s="125" t="str">
        <f t="shared" si="213"/>
        <v/>
      </c>
      <c r="D1277" s="42"/>
      <c r="E1277" s="23" t="str">
        <f>IF(D1277="","",VLOOKUP(D1277,MASTERLIST!$A:$E,3,FALSE))</f>
        <v/>
      </c>
      <c r="F1277" s="23" t="str">
        <f>IF(D1277="","",VLOOKUP(D1277,MASTERLIST!$A:$E,4,FALSE))</f>
        <v/>
      </c>
      <c r="G1277" s="23" t="str">
        <f>IF(D1277="","",VLOOKUP(D1277,MASTERLIST!$A:$E,5,FALSE))</f>
        <v/>
      </c>
      <c r="H1277" s="23" t="str">
        <f>IF(D1277="","",VLOOKUP(D1277,MASTERLIST!$A:$E,2,FALSE))</f>
        <v/>
      </c>
      <c r="I1277" s="42"/>
      <c r="J1277" s="42"/>
      <c r="K1277" s="42"/>
      <c r="L1277" s="41" t="str">
        <f t="shared" si="207"/>
        <v/>
      </c>
      <c r="M1277" s="41" t="str">
        <f t="shared" si="208"/>
        <v/>
      </c>
      <c r="N1277" s="22" t="str">
        <f t="shared" si="209"/>
        <v xml:space="preserve"> </v>
      </c>
      <c r="O1277" s="22" t="str">
        <f t="shared" si="205"/>
        <v/>
      </c>
      <c r="P1277" s="22" t="str">
        <f t="shared" si="210"/>
        <v/>
      </c>
      <c r="Q1277" s="22" t="str">
        <f t="shared" si="206"/>
        <v>D2</v>
      </c>
    </row>
    <row r="1278" spans="1:17" x14ac:dyDescent="0.25">
      <c r="A1278" s="125" t="str">
        <f t="shared" si="211"/>
        <v/>
      </c>
      <c r="B1278" s="123" t="str">
        <f t="shared" si="212"/>
        <v/>
      </c>
      <c r="C1278" s="125" t="str">
        <f t="shared" si="213"/>
        <v/>
      </c>
      <c r="D1278" s="42"/>
      <c r="E1278" s="23" t="str">
        <f>IF(D1278="","",VLOOKUP(D1278,MASTERLIST!$A:$E,3,FALSE))</f>
        <v/>
      </c>
      <c r="F1278" s="23" t="str">
        <f>IF(D1278="","",VLOOKUP(D1278,MASTERLIST!$A:$E,4,FALSE))</f>
        <v/>
      </c>
      <c r="G1278" s="23" t="str">
        <f>IF(D1278="","",VLOOKUP(D1278,MASTERLIST!$A:$E,5,FALSE))</f>
        <v/>
      </c>
      <c r="H1278" s="23" t="str">
        <f>IF(D1278="","",VLOOKUP(D1278,MASTERLIST!$A:$E,2,FALSE))</f>
        <v/>
      </c>
      <c r="I1278" s="42"/>
      <c r="J1278" s="42"/>
      <c r="K1278" s="42"/>
      <c r="L1278" s="41" t="str">
        <f t="shared" si="207"/>
        <v/>
      </c>
      <c r="M1278" s="41" t="str">
        <f t="shared" si="208"/>
        <v/>
      </c>
      <c r="N1278" s="22" t="str">
        <f t="shared" si="209"/>
        <v xml:space="preserve"> </v>
      </c>
      <c r="O1278" s="22" t="str">
        <f t="shared" si="205"/>
        <v/>
      </c>
      <c r="P1278" s="22" t="str">
        <f t="shared" si="210"/>
        <v/>
      </c>
      <c r="Q1278" s="22" t="str">
        <f t="shared" si="206"/>
        <v>D2</v>
      </c>
    </row>
    <row r="1279" spans="1:17" x14ac:dyDescent="0.25">
      <c r="A1279" s="125" t="str">
        <f t="shared" si="211"/>
        <v/>
      </c>
      <c r="B1279" s="123" t="str">
        <f t="shared" si="212"/>
        <v/>
      </c>
      <c r="C1279" s="125" t="str">
        <f t="shared" si="213"/>
        <v/>
      </c>
      <c r="D1279" s="42"/>
      <c r="E1279" s="23" t="str">
        <f>IF(D1279="","",VLOOKUP(D1279,MASTERLIST!$A:$E,3,FALSE))</f>
        <v/>
      </c>
      <c r="F1279" s="23" t="str">
        <f>IF(D1279="","",VLOOKUP(D1279,MASTERLIST!$A:$E,4,FALSE))</f>
        <v/>
      </c>
      <c r="G1279" s="23" t="str">
        <f>IF(D1279="","",VLOOKUP(D1279,MASTERLIST!$A:$E,5,FALSE))</f>
        <v/>
      </c>
      <c r="H1279" s="23" t="str">
        <f>IF(D1279="","",VLOOKUP(D1279,MASTERLIST!$A:$E,2,FALSE))</f>
        <v/>
      </c>
      <c r="I1279" s="42"/>
      <c r="J1279" s="42"/>
      <c r="K1279" s="42"/>
      <c r="L1279" s="41" t="str">
        <f t="shared" si="207"/>
        <v/>
      </c>
      <c r="M1279" s="41" t="str">
        <f t="shared" si="208"/>
        <v/>
      </c>
      <c r="N1279" s="22" t="str">
        <f t="shared" si="209"/>
        <v xml:space="preserve"> </v>
      </c>
      <c r="O1279" s="22" t="str">
        <f t="shared" si="205"/>
        <v/>
      </c>
      <c r="P1279" s="22" t="str">
        <f t="shared" si="210"/>
        <v/>
      </c>
      <c r="Q1279" s="22" t="str">
        <f t="shared" si="206"/>
        <v>D2</v>
      </c>
    </row>
    <row r="1280" spans="1:17" x14ac:dyDescent="0.25">
      <c r="A1280" s="125" t="str">
        <f t="shared" si="211"/>
        <v/>
      </c>
      <c r="B1280" s="123" t="str">
        <f t="shared" si="212"/>
        <v/>
      </c>
      <c r="C1280" s="125" t="str">
        <f t="shared" si="213"/>
        <v/>
      </c>
      <c r="D1280" s="42"/>
      <c r="E1280" s="23" t="str">
        <f>IF(D1280="","",VLOOKUP(D1280,MASTERLIST!$A:$E,3,FALSE))</f>
        <v/>
      </c>
      <c r="F1280" s="23" t="str">
        <f>IF(D1280="","",VLOOKUP(D1280,MASTERLIST!$A:$E,4,FALSE))</f>
        <v/>
      </c>
      <c r="G1280" s="23" t="str">
        <f>IF(D1280="","",VLOOKUP(D1280,MASTERLIST!$A:$E,5,FALSE))</f>
        <v/>
      </c>
      <c r="H1280" s="23" t="str">
        <f>IF(D1280="","",VLOOKUP(D1280,MASTERLIST!$A:$E,2,FALSE))</f>
        <v/>
      </c>
      <c r="I1280" s="42"/>
      <c r="J1280" s="42"/>
      <c r="K1280" s="42"/>
      <c r="L1280" s="41" t="str">
        <f t="shared" si="207"/>
        <v/>
      </c>
      <c r="M1280" s="41" t="str">
        <f t="shared" si="208"/>
        <v/>
      </c>
      <c r="N1280" s="22" t="str">
        <f t="shared" si="209"/>
        <v xml:space="preserve"> </v>
      </c>
      <c r="O1280" s="22" t="str">
        <f t="shared" si="205"/>
        <v/>
      </c>
      <c r="P1280" s="22" t="str">
        <f t="shared" si="210"/>
        <v/>
      </c>
      <c r="Q1280" s="22" t="str">
        <f t="shared" si="206"/>
        <v>D2</v>
      </c>
    </row>
    <row r="1281" spans="1:17" x14ac:dyDescent="0.25">
      <c r="A1281" s="125" t="str">
        <f t="shared" si="211"/>
        <v/>
      </c>
      <c r="B1281" s="123" t="str">
        <f t="shared" si="212"/>
        <v/>
      </c>
      <c r="C1281" s="125" t="str">
        <f t="shared" si="213"/>
        <v/>
      </c>
      <c r="D1281" s="42"/>
      <c r="E1281" s="23" t="str">
        <f>IF(D1281="","",VLOOKUP(D1281,MASTERLIST!$A:$E,3,FALSE))</f>
        <v/>
      </c>
      <c r="F1281" s="23" t="str">
        <f>IF(D1281="","",VLOOKUP(D1281,MASTERLIST!$A:$E,4,FALSE))</f>
        <v/>
      </c>
      <c r="G1281" s="23" t="str">
        <f>IF(D1281="","",VLOOKUP(D1281,MASTERLIST!$A:$E,5,FALSE))</f>
        <v/>
      </c>
      <c r="H1281" s="23" t="str">
        <f>IF(D1281="","",VLOOKUP(D1281,MASTERLIST!$A:$E,2,FALSE))</f>
        <v/>
      </c>
      <c r="I1281" s="42"/>
      <c r="J1281" s="42"/>
      <c r="K1281" s="42"/>
      <c r="L1281" s="41" t="str">
        <f t="shared" si="207"/>
        <v/>
      </c>
      <c r="M1281" s="41" t="str">
        <f t="shared" si="208"/>
        <v/>
      </c>
      <c r="N1281" s="22" t="str">
        <f t="shared" si="209"/>
        <v xml:space="preserve"> </v>
      </c>
      <c r="O1281" s="22" t="str">
        <f t="shared" si="205"/>
        <v/>
      </c>
      <c r="P1281" s="22" t="str">
        <f t="shared" si="210"/>
        <v/>
      </c>
      <c r="Q1281" s="22" t="str">
        <f t="shared" si="206"/>
        <v>D2</v>
      </c>
    </row>
    <row r="1282" spans="1:17" x14ac:dyDescent="0.25">
      <c r="A1282" s="125" t="str">
        <f t="shared" si="211"/>
        <v/>
      </c>
      <c r="B1282" s="123" t="str">
        <f t="shared" si="212"/>
        <v/>
      </c>
      <c r="C1282" s="125" t="str">
        <f t="shared" si="213"/>
        <v/>
      </c>
      <c r="D1282" s="42"/>
      <c r="E1282" s="23" t="str">
        <f>IF(D1282="","",VLOOKUP(D1282,MASTERLIST!$A:$E,3,FALSE))</f>
        <v/>
      </c>
      <c r="F1282" s="23" t="str">
        <f>IF(D1282="","",VLOOKUP(D1282,MASTERLIST!$A:$E,4,FALSE))</f>
        <v/>
      </c>
      <c r="G1282" s="23" t="str">
        <f>IF(D1282="","",VLOOKUP(D1282,MASTERLIST!$A:$E,5,FALSE))</f>
        <v/>
      </c>
      <c r="H1282" s="23" t="str">
        <f>IF(D1282="","",VLOOKUP(D1282,MASTERLIST!$A:$E,2,FALSE))</f>
        <v/>
      </c>
      <c r="I1282" s="42"/>
      <c r="J1282" s="42"/>
      <c r="K1282" s="42"/>
      <c r="L1282" s="41" t="str">
        <f t="shared" si="207"/>
        <v/>
      </c>
      <c r="M1282" s="41" t="str">
        <f t="shared" si="208"/>
        <v/>
      </c>
      <c r="N1282" s="22" t="str">
        <f t="shared" si="209"/>
        <v xml:space="preserve"> </v>
      </c>
      <c r="O1282" s="22" t="str">
        <f t="shared" si="205"/>
        <v/>
      </c>
      <c r="P1282" s="22" t="str">
        <f t="shared" si="210"/>
        <v/>
      </c>
      <c r="Q1282" s="22" t="str">
        <f t="shared" si="206"/>
        <v>D2</v>
      </c>
    </row>
    <row r="1283" spans="1:17" x14ac:dyDescent="0.25">
      <c r="A1283" s="125" t="str">
        <f t="shared" si="211"/>
        <v/>
      </c>
      <c r="B1283" s="123" t="str">
        <f t="shared" si="212"/>
        <v/>
      </c>
      <c r="C1283" s="125" t="str">
        <f t="shared" si="213"/>
        <v/>
      </c>
      <c r="D1283" s="42"/>
      <c r="E1283" s="23" t="str">
        <f>IF(D1283="","",VLOOKUP(D1283,MASTERLIST!$A:$E,3,FALSE))</f>
        <v/>
      </c>
      <c r="F1283" s="23" t="str">
        <f>IF(D1283="","",VLOOKUP(D1283,MASTERLIST!$A:$E,4,FALSE))</f>
        <v/>
      </c>
      <c r="G1283" s="23" t="str">
        <f>IF(D1283="","",VLOOKUP(D1283,MASTERLIST!$A:$E,5,FALSE))</f>
        <v/>
      </c>
      <c r="H1283" s="23" t="str">
        <f>IF(D1283="","",VLOOKUP(D1283,MASTERLIST!$A:$E,2,FALSE))</f>
        <v/>
      </c>
      <c r="I1283" s="42"/>
      <c r="J1283" s="42"/>
      <c r="K1283" s="42"/>
      <c r="L1283" s="41" t="str">
        <f t="shared" si="207"/>
        <v/>
      </c>
      <c r="M1283" s="41" t="str">
        <f t="shared" si="208"/>
        <v/>
      </c>
      <c r="N1283" s="22" t="str">
        <f t="shared" si="209"/>
        <v xml:space="preserve"> </v>
      </c>
      <c r="O1283" s="22" t="str">
        <f t="shared" ref="O1283:O1346" si="214">IFERROR(VLOOKUP(G1283,$R$2:$S$15,2,),"")</f>
        <v/>
      </c>
      <c r="P1283" s="22" t="str">
        <f t="shared" si="210"/>
        <v/>
      </c>
      <c r="Q1283" s="22" t="str">
        <f t="shared" ref="Q1283:Q1346" si="215">IF(A1283="","D2",RIGHT(A1283,2))</f>
        <v>D2</v>
      </c>
    </row>
    <row r="1284" spans="1:17" x14ac:dyDescent="0.25">
      <c r="A1284" s="125" t="str">
        <f t="shared" si="211"/>
        <v/>
      </c>
      <c r="B1284" s="123" t="str">
        <f t="shared" si="212"/>
        <v/>
      </c>
      <c r="C1284" s="125" t="str">
        <f t="shared" si="213"/>
        <v/>
      </c>
      <c r="D1284" s="42"/>
      <c r="E1284" s="23" t="str">
        <f>IF(D1284="","",VLOOKUP(D1284,MASTERLIST!$A:$E,3,FALSE))</f>
        <v/>
      </c>
      <c r="F1284" s="23" t="str">
        <f>IF(D1284="","",VLOOKUP(D1284,MASTERLIST!$A:$E,4,FALSE))</f>
        <v/>
      </c>
      <c r="G1284" s="23" t="str">
        <f>IF(D1284="","",VLOOKUP(D1284,MASTERLIST!$A:$E,5,FALSE))</f>
        <v/>
      </c>
      <c r="H1284" s="23" t="str">
        <f>IF(D1284="","",VLOOKUP(D1284,MASTERLIST!$A:$E,2,FALSE))</f>
        <v/>
      </c>
      <c r="I1284" s="42"/>
      <c r="J1284" s="42"/>
      <c r="K1284" s="42"/>
      <c r="L1284" s="41" t="str">
        <f t="shared" si="207"/>
        <v/>
      </c>
      <c r="M1284" s="41" t="str">
        <f t="shared" si="208"/>
        <v/>
      </c>
      <c r="N1284" s="22" t="str">
        <f t="shared" si="209"/>
        <v xml:space="preserve"> </v>
      </c>
      <c r="O1284" s="22" t="str">
        <f t="shared" si="214"/>
        <v/>
      </c>
      <c r="P1284" s="22" t="str">
        <f t="shared" si="210"/>
        <v/>
      </c>
      <c r="Q1284" s="22" t="str">
        <f t="shared" si="215"/>
        <v>D2</v>
      </c>
    </row>
    <row r="1285" spans="1:17" x14ac:dyDescent="0.25">
      <c r="A1285" s="125" t="str">
        <f t="shared" si="211"/>
        <v/>
      </c>
      <c r="B1285" s="123" t="str">
        <f t="shared" si="212"/>
        <v/>
      </c>
      <c r="C1285" s="125" t="str">
        <f t="shared" si="213"/>
        <v/>
      </c>
      <c r="D1285" s="42"/>
      <c r="E1285" s="23" t="str">
        <f>IF(D1285="","",VLOOKUP(D1285,MASTERLIST!$A:$E,3,FALSE))</f>
        <v/>
      </c>
      <c r="F1285" s="23" t="str">
        <f>IF(D1285="","",VLOOKUP(D1285,MASTERLIST!$A:$E,4,FALSE))</f>
        <v/>
      </c>
      <c r="G1285" s="23" t="str">
        <f>IF(D1285="","",VLOOKUP(D1285,MASTERLIST!$A:$E,5,FALSE))</f>
        <v/>
      </c>
      <c r="H1285" s="23" t="str">
        <f>IF(D1285="","",VLOOKUP(D1285,MASTERLIST!$A:$E,2,FALSE))</f>
        <v/>
      </c>
      <c r="I1285" s="42"/>
      <c r="J1285" s="42"/>
      <c r="K1285" s="42"/>
      <c r="L1285" s="41" t="str">
        <f t="shared" si="207"/>
        <v/>
      </c>
      <c r="M1285" s="41" t="str">
        <f t="shared" si="208"/>
        <v/>
      </c>
      <c r="N1285" s="22" t="str">
        <f t="shared" si="209"/>
        <v xml:space="preserve"> </v>
      </c>
      <c r="O1285" s="22" t="str">
        <f t="shared" si="214"/>
        <v/>
      </c>
      <c r="P1285" s="22" t="str">
        <f t="shared" si="210"/>
        <v/>
      </c>
      <c r="Q1285" s="22" t="str">
        <f t="shared" si="215"/>
        <v>D2</v>
      </c>
    </row>
    <row r="1286" spans="1:17" x14ac:dyDescent="0.25">
      <c r="A1286" s="125" t="str">
        <f t="shared" si="211"/>
        <v/>
      </c>
      <c r="B1286" s="123" t="str">
        <f t="shared" si="212"/>
        <v/>
      </c>
      <c r="C1286" s="125" t="str">
        <f t="shared" si="213"/>
        <v/>
      </c>
      <c r="D1286" s="42"/>
      <c r="E1286" s="23" t="str">
        <f>IF(D1286="","",VLOOKUP(D1286,MASTERLIST!$A:$E,3,FALSE))</f>
        <v/>
      </c>
      <c r="F1286" s="23" t="str">
        <f>IF(D1286="","",VLOOKUP(D1286,MASTERLIST!$A:$E,4,FALSE))</f>
        <v/>
      </c>
      <c r="G1286" s="23" t="str">
        <f>IF(D1286="","",VLOOKUP(D1286,MASTERLIST!$A:$E,5,FALSE))</f>
        <v/>
      </c>
      <c r="H1286" s="23" t="str">
        <f>IF(D1286="","",VLOOKUP(D1286,MASTERLIST!$A:$E,2,FALSE))</f>
        <v/>
      </c>
      <c r="I1286" s="42"/>
      <c r="J1286" s="42"/>
      <c r="K1286" s="42"/>
      <c r="L1286" s="41" t="str">
        <f t="shared" si="207"/>
        <v/>
      </c>
      <c r="M1286" s="41" t="str">
        <f t="shared" si="208"/>
        <v/>
      </c>
      <c r="N1286" s="22" t="str">
        <f t="shared" si="209"/>
        <v xml:space="preserve"> </v>
      </c>
      <c r="O1286" s="22" t="str">
        <f t="shared" si="214"/>
        <v/>
      </c>
      <c r="P1286" s="22" t="str">
        <f t="shared" si="210"/>
        <v/>
      </c>
      <c r="Q1286" s="22" t="str">
        <f t="shared" si="215"/>
        <v>D2</v>
      </c>
    </row>
    <row r="1287" spans="1:17" x14ac:dyDescent="0.25">
      <c r="A1287" s="125" t="str">
        <f t="shared" si="211"/>
        <v/>
      </c>
      <c r="B1287" s="123" t="str">
        <f t="shared" si="212"/>
        <v/>
      </c>
      <c r="C1287" s="125" t="str">
        <f t="shared" si="213"/>
        <v/>
      </c>
      <c r="D1287" s="42"/>
      <c r="E1287" s="23" t="str">
        <f>IF(D1287="","",VLOOKUP(D1287,MASTERLIST!$A:$E,3,FALSE))</f>
        <v/>
      </c>
      <c r="F1287" s="23" t="str">
        <f>IF(D1287="","",VLOOKUP(D1287,MASTERLIST!$A:$E,4,FALSE))</f>
        <v/>
      </c>
      <c r="G1287" s="23" t="str">
        <f>IF(D1287="","",VLOOKUP(D1287,MASTERLIST!$A:$E,5,FALSE))</f>
        <v/>
      </c>
      <c r="H1287" s="23" t="str">
        <f>IF(D1287="","",VLOOKUP(D1287,MASTERLIST!$A:$E,2,FALSE))</f>
        <v/>
      </c>
      <c r="I1287" s="42"/>
      <c r="J1287" s="42"/>
      <c r="K1287" s="42"/>
      <c r="L1287" s="41" t="str">
        <f t="shared" si="207"/>
        <v/>
      </c>
      <c r="M1287" s="41" t="str">
        <f t="shared" si="208"/>
        <v/>
      </c>
      <c r="N1287" s="22" t="str">
        <f t="shared" si="209"/>
        <v xml:space="preserve"> </v>
      </c>
      <c r="O1287" s="22" t="str">
        <f t="shared" si="214"/>
        <v/>
      </c>
      <c r="P1287" s="22" t="str">
        <f t="shared" si="210"/>
        <v/>
      </c>
      <c r="Q1287" s="22" t="str">
        <f t="shared" si="215"/>
        <v>D2</v>
      </c>
    </row>
    <row r="1288" spans="1:17" x14ac:dyDescent="0.25">
      <c r="A1288" s="125" t="str">
        <f t="shared" si="211"/>
        <v/>
      </c>
      <c r="B1288" s="123" t="str">
        <f t="shared" si="212"/>
        <v/>
      </c>
      <c r="C1288" s="125" t="str">
        <f t="shared" si="213"/>
        <v/>
      </c>
      <c r="D1288" s="42"/>
      <c r="E1288" s="23" t="str">
        <f>IF(D1288="","",VLOOKUP(D1288,MASTERLIST!$A:$E,3,FALSE))</f>
        <v/>
      </c>
      <c r="F1288" s="23" t="str">
        <f>IF(D1288="","",VLOOKUP(D1288,MASTERLIST!$A:$E,4,FALSE))</f>
        <v/>
      </c>
      <c r="G1288" s="23" t="str">
        <f>IF(D1288="","",VLOOKUP(D1288,MASTERLIST!$A:$E,5,FALSE))</f>
        <v/>
      </c>
      <c r="H1288" s="23" t="str">
        <f>IF(D1288="","",VLOOKUP(D1288,MASTERLIST!$A:$E,2,FALSE))</f>
        <v/>
      </c>
      <c r="I1288" s="42"/>
      <c r="J1288" s="42"/>
      <c r="K1288" s="42"/>
      <c r="L1288" s="41" t="str">
        <f t="shared" si="207"/>
        <v/>
      </c>
      <c r="M1288" s="41" t="str">
        <f t="shared" si="208"/>
        <v/>
      </c>
      <c r="N1288" s="22" t="str">
        <f t="shared" si="209"/>
        <v xml:space="preserve"> </v>
      </c>
      <c r="O1288" s="22" t="str">
        <f t="shared" si="214"/>
        <v/>
      </c>
      <c r="P1288" s="22" t="str">
        <f t="shared" si="210"/>
        <v/>
      </c>
      <c r="Q1288" s="22" t="str">
        <f t="shared" si="215"/>
        <v>D2</v>
      </c>
    </row>
    <row r="1289" spans="1:17" x14ac:dyDescent="0.25">
      <c r="A1289" s="125" t="str">
        <f t="shared" si="211"/>
        <v/>
      </c>
      <c r="B1289" s="123" t="str">
        <f t="shared" si="212"/>
        <v/>
      </c>
      <c r="C1289" s="125" t="str">
        <f t="shared" si="213"/>
        <v/>
      </c>
      <c r="D1289" s="42"/>
      <c r="E1289" s="23" t="str">
        <f>IF(D1289="","",VLOOKUP(D1289,MASTERLIST!$A:$E,3,FALSE))</f>
        <v/>
      </c>
      <c r="F1289" s="23" t="str">
        <f>IF(D1289="","",VLOOKUP(D1289,MASTERLIST!$A:$E,4,FALSE))</f>
        <v/>
      </c>
      <c r="G1289" s="23" t="str">
        <f>IF(D1289="","",VLOOKUP(D1289,MASTERLIST!$A:$E,5,FALSE))</f>
        <v/>
      </c>
      <c r="H1289" s="23" t="str">
        <f>IF(D1289="","",VLOOKUP(D1289,MASTERLIST!$A:$E,2,FALSE))</f>
        <v/>
      </c>
      <c r="I1289" s="42"/>
      <c r="J1289" s="42"/>
      <c r="K1289" s="42"/>
      <c r="L1289" s="41" t="str">
        <f t="shared" si="207"/>
        <v/>
      </c>
      <c r="M1289" s="41" t="str">
        <f t="shared" si="208"/>
        <v/>
      </c>
      <c r="N1289" s="22" t="str">
        <f t="shared" si="209"/>
        <v xml:space="preserve"> </v>
      </c>
      <c r="O1289" s="22" t="str">
        <f t="shared" si="214"/>
        <v/>
      </c>
      <c r="P1289" s="22" t="str">
        <f t="shared" si="210"/>
        <v/>
      </c>
      <c r="Q1289" s="22" t="str">
        <f t="shared" si="215"/>
        <v>D2</v>
      </c>
    </row>
    <row r="1290" spans="1:17" x14ac:dyDescent="0.25">
      <c r="A1290" s="125" t="str">
        <f t="shared" si="211"/>
        <v/>
      </c>
      <c r="B1290" s="123" t="str">
        <f t="shared" si="212"/>
        <v/>
      </c>
      <c r="C1290" s="125" t="str">
        <f t="shared" si="213"/>
        <v/>
      </c>
      <c r="D1290" s="42"/>
      <c r="E1290" s="23" t="str">
        <f>IF(D1290="","",VLOOKUP(D1290,MASTERLIST!$A:$E,3,FALSE))</f>
        <v/>
      </c>
      <c r="F1290" s="23" t="str">
        <f>IF(D1290="","",VLOOKUP(D1290,MASTERLIST!$A:$E,4,FALSE))</f>
        <v/>
      </c>
      <c r="G1290" s="23" t="str">
        <f>IF(D1290="","",VLOOKUP(D1290,MASTERLIST!$A:$E,5,FALSE))</f>
        <v/>
      </c>
      <c r="H1290" s="23" t="str">
        <f>IF(D1290="","",VLOOKUP(D1290,MASTERLIST!$A:$E,2,FALSE))</f>
        <v/>
      </c>
      <c r="I1290" s="42"/>
      <c r="J1290" s="42"/>
      <c r="K1290" s="42"/>
      <c r="L1290" s="41" t="str">
        <f t="shared" si="207"/>
        <v/>
      </c>
      <c r="M1290" s="41" t="str">
        <f t="shared" si="208"/>
        <v/>
      </c>
      <c r="N1290" s="22" t="str">
        <f t="shared" si="209"/>
        <v xml:space="preserve"> </v>
      </c>
      <c r="O1290" s="22" t="str">
        <f t="shared" si="214"/>
        <v/>
      </c>
      <c r="P1290" s="22" t="str">
        <f t="shared" si="210"/>
        <v/>
      </c>
      <c r="Q1290" s="22" t="str">
        <f t="shared" si="215"/>
        <v>D2</v>
      </c>
    </row>
    <row r="1291" spans="1:17" x14ac:dyDescent="0.25">
      <c r="A1291" s="125" t="str">
        <f t="shared" si="211"/>
        <v/>
      </c>
      <c r="B1291" s="123" t="str">
        <f t="shared" si="212"/>
        <v/>
      </c>
      <c r="C1291" s="125" t="str">
        <f t="shared" si="213"/>
        <v/>
      </c>
      <c r="D1291" s="42"/>
      <c r="E1291" s="23" t="str">
        <f>IF(D1291="","",VLOOKUP(D1291,MASTERLIST!$A:$E,3,FALSE))</f>
        <v/>
      </c>
      <c r="F1291" s="23" t="str">
        <f>IF(D1291="","",VLOOKUP(D1291,MASTERLIST!$A:$E,4,FALSE))</f>
        <v/>
      </c>
      <c r="G1291" s="23" t="str">
        <f>IF(D1291="","",VLOOKUP(D1291,MASTERLIST!$A:$E,5,FALSE))</f>
        <v/>
      </c>
      <c r="H1291" s="23" t="str">
        <f>IF(D1291="","",VLOOKUP(D1291,MASTERLIST!$A:$E,2,FALSE))</f>
        <v/>
      </c>
      <c r="I1291" s="42"/>
      <c r="J1291" s="42"/>
      <c r="K1291" s="42"/>
      <c r="L1291" s="41" t="str">
        <f t="shared" si="207"/>
        <v/>
      </c>
      <c r="M1291" s="41" t="str">
        <f t="shared" si="208"/>
        <v/>
      </c>
      <c r="N1291" s="22" t="str">
        <f t="shared" si="209"/>
        <v xml:space="preserve"> </v>
      </c>
      <c r="O1291" s="22" t="str">
        <f t="shared" si="214"/>
        <v/>
      </c>
      <c r="P1291" s="22" t="str">
        <f t="shared" si="210"/>
        <v/>
      </c>
      <c r="Q1291" s="22" t="str">
        <f t="shared" si="215"/>
        <v>D2</v>
      </c>
    </row>
    <row r="1292" spans="1:17" x14ac:dyDescent="0.25">
      <c r="A1292" s="125" t="str">
        <f t="shared" si="211"/>
        <v/>
      </c>
      <c r="B1292" s="123" t="str">
        <f t="shared" si="212"/>
        <v/>
      </c>
      <c r="C1292" s="125" t="str">
        <f t="shared" si="213"/>
        <v/>
      </c>
      <c r="D1292" s="42"/>
      <c r="E1292" s="23" t="str">
        <f>IF(D1292="","",VLOOKUP(D1292,MASTERLIST!$A:$E,3,FALSE))</f>
        <v/>
      </c>
      <c r="F1292" s="23" t="str">
        <f>IF(D1292="","",VLOOKUP(D1292,MASTERLIST!$A:$E,4,FALSE))</f>
        <v/>
      </c>
      <c r="G1292" s="23" t="str">
        <f>IF(D1292="","",VLOOKUP(D1292,MASTERLIST!$A:$E,5,FALSE))</f>
        <v/>
      </c>
      <c r="H1292" s="23" t="str">
        <f>IF(D1292="","",VLOOKUP(D1292,MASTERLIST!$A:$E,2,FALSE))</f>
        <v/>
      </c>
      <c r="I1292" s="42"/>
      <c r="J1292" s="42"/>
      <c r="K1292" s="42"/>
      <c r="L1292" s="41" t="str">
        <f t="shared" si="207"/>
        <v/>
      </c>
      <c r="M1292" s="41" t="str">
        <f t="shared" si="208"/>
        <v/>
      </c>
      <c r="N1292" s="22" t="str">
        <f t="shared" si="209"/>
        <v xml:space="preserve"> </v>
      </c>
      <c r="O1292" s="22" t="str">
        <f t="shared" si="214"/>
        <v/>
      </c>
      <c r="P1292" s="22" t="str">
        <f t="shared" si="210"/>
        <v/>
      </c>
      <c r="Q1292" s="22" t="str">
        <f t="shared" si="215"/>
        <v>D2</v>
      </c>
    </row>
    <row r="1293" spans="1:17" x14ac:dyDescent="0.25">
      <c r="A1293" s="125" t="str">
        <f t="shared" si="211"/>
        <v/>
      </c>
      <c r="B1293" s="123" t="str">
        <f t="shared" si="212"/>
        <v/>
      </c>
      <c r="C1293" s="125" t="str">
        <f t="shared" si="213"/>
        <v/>
      </c>
      <c r="D1293" s="42"/>
      <c r="E1293" s="23" t="str">
        <f>IF(D1293="","",VLOOKUP(D1293,MASTERLIST!$A:$E,3,FALSE))</f>
        <v/>
      </c>
      <c r="F1293" s="23" t="str">
        <f>IF(D1293="","",VLOOKUP(D1293,MASTERLIST!$A:$E,4,FALSE))</f>
        <v/>
      </c>
      <c r="G1293" s="23" t="str">
        <f>IF(D1293="","",VLOOKUP(D1293,MASTERLIST!$A:$E,5,FALSE))</f>
        <v/>
      </c>
      <c r="H1293" s="23" t="str">
        <f>IF(D1293="","",VLOOKUP(D1293,MASTERLIST!$A:$E,2,FALSE))</f>
        <v/>
      </c>
      <c r="I1293" s="42"/>
      <c r="J1293" s="42"/>
      <c r="K1293" s="42"/>
      <c r="L1293" s="41" t="str">
        <f t="shared" si="207"/>
        <v/>
      </c>
      <c r="M1293" s="41" t="str">
        <f t="shared" si="208"/>
        <v/>
      </c>
      <c r="N1293" s="22" t="str">
        <f t="shared" si="209"/>
        <v xml:space="preserve"> </v>
      </c>
      <c r="O1293" s="22" t="str">
        <f t="shared" si="214"/>
        <v/>
      </c>
      <c r="P1293" s="22" t="str">
        <f t="shared" si="210"/>
        <v/>
      </c>
      <c r="Q1293" s="22" t="str">
        <f t="shared" si="215"/>
        <v>D2</v>
      </c>
    </row>
    <row r="1294" spans="1:17" x14ac:dyDescent="0.25">
      <c r="A1294" s="125" t="str">
        <f t="shared" si="211"/>
        <v/>
      </c>
      <c r="B1294" s="123" t="str">
        <f t="shared" si="212"/>
        <v/>
      </c>
      <c r="C1294" s="125" t="str">
        <f t="shared" si="213"/>
        <v/>
      </c>
      <c r="D1294" s="42"/>
      <c r="E1294" s="23" t="str">
        <f>IF(D1294="","",VLOOKUP(D1294,MASTERLIST!$A:$E,3,FALSE))</f>
        <v/>
      </c>
      <c r="F1294" s="23" t="str">
        <f>IF(D1294="","",VLOOKUP(D1294,MASTERLIST!$A:$E,4,FALSE))</f>
        <v/>
      </c>
      <c r="G1294" s="23" t="str">
        <f>IF(D1294="","",VLOOKUP(D1294,MASTERLIST!$A:$E,5,FALSE))</f>
        <v/>
      </c>
      <c r="H1294" s="23" t="str">
        <f>IF(D1294="","",VLOOKUP(D1294,MASTERLIST!$A:$E,2,FALSE))</f>
        <v/>
      </c>
      <c r="I1294" s="42"/>
      <c r="J1294" s="42"/>
      <c r="K1294" s="42"/>
      <c r="L1294" s="41" t="str">
        <f t="shared" si="207"/>
        <v/>
      </c>
      <c r="M1294" s="41" t="str">
        <f t="shared" si="208"/>
        <v/>
      </c>
      <c r="N1294" s="22" t="str">
        <f t="shared" si="209"/>
        <v xml:space="preserve"> </v>
      </c>
      <c r="O1294" s="22" t="str">
        <f t="shared" si="214"/>
        <v/>
      </c>
      <c r="P1294" s="22" t="str">
        <f t="shared" si="210"/>
        <v/>
      </c>
      <c r="Q1294" s="22" t="str">
        <f t="shared" si="215"/>
        <v>D2</v>
      </c>
    </row>
    <row r="1295" spans="1:17" x14ac:dyDescent="0.25">
      <c r="A1295" s="125" t="str">
        <f t="shared" si="211"/>
        <v/>
      </c>
      <c r="B1295" s="123" t="str">
        <f t="shared" si="212"/>
        <v/>
      </c>
      <c r="C1295" s="125" t="str">
        <f t="shared" si="213"/>
        <v/>
      </c>
      <c r="D1295" s="42"/>
      <c r="E1295" s="23" t="str">
        <f>IF(D1295="","",VLOOKUP(D1295,MASTERLIST!$A:$E,3,FALSE))</f>
        <v/>
      </c>
      <c r="F1295" s="23" t="str">
        <f>IF(D1295="","",VLOOKUP(D1295,MASTERLIST!$A:$E,4,FALSE))</f>
        <v/>
      </c>
      <c r="G1295" s="23" t="str">
        <f>IF(D1295="","",VLOOKUP(D1295,MASTERLIST!$A:$E,5,FALSE))</f>
        <v/>
      </c>
      <c r="H1295" s="23" t="str">
        <f>IF(D1295="","",VLOOKUP(D1295,MASTERLIST!$A:$E,2,FALSE))</f>
        <v/>
      </c>
      <c r="I1295" s="42"/>
      <c r="J1295" s="42"/>
      <c r="K1295" s="42"/>
      <c r="L1295" s="41" t="str">
        <f t="shared" si="207"/>
        <v/>
      </c>
      <c r="M1295" s="41" t="str">
        <f t="shared" si="208"/>
        <v/>
      </c>
      <c r="N1295" s="22" t="str">
        <f t="shared" si="209"/>
        <v xml:space="preserve"> </v>
      </c>
      <c r="O1295" s="22" t="str">
        <f t="shared" si="214"/>
        <v/>
      </c>
      <c r="P1295" s="22" t="str">
        <f t="shared" si="210"/>
        <v/>
      </c>
      <c r="Q1295" s="22" t="str">
        <f t="shared" si="215"/>
        <v>D2</v>
      </c>
    </row>
    <row r="1296" spans="1:17" x14ac:dyDescent="0.25">
      <c r="A1296" s="125" t="str">
        <f t="shared" si="211"/>
        <v/>
      </c>
      <c r="B1296" s="123" t="str">
        <f t="shared" si="212"/>
        <v/>
      </c>
      <c r="C1296" s="125" t="str">
        <f t="shared" si="213"/>
        <v/>
      </c>
      <c r="D1296" s="42"/>
      <c r="E1296" s="23" t="str">
        <f>IF(D1296="","",VLOOKUP(D1296,MASTERLIST!$A:$E,3,FALSE))</f>
        <v/>
      </c>
      <c r="F1296" s="23" t="str">
        <f>IF(D1296="","",VLOOKUP(D1296,MASTERLIST!$A:$E,4,FALSE))</f>
        <v/>
      </c>
      <c r="G1296" s="23" t="str">
        <f>IF(D1296="","",VLOOKUP(D1296,MASTERLIST!$A:$E,5,FALSE))</f>
        <v/>
      </c>
      <c r="H1296" s="23" t="str">
        <f>IF(D1296="","",VLOOKUP(D1296,MASTERLIST!$A:$E,2,FALSE))</f>
        <v/>
      </c>
      <c r="I1296" s="42"/>
      <c r="J1296" s="42"/>
      <c r="K1296" s="42"/>
      <c r="L1296" s="41" t="str">
        <f t="shared" si="207"/>
        <v/>
      </c>
      <c r="M1296" s="41" t="str">
        <f t="shared" si="208"/>
        <v/>
      </c>
      <c r="N1296" s="22" t="str">
        <f t="shared" si="209"/>
        <v xml:space="preserve"> </v>
      </c>
      <c r="O1296" s="22" t="str">
        <f t="shared" si="214"/>
        <v/>
      </c>
      <c r="P1296" s="22" t="str">
        <f t="shared" si="210"/>
        <v/>
      </c>
      <c r="Q1296" s="22" t="str">
        <f t="shared" si="215"/>
        <v>D2</v>
      </c>
    </row>
    <row r="1297" spans="1:17" x14ac:dyDescent="0.25">
      <c r="A1297" s="125" t="str">
        <f t="shared" si="211"/>
        <v/>
      </c>
      <c r="B1297" s="123" t="str">
        <f t="shared" si="212"/>
        <v/>
      </c>
      <c r="C1297" s="125" t="str">
        <f t="shared" si="213"/>
        <v/>
      </c>
      <c r="D1297" s="42"/>
      <c r="E1297" s="23" t="str">
        <f>IF(D1297="","",VLOOKUP(D1297,MASTERLIST!$A:$E,3,FALSE))</f>
        <v/>
      </c>
      <c r="F1297" s="23" t="str">
        <f>IF(D1297="","",VLOOKUP(D1297,MASTERLIST!$A:$E,4,FALSE))</f>
        <v/>
      </c>
      <c r="G1297" s="23" t="str">
        <f>IF(D1297="","",VLOOKUP(D1297,MASTERLIST!$A:$E,5,FALSE))</f>
        <v/>
      </c>
      <c r="H1297" s="23" t="str">
        <f>IF(D1297="","",VLOOKUP(D1297,MASTERLIST!$A:$E,2,FALSE))</f>
        <v/>
      </c>
      <c r="I1297" s="42"/>
      <c r="J1297" s="42"/>
      <c r="K1297" s="42"/>
      <c r="L1297" s="41" t="str">
        <f t="shared" si="207"/>
        <v/>
      </c>
      <c r="M1297" s="41" t="str">
        <f t="shared" si="208"/>
        <v/>
      </c>
      <c r="N1297" s="22" t="str">
        <f t="shared" si="209"/>
        <v xml:space="preserve"> </v>
      </c>
      <c r="O1297" s="22" t="str">
        <f t="shared" si="214"/>
        <v/>
      </c>
      <c r="P1297" s="22" t="str">
        <f t="shared" si="210"/>
        <v/>
      </c>
      <c r="Q1297" s="22" t="str">
        <f t="shared" si="215"/>
        <v>D2</v>
      </c>
    </row>
    <row r="1298" spans="1:17" x14ac:dyDescent="0.25">
      <c r="A1298" s="125" t="str">
        <f t="shared" si="211"/>
        <v/>
      </c>
      <c r="B1298" s="123" t="str">
        <f t="shared" si="212"/>
        <v/>
      </c>
      <c r="C1298" s="125" t="str">
        <f t="shared" si="213"/>
        <v/>
      </c>
      <c r="D1298" s="42"/>
      <c r="E1298" s="23" t="str">
        <f>IF(D1298="","",VLOOKUP(D1298,MASTERLIST!$A:$E,3,FALSE))</f>
        <v/>
      </c>
      <c r="F1298" s="23" t="str">
        <f>IF(D1298="","",VLOOKUP(D1298,MASTERLIST!$A:$E,4,FALSE))</f>
        <v/>
      </c>
      <c r="G1298" s="23" t="str">
        <f>IF(D1298="","",VLOOKUP(D1298,MASTERLIST!$A:$E,5,FALSE))</f>
        <v/>
      </c>
      <c r="H1298" s="23" t="str">
        <f>IF(D1298="","",VLOOKUP(D1298,MASTERLIST!$A:$E,2,FALSE))</f>
        <v/>
      </c>
      <c r="I1298" s="42"/>
      <c r="J1298" s="42"/>
      <c r="K1298" s="42"/>
      <c r="L1298" s="41" t="str">
        <f t="shared" si="207"/>
        <v/>
      </c>
      <c r="M1298" s="41" t="str">
        <f t="shared" si="208"/>
        <v/>
      </c>
      <c r="N1298" s="22" t="str">
        <f t="shared" si="209"/>
        <v xml:space="preserve"> </v>
      </c>
      <c r="O1298" s="22" t="str">
        <f t="shared" si="214"/>
        <v/>
      </c>
      <c r="P1298" s="22" t="str">
        <f t="shared" si="210"/>
        <v/>
      </c>
      <c r="Q1298" s="22" t="str">
        <f t="shared" si="215"/>
        <v>D2</v>
      </c>
    </row>
    <row r="1299" spans="1:17" x14ac:dyDescent="0.25">
      <c r="A1299" s="125" t="str">
        <f t="shared" si="211"/>
        <v/>
      </c>
      <c r="B1299" s="123" t="str">
        <f t="shared" si="212"/>
        <v/>
      </c>
      <c r="C1299" s="125" t="str">
        <f t="shared" si="213"/>
        <v/>
      </c>
      <c r="D1299" s="42"/>
      <c r="E1299" s="23" t="str">
        <f>IF(D1299="","",VLOOKUP(D1299,MASTERLIST!$A:$E,3,FALSE))</f>
        <v/>
      </c>
      <c r="F1299" s="23" t="str">
        <f>IF(D1299="","",VLOOKUP(D1299,MASTERLIST!$A:$E,4,FALSE))</f>
        <v/>
      </c>
      <c r="G1299" s="23" t="str">
        <f>IF(D1299="","",VLOOKUP(D1299,MASTERLIST!$A:$E,5,FALSE))</f>
        <v/>
      </c>
      <c r="H1299" s="23" t="str">
        <f>IF(D1299="","",VLOOKUP(D1299,MASTERLIST!$A:$E,2,FALSE))</f>
        <v/>
      </c>
      <c r="I1299" s="42"/>
      <c r="J1299" s="42"/>
      <c r="K1299" s="42"/>
      <c r="L1299" s="41" t="str">
        <f t="shared" si="207"/>
        <v/>
      </c>
      <c r="M1299" s="41" t="str">
        <f t="shared" si="208"/>
        <v/>
      </c>
      <c r="N1299" s="22" t="str">
        <f t="shared" si="209"/>
        <v xml:space="preserve"> </v>
      </c>
      <c r="O1299" s="22" t="str">
        <f t="shared" si="214"/>
        <v/>
      </c>
      <c r="P1299" s="22" t="str">
        <f t="shared" si="210"/>
        <v/>
      </c>
      <c r="Q1299" s="22" t="str">
        <f t="shared" si="215"/>
        <v>D2</v>
      </c>
    </row>
    <row r="1300" spans="1:17" x14ac:dyDescent="0.25">
      <c r="A1300" s="125" t="str">
        <f t="shared" si="211"/>
        <v/>
      </c>
      <c r="B1300" s="123" t="str">
        <f t="shared" si="212"/>
        <v/>
      </c>
      <c r="C1300" s="125" t="str">
        <f t="shared" si="213"/>
        <v/>
      </c>
      <c r="D1300" s="42"/>
      <c r="E1300" s="23" t="str">
        <f>IF(D1300="","",VLOOKUP(D1300,MASTERLIST!$A:$E,3,FALSE))</f>
        <v/>
      </c>
      <c r="F1300" s="23" t="str">
        <f>IF(D1300="","",VLOOKUP(D1300,MASTERLIST!$A:$E,4,FALSE))</f>
        <v/>
      </c>
      <c r="G1300" s="23" t="str">
        <f>IF(D1300="","",VLOOKUP(D1300,MASTERLIST!$A:$E,5,FALSE))</f>
        <v/>
      </c>
      <c r="H1300" s="23" t="str">
        <f>IF(D1300="","",VLOOKUP(D1300,MASTERLIST!$A:$E,2,FALSE))</f>
        <v/>
      </c>
      <c r="I1300" s="42"/>
      <c r="J1300" s="42"/>
      <c r="K1300" s="42"/>
      <c r="L1300" s="41" t="str">
        <f t="shared" ref="L1300:L1363" si="216">IF(K1300="","",IF(I1300="",ROUND(HLOOKUP(J1300,kgList,K1300,FALSE),1),ROUND(HLOOKUP(I1300,kgList,K1300,FALSE),1)))</f>
        <v/>
      </c>
      <c r="M1300" s="41" t="str">
        <f t="shared" ref="M1300:M1363" si="217">IF(L1300="","",IF(COUNTA(I1300:J1300)&gt;1,"Edible or Inedible",IF(COUNTA(I1300)=1,L1300*1,IF(COUNTA(J1300)=1,L1300*1,"ERROR"))))</f>
        <v/>
      </c>
      <c r="N1300" s="22" t="str">
        <f t="shared" si="209"/>
        <v xml:space="preserve"> </v>
      </c>
      <c r="O1300" s="22" t="str">
        <f t="shared" si="214"/>
        <v/>
      </c>
      <c r="P1300" s="22" t="str">
        <f t="shared" si="210"/>
        <v/>
      </c>
      <c r="Q1300" s="22" t="str">
        <f t="shared" si="215"/>
        <v>D2</v>
      </c>
    </row>
    <row r="1301" spans="1:17" x14ac:dyDescent="0.25">
      <c r="A1301" s="125" t="str">
        <f t="shared" si="211"/>
        <v/>
      </c>
      <c r="B1301" s="123" t="str">
        <f t="shared" si="212"/>
        <v/>
      </c>
      <c r="C1301" s="125" t="str">
        <f t="shared" si="213"/>
        <v/>
      </c>
      <c r="D1301" s="42"/>
      <c r="E1301" s="23" t="str">
        <f>IF(D1301="","",VLOOKUP(D1301,MASTERLIST!$A:$E,3,FALSE))</f>
        <v/>
      </c>
      <c r="F1301" s="23" t="str">
        <f>IF(D1301="","",VLOOKUP(D1301,MASTERLIST!$A:$E,4,FALSE))</f>
        <v/>
      </c>
      <c r="G1301" s="23" t="str">
        <f>IF(D1301="","",VLOOKUP(D1301,MASTERLIST!$A:$E,5,FALSE))</f>
        <v/>
      </c>
      <c r="H1301" s="23" t="str">
        <f>IF(D1301="","",VLOOKUP(D1301,MASTERLIST!$A:$E,2,FALSE))</f>
        <v/>
      </c>
      <c r="I1301" s="42"/>
      <c r="J1301" s="42"/>
      <c r="K1301" s="42"/>
      <c r="L1301" s="41" t="str">
        <f t="shared" si="216"/>
        <v/>
      </c>
      <c r="M1301" s="41" t="str">
        <f t="shared" si="217"/>
        <v/>
      </c>
      <c r="N1301" s="22" t="str">
        <f t="shared" si="209"/>
        <v xml:space="preserve"> </v>
      </c>
      <c r="O1301" s="22" t="str">
        <f t="shared" si="214"/>
        <v/>
      </c>
      <c r="P1301" s="22" t="str">
        <f t="shared" si="210"/>
        <v/>
      </c>
      <c r="Q1301" s="22" t="str">
        <f t="shared" si="215"/>
        <v>D2</v>
      </c>
    </row>
    <row r="1302" spans="1:17" x14ac:dyDescent="0.25">
      <c r="A1302" s="125" t="str">
        <f t="shared" si="211"/>
        <v/>
      </c>
      <c r="B1302" s="123" t="str">
        <f t="shared" si="212"/>
        <v/>
      </c>
      <c r="C1302" s="125" t="str">
        <f t="shared" si="213"/>
        <v/>
      </c>
      <c r="D1302" s="42"/>
      <c r="E1302" s="23" t="str">
        <f>IF(D1302="","",VLOOKUP(D1302,MASTERLIST!$A:$E,3,FALSE))</f>
        <v/>
      </c>
      <c r="F1302" s="23" t="str">
        <f>IF(D1302="","",VLOOKUP(D1302,MASTERLIST!$A:$E,4,FALSE))</f>
        <v/>
      </c>
      <c r="G1302" s="23" t="str">
        <f>IF(D1302="","",VLOOKUP(D1302,MASTERLIST!$A:$E,5,FALSE))</f>
        <v/>
      </c>
      <c r="H1302" s="23" t="str">
        <f>IF(D1302="","",VLOOKUP(D1302,MASTERLIST!$A:$E,2,FALSE))</f>
        <v/>
      </c>
      <c r="I1302" s="42"/>
      <c r="J1302" s="42"/>
      <c r="K1302" s="42"/>
      <c r="L1302" s="41" t="str">
        <f t="shared" si="216"/>
        <v/>
      </c>
      <c r="M1302" s="41" t="str">
        <f t="shared" si="217"/>
        <v/>
      </c>
      <c r="N1302" s="22" t="str">
        <f t="shared" si="209"/>
        <v xml:space="preserve"> </v>
      </c>
      <c r="O1302" s="22" t="str">
        <f t="shared" si="214"/>
        <v/>
      </c>
      <c r="P1302" s="22" t="str">
        <f t="shared" si="210"/>
        <v/>
      </c>
      <c r="Q1302" s="22" t="str">
        <f t="shared" si="215"/>
        <v>D2</v>
      </c>
    </row>
    <row r="1303" spans="1:17" x14ac:dyDescent="0.25">
      <c r="A1303" s="125" t="str">
        <f t="shared" si="211"/>
        <v/>
      </c>
      <c r="B1303" s="123" t="str">
        <f t="shared" si="212"/>
        <v/>
      </c>
      <c r="C1303" s="125" t="str">
        <f t="shared" si="213"/>
        <v/>
      </c>
      <c r="D1303" s="42"/>
      <c r="E1303" s="23" t="str">
        <f>IF(D1303="","",VLOOKUP(D1303,MASTERLIST!$A:$E,3,FALSE))</f>
        <v/>
      </c>
      <c r="F1303" s="23" t="str">
        <f>IF(D1303="","",VLOOKUP(D1303,MASTERLIST!$A:$E,4,FALSE))</f>
        <v/>
      </c>
      <c r="G1303" s="23" t="str">
        <f>IF(D1303="","",VLOOKUP(D1303,MASTERLIST!$A:$E,5,FALSE))</f>
        <v/>
      </c>
      <c r="H1303" s="23" t="str">
        <f>IF(D1303="","",VLOOKUP(D1303,MASTERLIST!$A:$E,2,FALSE))</f>
        <v/>
      </c>
      <c r="I1303" s="42"/>
      <c r="J1303" s="42"/>
      <c r="K1303" s="42"/>
      <c r="L1303" s="41" t="str">
        <f t="shared" si="216"/>
        <v/>
      </c>
      <c r="M1303" s="41" t="str">
        <f t="shared" si="217"/>
        <v/>
      </c>
      <c r="N1303" s="22" t="str">
        <f t="shared" si="209"/>
        <v xml:space="preserve"> </v>
      </c>
      <c r="O1303" s="22" t="str">
        <f t="shared" si="214"/>
        <v/>
      </c>
      <c r="P1303" s="22" t="str">
        <f t="shared" si="210"/>
        <v/>
      </c>
      <c r="Q1303" s="22" t="str">
        <f t="shared" si="215"/>
        <v>D2</v>
      </c>
    </row>
    <row r="1304" spans="1:17" x14ac:dyDescent="0.25">
      <c r="A1304" s="125" t="str">
        <f t="shared" si="211"/>
        <v/>
      </c>
      <c r="B1304" s="123" t="str">
        <f t="shared" si="212"/>
        <v/>
      </c>
      <c r="C1304" s="125" t="str">
        <f t="shared" si="213"/>
        <v/>
      </c>
      <c r="D1304" s="42"/>
      <c r="E1304" s="23" t="str">
        <f>IF(D1304="","",VLOOKUP(D1304,MASTERLIST!$A:$E,3,FALSE))</f>
        <v/>
      </c>
      <c r="F1304" s="23" t="str">
        <f>IF(D1304="","",VLOOKUP(D1304,MASTERLIST!$A:$E,4,FALSE))</f>
        <v/>
      </c>
      <c r="G1304" s="23" t="str">
        <f>IF(D1304="","",VLOOKUP(D1304,MASTERLIST!$A:$E,5,FALSE))</f>
        <v/>
      </c>
      <c r="H1304" s="23" t="str">
        <f>IF(D1304="","",VLOOKUP(D1304,MASTERLIST!$A:$E,2,FALSE))</f>
        <v/>
      </c>
      <c r="I1304" s="42"/>
      <c r="J1304" s="42"/>
      <c r="K1304" s="42"/>
      <c r="L1304" s="41" t="str">
        <f t="shared" si="216"/>
        <v/>
      </c>
      <c r="M1304" s="41" t="str">
        <f t="shared" si="217"/>
        <v/>
      </c>
      <c r="N1304" s="22" t="str">
        <f t="shared" si="209"/>
        <v xml:space="preserve"> </v>
      </c>
      <c r="O1304" s="22" t="str">
        <f t="shared" si="214"/>
        <v/>
      </c>
      <c r="P1304" s="22" t="str">
        <f t="shared" si="210"/>
        <v/>
      </c>
      <c r="Q1304" s="22" t="str">
        <f t="shared" si="215"/>
        <v>D2</v>
      </c>
    </row>
    <row r="1305" spans="1:17" x14ac:dyDescent="0.25">
      <c r="A1305" s="125" t="str">
        <f t="shared" si="211"/>
        <v/>
      </c>
      <c r="B1305" s="123" t="str">
        <f t="shared" si="212"/>
        <v/>
      </c>
      <c r="C1305" s="125" t="str">
        <f t="shared" si="213"/>
        <v/>
      </c>
      <c r="D1305" s="42"/>
      <c r="E1305" s="23" t="str">
        <f>IF(D1305="","",VLOOKUP(D1305,MASTERLIST!$A:$E,3,FALSE))</f>
        <v/>
      </c>
      <c r="F1305" s="23" t="str">
        <f>IF(D1305="","",VLOOKUP(D1305,MASTERLIST!$A:$E,4,FALSE))</f>
        <v/>
      </c>
      <c r="G1305" s="23" t="str">
        <f>IF(D1305="","",VLOOKUP(D1305,MASTERLIST!$A:$E,5,FALSE))</f>
        <v/>
      </c>
      <c r="H1305" s="23" t="str">
        <f>IF(D1305="","",VLOOKUP(D1305,MASTERLIST!$A:$E,2,FALSE))</f>
        <v/>
      </c>
      <c r="I1305" s="42"/>
      <c r="J1305" s="42"/>
      <c r="K1305" s="42"/>
      <c r="L1305" s="41" t="str">
        <f t="shared" si="216"/>
        <v/>
      </c>
      <c r="M1305" s="41" t="str">
        <f t="shared" si="217"/>
        <v/>
      </c>
      <c r="N1305" s="22" t="str">
        <f t="shared" si="209"/>
        <v xml:space="preserve"> </v>
      </c>
      <c r="O1305" s="22" t="str">
        <f t="shared" si="214"/>
        <v/>
      </c>
      <c r="P1305" s="22" t="str">
        <f t="shared" si="210"/>
        <v/>
      </c>
      <c r="Q1305" s="22" t="str">
        <f t="shared" si="215"/>
        <v>D2</v>
      </c>
    </row>
    <row r="1306" spans="1:17" x14ac:dyDescent="0.25">
      <c r="A1306" s="125" t="str">
        <f t="shared" si="211"/>
        <v/>
      </c>
      <c r="B1306" s="123" t="str">
        <f t="shared" si="212"/>
        <v/>
      </c>
      <c r="C1306" s="125" t="str">
        <f t="shared" si="213"/>
        <v/>
      </c>
      <c r="D1306" s="42"/>
      <c r="E1306" s="23" t="str">
        <f>IF(D1306="","",VLOOKUP(D1306,MASTERLIST!$A:$E,3,FALSE))</f>
        <v/>
      </c>
      <c r="F1306" s="23" t="str">
        <f>IF(D1306="","",VLOOKUP(D1306,MASTERLIST!$A:$E,4,FALSE))</f>
        <v/>
      </c>
      <c r="G1306" s="23" t="str">
        <f>IF(D1306="","",VLOOKUP(D1306,MASTERLIST!$A:$E,5,FALSE))</f>
        <v/>
      </c>
      <c r="H1306" s="23" t="str">
        <f>IF(D1306="","",VLOOKUP(D1306,MASTERLIST!$A:$E,2,FALSE))</f>
        <v/>
      </c>
      <c r="I1306" s="42"/>
      <c r="J1306" s="42"/>
      <c r="K1306" s="42"/>
      <c r="L1306" s="41" t="str">
        <f t="shared" si="216"/>
        <v/>
      </c>
      <c r="M1306" s="41" t="str">
        <f t="shared" si="217"/>
        <v/>
      </c>
      <c r="N1306" s="22" t="str">
        <f t="shared" ref="N1306:N1369" si="218">CONCATENATE(E1306," ",F1306)</f>
        <v xml:space="preserve"> </v>
      </c>
      <c r="O1306" s="22" t="str">
        <f t="shared" si="214"/>
        <v/>
      </c>
      <c r="P1306" s="22" t="str">
        <f t="shared" ref="P1306:P1369" si="219">IF(I1306="",IF(J1306="","",$J$1),$I$1)</f>
        <v/>
      </c>
      <c r="Q1306" s="22" t="str">
        <f t="shared" si="215"/>
        <v>D2</v>
      </c>
    </row>
    <row r="1307" spans="1:17" x14ac:dyDescent="0.25">
      <c r="A1307" s="125" t="str">
        <f t="shared" si="211"/>
        <v/>
      </c>
      <c r="B1307" s="123" t="str">
        <f t="shared" si="212"/>
        <v/>
      </c>
      <c r="C1307" s="125" t="str">
        <f t="shared" si="213"/>
        <v/>
      </c>
      <c r="D1307" s="42"/>
      <c r="E1307" s="23" t="str">
        <f>IF(D1307="","",VLOOKUP(D1307,MASTERLIST!$A:$E,3,FALSE))</f>
        <v/>
      </c>
      <c r="F1307" s="23" t="str">
        <f>IF(D1307="","",VLOOKUP(D1307,MASTERLIST!$A:$E,4,FALSE))</f>
        <v/>
      </c>
      <c r="G1307" s="23" t="str">
        <f>IF(D1307="","",VLOOKUP(D1307,MASTERLIST!$A:$E,5,FALSE))</f>
        <v/>
      </c>
      <c r="H1307" s="23" t="str">
        <f>IF(D1307="","",VLOOKUP(D1307,MASTERLIST!$A:$E,2,FALSE))</f>
        <v/>
      </c>
      <c r="I1307" s="42"/>
      <c r="J1307" s="42"/>
      <c r="K1307" s="42"/>
      <c r="L1307" s="41" t="str">
        <f t="shared" si="216"/>
        <v/>
      </c>
      <c r="M1307" s="41" t="str">
        <f t="shared" si="217"/>
        <v/>
      </c>
      <c r="N1307" s="22" t="str">
        <f t="shared" si="218"/>
        <v xml:space="preserve"> </v>
      </c>
      <c r="O1307" s="22" t="str">
        <f t="shared" si="214"/>
        <v/>
      </c>
      <c r="P1307" s="22" t="str">
        <f t="shared" si="219"/>
        <v/>
      </c>
      <c r="Q1307" s="22" t="str">
        <f t="shared" si="215"/>
        <v>D2</v>
      </c>
    </row>
    <row r="1308" spans="1:17" x14ac:dyDescent="0.25">
      <c r="A1308" s="125" t="str">
        <f t="shared" si="211"/>
        <v/>
      </c>
      <c r="B1308" s="123" t="str">
        <f t="shared" si="212"/>
        <v/>
      </c>
      <c r="C1308" s="125" t="str">
        <f t="shared" si="213"/>
        <v/>
      </c>
      <c r="D1308" s="42"/>
      <c r="E1308" s="23" t="str">
        <f>IF(D1308="","",VLOOKUP(D1308,MASTERLIST!$A:$E,3,FALSE))</f>
        <v/>
      </c>
      <c r="F1308" s="23" t="str">
        <f>IF(D1308="","",VLOOKUP(D1308,MASTERLIST!$A:$E,4,FALSE))</f>
        <v/>
      </c>
      <c r="G1308" s="23" t="str">
        <f>IF(D1308="","",VLOOKUP(D1308,MASTERLIST!$A:$E,5,FALSE))</f>
        <v/>
      </c>
      <c r="H1308" s="23" t="str">
        <f>IF(D1308="","",VLOOKUP(D1308,MASTERLIST!$A:$E,2,FALSE))</f>
        <v/>
      </c>
      <c r="I1308" s="42"/>
      <c r="J1308" s="42"/>
      <c r="K1308" s="42"/>
      <c r="L1308" s="41" t="str">
        <f t="shared" si="216"/>
        <v/>
      </c>
      <c r="M1308" s="41" t="str">
        <f t="shared" si="217"/>
        <v/>
      </c>
      <c r="N1308" s="22" t="str">
        <f t="shared" si="218"/>
        <v xml:space="preserve"> </v>
      </c>
      <c r="O1308" s="22" t="str">
        <f t="shared" si="214"/>
        <v/>
      </c>
      <c r="P1308" s="22" t="str">
        <f t="shared" si="219"/>
        <v/>
      </c>
      <c r="Q1308" s="22" t="str">
        <f t="shared" si="215"/>
        <v>D2</v>
      </c>
    </row>
    <row r="1309" spans="1:17" x14ac:dyDescent="0.25">
      <c r="A1309" s="125" t="str">
        <f t="shared" si="211"/>
        <v/>
      </c>
      <c r="B1309" s="123" t="str">
        <f t="shared" si="212"/>
        <v/>
      </c>
      <c r="C1309" s="125" t="str">
        <f t="shared" si="213"/>
        <v/>
      </c>
      <c r="D1309" s="42"/>
      <c r="E1309" s="23" t="str">
        <f>IF(D1309="","",VLOOKUP(D1309,MASTERLIST!$A:$E,3,FALSE))</f>
        <v/>
      </c>
      <c r="F1309" s="23" t="str">
        <f>IF(D1309="","",VLOOKUP(D1309,MASTERLIST!$A:$E,4,FALSE))</f>
        <v/>
      </c>
      <c r="G1309" s="23" t="str">
        <f>IF(D1309="","",VLOOKUP(D1309,MASTERLIST!$A:$E,5,FALSE))</f>
        <v/>
      </c>
      <c r="H1309" s="23" t="str">
        <f>IF(D1309="","",VLOOKUP(D1309,MASTERLIST!$A:$E,2,FALSE))</f>
        <v/>
      </c>
      <c r="I1309" s="42"/>
      <c r="J1309" s="42"/>
      <c r="K1309" s="42"/>
      <c r="L1309" s="41" t="str">
        <f t="shared" si="216"/>
        <v/>
      </c>
      <c r="M1309" s="41" t="str">
        <f t="shared" si="217"/>
        <v/>
      </c>
      <c r="N1309" s="22" t="str">
        <f t="shared" si="218"/>
        <v xml:space="preserve"> </v>
      </c>
      <c r="O1309" s="22" t="str">
        <f t="shared" si="214"/>
        <v/>
      </c>
      <c r="P1309" s="22" t="str">
        <f t="shared" si="219"/>
        <v/>
      </c>
      <c r="Q1309" s="22" t="str">
        <f t="shared" si="215"/>
        <v>D2</v>
      </c>
    </row>
    <row r="1310" spans="1:17" x14ac:dyDescent="0.25">
      <c r="A1310" s="125" t="str">
        <f t="shared" si="211"/>
        <v/>
      </c>
      <c r="B1310" s="123" t="str">
        <f t="shared" si="212"/>
        <v/>
      </c>
      <c r="C1310" s="125" t="str">
        <f t="shared" si="213"/>
        <v/>
      </c>
      <c r="D1310" s="42"/>
      <c r="E1310" s="23" t="str">
        <f>IF(D1310="","",VLOOKUP(D1310,MASTERLIST!$A:$E,3,FALSE))</f>
        <v/>
      </c>
      <c r="F1310" s="23" t="str">
        <f>IF(D1310="","",VLOOKUP(D1310,MASTERLIST!$A:$E,4,FALSE))</f>
        <v/>
      </c>
      <c r="G1310" s="23" t="str">
        <f>IF(D1310="","",VLOOKUP(D1310,MASTERLIST!$A:$E,5,FALSE))</f>
        <v/>
      </c>
      <c r="H1310" s="23" t="str">
        <f>IF(D1310="","",VLOOKUP(D1310,MASTERLIST!$A:$E,2,FALSE))</f>
        <v/>
      </c>
      <c r="I1310" s="42"/>
      <c r="J1310" s="42"/>
      <c r="K1310" s="42"/>
      <c r="L1310" s="41" t="str">
        <f t="shared" si="216"/>
        <v/>
      </c>
      <c r="M1310" s="41" t="str">
        <f t="shared" si="217"/>
        <v/>
      </c>
      <c r="N1310" s="22" t="str">
        <f t="shared" si="218"/>
        <v xml:space="preserve"> </v>
      </c>
      <c r="O1310" s="22" t="str">
        <f t="shared" si="214"/>
        <v/>
      </c>
      <c r="P1310" s="22" t="str">
        <f t="shared" si="219"/>
        <v/>
      </c>
      <c r="Q1310" s="22" t="str">
        <f t="shared" si="215"/>
        <v>D2</v>
      </c>
    </row>
    <row r="1311" spans="1:17" x14ac:dyDescent="0.25">
      <c r="A1311" s="125" t="str">
        <f t="shared" si="211"/>
        <v/>
      </c>
      <c r="B1311" s="123" t="str">
        <f t="shared" si="212"/>
        <v/>
      </c>
      <c r="C1311" s="125" t="str">
        <f t="shared" si="213"/>
        <v/>
      </c>
      <c r="D1311" s="42"/>
      <c r="E1311" s="23" t="str">
        <f>IF(D1311="","",VLOOKUP(D1311,MASTERLIST!$A:$E,3,FALSE))</f>
        <v/>
      </c>
      <c r="F1311" s="23" t="str">
        <f>IF(D1311="","",VLOOKUP(D1311,MASTERLIST!$A:$E,4,FALSE))</f>
        <v/>
      </c>
      <c r="G1311" s="23" t="str">
        <f>IF(D1311="","",VLOOKUP(D1311,MASTERLIST!$A:$E,5,FALSE))</f>
        <v/>
      </c>
      <c r="H1311" s="23" t="str">
        <f>IF(D1311="","",VLOOKUP(D1311,MASTERLIST!$A:$E,2,FALSE))</f>
        <v/>
      </c>
      <c r="I1311" s="42"/>
      <c r="J1311" s="42"/>
      <c r="K1311" s="42"/>
      <c r="L1311" s="41" t="str">
        <f t="shared" si="216"/>
        <v/>
      </c>
      <c r="M1311" s="41" t="str">
        <f t="shared" si="217"/>
        <v/>
      </c>
      <c r="N1311" s="22" t="str">
        <f t="shared" si="218"/>
        <v xml:space="preserve"> </v>
      </c>
      <c r="O1311" s="22" t="str">
        <f t="shared" si="214"/>
        <v/>
      </c>
      <c r="P1311" s="22" t="str">
        <f t="shared" si="219"/>
        <v/>
      </c>
      <c r="Q1311" s="22" t="str">
        <f t="shared" si="215"/>
        <v>D2</v>
      </c>
    </row>
    <row r="1312" spans="1:17" x14ac:dyDescent="0.25">
      <c r="A1312" s="125" t="str">
        <f t="shared" si="211"/>
        <v/>
      </c>
      <c r="B1312" s="123" t="str">
        <f t="shared" si="212"/>
        <v/>
      </c>
      <c r="C1312" s="125" t="str">
        <f t="shared" si="213"/>
        <v/>
      </c>
      <c r="D1312" s="42"/>
      <c r="E1312" s="23" t="str">
        <f>IF(D1312="","",VLOOKUP(D1312,MASTERLIST!$A:$E,3,FALSE))</f>
        <v/>
      </c>
      <c r="F1312" s="23" t="str">
        <f>IF(D1312="","",VLOOKUP(D1312,MASTERLIST!$A:$E,4,FALSE))</f>
        <v/>
      </c>
      <c r="G1312" s="23" t="str">
        <f>IF(D1312="","",VLOOKUP(D1312,MASTERLIST!$A:$E,5,FALSE))</f>
        <v/>
      </c>
      <c r="H1312" s="23" t="str">
        <f>IF(D1312="","",VLOOKUP(D1312,MASTERLIST!$A:$E,2,FALSE))</f>
        <v/>
      </c>
      <c r="I1312" s="42"/>
      <c r="J1312" s="42"/>
      <c r="K1312" s="42"/>
      <c r="L1312" s="41" t="str">
        <f t="shared" si="216"/>
        <v/>
      </c>
      <c r="M1312" s="41" t="str">
        <f t="shared" si="217"/>
        <v/>
      </c>
      <c r="N1312" s="22" t="str">
        <f t="shared" si="218"/>
        <v xml:space="preserve"> </v>
      </c>
      <c r="O1312" s="22" t="str">
        <f t="shared" si="214"/>
        <v/>
      </c>
      <c r="P1312" s="22" t="str">
        <f t="shared" si="219"/>
        <v/>
      </c>
      <c r="Q1312" s="22" t="str">
        <f t="shared" si="215"/>
        <v>D2</v>
      </c>
    </row>
    <row r="1313" spans="1:17" x14ac:dyDescent="0.25">
      <c r="A1313" s="125" t="str">
        <f t="shared" si="211"/>
        <v/>
      </c>
      <c r="B1313" s="123" t="str">
        <f t="shared" si="212"/>
        <v/>
      </c>
      <c r="C1313" s="125" t="str">
        <f t="shared" si="213"/>
        <v/>
      </c>
      <c r="D1313" s="42"/>
      <c r="E1313" s="23" t="str">
        <f>IF(D1313="","",VLOOKUP(D1313,MASTERLIST!$A:$E,3,FALSE))</f>
        <v/>
      </c>
      <c r="F1313" s="23" t="str">
        <f>IF(D1313="","",VLOOKUP(D1313,MASTERLIST!$A:$E,4,FALSE))</f>
        <v/>
      </c>
      <c r="G1313" s="23" t="str">
        <f>IF(D1313="","",VLOOKUP(D1313,MASTERLIST!$A:$E,5,FALSE))</f>
        <v/>
      </c>
      <c r="H1313" s="23" t="str">
        <f>IF(D1313="","",VLOOKUP(D1313,MASTERLIST!$A:$E,2,FALSE))</f>
        <v/>
      </c>
      <c r="I1313" s="42"/>
      <c r="J1313" s="42"/>
      <c r="K1313" s="42"/>
      <c r="L1313" s="41" t="str">
        <f t="shared" si="216"/>
        <v/>
      </c>
      <c r="M1313" s="41" t="str">
        <f t="shared" si="217"/>
        <v/>
      </c>
      <c r="N1313" s="22" t="str">
        <f t="shared" si="218"/>
        <v xml:space="preserve"> </v>
      </c>
      <c r="O1313" s="22" t="str">
        <f t="shared" si="214"/>
        <v/>
      </c>
      <c r="P1313" s="22" t="str">
        <f t="shared" si="219"/>
        <v/>
      </c>
      <c r="Q1313" s="22" t="str">
        <f t="shared" si="215"/>
        <v>D2</v>
      </c>
    </row>
    <row r="1314" spans="1:17" x14ac:dyDescent="0.25">
      <c r="A1314" s="125" t="str">
        <f t="shared" si="211"/>
        <v/>
      </c>
      <c r="B1314" s="123" t="str">
        <f t="shared" si="212"/>
        <v/>
      </c>
      <c r="C1314" s="125" t="str">
        <f t="shared" si="213"/>
        <v/>
      </c>
      <c r="D1314" s="42"/>
      <c r="E1314" s="23" t="str">
        <f>IF(D1314="","",VLOOKUP(D1314,MASTERLIST!$A:$E,3,FALSE))</f>
        <v/>
      </c>
      <c r="F1314" s="23" t="str">
        <f>IF(D1314="","",VLOOKUP(D1314,MASTERLIST!$A:$E,4,FALSE))</f>
        <v/>
      </c>
      <c r="G1314" s="23" t="str">
        <f>IF(D1314="","",VLOOKUP(D1314,MASTERLIST!$A:$E,5,FALSE))</f>
        <v/>
      </c>
      <c r="H1314" s="23" t="str">
        <f>IF(D1314="","",VLOOKUP(D1314,MASTERLIST!$A:$E,2,FALSE))</f>
        <v/>
      </c>
      <c r="I1314" s="42"/>
      <c r="J1314" s="42"/>
      <c r="K1314" s="42"/>
      <c r="L1314" s="41" t="str">
        <f t="shared" si="216"/>
        <v/>
      </c>
      <c r="M1314" s="41" t="str">
        <f t="shared" si="217"/>
        <v/>
      </c>
      <c r="N1314" s="22" t="str">
        <f t="shared" si="218"/>
        <v xml:space="preserve"> </v>
      </c>
      <c r="O1314" s="22" t="str">
        <f t="shared" si="214"/>
        <v/>
      </c>
      <c r="P1314" s="22" t="str">
        <f t="shared" si="219"/>
        <v/>
      </c>
      <c r="Q1314" s="22" t="str">
        <f t="shared" si="215"/>
        <v>D2</v>
      </c>
    </row>
    <row r="1315" spans="1:17" x14ac:dyDescent="0.25">
      <c r="A1315" s="125" t="str">
        <f t="shared" si="211"/>
        <v/>
      </c>
      <c r="B1315" s="123" t="str">
        <f t="shared" si="212"/>
        <v/>
      </c>
      <c r="C1315" s="125" t="str">
        <f t="shared" si="213"/>
        <v/>
      </c>
      <c r="D1315" s="42"/>
      <c r="E1315" s="23" t="str">
        <f>IF(D1315="","",VLOOKUP(D1315,MASTERLIST!$A:$E,3,FALSE))</f>
        <v/>
      </c>
      <c r="F1315" s="23" t="str">
        <f>IF(D1315="","",VLOOKUP(D1315,MASTERLIST!$A:$E,4,FALSE))</f>
        <v/>
      </c>
      <c r="G1315" s="23" t="str">
        <f>IF(D1315="","",VLOOKUP(D1315,MASTERLIST!$A:$E,5,FALSE))</f>
        <v/>
      </c>
      <c r="H1315" s="23" t="str">
        <f>IF(D1315="","",VLOOKUP(D1315,MASTERLIST!$A:$E,2,FALSE))</f>
        <v/>
      </c>
      <c r="I1315" s="42"/>
      <c r="J1315" s="42"/>
      <c r="K1315" s="42"/>
      <c r="L1315" s="41" t="str">
        <f t="shared" si="216"/>
        <v/>
      </c>
      <c r="M1315" s="41" t="str">
        <f t="shared" si="217"/>
        <v/>
      </c>
      <c r="N1315" s="22" t="str">
        <f t="shared" si="218"/>
        <v xml:space="preserve"> </v>
      </c>
      <c r="O1315" s="22" t="str">
        <f t="shared" si="214"/>
        <v/>
      </c>
      <c r="P1315" s="22" t="str">
        <f t="shared" si="219"/>
        <v/>
      </c>
      <c r="Q1315" s="22" t="str">
        <f t="shared" si="215"/>
        <v>D2</v>
      </c>
    </row>
    <row r="1316" spans="1:17" x14ac:dyDescent="0.25">
      <c r="A1316" s="125" t="str">
        <f t="shared" ref="A1316:A1379" si="220">IF(D1316="","",A1315)</f>
        <v/>
      </c>
      <c r="B1316" s="123" t="str">
        <f t="shared" ref="B1316:B1379" si="221">IF(D1316="","",B1315)</f>
        <v/>
      </c>
      <c r="C1316" s="125" t="str">
        <f t="shared" ref="C1316:C1379" si="222">IF(D1316="","",C1315)</f>
        <v/>
      </c>
      <c r="D1316" s="42"/>
      <c r="E1316" s="23" t="str">
        <f>IF(D1316="","",VLOOKUP(D1316,MASTERLIST!$A:$E,3,FALSE))</f>
        <v/>
      </c>
      <c r="F1316" s="23" t="str">
        <f>IF(D1316="","",VLOOKUP(D1316,MASTERLIST!$A:$E,4,FALSE))</f>
        <v/>
      </c>
      <c r="G1316" s="23" t="str">
        <f>IF(D1316="","",VLOOKUP(D1316,MASTERLIST!$A:$E,5,FALSE))</f>
        <v/>
      </c>
      <c r="H1316" s="23" t="str">
        <f>IF(D1316="","",VLOOKUP(D1316,MASTERLIST!$A:$E,2,FALSE))</f>
        <v/>
      </c>
      <c r="I1316" s="42"/>
      <c r="J1316" s="42"/>
      <c r="K1316" s="42"/>
      <c r="L1316" s="41" t="str">
        <f t="shared" si="216"/>
        <v/>
      </c>
      <c r="M1316" s="41" t="str">
        <f t="shared" si="217"/>
        <v/>
      </c>
      <c r="N1316" s="22" t="str">
        <f t="shared" si="218"/>
        <v xml:space="preserve"> </v>
      </c>
      <c r="O1316" s="22" t="str">
        <f t="shared" si="214"/>
        <v/>
      </c>
      <c r="P1316" s="22" t="str">
        <f t="shared" si="219"/>
        <v/>
      </c>
      <c r="Q1316" s="22" t="str">
        <f t="shared" si="215"/>
        <v>D2</v>
      </c>
    </row>
    <row r="1317" spans="1:17" x14ac:dyDescent="0.25">
      <c r="A1317" s="125" t="str">
        <f t="shared" si="220"/>
        <v/>
      </c>
      <c r="B1317" s="123" t="str">
        <f t="shared" si="221"/>
        <v/>
      </c>
      <c r="C1317" s="125" t="str">
        <f t="shared" si="222"/>
        <v/>
      </c>
      <c r="D1317" s="42"/>
      <c r="E1317" s="23" t="str">
        <f>IF(D1317="","",VLOOKUP(D1317,MASTERLIST!$A:$E,3,FALSE))</f>
        <v/>
      </c>
      <c r="F1317" s="23" t="str">
        <f>IF(D1317="","",VLOOKUP(D1317,MASTERLIST!$A:$E,4,FALSE))</f>
        <v/>
      </c>
      <c r="G1317" s="23" t="str">
        <f>IF(D1317="","",VLOOKUP(D1317,MASTERLIST!$A:$E,5,FALSE))</f>
        <v/>
      </c>
      <c r="H1317" s="23" t="str">
        <f>IF(D1317="","",VLOOKUP(D1317,MASTERLIST!$A:$E,2,FALSE))</f>
        <v/>
      </c>
      <c r="I1317" s="42"/>
      <c r="J1317" s="42"/>
      <c r="K1317" s="42"/>
      <c r="L1317" s="41" t="str">
        <f t="shared" si="216"/>
        <v/>
      </c>
      <c r="M1317" s="41" t="str">
        <f t="shared" si="217"/>
        <v/>
      </c>
      <c r="N1317" s="22" t="str">
        <f t="shared" si="218"/>
        <v xml:space="preserve"> </v>
      </c>
      <c r="O1317" s="22" t="str">
        <f t="shared" si="214"/>
        <v/>
      </c>
      <c r="P1317" s="22" t="str">
        <f t="shared" si="219"/>
        <v/>
      </c>
      <c r="Q1317" s="22" t="str">
        <f t="shared" si="215"/>
        <v>D2</v>
      </c>
    </row>
    <row r="1318" spans="1:17" x14ac:dyDescent="0.25">
      <c r="A1318" s="125" t="str">
        <f t="shared" si="220"/>
        <v/>
      </c>
      <c r="B1318" s="123" t="str">
        <f t="shared" si="221"/>
        <v/>
      </c>
      <c r="C1318" s="125" t="str">
        <f t="shared" si="222"/>
        <v/>
      </c>
      <c r="D1318" s="42"/>
      <c r="E1318" s="23" t="str">
        <f>IF(D1318="","",VLOOKUP(D1318,MASTERLIST!$A:$E,3,FALSE))</f>
        <v/>
      </c>
      <c r="F1318" s="23" t="str">
        <f>IF(D1318="","",VLOOKUP(D1318,MASTERLIST!$A:$E,4,FALSE))</f>
        <v/>
      </c>
      <c r="G1318" s="23" t="str">
        <f>IF(D1318="","",VLOOKUP(D1318,MASTERLIST!$A:$E,5,FALSE))</f>
        <v/>
      </c>
      <c r="H1318" s="23" t="str">
        <f>IF(D1318="","",VLOOKUP(D1318,MASTERLIST!$A:$E,2,FALSE))</f>
        <v/>
      </c>
      <c r="I1318" s="42"/>
      <c r="J1318" s="42"/>
      <c r="K1318" s="42"/>
      <c r="L1318" s="41" t="str">
        <f t="shared" si="216"/>
        <v/>
      </c>
      <c r="M1318" s="41" t="str">
        <f t="shared" si="217"/>
        <v/>
      </c>
      <c r="N1318" s="22" t="str">
        <f t="shared" si="218"/>
        <v xml:space="preserve"> </v>
      </c>
      <c r="O1318" s="22" t="str">
        <f t="shared" si="214"/>
        <v/>
      </c>
      <c r="P1318" s="22" t="str">
        <f t="shared" si="219"/>
        <v/>
      </c>
      <c r="Q1318" s="22" t="str">
        <f t="shared" si="215"/>
        <v>D2</v>
      </c>
    </row>
    <row r="1319" spans="1:17" x14ac:dyDescent="0.25">
      <c r="A1319" s="125" t="str">
        <f t="shared" si="220"/>
        <v/>
      </c>
      <c r="B1319" s="123" t="str">
        <f t="shared" si="221"/>
        <v/>
      </c>
      <c r="C1319" s="125" t="str">
        <f t="shared" si="222"/>
        <v/>
      </c>
      <c r="D1319" s="42"/>
      <c r="E1319" s="23" t="str">
        <f>IF(D1319="","",VLOOKUP(D1319,MASTERLIST!$A:$E,3,FALSE))</f>
        <v/>
      </c>
      <c r="F1319" s="23" t="str">
        <f>IF(D1319="","",VLOOKUP(D1319,MASTERLIST!$A:$E,4,FALSE))</f>
        <v/>
      </c>
      <c r="G1319" s="23" t="str">
        <f>IF(D1319="","",VLOOKUP(D1319,MASTERLIST!$A:$E,5,FALSE))</f>
        <v/>
      </c>
      <c r="H1319" s="23" t="str">
        <f>IF(D1319="","",VLOOKUP(D1319,MASTERLIST!$A:$E,2,FALSE))</f>
        <v/>
      </c>
      <c r="I1319" s="42"/>
      <c r="J1319" s="42"/>
      <c r="K1319" s="42"/>
      <c r="L1319" s="41" t="str">
        <f t="shared" si="216"/>
        <v/>
      </c>
      <c r="M1319" s="41" t="str">
        <f t="shared" si="217"/>
        <v/>
      </c>
      <c r="N1319" s="22" t="str">
        <f t="shared" si="218"/>
        <v xml:space="preserve"> </v>
      </c>
      <c r="O1319" s="22" t="str">
        <f t="shared" si="214"/>
        <v/>
      </c>
      <c r="P1319" s="22" t="str">
        <f t="shared" si="219"/>
        <v/>
      </c>
      <c r="Q1319" s="22" t="str">
        <f t="shared" si="215"/>
        <v>D2</v>
      </c>
    </row>
    <row r="1320" spans="1:17" x14ac:dyDescent="0.25">
      <c r="A1320" s="125" t="str">
        <f t="shared" si="220"/>
        <v/>
      </c>
      <c r="B1320" s="123" t="str">
        <f t="shared" si="221"/>
        <v/>
      </c>
      <c r="C1320" s="125" t="str">
        <f t="shared" si="222"/>
        <v/>
      </c>
      <c r="D1320" s="42"/>
      <c r="E1320" s="23" t="str">
        <f>IF(D1320="","",VLOOKUP(D1320,MASTERLIST!$A:$E,3,FALSE))</f>
        <v/>
      </c>
      <c r="F1320" s="23" t="str">
        <f>IF(D1320="","",VLOOKUP(D1320,MASTERLIST!$A:$E,4,FALSE))</f>
        <v/>
      </c>
      <c r="G1320" s="23" t="str">
        <f>IF(D1320="","",VLOOKUP(D1320,MASTERLIST!$A:$E,5,FALSE))</f>
        <v/>
      </c>
      <c r="H1320" s="23" t="str">
        <f>IF(D1320="","",VLOOKUP(D1320,MASTERLIST!$A:$E,2,FALSE))</f>
        <v/>
      </c>
      <c r="I1320" s="42"/>
      <c r="J1320" s="42"/>
      <c r="K1320" s="42"/>
      <c r="L1320" s="41" t="str">
        <f t="shared" si="216"/>
        <v/>
      </c>
      <c r="M1320" s="41" t="str">
        <f t="shared" si="217"/>
        <v/>
      </c>
      <c r="N1320" s="22" t="str">
        <f t="shared" si="218"/>
        <v xml:space="preserve"> </v>
      </c>
      <c r="O1320" s="22" t="str">
        <f t="shared" si="214"/>
        <v/>
      </c>
      <c r="P1320" s="22" t="str">
        <f t="shared" si="219"/>
        <v/>
      </c>
      <c r="Q1320" s="22" t="str">
        <f t="shared" si="215"/>
        <v>D2</v>
      </c>
    </row>
    <row r="1321" spans="1:17" x14ac:dyDescent="0.25">
      <c r="A1321" s="125" t="str">
        <f t="shared" si="220"/>
        <v/>
      </c>
      <c r="B1321" s="123" t="str">
        <f t="shared" si="221"/>
        <v/>
      </c>
      <c r="C1321" s="125" t="str">
        <f t="shared" si="222"/>
        <v/>
      </c>
      <c r="D1321" s="42"/>
      <c r="E1321" s="23" t="str">
        <f>IF(D1321="","",VLOOKUP(D1321,MASTERLIST!$A:$E,3,FALSE))</f>
        <v/>
      </c>
      <c r="F1321" s="23" t="str">
        <f>IF(D1321="","",VLOOKUP(D1321,MASTERLIST!$A:$E,4,FALSE))</f>
        <v/>
      </c>
      <c r="G1321" s="23" t="str">
        <f>IF(D1321="","",VLOOKUP(D1321,MASTERLIST!$A:$E,5,FALSE))</f>
        <v/>
      </c>
      <c r="H1321" s="23" t="str">
        <f>IF(D1321="","",VLOOKUP(D1321,MASTERLIST!$A:$E,2,FALSE))</f>
        <v/>
      </c>
      <c r="I1321" s="42"/>
      <c r="J1321" s="42"/>
      <c r="K1321" s="42"/>
      <c r="L1321" s="41" t="str">
        <f t="shared" si="216"/>
        <v/>
      </c>
      <c r="M1321" s="41" t="str">
        <f t="shared" si="217"/>
        <v/>
      </c>
      <c r="N1321" s="22" t="str">
        <f t="shared" si="218"/>
        <v xml:space="preserve"> </v>
      </c>
      <c r="O1321" s="22" t="str">
        <f t="shared" si="214"/>
        <v/>
      </c>
      <c r="P1321" s="22" t="str">
        <f t="shared" si="219"/>
        <v/>
      </c>
      <c r="Q1321" s="22" t="str">
        <f t="shared" si="215"/>
        <v>D2</v>
      </c>
    </row>
    <row r="1322" spans="1:17" x14ac:dyDescent="0.25">
      <c r="A1322" s="125" t="str">
        <f t="shared" si="220"/>
        <v/>
      </c>
      <c r="B1322" s="123" t="str">
        <f t="shared" si="221"/>
        <v/>
      </c>
      <c r="C1322" s="125" t="str">
        <f t="shared" si="222"/>
        <v/>
      </c>
      <c r="D1322" s="42"/>
      <c r="E1322" s="23" t="str">
        <f>IF(D1322="","",VLOOKUP(D1322,MASTERLIST!$A:$E,3,FALSE))</f>
        <v/>
      </c>
      <c r="F1322" s="23" t="str">
        <f>IF(D1322="","",VLOOKUP(D1322,MASTERLIST!$A:$E,4,FALSE))</f>
        <v/>
      </c>
      <c r="G1322" s="23" t="str">
        <f>IF(D1322="","",VLOOKUP(D1322,MASTERLIST!$A:$E,5,FALSE))</f>
        <v/>
      </c>
      <c r="H1322" s="23" t="str">
        <f>IF(D1322="","",VLOOKUP(D1322,MASTERLIST!$A:$E,2,FALSE))</f>
        <v/>
      </c>
      <c r="I1322" s="42"/>
      <c r="J1322" s="42"/>
      <c r="K1322" s="42"/>
      <c r="L1322" s="41" t="str">
        <f t="shared" si="216"/>
        <v/>
      </c>
      <c r="M1322" s="41" t="str">
        <f t="shared" si="217"/>
        <v/>
      </c>
      <c r="N1322" s="22" t="str">
        <f t="shared" si="218"/>
        <v xml:space="preserve"> </v>
      </c>
      <c r="O1322" s="22" t="str">
        <f t="shared" si="214"/>
        <v/>
      </c>
      <c r="P1322" s="22" t="str">
        <f t="shared" si="219"/>
        <v/>
      </c>
      <c r="Q1322" s="22" t="str">
        <f t="shared" si="215"/>
        <v>D2</v>
      </c>
    </row>
    <row r="1323" spans="1:17" x14ac:dyDescent="0.25">
      <c r="A1323" s="125" t="str">
        <f t="shared" si="220"/>
        <v/>
      </c>
      <c r="B1323" s="123" t="str">
        <f t="shared" si="221"/>
        <v/>
      </c>
      <c r="C1323" s="125" t="str">
        <f t="shared" si="222"/>
        <v/>
      </c>
      <c r="D1323" s="42"/>
      <c r="E1323" s="23" t="str">
        <f>IF(D1323="","",VLOOKUP(D1323,MASTERLIST!$A:$E,3,FALSE))</f>
        <v/>
      </c>
      <c r="F1323" s="23" t="str">
        <f>IF(D1323="","",VLOOKUP(D1323,MASTERLIST!$A:$E,4,FALSE))</f>
        <v/>
      </c>
      <c r="G1323" s="23" t="str">
        <f>IF(D1323="","",VLOOKUP(D1323,MASTERLIST!$A:$E,5,FALSE))</f>
        <v/>
      </c>
      <c r="H1323" s="23" t="str">
        <f>IF(D1323="","",VLOOKUP(D1323,MASTERLIST!$A:$E,2,FALSE))</f>
        <v/>
      </c>
      <c r="I1323" s="42"/>
      <c r="J1323" s="42"/>
      <c r="K1323" s="42"/>
      <c r="L1323" s="41" t="str">
        <f t="shared" si="216"/>
        <v/>
      </c>
      <c r="M1323" s="41" t="str">
        <f t="shared" si="217"/>
        <v/>
      </c>
      <c r="N1323" s="22" t="str">
        <f t="shared" si="218"/>
        <v xml:space="preserve"> </v>
      </c>
      <c r="O1323" s="22" t="str">
        <f t="shared" si="214"/>
        <v/>
      </c>
      <c r="P1323" s="22" t="str">
        <f t="shared" si="219"/>
        <v/>
      </c>
      <c r="Q1323" s="22" t="str">
        <f t="shared" si="215"/>
        <v>D2</v>
      </c>
    </row>
    <row r="1324" spans="1:17" x14ac:dyDescent="0.25">
      <c r="A1324" s="125" t="str">
        <f t="shared" si="220"/>
        <v/>
      </c>
      <c r="B1324" s="123" t="str">
        <f t="shared" si="221"/>
        <v/>
      </c>
      <c r="C1324" s="125" t="str">
        <f t="shared" si="222"/>
        <v/>
      </c>
      <c r="D1324" s="42"/>
      <c r="E1324" s="23" t="str">
        <f>IF(D1324="","",VLOOKUP(D1324,MASTERLIST!$A:$E,3,FALSE))</f>
        <v/>
      </c>
      <c r="F1324" s="23" t="str">
        <f>IF(D1324="","",VLOOKUP(D1324,MASTERLIST!$A:$E,4,FALSE))</f>
        <v/>
      </c>
      <c r="G1324" s="23" t="str">
        <f>IF(D1324="","",VLOOKUP(D1324,MASTERLIST!$A:$E,5,FALSE))</f>
        <v/>
      </c>
      <c r="H1324" s="23" t="str">
        <f>IF(D1324="","",VLOOKUP(D1324,MASTERLIST!$A:$E,2,FALSE))</f>
        <v/>
      </c>
      <c r="I1324" s="42"/>
      <c r="J1324" s="42"/>
      <c r="K1324" s="42"/>
      <c r="L1324" s="41" t="str">
        <f t="shared" si="216"/>
        <v/>
      </c>
      <c r="M1324" s="41" t="str">
        <f t="shared" si="217"/>
        <v/>
      </c>
      <c r="N1324" s="22" t="str">
        <f t="shared" si="218"/>
        <v xml:space="preserve"> </v>
      </c>
      <c r="O1324" s="22" t="str">
        <f t="shared" si="214"/>
        <v/>
      </c>
      <c r="P1324" s="22" t="str">
        <f t="shared" si="219"/>
        <v/>
      </c>
      <c r="Q1324" s="22" t="str">
        <f t="shared" si="215"/>
        <v>D2</v>
      </c>
    </row>
    <row r="1325" spans="1:17" x14ac:dyDescent="0.25">
      <c r="A1325" s="125" t="str">
        <f t="shared" si="220"/>
        <v/>
      </c>
      <c r="B1325" s="123" t="str">
        <f t="shared" si="221"/>
        <v/>
      </c>
      <c r="C1325" s="125" t="str">
        <f t="shared" si="222"/>
        <v/>
      </c>
      <c r="D1325" s="42"/>
      <c r="E1325" s="23" t="str">
        <f>IF(D1325="","",VLOOKUP(D1325,MASTERLIST!$A:$E,3,FALSE))</f>
        <v/>
      </c>
      <c r="F1325" s="23" t="str">
        <f>IF(D1325="","",VLOOKUP(D1325,MASTERLIST!$A:$E,4,FALSE))</f>
        <v/>
      </c>
      <c r="G1325" s="23" t="str">
        <f>IF(D1325="","",VLOOKUP(D1325,MASTERLIST!$A:$E,5,FALSE))</f>
        <v/>
      </c>
      <c r="H1325" s="23" t="str">
        <f>IF(D1325="","",VLOOKUP(D1325,MASTERLIST!$A:$E,2,FALSE))</f>
        <v/>
      </c>
      <c r="I1325" s="42"/>
      <c r="J1325" s="42"/>
      <c r="K1325" s="42"/>
      <c r="L1325" s="41" t="str">
        <f t="shared" si="216"/>
        <v/>
      </c>
      <c r="M1325" s="41" t="str">
        <f t="shared" si="217"/>
        <v/>
      </c>
      <c r="N1325" s="22" t="str">
        <f t="shared" si="218"/>
        <v xml:space="preserve"> </v>
      </c>
      <c r="O1325" s="22" t="str">
        <f t="shared" si="214"/>
        <v/>
      </c>
      <c r="P1325" s="22" t="str">
        <f t="shared" si="219"/>
        <v/>
      </c>
      <c r="Q1325" s="22" t="str">
        <f t="shared" si="215"/>
        <v>D2</v>
      </c>
    </row>
    <row r="1326" spans="1:17" x14ac:dyDescent="0.25">
      <c r="A1326" s="125" t="str">
        <f t="shared" si="220"/>
        <v/>
      </c>
      <c r="B1326" s="123" t="str">
        <f t="shared" si="221"/>
        <v/>
      </c>
      <c r="C1326" s="125" t="str">
        <f t="shared" si="222"/>
        <v/>
      </c>
      <c r="D1326" s="42"/>
      <c r="E1326" s="23" t="str">
        <f>IF(D1326="","",VLOOKUP(D1326,MASTERLIST!$A:$E,3,FALSE))</f>
        <v/>
      </c>
      <c r="F1326" s="23" t="str">
        <f>IF(D1326="","",VLOOKUP(D1326,MASTERLIST!$A:$E,4,FALSE))</f>
        <v/>
      </c>
      <c r="G1326" s="23" t="str">
        <f>IF(D1326="","",VLOOKUP(D1326,MASTERLIST!$A:$E,5,FALSE))</f>
        <v/>
      </c>
      <c r="H1326" s="23" t="str">
        <f>IF(D1326="","",VLOOKUP(D1326,MASTERLIST!$A:$E,2,FALSE))</f>
        <v/>
      </c>
      <c r="I1326" s="42"/>
      <c r="J1326" s="42"/>
      <c r="K1326" s="42"/>
      <c r="L1326" s="41" t="str">
        <f t="shared" si="216"/>
        <v/>
      </c>
      <c r="M1326" s="41" t="str">
        <f t="shared" si="217"/>
        <v/>
      </c>
      <c r="N1326" s="22" t="str">
        <f t="shared" si="218"/>
        <v xml:space="preserve"> </v>
      </c>
      <c r="O1326" s="22" t="str">
        <f t="shared" si="214"/>
        <v/>
      </c>
      <c r="P1326" s="22" t="str">
        <f t="shared" si="219"/>
        <v/>
      </c>
      <c r="Q1326" s="22" t="str">
        <f t="shared" si="215"/>
        <v>D2</v>
      </c>
    </row>
    <row r="1327" spans="1:17" x14ac:dyDescent="0.25">
      <c r="A1327" s="125" t="str">
        <f t="shared" si="220"/>
        <v/>
      </c>
      <c r="B1327" s="123" t="str">
        <f t="shared" si="221"/>
        <v/>
      </c>
      <c r="C1327" s="125" t="str">
        <f t="shared" si="222"/>
        <v/>
      </c>
      <c r="D1327" s="42"/>
      <c r="E1327" s="23" t="str">
        <f>IF(D1327="","",VLOOKUP(D1327,MASTERLIST!$A:$E,3,FALSE))</f>
        <v/>
      </c>
      <c r="F1327" s="23" t="str">
        <f>IF(D1327="","",VLOOKUP(D1327,MASTERLIST!$A:$E,4,FALSE))</f>
        <v/>
      </c>
      <c r="G1327" s="23" t="str">
        <f>IF(D1327="","",VLOOKUP(D1327,MASTERLIST!$A:$E,5,FALSE))</f>
        <v/>
      </c>
      <c r="H1327" s="23" t="str">
        <f>IF(D1327="","",VLOOKUP(D1327,MASTERLIST!$A:$E,2,FALSE))</f>
        <v/>
      </c>
      <c r="I1327" s="42"/>
      <c r="J1327" s="42"/>
      <c r="K1327" s="42"/>
      <c r="L1327" s="41" t="str">
        <f t="shared" si="216"/>
        <v/>
      </c>
      <c r="M1327" s="41" t="str">
        <f t="shared" si="217"/>
        <v/>
      </c>
      <c r="N1327" s="22" t="str">
        <f t="shared" si="218"/>
        <v xml:space="preserve"> </v>
      </c>
      <c r="O1327" s="22" t="str">
        <f t="shared" si="214"/>
        <v/>
      </c>
      <c r="P1327" s="22" t="str">
        <f t="shared" si="219"/>
        <v/>
      </c>
      <c r="Q1327" s="22" t="str">
        <f t="shared" si="215"/>
        <v>D2</v>
      </c>
    </row>
    <row r="1328" spans="1:17" x14ac:dyDescent="0.25">
      <c r="A1328" s="125" t="str">
        <f t="shared" si="220"/>
        <v/>
      </c>
      <c r="B1328" s="123" t="str">
        <f t="shared" si="221"/>
        <v/>
      </c>
      <c r="C1328" s="125" t="str">
        <f t="shared" si="222"/>
        <v/>
      </c>
      <c r="D1328" s="42"/>
      <c r="E1328" s="23" t="str">
        <f>IF(D1328="","",VLOOKUP(D1328,MASTERLIST!$A:$E,3,FALSE))</f>
        <v/>
      </c>
      <c r="F1328" s="23" t="str">
        <f>IF(D1328="","",VLOOKUP(D1328,MASTERLIST!$A:$E,4,FALSE))</f>
        <v/>
      </c>
      <c r="G1328" s="23" t="str">
        <f>IF(D1328="","",VLOOKUP(D1328,MASTERLIST!$A:$E,5,FALSE))</f>
        <v/>
      </c>
      <c r="H1328" s="23" t="str">
        <f>IF(D1328="","",VLOOKUP(D1328,MASTERLIST!$A:$E,2,FALSE))</f>
        <v/>
      </c>
      <c r="I1328" s="42"/>
      <c r="J1328" s="42"/>
      <c r="K1328" s="42"/>
      <c r="L1328" s="41" t="str">
        <f t="shared" si="216"/>
        <v/>
      </c>
      <c r="M1328" s="41" t="str">
        <f t="shared" si="217"/>
        <v/>
      </c>
      <c r="N1328" s="22" t="str">
        <f t="shared" si="218"/>
        <v xml:space="preserve"> </v>
      </c>
      <c r="O1328" s="22" t="str">
        <f t="shared" si="214"/>
        <v/>
      </c>
      <c r="P1328" s="22" t="str">
        <f t="shared" si="219"/>
        <v/>
      </c>
      <c r="Q1328" s="22" t="str">
        <f t="shared" si="215"/>
        <v>D2</v>
      </c>
    </row>
    <row r="1329" spans="1:17" x14ac:dyDescent="0.25">
      <c r="A1329" s="125" t="str">
        <f t="shared" si="220"/>
        <v/>
      </c>
      <c r="B1329" s="123" t="str">
        <f t="shared" si="221"/>
        <v/>
      </c>
      <c r="C1329" s="125" t="str">
        <f t="shared" si="222"/>
        <v/>
      </c>
      <c r="D1329" s="42"/>
      <c r="E1329" s="23" t="str">
        <f>IF(D1329="","",VLOOKUP(D1329,MASTERLIST!$A:$E,3,FALSE))</f>
        <v/>
      </c>
      <c r="F1329" s="23" t="str">
        <f>IF(D1329="","",VLOOKUP(D1329,MASTERLIST!$A:$E,4,FALSE))</f>
        <v/>
      </c>
      <c r="G1329" s="23" t="str">
        <f>IF(D1329="","",VLOOKUP(D1329,MASTERLIST!$A:$E,5,FALSE))</f>
        <v/>
      </c>
      <c r="H1329" s="23" t="str">
        <f>IF(D1329="","",VLOOKUP(D1329,MASTERLIST!$A:$E,2,FALSE))</f>
        <v/>
      </c>
      <c r="I1329" s="42"/>
      <c r="J1329" s="42"/>
      <c r="K1329" s="42"/>
      <c r="L1329" s="41" t="str">
        <f t="shared" si="216"/>
        <v/>
      </c>
      <c r="M1329" s="41" t="str">
        <f t="shared" si="217"/>
        <v/>
      </c>
      <c r="N1329" s="22" t="str">
        <f t="shared" si="218"/>
        <v xml:space="preserve"> </v>
      </c>
      <c r="O1329" s="22" t="str">
        <f t="shared" si="214"/>
        <v/>
      </c>
      <c r="P1329" s="22" t="str">
        <f t="shared" si="219"/>
        <v/>
      </c>
      <c r="Q1329" s="22" t="str">
        <f t="shared" si="215"/>
        <v>D2</v>
      </c>
    </row>
    <row r="1330" spans="1:17" x14ac:dyDescent="0.25">
      <c r="A1330" s="125" t="str">
        <f t="shared" si="220"/>
        <v/>
      </c>
      <c r="B1330" s="123" t="str">
        <f t="shared" si="221"/>
        <v/>
      </c>
      <c r="C1330" s="125" t="str">
        <f t="shared" si="222"/>
        <v/>
      </c>
      <c r="D1330" s="42"/>
      <c r="E1330" s="23" t="str">
        <f>IF(D1330="","",VLOOKUP(D1330,MASTERLIST!$A:$E,3,FALSE))</f>
        <v/>
      </c>
      <c r="F1330" s="23" t="str">
        <f>IF(D1330="","",VLOOKUP(D1330,MASTERLIST!$A:$E,4,FALSE))</f>
        <v/>
      </c>
      <c r="G1330" s="23" t="str">
        <f>IF(D1330="","",VLOOKUP(D1330,MASTERLIST!$A:$E,5,FALSE))</f>
        <v/>
      </c>
      <c r="H1330" s="23" t="str">
        <f>IF(D1330="","",VLOOKUP(D1330,MASTERLIST!$A:$E,2,FALSE))</f>
        <v/>
      </c>
      <c r="I1330" s="42"/>
      <c r="J1330" s="42"/>
      <c r="K1330" s="42"/>
      <c r="L1330" s="41" t="str">
        <f t="shared" si="216"/>
        <v/>
      </c>
      <c r="M1330" s="41" t="str">
        <f t="shared" si="217"/>
        <v/>
      </c>
      <c r="N1330" s="22" t="str">
        <f t="shared" si="218"/>
        <v xml:space="preserve"> </v>
      </c>
      <c r="O1330" s="22" t="str">
        <f t="shared" si="214"/>
        <v/>
      </c>
      <c r="P1330" s="22" t="str">
        <f t="shared" si="219"/>
        <v/>
      </c>
      <c r="Q1330" s="22" t="str">
        <f t="shared" si="215"/>
        <v>D2</v>
      </c>
    </row>
    <row r="1331" spans="1:17" x14ac:dyDescent="0.25">
      <c r="A1331" s="125" t="str">
        <f t="shared" si="220"/>
        <v/>
      </c>
      <c r="B1331" s="123" t="str">
        <f t="shared" si="221"/>
        <v/>
      </c>
      <c r="C1331" s="125" t="str">
        <f t="shared" si="222"/>
        <v/>
      </c>
      <c r="D1331" s="42"/>
      <c r="E1331" s="23" t="str">
        <f>IF(D1331="","",VLOOKUP(D1331,MASTERLIST!$A:$E,3,FALSE))</f>
        <v/>
      </c>
      <c r="F1331" s="23" t="str">
        <f>IF(D1331="","",VLOOKUP(D1331,MASTERLIST!$A:$E,4,FALSE))</f>
        <v/>
      </c>
      <c r="G1331" s="23" t="str">
        <f>IF(D1331="","",VLOOKUP(D1331,MASTERLIST!$A:$E,5,FALSE))</f>
        <v/>
      </c>
      <c r="H1331" s="23" t="str">
        <f>IF(D1331="","",VLOOKUP(D1331,MASTERLIST!$A:$E,2,FALSE))</f>
        <v/>
      </c>
      <c r="I1331" s="42"/>
      <c r="J1331" s="42"/>
      <c r="K1331" s="42"/>
      <c r="L1331" s="41" t="str">
        <f t="shared" si="216"/>
        <v/>
      </c>
      <c r="M1331" s="41" t="str">
        <f t="shared" si="217"/>
        <v/>
      </c>
      <c r="N1331" s="22" t="str">
        <f t="shared" si="218"/>
        <v xml:space="preserve"> </v>
      </c>
      <c r="O1331" s="22" t="str">
        <f t="shared" si="214"/>
        <v/>
      </c>
      <c r="P1331" s="22" t="str">
        <f t="shared" si="219"/>
        <v/>
      </c>
      <c r="Q1331" s="22" t="str">
        <f t="shared" si="215"/>
        <v>D2</v>
      </c>
    </row>
    <row r="1332" spans="1:17" x14ac:dyDescent="0.25">
      <c r="A1332" s="125" t="str">
        <f t="shared" si="220"/>
        <v/>
      </c>
      <c r="B1332" s="123" t="str">
        <f t="shared" si="221"/>
        <v/>
      </c>
      <c r="C1332" s="125" t="str">
        <f t="shared" si="222"/>
        <v/>
      </c>
      <c r="D1332" s="42"/>
      <c r="E1332" s="23" t="str">
        <f>IF(D1332="","",VLOOKUP(D1332,MASTERLIST!$A:$E,3,FALSE))</f>
        <v/>
      </c>
      <c r="F1332" s="23" t="str">
        <f>IF(D1332="","",VLOOKUP(D1332,MASTERLIST!$A:$E,4,FALSE))</f>
        <v/>
      </c>
      <c r="G1332" s="23" t="str">
        <f>IF(D1332="","",VLOOKUP(D1332,MASTERLIST!$A:$E,5,FALSE))</f>
        <v/>
      </c>
      <c r="H1332" s="23" t="str">
        <f>IF(D1332="","",VLOOKUP(D1332,MASTERLIST!$A:$E,2,FALSE))</f>
        <v/>
      </c>
      <c r="I1332" s="42"/>
      <c r="J1332" s="42"/>
      <c r="K1332" s="42"/>
      <c r="L1332" s="41" t="str">
        <f t="shared" si="216"/>
        <v/>
      </c>
      <c r="M1332" s="41" t="str">
        <f t="shared" si="217"/>
        <v/>
      </c>
      <c r="N1332" s="22" t="str">
        <f t="shared" si="218"/>
        <v xml:space="preserve"> </v>
      </c>
      <c r="O1332" s="22" t="str">
        <f t="shared" si="214"/>
        <v/>
      </c>
      <c r="P1332" s="22" t="str">
        <f t="shared" si="219"/>
        <v/>
      </c>
      <c r="Q1332" s="22" t="str">
        <f t="shared" si="215"/>
        <v>D2</v>
      </c>
    </row>
    <row r="1333" spans="1:17" x14ac:dyDescent="0.25">
      <c r="A1333" s="125" t="str">
        <f t="shared" si="220"/>
        <v/>
      </c>
      <c r="B1333" s="123" t="str">
        <f t="shared" si="221"/>
        <v/>
      </c>
      <c r="C1333" s="125" t="str">
        <f t="shared" si="222"/>
        <v/>
      </c>
      <c r="D1333" s="42"/>
      <c r="E1333" s="23" t="str">
        <f>IF(D1333="","",VLOOKUP(D1333,MASTERLIST!$A:$E,3,FALSE))</f>
        <v/>
      </c>
      <c r="F1333" s="23" t="str">
        <f>IF(D1333="","",VLOOKUP(D1333,MASTERLIST!$A:$E,4,FALSE))</f>
        <v/>
      </c>
      <c r="G1333" s="23" t="str">
        <f>IF(D1333="","",VLOOKUP(D1333,MASTERLIST!$A:$E,5,FALSE))</f>
        <v/>
      </c>
      <c r="H1333" s="23" t="str">
        <f>IF(D1333="","",VLOOKUP(D1333,MASTERLIST!$A:$E,2,FALSE))</f>
        <v/>
      </c>
      <c r="I1333" s="42"/>
      <c r="J1333" s="42"/>
      <c r="K1333" s="42"/>
      <c r="L1333" s="41" t="str">
        <f t="shared" si="216"/>
        <v/>
      </c>
      <c r="M1333" s="41" t="str">
        <f t="shared" si="217"/>
        <v/>
      </c>
      <c r="N1333" s="22" t="str">
        <f t="shared" si="218"/>
        <v xml:space="preserve"> </v>
      </c>
      <c r="O1333" s="22" t="str">
        <f t="shared" si="214"/>
        <v/>
      </c>
      <c r="P1333" s="22" t="str">
        <f t="shared" si="219"/>
        <v/>
      </c>
      <c r="Q1333" s="22" t="str">
        <f t="shared" si="215"/>
        <v>D2</v>
      </c>
    </row>
    <row r="1334" spans="1:17" x14ac:dyDescent="0.25">
      <c r="A1334" s="125" t="str">
        <f t="shared" si="220"/>
        <v/>
      </c>
      <c r="B1334" s="123" t="str">
        <f t="shared" si="221"/>
        <v/>
      </c>
      <c r="C1334" s="125" t="str">
        <f t="shared" si="222"/>
        <v/>
      </c>
      <c r="D1334" s="42"/>
      <c r="E1334" s="23" t="str">
        <f>IF(D1334="","",VLOOKUP(D1334,MASTERLIST!$A:$E,3,FALSE))</f>
        <v/>
      </c>
      <c r="F1334" s="23" t="str">
        <f>IF(D1334="","",VLOOKUP(D1334,MASTERLIST!$A:$E,4,FALSE))</f>
        <v/>
      </c>
      <c r="G1334" s="23" t="str">
        <f>IF(D1334="","",VLOOKUP(D1334,MASTERLIST!$A:$E,5,FALSE))</f>
        <v/>
      </c>
      <c r="H1334" s="23" t="str">
        <f>IF(D1334="","",VLOOKUP(D1334,MASTERLIST!$A:$E,2,FALSE))</f>
        <v/>
      </c>
      <c r="I1334" s="42"/>
      <c r="J1334" s="42"/>
      <c r="K1334" s="42"/>
      <c r="L1334" s="41" t="str">
        <f t="shared" si="216"/>
        <v/>
      </c>
      <c r="M1334" s="41" t="str">
        <f t="shared" si="217"/>
        <v/>
      </c>
      <c r="N1334" s="22" t="str">
        <f t="shared" si="218"/>
        <v xml:space="preserve"> </v>
      </c>
      <c r="O1334" s="22" t="str">
        <f t="shared" si="214"/>
        <v/>
      </c>
      <c r="P1334" s="22" t="str">
        <f t="shared" si="219"/>
        <v/>
      </c>
      <c r="Q1334" s="22" t="str">
        <f t="shared" si="215"/>
        <v>D2</v>
      </c>
    </row>
    <row r="1335" spans="1:17" x14ac:dyDescent="0.25">
      <c r="A1335" s="125" t="str">
        <f t="shared" si="220"/>
        <v/>
      </c>
      <c r="B1335" s="123" t="str">
        <f t="shared" si="221"/>
        <v/>
      </c>
      <c r="C1335" s="125" t="str">
        <f t="shared" si="222"/>
        <v/>
      </c>
      <c r="D1335" s="42"/>
      <c r="E1335" s="23" t="str">
        <f>IF(D1335="","",VLOOKUP(D1335,MASTERLIST!$A:$E,3,FALSE))</f>
        <v/>
      </c>
      <c r="F1335" s="23" t="str">
        <f>IF(D1335="","",VLOOKUP(D1335,MASTERLIST!$A:$E,4,FALSE))</f>
        <v/>
      </c>
      <c r="G1335" s="23" t="str">
        <f>IF(D1335="","",VLOOKUP(D1335,MASTERLIST!$A:$E,5,FALSE))</f>
        <v/>
      </c>
      <c r="H1335" s="23" t="str">
        <f>IF(D1335="","",VLOOKUP(D1335,MASTERLIST!$A:$E,2,FALSE))</f>
        <v/>
      </c>
      <c r="I1335" s="42"/>
      <c r="J1335" s="42"/>
      <c r="K1335" s="42"/>
      <c r="L1335" s="41" t="str">
        <f t="shared" si="216"/>
        <v/>
      </c>
      <c r="M1335" s="41" t="str">
        <f t="shared" si="217"/>
        <v/>
      </c>
      <c r="N1335" s="22" t="str">
        <f t="shared" si="218"/>
        <v xml:space="preserve"> </v>
      </c>
      <c r="O1335" s="22" t="str">
        <f t="shared" si="214"/>
        <v/>
      </c>
      <c r="P1335" s="22" t="str">
        <f t="shared" si="219"/>
        <v/>
      </c>
      <c r="Q1335" s="22" t="str">
        <f t="shared" si="215"/>
        <v>D2</v>
      </c>
    </row>
    <row r="1336" spans="1:17" x14ac:dyDescent="0.25">
      <c r="A1336" s="125" t="str">
        <f t="shared" si="220"/>
        <v/>
      </c>
      <c r="B1336" s="123" t="str">
        <f t="shared" si="221"/>
        <v/>
      </c>
      <c r="C1336" s="125" t="str">
        <f t="shared" si="222"/>
        <v/>
      </c>
      <c r="D1336" s="42"/>
      <c r="E1336" s="23" t="str">
        <f>IF(D1336="","",VLOOKUP(D1336,MASTERLIST!$A:$E,3,FALSE))</f>
        <v/>
      </c>
      <c r="F1336" s="23" t="str">
        <f>IF(D1336="","",VLOOKUP(D1336,MASTERLIST!$A:$E,4,FALSE))</f>
        <v/>
      </c>
      <c r="G1336" s="23" t="str">
        <f>IF(D1336="","",VLOOKUP(D1336,MASTERLIST!$A:$E,5,FALSE))</f>
        <v/>
      </c>
      <c r="H1336" s="23" t="str">
        <f>IF(D1336="","",VLOOKUP(D1336,MASTERLIST!$A:$E,2,FALSE))</f>
        <v/>
      </c>
      <c r="I1336" s="42"/>
      <c r="J1336" s="42"/>
      <c r="K1336" s="42"/>
      <c r="L1336" s="41" t="str">
        <f t="shared" si="216"/>
        <v/>
      </c>
      <c r="M1336" s="41" t="str">
        <f t="shared" si="217"/>
        <v/>
      </c>
      <c r="N1336" s="22" t="str">
        <f t="shared" si="218"/>
        <v xml:space="preserve"> </v>
      </c>
      <c r="O1336" s="22" t="str">
        <f t="shared" si="214"/>
        <v/>
      </c>
      <c r="P1336" s="22" t="str">
        <f t="shared" si="219"/>
        <v/>
      </c>
      <c r="Q1336" s="22" t="str">
        <f t="shared" si="215"/>
        <v>D2</v>
      </c>
    </row>
    <row r="1337" spans="1:17" x14ac:dyDescent="0.25">
      <c r="A1337" s="125" t="str">
        <f t="shared" si="220"/>
        <v/>
      </c>
      <c r="B1337" s="123" t="str">
        <f t="shared" si="221"/>
        <v/>
      </c>
      <c r="C1337" s="125" t="str">
        <f t="shared" si="222"/>
        <v/>
      </c>
      <c r="D1337" s="42"/>
      <c r="E1337" s="23" t="str">
        <f>IF(D1337="","",VLOOKUP(D1337,MASTERLIST!$A:$E,3,FALSE))</f>
        <v/>
      </c>
      <c r="F1337" s="23" t="str">
        <f>IF(D1337="","",VLOOKUP(D1337,MASTERLIST!$A:$E,4,FALSE))</f>
        <v/>
      </c>
      <c r="G1337" s="23" t="str">
        <f>IF(D1337="","",VLOOKUP(D1337,MASTERLIST!$A:$E,5,FALSE))</f>
        <v/>
      </c>
      <c r="H1337" s="23" t="str">
        <f>IF(D1337="","",VLOOKUP(D1337,MASTERLIST!$A:$E,2,FALSE))</f>
        <v/>
      </c>
      <c r="I1337" s="42"/>
      <c r="J1337" s="42"/>
      <c r="K1337" s="42"/>
      <c r="L1337" s="41" t="str">
        <f t="shared" si="216"/>
        <v/>
      </c>
      <c r="M1337" s="41" t="str">
        <f t="shared" si="217"/>
        <v/>
      </c>
      <c r="N1337" s="22" t="str">
        <f t="shared" si="218"/>
        <v xml:space="preserve"> </v>
      </c>
      <c r="O1337" s="22" t="str">
        <f t="shared" si="214"/>
        <v/>
      </c>
      <c r="P1337" s="22" t="str">
        <f t="shared" si="219"/>
        <v/>
      </c>
      <c r="Q1337" s="22" t="str">
        <f t="shared" si="215"/>
        <v>D2</v>
      </c>
    </row>
    <row r="1338" spans="1:17" x14ac:dyDescent="0.25">
      <c r="A1338" s="125" t="str">
        <f t="shared" si="220"/>
        <v/>
      </c>
      <c r="B1338" s="123" t="str">
        <f t="shared" si="221"/>
        <v/>
      </c>
      <c r="C1338" s="125" t="str">
        <f t="shared" si="222"/>
        <v/>
      </c>
      <c r="D1338" s="42"/>
      <c r="E1338" s="23" t="str">
        <f>IF(D1338="","",VLOOKUP(D1338,MASTERLIST!$A:$E,3,FALSE))</f>
        <v/>
      </c>
      <c r="F1338" s="23" t="str">
        <f>IF(D1338="","",VLOOKUP(D1338,MASTERLIST!$A:$E,4,FALSE))</f>
        <v/>
      </c>
      <c r="G1338" s="23" t="str">
        <f>IF(D1338="","",VLOOKUP(D1338,MASTERLIST!$A:$E,5,FALSE))</f>
        <v/>
      </c>
      <c r="H1338" s="23" t="str">
        <f>IF(D1338="","",VLOOKUP(D1338,MASTERLIST!$A:$E,2,FALSE))</f>
        <v/>
      </c>
      <c r="I1338" s="42"/>
      <c r="J1338" s="42"/>
      <c r="K1338" s="42"/>
      <c r="L1338" s="41" t="str">
        <f t="shared" si="216"/>
        <v/>
      </c>
      <c r="M1338" s="41" t="str">
        <f t="shared" si="217"/>
        <v/>
      </c>
      <c r="N1338" s="22" t="str">
        <f t="shared" si="218"/>
        <v xml:space="preserve"> </v>
      </c>
      <c r="O1338" s="22" t="str">
        <f t="shared" si="214"/>
        <v/>
      </c>
      <c r="P1338" s="22" t="str">
        <f t="shared" si="219"/>
        <v/>
      </c>
      <c r="Q1338" s="22" t="str">
        <f t="shared" si="215"/>
        <v>D2</v>
      </c>
    </row>
    <row r="1339" spans="1:17" x14ac:dyDescent="0.25">
      <c r="A1339" s="125" t="str">
        <f t="shared" si="220"/>
        <v/>
      </c>
      <c r="B1339" s="123" t="str">
        <f t="shared" si="221"/>
        <v/>
      </c>
      <c r="C1339" s="125" t="str">
        <f t="shared" si="222"/>
        <v/>
      </c>
      <c r="D1339" s="42"/>
      <c r="E1339" s="23" t="str">
        <f>IF(D1339="","",VLOOKUP(D1339,MASTERLIST!$A:$E,3,FALSE))</f>
        <v/>
      </c>
      <c r="F1339" s="23" t="str">
        <f>IF(D1339="","",VLOOKUP(D1339,MASTERLIST!$A:$E,4,FALSE))</f>
        <v/>
      </c>
      <c r="G1339" s="23" t="str">
        <f>IF(D1339="","",VLOOKUP(D1339,MASTERLIST!$A:$E,5,FALSE))</f>
        <v/>
      </c>
      <c r="H1339" s="23" t="str">
        <f>IF(D1339="","",VLOOKUP(D1339,MASTERLIST!$A:$E,2,FALSE))</f>
        <v/>
      </c>
      <c r="I1339" s="42"/>
      <c r="J1339" s="42"/>
      <c r="K1339" s="42"/>
      <c r="L1339" s="41" t="str">
        <f t="shared" si="216"/>
        <v/>
      </c>
      <c r="M1339" s="41" t="str">
        <f t="shared" si="217"/>
        <v/>
      </c>
      <c r="N1339" s="22" t="str">
        <f t="shared" si="218"/>
        <v xml:space="preserve"> </v>
      </c>
      <c r="O1339" s="22" t="str">
        <f t="shared" si="214"/>
        <v/>
      </c>
      <c r="P1339" s="22" t="str">
        <f t="shared" si="219"/>
        <v/>
      </c>
      <c r="Q1339" s="22" t="str">
        <f t="shared" si="215"/>
        <v>D2</v>
      </c>
    </row>
    <row r="1340" spans="1:17" x14ac:dyDescent="0.25">
      <c r="A1340" s="125" t="str">
        <f t="shared" si="220"/>
        <v/>
      </c>
      <c r="B1340" s="123" t="str">
        <f t="shared" si="221"/>
        <v/>
      </c>
      <c r="C1340" s="125" t="str">
        <f t="shared" si="222"/>
        <v/>
      </c>
      <c r="D1340" s="42"/>
      <c r="E1340" s="23" t="str">
        <f>IF(D1340="","",VLOOKUP(D1340,MASTERLIST!$A:$E,3,FALSE))</f>
        <v/>
      </c>
      <c r="F1340" s="23" t="str">
        <f>IF(D1340="","",VLOOKUP(D1340,MASTERLIST!$A:$E,4,FALSE))</f>
        <v/>
      </c>
      <c r="G1340" s="23" t="str">
        <f>IF(D1340="","",VLOOKUP(D1340,MASTERLIST!$A:$E,5,FALSE))</f>
        <v/>
      </c>
      <c r="H1340" s="23" t="str">
        <f>IF(D1340="","",VLOOKUP(D1340,MASTERLIST!$A:$E,2,FALSE))</f>
        <v/>
      </c>
      <c r="I1340" s="42"/>
      <c r="J1340" s="42"/>
      <c r="K1340" s="42"/>
      <c r="L1340" s="41" t="str">
        <f t="shared" si="216"/>
        <v/>
      </c>
      <c r="M1340" s="41" t="str">
        <f t="shared" si="217"/>
        <v/>
      </c>
      <c r="N1340" s="22" t="str">
        <f t="shared" si="218"/>
        <v xml:space="preserve"> </v>
      </c>
      <c r="O1340" s="22" t="str">
        <f t="shared" si="214"/>
        <v/>
      </c>
      <c r="P1340" s="22" t="str">
        <f t="shared" si="219"/>
        <v/>
      </c>
      <c r="Q1340" s="22" t="str">
        <f t="shared" si="215"/>
        <v>D2</v>
      </c>
    </row>
    <row r="1341" spans="1:17" x14ac:dyDescent="0.25">
      <c r="A1341" s="125" t="str">
        <f t="shared" si="220"/>
        <v/>
      </c>
      <c r="B1341" s="123" t="str">
        <f t="shared" si="221"/>
        <v/>
      </c>
      <c r="C1341" s="125" t="str">
        <f t="shared" si="222"/>
        <v/>
      </c>
      <c r="D1341" s="42"/>
      <c r="E1341" s="23" t="str">
        <f>IF(D1341="","",VLOOKUP(D1341,MASTERLIST!$A:$E,3,FALSE))</f>
        <v/>
      </c>
      <c r="F1341" s="23" t="str">
        <f>IF(D1341="","",VLOOKUP(D1341,MASTERLIST!$A:$E,4,FALSE))</f>
        <v/>
      </c>
      <c r="G1341" s="23" t="str">
        <f>IF(D1341="","",VLOOKUP(D1341,MASTERLIST!$A:$E,5,FALSE))</f>
        <v/>
      </c>
      <c r="H1341" s="23" t="str">
        <f>IF(D1341="","",VLOOKUP(D1341,MASTERLIST!$A:$E,2,FALSE))</f>
        <v/>
      </c>
      <c r="I1341" s="42"/>
      <c r="J1341" s="42"/>
      <c r="K1341" s="42"/>
      <c r="L1341" s="41" t="str">
        <f t="shared" si="216"/>
        <v/>
      </c>
      <c r="M1341" s="41" t="str">
        <f t="shared" si="217"/>
        <v/>
      </c>
      <c r="N1341" s="22" t="str">
        <f t="shared" si="218"/>
        <v xml:space="preserve"> </v>
      </c>
      <c r="O1341" s="22" t="str">
        <f t="shared" si="214"/>
        <v/>
      </c>
      <c r="P1341" s="22" t="str">
        <f t="shared" si="219"/>
        <v/>
      </c>
      <c r="Q1341" s="22" t="str">
        <f t="shared" si="215"/>
        <v>D2</v>
      </c>
    </row>
    <row r="1342" spans="1:17" x14ac:dyDescent="0.25">
      <c r="A1342" s="125" t="str">
        <f t="shared" si="220"/>
        <v/>
      </c>
      <c r="B1342" s="123" t="str">
        <f t="shared" si="221"/>
        <v/>
      </c>
      <c r="C1342" s="125" t="str">
        <f t="shared" si="222"/>
        <v/>
      </c>
      <c r="D1342" s="42"/>
      <c r="E1342" s="23" t="str">
        <f>IF(D1342="","",VLOOKUP(D1342,MASTERLIST!$A:$E,3,FALSE))</f>
        <v/>
      </c>
      <c r="F1342" s="23" t="str">
        <f>IF(D1342="","",VLOOKUP(D1342,MASTERLIST!$A:$E,4,FALSE))</f>
        <v/>
      </c>
      <c r="G1342" s="23" t="str">
        <f>IF(D1342="","",VLOOKUP(D1342,MASTERLIST!$A:$E,5,FALSE))</f>
        <v/>
      </c>
      <c r="H1342" s="23" t="str">
        <f>IF(D1342="","",VLOOKUP(D1342,MASTERLIST!$A:$E,2,FALSE))</f>
        <v/>
      </c>
      <c r="I1342" s="42"/>
      <c r="J1342" s="42"/>
      <c r="K1342" s="42"/>
      <c r="L1342" s="41" t="str">
        <f t="shared" si="216"/>
        <v/>
      </c>
      <c r="M1342" s="41" t="str">
        <f t="shared" si="217"/>
        <v/>
      </c>
      <c r="N1342" s="22" t="str">
        <f t="shared" si="218"/>
        <v xml:space="preserve"> </v>
      </c>
      <c r="O1342" s="22" t="str">
        <f t="shared" si="214"/>
        <v/>
      </c>
      <c r="P1342" s="22" t="str">
        <f t="shared" si="219"/>
        <v/>
      </c>
      <c r="Q1342" s="22" t="str">
        <f t="shared" si="215"/>
        <v>D2</v>
      </c>
    </row>
    <row r="1343" spans="1:17" x14ac:dyDescent="0.25">
      <c r="A1343" s="125" t="str">
        <f t="shared" si="220"/>
        <v/>
      </c>
      <c r="B1343" s="123" t="str">
        <f t="shared" si="221"/>
        <v/>
      </c>
      <c r="C1343" s="125" t="str">
        <f t="shared" si="222"/>
        <v/>
      </c>
      <c r="D1343" s="42"/>
      <c r="E1343" s="23" t="str">
        <f>IF(D1343="","",VLOOKUP(D1343,MASTERLIST!$A:$E,3,FALSE))</f>
        <v/>
      </c>
      <c r="F1343" s="23" t="str">
        <f>IF(D1343="","",VLOOKUP(D1343,MASTERLIST!$A:$E,4,FALSE))</f>
        <v/>
      </c>
      <c r="G1343" s="23" t="str">
        <f>IF(D1343="","",VLOOKUP(D1343,MASTERLIST!$A:$E,5,FALSE))</f>
        <v/>
      </c>
      <c r="H1343" s="23" t="str">
        <f>IF(D1343="","",VLOOKUP(D1343,MASTERLIST!$A:$E,2,FALSE))</f>
        <v/>
      </c>
      <c r="I1343" s="42"/>
      <c r="J1343" s="42"/>
      <c r="K1343" s="42"/>
      <c r="L1343" s="41" t="str">
        <f t="shared" si="216"/>
        <v/>
      </c>
      <c r="M1343" s="41" t="str">
        <f t="shared" si="217"/>
        <v/>
      </c>
      <c r="N1343" s="22" t="str">
        <f t="shared" si="218"/>
        <v xml:space="preserve"> </v>
      </c>
      <c r="O1343" s="22" t="str">
        <f t="shared" si="214"/>
        <v/>
      </c>
      <c r="P1343" s="22" t="str">
        <f t="shared" si="219"/>
        <v/>
      </c>
      <c r="Q1343" s="22" t="str">
        <f t="shared" si="215"/>
        <v>D2</v>
      </c>
    </row>
    <row r="1344" spans="1:17" x14ac:dyDescent="0.25">
      <c r="A1344" s="125" t="str">
        <f t="shared" si="220"/>
        <v/>
      </c>
      <c r="B1344" s="123" t="str">
        <f t="shared" si="221"/>
        <v/>
      </c>
      <c r="C1344" s="125" t="str">
        <f t="shared" si="222"/>
        <v/>
      </c>
      <c r="D1344" s="42"/>
      <c r="E1344" s="23" t="str">
        <f>IF(D1344="","",VLOOKUP(D1344,MASTERLIST!$A:$E,3,FALSE))</f>
        <v/>
      </c>
      <c r="F1344" s="23" t="str">
        <f>IF(D1344="","",VLOOKUP(D1344,MASTERLIST!$A:$E,4,FALSE))</f>
        <v/>
      </c>
      <c r="G1344" s="23" t="str">
        <f>IF(D1344="","",VLOOKUP(D1344,MASTERLIST!$A:$E,5,FALSE))</f>
        <v/>
      </c>
      <c r="H1344" s="23" t="str">
        <f>IF(D1344="","",VLOOKUP(D1344,MASTERLIST!$A:$E,2,FALSE))</f>
        <v/>
      </c>
      <c r="I1344" s="42"/>
      <c r="J1344" s="42"/>
      <c r="K1344" s="42"/>
      <c r="L1344" s="41" t="str">
        <f t="shared" si="216"/>
        <v/>
      </c>
      <c r="M1344" s="41" t="str">
        <f t="shared" si="217"/>
        <v/>
      </c>
      <c r="N1344" s="22" t="str">
        <f t="shared" si="218"/>
        <v xml:space="preserve"> </v>
      </c>
      <c r="O1344" s="22" t="str">
        <f t="shared" si="214"/>
        <v/>
      </c>
      <c r="P1344" s="22" t="str">
        <f t="shared" si="219"/>
        <v/>
      </c>
      <c r="Q1344" s="22" t="str">
        <f t="shared" si="215"/>
        <v>D2</v>
      </c>
    </row>
    <row r="1345" spans="1:17" x14ac:dyDescent="0.25">
      <c r="A1345" s="125" t="str">
        <f t="shared" si="220"/>
        <v/>
      </c>
      <c r="B1345" s="123" t="str">
        <f t="shared" si="221"/>
        <v/>
      </c>
      <c r="C1345" s="125" t="str">
        <f t="shared" si="222"/>
        <v/>
      </c>
      <c r="D1345" s="42"/>
      <c r="E1345" s="23" t="str">
        <f>IF(D1345="","",VLOOKUP(D1345,MASTERLIST!$A:$E,3,FALSE))</f>
        <v/>
      </c>
      <c r="F1345" s="23" t="str">
        <f>IF(D1345="","",VLOOKUP(D1345,MASTERLIST!$A:$E,4,FALSE))</f>
        <v/>
      </c>
      <c r="G1345" s="23" t="str">
        <f>IF(D1345="","",VLOOKUP(D1345,MASTERLIST!$A:$E,5,FALSE))</f>
        <v/>
      </c>
      <c r="H1345" s="23" t="str">
        <f>IF(D1345="","",VLOOKUP(D1345,MASTERLIST!$A:$E,2,FALSE))</f>
        <v/>
      </c>
      <c r="I1345" s="42"/>
      <c r="J1345" s="42"/>
      <c r="K1345" s="42"/>
      <c r="L1345" s="41" t="str">
        <f t="shared" si="216"/>
        <v/>
      </c>
      <c r="M1345" s="41" t="str">
        <f t="shared" si="217"/>
        <v/>
      </c>
      <c r="N1345" s="22" t="str">
        <f t="shared" si="218"/>
        <v xml:space="preserve"> </v>
      </c>
      <c r="O1345" s="22" t="str">
        <f t="shared" si="214"/>
        <v/>
      </c>
      <c r="P1345" s="22" t="str">
        <f t="shared" si="219"/>
        <v/>
      </c>
      <c r="Q1345" s="22" t="str">
        <f t="shared" si="215"/>
        <v>D2</v>
      </c>
    </row>
    <row r="1346" spans="1:17" x14ac:dyDescent="0.25">
      <c r="A1346" s="125" t="str">
        <f t="shared" si="220"/>
        <v/>
      </c>
      <c r="B1346" s="123" t="str">
        <f t="shared" si="221"/>
        <v/>
      </c>
      <c r="C1346" s="125" t="str">
        <f t="shared" si="222"/>
        <v/>
      </c>
      <c r="D1346" s="42"/>
      <c r="E1346" s="23" t="str">
        <f>IF(D1346="","",VLOOKUP(D1346,MASTERLIST!$A:$E,3,FALSE))</f>
        <v/>
      </c>
      <c r="F1346" s="23" t="str">
        <f>IF(D1346="","",VLOOKUP(D1346,MASTERLIST!$A:$E,4,FALSE))</f>
        <v/>
      </c>
      <c r="G1346" s="23" t="str">
        <f>IF(D1346="","",VLOOKUP(D1346,MASTERLIST!$A:$E,5,FALSE))</f>
        <v/>
      </c>
      <c r="H1346" s="23" t="str">
        <f>IF(D1346="","",VLOOKUP(D1346,MASTERLIST!$A:$E,2,FALSE))</f>
        <v/>
      </c>
      <c r="I1346" s="42"/>
      <c r="J1346" s="42"/>
      <c r="K1346" s="42"/>
      <c r="L1346" s="41" t="str">
        <f t="shared" si="216"/>
        <v/>
      </c>
      <c r="M1346" s="41" t="str">
        <f t="shared" si="217"/>
        <v/>
      </c>
      <c r="N1346" s="22" t="str">
        <f t="shared" si="218"/>
        <v xml:space="preserve"> </v>
      </c>
      <c r="O1346" s="22" t="str">
        <f t="shared" si="214"/>
        <v/>
      </c>
      <c r="P1346" s="22" t="str">
        <f t="shared" si="219"/>
        <v/>
      </c>
      <c r="Q1346" s="22" t="str">
        <f t="shared" si="215"/>
        <v>D2</v>
      </c>
    </row>
    <row r="1347" spans="1:17" x14ac:dyDescent="0.25">
      <c r="A1347" s="125" t="str">
        <f t="shared" si="220"/>
        <v/>
      </c>
      <c r="B1347" s="123" t="str">
        <f t="shared" si="221"/>
        <v/>
      </c>
      <c r="C1347" s="125" t="str">
        <f t="shared" si="222"/>
        <v/>
      </c>
      <c r="D1347" s="42"/>
      <c r="E1347" s="23" t="str">
        <f>IF(D1347="","",VLOOKUP(D1347,MASTERLIST!$A:$E,3,FALSE))</f>
        <v/>
      </c>
      <c r="F1347" s="23" t="str">
        <f>IF(D1347="","",VLOOKUP(D1347,MASTERLIST!$A:$E,4,FALSE))</f>
        <v/>
      </c>
      <c r="G1347" s="23" t="str">
        <f>IF(D1347="","",VLOOKUP(D1347,MASTERLIST!$A:$E,5,FALSE))</f>
        <v/>
      </c>
      <c r="H1347" s="23" t="str">
        <f>IF(D1347="","",VLOOKUP(D1347,MASTERLIST!$A:$E,2,FALSE))</f>
        <v/>
      </c>
      <c r="I1347" s="42"/>
      <c r="J1347" s="42"/>
      <c r="K1347" s="42"/>
      <c r="L1347" s="41" t="str">
        <f t="shared" si="216"/>
        <v/>
      </c>
      <c r="M1347" s="41" t="str">
        <f t="shared" si="217"/>
        <v/>
      </c>
      <c r="N1347" s="22" t="str">
        <f t="shared" si="218"/>
        <v xml:space="preserve"> </v>
      </c>
      <c r="O1347" s="22" t="str">
        <f t="shared" ref="O1347:O1410" si="223">IFERROR(VLOOKUP(G1347,$R$2:$S$15,2,),"")</f>
        <v/>
      </c>
      <c r="P1347" s="22" t="str">
        <f t="shared" si="219"/>
        <v/>
      </c>
      <c r="Q1347" s="22" t="str">
        <f t="shared" ref="Q1347:Q1410" si="224">IF(A1347="","D2",RIGHT(A1347,2))</f>
        <v>D2</v>
      </c>
    </row>
    <row r="1348" spans="1:17" x14ac:dyDescent="0.25">
      <c r="A1348" s="125" t="str">
        <f t="shared" si="220"/>
        <v/>
      </c>
      <c r="B1348" s="123" t="str">
        <f t="shared" si="221"/>
        <v/>
      </c>
      <c r="C1348" s="125" t="str">
        <f t="shared" si="222"/>
        <v/>
      </c>
      <c r="D1348" s="42"/>
      <c r="E1348" s="23" t="str">
        <f>IF(D1348="","",VLOOKUP(D1348,MASTERLIST!$A:$E,3,FALSE))</f>
        <v/>
      </c>
      <c r="F1348" s="23" t="str">
        <f>IF(D1348="","",VLOOKUP(D1348,MASTERLIST!$A:$E,4,FALSE))</f>
        <v/>
      </c>
      <c r="G1348" s="23" t="str">
        <f>IF(D1348="","",VLOOKUP(D1348,MASTERLIST!$A:$E,5,FALSE))</f>
        <v/>
      </c>
      <c r="H1348" s="23" t="str">
        <f>IF(D1348="","",VLOOKUP(D1348,MASTERLIST!$A:$E,2,FALSE))</f>
        <v/>
      </c>
      <c r="I1348" s="42"/>
      <c r="J1348" s="42"/>
      <c r="K1348" s="42"/>
      <c r="L1348" s="41" t="str">
        <f t="shared" si="216"/>
        <v/>
      </c>
      <c r="M1348" s="41" t="str">
        <f t="shared" si="217"/>
        <v/>
      </c>
      <c r="N1348" s="22" t="str">
        <f t="shared" si="218"/>
        <v xml:space="preserve"> </v>
      </c>
      <c r="O1348" s="22" t="str">
        <f t="shared" si="223"/>
        <v/>
      </c>
      <c r="P1348" s="22" t="str">
        <f t="shared" si="219"/>
        <v/>
      </c>
      <c r="Q1348" s="22" t="str">
        <f t="shared" si="224"/>
        <v>D2</v>
      </c>
    </row>
    <row r="1349" spans="1:17" x14ac:dyDescent="0.25">
      <c r="A1349" s="125" t="str">
        <f t="shared" si="220"/>
        <v/>
      </c>
      <c r="B1349" s="123" t="str">
        <f t="shared" si="221"/>
        <v/>
      </c>
      <c r="C1349" s="125" t="str">
        <f t="shared" si="222"/>
        <v/>
      </c>
      <c r="D1349" s="42"/>
      <c r="E1349" s="23" t="str">
        <f>IF(D1349="","",VLOOKUP(D1349,MASTERLIST!$A:$E,3,FALSE))</f>
        <v/>
      </c>
      <c r="F1349" s="23" t="str">
        <f>IF(D1349="","",VLOOKUP(D1349,MASTERLIST!$A:$E,4,FALSE))</f>
        <v/>
      </c>
      <c r="G1349" s="23" t="str">
        <f>IF(D1349="","",VLOOKUP(D1349,MASTERLIST!$A:$E,5,FALSE))</f>
        <v/>
      </c>
      <c r="H1349" s="23" t="str">
        <f>IF(D1349="","",VLOOKUP(D1349,MASTERLIST!$A:$E,2,FALSE))</f>
        <v/>
      </c>
      <c r="I1349" s="42"/>
      <c r="J1349" s="42"/>
      <c r="K1349" s="42"/>
      <c r="L1349" s="41" t="str">
        <f t="shared" si="216"/>
        <v/>
      </c>
      <c r="M1349" s="41" t="str">
        <f t="shared" si="217"/>
        <v/>
      </c>
      <c r="N1349" s="22" t="str">
        <f t="shared" si="218"/>
        <v xml:space="preserve"> </v>
      </c>
      <c r="O1349" s="22" t="str">
        <f t="shared" si="223"/>
        <v/>
      </c>
      <c r="P1349" s="22" t="str">
        <f t="shared" si="219"/>
        <v/>
      </c>
      <c r="Q1349" s="22" t="str">
        <f t="shared" si="224"/>
        <v>D2</v>
      </c>
    </row>
    <row r="1350" spans="1:17" x14ac:dyDescent="0.25">
      <c r="A1350" s="125" t="str">
        <f t="shared" si="220"/>
        <v/>
      </c>
      <c r="B1350" s="123" t="str">
        <f t="shared" si="221"/>
        <v/>
      </c>
      <c r="C1350" s="125" t="str">
        <f t="shared" si="222"/>
        <v/>
      </c>
      <c r="D1350" s="42"/>
      <c r="E1350" s="23" t="str">
        <f>IF(D1350="","",VLOOKUP(D1350,MASTERLIST!$A:$E,3,FALSE))</f>
        <v/>
      </c>
      <c r="F1350" s="23" t="str">
        <f>IF(D1350="","",VLOOKUP(D1350,MASTERLIST!$A:$E,4,FALSE))</f>
        <v/>
      </c>
      <c r="G1350" s="23" t="str">
        <f>IF(D1350="","",VLOOKUP(D1350,MASTERLIST!$A:$E,5,FALSE))</f>
        <v/>
      </c>
      <c r="H1350" s="23" t="str">
        <f>IF(D1350="","",VLOOKUP(D1350,MASTERLIST!$A:$E,2,FALSE))</f>
        <v/>
      </c>
      <c r="I1350" s="42"/>
      <c r="J1350" s="42"/>
      <c r="K1350" s="42"/>
      <c r="L1350" s="41" t="str">
        <f t="shared" si="216"/>
        <v/>
      </c>
      <c r="M1350" s="41" t="str">
        <f t="shared" si="217"/>
        <v/>
      </c>
      <c r="N1350" s="22" t="str">
        <f t="shared" si="218"/>
        <v xml:space="preserve"> </v>
      </c>
      <c r="O1350" s="22" t="str">
        <f t="shared" si="223"/>
        <v/>
      </c>
      <c r="P1350" s="22" t="str">
        <f t="shared" si="219"/>
        <v/>
      </c>
      <c r="Q1350" s="22" t="str">
        <f t="shared" si="224"/>
        <v>D2</v>
      </c>
    </row>
    <row r="1351" spans="1:17" x14ac:dyDescent="0.25">
      <c r="A1351" s="125" t="str">
        <f t="shared" si="220"/>
        <v/>
      </c>
      <c r="B1351" s="123" t="str">
        <f t="shared" si="221"/>
        <v/>
      </c>
      <c r="C1351" s="125" t="str">
        <f t="shared" si="222"/>
        <v/>
      </c>
      <c r="D1351" s="42"/>
      <c r="E1351" s="23" t="str">
        <f>IF(D1351="","",VLOOKUP(D1351,MASTERLIST!$A:$E,3,FALSE))</f>
        <v/>
      </c>
      <c r="F1351" s="23" t="str">
        <f>IF(D1351="","",VLOOKUP(D1351,MASTERLIST!$A:$E,4,FALSE))</f>
        <v/>
      </c>
      <c r="G1351" s="23" t="str">
        <f>IF(D1351="","",VLOOKUP(D1351,MASTERLIST!$A:$E,5,FALSE))</f>
        <v/>
      </c>
      <c r="H1351" s="23" t="str">
        <f>IF(D1351="","",VLOOKUP(D1351,MASTERLIST!$A:$E,2,FALSE))</f>
        <v/>
      </c>
      <c r="I1351" s="42"/>
      <c r="J1351" s="42"/>
      <c r="K1351" s="42"/>
      <c r="L1351" s="41" t="str">
        <f t="shared" si="216"/>
        <v/>
      </c>
      <c r="M1351" s="41" t="str">
        <f t="shared" si="217"/>
        <v/>
      </c>
      <c r="N1351" s="22" t="str">
        <f t="shared" si="218"/>
        <v xml:space="preserve"> </v>
      </c>
      <c r="O1351" s="22" t="str">
        <f t="shared" si="223"/>
        <v/>
      </c>
      <c r="P1351" s="22" t="str">
        <f t="shared" si="219"/>
        <v/>
      </c>
      <c r="Q1351" s="22" t="str">
        <f t="shared" si="224"/>
        <v>D2</v>
      </c>
    </row>
    <row r="1352" spans="1:17" x14ac:dyDescent="0.25">
      <c r="A1352" s="125" t="str">
        <f t="shared" si="220"/>
        <v/>
      </c>
      <c r="B1352" s="123" t="str">
        <f t="shared" si="221"/>
        <v/>
      </c>
      <c r="C1352" s="125" t="str">
        <f t="shared" si="222"/>
        <v/>
      </c>
      <c r="D1352" s="42"/>
      <c r="E1352" s="23" t="str">
        <f>IF(D1352="","",VLOOKUP(D1352,MASTERLIST!$A:$E,3,FALSE))</f>
        <v/>
      </c>
      <c r="F1352" s="23" t="str">
        <f>IF(D1352="","",VLOOKUP(D1352,MASTERLIST!$A:$E,4,FALSE))</f>
        <v/>
      </c>
      <c r="G1352" s="23" t="str">
        <f>IF(D1352="","",VLOOKUP(D1352,MASTERLIST!$A:$E,5,FALSE))</f>
        <v/>
      </c>
      <c r="H1352" s="23" t="str">
        <f>IF(D1352="","",VLOOKUP(D1352,MASTERLIST!$A:$E,2,FALSE))</f>
        <v/>
      </c>
      <c r="I1352" s="42"/>
      <c r="J1352" s="42"/>
      <c r="K1352" s="42"/>
      <c r="L1352" s="41" t="str">
        <f t="shared" si="216"/>
        <v/>
      </c>
      <c r="M1352" s="41" t="str">
        <f t="shared" si="217"/>
        <v/>
      </c>
      <c r="N1352" s="22" t="str">
        <f t="shared" si="218"/>
        <v xml:space="preserve"> </v>
      </c>
      <c r="O1352" s="22" t="str">
        <f t="shared" si="223"/>
        <v/>
      </c>
      <c r="P1352" s="22" t="str">
        <f t="shared" si="219"/>
        <v/>
      </c>
      <c r="Q1352" s="22" t="str">
        <f t="shared" si="224"/>
        <v>D2</v>
      </c>
    </row>
    <row r="1353" spans="1:17" x14ac:dyDescent="0.25">
      <c r="A1353" s="125" t="str">
        <f t="shared" si="220"/>
        <v/>
      </c>
      <c r="B1353" s="123" t="str">
        <f t="shared" si="221"/>
        <v/>
      </c>
      <c r="C1353" s="125" t="str">
        <f t="shared" si="222"/>
        <v/>
      </c>
      <c r="D1353" s="42"/>
      <c r="E1353" s="23" t="str">
        <f>IF(D1353="","",VLOOKUP(D1353,MASTERLIST!$A:$E,3,FALSE))</f>
        <v/>
      </c>
      <c r="F1353" s="23" t="str">
        <f>IF(D1353="","",VLOOKUP(D1353,MASTERLIST!$A:$E,4,FALSE))</f>
        <v/>
      </c>
      <c r="G1353" s="23" t="str">
        <f>IF(D1353="","",VLOOKUP(D1353,MASTERLIST!$A:$E,5,FALSE))</f>
        <v/>
      </c>
      <c r="H1353" s="23" t="str">
        <f>IF(D1353="","",VLOOKUP(D1353,MASTERLIST!$A:$E,2,FALSE))</f>
        <v/>
      </c>
      <c r="I1353" s="42"/>
      <c r="J1353" s="42"/>
      <c r="K1353" s="42"/>
      <c r="L1353" s="41" t="str">
        <f t="shared" si="216"/>
        <v/>
      </c>
      <c r="M1353" s="41" t="str">
        <f t="shared" si="217"/>
        <v/>
      </c>
      <c r="N1353" s="22" t="str">
        <f t="shared" si="218"/>
        <v xml:space="preserve"> </v>
      </c>
      <c r="O1353" s="22" t="str">
        <f t="shared" si="223"/>
        <v/>
      </c>
      <c r="P1353" s="22" t="str">
        <f t="shared" si="219"/>
        <v/>
      </c>
      <c r="Q1353" s="22" t="str">
        <f t="shared" si="224"/>
        <v>D2</v>
      </c>
    </row>
    <row r="1354" spans="1:17" x14ac:dyDescent="0.25">
      <c r="A1354" s="125" t="str">
        <f t="shared" si="220"/>
        <v/>
      </c>
      <c r="B1354" s="123" t="str">
        <f t="shared" si="221"/>
        <v/>
      </c>
      <c r="C1354" s="125" t="str">
        <f t="shared" si="222"/>
        <v/>
      </c>
      <c r="D1354" s="42"/>
      <c r="E1354" s="23" t="str">
        <f>IF(D1354="","",VLOOKUP(D1354,MASTERLIST!$A:$E,3,FALSE))</f>
        <v/>
      </c>
      <c r="F1354" s="23" t="str">
        <f>IF(D1354="","",VLOOKUP(D1354,MASTERLIST!$A:$E,4,FALSE))</f>
        <v/>
      </c>
      <c r="G1354" s="23" t="str">
        <f>IF(D1354="","",VLOOKUP(D1354,MASTERLIST!$A:$E,5,FALSE))</f>
        <v/>
      </c>
      <c r="H1354" s="23" t="str">
        <f>IF(D1354="","",VLOOKUP(D1354,MASTERLIST!$A:$E,2,FALSE))</f>
        <v/>
      </c>
      <c r="I1354" s="42"/>
      <c r="J1354" s="42"/>
      <c r="K1354" s="42"/>
      <c r="L1354" s="41" t="str">
        <f t="shared" si="216"/>
        <v/>
      </c>
      <c r="M1354" s="41" t="str">
        <f t="shared" si="217"/>
        <v/>
      </c>
      <c r="N1354" s="22" t="str">
        <f t="shared" si="218"/>
        <v xml:space="preserve"> </v>
      </c>
      <c r="O1354" s="22" t="str">
        <f t="shared" si="223"/>
        <v/>
      </c>
      <c r="P1354" s="22" t="str">
        <f t="shared" si="219"/>
        <v/>
      </c>
      <c r="Q1354" s="22" t="str">
        <f t="shared" si="224"/>
        <v>D2</v>
      </c>
    </row>
    <row r="1355" spans="1:17" x14ac:dyDescent="0.25">
      <c r="A1355" s="125" t="str">
        <f t="shared" si="220"/>
        <v/>
      </c>
      <c r="B1355" s="123" t="str">
        <f t="shared" si="221"/>
        <v/>
      </c>
      <c r="C1355" s="125" t="str">
        <f t="shared" si="222"/>
        <v/>
      </c>
      <c r="D1355" s="42"/>
      <c r="E1355" s="23" t="str">
        <f>IF(D1355="","",VLOOKUP(D1355,MASTERLIST!$A:$E,3,FALSE))</f>
        <v/>
      </c>
      <c r="F1355" s="23" t="str">
        <f>IF(D1355="","",VLOOKUP(D1355,MASTERLIST!$A:$E,4,FALSE))</f>
        <v/>
      </c>
      <c r="G1355" s="23" t="str">
        <f>IF(D1355="","",VLOOKUP(D1355,MASTERLIST!$A:$E,5,FALSE))</f>
        <v/>
      </c>
      <c r="H1355" s="23" t="str">
        <f>IF(D1355="","",VLOOKUP(D1355,MASTERLIST!$A:$E,2,FALSE))</f>
        <v/>
      </c>
      <c r="I1355" s="42"/>
      <c r="J1355" s="42"/>
      <c r="K1355" s="42"/>
      <c r="L1355" s="41" t="str">
        <f t="shared" si="216"/>
        <v/>
      </c>
      <c r="M1355" s="41" t="str">
        <f t="shared" si="217"/>
        <v/>
      </c>
      <c r="N1355" s="22" t="str">
        <f t="shared" si="218"/>
        <v xml:space="preserve"> </v>
      </c>
      <c r="O1355" s="22" t="str">
        <f t="shared" si="223"/>
        <v/>
      </c>
      <c r="P1355" s="22" t="str">
        <f t="shared" si="219"/>
        <v/>
      </c>
      <c r="Q1355" s="22" t="str">
        <f t="shared" si="224"/>
        <v>D2</v>
      </c>
    </row>
    <row r="1356" spans="1:17" x14ac:dyDescent="0.25">
      <c r="A1356" s="125" t="str">
        <f t="shared" si="220"/>
        <v/>
      </c>
      <c r="B1356" s="123" t="str">
        <f t="shared" si="221"/>
        <v/>
      </c>
      <c r="C1356" s="125" t="str">
        <f t="shared" si="222"/>
        <v/>
      </c>
      <c r="D1356" s="42"/>
      <c r="E1356" s="23" t="str">
        <f>IF(D1356="","",VLOOKUP(D1356,MASTERLIST!$A:$E,3,FALSE))</f>
        <v/>
      </c>
      <c r="F1356" s="23" t="str">
        <f>IF(D1356="","",VLOOKUP(D1356,MASTERLIST!$A:$E,4,FALSE))</f>
        <v/>
      </c>
      <c r="G1356" s="23" t="str">
        <f>IF(D1356="","",VLOOKUP(D1356,MASTERLIST!$A:$E,5,FALSE))</f>
        <v/>
      </c>
      <c r="H1356" s="23" t="str">
        <f>IF(D1356="","",VLOOKUP(D1356,MASTERLIST!$A:$E,2,FALSE))</f>
        <v/>
      </c>
      <c r="I1356" s="42"/>
      <c r="J1356" s="42"/>
      <c r="K1356" s="42"/>
      <c r="L1356" s="41" t="str">
        <f t="shared" si="216"/>
        <v/>
      </c>
      <c r="M1356" s="41" t="str">
        <f t="shared" si="217"/>
        <v/>
      </c>
      <c r="N1356" s="22" t="str">
        <f t="shared" si="218"/>
        <v xml:space="preserve"> </v>
      </c>
      <c r="O1356" s="22" t="str">
        <f t="shared" si="223"/>
        <v/>
      </c>
      <c r="P1356" s="22" t="str">
        <f t="shared" si="219"/>
        <v/>
      </c>
      <c r="Q1356" s="22" t="str">
        <f t="shared" si="224"/>
        <v>D2</v>
      </c>
    </row>
    <row r="1357" spans="1:17" x14ac:dyDescent="0.25">
      <c r="A1357" s="125" t="str">
        <f t="shared" si="220"/>
        <v/>
      </c>
      <c r="B1357" s="123" t="str">
        <f t="shared" si="221"/>
        <v/>
      </c>
      <c r="C1357" s="125" t="str">
        <f t="shared" si="222"/>
        <v/>
      </c>
      <c r="D1357" s="42"/>
      <c r="E1357" s="23" t="str">
        <f>IF(D1357="","",VLOOKUP(D1357,MASTERLIST!$A:$E,3,FALSE))</f>
        <v/>
      </c>
      <c r="F1357" s="23" t="str">
        <f>IF(D1357="","",VLOOKUP(D1357,MASTERLIST!$A:$E,4,FALSE))</f>
        <v/>
      </c>
      <c r="G1357" s="23" t="str">
        <f>IF(D1357="","",VLOOKUP(D1357,MASTERLIST!$A:$E,5,FALSE))</f>
        <v/>
      </c>
      <c r="H1357" s="23" t="str">
        <f>IF(D1357="","",VLOOKUP(D1357,MASTERLIST!$A:$E,2,FALSE))</f>
        <v/>
      </c>
      <c r="I1357" s="42"/>
      <c r="J1357" s="42"/>
      <c r="K1357" s="42"/>
      <c r="L1357" s="41" t="str">
        <f t="shared" si="216"/>
        <v/>
      </c>
      <c r="M1357" s="41" t="str">
        <f t="shared" si="217"/>
        <v/>
      </c>
      <c r="N1357" s="22" t="str">
        <f t="shared" si="218"/>
        <v xml:space="preserve"> </v>
      </c>
      <c r="O1357" s="22" t="str">
        <f t="shared" si="223"/>
        <v/>
      </c>
      <c r="P1357" s="22" t="str">
        <f t="shared" si="219"/>
        <v/>
      </c>
      <c r="Q1357" s="22" t="str">
        <f t="shared" si="224"/>
        <v>D2</v>
      </c>
    </row>
    <row r="1358" spans="1:17" x14ac:dyDescent="0.25">
      <c r="A1358" s="125" t="str">
        <f t="shared" si="220"/>
        <v/>
      </c>
      <c r="B1358" s="123" t="str">
        <f t="shared" si="221"/>
        <v/>
      </c>
      <c r="C1358" s="125" t="str">
        <f t="shared" si="222"/>
        <v/>
      </c>
      <c r="D1358" s="42"/>
      <c r="E1358" s="23" t="str">
        <f>IF(D1358="","",VLOOKUP(D1358,MASTERLIST!$A:$E,3,FALSE))</f>
        <v/>
      </c>
      <c r="F1358" s="23" t="str">
        <f>IF(D1358="","",VLOOKUP(D1358,MASTERLIST!$A:$E,4,FALSE))</f>
        <v/>
      </c>
      <c r="G1358" s="23" t="str">
        <f>IF(D1358="","",VLOOKUP(D1358,MASTERLIST!$A:$E,5,FALSE))</f>
        <v/>
      </c>
      <c r="H1358" s="23" t="str">
        <f>IF(D1358="","",VLOOKUP(D1358,MASTERLIST!$A:$E,2,FALSE))</f>
        <v/>
      </c>
      <c r="I1358" s="42"/>
      <c r="J1358" s="42"/>
      <c r="K1358" s="42"/>
      <c r="L1358" s="41" t="str">
        <f t="shared" si="216"/>
        <v/>
      </c>
      <c r="M1358" s="41" t="str">
        <f t="shared" si="217"/>
        <v/>
      </c>
      <c r="N1358" s="22" t="str">
        <f t="shared" si="218"/>
        <v xml:space="preserve"> </v>
      </c>
      <c r="O1358" s="22" t="str">
        <f t="shared" si="223"/>
        <v/>
      </c>
      <c r="P1358" s="22" t="str">
        <f t="shared" si="219"/>
        <v/>
      </c>
      <c r="Q1358" s="22" t="str">
        <f t="shared" si="224"/>
        <v>D2</v>
      </c>
    </row>
    <row r="1359" spans="1:17" x14ac:dyDescent="0.25">
      <c r="A1359" s="125" t="str">
        <f t="shared" si="220"/>
        <v/>
      </c>
      <c r="B1359" s="123" t="str">
        <f t="shared" si="221"/>
        <v/>
      </c>
      <c r="C1359" s="125" t="str">
        <f t="shared" si="222"/>
        <v/>
      </c>
      <c r="D1359" s="42"/>
      <c r="E1359" s="23" t="str">
        <f>IF(D1359="","",VLOOKUP(D1359,MASTERLIST!$A:$E,3,FALSE))</f>
        <v/>
      </c>
      <c r="F1359" s="23" t="str">
        <f>IF(D1359="","",VLOOKUP(D1359,MASTERLIST!$A:$E,4,FALSE))</f>
        <v/>
      </c>
      <c r="G1359" s="23" t="str">
        <f>IF(D1359="","",VLOOKUP(D1359,MASTERLIST!$A:$E,5,FALSE))</f>
        <v/>
      </c>
      <c r="H1359" s="23" t="str">
        <f>IF(D1359="","",VLOOKUP(D1359,MASTERLIST!$A:$E,2,FALSE))</f>
        <v/>
      </c>
      <c r="I1359" s="42"/>
      <c r="J1359" s="42"/>
      <c r="K1359" s="42"/>
      <c r="L1359" s="41" t="str">
        <f t="shared" si="216"/>
        <v/>
      </c>
      <c r="M1359" s="41" t="str">
        <f t="shared" si="217"/>
        <v/>
      </c>
      <c r="N1359" s="22" t="str">
        <f t="shared" si="218"/>
        <v xml:space="preserve"> </v>
      </c>
      <c r="O1359" s="22" t="str">
        <f t="shared" si="223"/>
        <v/>
      </c>
      <c r="P1359" s="22" t="str">
        <f t="shared" si="219"/>
        <v/>
      </c>
      <c r="Q1359" s="22" t="str">
        <f t="shared" si="224"/>
        <v>D2</v>
      </c>
    </row>
    <row r="1360" spans="1:17" x14ac:dyDescent="0.25">
      <c r="A1360" s="125" t="str">
        <f t="shared" si="220"/>
        <v/>
      </c>
      <c r="B1360" s="123" t="str">
        <f t="shared" si="221"/>
        <v/>
      </c>
      <c r="C1360" s="125" t="str">
        <f t="shared" si="222"/>
        <v/>
      </c>
      <c r="D1360" s="42"/>
      <c r="E1360" s="23" t="str">
        <f>IF(D1360="","",VLOOKUP(D1360,MASTERLIST!$A:$E,3,FALSE))</f>
        <v/>
      </c>
      <c r="F1360" s="23" t="str">
        <f>IF(D1360="","",VLOOKUP(D1360,MASTERLIST!$A:$E,4,FALSE))</f>
        <v/>
      </c>
      <c r="G1360" s="23" t="str">
        <f>IF(D1360="","",VLOOKUP(D1360,MASTERLIST!$A:$E,5,FALSE))</f>
        <v/>
      </c>
      <c r="H1360" s="23" t="str">
        <f>IF(D1360="","",VLOOKUP(D1360,MASTERLIST!$A:$E,2,FALSE))</f>
        <v/>
      </c>
      <c r="I1360" s="42"/>
      <c r="J1360" s="42"/>
      <c r="K1360" s="42"/>
      <c r="L1360" s="41" t="str">
        <f t="shared" si="216"/>
        <v/>
      </c>
      <c r="M1360" s="41" t="str">
        <f t="shared" si="217"/>
        <v/>
      </c>
      <c r="N1360" s="22" t="str">
        <f t="shared" si="218"/>
        <v xml:space="preserve"> </v>
      </c>
      <c r="O1360" s="22" t="str">
        <f t="shared" si="223"/>
        <v/>
      </c>
      <c r="P1360" s="22" t="str">
        <f t="shared" si="219"/>
        <v/>
      </c>
      <c r="Q1360" s="22" t="str">
        <f t="shared" si="224"/>
        <v>D2</v>
      </c>
    </row>
    <row r="1361" spans="1:17" x14ac:dyDescent="0.25">
      <c r="A1361" s="125" t="str">
        <f t="shared" si="220"/>
        <v/>
      </c>
      <c r="B1361" s="123" t="str">
        <f t="shared" si="221"/>
        <v/>
      </c>
      <c r="C1361" s="125" t="str">
        <f t="shared" si="222"/>
        <v/>
      </c>
      <c r="D1361" s="42"/>
      <c r="E1361" s="23" t="str">
        <f>IF(D1361="","",VLOOKUP(D1361,MASTERLIST!$A:$E,3,FALSE))</f>
        <v/>
      </c>
      <c r="F1361" s="23" t="str">
        <f>IF(D1361="","",VLOOKUP(D1361,MASTERLIST!$A:$E,4,FALSE))</f>
        <v/>
      </c>
      <c r="G1361" s="23" t="str">
        <f>IF(D1361="","",VLOOKUP(D1361,MASTERLIST!$A:$E,5,FALSE))</f>
        <v/>
      </c>
      <c r="H1361" s="23" t="str">
        <f>IF(D1361="","",VLOOKUP(D1361,MASTERLIST!$A:$E,2,FALSE))</f>
        <v/>
      </c>
      <c r="I1361" s="42"/>
      <c r="J1361" s="42"/>
      <c r="K1361" s="42"/>
      <c r="L1361" s="41" t="str">
        <f t="shared" si="216"/>
        <v/>
      </c>
      <c r="M1361" s="41" t="str">
        <f t="shared" si="217"/>
        <v/>
      </c>
      <c r="N1361" s="22" t="str">
        <f t="shared" si="218"/>
        <v xml:space="preserve"> </v>
      </c>
      <c r="O1361" s="22" t="str">
        <f t="shared" si="223"/>
        <v/>
      </c>
      <c r="P1361" s="22" t="str">
        <f t="shared" si="219"/>
        <v/>
      </c>
      <c r="Q1361" s="22" t="str">
        <f t="shared" si="224"/>
        <v>D2</v>
      </c>
    </row>
    <row r="1362" spans="1:17" x14ac:dyDescent="0.25">
      <c r="A1362" s="125" t="str">
        <f t="shared" si="220"/>
        <v/>
      </c>
      <c r="B1362" s="123" t="str">
        <f t="shared" si="221"/>
        <v/>
      </c>
      <c r="C1362" s="125" t="str">
        <f t="shared" si="222"/>
        <v/>
      </c>
      <c r="D1362" s="42"/>
      <c r="E1362" s="23" t="str">
        <f>IF(D1362="","",VLOOKUP(D1362,MASTERLIST!$A:$E,3,FALSE))</f>
        <v/>
      </c>
      <c r="F1362" s="23" t="str">
        <f>IF(D1362="","",VLOOKUP(D1362,MASTERLIST!$A:$E,4,FALSE))</f>
        <v/>
      </c>
      <c r="G1362" s="23" t="str">
        <f>IF(D1362="","",VLOOKUP(D1362,MASTERLIST!$A:$E,5,FALSE))</f>
        <v/>
      </c>
      <c r="H1362" s="23" t="str">
        <f>IF(D1362="","",VLOOKUP(D1362,MASTERLIST!$A:$E,2,FALSE))</f>
        <v/>
      </c>
      <c r="I1362" s="42"/>
      <c r="J1362" s="42"/>
      <c r="K1362" s="42"/>
      <c r="L1362" s="41" t="str">
        <f t="shared" si="216"/>
        <v/>
      </c>
      <c r="M1362" s="41" t="str">
        <f t="shared" si="217"/>
        <v/>
      </c>
      <c r="N1362" s="22" t="str">
        <f t="shared" si="218"/>
        <v xml:space="preserve"> </v>
      </c>
      <c r="O1362" s="22" t="str">
        <f t="shared" si="223"/>
        <v/>
      </c>
      <c r="P1362" s="22" t="str">
        <f t="shared" si="219"/>
        <v/>
      </c>
      <c r="Q1362" s="22" t="str">
        <f t="shared" si="224"/>
        <v>D2</v>
      </c>
    </row>
    <row r="1363" spans="1:17" x14ac:dyDescent="0.25">
      <c r="A1363" s="125" t="str">
        <f t="shared" si="220"/>
        <v/>
      </c>
      <c r="B1363" s="123" t="str">
        <f t="shared" si="221"/>
        <v/>
      </c>
      <c r="C1363" s="125" t="str">
        <f t="shared" si="222"/>
        <v/>
      </c>
      <c r="D1363" s="42"/>
      <c r="E1363" s="23" t="str">
        <f>IF(D1363="","",VLOOKUP(D1363,MASTERLIST!$A:$E,3,FALSE))</f>
        <v/>
      </c>
      <c r="F1363" s="23" t="str">
        <f>IF(D1363="","",VLOOKUP(D1363,MASTERLIST!$A:$E,4,FALSE))</f>
        <v/>
      </c>
      <c r="G1363" s="23" t="str">
        <f>IF(D1363="","",VLOOKUP(D1363,MASTERLIST!$A:$E,5,FALSE))</f>
        <v/>
      </c>
      <c r="H1363" s="23" t="str">
        <f>IF(D1363="","",VLOOKUP(D1363,MASTERLIST!$A:$E,2,FALSE))</f>
        <v/>
      </c>
      <c r="I1363" s="42"/>
      <c r="J1363" s="42"/>
      <c r="K1363" s="42"/>
      <c r="L1363" s="41" t="str">
        <f t="shared" si="216"/>
        <v/>
      </c>
      <c r="M1363" s="41" t="str">
        <f t="shared" si="217"/>
        <v/>
      </c>
      <c r="N1363" s="22" t="str">
        <f t="shared" si="218"/>
        <v xml:space="preserve"> </v>
      </c>
      <c r="O1363" s="22" t="str">
        <f t="shared" si="223"/>
        <v/>
      </c>
      <c r="P1363" s="22" t="str">
        <f t="shared" si="219"/>
        <v/>
      </c>
      <c r="Q1363" s="22" t="str">
        <f t="shared" si="224"/>
        <v>D2</v>
      </c>
    </row>
    <row r="1364" spans="1:17" x14ac:dyDescent="0.25">
      <c r="A1364" s="125" t="str">
        <f t="shared" si="220"/>
        <v/>
      </c>
      <c r="B1364" s="123" t="str">
        <f t="shared" si="221"/>
        <v/>
      </c>
      <c r="C1364" s="125" t="str">
        <f t="shared" si="222"/>
        <v/>
      </c>
      <c r="D1364" s="42"/>
      <c r="E1364" s="23" t="str">
        <f>IF(D1364="","",VLOOKUP(D1364,MASTERLIST!$A:$E,3,FALSE))</f>
        <v/>
      </c>
      <c r="F1364" s="23" t="str">
        <f>IF(D1364="","",VLOOKUP(D1364,MASTERLIST!$A:$E,4,FALSE))</f>
        <v/>
      </c>
      <c r="G1364" s="23" t="str">
        <f>IF(D1364="","",VLOOKUP(D1364,MASTERLIST!$A:$E,5,FALSE))</f>
        <v/>
      </c>
      <c r="H1364" s="23" t="str">
        <f>IF(D1364="","",VLOOKUP(D1364,MASTERLIST!$A:$E,2,FALSE))</f>
        <v/>
      </c>
      <c r="I1364" s="42"/>
      <c r="J1364" s="42"/>
      <c r="K1364" s="42"/>
      <c r="L1364" s="41" t="str">
        <f t="shared" ref="L1364:L1427" si="225">IF(K1364="","",IF(I1364="",ROUND(HLOOKUP(J1364,kgList,K1364,FALSE),1),ROUND(HLOOKUP(I1364,kgList,K1364,FALSE),1)))</f>
        <v/>
      </c>
      <c r="M1364" s="41" t="str">
        <f t="shared" ref="M1364:M1427" si="226">IF(L1364="","",IF(COUNTA(I1364:J1364)&gt;1,"Edible or Inedible",IF(COUNTA(I1364)=1,L1364*1,IF(COUNTA(J1364)=1,L1364*1,"ERROR"))))</f>
        <v/>
      </c>
      <c r="N1364" s="22" t="str">
        <f t="shared" si="218"/>
        <v xml:space="preserve"> </v>
      </c>
      <c r="O1364" s="22" t="str">
        <f t="shared" si="223"/>
        <v/>
      </c>
      <c r="P1364" s="22" t="str">
        <f t="shared" si="219"/>
        <v/>
      </c>
      <c r="Q1364" s="22" t="str">
        <f t="shared" si="224"/>
        <v>D2</v>
      </c>
    </row>
    <row r="1365" spans="1:17" x14ac:dyDescent="0.25">
      <c r="A1365" s="125" t="str">
        <f t="shared" si="220"/>
        <v/>
      </c>
      <c r="B1365" s="123" t="str">
        <f t="shared" si="221"/>
        <v/>
      </c>
      <c r="C1365" s="125" t="str">
        <f t="shared" si="222"/>
        <v/>
      </c>
      <c r="D1365" s="42"/>
      <c r="E1365" s="23" t="str">
        <f>IF(D1365="","",VLOOKUP(D1365,MASTERLIST!$A:$E,3,FALSE))</f>
        <v/>
      </c>
      <c r="F1365" s="23" t="str">
        <f>IF(D1365="","",VLOOKUP(D1365,MASTERLIST!$A:$E,4,FALSE))</f>
        <v/>
      </c>
      <c r="G1365" s="23" t="str">
        <f>IF(D1365="","",VLOOKUP(D1365,MASTERLIST!$A:$E,5,FALSE))</f>
        <v/>
      </c>
      <c r="H1365" s="23" t="str">
        <f>IF(D1365="","",VLOOKUP(D1365,MASTERLIST!$A:$E,2,FALSE))</f>
        <v/>
      </c>
      <c r="I1365" s="42"/>
      <c r="J1365" s="42"/>
      <c r="K1365" s="42"/>
      <c r="L1365" s="41" t="str">
        <f t="shared" si="225"/>
        <v/>
      </c>
      <c r="M1365" s="41" t="str">
        <f t="shared" si="226"/>
        <v/>
      </c>
      <c r="N1365" s="22" t="str">
        <f t="shared" si="218"/>
        <v xml:space="preserve"> </v>
      </c>
      <c r="O1365" s="22" t="str">
        <f t="shared" si="223"/>
        <v/>
      </c>
      <c r="P1365" s="22" t="str">
        <f t="shared" si="219"/>
        <v/>
      </c>
      <c r="Q1365" s="22" t="str">
        <f t="shared" si="224"/>
        <v>D2</v>
      </c>
    </row>
    <row r="1366" spans="1:17" x14ac:dyDescent="0.25">
      <c r="A1366" s="125" t="str">
        <f t="shared" si="220"/>
        <v/>
      </c>
      <c r="B1366" s="123" t="str">
        <f t="shared" si="221"/>
        <v/>
      </c>
      <c r="C1366" s="125" t="str">
        <f t="shared" si="222"/>
        <v/>
      </c>
      <c r="D1366" s="42"/>
      <c r="E1366" s="23" t="str">
        <f>IF(D1366="","",VLOOKUP(D1366,MASTERLIST!$A:$E,3,FALSE))</f>
        <v/>
      </c>
      <c r="F1366" s="23" t="str">
        <f>IF(D1366="","",VLOOKUP(D1366,MASTERLIST!$A:$E,4,FALSE))</f>
        <v/>
      </c>
      <c r="G1366" s="23" t="str">
        <f>IF(D1366="","",VLOOKUP(D1366,MASTERLIST!$A:$E,5,FALSE))</f>
        <v/>
      </c>
      <c r="H1366" s="23" t="str">
        <f>IF(D1366="","",VLOOKUP(D1366,MASTERLIST!$A:$E,2,FALSE))</f>
        <v/>
      </c>
      <c r="I1366" s="42"/>
      <c r="J1366" s="42"/>
      <c r="K1366" s="42"/>
      <c r="L1366" s="41" t="str">
        <f t="shared" si="225"/>
        <v/>
      </c>
      <c r="M1366" s="41" t="str">
        <f t="shared" si="226"/>
        <v/>
      </c>
      <c r="N1366" s="22" t="str">
        <f t="shared" si="218"/>
        <v xml:space="preserve"> </v>
      </c>
      <c r="O1366" s="22" t="str">
        <f t="shared" si="223"/>
        <v/>
      </c>
      <c r="P1366" s="22" t="str">
        <f t="shared" si="219"/>
        <v/>
      </c>
      <c r="Q1366" s="22" t="str">
        <f t="shared" si="224"/>
        <v>D2</v>
      </c>
    </row>
    <row r="1367" spans="1:17" x14ac:dyDescent="0.25">
      <c r="A1367" s="125" t="str">
        <f t="shared" si="220"/>
        <v/>
      </c>
      <c r="B1367" s="123" t="str">
        <f t="shared" si="221"/>
        <v/>
      </c>
      <c r="C1367" s="125" t="str">
        <f t="shared" si="222"/>
        <v/>
      </c>
      <c r="D1367" s="42"/>
      <c r="E1367" s="23" t="str">
        <f>IF(D1367="","",VLOOKUP(D1367,MASTERLIST!$A:$E,3,FALSE))</f>
        <v/>
      </c>
      <c r="F1367" s="23" t="str">
        <f>IF(D1367="","",VLOOKUP(D1367,MASTERLIST!$A:$E,4,FALSE))</f>
        <v/>
      </c>
      <c r="G1367" s="23" t="str">
        <f>IF(D1367="","",VLOOKUP(D1367,MASTERLIST!$A:$E,5,FALSE))</f>
        <v/>
      </c>
      <c r="H1367" s="23" t="str">
        <f>IF(D1367="","",VLOOKUP(D1367,MASTERLIST!$A:$E,2,FALSE))</f>
        <v/>
      </c>
      <c r="I1367" s="42"/>
      <c r="J1367" s="42"/>
      <c r="K1367" s="42"/>
      <c r="L1367" s="41" t="str">
        <f t="shared" si="225"/>
        <v/>
      </c>
      <c r="M1367" s="41" t="str">
        <f t="shared" si="226"/>
        <v/>
      </c>
      <c r="N1367" s="22" t="str">
        <f t="shared" si="218"/>
        <v xml:space="preserve"> </v>
      </c>
      <c r="O1367" s="22" t="str">
        <f t="shared" si="223"/>
        <v/>
      </c>
      <c r="P1367" s="22" t="str">
        <f t="shared" si="219"/>
        <v/>
      </c>
      <c r="Q1367" s="22" t="str">
        <f t="shared" si="224"/>
        <v>D2</v>
      </c>
    </row>
    <row r="1368" spans="1:17" x14ac:dyDescent="0.25">
      <c r="A1368" s="125" t="str">
        <f t="shared" si="220"/>
        <v/>
      </c>
      <c r="B1368" s="123" t="str">
        <f t="shared" si="221"/>
        <v/>
      </c>
      <c r="C1368" s="125" t="str">
        <f t="shared" si="222"/>
        <v/>
      </c>
      <c r="D1368" s="42"/>
      <c r="E1368" s="23" t="str">
        <f>IF(D1368="","",VLOOKUP(D1368,MASTERLIST!$A:$E,3,FALSE))</f>
        <v/>
      </c>
      <c r="F1368" s="23" t="str">
        <f>IF(D1368="","",VLOOKUP(D1368,MASTERLIST!$A:$E,4,FALSE))</f>
        <v/>
      </c>
      <c r="G1368" s="23" t="str">
        <f>IF(D1368="","",VLOOKUP(D1368,MASTERLIST!$A:$E,5,FALSE))</f>
        <v/>
      </c>
      <c r="H1368" s="23" t="str">
        <f>IF(D1368="","",VLOOKUP(D1368,MASTERLIST!$A:$E,2,FALSE))</f>
        <v/>
      </c>
      <c r="I1368" s="42"/>
      <c r="J1368" s="42"/>
      <c r="K1368" s="42"/>
      <c r="L1368" s="41" t="str">
        <f t="shared" si="225"/>
        <v/>
      </c>
      <c r="M1368" s="41" t="str">
        <f t="shared" si="226"/>
        <v/>
      </c>
      <c r="N1368" s="22" t="str">
        <f t="shared" si="218"/>
        <v xml:space="preserve"> </v>
      </c>
      <c r="O1368" s="22" t="str">
        <f t="shared" si="223"/>
        <v/>
      </c>
      <c r="P1368" s="22" t="str">
        <f t="shared" si="219"/>
        <v/>
      </c>
      <c r="Q1368" s="22" t="str">
        <f t="shared" si="224"/>
        <v>D2</v>
      </c>
    </row>
    <row r="1369" spans="1:17" x14ac:dyDescent="0.25">
      <c r="A1369" s="125" t="str">
        <f t="shared" si="220"/>
        <v/>
      </c>
      <c r="B1369" s="123" t="str">
        <f t="shared" si="221"/>
        <v/>
      </c>
      <c r="C1369" s="125" t="str">
        <f t="shared" si="222"/>
        <v/>
      </c>
      <c r="D1369" s="42"/>
      <c r="E1369" s="23" t="str">
        <f>IF(D1369="","",VLOOKUP(D1369,MASTERLIST!$A:$E,3,FALSE))</f>
        <v/>
      </c>
      <c r="F1369" s="23" t="str">
        <f>IF(D1369="","",VLOOKUP(D1369,MASTERLIST!$A:$E,4,FALSE))</f>
        <v/>
      </c>
      <c r="G1369" s="23" t="str">
        <f>IF(D1369="","",VLOOKUP(D1369,MASTERLIST!$A:$E,5,FALSE))</f>
        <v/>
      </c>
      <c r="H1369" s="23" t="str">
        <f>IF(D1369="","",VLOOKUP(D1369,MASTERLIST!$A:$E,2,FALSE))</f>
        <v/>
      </c>
      <c r="I1369" s="42"/>
      <c r="J1369" s="42"/>
      <c r="K1369" s="42"/>
      <c r="L1369" s="41" t="str">
        <f t="shared" si="225"/>
        <v/>
      </c>
      <c r="M1369" s="41" t="str">
        <f t="shared" si="226"/>
        <v/>
      </c>
      <c r="N1369" s="22" t="str">
        <f t="shared" si="218"/>
        <v xml:space="preserve"> </v>
      </c>
      <c r="O1369" s="22" t="str">
        <f t="shared" si="223"/>
        <v/>
      </c>
      <c r="P1369" s="22" t="str">
        <f t="shared" si="219"/>
        <v/>
      </c>
      <c r="Q1369" s="22" t="str">
        <f t="shared" si="224"/>
        <v>D2</v>
      </c>
    </row>
    <row r="1370" spans="1:17" x14ac:dyDescent="0.25">
      <c r="A1370" s="125" t="str">
        <f t="shared" si="220"/>
        <v/>
      </c>
      <c r="B1370" s="123" t="str">
        <f t="shared" si="221"/>
        <v/>
      </c>
      <c r="C1370" s="125" t="str">
        <f t="shared" si="222"/>
        <v/>
      </c>
      <c r="D1370" s="42"/>
      <c r="E1370" s="23" t="str">
        <f>IF(D1370="","",VLOOKUP(D1370,MASTERLIST!$A:$E,3,FALSE))</f>
        <v/>
      </c>
      <c r="F1370" s="23" t="str">
        <f>IF(D1370="","",VLOOKUP(D1370,MASTERLIST!$A:$E,4,FALSE))</f>
        <v/>
      </c>
      <c r="G1370" s="23" t="str">
        <f>IF(D1370="","",VLOOKUP(D1370,MASTERLIST!$A:$E,5,FALSE))</f>
        <v/>
      </c>
      <c r="H1370" s="23" t="str">
        <f>IF(D1370="","",VLOOKUP(D1370,MASTERLIST!$A:$E,2,FALSE))</f>
        <v/>
      </c>
      <c r="I1370" s="42"/>
      <c r="J1370" s="42"/>
      <c r="K1370" s="42"/>
      <c r="L1370" s="41" t="str">
        <f t="shared" si="225"/>
        <v/>
      </c>
      <c r="M1370" s="41" t="str">
        <f t="shared" si="226"/>
        <v/>
      </c>
      <c r="N1370" s="22" t="str">
        <f t="shared" ref="N1370:N1433" si="227">CONCATENATE(E1370," ",F1370)</f>
        <v xml:space="preserve"> </v>
      </c>
      <c r="O1370" s="22" t="str">
        <f t="shared" si="223"/>
        <v/>
      </c>
      <c r="P1370" s="22" t="str">
        <f t="shared" ref="P1370:P1433" si="228">IF(I1370="",IF(J1370="","",$J$1),$I$1)</f>
        <v/>
      </c>
      <c r="Q1370" s="22" t="str">
        <f t="shared" si="224"/>
        <v>D2</v>
      </c>
    </row>
    <row r="1371" spans="1:17" x14ac:dyDescent="0.25">
      <c r="A1371" s="125" t="str">
        <f t="shared" si="220"/>
        <v/>
      </c>
      <c r="B1371" s="123" t="str">
        <f t="shared" si="221"/>
        <v/>
      </c>
      <c r="C1371" s="125" t="str">
        <f t="shared" si="222"/>
        <v/>
      </c>
      <c r="D1371" s="42"/>
      <c r="E1371" s="23" t="str">
        <f>IF(D1371="","",VLOOKUP(D1371,MASTERLIST!$A:$E,3,FALSE))</f>
        <v/>
      </c>
      <c r="F1371" s="23" t="str">
        <f>IF(D1371="","",VLOOKUP(D1371,MASTERLIST!$A:$E,4,FALSE))</f>
        <v/>
      </c>
      <c r="G1371" s="23" t="str">
        <f>IF(D1371="","",VLOOKUP(D1371,MASTERLIST!$A:$E,5,FALSE))</f>
        <v/>
      </c>
      <c r="H1371" s="23" t="str">
        <f>IF(D1371="","",VLOOKUP(D1371,MASTERLIST!$A:$E,2,FALSE))</f>
        <v/>
      </c>
      <c r="I1371" s="42"/>
      <c r="J1371" s="42"/>
      <c r="K1371" s="42"/>
      <c r="L1371" s="41" t="str">
        <f t="shared" si="225"/>
        <v/>
      </c>
      <c r="M1371" s="41" t="str">
        <f t="shared" si="226"/>
        <v/>
      </c>
      <c r="N1371" s="22" t="str">
        <f t="shared" si="227"/>
        <v xml:space="preserve"> </v>
      </c>
      <c r="O1371" s="22" t="str">
        <f t="shared" si="223"/>
        <v/>
      </c>
      <c r="P1371" s="22" t="str">
        <f t="shared" si="228"/>
        <v/>
      </c>
      <c r="Q1371" s="22" t="str">
        <f t="shared" si="224"/>
        <v>D2</v>
      </c>
    </row>
    <row r="1372" spans="1:17" x14ac:dyDescent="0.25">
      <c r="A1372" s="125" t="str">
        <f t="shared" si="220"/>
        <v/>
      </c>
      <c r="B1372" s="123" t="str">
        <f t="shared" si="221"/>
        <v/>
      </c>
      <c r="C1372" s="125" t="str">
        <f t="shared" si="222"/>
        <v/>
      </c>
      <c r="D1372" s="42"/>
      <c r="E1372" s="23" t="str">
        <f>IF(D1372="","",VLOOKUP(D1372,MASTERLIST!$A:$E,3,FALSE))</f>
        <v/>
      </c>
      <c r="F1372" s="23" t="str">
        <f>IF(D1372="","",VLOOKUP(D1372,MASTERLIST!$A:$E,4,FALSE))</f>
        <v/>
      </c>
      <c r="G1372" s="23" t="str">
        <f>IF(D1372="","",VLOOKUP(D1372,MASTERLIST!$A:$E,5,FALSE))</f>
        <v/>
      </c>
      <c r="H1372" s="23" t="str">
        <f>IF(D1372="","",VLOOKUP(D1372,MASTERLIST!$A:$E,2,FALSE))</f>
        <v/>
      </c>
      <c r="I1372" s="42"/>
      <c r="J1372" s="42"/>
      <c r="K1372" s="42"/>
      <c r="L1372" s="41" t="str">
        <f t="shared" si="225"/>
        <v/>
      </c>
      <c r="M1372" s="41" t="str">
        <f t="shared" si="226"/>
        <v/>
      </c>
      <c r="N1372" s="22" t="str">
        <f t="shared" si="227"/>
        <v xml:space="preserve"> </v>
      </c>
      <c r="O1372" s="22" t="str">
        <f t="shared" si="223"/>
        <v/>
      </c>
      <c r="P1372" s="22" t="str">
        <f t="shared" si="228"/>
        <v/>
      </c>
      <c r="Q1372" s="22" t="str">
        <f t="shared" si="224"/>
        <v>D2</v>
      </c>
    </row>
    <row r="1373" spans="1:17" x14ac:dyDescent="0.25">
      <c r="A1373" s="125" t="str">
        <f t="shared" si="220"/>
        <v/>
      </c>
      <c r="B1373" s="123" t="str">
        <f t="shared" si="221"/>
        <v/>
      </c>
      <c r="C1373" s="125" t="str">
        <f t="shared" si="222"/>
        <v/>
      </c>
      <c r="D1373" s="42"/>
      <c r="E1373" s="23" t="str">
        <f>IF(D1373="","",VLOOKUP(D1373,MASTERLIST!$A:$E,3,FALSE))</f>
        <v/>
      </c>
      <c r="F1373" s="23" t="str">
        <f>IF(D1373="","",VLOOKUP(D1373,MASTERLIST!$A:$E,4,FALSE))</f>
        <v/>
      </c>
      <c r="G1373" s="23" t="str">
        <f>IF(D1373="","",VLOOKUP(D1373,MASTERLIST!$A:$E,5,FALSE))</f>
        <v/>
      </c>
      <c r="H1373" s="23" t="str">
        <f>IF(D1373="","",VLOOKUP(D1373,MASTERLIST!$A:$E,2,FALSE))</f>
        <v/>
      </c>
      <c r="I1373" s="42"/>
      <c r="J1373" s="42"/>
      <c r="K1373" s="42"/>
      <c r="L1373" s="41" t="str">
        <f t="shared" si="225"/>
        <v/>
      </c>
      <c r="M1373" s="41" t="str">
        <f t="shared" si="226"/>
        <v/>
      </c>
      <c r="N1373" s="22" t="str">
        <f t="shared" si="227"/>
        <v xml:space="preserve"> </v>
      </c>
      <c r="O1373" s="22" t="str">
        <f t="shared" si="223"/>
        <v/>
      </c>
      <c r="P1373" s="22" t="str">
        <f t="shared" si="228"/>
        <v/>
      </c>
      <c r="Q1373" s="22" t="str">
        <f t="shared" si="224"/>
        <v>D2</v>
      </c>
    </row>
    <row r="1374" spans="1:17" x14ac:dyDescent="0.25">
      <c r="A1374" s="125" t="str">
        <f t="shared" si="220"/>
        <v/>
      </c>
      <c r="B1374" s="123" t="str">
        <f t="shared" si="221"/>
        <v/>
      </c>
      <c r="C1374" s="125" t="str">
        <f t="shared" si="222"/>
        <v/>
      </c>
      <c r="D1374" s="42"/>
      <c r="E1374" s="23" t="str">
        <f>IF(D1374="","",VLOOKUP(D1374,MASTERLIST!$A:$E,3,FALSE))</f>
        <v/>
      </c>
      <c r="F1374" s="23" t="str">
        <f>IF(D1374="","",VLOOKUP(D1374,MASTERLIST!$A:$E,4,FALSE))</f>
        <v/>
      </c>
      <c r="G1374" s="23" t="str">
        <f>IF(D1374="","",VLOOKUP(D1374,MASTERLIST!$A:$E,5,FALSE))</f>
        <v/>
      </c>
      <c r="H1374" s="23" t="str">
        <f>IF(D1374="","",VLOOKUP(D1374,MASTERLIST!$A:$E,2,FALSE))</f>
        <v/>
      </c>
      <c r="I1374" s="42"/>
      <c r="J1374" s="42"/>
      <c r="K1374" s="42"/>
      <c r="L1374" s="41" t="str">
        <f t="shared" si="225"/>
        <v/>
      </c>
      <c r="M1374" s="41" t="str">
        <f t="shared" si="226"/>
        <v/>
      </c>
      <c r="N1374" s="22" t="str">
        <f t="shared" si="227"/>
        <v xml:space="preserve"> </v>
      </c>
      <c r="O1374" s="22" t="str">
        <f t="shared" si="223"/>
        <v/>
      </c>
      <c r="P1374" s="22" t="str">
        <f t="shared" si="228"/>
        <v/>
      </c>
      <c r="Q1374" s="22" t="str">
        <f t="shared" si="224"/>
        <v>D2</v>
      </c>
    </row>
    <row r="1375" spans="1:17" x14ac:dyDescent="0.25">
      <c r="A1375" s="125" t="str">
        <f t="shared" si="220"/>
        <v/>
      </c>
      <c r="B1375" s="123" t="str">
        <f t="shared" si="221"/>
        <v/>
      </c>
      <c r="C1375" s="125" t="str">
        <f t="shared" si="222"/>
        <v/>
      </c>
      <c r="D1375" s="42"/>
      <c r="E1375" s="23" t="str">
        <f>IF(D1375="","",VLOOKUP(D1375,MASTERLIST!$A:$E,3,FALSE))</f>
        <v/>
      </c>
      <c r="F1375" s="23" t="str">
        <f>IF(D1375="","",VLOOKUP(D1375,MASTERLIST!$A:$E,4,FALSE))</f>
        <v/>
      </c>
      <c r="G1375" s="23" t="str">
        <f>IF(D1375="","",VLOOKUP(D1375,MASTERLIST!$A:$E,5,FALSE))</f>
        <v/>
      </c>
      <c r="H1375" s="23" t="str">
        <f>IF(D1375="","",VLOOKUP(D1375,MASTERLIST!$A:$E,2,FALSE))</f>
        <v/>
      </c>
      <c r="I1375" s="42"/>
      <c r="J1375" s="42"/>
      <c r="K1375" s="42"/>
      <c r="L1375" s="41" t="str">
        <f t="shared" si="225"/>
        <v/>
      </c>
      <c r="M1375" s="41" t="str">
        <f t="shared" si="226"/>
        <v/>
      </c>
      <c r="N1375" s="22" t="str">
        <f t="shared" si="227"/>
        <v xml:space="preserve"> </v>
      </c>
      <c r="O1375" s="22" t="str">
        <f t="shared" si="223"/>
        <v/>
      </c>
      <c r="P1375" s="22" t="str">
        <f t="shared" si="228"/>
        <v/>
      </c>
      <c r="Q1375" s="22" t="str">
        <f t="shared" si="224"/>
        <v>D2</v>
      </c>
    </row>
    <row r="1376" spans="1:17" x14ac:dyDescent="0.25">
      <c r="A1376" s="125" t="str">
        <f t="shared" si="220"/>
        <v/>
      </c>
      <c r="B1376" s="123" t="str">
        <f t="shared" si="221"/>
        <v/>
      </c>
      <c r="C1376" s="125" t="str">
        <f t="shared" si="222"/>
        <v/>
      </c>
      <c r="D1376" s="42"/>
      <c r="E1376" s="23" t="str">
        <f>IF(D1376="","",VLOOKUP(D1376,MASTERLIST!$A:$E,3,FALSE))</f>
        <v/>
      </c>
      <c r="F1376" s="23" t="str">
        <f>IF(D1376="","",VLOOKUP(D1376,MASTERLIST!$A:$E,4,FALSE))</f>
        <v/>
      </c>
      <c r="G1376" s="23" t="str">
        <f>IF(D1376="","",VLOOKUP(D1376,MASTERLIST!$A:$E,5,FALSE))</f>
        <v/>
      </c>
      <c r="H1376" s="23" t="str">
        <f>IF(D1376="","",VLOOKUP(D1376,MASTERLIST!$A:$E,2,FALSE))</f>
        <v/>
      </c>
      <c r="I1376" s="42"/>
      <c r="J1376" s="42"/>
      <c r="K1376" s="42"/>
      <c r="L1376" s="41" t="str">
        <f t="shared" si="225"/>
        <v/>
      </c>
      <c r="M1376" s="41" t="str">
        <f t="shared" si="226"/>
        <v/>
      </c>
      <c r="N1376" s="22" t="str">
        <f t="shared" si="227"/>
        <v xml:space="preserve"> </v>
      </c>
      <c r="O1376" s="22" t="str">
        <f t="shared" si="223"/>
        <v/>
      </c>
      <c r="P1376" s="22" t="str">
        <f t="shared" si="228"/>
        <v/>
      </c>
      <c r="Q1376" s="22" t="str">
        <f t="shared" si="224"/>
        <v>D2</v>
      </c>
    </row>
    <row r="1377" spans="1:17" x14ac:dyDescent="0.25">
      <c r="A1377" s="125" t="str">
        <f t="shared" si="220"/>
        <v/>
      </c>
      <c r="B1377" s="123" t="str">
        <f t="shared" si="221"/>
        <v/>
      </c>
      <c r="C1377" s="125" t="str">
        <f t="shared" si="222"/>
        <v/>
      </c>
      <c r="D1377" s="42"/>
      <c r="E1377" s="23" t="str">
        <f>IF(D1377="","",VLOOKUP(D1377,MASTERLIST!$A:$E,3,FALSE))</f>
        <v/>
      </c>
      <c r="F1377" s="23" t="str">
        <f>IF(D1377="","",VLOOKUP(D1377,MASTERLIST!$A:$E,4,FALSE))</f>
        <v/>
      </c>
      <c r="G1377" s="23" t="str">
        <f>IF(D1377="","",VLOOKUP(D1377,MASTERLIST!$A:$E,5,FALSE))</f>
        <v/>
      </c>
      <c r="H1377" s="23" t="str">
        <f>IF(D1377="","",VLOOKUP(D1377,MASTERLIST!$A:$E,2,FALSE))</f>
        <v/>
      </c>
      <c r="I1377" s="42"/>
      <c r="J1377" s="42"/>
      <c r="K1377" s="42"/>
      <c r="L1377" s="41" t="str">
        <f t="shared" si="225"/>
        <v/>
      </c>
      <c r="M1377" s="41" t="str">
        <f t="shared" si="226"/>
        <v/>
      </c>
      <c r="N1377" s="22" t="str">
        <f t="shared" si="227"/>
        <v xml:space="preserve"> </v>
      </c>
      <c r="O1377" s="22" t="str">
        <f t="shared" si="223"/>
        <v/>
      </c>
      <c r="P1377" s="22" t="str">
        <f t="shared" si="228"/>
        <v/>
      </c>
      <c r="Q1377" s="22" t="str">
        <f t="shared" si="224"/>
        <v>D2</v>
      </c>
    </row>
    <row r="1378" spans="1:17" x14ac:dyDescent="0.25">
      <c r="A1378" s="125" t="str">
        <f t="shared" si="220"/>
        <v/>
      </c>
      <c r="B1378" s="123" t="str">
        <f t="shared" si="221"/>
        <v/>
      </c>
      <c r="C1378" s="125" t="str">
        <f t="shared" si="222"/>
        <v/>
      </c>
      <c r="D1378" s="42"/>
      <c r="E1378" s="23" t="str">
        <f>IF(D1378="","",VLOOKUP(D1378,MASTERLIST!$A:$E,3,FALSE))</f>
        <v/>
      </c>
      <c r="F1378" s="23" t="str">
        <f>IF(D1378="","",VLOOKUP(D1378,MASTERLIST!$A:$E,4,FALSE))</f>
        <v/>
      </c>
      <c r="G1378" s="23" t="str">
        <f>IF(D1378="","",VLOOKUP(D1378,MASTERLIST!$A:$E,5,FALSE))</f>
        <v/>
      </c>
      <c r="H1378" s="23" t="str">
        <f>IF(D1378="","",VLOOKUP(D1378,MASTERLIST!$A:$E,2,FALSE))</f>
        <v/>
      </c>
      <c r="I1378" s="42"/>
      <c r="J1378" s="42"/>
      <c r="K1378" s="42"/>
      <c r="L1378" s="41" t="str">
        <f t="shared" si="225"/>
        <v/>
      </c>
      <c r="M1378" s="41" t="str">
        <f t="shared" si="226"/>
        <v/>
      </c>
      <c r="N1378" s="22" t="str">
        <f t="shared" si="227"/>
        <v xml:space="preserve"> </v>
      </c>
      <c r="O1378" s="22" t="str">
        <f t="shared" si="223"/>
        <v/>
      </c>
      <c r="P1378" s="22" t="str">
        <f t="shared" si="228"/>
        <v/>
      </c>
      <c r="Q1378" s="22" t="str">
        <f t="shared" si="224"/>
        <v>D2</v>
      </c>
    </row>
    <row r="1379" spans="1:17" x14ac:dyDescent="0.25">
      <c r="A1379" s="125" t="str">
        <f t="shared" si="220"/>
        <v/>
      </c>
      <c r="B1379" s="123" t="str">
        <f t="shared" si="221"/>
        <v/>
      </c>
      <c r="C1379" s="125" t="str">
        <f t="shared" si="222"/>
        <v/>
      </c>
      <c r="D1379" s="42"/>
      <c r="E1379" s="23" t="str">
        <f>IF(D1379="","",VLOOKUP(D1379,MASTERLIST!$A:$E,3,FALSE))</f>
        <v/>
      </c>
      <c r="F1379" s="23" t="str">
        <f>IF(D1379="","",VLOOKUP(D1379,MASTERLIST!$A:$E,4,FALSE))</f>
        <v/>
      </c>
      <c r="G1379" s="23" t="str">
        <f>IF(D1379="","",VLOOKUP(D1379,MASTERLIST!$A:$E,5,FALSE))</f>
        <v/>
      </c>
      <c r="H1379" s="23" t="str">
        <f>IF(D1379="","",VLOOKUP(D1379,MASTERLIST!$A:$E,2,FALSE))</f>
        <v/>
      </c>
      <c r="I1379" s="42"/>
      <c r="J1379" s="42"/>
      <c r="K1379" s="42"/>
      <c r="L1379" s="41" t="str">
        <f t="shared" si="225"/>
        <v/>
      </c>
      <c r="M1379" s="41" t="str">
        <f t="shared" si="226"/>
        <v/>
      </c>
      <c r="N1379" s="22" t="str">
        <f t="shared" si="227"/>
        <v xml:space="preserve"> </v>
      </c>
      <c r="O1379" s="22" t="str">
        <f t="shared" si="223"/>
        <v/>
      </c>
      <c r="P1379" s="22" t="str">
        <f t="shared" si="228"/>
        <v/>
      </c>
      <c r="Q1379" s="22" t="str">
        <f t="shared" si="224"/>
        <v>D2</v>
      </c>
    </row>
    <row r="1380" spans="1:17" x14ac:dyDescent="0.25">
      <c r="A1380" s="125" t="str">
        <f t="shared" ref="A1380:A1443" si="229">IF(D1380="","",A1379)</f>
        <v/>
      </c>
      <c r="B1380" s="123" t="str">
        <f t="shared" ref="B1380:B1443" si="230">IF(D1380="","",B1379)</f>
        <v/>
      </c>
      <c r="C1380" s="125" t="str">
        <f t="shared" ref="C1380:C1443" si="231">IF(D1380="","",C1379)</f>
        <v/>
      </c>
      <c r="D1380" s="42"/>
      <c r="E1380" s="23" t="str">
        <f>IF(D1380="","",VLOOKUP(D1380,MASTERLIST!$A:$E,3,FALSE))</f>
        <v/>
      </c>
      <c r="F1380" s="23" t="str">
        <f>IF(D1380="","",VLOOKUP(D1380,MASTERLIST!$A:$E,4,FALSE))</f>
        <v/>
      </c>
      <c r="G1380" s="23" t="str">
        <f>IF(D1380="","",VLOOKUP(D1380,MASTERLIST!$A:$E,5,FALSE))</f>
        <v/>
      </c>
      <c r="H1380" s="23" t="str">
        <f>IF(D1380="","",VLOOKUP(D1380,MASTERLIST!$A:$E,2,FALSE))</f>
        <v/>
      </c>
      <c r="I1380" s="42"/>
      <c r="J1380" s="42"/>
      <c r="K1380" s="42"/>
      <c r="L1380" s="41" t="str">
        <f t="shared" si="225"/>
        <v/>
      </c>
      <c r="M1380" s="41" t="str">
        <f t="shared" si="226"/>
        <v/>
      </c>
      <c r="N1380" s="22" t="str">
        <f t="shared" si="227"/>
        <v xml:space="preserve"> </v>
      </c>
      <c r="O1380" s="22" t="str">
        <f t="shared" si="223"/>
        <v/>
      </c>
      <c r="P1380" s="22" t="str">
        <f t="shared" si="228"/>
        <v/>
      </c>
      <c r="Q1380" s="22" t="str">
        <f t="shared" si="224"/>
        <v>D2</v>
      </c>
    </row>
    <row r="1381" spans="1:17" x14ac:dyDescent="0.25">
      <c r="A1381" s="125" t="str">
        <f t="shared" si="229"/>
        <v/>
      </c>
      <c r="B1381" s="123" t="str">
        <f t="shared" si="230"/>
        <v/>
      </c>
      <c r="C1381" s="125" t="str">
        <f t="shared" si="231"/>
        <v/>
      </c>
      <c r="D1381" s="42"/>
      <c r="E1381" s="23" t="str">
        <f>IF(D1381="","",VLOOKUP(D1381,MASTERLIST!$A:$E,3,FALSE))</f>
        <v/>
      </c>
      <c r="F1381" s="23" t="str">
        <f>IF(D1381="","",VLOOKUP(D1381,MASTERLIST!$A:$E,4,FALSE))</f>
        <v/>
      </c>
      <c r="G1381" s="23" t="str">
        <f>IF(D1381="","",VLOOKUP(D1381,MASTERLIST!$A:$E,5,FALSE))</f>
        <v/>
      </c>
      <c r="H1381" s="23" t="str">
        <f>IF(D1381="","",VLOOKUP(D1381,MASTERLIST!$A:$E,2,FALSE))</f>
        <v/>
      </c>
      <c r="I1381" s="42"/>
      <c r="J1381" s="42"/>
      <c r="K1381" s="42"/>
      <c r="L1381" s="41" t="str">
        <f t="shared" si="225"/>
        <v/>
      </c>
      <c r="M1381" s="41" t="str">
        <f t="shared" si="226"/>
        <v/>
      </c>
      <c r="N1381" s="22" t="str">
        <f t="shared" si="227"/>
        <v xml:space="preserve"> </v>
      </c>
      <c r="O1381" s="22" t="str">
        <f t="shared" si="223"/>
        <v/>
      </c>
      <c r="P1381" s="22" t="str">
        <f t="shared" si="228"/>
        <v/>
      </c>
      <c r="Q1381" s="22" t="str">
        <f t="shared" si="224"/>
        <v>D2</v>
      </c>
    </row>
    <row r="1382" spans="1:17" x14ac:dyDescent="0.25">
      <c r="A1382" s="125" t="str">
        <f t="shared" si="229"/>
        <v/>
      </c>
      <c r="B1382" s="123" t="str">
        <f t="shared" si="230"/>
        <v/>
      </c>
      <c r="C1382" s="125" t="str">
        <f t="shared" si="231"/>
        <v/>
      </c>
      <c r="D1382" s="42"/>
      <c r="E1382" s="23" t="str">
        <f>IF(D1382="","",VLOOKUP(D1382,MASTERLIST!$A:$E,3,FALSE))</f>
        <v/>
      </c>
      <c r="F1382" s="23" t="str">
        <f>IF(D1382="","",VLOOKUP(D1382,MASTERLIST!$A:$E,4,FALSE))</f>
        <v/>
      </c>
      <c r="G1382" s="23" t="str">
        <f>IF(D1382="","",VLOOKUP(D1382,MASTERLIST!$A:$E,5,FALSE))</f>
        <v/>
      </c>
      <c r="H1382" s="23" t="str">
        <f>IF(D1382="","",VLOOKUP(D1382,MASTERLIST!$A:$E,2,FALSE))</f>
        <v/>
      </c>
      <c r="I1382" s="42"/>
      <c r="J1382" s="42"/>
      <c r="K1382" s="42"/>
      <c r="L1382" s="41" t="str">
        <f t="shared" si="225"/>
        <v/>
      </c>
      <c r="M1382" s="41" t="str">
        <f t="shared" si="226"/>
        <v/>
      </c>
      <c r="N1382" s="22" t="str">
        <f t="shared" si="227"/>
        <v xml:space="preserve"> </v>
      </c>
      <c r="O1382" s="22" t="str">
        <f t="shared" si="223"/>
        <v/>
      </c>
      <c r="P1382" s="22" t="str">
        <f t="shared" si="228"/>
        <v/>
      </c>
      <c r="Q1382" s="22" t="str">
        <f t="shared" si="224"/>
        <v>D2</v>
      </c>
    </row>
    <row r="1383" spans="1:17" x14ac:dyDescent="0.25">
      <c r="A1383" s="125" t="str">
        <f t="shared" si="229"/>
        <v/>
      </c>
      <c r="B1383" s="123" t="str">
        <f t="shared" si="230"/>
        <v/>
      </c>
      <c r="C1383" s="125" t="str">
        <f t="shared" si="231"/>
        <v/>
      </c>
      <c r="D1383" s="42"/>
      <c r="E1383" s="23" t="str">
        <f>IF(D1383="","",VLOOKUP(D1383,MASTERLIST!$A:$E,3,FALSE))</f>
        <v/>
      </c>
      <c r="F1383" s="23" t="str">
        <f>IF(D1383="","",VLOOKUP(D1383,MASTERLIST!$A:$E,4,FALSE))</f>
        <v/>
      </c>
      <c r="G1383" s="23" t="str">
        <f>IF(D1383="","",VLOOKUP(D1383,MASTERLIST!$A:$E,5,FALSE))</f>
        <v/>
      </c>
      <c r="H1383" s="23" t="str">
        <f>IF(D1383="","",VLOOKUP(D1383,MASTERLIST!$A:$E,2,FALSE))</f>
        <v/>
      </c>
      <c r="I1383" s="42"/>
      <c r="J1383" s="42"/>
      <c r="K1383" s="42"/>
      <c r="L1383" s="41" t="str">
        <f t="shared" si="225"/>
        <v/>
      </c>
      <c r="M1383" s="41" t="str">
        <f t="shared" si="226"/>
        <v/>
      </c>
      <c r="N1383" s="22" t="str">
        <f t="shared" si="227"/>
        <v xml:space="preserve"> </v>
      </c>
      <c r="O1383" s="22" t="str">
        <f t="shared" si="223"/>
        <v/>
      </c>
      <c r="P1383" s="22" t="str">
        <f t="shared" si="228"/>
        <v/>
      </c>
      <c r="Q1383" s="22" t="str">
        <f t="shared" si="224"/>
        <v>D2</v>
      </c>
    </row>
    <row r="1384" spans="1:17" x14ac:dyDescent="0.25">
      <c r="A1384" s="125" t="str">
        <f t="shared" si="229"/>
        <v/>
      </c>
      <c r="B1384" s="123" t="str">
        <f t="shared" si="230"/>
        <v/>
      </c>
      <c r="C1384" s="125" t="str">
        <f t="shared" si="231"/>
        <v/>
      </c>
      <c r="D1384" s="42"/>
      <c r="E1384" s="23" t="str">
        <f>IF(D1384="","",VLOOKUP(D1384,MASTERLIST!$A:$E,3,FALSE))</f>
        <v/>
      </c>
      <c r="F1384" s="23" t="str">
        <f>IF(D1384="","",VLOOKUP(D1384,MASTERLIST!$A:$E,4,FALSE))</f>
        <v/>
      </c>
      <c r="G1384" s="23" t="str">
        <f>IF(D1384="","",VLOOKUP(D1384,MASTERLIST!$A:$E,5,FALSE))</f>
        <v/>
      </c>
      <c r="H1384" s="23" t="str">
        <f>IF(D1384="","",VLOOKUP(D1384,MASTERLIST!$A:$E,2,FALSE))</f>
        <v/>
      </c>
      <c r="I1384" s="42"/>
      <c r="J1384" s="42"/>
      <c r="K1384" s="42"/>
      <c r="L1384" s="41" t="str">
        <f t="shared" si="225"/>
        <v/>
      </c>
      <c r="M1384" s="41" t="str">
        <f t="shared" si="226"/>
        <v/>
      </c>
      <c r="N1384" s="22" t="str">
        <f t="shared" si="227"/>
        <v xml:space="preserve"> </v>
      </c>
      <c r="O1384" s="22" t="str">
        <f t="shared" si="223"/>
        <v/>
      </c>
      <c r="P1384" s="22" t="str">
        <f t="shared" si="228"/>
        <v/>
      </c>
      <c r="Q1384" s="22" t="str">
        <f t="shared" si="224"/>
        <v>D2</v>
      </c>
    </row>
    <row r="1385" spans="1:17" x14ac:dyDescent="0.25">
      <c r="A1385" s="125" t="str">
        <f t="shared" si="229"/>
        <v/>
      </c>
      <c r="B1385" s="123" t="str">
        <f t="shared" si="230"/>
        <v/>
      </c>
      <c r="C1385" s="125" t="str">
        <f t="shared" si="231"/>
        <v/>
      </c>
      <c r="D1385" s="42"/>
      <c r="E1385" s="23" t="str">
        <f>IF(D1385="","",VLOOKUP(D1385,MASTERLIST!$A:$E,3,FALSE))</f>
        <v/>
      </c>
      <c r="F1385" s="23" t="str">
        <f>IF(D1385="","",VLOOKUP(D1385,MASTERLIST!$A:$E,4,FALSE))</f>
        <v/>
      </c>
      <c r="G1385" s="23" t="str">
        <f>IF(D1385="","",VLOOKUP(D1385,MASTERLIST!$A:$E,5,FALSE))</f>
        <v/>
      </c>
      <c r="H1385" s="23" t="str">
        <f>IF(D1385="","",VLOOKUP(D1385,MASTERLIST!$A:$E,2,FALSE))</f>
        <v/>
      </c>
      <c r="I1385" s="42"/>
      <c r="J1385" s="42"/>
      <c r="K1385" s="42"/>
      <c r="L1385" s="41" t="str">
        <f t="shared" si="225"/>
        <v/>
      </c>
      <c r="M1385" s="41" t="str">
        <f t="shared" si="226"/>
        <v/>
      </c>
      <c r="N1385" s="22" t="str">
        <f t="shared" si="227"/>
        <v xml:space="preserve"> </v>
      </c>
      <c r="O1385" s="22" t="str">
        <f t="shared" si="223"/>
        <v/>
      </c>
      <c r="P1385" s="22" t="str">
        <f t="shared" si="228"/>
        <v/>
      </c>
      <c r="Q1385" s="22" t="str">
        <f t="shared" si="224"/>
        <v>D2</v>
      </c>
    </row>
    <row r="1386" spans="1:17" x14ac:dyDescent="0.25">
      <c r="A1386" s="125" t="str">
        <f t="shared" si="229"/>
        <v/>
      </c>
      <c r="B1386" s="123" t="str">
        <f t="shared" si="230"/>
        <v/>
      </c>
      <c r="C1386" s="125" t="str">
        <f t="shared" si="231"/>
        <v/>
      </c>
      <c r="D1386" s="42"/>
      <c r="E1386" s="23" t="str">
        <f>IF(D1386="","",VLOOKUP(D1386,MASTERLIST!$A:$E,3,FALSE))</f>
        <v/>
      </c>
      <c r="F1386" s="23" t="str">
        <f>IF(D1386="","",VLOOKUP(D1386,MASTERLIST!$A:$E,4,FALSE))</f>
        <v/>
      </c>
      <c r="G1386" s="23" t="str">
        <f>IF(D1386="","",VLOOKUP(D1386,MASTERLIST!$A:$E,5,FALSE))</f>
        <v/>
      </c>
      <c r="H1386" s="23" t="str">
        <f>IF(D1386="","",VLOOKUP(D1386,MASTERLIST!$A:$E,2,FALSE))</f>
        <v/>
      </c>
      <c r="I1386" s="42"/>
      <c r="J1386" s="42"/>
      <c r="K1386" s="42"/>
      <c r="L1386" s="41" t="str">
        <f t="shared" si="225"/>
        <v/>
      </c>
      <c r="M1386" s="41" t="str">
        <f t="shared" si="226"/>
        <v/>
      </c>
      <c r="N1386" s="22" t="str">
        <f t="shared" si="227"/>
        <v xml:space="preserve"> </v>
      </c>
      <c r="O1386" s="22" t="str">
        <f t="shared" si="223"/>
        <v/>
      </c>
      <c r="P1386" s="22" t="str">
        <f t="shared" si="228"/>
        <v/>
      </c>
      <c r="Q1386" s="22" t="str">
        <f t="shared" si="224"/>
        <v>D2</v>
      </c>
    </row>
    <row r="1387" spans="1:17" x14ac:dyDescent="0.25">
      <c r="A1387" s="125" t="str">
        <f t="shared" si="229"/>
        <v/>
      </c>
      <c r="B1387" s="123" t="str">
        <f t="shared" si="230"/>
        <v/>
      </c>
      <c r="C1387" s="125" t="str">
        <f t="shared" si="231"/>
        <v/>
      </c>
      <c r="D1387" s="42"/>
      <c r="E1387" s="23" t="str">
        <f>IF(D1387="","",VLOOKUP(D1387,MASTERLIST!$A:$E,3,FALSE))</f>
        <v/>
      </c>
      <c r="F1387" s="23" t="str">
        <f>IF(D1387="","",VLOOKUP(D1387,MASTERLIST!$A:$E,4,FALSE))</f>
        <v/>
      </c>
      <c r="G1387" s="23" t="str">
        <f>IF(D1387="","",VLOOKUP(D1387,MASTERLIST!$A:$E,5,FALSE))</f>
        <v/>
      </c>
      <c r="H1387" s="23" t="str">
        <f>IF(D1387="","",VLOOKUP(D1387,MASTERLIST!$A:$E,2,FALSE))</f>
        <v/>
      </c>
      <c r="I1387" s="42"/>
      <c r="J1387" s="42"/>
      <c r="K1387" s="42"/>
      <c r="L1387" s="41" t="str">
        <f t="shared" si="225"/>
        <v/>
      </c>
      <c r="M1387" s="41" t="str">
        <f t="shared" si="226"/>
        <v/>
      </c>
      <c r="N1387" s="22" t="str">
        <f t="shared" si="227"/>
        <v xml:space="preserve"> </v>
      </c>
      <c r="O1387" s="22" t="str">
        <f t="shared" si="223"/>
        <v/>
      </c>
      <c r="P1387" s="22" t="str">
        <f t="shared" si="228"/>
        <v/>
      </c>
      <c r="Q1387" s="22" t="str">
        <f t="shared" si="224"/>
        <v>D2</v>
      </c>
    </row>
    <row r="1388" spans="1:17" x14ac:dyDescent="0.25">
      <c r="A1388" s="125" t="str">
        <f t="shared" si="229"/>
        <v/>
      </c>
      <c r="B1388" s="123" t="str">
        <f t="shared" si="230"/>
        <v/>
      </c>
      <c r="C1388" s="125" t="str">
        <f t="shared" si="231"/>
        <v/>
      </c>
      <c r="D1388" s="42"/>
      <c r="E1388" s="23" t="str">
        <f>IF(D1388="","",VLOOKUP(D1388,MASTERLIST!$A:$E,3,FALSE))</f>
        <v/>
      </c>
      <c r="F1388" s="23" t="str">
        <f>IF(D1388="","",VLOOKUP(D1388,MASTERLIST!$A:$E,4,FALSE))</f>
        <v/>
      </c>
      <c r="G1388" s="23" t="str">
        <f>IF(D1388="","",VLOOKUP(D1388,MASTERLIST!$A:$E,5,FALSE))</f>
        <v/>
      </c>
      <c r="H1388" s="23" t="str">
        <f>IF(D1388="","",VLOOKUP(D1388,MASTERLIST!$A:$E,2,FALSE))</f>
        <v/>
      </c>
      <c r="I1388" s="42"/>
      <c r="J1388" s="42"/>
      <c r="K1388" s="42"/>
      <c r="L1388" s="41" t="str">
        <f t="shared" si="225"/>
        <v/>
      </c>
      <c r="M1388" s="41" t="str">
        <f t="shared" si="226"/>
        <v/>
      </c>
      <c r="N1388" s="22" t="str">
        <f t="shared" si="227"/>
        <v xml:space="preserve"> </v>
      </c>
      <c r="O1388" s="22" t="str">
        <f t="shared" si="223"/>
        <v/>
      </c>
      <c r="P1388" s="22" t="str">
        <f t="shared" si="228"/>
        <v/>
      </c>
      <c r="Q1388" s="22" t="str">
        <f t="shared" si="224"/>
        <v>D2</v>
      </c>
    </row>
    <row r="1389" spans="1:17" x14ac:dyDescent="0.25">
      <c r="A1389" s="125" t="str">
        <f t="shared" si="229"/>
        <v/>
      </c>
      <c r="B1389" s="123" t="str">
        <f t="shared" si="230"/>
        <v/>
      </c>
      <c r="C1389" s="125" t="str">
        <f t="shared" si="231"/>
        <v/>
      </c>
      <c r="D1389" s="42"/>
      <c r="E1389" s="23" t="str">
        <f>IF(D1389="","",VLOOKUP(D1389,MASTERLIST!$A:$E,3,FALSE))</f>
        <v/>
      </c>
      <c r="F1389" s="23" t="str">
        <f>IF(D1389="","",VLOOKUP(D1389,MASTERLIST!$A:$E,4,FALSE))</f>
        <v/>
      </c>
      <c r="G1389" s="23" t="str">
        <f>IF(D1389="","",VLOOKUP(D1389,MASTERLIST!$A:$E,5,FALSE))</f>
        <v/>
      </c>
      <c r="H1389" s="23" t="str">
        <f>IF(D1389="","",VLOOKUP(D1389,MASTERLIST!$A:$E,2,FALSE))</f>
        <v/>
      </c>
      <c r="I1389" s="42"/>
      <c r="J1389" s="42"/>
      <c r="K1389" s="42"/>
      <c r="L1389" s="41" t="str">
        <f t="shared" si="225"/>
        <v/>
      </c>
      <c r="M1389" s="41" t="str">
        <f t="shared" si="226"/>
        <v/>
      </c>
      <c r="N1389" s="22" t="str">
        <f t="shared" si="227"/>
        <v xml:space="preserve"> </v>
      </c>
      <c r="O1389" s="22" t="str">
        <f t="shared" si="223"/>
        <v/>
      </c>
      <c r="P1389" s="22" t="str">
        <f t="shared" si="228"/>
        <v/>
      </c>
      <c r="Q1389" s="22" t="str">
        <f t="shared" si="224"/>
        <v>D2</v>
      </c>
    </row>
    <row r="1390" spans="1:17" x14ac:dyDescent="0.25">
      <c r="A1390" s="125" t="str">
        <f t="shared" si="229"/>
        <v/>
      </c>
      <c r="B1390" s="123" t="str">
        <f t="shared" si="230"/>
        <v/>
      </c>
      <c r="C1390" s="125" t="str">
        <f t="shared" si="231"/>
        <v/>
      </c>
      <c r="D1390" s="42"/>
      <c r="E1390" s="23" t="str">
        <f>IF(D1390="","",VLOOKUP(D1390,MASTERLIST!$A:$E,3,FALSE))</f>
        <v/>
      </c>
      <c r="F1390" s="23" t="str">
        <f>IF(D1390="","",VLOOKUP(D1390,MASTERLIST!$A:$E,4,FALSE))</f>
        <v/>
      </c>
      <c r="G1390" s="23" t="str">
        <f>IF(D1390="","",VLOOKUP(D1390,MASTERLIST!$A:$E,5,FALSE))</f>
        <v/>
      </c>
      <c r="H1390" s="23" t="str">
        <f>IF(D1390="","",VLOOKUP(D1390,MASTERLIST!$A:$E,2,FALSE))</f>
        <v/>
      </c>
      <c r="I1390" s="42"/>
      <c r="J1390" s="42"/>
      <c r="K1390" s="42"/>
      <c r="L1390" s="41" t="str">
        <f t="shared" si="225"/>
        <v/>
      </c>
      <c r="M1390" s="41" t="str">
        <f t="shared" si="226"/>
        <v/>
      </c>
      <c r="N1390" s="22" t="str">
        <f t="shared" si="227"/>
        <v xml:space="preserve"> </v>
      </c>
      <c r="O1390" s="22" t="str">
        <f t="shared" si="223"/>
        <v/>
      </c>
      <c r="P1390" s="22" t="str">
        <f t="shared" si="228"/>
        <v/>
      </c>
      <c r="Q1390" s="22" t="str">
        <f t="shared" si="224"/>
        <v>D2</v>
      </c>
    </row>
    <row r="1391" spans="1:17" x14ac:dyDescent="0.25">
      <c r="A1391" s="125" t="str">
        <f t="shared" si="229"/>
        <v/>
      </c>
      <c r="B1391" s="123" t="str">
        <f t="shared" si="230"/>
        <v/>
      </c>
      <c r="C1391" s="125" t="str">
        <f t="shared" si="231"/>
        <v/>
      </c>
      <c r="D1391" s="42"/>
      <c r="E1391" s="23" t="str">
        <f>IF(D1391="","",VLOOKUP(D1391,MASTERLIST!$A:$E,3,FALSE))</f>
        <v/>
      </c>
      <c r="F1391" s="23" t="str">
        <f>IF(D1391="","",VLOOKUP(D1391,MASTERLIST!$A:$E,4,FALSE))</f>
        <v/>
      </c>
      <c r="G1391" s="23" t="str">
        <f>IF(D1391="","",VLOOKUP(D1391,MASTERLIST!$A:$E,5,FALSE))</f>
        <v/>
      </c>
      <c r="H1391" s="23" t="str">
        <f>IF(D1391="","",VLOOKUP(D1391,MASTERLIST!$A:$E,2,FALSE))</f>
        <v/>
      </c>
      <c r="I1391" s="42"/>
      <c r="J1391" s="42"/>
      <c r="K1391" s="42"/>
      <c r="L1391" s="41" t="str">
        <f t="shared" si="225"/>
        <v/>
      </c>
      <c r="M1391" s="41" t="str">
        <f t="shared" si="226"/>
        <v/>
      </c>
      <c r="N1391" s="22" t="str">
        <f t="shared" si="227"/>
        <v xml:space="preserve"> </v>
      </c>
      <c r="O1391" s="22" t="str">
        <f t="shared" si="223"/>
        <v/>
      </c>
      <c r="P1391" s="22" t="str">
        <f t="shared" si="228"/>
        <v/>
      </c>
      <c r="Q1391" s="22" t="str">
        <f t="shared" si="224"/>
        <v>D2</v>
      </c>
    </row>
    <row r="1392" spans="1:17" x14ac:dyDescent="0.25">
      <c r="A1392" s="125" t="str">
        <f t="shared" si="229"/>
        <v/>
      </c>
      <c r="B1392" s="123" t="str">
        <f t="shared" si="230"/>
        <v/>
      </c>
      <c r="C1392" s="125" t="str">
        <f t="shared" si="231"/>
        <v/>
      </c>
      <c r="D1392" s="42"/>
      <c r="E1392" s="23" t="str">
        <f>IF(D1392="","",VLOOKUP(D1392,MASTERLIST!$A:$E,3,FALSE))</f>
        <v/>
      </c>
      <c r="F1392" s="23" t="str">
        <f>IF(D1392="","",VLOOKUP(D1392,MASTERLIST!$A:$E,4,FALSE))</f>
        <v/>
      </c>
      <c r="G1392" s="23" t="str">
        <f>IF(D1392="","",VLOOKUP(D1392,MASTERLIST!$A:$E,5,FALSE))</f>
        <v/>
      </c>
      <c r="H1392" s="23" t="str">
        <f>IF(D1392="","",VLOOKUP(D1392,MASTERLIST!$A:$E,2,FALSE))</f>
        <v/>
      </c>
      <c r="I1392" s="42"/>
      <c r="J1392" s="42"/>
      <c r="K1392" s="42"/>
      <c r="L1392" s="41" t="str">
        <f t="shared" si="225"/>
        <v/>
      </c>
      <c r="M1392" s="41" t="str">
        <f t="shared" si="226"/>
        <v/>
      </c>
      <c r="N1392" s="22" t="str">
        <f t="shared" si="227"/>
        <v xml:space="preserve"> </v>
      </c>
      <c r="O1392" s="22" t="str">
        <f t="shared" si="223"/>
        <v/>
      </c>
      <c r="P1392" s="22" t="str">
        <f t="shared" si="228"/>
        <v/>
      </c>
      <c r="Q1392" s="22" t="str">
        <f t="shared" si="224"/>
        <v>D2</v>
      </c>
    </row>
    <row r="1393" spans="1:17" x14ac:dyDescent="0.25">
      <c r="A1393" s="125" t="str">
        <f t="shared" si="229"/>
        <v/>
      </c>
      <c r="B1393" s="123" t="str">
        <f t="shared" si="230"/>
        <v/>
      </c>
      <c r="C1393" s="125" t="str">
        <f t="shared" si="231"/>
        <v/>
      </c>
      <c r="D1393" s="42"/>
      <c r="E1393" s="23" t="str">
        <f>IF(D1393="","",VLOOKUP(D1393,MASTERLIST!$A:$E,3,FALSE))</f>
        <v/>
      </c>
      <c r="F1393" s="23" t="str">
        <f>IF(D1393="","",VLOOKUP(D1393,MASTERLIST!$A:$E,4,FALSE))</f>
        <v/>
      </c>
      <c r="G1393" s="23" t="str">
        <f>IF(D1393="","",VLOOKUP(D1393,MASTERLIST!$A:$E,5,FALSE))</f>
        <v/>
      </c>
      <c r="H1393" s="23" t="str">
        <f>IF(D1393="","",VLOOKUP(D1393,MASTERLIST!$A:$E,2,FALSE))</f>
        <v/>
      </c>
      <c r="I1393" s="42"/>
      <c r="J1393" s="42"/>
      <c r="K1393" s="42"/>
      <c r="L1393" s="41" t="str">
        <f t="shared" si="225"/>
        <v/>
      </c>
      <c r="M1393" s="41" t="str">
        <f t="shared" si="226"/>
        <v/>
      </c>
      <c r="N1393" s="22" t="str">
        <f t="shared" si="227"/>
        <v xml:space="preserve"> </v>
      </c>
      <c r="O1393" s="22" t="str">
        <f t="shared" si="223"/>
        <v/>
      </c>
      <c r="P1393" s="22" t="str">
        <f t="shared" si="228"/>
        <v/>
      </c>
      <c r="Q1393" s="22" t="str">
        <f t="shared" si="224"/>
        <v>D2</v>
      </c>
    </row>
    <row r="1394" spans="1:17" x14ac:dyDescent="0.25">
      <c r="A1394" s="125" t="str">
        <f t="shared" si="229"/>
        <v/>
      </c>
      <c r="B1394" s="123" t="str">
        <f t="shared" si="230"/>
        <v/>
      </c>
      <c r="C1394" s="125" t="str">
        <f t="shared" si="231"/>
        <v/>
      </c>
      <c r="D1394" s="42"/>
      <c r="E1394" s="23" t="str">
        <f>IF(D1394="","",VLOOKUP(D1394,MASTERLIST!$A:$E,3,FALSE))</f>
        <v/>
      </c>
      <c r="F1394" s="23" t="str">
        <f>IF(D1394="","",VLOOKUP(D1394,MASTERLIST!$A:$E,4,FALSE))</f>
        <v/>
      </c>
      <c r="G1394" s="23" t="str">
        <f>IF(D1394="","",VLOOKUP(D1394,MASTERLIST!$A:$E,5,FALSE))</f>
        <v/>
      </c>
      <c r="H1394" s="23" t="str">
        <f>IF(D1394="","",VLOOKUP(D1394,MASTERLIST!$A:$E,2,FALSE))</f>
        <v/>
      </c>
      <c r="I1394" s="42"/>
      <c r="J1394" s="42"/>
      <c r="K1394" s="42"/>
      <c r="L1394" s="41" t="str">
        <f t="shared" si="225"/>
        <v/>
      </c>
      <c r="M1394" s="41" t="str">
        <f t="shared" si="226"/>
        <v/>
      </c>
      <c r="N1394" s="22" t="str">
        <f t="shared" si="227"/>
        <v xml:space="preserve"> </v>
      </c>
      <c r="O1394" s="22" t="str">
        <f t="shared" si="223"/>
        <v/>
      </c>
      <c r="P1394" s="22" t="str">
        <f t="shared" si="228"/>
        <v/>
      </c>
      <c r="Q1394" s="22" t="str">
        <f t="shared" si="224"/>
        <v>D2</v>
      </c>
    </row>
    <row r="1395" spans="1:17" x14ac:dyDescent="0.25">
      <c r="A1395" s="125" t="str">
        <f t="shared" si="229"/>
        <v/>
      </c>
      <c r="B1395" s="123" t="str">
        <f t="shared" si="230"/>
        <v/>
      </c>
      <c r="C1395" s="125" t="str">
        <f t="shared" si="231"/>
        <v/>
      </c>
      <c r="D1395" s="42"/>
      <c r="E1395" s="23" t="str">
        <f>IF(D1395="","",VLOOKUP(D1395,MASTERLIST!$A:$E,3,FALSE))</f>
        <v/>
      </c>
      <c r="F1395" s="23" t="str">
        <f>IF(D1395="","",VLOOKUP(D1395,MASTERLIST!$A:$E,4,FALSE))</f>
        <v/>
      </c>
      <c r="G1395" s="23" t="str">
        <f>IF(D1395="","",VLOOKUP(D1395,MASTERLIST!$A:$E,5,FALSE))</f>
        <v/>
      </c>
      <c r="H1395" s="23" t="str">
        <f>IF(D1395="","",VLOOKUP(D1395,MASTERLIST!$A:$E,2,FALSE))</f>
        <v/>
      </c>
      <c r="I1395" s="42"/>
      <c r="J1395" s="42"/>
      <c r="K1395" s="42"/>
      <c r="L1395" s="41" t="str">
        <f t="shared" si="225"/>
        <v/>
      </c>
      <c r="M1395" s="41" t="str">
        <f t="shared" si="226"/>
        <v/>
      </c>
      <c r="N1395" s="22" t="str">
        <f t="shared" si="227"/>
        <v xml:space="preserve"> </v>
      </c>
      <c r="O1395" s="22" t="str">
        <f t="shared" si="223"/>
        <v/>
      </c>
      <c r="P1395" s="22" t="str">
        <f t="shared" si="228"/>
        <v/>
      </c>
      <c r="Q1395" s="22" t="str">
        <f t="shared" si="224"/>
        <v>D2</v>
      </c>
    </row>
    <row r="1396" spans="1:17" x14ac:dyDescent="0.25">
      <c r="A1396" s="125" t="str">
        <f t="shared" si="229"/>
        <v/>
      </c>
      <c r="B1396" s="123" t="str">
        <f t="shared" si="230"/>
        <v/>
      </c>
      <c r="C1396" s="125" t="str">
        <f t="shared" si="231"/>
        <v/>
      </c>
      <c r="D1396" s="42"/>
      <c r="E1396" s="23" t="str">
        <f>IF(D1396="","",VLOOKUP(D1396,MASTERLIST!$A:$E,3,FALSE))</f>
        <v/>
      </c>
      <c r="F1396" s="23" t="str">
        <f>IF(D1396="","",VLOOKUP(D1396,MASTERLIST!$A:$E,4,FALSE))</f>
        <v/>
      </c>
      <c r="G1396" s="23" t="str">
        <f>IF(D1396="","",VLOOKUP(D1396,MASTERLIST!$A:$E,5,FALSE))</f>
        <v/>
      </c>
      <c r="H1396" s="23" t="str">
        <f>IF(D1396="","",VLOOKUP(D1396,MASTERLIST!$A:$E,2,FALSE))</f>
        <v/>
      </c>
      <c r="I1396" s="42"/>
      <c r="J1396" s="42"/>
      <c r="K1396" s="42"/>
      <c r="L1396" s="41" t="str">
        <f t="shared" si="225"/>
        <v/>
      </c>
      <c r="M1396" s="41" t="str">
        <f t="shared" si="226"/>
        <v/>
      </c>
      <c r="N1396" s="22" t="str">
        <f t="shared" si="227"/>
        <v xml:space="preserve"> </v>
      </c>
      <c r="O1396" s="22" t="str">
        <f t="shared" si="223"/>
        <v/>
      </c>
      <c r="P1396" s="22" t="str">
        <f t="shared" si="228"/>
        <v/>
      </c>
      <c r="Q1396" s="22" t="str">
        <f t="shared" si="224"/>
        <v>D2</v>
      </c>
    </row>
    <row r="1397" spans="1:17" x14ac:dyDescent="0.25">
      <c r="A1397" s="125" t="str">
        <f t="shared" si="229"/>
        <v/>
      </c>
      <c r="B1397" s="123" t="str">
        <f t="shared" si="230"/>
        <v/>
      </c>
      <c r="C1397" s="125" t="str">
        <f t="shared" si="231"/>
        <v/>
      </c>
      <c r="D1397" s="42"/>
      <c r="E1397" s="23" t="str">
        <f>IF(D1397="","",VLOOKUP(D1397,MASTERLIST!$A:$E,3,FALSE))</f>
        <v/>
      </c>
      <c r="F1397" s="23" t="str">
        <f>IF(D1397="","",VLOOKUP(D1397,MASTERLIST!$A:$E,4,FALSE))</f>
        <v/>
      </c>
      <c r="G1397" s="23" t="str">
        <f>IF(D1397="","",VLOOKUP(D1397,MASTERLIST!$A:$E,5,FALSE))</f>
        <v/>
      </c>
      <c r="H1397" s="23" t="str">
        <f>IF(D1397="","",VLOOKUP(D1397,MASTERLIST!$A:$E,2,FALSE))</f>
        <v/>
      </c>
      <c r="I1397" s="42"/>
      <c r="J1397" s="42"/>
      <c r="K1397" s="42"/>
      <c r="L1397" s="41" t="str">
        <f t="shared" si="225"/>
        <v/>
      </c>
      <c r="M1397" s="41" t="str">
        <f t="shared" si="226"/>
        <v/>
      </c>
      <c r="N1397" s="22" t="str">
        <f t="shared" si="227"/>
        <v xml:space="preserve"> </v>
      </c>
      <c r="O1397" s="22" t="str">
        <f t="shared" si="223"/>
        <v/>
      </c>
      <c r="P1397" s="22" t="str">
        <f t="shared" si="228"/>
        <v/>
      </c>
      <c r="Q1397" s="22" t="str">
        <f t="shared" si="224"/>
        <v>D2</v>
      </c>
    </row>
    <row r="1398" spans="1:17" x14ac:dyDescent="0.25">
      <c r="A1398" s="125" t="str">
        <f t="shared" si="229"/>
        <v/>
      </c>
      <c r="B1398" s="123" t="str">
        <f t="shared" si="230"/>
        <v/>
      </c>
      <c r="C1398" s="125" t="str">
        <f t="shared" si="231"/>
        <v/>
      </c>
      <c r="D1398" s="42"/>
      <c r="E1398" s="23" t="str">
        <f>IF(D1398="","",VLOOKUP(D1398,MASTERLIST!$A:$E,3,FALSE))</f>
        <v/>
      </c>
      <c r="F1398" s="23" t="str">
        <f>IF(D1398="","",VLOOKUP(D1398,MASTERLIST!$A:$E,4,FALSE))</f>
        <v/>
      </c>
      <c r="G1398" s="23" t="str">
        <f>IF(D1398="","",VLOOKUP(D1398,MASTERLIST!$A:$E,5,FALSE))</f>
        <v/>
      </c>
      <c r="H1398" s="23" t="str">
        <f>IF(D1398="","",VLOOKUP(D1398,MASTERLIST!$A:$E,2,FALSE))</f>
        <v/>
      </c>
      <c r="I1398" s="42"/>
      <c r="J1398" s="42"/>
      <c r="K1398" s="42"/>
      <c r="L1398" s="41" t="str">
        <f t="shared" si="225"/>
        <v/>
      </c>
      <c r="M1398" s="41" t="str">
        <f t="shared" si="226"/>
        <v/>
      </c>
      <c r="N1398" s="22" t="str">
        <f t="shared" si="227"/>
        <v xml:space="preserve"> </v>
      </c>
      <c r="O1398" s="22" t="str">
        <f t="shared" si="223"/>
        <v/>
      </c>
      <c r="P1398" s="22" t="str">
        <f t="shared" si="228"/>
        <v/>
      </c>
      <c r="Q1398" s="22" t="str">
        <f t="shared" si="224"/>
        <v>D2</v>
      </c>
    </row>
    <row r="1399" spans="1:17" x14ac:dyDescent="0.25">
      <c r="A1399" s="125" t="str">
        <f t="shared" si="229"/>
        <v/>
      </c>
      <c r="B1399" s="123" t="str">
        <f t="shared" si="230"/>
        <v/>
      </c>
      <c r="C1399" s="125" t="str">
        <f t="shared" si="231"/>
        <v/>
      </c>
      <c r="D1399" s="42"/>
      <c r="E1399" s="23" t="str">
        <f>IF(D1399="","",VLOOKUP(D1399,MASTERLIST!$A:$E,3,FALSE))</f>
        <v/>
      </c>
      <c r="F1399" s="23" t="str">
        <f>IF(D1399="","",VLOOKUP(D1399,MASTERLIST!$A:$E,4,FALSE))</f>
        <v/>
      </c>
      <c r="G1399" s="23" t="str">
        <f>IF(D1399="","",VLOOKUP(D1399,MASTERLIST!$A:$E,5,FALSE))</f>
        <v/>
      </c>
      <c r="H1399" s="23" t="str">
        <f>IF(D1399="","",VLOOKUP(D1399,MASTERLIST!$A:$E,2,FALSE))</f>
        <v/>
      </c>
      <c r="I1399" s="42"/>
      <c r="J1399" s="42"/>
      <c r="K1399" s="42"/>
      <c r="L1399" s="41" t="str">
        <f t="shared" si="225"/>
        <v/>
      </c>
      <c r="M1399" s="41" t="str">
        <f t="shared" si="226"/>
        <v/>
      </c>
      <c r="N1399" s="22" t="str">
        <f t="shared" si="227"/>
        <v xml:space="preserve"> </v>
      </c>
      <c r="O1399" s="22" t="str">
        <f t="shared" si="223"/>
        <v/>
      </c>
      <c r="P1399" s="22" t="str">
        <f t="shared" si="228"/>
        <v/>
      </c>
      <c r="Q1399" s="22" t="str">
        <f t="shared" si="224"/>
        <v>D2</v>
      </c>
    </row>
    <row r="1400" spans="1:17" x14ac:dyDescent="0.25">
      <c r="A1400" s="125" t="str">
        <f t="shared" si="229"/>
        <v/>
      </c>
      <c r="B1400" s="123" t="str">
        <f t="shared" si="230"/>
        <v/>
      </c>
      <c r="C1400" s="125" t="str">
        <f t="shared" si="231"/>
        <v/>
      </c>
      <c r="D1400" s="42"/>
      <c r="E1400" s="23" t="str">
        <f>IF(D1400="","",VLOOKUP(D1400,MASTERLIST!$A:$E,3,FALSE))</f>
        <v/>
      </c>
      <c r="F1400" s="23" t="str">
        <f>IF(D1400="","",VLOOKUP(D1400,MASTERLIST!$A:$E,4,FALSE))</f>
        <v/>
      </c>
      <c r="G1400" s="23" t="str">
        <f>IF(D1400="","",VLOOKUP(D1400,MASTERLIST!$A:$E,5,FALSE))</f>
        <v/>
      </c>
      <c r="H1400" s="23" t="str">
        <f>IF(D1400="","",VLOOKUP(D1400,MASTERLIST!$A:$E,2,FALSE))</f>
        <v/>
      </c>
      <c r="I1400" s="42"/>
      <c r="J1400" s="42"/>
      <c r="K1400" s="42"/>
      <c r="L1400" s="41" t="str">
        <f t="shared" si="225"/>
        <v/>
      </c>
      <c r="M1400" s="41" t="str">
        <f t="shared" si="226"/>
        <v/>
      </c>
      <c r="N1400" s="22" t="str">
        <f t="shared" si="227"/>
        <v xml:space="preserve"> </v>
      </c>
      <c r="O1400" s="22" t="str">
        <f t="shared" si="223"/>
        <v/>
      </c>
      <c r="P1400" s="22" t="str">
        <f t="shared" si="228"/>
        <v/>
      </c>
      <c r="Q1400" s="22" t="str">
        <f t="shared" si="224"/>
        <v>D2</v>
      </c>
    </row>
    <row r="1401" spans="1:17" x14ac:dyDescent="0.25">
      <c r="A1401" s="125" t="str">
        <f t="shared" si="229"/>
        <v/>
      </c>
      <c r="B1401" s="123" t="str">
        <f t="shared" si="230"/>
        <v/>
      </c>
      <c r="C1401" s="125" t="str">
        <f t="shared" si="231"/>
        <v/>
      </c>
      <c r="D1401" s="42"/>
      <c r="E1401" s="23" t="str">
        <f>IF(D1401="","",VLOOKUP(D1401,MASTERLIST!$A:$E,3,FALSE))</f>
        <v/>
      </c>
      <c r="F1401" s="23" t="str">
        <f>IF(D1401="","",VLOOKUP(D1401,MASTERLIST!$A:$E,4,FALSE))</f>
        <v/>
      </c>
      <c r="G1401" s="23" t="str">
        <f>IF(D1401="","",VLOOKUP(D1401,MASTERLIST!$A:$E,5,FALSE))</f>
        <v/>
      </c>
      <c r="H1401" s="23" t="str">
        <f>IF(D1401="","",VLOOKUP(D1401,MASTERLIST!$A:$E,2,FALSE))</f>
        <v/>
      </c>
      <c r="I1401" s="42"/>
      <c r="J1401" s="42"/>
      <c r="K1401" s="42"/>
      <c r="L1401" s="41" t="str">
        <f t="shared" si="225"/>
        <v/>
      </c>
      <c r="M1401" s="41" t="str">
        <f t="shared" si="226"/>
        <v/>
      </c>
      <c r="N1401" s="22" t="str">
        <f t="shared" si="227"/>
        <v xml:space="preserve"> </v>
      </c>
      <c r="O1401" s="22" t="str">
        <f t="shared" si="223"/>
        <v/>
      </c>
      <c r="P1401" s="22" t="str">
        <f t="shared" si="228"/>
        <v/>
      </c>
      <c r="Q1401" s="22" t="str">
        <f t="shared" si="224"/>
        <v>D2</v>
      </c>
    </row>
    <row r="1402" spans="1:17" x14ac:dyDescent="0.25">
      <c r="A1402" s="125" t="str">
        <f t="shared" si="229"/>
        <v/>
      </c>
      <c r="B1402" s="123" t="str">
        <f t="shared" si="230"/>
        <v/>
      </c>
      <c r="C1402" s="125" t="str">
        <f t="shared" si="231"/>
        <v/>
      </c>
      <c r="D1402" s="42"/>
      <c r="E1402" s="23" t="str">
        <f>IF(D1402="","",VLOOKUP(D1402,MASTERLIST!$A:$E,3,FALSE))</f>
        <v/>
      </c>
      <c r="F1402" s="23" t="str">
        <f>IF(D1402="","",VLOOKUP(D1402,MASTERLIST!$A:$E,4,FALSE))</f>
        <v/>
      </c>
      <c r="G1402" s="23" t="str">
        <f>IF(D1402="","",VLOOKUP(D1402,MASTERLIST!$A:$E,5,FALSE))</f>
        <v/>
      </c>
      <c r="H1402" s="23" t="str">
        <f>IF(D1402="","",VLOOKUP(D1402,MASTERLIST!$A:$E,2,FALSE))</f>
        <v/>
      </c>
      <c r="I1402" s="42"/>
      <c r="J1402" s="42"/>
      <c r="K1402" s="42"/>
      <c r="L1402" s="41" t="str">
        <f t="shared" si="225"/>
        <v/>
      </c>
      <c r="M1402" s="41" t="str">
        <f t="shared" si="226"/>
        <v/>
      </c>
      <c r="N1402" s="22" t="str">
        <f t="shared" si="227"/>
        <v xml:space="preserve"> </v>
      </c>
      <c r="O1402" s="22" t="str">
        <f t="shared" si="223"/>
        <v/>
      </c>
      <c r="P1402" s="22" t="str">
        <f t="shared" si="228"/>
        <v/>
      </c>
      <c r="Q1402" s="22" t="str">
        <f t="shared" si="224"/>
        <v>D2</v>
      </c>
    </row>
    <row r="1403" spans="1:17" x14ac:dyDescent="0.25">
      <c r="A1403" s="125" t="str">
        <f t="shared" si="229"/>
        <v/>
      </c>
      <c r="B1403" s="123" t="str">
        <f t="shared" si="230"/>
        <v/>
      </c>
      <c r="C1403" s="125" t="str">
        <f t="shared" si="231"/>
        <v/>
      </c>
      <c r="D1403" s="42"/>
      <c r="E1403" s="23" t="str">
        <f>IF(D1403="","",VLOOKUP(D1403,MASTERLIST!$A:$E,3,FALSE))</f>
        <v/>
      </c>
      <c r="F1403" s="23" t="str">
        <f>IF(D1403="","",VLOOKUP(D1403,MASTERLIST!$A:$E,4,FALSE))</f>
        <v/>
      </c>
      <c r="G1403" s="23" t="str">
        <f>IF(D1403="","",VLOOKUP(D1403,MASTERLIST!$A:$E,5,FALSE))</f>
        <v/>
      </c>
      <c r="H1403" s="23" t="str">
        <f>IF(D1403="","",VLOOKUP(D1403,MASTERLIST!$A:$E,2,FALSE))</f>
        <v/>
      </c>
      <c r="I1403" s="42"/>
      <c r="J1403" s="42"/>
      <c r="K1403" s="42"/>
      <c r="L1403" s="41" t="str">
        <f t="shared" si="225"/>
        <v/>
      </c>
      <c r="M1403" s="41" t="str">
        <f t="shared" si="226"/>
        <v/>
      </c>
      <c r="N1403" s="22" t="str">
        <f t="shared" si="227"/>
        <v xml:space="preserve"> </v>
      </c>
      <c r="O1403" s="22" t="str">
        <f t="shared" si="223"/>
        <v/>
      </c>
      <c r="P1403" s="22" t="str">
        <f t="shared" si="228"/>
        <v/>
      </c>
      <c r="Q1403" s="22" t="str">
        <f t="shared" si="224"/>
        <v>D2</v>
      </c>
    </row>
    <row r="1404" spans="1:17" x14ac:dyDescent="0.25">
      <c r="A1404" s="125" t="str">
        <f t="shared" si="229"/>
        <v/>
      </c>
      <c r="B1404" s="123" t="str">
        <f t="shared" si="230"/>
        <v/>
      </c>
      <c r="C1404" s="125" t="str">
        <f t="shared" si="231"/>
        <v/>
      </c>
      <c r="D1404" s="42"/>
      <c r="E1404" s="23" t="str">
        <f>IF(D1404="","",VLOOKUP(D1404,MASTERLIST!$A:$E,3,FALSE))</f>
        <v/>
      </c>
      <c r="F1404" s="23" t="str">
        <f>IF(D1404="","",VLOOKUP(D1404,MASTERLIST!$A:$E,4,FALSE))</f>
        <v/>
      </c>
      <c r="G1404" s="23" t="str">
        <f>IF(D1404="","",VLOOKUP(D1404,MASTERLIST!$A:$E,5,FALSE))</f>
        <v/>
      </c>
      <c r="H1404" s="23" t="str">
        <f>IF(D1404="","",VLOOKUP(D1404,MASTERLIST!$A:$E,2,FALSE))</f>
        <v/>
      </c>
      <c r="I1404" s="42"/>
      <c r="J1404" s="42"/>
      <c r="K1404" s="42"/>
      <c r="L1404" s="41" t="str">
        <f t="shared" si="225"/>
        <v/>
      </c>
      <c r="M1404" s="41" t="str">
        <f t="shared" si="226"/>
        <v/>
      </c>
      <c r="N1404" s="22" t="str">
        <f t="shared" si="227"/>
        <v xml:space="preserve"> </v>
      </c>
      <c r="O1404" s="22" t="str">
        <f t="shared" si="223"/>
        <v/>
      </c>
      <c r="P1404" s="22" t="str">
        <f t="shared" si="228"/>
        <v/>
      </c>
      <c r="Q1404" s="22" t="str">
        <f t="shared" si="224"/>
        <v>D2</v>
      </c>
    </row>
    <row r="1405" spans="1:17" x14ac:dyDescent="0.25">
      <c r="A1405" s="125" t="str">
        <f t="shared" si="229"/>
        <v/>
      </c>
      <c r="B1405" s="123" t="str">
        <f t="shared" si="230"/>
        <v/>
      </c>
      <c r="C1405" s="125" t="str">
        <f t="shared" si="231"/>
        <v/>
      </c>
      <c r="D1405" s="42"/>
      <c r="E1405" s="23" t="str">
        <f>IF(D1405="","",VLOOKUP(D1405,MASTERLIST!$A:$E,3,FALSE))</f>
        <v/>
      </c>
      <c r="F1405" s="23" t="str">
        <f>IF(D1405="","",VLOOKUP(D1405,MASTERLIST!$A:$E,4,FALSE))</f>
        <v/>
      </c>
      <c r="G1405" s="23" t="str">
        <f>IF(D1405="","",VLOOKUP(D1405,MASTERLIST!$A:$E,5,FALSE))</f>
        <v/>
      </c>
      <c r="H1405" s="23" t="str">
        <f>IF(D1405="","",VLOOKUP(D1405,MASTERLIST!$A:$E,2,FALSE))</f>
        <v/>
      </c>
      <c r="I1405" s="42"/>
      <c r="J1405" s="42"/>
      <c r="K1405" s="42"/>
      <c r="L1405" s="41" t="str">
        <f t="shared" si="225"/>
        <v/>
      </c>
      <c r="M1405" s="41" t="str">
        <f t="shared" si="226"/>
        <v/>
      </c>
      <c r="N1405" s="22" t="str">
        <f t="shared" si="227"/>
        <v xml:space="preserve"> </v>
      </c>
      <c r="O1405" s="22" t="str">
        <f t="shared" si="223"/>
        <v/>
      </c>
      <c r="P1405" s="22" t="str">
        <f t="shared" si="228"/>
        <v/>
      </c>
      <c r="Q1405" s="22" t="str">
        <f t="shared" si="224"/>
        <v>D2</v>
      </c>
    </row>
    <row r="1406" spans="1:17" x14ac:dyDescent="0.25">
      <c r="A1406" s="125" t="str">
        <f t="shared" si="229"/>
        <v/>
      </c>
      <c r="B1406" s="123" t="str">
        <f t="shared" si="230"/>
        <v/>
      </c>
      <c r="C1406" s="125" t="str">
        <f t="shared" si="231"/>
        <v/>
      </c>
      <c r="D1406" s="42"/>
      <c r="E1406" s="23" t="str">
        <f>IF(D1406="","",VLOOKUP(D1406,MASTERLIST!$A:$E,3,FALSE))</f>
        <v/>
      </c>
      <c r="F1406" s="23" t="str">
        <f>IF(D1406="","",VLOOKUP(D1406,MASTERLIST!$A:$E,4,FALSE))</f>
        <v/>
      </c>
      <c r="G1406" s="23" t="str">
        <f>IF(D1406="","",VLOOKUP(D1406,MASTERLIST!$A:$E,5,FALSE))</f>
        <v/>
      </c>
      <c r="H1406" s="23" t="str">
        <f>IF(D1406="","",VLOOKUP(D1406,MASTERLIST!$A:$E,2,FALSE))</f>
        <v/>
      </c>
      <c r="I1406" s="42"/>
      <c r="J1406" s="42"/>
      <c r="K1406" s="42"/>
      <c r="L1406" s="41" t="str">
        <f t="shared" si="225"/>
        <v/>
      </c>
      <c r="M1406" s="41" t="str">
        <f t="shared" si="226"/>
        <v/>
      </c>
      <c r="N1406" s="22" t="str">
        <f t="shared" si="227"/>
        <v xml:space="preserve"> </v>
      </c>
      <c r="O1406" s="22" t="str">
        <f t="shared" si="223"/>
        <v/>
      </c>
      <c r="P1406" s="22" t="str">
        <f t="shared" si="228"/>
        <v/>
      </c>
      <c r="Q1406" s="22" t="str">
        <f t="shared" si="224"/>
        <v>D2</v>
      </c>
    </row>
    <row r="1407" spans="1:17" x14ac:dyDescent="0.25">
      <c r="A1407" s="125" t="str">
        <f t="shared" si="229"/>
        <v/>
      </c>
      <c r="B1407" s="123" t="str">
        <f t="shared" si="230"/>
        <v/>
      </c>
      <c r="C1407" s="125" t="str">
        <f t="shared" si="231"/>
        <v/>
      </c>
      <c r="D1407" s="42"/>
      <c r="E1407" s="23" t="str">
        <f>IF(D1407="","",VLOOKUP(D1407,MASTERLIST!$A:$E,3,FALSE))</f>
        <v/>
      </c>
      <c r="F1407" s="23" t="str">
        <f>IF(D1407="","",VLOOKUP(D1407,MASTERLIST!$A:$E,4,FALSE))</f>
        <v/>
      </c>
      <c r="G1407" s="23" t="str">
        <f>IF(D1407="","",VLOOKUP(D1407,MASTERLIST!$A:$E,5,FALSE))</f>
        <v/>
      </c>
      <c r="H1407" s="23" t="str">
        <f>IF(D1407="","",VLOOKUP(D1407,MASTERLIST!$A:$E,2,FALSE))</f>
        <v/>
      </c>
      <c r="I1407" s="42"/>
      <c r="J1407" s="42"/>
      <c r="K1407" s="42"/>
      <c r="L1407" s="41" t="str">
        <f t="shared" si="225"/>
        <v/>
      </c>
      <c r="M1407" s="41" t="str">
        <f t="shared" si="226"/>
        <v/>
      </c>
      <c r="N1407" s="22" t="str">
        <f t="shared" si="227"/>
        <v xml:space="preserve"> </v>
      </c>
      <c r="O1407" s="22" t="str">
        <f t="shared" si="223"/>
        <v/>
      </c>
      <c r="P1407" s="22" t="str">
        <f t="shared" si="228"/>
        <v/>
      </c>
      <c r="Q1407" s="22" t="str">
        <f t="shared" si="224"/>
        <v>D2</v>
      </c>
    </row>
    <row r="1408" spans="1:17" x14ac:dyDescent="0.25">
      <c r="A1408" s="125" t="str">
        <f t="shared" si="229"/>
        <v/>
      </c>
      <c r="B1408" s="123" t="str">
        <f t="shared" si="230"/>
        <v/>
      </c>
      <c r="C1408" s="125" t="str">
        <f t="shared" si="231"/>
        <v/>
      </c>
      <c r="D1408" s="42"/>
      <c r="E1408" s="23" t="str">
        <f>IF(D1408="","",VLOOKUP(D1408,MASTERLIST!$A:$E,3,FALSE))</f>
        <v/>
      </c>
      <c r="F1408" s="23" t="str">
        <f>IF(D1408="","",VLOOKUP(D1408,MASTERLIST!$A:$E,4,FALSE))</f>
        <v/>
      </c>
      <c r="G1408" s="23" t="str">
        <f>IF(D1408="","",VLOOKUP(D1408,MASTERLIST!$A:$E,5,FALSE))</f>
        <v/>
      </c>
      <c r="H1408" s="23" t="str">
        <f>IF(D1408="","",VLOOKUP(D1408,MASTERLIST!$A:$E,2,FALSE))</f>
        <v/>
      </c>
      <c r="I1408" s="42"/>
      <c r="J1408" s="42"/>
      <c r="K1408" s="42"/>
      <c r="L1408" s="41" t="str">
        <f t="shared" si="225"/>
        <v/>
      </c>
      <c r="M1408" s="41" t="str">
        <f t="shared" si="226"/>
        <v/>
      </c>
      <c r="N1408" s="22" t="str">
        <f t="shared" si="227"/>
        <v xml:space="preserve"> </v>
      </c>
      <c r="O1408" s="22" t="str">
        <f t="shared" si="223"/>
        <v/>
      </c>
      <c r="P1408" s="22" t="str">
        <f t="shared" si="228"/>
        <v/>
      </c>
      <c r="Q1408" s="22" t="str">
        <f t="shared" si="224"/>
        <v>D2</v>
      </c>
    </row>
    <row r="1409" spans="1:17" x14ac:dyDescent="0.25">
      <c r="A1409" s="125" t="str">
        <f t="shared" si="229"/>
        <v/>
      </c>
      <c r="B1409" s="123" t="str">
        <f t="shared" si="230"/>
        <v/>
      </c>
      <c r="C1409" s="125" t="str">
        <f t="shared" si="231"/>
        <v/>
      </c>
      <c r="D1409" s="42"/>
      <c r="E1409" s="23" t="str">
        <f>IF(D1409="","",VLOOKUP(D1409,MASTERLIST!$A:$E,3,FALSE))</f>
        <v/>
      </c>
      <c r="F1409" s="23" t="str">
        <f>IF(D1409="","",VLOOKUP(D1409,MASTERLIST!$A:$E,4,FALSE))</f>
        <v/>
      </c>
      <c r="G1409" s="23" t="str">
        <f>IF(D1409="","",VLOOKUP(D1409,MASTERLIST!$A:$E,5,FALSE))</f>
        <v/>
      </c>
      <c r="H1409" s="23" t="str">
        <f>IF(D1409="","",VLOOKUP(D1409,MASTERLIST!$A:$E,2,FALSE))</f>
        <v/>
      </c>
      <c r="I1409" s="42"/>
      <c r="J1409" s="42"/>
      <c r="K1409" s="42"/>
      <c r="L1409" s="41" t="str">
        <f t="shared" si="225"/>
        <v/>
      </c>
      <c r="M1409" s="41" t="str">
        <f t="shared" si="226"/>
        <v/>
      </c>
      <c r="N1409" s="22" t="str">
        <f t="shared" si="227"/>
        <v xml:space="preserve"> </v>
      </c>
      <c r="O1409" s="22" t="str">
        <f t="shared" si="223"/>
        <v/>
      </c>
      <c r="P1409" s="22" t="str">
        <f t="shared" si="228"/>
        <v/>
      </c>
      <c r="Q1409" s="22" t="str">
        <f t="shared" si="224"/>
        <v>D2</v>
      </c>
    </row>
    <row r="1410" spans="1:17" x14ac:dyDescent="0.25">
      <c r="A1410" s="125" t="str">
        <f t="shared" si="229"/>
        <v/>
      </c>
      <c r="B1410" s="123" t="str">
        <f t="shared" si="230"/>
        <v/>
      </c>
      <c r="C1410" s="125" t="str">
        <f t="shared" si="231"/>
        <v/>
      </c>
      <c r="D1410" s="42"/>
      <c r="E1410" s="23" t="str">
        <f>IF(D1410="","",VLOOKUP(D1410,MASTERLIST!$A:$E,3,FALSE))</f>
        <v/>
      </c>
      <c r="F1410" s="23" t="str">
        <f>IF(D1410="","",VLOOKUP(D1410,MASTERLIST!$A:$E,4,FALSE))</f>
        <v/>
      </c>
      <c r="G1410" s="23" t="str">
        <f>IF(D1410="","",VLOOKUP(D1410,MASTERLIST!$A:$E,5,FALSE))</f>
        <v/>
      </c>
      <c r="H1410" s="23" t="str">
        <f>IF(D1410="","",VLOOKUP(D1410,MASTERLIST!$A:$E,2,FALSE))</f>
        <v/>
      </c>
      <c r="I1410" s="42"/>
      <c r="J1410" s="42"/>
      <c r="K1410" s="42"/>
      <c r="L1410" s="41" t="str">
        <f t="shared" si="225"/>
        <v/>
      </c>
      <c r="M1410" s="41" t="str">
        <f t="shared" si="226"/>
        <v/>
      </c>
      <c r="N1410" s="22" t="str">
        <f t="shared" si="227"/>
        <v xml:space="preserve"> </v>
      </c>
      <c r="O1410" s="22" t="str">
        <f t="shared" si="223"/>
        <v/>
      </c>
      <c r="P1410" s="22" t="str">
        <f t="shared" si="228"/>
        <v/>
      </c>
      <c r="Q1410" s="22" t="str">
        <f t="shared" si="224"/>
        <v>D2</v>
      </c>
    </row>
    <row r="1411" spans="1:17" x14ac:dyDescent="0.25">
      <c r="A1411" s="125" t="str">
        <f t="shared" si="229"/>
        <v/>
      </c>
      <c r="B1411" s="123" t="str">
        <f t="shared" si="230"/>
        <v/>
      </c>
      <c r="C1411" s="125" t="str">
        <f t="shared" si="231"/>
        <v/>
      </c>
      <c r="D1411" s="42"/>
      <c r="E1411" s="23" t="str">
        <f>IF(D1411="","",VLOOKUP(D1411,MASTERLIST!$A:$E,3,FALSE))</f>
        <v/>
      </c>
      <c r="F1411" s="23" t="str">
        <f>IF(D1411="","",VLOOKUP(D1411,MASTERLIST!$A:$E,4,FALSE))</f>
        <v/>
      </c>
      <c r="G1411" s="23" t="str">
        <f>IF(D1411="","",VLOOKUP(D1411,MASTERLIST!$A:$E,5,FALSE))</f>
        <v/>
      </c>
      <c r="H1411" s="23" t="str">
        <f>IF(D1411="","",VLOOKUP(D1411,MASTERLIST!$A:$E,2,FALSE))</f>
        <v/>
      </c>
      <c r="I1411" s="42"/>
      <c r="J1411" s="42"/>
      <c r="K1411" s="42"/>
      <c r="L1411" s="41" t="str">
        <f t="shared" si="225"/>
        <v/>
      </c>
      <c r="M1411" s="41" t="str">
        <f t="shared" si="226"/>
        <v/>
      </c>
      <c r="N1411" s="22" t="str">
        <f t="shared" si="227"/>
        <v xml:space="preserve"> </v>
      </c>
      <c r="O1411" s="22" t="str">
        <f t="shared" ref="O1411:O1474" si="232">IFERROR(VLOOKUP(G1411,$R$2:$S$15,2,),"")</f>
        <v/>
      </c>
      <c r="P1411" s="22" t="str">
        <f t="shared" si="228"/>
        <v/>
      </c>
      <c r="Q1411" s="22" t="str">
        <f t="shared" ref="Q1411:Q1474" si="233">IF(A1411="","D2",RIGHT(A1411,2))</f>
        <v>D2</v>
      </c>
    </row>
    <row r="1412" spans="1:17" x14ac:dyDescent="0.25">
      <c r="A1412" s="125" t="str">
        <f t="shared" si="229"/>
        <v/>
      </c>
      <c r="B1412" s="123" t="str">
        <f t="shared" si="230"/>
        <v/>
      </c>
      <c r="C1412" s="125" t="str">
        <f t="shared" si="231"/>
        <v/>
      </c>
      <c r="D1412" s="42"/>
      <c r="E1412" s="23" t="str">
        <f>IF(D1412="","",VLOOKUP(D1412,MASTERLIST!$A:$E,3,FALSE))</f>
        <v/>
      </c>
      <c r="F1412" s="23" t="str">
        <f>IF(D1412="","",VLOOKUP(D1412,MASTERLIST!$A:$E,4,FALSE))</f>
        <v/>
      </c>
      <c r="G1412" s="23" t="str">
        <f>IF(D1412="","",VLOOKUP(D1412,MASTERLIST!$A:$E,5,FALSE))</f>
        <v/>
      </c>
      <c r="H1412" s="23" t="str">
        <f>IF(D1412="","",VLOOKUP(D1412,MASTERLIST!$A:$E,2,FALSE))</f>
        <v/>
      </c>
      <c r="I1412" s="42"/>
      <c r="J1412" s="42"/>
      <c r="K1412" s="42"/>
      <c r="L1412" s="41" t="str">
        <f t="shared" si="225"/>
        <v/>
      </c>
      <c r="M1412" s="41" t="str">
        <f t="shared" si="226"/>
        <v/>
      </c>
      <c r="N1412" s="22" t="str">
        <f t="shared" si="227"/>
        <v xml:space="preserve"> </v>
      </c>
      <c r="O1412" s="22" t="str">
        <f t="shared" si="232"/>
        <v/>
      </c>
      <c r="P1412" s="22" t="str">
        <f t="shared" si="228"/>
        <v/>
      </c>
      <c r="Q1412" s="22" t="str">
        <f t="shared" si="233"/>
        <v>D2</v>
      </c>
    </row>
    <row r="1413" spans="1:17" x14ac:dyDescent="0.25">
      <c r="A1413" s="125" t="str">
        <f t="shared" si="229"/>
        <v/>
      </c>
      <c r="B1413" s="123" t="str">
        <f t="shared" si="230"/>
        <v/>
      </c>
      <c r="C1413" s="125" t="str">
        <f t="shared" si="231"/>
        <v/>
      </c>
      <c r="D1413" s="42"/>
      <c r="E1413" s="23" t="str">
        <f>IF(D1413="","",VLOOKUP(D1413,MASTERLIST!$A:$E,3,FALSE))</f>
        <v/>
      </c>
      <c r="F1413" s="23" t="str">
        <f>IF(D1413="","",VLOOKUP(D1413,MASTERLIST!$A:$E,4,FALSE))</f>
        <v/>
      </c>
      <c r="G1413" s="23" t="str">
        <f>IF(D1413="","",VLOOKUP(D1413,MASTERLIST!$A:$E,5,FALSE))</f>
        <v/>
      </c>
      <c r="H1413" s="23" t="str">
        <f>IF(D1413="","",VLOOKUP(D1413,MASTERLIST!$A:$E,2,FALSE))</f>
        <v/>
      </c>
      <c r="I1413" s="42"/>
      <c r="J1413" s="42"/>
      <c r="K1413" s="42"/>
      <c r="L1413" s="41" t="str">
        <f t="shared" si="225"/>
        <v/>
      </c>
      <c r="M1413" s="41" t="str">
        <f t="shared" si="226"/>
        <v/>
      </c>
      <c r="N1413" s="22" t="str">
        <f t="shared" si="227"/>
        <v xml:space="preserve"> </v>
      </c>
      <c r="O1413" s="22" t="str">
        <f t="shared" si="232"/>
        <v/>
      </c>
      <c r="P1413" s="22" t="str">
        <f t="shared" si="228"/>
        <v/>
      </c>
      <c r="Q1413" s="22" t="str">
        <f t="shared" si="233"/>
        <v>D2</v>
      </c>
    </row>
    <row r="1414" spans="1:17" x14ac:dyDescent="0.25">
      <c r="A1414" s="125" t="str">
        <f t="shared" si="229"/>
        <v/>
      </c>
      <c r="B1414" s="123" t="str">
        <f t="shared" si="230"/>
        <v/>
      </c>
      <c r="C1414" s="125" t="str">
        <f t="shared" si="231"/>
        <v/>
      </c>
      <c r="D1414" s="42"/>
      <c r="E1414" s="23" t="str">
        <f>IF(D1414="","",VLOOKUP(D1414,MASTERLIST!$A:$E,3,FALSE))</f>
        <v/>
      </c>
      <c r="F1414" s="23" t="str">
        <f>IF(D1414="","",VLOOKUP(D1414,MASTERLIST!$A:$E,4,FALSE))</f>
        <v/>
      </c>
      <c r="G1414" s="23" t="str">
        <f>IF(D1414="","",VLOOKUP(D1414,MASTERLIST!$A:$E,5,FALSE))</f>
        <v/>
      </c>
      <c r="H1414" s="23" t="str">
        <f>IF(D1414="","",VLOOKUP(D1414,MASTERLIST!$A:$E,2,FALSE))</f>
        <v/>
      </c>
      <c r="I1414" s="42"/>
      <c r="J1414" s="42"/>
      <c r="K1414" s="42"/>
      <c r="L1414" s="41" t="str">
        <f t="shared" si="225"/>
        <v/>
      </c>
      <c r="M1414" s="41" t="str">
        <f t="shared" si="226"/>
        <v/>
      </c>
      <c r="N1414" s="22" t="str">
        <f t="shared" si="227"/>
        <v xml:space="preserve"> </v>
      </c>
      <c r="O1414" s="22" t="str">
        <f t="shared" si="232"/>
        <v/>
      </c>
      <c r="P1414" s="22" t="str">
        <f t="shared" si="228"/>
        <v/>
      </c>
      <c r="Q1414" s="22" t="str">
        <f t="shared" si="233"/>
        <v>D2</v>
      </c>
    </row>
    <row r="1415" spans="1:17" x14ac:dyDescent="0.25">
      <c r="A1415" s="125" t="str">
        <f t="shared" si="229"/>
        <v/>
      </c>
      <c r="B1415" s="123" t="str">
        <f t="shared" si="230"/>
        <v/>
      </c>
      <c r="C1415" s="125" t="str">
        <f t="shared" si="231"/>
        <v/>
      </c>
      <c r="D1415" s="42"/>
      <c r="E1415" s="23" t="str">
        <f>IF(D1415="","",VLOOKUP(D1415,MASTERLIST!$A:$E,3,FALSE))</f>
        <v/>
      </c>
      <c r="F1415" s="23" t="str">
        <f>IF(D1415="","",VLOOKUP(D1415,MASTERLIST!$A:$E,4,FALSE))</f>
        <v/>
      </c>
      <c r="G1415" s="23" t="str">
        <f>IF(D1415="","",VLOOKUP(D1415,MASTERLIST!$A:$E,5,FALSE))</f>
        <v/>
      </c>
      <c r="H1415" s="23" t="str">
        <f>IF(D1415="","",VLOOKUP(D1415,MASTERLIST!$A:$E,2,FALSE))</f>
        <v/>
      </c>
      <c r="I1415" s="42"/>
      <c r="J1415" s="42"/>
      <c r="K1415" s="42"/>
      <c r="L1415" s="41" t="str">
        <f t="shared" si="225"/>
        <v/>
      </c>
      <c r="M1415" s="41" t="str">
        <f t="shared" si="226"/>
        <v/>
      </c>
      <c r="N1415" s="22" t="str">
        <f t="shared" si="227"/>
        <v xml:space="preserve"> </v>
      </c>
      <c r="O1415" s="22" t="str">
        <f t="shared" si="232"/>
        <v/>
      </c>
      <c r="P1415" s="22" t="str">
        <f t="shared" si="228"/>
        <v/>
      </c>
      <c r="Q1415" s="22" t="str">
        <f t="shared" si="233"/>
        <v>D2</v>
      </c>
    </row>
    <row r="1416" spans="1:17" x14ac:dyDescent="0.25">
      <c r="A1416" s="125" t="str">
        <f t="shared" si="229"/>
        <v/>
      </c>
      <c r="B1416" s="123" t="str">
        <f t="shared" si="230"/>
        <v/>
      </c>
      <c r="C1416" s="125" t="str">
        <f t="shared" si="231"/>
        <v/>
      </c>
      <c r="D1416" s="42"/>
      <c r="E1416" s="23" t="str">
        <f>IF(D1416="","",VLOOKUP(D1416,MASTERLIST!$A:$E,3,FALSE))</f>
        <v/>
      </c>
      <c r="F1416" s="23" t="str">
        <f>IF(D1416="","",VLOOKUP(D1416,MASTERLIST!$A:$E,4,FALSE))</f>
        <v/>
      </c>
      <c r="G1416" s="23" t="str">
        <f>IF(D1416="","",VLOOKUP(D1416,MASTERLIST!$A:$E,5,FALSE))</f>
        <v/>
      </c>
      <c r="H1416" s="23" t="str">
        <f>IF(D1416="","",VLOOKUP(D1416,MASTERLIST!$A:$E,2,FALSE))</f>
        <v/>
      </c>
      <c r="I1416" s="42"/>
      <c r="J1416" s="42"/>
      <c r="K1416" s="42"/>
      <c r="L1416" s="41" t="str">
        <f t="shared" si="225"/>
        <v/>
      </c>
      <c r="M1416" s="41" t="str">
        <f t="shared" si="226"/>
        <v/>
      </c>
      <c r="N1416" s="22" t="str">
        <f t="shared" si="227"/>
        <v xml:space="preserve"> </v>
      </c>
      <c r="O1416" s="22" t="str">
        <f t="shared" si="232"/>
        <v/>
      </c>
      <c r="P1416" s="22" t="str">
        <f t="shared" si="228"/>
        <v/>
      </c>
      <c r="Q1416" s="22" t="str">
        <f t="shared" si="233"/>
        <v>D2</v>
      </c>
    </row>
    <row r="1417" spans="1:17" x14ac:dyDescent="0.25">
      <c r="A1417" s="125" t="str">
        <f t="shared" si="229"/>
        <v/>
      </c>
      <c r="B1417" s="123" t="str">
        <f t="shared" si="230"/>
        <v/>
      </c>
      <c r="C1417" s="125" t="str">
        <f t="shared" si="231"/>
        <v/>
      </c>
      <c r="D1417" s="42"/>
      <c r="E1417" s="23" t="str">
        <f>IF(D1417="","",VLOOKUP(D1417,MASTERLIST!$A:$E,3,FALSE))</f>
        <v/>
      </c>
      <c r="F1417" s="23" t="str">
        <f>IF(D1417="","",VLOOKUP(D1417,MASTERLIST!$A:$E,4,FALSE))</f>
        <v/>
      </c>
      <c r="G1417" s="23" t="str">
        <f>IF(D1417="","",VLOOKUP(D1417,MASTERLIST!$A:$E,5,FALSE))</f>
        <v/>
      </c>
      <c r="H1417" s="23" t="str">
        <f>IF(D1417="","",VLOOKUP(D1417,MASTERLIST!$A:$E,2,FALSE))</f>
        <v/>
      </c>
      <c r="I1417" s="42"/>
      <c r="J1417" s="42"/>
      <c r="K1417" s="42"/>
      <c r="L1417" s="41" t="str">
        <f t="shared" si="225"/>
        <v/>
      </c>
      <c r="M1417" s="41" t="str">
        <f t="shared" si="226"/>
        <v/>
      </c>
      <c r="N1417" s="22" t="str">
        <f t="shared" si="227"/>
        <v xml:space="preserve"> </v>
      </c>
      <c r="O1417" s="22" t="str">
        <f t="shared" si="232"/>
        <v/>
      </c>
      <c r="P1417" s="22" t="str">
        <f t="shared" si="228"/>
        <v/>
      </c>
      <c r="Q1417" s="22" t="str">
        <f t="shared" si="233"/>
        <v>D2</v>
      </c>
    </row>
    <row r="1418" spans="1:17" x14ac:dyDescent="0.25">
      <c r="A1418" s="125" t="str">
        <f t="shared" si="229"/>
        <v/>
      </c>
      <c r="B1418" s="123" t="str">
        <f t="shared" si="230"/>
        <v/>
      </c>
      <c r="C1418" s="125" t="str">
        <f t="shared" si="231"/>
        <v/>
      </c>
      <c r="D1418" s="42"/>
      <c r="E1418" s="23" t="str">
        <f>IF(D1418="","",VLOOKUP(D1418,MASTERLIST!$A:$E,3,FALSE))</f>
        <v/>
      </c>
      <c r="F1418" s="23" t="str">
        <f>IF(D1418="","",VLOOKUP(D1418,MASTERLIST!$A:$E,4,FALSE))</f>
        <v/>
      </c>
      <c r="G1418" s="23" t="str">
        <f>IF(D1418="","",VLOOKUP(D1418,MASTERLIST!$A:$E,5,FALSE))</f>
        <v/>
      </c>
      <c r="H1418" s="23" t="str">
        <f>IF(D1418="","",VLOOKUP(D1418,MASTERLIST!$A:$E,2,FALSE))</f>
        <v/>
      </c>
      <c r="I1418" s="42"/>
      <c r="J1418" s="42"/>
      <c r="K1418" s="42"/>
      <c r="L1418" s="41" t="str">
        <f t="shared" si="225"/>
        <v/>
      </c>
      <c r="M1418" s="41" t="str">
        <f t="shared" si="226"/>
        <v/>
      </c>
      <c r="N1418" s="22" t="str">
        <f t="shared" si="227"/>
        <v xml:space="preserve"> </v>
      </c>
      <c r="O1418" s="22" t="str">
        <f t="shared" si="232"/>
        <v/>
      </c>
      <c r="P1418" s="22" t="str">
        <f t="shared" si="228"/>
        <v/>
      </c>
      <c r="Q1418" s="22" t="str">
        <f t="shared" si="233"/>
        <v>D2</v>
      </c>
    </row>
    <row r="1419" spans="1:17" x14ac:dyDescent="0.25">
      <c r="A1419" s="125" t="str">
        <f t="shared" si="229"/>
        <v/>
      </c>
      <c r="B1419" s="123" t="str">
        <f t="shared" si="230"/>
        <v/>
      </c>
      <c r="C1419" s="125" t="str">
        <f t="shared" si="231"/>
        <v/>
      </c>
      <c r="D1419" s="42"/>
      <c r="E1419" s="23" t="str">
        <f>IF(D1419="","",VLOOKUP(D1419,MASTERLIST!$A:$E,3,FALSE))</f>
        <v/>
      </c>
      <c r="F1419" s="23" t="str">
        <f>IF(D1419="","",VLOOKUP(D1419,MASTERLIST!$A:$E,4,FALSE))</f>
        <v/>
      </c>
      <c r="G1419" s="23" t="str">
        <f>IF(D1419="","",VLOOKUP(D1419,MASTERLIST!$A:$E,5,FALSE))</f>
        <v/>
      </c>
      <c r="H1419" s="23" t="str">
        <f>IF(D1419="","",VLOOKUP(D1419,MASTERLIST!$A:$E,2,FALSE))</f>
        <v/>
      </c>
      <c r="I1419" s="42"/>
      <c r="J1419" s="42"/>
      <c r="K1419" s="42"/>
      <c r="L1419" s="41" t="str">
        <f t="shared" si="225"/>
        <v/>
      </c>
      <c r="M1419" s="41" t="str">
        <f t="shared" si="226"/>
        <v/>
      </c>
      <c r="N1419" s="22" t="str">
        <f t="shared" si="227"/>
        <v xml:space="preserve"> </v>
      </c>
      <c r="O1419" s="22" t="str">
        <f t="shared" si="232"/>
        <v/>
      </c>
      <c r="P1419" s="22" t="str">
        <f t="shared" si="228"/>
        <v/>
      </c>
      <c r="Q1419" s="22" t="str">
        <f t="shared" si="233"/>
        <v>D2</v>
      </c>
    </row>
    <row r="1420" spans="1:17" x14ac:dyDescent="0.25">
      <c r="A1420" s="125" t="str">
        <f t="shared" si="229"/>
        <v/>
      </c>
      <c r="B1420" s="123" t="str">
        <f t="shared" si="230"/>
        <v/>
      </c>
      <c r="C1420" s="125" t="str">
        <f t="shared" si="231"/>
        <v/>
      </c>
      <c r="D1420" s="42"/>
      <c r="E1420" s="23" t="str">
        <f>IF(D1420="","",VLOOKUP(D1420,MASTERLIST!$A:$E,3,FALSE))</f>
        <v/>
      </c>
      <c r="F1420" s="23" t="str">
        <f>IF(D1420="","",VLOOKUP(D1420,MASTERLIST!$A:$E,4,FALSE))</f>
        <v/>
      </c>
      <c r="G1420" s="23" t="str">
        <f>IF(D1420="","",VLOOKUP(D1420,MASTERLIST!$A:$E,5,FALSE))</f>
        <v/>
      </c>
      <c r="H1420" s="23" t="str">
        <f>IF(D1420="","",VLOOKUP(D1420,MASTERLIST!$A:$E,2,FALSE))</f>
        <v/>
      </c>
      <c r="I1420" s="42"/>
      <c r="J1420" s="42"/>
      <c r="K1420" s="42"/>
      <c r="L1420" s="41" t="str">
        <f t="shared" si="225"/>
        <v/>
      </c>
      <c r="M1420" s="41" t="str">
        <f t="shared" si="226"/>
        <v/>
      </c>
      <c r="N1420" s="22" t="str">
        <f t="shared" si="227"/>
        <v xml:space="preserve"> </v>
      </c>
      <c r="O1420" s="22" t="str">
        <f t="shared" si="232"/>
        <v/>
      </c>
      <c r="P1420" s="22" t="str">
        <f t="shared" si="228"/>
        <v/>
      </c>
      <c r="Q1420" s="22" t="str">
        <f t="shared" si="233"/>
        <v>D2</v>
      </c>
    </row>
    <row r="1421" spans="1:17" x14ac:dyDescent="0.25">
      <c r="A1421" s="125" t="str">
        <f t="shared" si="229"/>
        <v/>
      </c>
      <c r="B1421" s="123" t="str">
        <f t="shared" si="230"/>
        <v/>
      </c>
      <c r="C1421" s="125" t="str">
        <f t="shared" si="231"/>
        <v/>
      </c>
      <c r="D1421" s="42"/>
      <c r="E1421" s="23" t="str">
        <f>IF(D1421="","",VLOOKUP(D1421,MASTERLIST!$A:$E,3,FALSE))</f>
        <v/>
      </c>
      <c r="F1421" s="23" t="str">
        <f>IF(D1421="","",VLOOKUP(D1421,MASTERLIST!$A:$E,4,FALSE))</f>
        <v/>
      </c>
      <c r="G1421" s="23" t="str">
        <f>IF(D1421="","",VLOOKUP(D1421,MASTERLIST!$A:$E,5,FALSE))</f>
        <v/>
      </c>
      <c r="H1421" s="23" t="str">
        <f>IF(D1421="","",VLOOKUP(D1421,MASTERLIST!$A:$E,2,FALSE))</f>
        <v/>
      </c>
      <c r="I1421" s="42"/>
      <c r="J1421" s="42"/>
      <c r="K1421" s="42"/>
      <c r="L1421" s="41" t="str">
        <f t="shared" si="225"/>
        <v/>
      </c>
      <c r="M1421" s="41" t="str">
        <f t="shared" si="226"/>
        <v/>
      </c>
      <c r="N1421" s="22" t="str">
        <f t="shared" si="227"/>
        <v xml:space="preserve"> </v>
      </c>
      <c r="O1421" s="22" t="str">
        <f t="shared" si="232"/>
        <v/>
      </c>
      <c r="P1421" s="22" t="str">
        <f t="shared" si="228"/>
        <v/>
      </c>
      <c r="Q1421" s="22" t="str">
        <f t="shared" si="233"/>
        <v>D2</v>
      </c>
    </row>
    <row r="1422" spans="1:17" x14ac:dyDescent="0.25">
      <c r="A1422" s="125" t="str">
        <f t="shared" si="229"/>
        <v/>
      </c>
      <c r="B1422" s="123" t="str">
        <f t="shared" si="230"/>
        <v/>
      </c>
      <c r="C1422" s="125" t="str">
        <f t="shared" si="231"/>
        <v/>
      </c>
      <c r="D1422" s="42"/>
      <c r="E1422" s="23" t="str">
        <f>IF(D1422="","",VLOOKUP(D1422,MASTERLIST!$A:$E,3,FALSE))</f>
        <v/>
      </c>
      <c r="F1422" s="23" t="str">
        <f>IF(D1422="","",VLOOKUP(D1422,MASTERLIST!$A:$E,4,FALSE))</f>
        <v/>
      </c>
      <c r="G1422" s="23" t="str">
        <f>IF(D1422="","",VLOOKUP(D1422,MASTERLIST!$A:$E,5,FALSE))</f>
        <v/>
      </c>
      <c r="H1422" s="23" t="str">
        <f>IF(D1422="","",VLOOKUP(D1422,MASTERLIST!$A:$E,2,FALSE))</f>
        <v/>
      </c>
      <c r="I1422" s="42"/>
      <c r="J1422" s="42"/>
      <c r="K1422" s="42"/>
      <c r="L1422" s="41" t="str">
        <f t="shared" si="225"/>
        <v/>
      </c>
      <c r="M1422" s="41" t="str">
        <f t="shared" si="226"/>
        <v/>
      </c>
      <c r="N1422" s="22" t="str">
        <f t="shared" si="227"/>
        <v xml:space="preserve"> </v>
      </c>
      <c r="O1422" s="22" t="str">
        <f t="shared" si="232"/>
        <v/>
      </c>
      <c r="P1422" s="22" t="str">
        <f t="shared" si="228"/>
        <v/>
      </c>
      <c r="Q1422" s="22" t="str">
        <f t="shared" si="233"/>
        <v>D2</v>
      </c>
    </row>
    <row r="1423" spans="1:17" x14ac:dyDescent="0.25">
      <c r="A1423" s="125" t="str">
        <f t="shared" si="229"/>
        <v/>
      </c>
      <c r="B1423" s="123" t="str">
        <f t="shared" si="230"/>
        <v/>
      </c>
      <c r="C1423" s="125" t="str">
        <f t="shared" si="231"/>
        <v/>
      </c>
      <c r="D1423" s="42"/>
      <c r="E1423" s="23" t="str">
        <f>IF(D1423="","",VLOOKUP(D1423,MASTERLIST!$A:$E,3,FALSE))</f>
        <v/>
      </c>
      <c r="F1423" s="23" t="str">
        <f>IF(D1423="","",VLOOKUP(D1423,MASTERLIST!$A:$E,4,FALSE))</f>
        <v/>
      </c>
      <c r="G1423" s="23" t="str">
        <f>IF(D1423="","",VLOOKUP(D1423,MASTERLIST!$A:$E,5,FALSE))</f>
        <v/>
      </c>
      <c r="H1423" s="23" t="str">
        <f>IF(D1423="","",VLOOKUP(D1423,MASTERLIST!$A:$E,2,FALSE))</f>
        <v/>
      </c>
      <c r="I1423" s="42"/>
      <c r="J1423" s="42"/>
      <c r="K1423" s="42"/>
      <c r="L1423" s="41" t="str">
        <f t="shared" si="225"/>
        <v/>
      </c>
      <c r="M1423" s="41" t="str">
        <f t="shared" si="226"/>
        <v/>
      </c>
      <c r="N1423" s="22" t="str">
        <f t="shared" si="227"/>
        <v xml:space="preserve"> </v>
      </c>
      <c r="O1423" s="22" t="str">
        <f t="shared" si="232"/>
        <v/>
      </c>
      <c r="P1423" s="22" t="str">
        <f t="shared" si="228"/>
        <v/>
      </c>
      <c r="Q1423" s="22" t="str">
        <f t="shared" si="233"/>
        <v>D2</v>
      </c>
    </row>
    <row r="1424" spans="1:17" x14ac:dyDescent="0.25">
      <c r="A1424" s="125" t="str">
        <f t="shared" si="229"/>
        <v/>
      </c>
      <c r="B1424" s="123" t="str">
        <f t="shared" si="230"/>
        <v/>
      </c>
      <c r="C1424" s="125" t="str">
        <f t="shared" si="231"/>
        <v/>
      </c>
      <c r="D1424" s="42"/>
      <c r="E1424" s="23" t="str">
        <f>IF(D1424="","",VLOOKUP(D1424,MASTERLIST!$A:$E,3,FALSE))</f>
        <v/>
      </c>
      <c r="F1424" s="23" t="str">
        <f>IF(D1424="","",VLOOKUP(D1424,MASTERLIST!$A:$E,4,FALSE))</f>
        <v/>
      </c>
      <c r="G1424" s="23" t="str">
        <f>IF(D1424="","",VLOOKUP(D1424,MASTERLIST!$A:$E,5,FALSE))</f>
        <v/>
      </c>
      <c r="H1424" s="23" t="str">
        <f>IF(D1424="","",VLOOKUP(D1424,MASTERLIST!$A:$E,2,FALSE))</f>
        <v/>
      </c>
      <c r="I1424" s="42"/>
      <c r="J1424" s="42"/>
      <c r="K1424" s="42"/>
      <c r="L1424" s="41" t="str">
        <f t="shared" si="225"/>
        <v/>
      </c>
      <c r="M1424" s="41" t="str">
        <f t="shared" si="226"/>
        <v/>
      </c>
      <c r="N1424" s="22" t="str">
        <f t="shared" si="227"/>
        <v xml:space="preserve"> </v>
      </c>
      <c r="O1424" s="22" t="str">
        <f t="shared" si="232"/>
        <v/>
      </c>
      <c r="P1424" s="22" t="str">
        <f t="shared" si="228"/>
        <v/>
      </c>
      <c r="Q1424" s="22" t="str">
        <f t="shared" si="233"/>
        <v>D2</v>
      </c>
    </row>
    <row r="1425" spans="1:17" x14ac:dyDescent="0.25">
      <c r="A1425" s="125" t="str">
        <f t="shared" si="229"/>
        <v/>
      </c>
      <c r="B1425" s="123" t="str">
        <f t="shared" si="230"/>
        <v/>
      </c>
      <c r="C1425" s="125" t="str">
        <f t="shared" si="231"/>
        <v/>
      </c>
      <c r="D1425" s="42"/>
      <c r="E1425" s="23" t="str">
        <f>IF(D1425="","",VLOOKUP(D1425,MASTERLIST!$A:$E,3,FALSE))</f>
        <v/>
      </c>
      <c r="F1425" s="23" t="str">
        <f>IF(D1425="","",VLOOKUP(D1425,MASTERLIST!$A:$E,4,FALSE))</f>
        <v/>
      </c>
      <c r="G1425" s="23" t="str">
        <f>IF(D1425="","",VLOOKUP(D1425,MASTERLIST!$A:$E,5,FALSE))</f>
        <v/>
      </c>
      <c r="H1425" s="23" t="str">
        <f>IF(D1425="","",VLOOKUP(D1425,MASTERLIST!$A:$E,2,FALSE))</f>
        <v/>
      </c>
      <c r="I1425" s="42"/>
      <c r="J1425" s="42"/>
      <c r="K1425" s="42"/>
      <c r="L1425" s="41" t="str">
        <f t="shared" si="225"/>
        <v/>
      </c>
      <c r="M1425" s="41" t="str">
        <f t="shared" si="226"/>
        <v/>
      </c>
      <c r="N1425" s="22" t="str">
        <f t="shared" si="227"/>
        <v xml:space="preserve"> </v>
      </c>
      <c r="O1425" s="22" t="str">
        <f t="shared" si="232"/>
        <v/>
      </c>
      <c r="P1425" s="22" t="str">
        <f t="shared" si="228"/>
        <v/>
      </c>
      <c r="Q1425" s="22" t="str">
        <f t="shared" si="233"/>
        <v>D2</v>
      </c>
    </row>
    <row r="1426" spans="1:17" x14ac:dyDescent="0.25">
      <c r="A1426" s="125" t="str">
        <f t="shared" si="229"/>
        <v/>
      </c>
      <c r="B1426" s="123" t="str">
        <f t="shared" si="230"/>
        <v/>
      </c>
      <c r="C1426" s="125" t="str">
        <f t="shared" si="231"/>
        <v/>
      </c>
      <c r="D1426" s="42"/>
      <c r="E1426" s="23" t="str">
        <f>IF(D1426="","",VLOOKUP(D1426,MASTERLIST!$A:$E,3,FALSE))</f>
        <v/>
      </c>
      <c r="F1426" s="23" t="str">
        <f>IF(D1426="","",VLOOKUP(D1426,MASTERLIST!$A:$E,4,FALSE))</f>
        <v/>
      </c>
      <c r="G1426" s="23" t="str">
        <f>IF(D1426="","",VLOOKUP(D1426,MASTERLIST!$A:$E,5,FALSE))</f>
        <v/>
      </c>
      <c r="H1426" s="23" t="str">
        <f>IF(D1426="","",VLOOKUP(D1426,MASTERLIST!$A:$E,2,FALSE))</f>
        <v/>
      </c>
      <c r="I1426" s="42"/>
      <c r="J1426" s="42"/>
      <c r="K1426" s="42"/>
      <c r="L1426" s="41" t="str">
        <f t="shared" si="225"/>
        <v/>
      </c>
      <c r="M1426" s="41" t="str">
        <f t="shared" si="226"/>
        <v/>
      </c>
      <c r="N1426" s="22" t="str">
        <f t="shared" si="227"/>
        <v xml:space="preserve"> </v>
      </c>
      <c r="O1426" s="22" t="str">
        <f t="shared" si="232"/>
        <v/>
      </c>
      <c r="P1426" s="22" t="str">
        <f t="shared" si="228"/>
        <v/>
      </c>
      <c r="Q1426" s="22" t="str">
        <f t="shared" si="233"/>
        <v>D2</v>
      </c>
    </row>
    <row r="1427" spans="1:17" x14ac:dyDescent="0.25">
      <c r="A1427" s="125" t="str">
        <f t="shared" si="229"/>
        <v/>
      </c>
      <c r="B1427" s="123" t="str">
        <f t="shared" si="230"/>
        <v/>
      </c>
      <c r="C1427" s="125" t="str">
        <f t="shared" si="231"/>
        <v/>
      </c>
      <c r="D1427" s="42"/>
      <c r="E1427" s="23" t="str">
        <f>IF(D1427="","",VLOOKUP(D1427,MASTERLIST!$A:$E,3,FALSE))</f>
        <v/>
      </c>
      <c r="F1427" s="23" t="str">
        <f>IF(D1427="","",VLOOKUP(D1427,MASTERLIST!$A:$E,4,FALSE))</f>
        <v/>
      </c>
      <c r="G1427" s="23" t="str">
        <f>IF(D1427="","",VLOOKUP(D1427,MASTERLIST!$A:$E,5,FALSE))</f>
        <v/>
      </c>
      <c r="H1427" s="23" t="str">
        <f>IF(D1427="","",VLOOKUP(D1427,MASTERLIST!$A:$E,2,FALSE))</f>
        <v/>
      </c>
      <c r="I1427" s="42"/>
      <c r="J1427" s="42"/>
      <c r="K1427" s="42"/>
      <c r="L1427" s="41" t="str">
        <f t="shared" si="225"/>
        <v/>
      </c>
      <c r="M1427" s="41" t="str">
        <f t="shared" si="226"/>
        <v/>
      </c>
      <c r="N1427" s="22" t="str">
        <f t="shared" si="227"/>
        <v xml:space="preserve"> </v>
      </c>
      <c r="O1427" s="22" t="str">
        <f t="shared" si="232"/>
        <v/>
      </c>
      <c r="P1427" s="22" t="str">
        <f t="shared" si="228"/>
        <v/>
      </c>
      <c r="Q1427" s="22" t="str">
        <f t="shared" si="233"/>
        <v>D2</v>
      </c>
    </row>
    <row r="1428" spans="1:17" x14ac:dyDescent="0.25">
      <c r="A1428" s="125" t="str">
        <f t="shared" si="229"/>
        <v/>
      </c>
      <c r="B1428" s="123" t="str">
        <f t="shared" si="230"/>
        <v/>
      </c>
      <c r="C1428" s="125" t="str">
        <f t="shared" si="231"/>
        <v/>
      </c>
      <c r="D1428" s="42"/>
      <c r="E1428" s="23" t="str">
        <f>IF(D1428="","",VLOOKUP(D1428,MASTERLIST!$A:$E,3,FALSE))</f>
        <v/>
      </c>
      <c r="F1428" s="23" t="str">
        <f>IF(D1428="","",VLOOKUP(D1428,MASTERLIST!$A:$E,4,FALSE))</f>
        <v/>
      </c>
      <c r="G1428" s="23" t="str">
        <f>IF(D1428="","",VLOOKUP(D1428,MASTERLIST!$A:$E,5,FALSE))</f>
        <v/>
      </c>
      <c r="H1428" s="23" t="str">
        <f>IF(D1428="","",VLOOKUP(D1428,MASTERLIST!$A:$E,2,FALSE))</f>
        <v/>
      </c>
      <c r="I1428" s="42"/>
      <c r="J1428" s="42"/>
      <c r="K1428" s="42"/>
      <c r="L1428" s="41" t="str">
        <f t="shared" ref="L1428:L1491" si="234">IF(K1428="","",IF(I1428="",ROUND(HLOOKUP(J1428,kgList,K1428,FALSE),1),ROUND(HLOOKUP(I1428,kgList,K1428,FALSE),1)))</f>
        <v/>
      </c>
      <c r="M1428" s="41" t="str">
        <f t="shared" ref="M1428:M1491" si="235">IF(L1428="","",IF(COUNTA(I1428:J1428)&gt;1,"Edible or Inedible",IF(COUNTA(I1428)=1,L1428*1,IF(COUNTA(J1428)=1,L1428*1,"ERROR"))))</f>
        <v/>
      </c>
      <c r="N1428" s="22" t="str">
        <f t="shared" si="227"/>
        <v xml:space="preserve"> </v>
      </c>
      <c r="O1428" s="22" t="str">
        <f t="shared" si="232"/>
        <v/>
      </c>
      <c r="P1428" s="22" t="str">
        <f t="shared" si="228"/>
        <v/>
      </c>
      <c r="Q1428" s="22" t="str">
        <f t="shared" si="233"/>
        <v>D2</v>
      </c>
    </row>
    <row r="1429" spans="1:17" x14ac:dyDescent="0.25">
      <c r="A1429" s="125" t="str">
        <f t="shared" si="229"/>
        <v/>
      </c>
      <c r="B1429" s="123" t="str">
        <f t="shared" si="230"/>
        <v/>
      </c>
      <c r="C1429" s="125" t="str">
        <f t="shared" si="231"/>
        <v/>
      </c>
      <c r="D1429" s="42"/>
      <c r="E1429" s="23" t="str">
        <f>IF(D1429="","",VLOOKUP(D1429,MASTERLIST!$A:$E,3,FALSE))</f>
        <v/>
      </c>
      <c r="F1429" s="23" t="str">
        <f>IF(D1429="","",VLOOKUP(D1429,MASTERLIST!$A:$E,4,FALSE))</f>
        <v/>
      </c>
      <c r="G1429" s="23" t="str">
        <f>IF(D1429="","",VLOOKUP(D1429,MASTERLIST!$A:$E,5,FALSE))</f>
        <v/>
      </c>
      <c r="H1429" s="23" t="str">
        <f>IF(D1429="","",VLOOKUP(D1429,MASTERLIST!$A:$E,2,FALSE))</f>
        <v/>
      </c>
      <c r="I1429" s="42"/>
      <c r="J1429" s="42"/>
      <c r="K1429" s="42"/>
      <c r="L1429" s="41" t="str">
        <f t="shared" si="234"/>
        <v/>
      </c>
      <c r="M1429" s="41" t="str">
        <f t="shared" si="235"/>
        <v/>
      </c>
      <c r="N1429" s="22" t="str">
        <f t="shared" si="227"/>
        <v xml:space="preserve"> </v>
      </c>
      <c r="O1429" s="22" t="str">
        <f t="shared" si="232"/>
        <v/>
      </c>
      <c r="P1429" s="22" t="str">
        <f t="shared" si="228"/>
        <v/>
      </c>
      <c r="Q1429" s="22" t="str">
        <f t="shared" si="233"/>
        <v>D2</v>
      </c>
    </row>
    <row r="1430" spans="1:17" x14ac:dyDescent="0.25">
      <c r="A1430" s="125" t="str">
        <f t="shared" si="229"/>
        <v/>
      </c>
      <c r="B1430" s="123" t="str">
        <f t="shared" si="230"/>
        <v/>
      </c>
      <c r="C1430" s="125" t="str">
        <f t="shared" si="231"/>
        <v/>
      </c>
      <c r="D1430" s="42"/>
      <c r="E1430" s="23" t="str">
        <f>IF(D1430="","",VLOOKUP(D1430,MASTERLIST!$A:$E,3,FALSE))</f>
        <v/>
      </c>
      <c r="F1430" s="23" t="str">
        <f>IF(D1430="","",VLOOKUP(D1430,MASTERLIST!$A:$E,4,FALSE))</f>
        <v/>
      </c>
      <c r="G1430" s="23" t="str">
        <f>IF(D1430="","",VLOOKUP(D1430,MASTERLIST!$A:$E,5,FALSE))</f>
        <v/>
      </c>
      <c r="H1430" s="23" t="str">
        <f>IF(D1430="","",VLOOKUP(D1430,MASTERLIST!$A:$E,2,FALSE))</f>
        <v/>
      </c>
      <c r="I1430" s="42"/>
      <c r="J1430" s="42"/>
      <c r="K1430" s="42"/>
      <c r="L1430" s="41" t="str">
        <f t="shared" si="234"/>
        <v/>
      </c>
      <c r="M1430" s="41" t="str">
        <f t="shared" si="235"/>
        <v/>
      </c>
      <c r="N1430" s="22" t="str">
        <f t="shared" si="227"/>
        <v xml:space="preserve"> </v>
      </c>
      <c r="O1430" s="22" t="str">
        <f t="shared" si="232"/>
        <v/>
      </c>
      <c r="P1430" s="22" t="str">
        <f t="shared" si="228"/>
        <v/>
      </c>
      <c r="Q1430" s="22" t="str">
        <f t="shared" si="233"/>
        <v>D2</v>
      </c>
    </row>
    <row r="1431" spans="1:17" x14ac:dyDescent="0.25">
      <c r="A1431" s="125" t="str">
        <f t="shared" si="229"/>
        <v/>
      </c>
      <c r="B1431" s="123" t="str">
        <f t="shared" si="230"/>
        <v/>
      </c>
      <c r="C1431" s="125" t="str">
        <f t="shared" si="231"/>
        <v/>
      </c>
      <c r="D1431" s="42"/>
      <c r="E1431" s="23" t="str">
        <f>IF(D1431="","",VLOOKUP(D1431,MASTERLIST!$A:$E,3,FALSE))</f>
        <v/>
      </c>
      <c r="F1431" s="23" t="str">
        <f>IF(D1431="","",VLOOKUP(D1431,MASTERLIST!$A:$E,4,FALSE))</f>
        <v/>
      </c>
      <c r="G1431" s="23" t="str">
        <f>IF(D1431="","",VLOOKUP(D1431,MASTERLIST!$A:$E,5,FALSE))</f>
        <v/>
      </c>
      <c r="H1431" s="23" t="str">
        <f>IF(D1431="","",VLOOKUP(D1431,MASTERLIST!$A:$E,2,FALSE))</f>
        <v/>
      </c>
      <c r="I1431" s="42"/>
      <c r="J1431" s="42"/>
      <c r="K1431" s="42"/>
      <c r="L1431" s="41" t="str">
        <f t="shared" si="234"/>
        <v/>
      </c>
      <c r="M1431" s="41" t="str">
        <f t="shared" si="235"/>
        <v/>
      </c>
      <c r="N1431" s="22" t="str">
        <f t="shared" si="227"/>
        <v xml:space="preserve"> </v>
      </c>
      <c r="O1431" s="22" t="str">
        <f t="shared" si="232"/>
        <v/>
      </c>
      <c r="P1431" s="22" t="str">
        <f t="shared" si="228"/>
        <v/>
      </c>
      <c r="Q1431" s="22" t="str">
        <f t="shared" si="233"/>
        <v>D2</v>
      </c>
    </row>
    <row r="1432" spans="1:17" x14ac:dyDescent="0.25">
      <c r="A1432" s="125" t="str">
        <f t="shared" si="229"/>
        <v/>
      </c>
      <c r="B1432" s="123" t="str">
        <f t="shared" si="230"/>
        <v/>
      </c>
      <c r="C1432" s="125" t="str">
        <f t="shared" si="231"/>
        <v/>
      </c>
      <c r="D1432" s="42"/>
      <c r="E1432" s="23" t="str">
        <f>IF(D1432="","",VLOOKUP(D1432,MASTERLIST!$A:$E,3,FALSE))</f>
        <v/>
      </c>
      <c r="F1432" s="23" t="str">
        <f>IF(D1432="","",VLOOKUP(D1432,MASTERLIST!$A:$E,4,FALSE))</f>
        <v/>
      </c>
      <c r="G1432" s="23" t="str">
        <f>IF(D1432="","",VLOOKUP(D1432,MASTERLIST!$A:$E,5,FALSE))</f>
        <v/>
      </c>
      <c r="H1432" s="23" t="str">
        <f>IF(D1432="","",VLOOKUP(D1432,MASTERLIST!$A:$E,2,FALSE))</f>
        <v/>
      </c>
      <c r="I1432" s="42"/>
      <c r="J1432" s="42"/>
      <c r="K1432" s="42"/>
      <c r="L1432" s="41" t="str">
        <f t="shared" si="234"/>
        <v/>
      </c>
      <c r="M1432" s="41" t="str">
        <f t="shared" si="235"/>
        <v/>
      </c>
      <c r="N1432" s="22" t="str">
        <f t="shared" si="227"/>
        <v xml:space="preserve"> </v>
      </c>
      <c r="O1432" s="22" t="str">
        <f t="shared" si="232"/>
        <v/>
      </c>
      <c r="P1432" s="22" t="str">
        <f t="shared" si="228"/>
        <v/>
      </c>
      <c r="Q1432" s="22" t="str">
        <f t="shared" si="233"/>
        <v>D2</v>
      </c>
    </row>
    <row r="1433" spans="1:17" x14ac:dyDescent="0.25">
      <c r="A1433" s="125" t="str">
        <f t="shared" si="229"/>
        <v/>
      </c>
      <c r="B1433" s="123" t="str">
        <f t="shared" si="230"/>
        <v/>
      </c>
      <c r="C1433" s="125" t="str">
        <f t="shared" si="231"/>
        <v/>
      </c>
      <c r="D1433" s="42"/>
      <c r="E1433" s="23" t="str">
        <f>IF(D1433="","",VLOOKUP(D1433,MASTERLIST!$A:$E,3,FALSE))</f>
        <v/>
      </c>
      <c r="F1433" s="23" t="str">
        <f>IF(D1433="","",VLOOKUP(D1433,MASTERLIST!$A:$E,4,FALSE))</f>
        <v/>
      </c>
      <c r="G1433" s="23" t="str">
        <f>IF(D1433="","",VLOOKUP(D1433,MASTERLIST!$A:$E,5,FALSE))</f>
        <v/>
      </c>
      <c r="H1433" s="23" t="str">
        <f>IF(D1433="","",VLOOKUP(D1433,MASTERLIST!$A:$E,2,FALSE))</f>
        <v/>
      </c>
      <c r="I1433" s="42"/>
      <c r="J1433" s="42"/>
      <c r="K1433" s="42"/>
      <c r="L1433" s="41" t="str">
        <f t="shared" si="234"/>
        <v/>
      </c>
      <c r="M1433" s="41" t="str">
        <f t="shared" si="235"/>
        <v/>
      </c>
      <c r="N1433" s="22" t="str">
        <f t="shared" si="227"/>
        <v xml:space="preserve"> </v>
      </c>
      <c r="O1433" s="22" t="str">
        <f t="shared" si="232"/>
        <v/>
      </c>
      <c r="P1433" s="22" t="str">
        <f t="shared" si="228"/>
        <v/>
      </c>
      <c r="Q1433" s="22" t="str">
        <f t="shared" si="233"/>
        <v>D2</v>
      </c>
    </row>
    <row r="1434" spans="1:17" x14ac:dyDescent="0.25">
      <c r="A1434" s="125" t="str">
        <f t="shared" si="229"/>
        <v/>
      </c>
      <c r="B1434" s="123" t="str">
        <f t="shared" si="230"/>
        <v/>
      </c>
      <c r="C1434" s="125" t="str">
        <f t="shared" si="231"/>
        <v/>
      </c>
      <c r="D1434" s="42"/>
      <c r="E1434" s="23" t="str">
        <f>IF(D1434="","",VLOOKUP(D1434,MASTERLIST!$A:$E,3,FALSE))</f>
        <v/>
      </c>
      <c r="F1434" s="23" t="str">
        <f>IF(D1434="","",VLOOKUP(D1434,MASTERLIST!$A:$E,4,FALSE))</f>
        <v/>
      </c>
      <c r="G1434" s="23" t="str">
        <f>IF(D1434="","",VLOOKUP(D1434,MASTERLIST!$A:$E,5,FALSE))</f>
        <v/>
      </c>
      <c r="H1434" s="23" t="str">
        <f>IF(D1434="","",VLOOKUP(D1434,MASTERLIST!$A:$E,2,FALSE))</f>
        <v/>
      </c>
      <c r="I1434" s="42"/>
      <c r="J1434" s="42"/>
      <c r="K1434" s="42"/>
      <c r="L1434" s="41" t="str">
        <f t="shared" si="234"/>
        <v/>
      </c>
      <c r="M1434" s="41" t="str">
        <f t="shared" si="235"/>
        <v/>
      </c>
      <c r="N1434" s="22" t="str">
        <f t="shared" ref="N1434:N1497" si="236">CONCATENATE(E1434," ",F1434)</f>
        <v xml:space="preserve"> </v>
      </c>
      <c r="O1434" s="22" t="str">
        <f t="shared" si="232"/>
        <v/>
      </c>
      <c r="P1434" s="22" t="str">
        <f t="shared" ref="P1434:P1497" si="237">IF(I1434="",IF(J1434="","",$J$1),$I$1)</f>
        <v/>
      </c>
      <c r="Q1434" s="22" t="str">
        <f t="shared" si="233"/>
        <v>D2</v>
      </c>
    </row>
    <row r="1435" spans="1:17" x14ac:dyDescent="0.25">
      <c r="A1435" s="125" t="str">
        <f t="shared" si="229"/>
        <v/>
      </c>
      <c r="B1435" s="123" t="str">
        <f t="shared" si="230"/>
        <v/>
      </c>
      <c r="C1435" s="125" t="str">
        <f t="shared" si="231"/>
        <v/>
      </c>
      <c r="D1435" s="42"/>
      <c r="E1435" s="23" t="str">
        <f>IF(D1435="","",VLOOKUP(D1435,MASTERLIST!$A:$E,3,FALSE))</f>
        <v/>
      </c>
      <c r="F1435" s="23" t="str">
        <f>IF(D1435="","",VLOOKUP(D1435,MASTERLIST!$A:$E,4,FALSE))</f>
        <v/>
      </c>
      <c r="G1435" s="23" t="str">
        <f>IF(D1435="","",VLOOKUP(D1435,MASTERLIST!$A:$E,5,FALSE))</f>
        <v/>
      </c>
      <c r="H1435" s="23" t="str">
        <f>IF(D1435="","",VLOOKUP(D1435,MASTERLIST!$A:$E,2,FALSE))</f>
        <v/>
      </c>
      <c r="I1435" s="42"/>
      <c r="J1435" s="42"/>
      <c r="K1435" s="42"/>
      <c r="L1435" s="41" t="str">
        <f t="shared" si="234"/>
        <v/>
      </c>
      <c r="M1435" s="41" t="str">
        <f t="shared" si="235"/>
        <v/>
      </c>
      <c r="N1435" s="22" t="str">
        <f t="shared" si="236"/>
        <v xml:space="preserve"> </v>
      </c>
      <c r="O1435" s="22" t="str">
        <f t="shared" si="232"/>
        <v/>
      </c>
      <c r="P1435" s="22" t="str">
        <f t="shared" si="237"/>
        <v/>
      </c>
      <c r="Q1435" s="22" t="str">
        <f t="shared" si="233"/>
        <v>D2</v>
      </c>
    </row>
    <row r="1436" spans="1:17" x14ac:dyDescent="0.25">
      <c r="A1436" s="125" t="str">
        <f t="shared" si="229"/>
        <v/>
      </c>
      <c r="B1436" s="123" t="str">
        <f t="shared" si="230"/>
        <v/>
      </c>
      <c r="C1436" s="125" t="str">
        <f t="shared" si="231"/>
        <v/>
      </c>
      <c r="D1436" s="42"/>
      <c r="E1436" s="23" t="str">
        <f>IF(D1436="","",VLOOKUP(D1436,MASTERLIST!$A:$E,3,FALSE))</f>
        <v/>
      </c>
      <c r="F1436" s="23" t="str">
        <f>IF(D1436="","",VLOOKUP(D1436,MASTERLIST!$A:$E,4,FALSE))</f>
        <v/>
      </c>
      <c r="G1436" s="23" t="str">
        <f>IF(D1436="","",VLOOKUP(D1436,MASTERLIST!$A:$E,5,FALSE))</f>
        <v/>
      </c>
      <c r="H1436" s="23" t="str">
        <f>IF(D1436="","",VLOOKUP(D1436,MASTERLIST!$A:$E,2,FALSE))</f>
        <v/>
      </c>
      <c r="I1436" s="42"/>
      <c r="J1436" s="42"/>
      <c r="K1436" s="42"/>
      <c r="L1436" s="41" t="str">
        <f t="shared" si="234"/>
        <v/>
      </c>
      <c r="M1436" s="41" t="str">
        <f t="shared" si="235"/>
        <v/>
      </c>
      <c r="N1436" s="22" t="str">
        <f t="shared" si="236"/>
        <v xml:space="preserve"> </v>
      </c>
      <c r="O1436" s="22" t="str">
        <f t="shared" si="232"/>
        <v/>
      </c>
      <c r="P1436" s="22" t="str">
        <f t="shared" si="237"/>
        <v/>
      </c>
      <c r="Q1436" s="22" t="str">
        <f t="shared" si="233"/>
        <v>D2</v>
      </c>
    </row>
    <row r="1437" spans="1:17" x14ac:dyDescent="0.25">
      <c r="A1437" s="125" t="str">
        <f t="shared" si="229"/>
        <v/>
      </c>
      <c r="B1437" s="123" t="str">
        <f t="shared" si="230"/>
        <v/>
      </c>
      <c r="C1437" s="125" t="str">
        <f t="shared" si="231"/>
        <v/>
      </c>
      <c r="D1437" s="42"/>
      <c r="E1437" s="23" t="str">
        <f>IF(D1437="","",VLOOKUP(D1437,MASTERLIST!$A:$E,3,FALSE))</f>
        <v/>
      </c>
      <c r="F1437" s="23" t="str">
        <f>IF(D1437="","",VLOOKUP(D1437,MASTERLIST!$A:$E,4,FALSE))</f>
        <v/>
      </c>
      <c r="G1437" s="23" t="str">
        <f>IF(D1437="","",VLOOKUP(D1437,MASTERLIST!$A:$E,5,FALSE))</f>
        <v/>
      </c>
      <c r="H1437" s="23" t="str">
        <f>IF(D1437="","",VLOOKUP(D1437,MASTERLIST!$A:$E,2,FALSE))</f>
        <v/>
      </c>
      <c r="I1437" s="42"/>
      <c r="J1437" s="42"/>
      <c r="K1437" s="42"/>
      <c r="L1437" s="41" t="str">
        <f t="shared" si="234"/>
        <v/>
      </c>
      <c r="M1437" s="41" t="str">
        <f t="shared" si="235"/>
        <v/>
      </c>
      <c r="N1437" s="22" t="str">
        <f t="shared" si="236"/>
        <v xml:space="preserve"> </v>
      </c>
      <c r="O1437" s="22" t="str">
        <f t="shared" si="232"/>
        <v/>
      </c>
      <c r="P1437" s="22" t="str">
        <f t="shared" si="237"/>
        <v/>
      </c>
      <c r="Q1437" s="22" t="str">
        <f t="shared" si="233"/>
        <v>D2</v>
      </c>
    </row>
    <row r="1438" spans="1:17" x14ac:dyDescent="0.25">
      <c r="A1438" s="125" t="str">
        <f t="shared" si="229"/>
        <v/>
      </c>
      <c r="B1438" s="123" t="str">
        <f t="shared" si="230"/>
        <v/>
      </c>
      <c r="C1438" s="125" t="str">
        <f t="shared" si="231"/>
        <v/>
      </c>
      <c r="D1438" s="42"/>
      <c r="E1438" s="23" t="str">
        <f>IF(D1438="","",VLOOKUP(D1438,MASTERLIST!$A:$E,3,FALSE))</f>
        <v/>
      </c>
      <c r="F1438" s="23" t="str">
        <f>IF(D1438="","",VLOOKUP(D1438,MASTERLIST!$A:$E,4,FALSE))</f>
        <v/>
      </c>
      <c r="G1438" s="23" t="str">
        <f>IF(D1438="","",VLOOKUP(D1438,MASTERLIST!$A:$E,5,FALSE))</f>
        <v/>
      </c>
      <c r="H1438" s="23" t="str">
        <f>IF(D1438="","",VLOOKUP(D1438,MASTERLIST!$A:$E,2,FALSE))</f>
        <v/>
      </c>
      <c r="I1438" s="42"/>
      <c r="J1438" s="42"/>
      <c r="K1438" s="42"/>
      <c r="L1438" s="41" t="str">
        <f t="shared" si="234"/>
        <v/>
      </c>
      <c r="M1438" s="41" t="str">
        <f t="shared" si="235"/>
        <v/>
      </c>
      <c r="N1438" s="22" t="str">
        <f t="shared" si="236"/>
        <v xml:space="preserve"> </v>
      </c>
      <c r="O1438" s="22" t="str">
        <f t="shared" si="232"/>
        <v/>
      </c>
      <c r="P1438" s="22" t="str">
        <f t="shared" si="237"/>
        <v/>
      </c>
      <c r="Q1438" s="22" t="str">
        <f t="shared" si="233"/>
        <v>D2</v>
      </c>
    </row>
    <row r="1439" spans="1:17" x14ac:dyDescent="0.25">
      <c r="A1439" s="125" t="str">
        <f t="shared" si="229"/>
        <v/>
      </c>
      <c r="B1439" s="123" t="str">
        <f t="shared" si="230"/>
        <v/>
      </c>
      <c r="C1439" s="125" t="str">
        <f t="shared" si="231"/>
        <v/>
      </c>
      <c r="D1439" s="42"/>
      <c r="E1439" s="23" t="str">
        <f>IF(D1439="","",VLOOKUP(D1439,MASTERLIST!$A:$E,3,FALSE))</f>
        <v/>
      </c>
      <c r="F1439" s="23" t="str">
        <f>IF(D1439="","",VLOOKUP(D1439,MASTERLIST!$A:$E,4,FALSE))</f>
        <v/>
      </c>
      <c r="G1439" s="23" t="str">
        <f>IF(D1439="","",VLOOKUP(D1439,MASTERLIST!$A:$E,5,FALSE))</f>
        <v/>
      </c>
      <c r="H1439" s="23" t="str">
        <f>IF(D1439="","",VLOOKUP(D1439,MASTERLIST!$A:$E,2,FALSE))</f>
        <v/>
      </c>
      <c r="I1439" s="42"/>
      <c r="J1439" s="42"/>
      <c r="K1439" s="42"/>
      <c r="L1439" s="41" t="str">
        <f t="shared" si="234"/>
        <v/>
      </c>
      <c r="M1439" s="41" t="str">
        <f t="shared" si="235"/>
        <v/>
      </c>
      <c r="N1439" s="22" t="str">
        <f t="shared" si="236"/>
        <v xml:space="preserve"> </v>
      </c>
      <c r="O1439" s="22" t="str">
        <f t="shared" si="232"/>
        <v/>
      </c>
      <c r="P1439" s="22" t="str">
        <f t="shared" si="237"/>
        <v/>
      </c>
      <c r="Q1439" s="22" t="str">
        <f t="shared" si="233"/>
        <v>D2</v>
      </c>
    </row>
    <row r="1440" spans="1:17" x14ac:dyDescent="0.25">
      <c r="A1440" s="125" t="str">
        <f t="shared" si="229"/>
        <v/>
      </c>
      <c r="B1440" s="123" t="str">
        <f t="shared" si="230"/>
        <v/>
      </c>
      <c r="C1440" s="125" t="str">
        <f t="shared" si="231"/>
        <v/>
      </c>
      <c r="D1440" s="42"/>
      <c r="E1440" s="23" t="str">
        <f>IF(D1440="","",VLOOKUP(D1440,MASTERLIST!$A:$E,3,FALSE))</f>
        <v/>
      </c>
      <c r="F1440" s="23" t="str">
        <f>IF(D1440="","",VLOOKUP(D1440,MASTERLIST!$A:$E,4,FALSE))</f>
        <v/>
      </c>
      <c r="G1440" s="23" t="str">
        <f>IF(D1440="","",VLOOKUP(D1440,MASTERLIST!$A:$E,5,FALSE))</f>
        <v/>
      </c>
      <c r="H1440" s="23" t="str">
        <f>IF(D1440="","",VLOOKUP(D1440,MASTERLIST!$A:$E,2,FALSE))</f>
        <v/>
      </c>
      <c r="I1440" s="42"/>
      <c r="J1440" s="42"/>
      <c r="K1440" s="42"/>
      <c r="L1440" s="41" t="str">
        <f t="shared" si="234"/>
        <v/>
      </c>
      <c r="M1440" s="41" t="str">
        <f t="shared" si="235"/>
        <v/>
      </c>
      <c r="N1440" s="22" t="str">
        <f t="shared" si="236"/>
        <v xml:space="preserve"> </v>
      </c>
      <c r="O1440" s="22" t="str">
        <f t="shared" si="232"/>
        <v/>
      </c>
      <c r="P1440" s="22" t="str">
        <f t="shared" si="237"/>
        <v/>
      </c>
      <c r="Q1440" s="22" t="str">
        <f t="shared" si="233"/>
        <v>D2</v>
      </c>
    </row>
    <row r="1441" spans="1:17" x14ac:dyDescent="0.25">
      <c r="A1441" s="125" t="str">
        <f t="shared" si="229"/>
        <v/>
      </c>
      <c r="B1441" s="123" t="str">
        <f t="shared" si="230"/>
        <v/>
      </c>
      <c r="C1441" s="125" t="str">
        <f t="shared" si="231"/>
        <v/>
      </c>
      <c r="D1441" s="42"/>
      <c r="E1441" s="23" t="str">
        <f>IF(D1441="","",VLOOKUP(D1441,MASTERLIST!$A:$E,3,FALSE))</f>
        <v/>
      </c>
      <c r="F1441" s="23" t="str">
        <f>IF(D1441="","",VLOOKUP(D1441,MASTERLIST!$A:$E,4,FALSE))</f>
        <v/>
      </c>
      <c r="G1441" s="23" t="str">
        <f>IF(D1441="","",VLOOKUP(D1441,MASTERLIST!$A:$E,5,FALSE))</f>
        <v/>
      </c>
      <c r="H1441" s="23" t="str">
        <f>IF(D1441="","",VLOOKUP(D1441,MASTERLIST!$A:$E,2,FALSE))</f>
        <v/>
      </c>
      <c r="I1441" s="42"/>
      <c r="J1441" s="42"/>
      <c r="K1441" s="42"/>
      <c r="L1441" s="41" t="str">
        <f t="shared" si="234"/>
        <v/>
      </c>
      <c r="M1441" s="41" t="str">
        <f t="shared" si="235"/>
        <v/>
      </c>
      <c r="N1441" s="22" t="str">
        <f t="shared" si="236"/>
        <v xml:space="preserve"> </v>
      </c>
      <c r="O1441" s="22" t="str">
        <f t="shared" si="232"/>
        <v/>
      </c>
      <c r="P1441" s="22" t="str">
        <f t="shared" si="237"/>
        <v/>
      </c>
      <c r="Q1441" s="22" t="str">
        <f t="shared" si="233"/>
        <v>D2</v>
      </c>
    </row>
    <row r="1442" spans="1:17" x14ac:dyDescent="0.25">
      <c r="A1442" s="125" t="str">
        <f t="shared" si="229"/>
        <v/>
      </c>
      <c r="B1442" s="123" t="str">
        <f t="shared" si="230"/>
        <v/>
      </c>
      <c r="C1442" s="125" t="str">
        <f t="shared" si="231"/>
        <v/>
      </c>
      <c r="D1442" s="42"/>
      <c r="E1442" s="23" t="str">
        <f>IF(D1442="","",VLOOKUP(D1442,MASTERLIST!$A:$E,3,FALSE))</f>
        <v/>
      </c>
      <c r="F1442" s="23" t="str">
        <f>IF(D1442="","",VLOOKUP(D1442,MASTERLIST!$A:$E,4,FALSE))</f>
        <v/>
      </c>
      <c r="G1442" s="23" t="str">
        <f>IF(D1442="","",VLOOKUP(D1442,MASTERLIST!$A:$E,5,FALSE))</f>
        <v/>
      </c>
      <c r="H1442" s="23" t="str">
        <f>IF(D1442="","",VLOOKUP(D1442,MASTERLIST!$A:$E,2,FALSE))</f>
        <v/>
      </c>
      <c r="I1442" s="42"/>
      <c r="J1442" s="42"/>
      <c r="K1442" s="42"/>
      <c r="L1442" s="41" t="str">
        <f t="shared" si="234"/>
        <v/>
      </c>
      <c r="M1442" s="41" t="str">
        <f t="shared" si="235"/>
        <v/>
      </c>
      <c r="N1442" s="22" t="str">
        <f t="shared" si="236"/>
        <v xml:space="preserve"> </v>
      </c>
      <c r="O1442" s="22" t="str">
        <f t="shared" si="232"/>
        <v/>
      </c>
      <c r="P1442" s="22" t="str">
        <f t="shared" si="237"/>
        <v/>
      </c>
      <c r="Q1442" s="22" t="str">
        <f t="shared" si="233"/>
        <v>D2</v>
      </c>
    </row>
    <row r="1443" spans="1:17" x14ac:dyDescent="0.25">
      <c r="A1443" s="125" t="str">
        <f t="shared" si="229"/>
        <v/>
      </c>
      <c r="B1443" s="123" t="str">
        <f t="shared" si="230"/>
        <v/>
      </c>
      <c r="C1443" s="125" t="str">
        <f t="shared" si="231"/>
        <v/>
      </c>
      <c r="D1443" s="42"/>
      <c r="E1443" s="23" t="str">
        <f>IF(D1443="","",VLOOKUP(D1443,MASTERLIST!$A:$E,3,FALSE))</f>
        <v/>
      </c>
      <c r="F1443" s="23" t="str">
        <f>IF(D1443="","",VLOOKUP(D1443,MASTERLIST!$A:$E,4,FALSE))</f>
        <v/>
      </c>
      <c r="G1443" s="23" t="str">
        <f>IF(D1443="","",VLOOKUP(D1443,MASTERLIST!$A:$E,5,FALSE))</f>
        <v/>
      </c>
      <c r="H1443" s="23" t="str">
        <f>IF(D1443="","",VLOOKUP(D1443,MASTERLIST!$A:$E,2,FALSE))</f>
        <v/>
      </c>
      <c r="I1443" s="42"/>
      <c r="J1443" s="42"/>
      <c r="K1443" s="42"/>
      <c r="L1443" s="41" t="str">
        <f t="shared" si="234"/>
        <v/>
      </c>
      <c r="M1443" s="41" t="str">
        <f t="shared" si="235"/>
        <v/>
      </c>
      <c r="N1443" s="22" t="str">
        <f t="shared" si="236"/>
        <v xml:space="preserve"> </v>
      </c>
      <c r="O1443" s="22" t="str">
        <f t="shared" si="232"/>
        <v/>
      </c>
      <c r="P1443" s="22" t="str">
        <f t="shared" si="237"/>
        <v/>
      </c>
      <c r="Q1443" s="22" t="str">
        <f t="shared" si="233"/>
        <v>D2</v>
      </c>
    </row>
    <row r="1444" spans="1:17" x14ac:dyDescent="0.25">
      <c r="A1444" s="125" t="str">
        <f t="shared" ref="A1444:A1507" si="238">IF(D1444="","",A1443)</f>
        <v/>
      </c>
      <c r="B1444" s="123" t="str">
        <f t="shared" ref="B1444:B1507" si="239">IF(D1444="","",B1443)</f>
        <v/>
      </c>
      <c r="C1444" s="125" t="str">
        <f t="shared" ref="C1444:C1507" si="240">IF(D1444="","",C1443)</f>
        <v/>
      </c>
      <c r="D1444" s="42"/>
      <c r="E1444" s="23" t="str">
        <f>IF(D1444="","",VLOOKUP(D1444,MASTERLIST!$A:$E,3,FALSE))</f>
        <v/>
      </c>
      <c r="F1444" s="23" t="str">
        <f>IF(D1444="","",VLOOKUP(D1444,MASTERLIST!$A:$E,4,FALSE))</f>
        <v/>
      </c>
      <c r="G1444" s="23" t="str">
        <f>IF(D1444="","",VLOOKUP(D1444,MASTERLIST!$A:$E,5,FALSE))</f>
        <v/>
      </c>
      <c r="H1444" s="23" t="str">
        <f>IF(D1444="","",VLOOKUP(D1444,MASTERLIST!$A:$E,2,FALSE))</f>
        <v/>
      </c>
      <c r="I1444" s="42"/>
      <c r="J1444" s="42"/>
      <c r="K1444" s="42"/>
      <c r="L1444" s="41" t="str">
        <f t="shared" si="234"/>
        <v/>
      </c>
      <c r="M1444" s="41" t="str">
        <f t="shared" si="235"/>
        <v/>
      </c>
      <c r="N1444" s="22" t="str">
        <f t="shared" si="236"/>
        <v xml:space="preserve"> </v>
      </c>
      <c r="O1444" s="22" t="str">
        <f t="shared" si="232"/>
        <v/>
      </c>
      <c r="P1444" s="22" t="str">
        <f t="shared" si="237"/>
        <v/>
      </c>
      <c r="Q1444" s="22" t="str">
        <f t="shared" si="233"/>
        <v>D2</v>
      </c>
    </row>
    <row r="1445" spans="1:17" x14ac:dyDescent="0.25">
      <c r="A1445" s="125" t="str">
        <f t="shared" si="238"/>
        <v/>
      </c>
      <c r="B1445" s="123" t="str">
        <f t="shared" si="239"/>
        <v/>
      </c>
      <c r="C1445" s="125" t="str">
        <f t="shared" si="240"/>
        <v/>
      </c>
      <c r="D1445" s="42"/>
      <c r="E1445" s="23" t="str">
        <f>IF(D1445="","",VLOOKUP(D1445,MASTERLIST!$A:$E,3,FALSE))</f>
        <v/>
      </c>
      <c r="F1445" s="23" t="str">
        <f>IF(D1445="","",VLOOKUP(D1445,MASTERLIST!$A:$E,4,FALSE))</f>
        <v/>
      </c>
      <c r="G1445" s="23" t="str">
        <f>IF(D1445="","",VLOOKUP(D1445,MASTERLIST!$A:$E,5,FALSE))</f>
        <v/>
      </c>
      <c r="H1445" s="23" t="str">
        <f>IF(D1445="","",VLOOKUP(D1445,MASTERLIST!$A:$E,2,FALSE))</f>
        <v/>
      </c>
      <c r="I1445" s="42"/>
      <c r="J1445" s="42"/>
      <c r="K1445" s="42"/>
      <c r="L1445" s="41" t="str">
        <f t="shared" si="234"/>
        <v/>
      </c>
      <c r="M1445" s="41" t="str">
        <f t="shared" si="235"/>
        <v/>
      </c>
      <c r="N1445" s="22" t="str">
        <f t="shared" si="236"/>
        <v xml:space="preserve"> </v>
      </c>
      <c r="O1445" s="22" t="str">
        <f t="shared" si="232"/>
        <v/>
      </c>
      <c r="P1445" s="22" t="str">
        <f t="shared" si="237"/>
        <v/>
      </c>
      <c r="Q1445" s="22" t="str">
        <f t="shared" si="233"/>
        <v>D2</v>
      </c>
    </row>
    <row r="1446" spans="1:17" x14ac:dyDescent="0.25">
      <c r="A1446" s="125" t="str">
        <f t="shared" si="238"/>
        <v/>
      </c>
      <c r="B1446" s="123" t="str">
        <f t="shared" si="239"/>
        <v/>
      </c>
      <c r="C1446" s="125" t="str">
        <f t="shared" si="240"/>
        <v/>
      </c>
      <c r="D1446" s="42"/>
      <c r="E1446" s="23" t="str">
        <f>IF(D1446="","",VLOOKUP(D1446,MASTERLIST!$A:$E,3,FALSE))</f>
        <v/>
      </c>
      <c r="F1446" s="23" t="str">
        <f>IF(D1446="","",VLOOKUP(D1446,MASTERLIST!$A:$E,4,FALSE))</f>
        <v/>
      </c>
      <c r="G1446" s="23" t="str">
        <f>IF(D1446="","",VLOOKUP(D1446,MASTERLIST!$A:$E,5,FALSE))</f>
        <v/>
      </c>
      <c r="H1446" s="23" t="str">
        <f>IF(D1446="","",VLOOKUP(D1446,MASTERLIST!$A:$E,2,FALSE))</f>
        <v/>
      </c>
      <c r="I1446" s="42"/>
      <c r="J1446" s="42"/>
      <c r="K1446" s="42"/>
      <c r="L1446" s="41" t="str">
        <f t="shared" si="234"/>
        <v/>
      </c>
      <c r="M1446" s="41" t="str">
        <f t="shared" si="235"/>
        <v/>
      </c>
      <c r="N1446" s="22" t="str">
        <f t="shared" si="236"/>
        <v xml:space="preserve"> </v>
      </c>
      <c r="O1446" s="22" t="str">
        <f t="shared" si="232"/>
        <v/>
      </c>
      <c r="P1446" s="22" t="str">
        <f t="shared" si="237"/>
        <v/>
      </c>
      <c r="Q1446" s="22" t="str">
        <f t="shared" si="233"/>
        <v>D2</v>
      </c>
    </row>
    <row r="1447" spans="1:17" x14ac:dyDescent="0.25">
      <c r="A1447" s="125" t="str">
        <f t="shared" si="238"/>
        <v/>
      </c>
      <c r="B1447" s="123" t="str">
        <f t="shared" si="239"/>
        <v/>
      </c>
      <c r="C1447" s="125" t="str">
        <f t="shared" si="240"/>
        <v/>
      </c>
      <c r="D1447" s="42"/>
      <c r="E1447" s="23" t="str">
        <f>IF(D1447="","",VLOOKUP(D1447,MASTERLIST!$A:$E,3,FALSE))</f>
        <v/>
      </c>
      <c r="F1447" s="23" t="str">
        <f>IF(D1447="","",VLOOKUP(D1447,MASTERLIST!$A:$E,4,FALSE))</f>
        <v/>
      </c>
      <c r="G1447" s="23" t="str">
        <f>IF(D1447="","",VLOOKUP(D1447,MASTERLIST!$A:$E,5,FALSE))</f>
        <v/>
      </c>
      <c r="H1447" s="23" t="str">
        <f>IF(D1447="","",VLOOKUP(D1447,MASTERLIST!$A:$E,2,FALSE))</f>
        <v/>
      </c>
      <c r="I1447" s="42"/>
      <c r="J1447" s="42"/>
      <c r="K1447" s="42"/>
      <c r="L1447" s="41" t="str">
        <f t="shared" si="234"/>
        <v/>
      </c>
      <c r="M1447" s="41" t="str">
        <f t="shared" si="235"/>
        <v/>
      </c>
      <c r="N1447" s="22" t="str">
        <f t="shared" si="236"/>
        <v xml:space="preserve"> </v>
      </c>
      <c r="O1447" s="22" t="str">
        <f t="shared" si="232"/>
        <v/>
      </c>
      <c r="P1447" s="22" t="str">
        <f t="shared" si="237"/>
        <v/>
      </c>
      <c r="Q1447" s="22" t="str">
        <f t="shared" si="233"/>
        <v>D2</v>
      </c>
    </row>
    <row r="1448" spans="1:17" x14ac:dyDescent="0.25">
      <c r="A1448" s="125" t="str">
        <f t="shared" si="238"/>
        <v/>
      </c>
      <c r="B1448" s="123" t="str">
        <f t="shared" si="239"/>
        <v/>
      </c>
      <c r="C1448" s="125" t="str">
        <f t="shared" si="240"/>
        <v/>
      </c>
      <c r="D1448" s="42"/>
      <c r="E1448" s="23" t="str">
        <f>IF(D1448="","",VLOOKUP(D1448,MASTERLIST!$A:$E,3,FALSE))</f>
        <v/>
      </c>
      <c r="F1448" s="23" t="str">
        <f>IF(D1448="","",VLOOKUP(D1448,MASTERLIST!$A:$E,4,FALSE))</f>
        <v/>
      </c>
      <c r="G1448" s="23" t="str">
        <f>IF(D1448="","",VLOOKUP(D1448,MASTERLIST!$A:$E,5,FALSE))</f>
        <v/>
      </c>
      <c r="H1448" s="23" t="str">
        <f>IF(D1448="","",VLOOKUP(D1448,MASTERLIST!$A:$E,2,FALSE))</f>
        <v/>
      </c>
      <c r="I1448" s="42"/>
      <c r="J1448" s="42"/>
      <c r="K1448" s="42"/>
      <c r="L1448" s="41" t="str">
        <f t="shared" si="234"/>
        <v/>
      </c>
      <c r="M1448" s="41" t="str">
        <f t="shared" si="235"/>
        <v/>
      </c>
      <c r="N1448" s="22" t="str">
        <f t="shared" si="236"/>
        <v xml:space="preserve"> </v>
      </c>
      <c r="O1448" s="22" t="str">
        <f t="shared" si="232"/>
        <v/>
      </c>
      <c r="P1448" s="22" t="str">
        <f t="shared" si="237"/>
        <v/>
      </c>
      <c r="Q1448" s="22" t="str">
        <f t="shared" si="233"/>
        <v>D2</v>
      </c>
    </row>
    <row r="1449" spans="1:17" x14ac:dyDescent="0.25">
      <c r="A1449" s="125" t="str">
        <f t="shared" si="238"/>
        <v/>
      </c>
      <c r="B1449" s="123" t="str">
        <f t="shared" si="239"/>
        <v/>
      </c>
      <c r="C1449" s="125" t="str">
        <f t="shared" si="240"/>
        <v/>
      </c>
      <c r="D1449" s="42"/>
      <c r="E1449" s="23" t="str">
        <f>IF(D1449="","",VLOOKUP(D1449,MASTERLIST!$A:$E,3,FALSE))</f>
        <v/>
      </c>
      <c r="F1449" s="23" t="str">
        <f>IF(D1449="","",VLOOKUP(D1449,MASTERLIST!$A:$E,4,FALSE))</f>
        <v/>
      </c>
      <c r="G1449" s="23" t="str">
        <f>IF(D1449="","",VLOOKUP(D1449,MASTERLIST!$A:$E,5,FALSE))</f>
        <v/>
      </c>
      <c r="H1449" s="23" t="str">
        <f>IF(D1449="","",VLOOKUP(D1449,MASTERLIST!$A:$E,2,FALSE))</f>
        <v/>
      </c>
      <c r="I1449" s="42"/>
      <c r="J1449" s="42"/>
      <c r="K1449" s="42"/>
      <c r="L1449" s="41" t="str">
        <f t="shared" si="234"/>
        <v/>
      </c>
      <c r="M1449" s="41" t="str">
        <f t="shared" si="235"/>
        <v/>
      </c>
      <c r="N1449" s="22" t="str">
        <f t="shared" si="236"/>
        <v xml:space="preserve"> </v>
      </c>
      <c r="O1449" s="22" t="str">
        <f t="shared" si="232"/>
        <v/>
      </c>
      <c r="P1449" s="22" t="str">
        <f t="shared" si="237"/>
        <v/>
      </c>
      <c r="Q1449" s="22" t="str">
        <f t="shared" si="233"/>
        <v>D2</v>
      </c>
    </row>
    <row r="1450" spans="1:17" x14ac:dyDescent="0.25">
      <c r="A1450" s="125" t="str">
        <f t="shared" si="238"/>
        <v/>
      </c>
      <c r="B1450" s="123" t="str">
        <f t="shared" si="239"/>
        <v/>
      </c>
      <c r="C1450" s="125" t="str">
        <f t="shared" si="240"/>
        <v/>
      </c>
      <c r="D1450" s="42"/>
      <c r="E1450" s="23" t="str">
        <f>IF(D1450="","",VLOOKUP(D1450,MASTERLIST!$A:$E,3,FALSE))</f>
        <v/>
      </c>
      <c r="F1450" s="23" t="str">
        <f>IF(D1450="","",VLOOKUP(D1450,MASTERLIST!$A:$E,4,FALSE))</f>
        <v/>
      </c>
      <c r="G1450" s="23" t="str">
        <f>IF(D1450="","",VLOOKUP(D1450,MASTERLIST!$A:$E,5,FALSE))</f>
        <v/>
      </c>
      <c r="H1450" s="23" t="str">
        <f>IF(D1450="","",VLOOKUP(D1450,MASTERLIST!$A:$E,2,FALSE))</f>
        <v/>
      </c>
      <c r="I1450" s="42"/>
      <c r="J1450" s="42"/>
      <c r="K1450" s="42"/>
      <c r="L1450" s="41" t="str">
        <f t="shared" si="234"/>
        <v/>
      </c>
      <c r="M1450" s="41" t="str">
        <f t="shared" si="235"/>
        <v/>
      </c>
      <c r="N1450" s="22" t="str">
        <f t="shared" si="236"/>
        <v xml:space="preserve"> </v>
      </c>
      <c r="O1450" s="22" t="str">
        <f t="shared" si="232"/>
        <v/>
      </c>
      <c r="P1450" s="22" t="str">
        <f t="shared" si="237"/>
        <v/>
      </c>
      <c r="Q1450" s="22" t="str">
        <f t="shared" si="233"/>
        <v>D2</v>
      </c>
    </row>
    <row r="1451" spans="1:17" x14ac:dyDescent="0.25">
      <c r="A1451" s="125" t="str">
        <f t="shared" si="238"/>
        <v/>
      </c>
      <c r="B1451" s="123" t="str">
        <f t="shared" si="239"/>
        <v/>
      </c>
      <c r="C1451" s="125" t="str">
        <f t="shared" si="240"/>
        <v/>
      </c>
      <c r="D1451" s="42"/>
      <c r="E1451" s="23" t="str">
        <f>IF(D1451="","",VLOOKUP(D1451,MASTERLIST!$A:$E,3,FALSE))</f>
        <v/>
      </c>
      <c r="F1451" s="23" t="str">
        <f>IF(D1451="","",VLOOKUP(D1451,MASTERLIST!$A:$E,4,FALSE))</f>
        <v/>
      </c>
      <c r="G1451" s="23" t="str">
        <f>IF(D1451="","",VLOOKUP(D1451,MASTERLIST!$A:$E,5,FALSE))</f>
        <v/>
      </c>
      <c r="H1451" s="23" t="str">
        <f>IF(D1451="","",VLOOKUP(D1451,MASTERLIST!$A:$E,2,FALSE))</f>
        <v/>
      </c>
      <c r="I1451" s="42"/>
      <c r="J1451" s="42"/>
      <c r="K1451" s="42"/>
      <c r="L1451" s="41" t="str">
        <f t="shared" si="234"/>
        <v/>
      </c>
      <c r="M1451" s="41" t="str">
        <f t="shared" si="235"/>
        <v/>
      </c>
      <c r="N1451" s="22" t="str">
        <f t="shared" si="236"/>
        <v xml:space="preserve"> </v>
      </c>
      <c r="O1451" s="22" t="str">
        <f t="shared" si="232"/>
        <v/>
      </c>
      <c r="P1451" s="22" t="str">
        <f t="shared" si="237"/>
        <v/>
      </c>
      <c r="Q1451" s="22" t="str">
        <f t="shared" si="233"/>
        <v>D2</v>
      </c>
    </row>
    <row r="1452" spans="1:17" x14ac:dyDescent="0.25">
      <c r="A1452" s="125" t="str">
        <f t="shared" si="238"/>
        <v/>
      </c>
      <c r="B1452" s="123" t="str">
        <f t="shared" si="239"/>
        <v/>
      </c>
      <c r="C1452" s="125" t="str">
        <f t="shared" si="240"/>
        <v/>
      </c>
      <c r="D1452" s="42"/>
      <c r="E1452" s="23" t="str">
        <f>IF(D1452="","",VLOOKUP(D1452,MASTERLIST!$A:$E,3,FALSE))</f>
        <v/>
      </c>
      <c r="F1452" s="23" t="str">
        <f>IF(D1452="","",VLOOKUP(D1452,MASTERLIST!$A:$E,4,FALSE))</f>
        <v/>
      </c>
      <c r="G1452" s="23" t="str">
        <f>IF(D1452="","",VLOOKUP(D1452,MASTERLIST!$A:$E,5,FALSE))</f>
        <v/>
      </c>
      <c r="H1452" s="23" t="str">
        <f>IF(D1452="","",VLOOKUP(D1452,MASTERLIST!$A:$E,2,FALSE))</f>
        <v/>
      </c>
      <c r="I1452" s="42"/>
      <c r="J1452" s="42"/>
      <c r="K1452" s="42"/>
      <c r="L1452" s="41" t="str">
        <f t="shared" si="234"/>
        <v/>
      </c>
      <c r="M1452" s="41" t="str">
        <f t="shared" si="235"/>
        <v/>
      </c>
      <c r="N1452" s="22" t="str">
        <f t="shared" si="236"/>
        <v xml:space="preserve"> </v>
      </c>
      <c r="O1452" s="22" t="str">
        <f t="shared" si="232"/>
        <v/>
      </c>
      <c r="P1452" s="22" t="str">
        <f t="shared" si="237"/>
        <v/>
      </c>
      <c r="Q1452" s="22" t="str">
        <f t="shared" si="233"/>
        <v>D2</v>
      </c>
    </row>
    <row r="1453" spans="1:17" x14ac:dyDescent="0.25">
      <c r="A1453" s="125" t="str">
        <f t="shared" si="238"/>
        <v/>
      </c>
      <c r="B1453" s="123" t="str">
        <f t="shared" si="239"/>
        <v/>
      </c>
      <c r="C1453" s="125" t="str">
        <f t="shared" si="240"/>
        <v/>
      </c>
      <c r="D1453" s="42"/>
      <c r="E1453" s="23" t="str">
        <f>IF(D1453="","",VLOOKUP(D1453,MASTERLIST!$A:$E,3,FALSE))</f>
        <v/>
      </c>
      <c r="F1453" s="23" t="str">
        <f>IF(D1453="","",VLOOKUP(D1453,MASTERLIST!$A:$E,4,FALSE))</f>
        <v/>
      </c>
      <c r="G1453" s="23" t="str">
        <f>IF(D1453="","",VLOOKUP(D1453,MASTERLIST!$A:$E,5,FALSE))</f>
        <v/>
      </c>
      <c r="H1453" s="23" t="str">
        <f>IF(D1453="","",VLOOKUP(D1453,MASTERLIST!$A:$E,2,FALSE))</f>
        <v/>
      </c>
      <c r="I1453" s="42"/>
      <c r="J1453" s="42"/>
      <c r="K1453" s="42"/>
      <c r="L1453" s="41" t="str">
        <f t="shared" si="234"/>
        <v/>
      </c>
      <c r="M1453" s="41" t="str">
        <f t="shared" si="235"/>
        <v/>
      </c>
      <c r="N1453" s="22" t="str">
        <f t="shared" si="236"/>
        <v xml:space="preserve"> </v>
      </c>
      <c r="O1453" s="22" t="str">
        <f t="shared" si="232"/>
        <v/>
      </c>
      <c r="P1453" s="22" t="str">
        <f t="shared" si="237"/>
        <v/>
      </c>
      <c r="Q1453" s="22" t="str">
        <f t="shared" si="233"/>
        <v>D2</v>
      </c>
    </row>
    <row r="1454" spans="1:17" x14ac:dyDescent="0.25">
      <c r="A1454" s="125" t="str">
        <f t="shared" si="238"/>
        <v/>
      </c>
      <c r="B1454" s="123" t="str">
        <f t="shared" si="239"/>
        <v/>
      </c>
      <c r="C1454" s="125" t="str">
        <f t="shared" si="240"/>
        <v/>
      </c>
      <c r="D1454" s="42"/>
      <c r="E1454" s="23" t="str">
        <f>IF(D1454="","",VLOOKUP(D1454,MASTERLIST!$A:$E,3,FALSE))</f>
        <v/>
      </c>
      <c r="F1454" s="23" t="str">
        <f>IF(D1454="","",VLOOKUP(D1454,MASTERLIST!$A:$E,4,FALSE))</f>
        <v/>
      </c>
      <c r="G1454" s="23" t="str">
        <f>IF(D1454="","",VLOOKUP(D1454,MASTERLIST!$A:$E,5,FALSE))</f>
        <v/>
      </c>
      <c r="H1454" s="23" t="str">
        <f>IF(D1454="","",VLOOKUP(D1454,MASTERLIST!$A:$E,2,FALSE))</f>
        <v/>
      </c>
      <c r="I1454" s="42"/>
      <c r="J1454" s="42"/>
      <c r="K1454" s="42"/>
      <c r="L1454" s="41" t="str">
        <f t="shared" si="234"/>
        <v/>
      </c>
      <c r="M1454" s="41" t="str">
        <f t="shared" si="235"/>
        <v/>
      </c>
      <c r="N1454" s="22" t="str">
        <f t="shared" si="236"/>
        <v xml:space="preserve"> </v>
      </c>
      <c r="O1454" s="22" t="str">
        <f t="shared" si="232"/>
        <v/>
      </c>
      <c r="P1454" s="22" t="str">
        <f t="shared" si="237"/>
        <v/>
      </c>
      <c r="Q1454" s="22" t="str">
        <f t="shared" si="233"/>
        <v>D2</v>
      </c>
    </row>
    <row r="1455" spans="1:17" x14ac:dyDescent="0.25">
      <c r="A1455" s="125" t="str">
        <f t="shared" si="238"/>
        <v/>
      </c>
      <c r="B1455" s="123" t="str">
        <f t="shared" si="239"/>
        <v/>
      </c>
      <c r="C1455" s="125" t="str">
        <f t="shared" si="240"/>
        <v/>
      </c>
      <c r="D1455" s="42"/>
      <c r="E1455" s="23" t="str">
        <f>IF(D1455="","",VLOOKUP(D1455,MASTERLIST!$A:$E,3,FALSE))</f>
        <v/>
      </c>
      <c r="F1455" s="23" t="str">
        <f>IF(D1455="","",VLOOKUP(D1455,MASTERLIST!$A:$E,4,FALSE))</f>
        <v/>
      </c>
      <c r="G1455" s="23" t="str">
        <f>IF(D1455="","",VLOOKUP(D1455,MASTERLIST!$A:$E,5,FALSE))</f>
        <v/>
      </c>
      <c r="H1455" s="23" t="str">
        <f>IF(D1455="","",VLOOKUP(D1455,MASTERLIST!$A:$E,2,FALSE))</f>
        <v/>
      </c>
      <c r="I1455" s="42"/>
      <c r="J1455" s="42"/>
      <c r="K1455" s="42"/>
      <c r="L1455" s="41" t="str">
        <f t="shared" si="234"/>
        <v/>
      </c>
      <c r="M1455" s="41" t="str">
        <f t="shared" si="235"/>
        <v/>
      </c>
      <c r="N1455" s="22" t="str">
        <f t="shared" si="236"/>
        <v xml:space="preserve"> </v>
      </c>
      <c r="O1455" s="22" t="str">
        <f t="shared" si="232"/>
        <v/>
      </c>
      <c r="P1455" s="22" t="str">
        <f t="shared" si="237"/>
        <v/>
      </c>
      <c r="Q1455" s="22" t="str">
        <f t="shared" si="233"/>
        <v>D2</v>
      </c>
    </row>
    <row r="1456" spans="1:17" x14ac:dyDescent="0.25">
      <c r="A1456" s="125" t="str">
        <f t="shared" si="238"/>
        <v/>
      </c>
      <c r="B1456" s="123" t="str">
        <f t="shared" si="239"/>
        <v/>
      </c>
      <c r="C1456" s="125" t="str">
        <f t="shared" si="240"/>
        <v/>
      </c>
      <c r="D1456" s="42"/>
      <c r="E1456" s="23" t="str">
        <f>IF(D1456="","",VLOOKUP(D1456,MASTERLIST!$A:$E,3,FALSE))</f>
        <v/>
      </c>
      <c r="F1456" s="23" t="str">
        <f>IF(D1456="","",VLOOKUP(D1456,MASTERLIST!$A:$E,4,FALSE))</f>
        <v/>
      </c>
      <c r="G1456" s="23" t="str">
        <f>IF(D1456="","",VLOOKUP(D1456,MASTERLIST!$A:$E,5,FALSE))</f>
        <v/>
      </c>
      <c r="H1456" s="23" t="str">
        <f>IF(D1456="","",VLOOKUP(D1456,MASTERLIST!$A:$E,2,FALSE))</f>
        <v/>
      </c>
      <c r="I1456" s="42"/>
      <c r="J1456" s="42"/>
      <c r="K1456" s="42"/>
      <c r="L1456" s="41" t="str">
        <f t="shared" si="234"/>
        <v/>
      </c>
      <c r="M1456" s="41" t="str">
        <f t="shared" si="235"/>
        <v/>
      </c>
      <c r="N1456" s="22" t="str">
        <f t="shared" si="236"/>
        <v xml:space="preserve"> </v>
      </c>
      <c r="O1456" s="22" t="str">
        <f t="shared" si="232"/>
        <v/>
      </c>
      <c r="P1456" s="22" t="str">
        <f t="shared" si="237"/>
        <v/>
      </c>
      <c r="Q1456" s="22" t="str">
        <f t="shared" si="233"/>
        <v>D2</v>
      </c>
    </row>
    <row r="1457" spans="1:17" x14ac:dyDescent="0.25">
      <c r="A1457" s="125" t="str">
        <f t="shared" si="238"/>
        <v/>
      </c>
      <c r="B1457" s="123" t="str">
        <f t="shared" si="239"/>
        <v/>
      </c>
      <c r="C1457" s="125" t="str">
        <f t="shared" si="240"/>
        <v/>
      </c>
      <c r="D1457" s="42"/>
      <c r="E1457" s="23" t="str">
        <f>IF(D1457="","",VLOOKUP(D1457,MASTERLIST!$A:$E,3,FALSE))</f>
        <v/>
      </c>
      <c r="F1457" s="23" t="str">
        <f>IF(D1457="","",VLOOKUP(D1457,MASTERLIST!$A:$E,4,FALSE))</f>
        <v/>
      </c>
      <c r="G1457" s="23" t="str">
        <f>IF(D1457="","",VLOOKUP(D1457,MASTERLIST!$A:$E,5,FALSE))</f>
        <v/>
      </c>
      <c r="H1457" s="23" t="str">
        <f>IF(D1457="","",VLOOKUP(D1457,MASTERLIST!$A:$E,2,FALSE))</f>
        <v/>
      </c>
      <c r="I1457" s="42"/>
      <c r="J1457" s="42"/>
      <c r="K1457" s="42"/>
      <c r="L1457" s="41" t="str">
        <f t="shared" si="234"/>
        <v/>
      </c>
      <c r="M1457" s="41" t="str">
        <f t="shared" si="235"/>
        <v/>
      </c>
      <c r="N1457" s="22" t="str">
        <f t="shared" si="236"/>
        <v xml:space="preserve"> </v>
      </c>
      <c r="O1457" s="22" t="str">
        <f t="shared" si="232"/>
        <v/>
      </c>
      <c r="P1457" s="22" t="str">
        <f t="shared" si="237"/>
        <v/>
      </c>
      <c r="Q1457" s="22" t="str">
        <f t="shared" si="233"/>
        <v>D2</v>
      </c>
    </row>
    <row r="1458" spans="1:17" x14ac:dyDescent="0.25">
      <c r="A1458" s="125" t="str">
        <f t="shared" si="238"/>
        <v/>
      </c>
      <c r="B1458" s="123" t="str">
        <f t="shared" si="239"/>
        <v/>
      </c>
      <c r="C1458" s="125" t="str">
        <f t="shared" si="240"/>
        <v/>
      </c>
      <c r="D1458" s="42"/>
      <c r="E1458" s="23" t="str">
        <f>IF(D1458="","",VLOOKUP(D1458,MASTERLIST!$A:$E,3,FALSE))</f>
        <v/>
      </c>
      <c r="F1458" s="23" t="str">
        <f>IF(D1458="","",VLOOKUP(D1458,MASTERLIST!$A:$E,4,FALSE))</f>
        <v/>
      </c>
      <c r="G1458" s="23" t="str">
        <f>IF(D1458="","",VLOOKUP(D1458,MASTERLIST!$A:$E,5,FALSE))</f>
        <v/>
      </c>
      <c r="H1458" s="23" t="str">
        <f>IF(D1458="","",VLOOKUP(D1458,MASTERLIST!$A:$E,2,FALSE))</f>
        <v/>
      </c>
      <c r="I1458" s="42"/>
      <c r="J1458" s="42"/>
      <c r="K1458" s="42"/>
      <c r="L1458" s="41" t="str">
        <f t="shared" si="234"/>
        <v/>
      </c>
      <c r="M1458" s="41" t="str">
        <f t="shared" si="235"/>
        <v/>
      </c>
      <c r="N1458" s="22" t="str">
        <f t="shared" si="236"/>
        <v xml:space="preserve"> </v>
      </c>
      <c r="O1458" s="22" t="str">
        <f t="shared" si="232"/>
        <v/>
      </c>
      <c r="P1458" s="22" t="str">
        <f t="shared" si="237"/>
        <v/>
      </c>
      <c r="Q1458" s="22" t="str">
        <f t="shared" si="233"/>
        <v>D2</v>
      </c>
    </row>
    <row r="1459" spans="1:17" x14ac:dyDescent="0.25">
      <c r="A1459" s="125" t="str">
        <f t="shared" si="238"/>
        <v/>
      </c>
      <c r="B1459" s="123" t="str">
        <f t="shared" si="239"/>
        <v/>
      </c>
      <c r="C1459" s="125" t="str">
        <f t="shared" si="240"/>
        <v/>
      </c>
      <c r="D1459" s="42"/>
      <c r="E1459" s="23" t="str">
        <f>IF(D1459="","",VLOOKUP(D1459,MASTERLIST!$A:$E,3,FALSE))</f>
        <v/>
      </c>
      <c r="F1459" s="23" t="str">
        <f>IF(D1459="","",VLOOKUP(D1459,MASTERLIST!$A:$E,4,FALSE))</f>
        <v/>
      </c>
      <c r="G1459" s="23" t="str">
        <f>IF(D1459="","",VLOOKUP(D1459,MASTERLIST!$A:$E,5,FALSE))</f>
        <v/>
      </c>
      <c r="H1459" s="23" t="str">
        <f>IF(D1459="","",VLOOKUP(D1459,MASTERLIST!$A:$E,2,FALSE))</f>
        <v/>
      </c>
      <c r="I1459" s="42"/>
      <c r="J1459" s="42"/>
      <c r="K1459" s="42"/>
      <c r="L1459" s="41" t="str">
        <f t="shared" si="234"/>
        <v/>
      </c>
      <c r="M1459" s="41" t="str">
        <f t="shared" si="235"/>
        <v/>
      </c>
      <c r="N1459" s="22" t="str">
        <f t="shared" si="236"/>
        <v xml:space="preserve"> </v>
      </c>
      <c r="O1459" s="22" t="str">
        <f t="shared" si="232"/>
        <v/>
      </c>
      <c r="P1459" s="22" t="str">
        <f t="shared" si="237"/>
        <v/>
      </c>
      <c r="Q1459" s="22" t="str">
        <f t="shared" si="233"/>
        <v>D2</v>
      </c>
    </row>
    <row r="1460" spans="1:17" x14ac:dyDescent="0.25">
      <c r="A1460" s="125" t="str">
        <f t="shared" si="238"/>
        <v/>
      </c>
      <c r="B1460" s="123" t="str">
        <f t="shared" si="239"/>
        <v/>
      </c>
      <c r="C1460" s="125" t="str">
        <f t="shared" si="240"/>
        <v/>
      </c>
      <c r="D1460" s="42"/>
      <c r="E1460" s="23" t="str">
        <f>IF(D1460="","",VLOOKUP(D1460,MASTERLIST!$A:$E,3,FALSE))</f>
        <v/>
      </c>
      <c r="F1460" s="23" t="str">
        <f>IF(D1460="","",VLOOKUP(D1460,MASTERLIST!$A:$E,4,FALSE))</f>
        <v/>
      </c>
      <c r="G1460" s="23" t="str">
        <f>IF(D1460="","",VLOOKUP(D1460,MASTERLIST!$A:$E,5,FALSE))</f>
        <v/>
      </c>
      <c r="H1460" s="23" t="str">
        <f>IF(D1460="","",VLOOKUP(D1460,MASTERLIST!$A:$E,2,FALSE))</f>
        <v/>
      </c>
      <c r="I1460" s="42"/>
      <c r="J1460" s="42"/>
      <c r="K1460" s="42"/>
      <c r="L1460" s="41" t="str">
        <f t="shared" si="234"/>
        <v/>
      </c>
      <c r="M1460" s="41" t="str">
        <f t="shared" si="235"/>
        <v/>
      </c>
      <c r="N1460" s="22" t="str">
        <f t="shared" si="236"/>
        <v xml:space="preserve"> </v>
      </c>
      <c r="O1460" s="22" t="str">
        <f t="shared" si="232"/>
        <v/>
      </c>
      <c r="P1460" s="22" t="str">
        <f t="shared" si="237"/>
        <v/>
      </c>
      <c r="Q1460" s="22" t="str">
        <f t="shared" si="233"/>
        <v>D2</v>
      </c>
    </row>
    <row r="1461" spans="1:17" x14ac:dyDescent="0.25">
      <c r="A1461" s="125" t="str">
        <f t="shared" si="238"/>
        <v/>
      </c>
      <c r="B1461" s="123" t="str">
        <f t="shared" si="239"/>
        <v/>
      </c>
      <c r="C1461" s="125" t="str">
        <f t="shared" si="240"/>
        <v/>
      </c>
      <c r="D1461" s="42"/>
      <c r="E1461" s="23" t="str">
        <f>IF(D1461="","",VLOOKUP(D1461,MASTERLIST!$A:$E,3,FALSE))</f>
        <v/>
      </c>
      <c r="F1461" s="23" t="str">
        <f>IF(D1461="","",VLOOKUP(D1461,MASTERLIST!$A:$E,4,FALSE))</f>
        <v/>
      </c>
      <c r="G1461" s="23" t="str">
        <f>IF(D1461="","",VLOOKUP(D1461,MASTERLIST!$A:$E,5,FALSE))</f>
        <v/>
      </c>
      <c r="H1461" s="23" t="str">
        <f>IF(D1461="","",VLOOKUP(D1461,MASTERLIST!$A:$E,2,FALSE))</f>
        <v/>
      </c>
      <c r="I1461" s="42"/>
      <c r="J1461" s="42"/>
      <c r="K1461" s="42"/>
      <c r="L1461" s="41" t="str">
        <f t="shared" si="234"/>
        <v/>
      </c>
      <c r="M1461" s="41" t="str">
        <f t="shared" si="235"/>
        <v/>
      </c>
      <c r="N1461" s="22" t="str">
        <f t="shared" si="236"/>
        <v xml:space="preserve"> </v>
      </c>
      <c r="O1461" s="22" t="str">
        <f t="shared" si="232"/>
        <v/>
      </c>
      <c r="P1461" s="22" t="str">
        <f t="shared" si="237"/>
        <v/>
      </c>
      <c r="Q1461" s="22" t="str">
        <f t="shared" si="233"/>
        <v>D2</v>
      </c>
    </row>
    <row r="1462" spans="1:17" x14ac:dyDescent="0.25">
      <c r="A1462" s="125" t="str">
        <f t="shared" si="238"/>
        <v/>
      </c>
      <c r="B1462" s="123" t="str">
        <f t="shared" si="239"/>
        <v/>
      </c>
      <c r="C1462" s="125" t="str">
        <f t="shared" si="240"/>
        <v/>
      </c>
      <c r="D1462" s="42"/>
      <c r="E1462" s="23" t="str">
        <f>IF(D1462="","",VLOOKUP(D1462,MASTERLIST!$A:$E,3,FALSE))</f>
        <v/>
      </c>
      <c r="F1462" s="23" t="str">
        <f>IF(D1462="","",VLOOKUP(D1462,MASTERLIST!$A:$E,4,FALSE))</f>
        <v/>
      </c>
      <c r="G1462" s="23" t="str">
        <f>IF(D1462="","",VLOOKUP(D1462,MASTERLIST!$A:$E,5,FALSE))</f>
        <v/>
      </c>
      <c r="H1462" s="23" t="str">
        <f>IF(D1462="","",VLOOKUP(D1462,MASTERLIST!$A:$E,2,FALSE))</f>
        <v/>
      </c>
      <c r="I1462" s="42"/>
      <c r="J1462" s="42"/>
      <c r="K1462" s="42"/>
      <c r="L1462" s="41" t="str">
        <f t="shared" si="234"/>
        <v/>
      </c>
      <c r="M1462" s="41" t="str">
        <f t="shared" si="235"/>
        <v/>
      </c>
      <c r="N1462" s="22" t="str">
        <f t="shared" si="236"/>
        <v xml:space="preserve"> </v>
      </c>
      <c r="O1462" s="22" t="str">
        <f t="shared" si="232"/>
        <v/>
      </c>
      <c r="P1462" s="22" t="str">
        <f t="shared" si="237"/>
        <v/>
      </c>
      <c r="Q1462" s="22" t="str">
        <f t="shared" si="233"/>
        <v>D2</v>
      </c>
    </row>
    <row r="1463" spans="1:17" x14ac:dyDescent="0.25">
      <c r="A1463" s="125" t="str">
        <f t="shared" si="238"/>
        <v/>
      </c>
      <c r="B1463" s="123" t="str">
        <f t="shared" si="239"/>
        <v/>
      </c>
      <c r="C1463" s="125" t="str">
        <f t="shared" si="240"/>
        <v/>
      </c>
      <c r="D1463" s="42"/>
      <c r="E1463" s="23" t="str">
        <f>IF(D1463="","",VLOOKUP(D1463,MASTERLIST!$A:$E,3,FALSE))</f>
        <v/>
      </c>
      <c r="F1463" s="23" t="str">
        <f>IF(D1463="","",VLOOKUP(D1463,MASTERLIST!$A:$E,4,FALSE))</f>
        <v/>
      </c>
      <c r="G1463" s="23" t="str">
        <f>IF(D1463="","",VLOOKUP(D1463,MASTERLIST!$A:$E,5,FALSE))</f>
        <v/>
      </c>
      <c r="H1463" s="23" t="str">
        <f>IF(D1463="","",VLOOKUP(D1463,MASTERLIST!$A:$E,2,FALSE))</f>
        <v/>
      </c>
      <c r="I1463" s="42"/>
      <c r="J1463" s="42"/>
      <c r="K1463" s="42"/>
      <c r="L1463" s="41" t="str">
        <f t="shared" si="234"/>
        <v/>
      </c>
      <c r="M1463" s="41" t="str">
        <f t="shared" si="235"/>
        <v/>
      </c>
      <c r="N1463" s="22" t="str">
        <f t="shared" si="236"/>
        <v xml:space="preserve"> </v>
      </c>
      <c r="O1463" s="22" t="str">
        <f t="shared" si="232"/>
        <v/>
      </c>
      <c r="P1463" s="22" t="str">
        <f t="shared" si="237"/>
        <v/>
      </c>
      <c r="Q1463" s="22" t="str">
        <f t="shared" si="233"/>
        <v>D2</v>
      </c>
    </row>
    <row r="1464" spans="1:17" x14ac:dyDescent="0.25">
      <c r="A1464" s="125" t="str">
        <f t="shared" si="238"/>
        <v/>
      </c>
      <c r="B1464" s="123" t="str">
        <f t="shared" si="239"/>
        <v/>
      </c>
      <c r="C1464" s="125" t="str">
        <f t="shared" si="240"/>
        <v/>
      </c>
      <c r="D1464" s="42"/>
      <c r="E1464" s="23" t="str">
        <f>IF(D1464="","",VLOOKUP(D1464,MASTERLIST!$A:$E,3,FALSE))</f>
        <v/>
      </c>
      <c r="F1464" s="23" t="str">
        <f>IF(D1464="","",VLOOKUP(D1464,MASTERLIST!$A:$E,4,FALSE))</f>
        <v/>
      </c>
      <c r="G1464" s="23" t="str">
        <f>IF(D1464="","",VLOOKUP(D1464,MASTERLIST!$A:$E,5,FALSE))</f>
        <v/>
      </c>
      <c r="H1464" s="23" t="str">
        <f>IF(D1464="","",VLOOKUP(D1464,MASTERLIST!$A:$E,2,FALSE))</f>
        <v/>
      </c>
      <c r="I1464" s="42"/>
      <c r="J1464" s="42"/>
      <c r="K1464" s="42"/>
      <c r="L1464" s="41" t="str">
        <f t="shared" si="234"/>
        <v/>
      </c>
      <c r="M1464" s="41" t="str">
        <f t="shared" si="235"/>
        <v/>
      </c>
      <c r="N1464" s="22" t="str">
        <f t="shared" si="236"/>
        <v xml:space="preserve"> </v>
      </c>
      <c r="O1464" s="22" t="str">
        <f t="shared" si="232"/>
        <v/>
      </c>
      <c r="P1464" s="22" t="str">
        <f t="shared" si="237"/>
        <v/>
      </c>
      <c r="Q1464" s="22" t="str">
        <f t="shared" si="233"/>
        <v>D2</v>
      </c>
    </row>
    <row r="1465" spans="1:17" x14ac:dyDescent="0.25">
      <c r="A1465" s="125" t="str">
        <f t="shared" si="238"/>
        <v/>
      </c>
      <c r="B1465" s="123" t="str">
        <f t="shared" si="239"/>
        <v/>
      </c>
      <c r="C1465" s="125" t="str">
        <f t="shared" si="240"/>
        <v/>
      </c>
      <c r="D1465" s="42"/>
      <c r="E1465" s="23" t="str">
        <f>IF(D1465="","",VLOOKUP(D1465,MASTERLIST!$A:$E,3,FALSE))</f>
        <v/>
      </c>
      <c r="F1465" s="23" t="str">
        <f>IF(D1465="","",VLOOKUP(D1465,MASTERLIST!$A:$E,4,FALSE))</f>
        <v/>
      </c>
      <c r="G1465" s="23" t="str">
        <f>IF(D1465="","",VLOOKUP(D1465,MASTERLIST!$A:$E,5,FALSE))</f>
        <v/>
      </c>
      <c r="H1465" s="23" t="str">
        <f>IF(D1465="","",VLOOKUP(D1465,MASTERLIST!$A:$E,2,FALSE))</f>
        <v/>
      </c>
      <c r="I1465" s="42"/>
      <c r="J1465" s="42"/>
      <c r="K1465" s="42"/>
      <c r="L1465" s="41" t="str">
        <f t="shared" si="234"/>
        <v/>
      </c>
      <c r="M1465" s="41" t="str">
        <f t="shared" si="235"/>
        <v/>
      </c>
      <c r="N1465" s="22" t="str">
        <f t="shared" si="236"/>
        <v xml:space="preserve"> </v>
      </c>
      <c r="O1465" s="22" t="str">
        <f t="shared" si="232"/>
        <v/>
      </c>
      <c r="P1465" s="22" t="str">
        <f t="shared" si="237"/>
        <v/>
      </c>
      <c r="Q1465" s="22" t="str">
        <f t="shared" si="233"/>
        <v>D2</v>
      </c>
    </row>
    <row r="1466" spans="1:17" x14ac:dyDescent="0.25">
      <c r="A1466" s="125" t="str">
        <f t="shared" si="238"/>
        <v/>
      </c>
      <c r="B1466" s="123" t="str">
        <f t="shared" si="239"/>
        <v/>
      </c>
      <c r="C1466" s="125" t="str">
        <f t="shared" si="240"/>
        <v/>
      </c>
      <c r="D1466" s="42"/>
      <c r="E1466" s="23" t="str">
        <f>IF(D1466="","",VLOOKUP(D1466,MASTERLIST!$A:$E,3,FALSE))</f>
        <v/>
      </c>
      <c r="F1466" s="23" t="str">
        <f>IF(D1466="","",VLOOKUP(D1466,MASTERLIST!$A:$E,4,FALSE))</f>
        <v/>
      </c>
      <c r="G1466" s="23" t="str">
        <f>IF(D1466="","",VLOOKUP(D1466,MASTERLIST!$A:$E,5,FALSE))</f>
        <v/>
      </c>
      <c r="H1466" s="23" t="str">
        <f>IF(D1466="","",VLOOKUP(D1466,MASTERLIST!$A:$E,2,FALSE))</f>
        <v/>
      </c>
      <c r="I1466" s="42"/>
      <c r="J1466" s="42"/>
      <c r="K1466" s="42"/>
      <c r="L1466" s="41" t="str">
        <f t="shared" si="234"/>
        <v/>
      </c>
      <c r="M1466" s="41" t="str">
        <f t="shared" si="235"/>
        <v/>
      </c>
      <c r="N1466" s="22" t="str">
        <f t="shared" si="236"/>
        <v xml:space="preserve"> </v>
      </c>
      <c r="O1466" s="22" t="str">
        <f t="shared" si="232"/>
        <v/>
      </c>
      <c r="P1466" s="22" t="str">
        <f t="shared" si="237"/>
        <v/>
      </c>
      <c r="Q1466" s="22" t="str">
        <f t="shared" si="233"/>
        <v>D2</v>
      </c>
    </row>
    <row r="1467" spans="1:17" x14ac:dyDescent="0.25">
      <c r="A1467" s="125" t="str">
        <f t="shared" si="238"/>
        <v/>
      </c>
      <c r="B1467" s="123" t="str">
        <f t="shared" si="239"/>
        <v/>
      </c>
      <c r="C1467" s="125" t="str">
        <f t="shared" si="240"/>
        <v/>
      </c>
      <c r="D1467" s="42"/>
      <c r="E1467" s="23" t="str">
        <f>IF(D1467="","",VLOOKUP(D1467,MASTERLIST!$A:$E,3,FALSE))</f>
        <v/>
      </c>
      <c r="F1467" s="23" t="str">
        <f>IF(D1467="","",VLOOKUP(D1467,MASTERLIST!$A:$E,4,FALSE))</f>
        <v/>
      </c>
      <c r="G1467" s="23" t="str">
        <f>IF(D1467="","",VLOOKUP(D1467,MASTERLIST!$A:$E,5,FALSE))</f>
        <v/>
      </c>
      <c r="H1467" s="23" t="str">
        <f>IF(D1467="","",VLOOKUP(D1467,MASTERLIST!$A:$E,2,FALSE))</f>
        <v/>
      </c>
      <c r="I1467" s="42"/>
      <c r="J1467" s="42"/>
      <c r="K1467" s="42"/>
      <c r="L1467" s="41" t="str">
        <f t="shared" si="234"/>
        <v/>
      </c>
      <c r="M1467" s="41" t="str">
        <f t="shared" si="235"/>
        <v/>
      </c>
      <c r="N1467" s="22" t="str">
        <f t="shared" si="236"/>
        <v xml:space="preserve"> </v>
      </c>
      <c r="O1467" s="22" t="str">
        <f t="shared" si="232"/>
        <v/>
      </c>
      <c r="P1467" s="22" t="str">
        <f t="shared" si="237"/>
        <v/>
      </c>
      <c r="Q1467" s="22" t="str">
        <f t="shared" si="233"/>
        <v>D2</v>
      </c>
    </row>
    <row r="1468" spans="1:17" x14ac:dyDescent="0.25">
      <c r="A1468" s="125" t="str">
        <f t="shared" si="238"/>
        <v/>
      </c>
      <c r="B1468" s="123" t="str">
        <f t="shared" si="239"/>
        <v/>
      </c>
      <c r="C1468" s="125" t="str">
        <f t="shared" si="240"/>
        <v/>
      </c>
      <c r="D1468" s="42"/>
      <c r="E1468" s="23" t="str">
        <f>IF(D1468="","",VLOOKUP(D1468,MASTERLIST!$A:$E,3,FALSE))</f>
        <v/>
      </c>
      <c r="F1468" s="23" t="str">
        <f>IF(D1468="","",VLOOKUP(D1468,MASTERLIST!$A:$E,4,FALSE))</f>
        <v/>
      </c>
      <c r="G1468" s="23" t="str">
        <f>IF(D1468="","",VLOOKUP(D1468,MASTERLIST!$A:$E,5,FALSE))</f>
        <v/>
      </c>
      <c r="H1468" s="23" t="str">
        <f>IF(D1468="","",VLOOKUP(D1468,MASTERLIST!$A:$E,2,FALSE))</f>
        <v/>
      </c>
      <c r="I1468" s="42"/>
      <c r="J1468" s="42"/>
      <c r="K1468" s="42"/>
      <c r="L1468" s="41" t="str">
        <f t="shared" si="234"/>
        <v/>
      </c>
      <c r="M1468" s="41" t="str">
        <f t="shared" si="235"/>
        <v/>
      </c>
      <c r="N1468" s="22" t="str">
        <f t="shared" si="236"/>
        <v xml:space="preserve"> </v>
      </c>
      <c r="O1468" s="22" t="str">
        <f t="shared" si="232"/>
        <v/>
      </c>
      <c r="P1468" s="22" t="str">
        <f t="shared" si="237"/>
        <v/>
      </c>
      <c r="Q1468" s="22" t="str">
        <f t="shared" si="233"/>
        <v>D2</v>
      </c>
    </row>
    <row r="1469" spans="1:17" x14ac:dyDescent="0.25">
      <c r="A1469" s="125" t="str">
        <f t="shared" si="238"/>
        <v/>
      </c>
      <c r="B1469" s="123" t="str">
        <f t="shared" si="239"/>
        <v/>
      </c>
      <c r="C1469" s="125" t="str">
        <f t="shared" si="240"/>
        <v/>
      </c>
      <c r="D1469" s="42"/>
      <c r="E1469" s="23" t="str">
        <f>IF(D1469="","",VLOOKUP(D1469,MASTERLIST!$A:$E,3,FALSE))</f>
        <v/>
      </c>
      <c r="F1469" s="23" t="str">
        <f>IF(D1469="","",VLOOKUP(D1469,MASTERLIST!$A:$E,4,FALSE))</f>
        <v/>
      </c>
      <c r="G1469" s="23" t="str">
        <f>IF(D1469="","",VLOOKUP(D1469,MASTERLIST!$A:$E,5,FALSE))</f>
        <v/>
      </c>
      <c r="H1469" s="23" t="str">
        <f>IF(D1469="","",VLOOKUP(D1469,MASTERLIST!$A:$E,2,FALSE))</f>
        <v/>
      </c>
      <c r="I1469" s="42"/>
      <c r="J1469" s="42"/>
      <c r="K1469" s="42"/>
      <c r="L1469" s="41" t="str">
        <f t="shared" si="234"/>
        <v/>
      </c>
      <c r="M1469" s="41" t="str">
        <f t="shared" si="235"/>
        <v/>
      </c>
      <c r="N1469" s="22" t="str">
        <f t="shared" si="236"/>
        <v xml:space="preserve"> </v>
      </c>
      <c r="O1469" s="22" t="str">
        <f t="shared" si="232"/>
        <v/>
      </c>
      <c r="P1469" s="22" t="str">
        <f t="shared" si="237"/>
        <v/>
      </c>
      <c r="Q1469" s="22" t="str">
        <f t="shared" si="233"/>
        <v>D2</v>
      </c>
    </row>
    <row r="1470" spans="1:17" x14ac:dyDescent="0.25">
      <c r="A1470" s="125" t="str">
        <f t="shared" si="238"/>
        <v/>
      </c>
      <c r="B1470" s="123" t="str">
        <f t="shared" si="239"/>
        <v/>
      </c>
      <c r="C1470" s="125" t="str">
        <f t="shared" si="240"/>
        <v/>
      </c>
      <c r="D1470" s="42"/>
      <c r="E1470" s="23" t="str">
        <f>IF(D1470="","",VLOOKUP(D1470,MASTERLIST!$A:$E,3,FALSE))</f>
        <v/>
      </c>
      <c r="F1470" s="23" t="str">
        <f>IF(D1470="","",VLOOKUP(D1470,MASTERLIST!$A:$E,4,FALSE))</f>
        <v/>
      </c>
      <c r="G1470" s="23" t="str">
        <f>IF(D1470="","",VLOOKUP(D1470,MASTERLIST!$A:$E,5,FALSE))</f>
        <v/>
      </c>
      <c r="H1470" s="23" t="str">
        <f>IF(D1470="","",VLOOKUP(D1470,MASTERLIST!$A:$E,2,FALSE))</f>
        <v/>
      </c>
      <c r="I1470" s="42"/>
      <c r="J1470" s="42"/>
      <c r="K1470" s="42"/>
      <c r="L1470" s="41" t="str">
        <f t="shared" si="234"/>
        <v/>
      </c>
      <c r="M1470" s="41" t="str">
        <f t="shared" si="235"/>
        <v/>
      </c>
      <c r="N1470" s="22" t="str">
        <f t="shared" si="236"/>
        <v xml:space="preserve"> </v>
      </c>
      <c r="O1470" s="22" t="str">
        <f t="shared" si="232"/>
        <v/>
      </c>
      <c r="P1470" s="22" t="str">
        <f t="shared" si="237"/>
        <v/>
      </c>
      <c r="Q1470" s="22" t="str">
        <f t="shared" si="233"/>
        <v>D2</v>
      </c>
    </row>
    <row r="1471" spans="1:17" x14ac:dyDescent="0.25">
      <c r="A1471" s="125" t="str">
        <f t="shared" si="238"/>
        <v/>
      </c>
      <c r="B1471" s="123" t="str">
        <f t="shared" si="239"/>
        <v/>
      </c>
      <c r="C1471" s="125" t="str">
        <f t="shared" si="240"/>
        <v/>
      </c>
      <c r="D1471" s="42"/>
      <c r="E1471" s="23" t="str">
        <f>IF(D1471="","",VLOOKUP(D1471,MASTERLIST!$A:$E,3,FALSE))</f>
        <v/>
      </c>
      <c r="F1471" s="23" t="str">
        <f>IF(D1471="","",VLOOKUP(D1471,MASTERLIST!$A:$E,4,FALSE))</f>
        <v/>
      </c>
      <c r="G1471" s="23" t="str">
        <f>IF(D1471="","",VLOOKUP(D1471,MASTERLIST!$A:$E,5,FALSE))</f>
        <v/>
      </c>
      <c r="H1471" s="23" t="str">
        <f>IF(D1471="","",VLOOKUP(D1471,MASTERLIST!$A:$E,2,FALSE))</f>
        <v/>
      </c>
      <c r="I1471" s="42"/>
      <c r="J1471" s="42"/>
      <c r="K1471" s="42"/>
      <c r="L1471" s="41" t="str">
        <f t="shared" si="234"/>
        <v/>
      </c>
      <c r="M1471" s="41" t="str">
        <f t="shared" si="235"/>
        <v/>
      </c>
      <c r="N1471" s="22" t="str">
        <f t="shared" si="236"/>
        <v xml:space="preserve"> </v>
      </c>
      <c r="O1471" s="22" t="str">
        <f t="shared" si="232"/>
        <v/>
      </c>
      <c r="P1471" s="22" t="str">
        <f t="shared" si="237"/>
        <v/>
      </c>
      <c r="Q1471" s="22" t="str">
        <f t="shared" si="233"/>
        <v>D2</v>
      </c>
    </row>
    <row r="1472" spans="1:17" x14ac:dyDescent="0.25">
      <c r="A1472" s="125" t="str">
        <f t="shared" si="238"/>
        <v/>
      </c>
      <c r="B1472" s="123" t="str">
        <f t="shared" si="239"/>
        <v/>
      </c>
      <c r="C1472" s="125" t="str">
        <f t="shared" si="240"/>
        <v/>
      </c>
      <c r="D1472" s="42"/>
      <c r="E1472" s="23" t="str">
        <f>IF(D1472="","",VLOOKUP(D1472,MASTERLIST!$A:$E,3,FALSE))</f>
        <v/>
      </c>
      <c r="F1472" s="23" t="str">
        <f>IF(D1472="","",VLOOKUP(D1472,MASTERLIST!$A:$E,4,FALSE))</f>
        <v/>
      </c>
      <c r="G1472" s="23" t="str">
        <f>IF(D1472="","",VLOOKUP(D1472,MASTERLIST!$A:$E,5,FALSE))</f>
        <v/>
      </c>
      <c r="H1472" s="23" t="str">
        <f>IF(D1472="","",VLOOKUP(D1472,MASTERLIST!$A:$E,2,FALSE))</f>
        <v/>
      </c>
      <c r="I1472" s="42"/>
      <c r="J1472" s="42"/>
      <c r="K1472" s="42"/>
      <c r="L1472" s="41" t="str">
        <f t="shared" si="234"/>
        <v/>
      </c>
      <c r="M1472" s="41" t="str">
        <f t="shared" si="235"/>
        <v/>
      </c>
      <c r="N1472" s="22" t="str">
        <f t="shared" si="236"/>
        <v xml:space="preserve"> </v>
      </c>
      <c r="O1472" s="22" t="str">
        <f t="shared" si="232"/>
        <v/>
      </c>
      <c r="P1472" s="22" t="str">
        <f t="shared" si="237"/>
        <v/>
      </c>
      <c r="Q1472" s="22" t="str">
        <f t="shared" si="233"/>
        <v>D2</v>
      </c>
    </row>
    <row r="1473" spans="1:17" x14ac:dyDescent="0.25">
      <c r="A1473" s="125" t="str">
        <f t="shared" si="238"/>
        <v/>
      </c>
      <c r="B1473" s="123" t="str">
        <f t="shared" si="239"/>
        <v/>
      </c>
      <c r="C1473" s="125" t="str">
        <f t="shared" si="240"/>
        <v/>
      </c>
      <c r="D1473" s="42"/>
      <c r="E1473" s="23" t="str">
        <f>IF(D1473="","",VLOOKUP(D1473,MASTERLIST!$A:$E,3,FALSE))</f>
        <v/>
      </c>
      <c r="F1473" s="23" t="str">
        <f>IF(D1473="","",VLOOKUP(D1473,MASTERLIST!$A:$E,4,FALSE))</f>
        <v/>
      </c>
      <c r="G1473" s="23" t="str">
        <f>IF(D1473="","",VLOOKUP(D1473,MASTERLIST!$A:$E,5,FALSE))</f>
        <v/>
      </c>
      <c r="H1473" s="23" t="str">
        <f>IF(D1473="","",VLOOKUP(D1473,MASTERLIST!$A:$E,2,FALSE))</f>
        <v/>
      </c>
      <c r="I1473" s="42"/>
      <c r="J1473" s="42"/>
      <c r="K1473" s="42"/>
      <c r="L1473" s="41" t="str">
        <f t="shared" si="234"/>
        <v/>
      </c>
      <c r="M1473" s="41" t="str">
        <f t="shared" si="235"/>
        <v/>
      </c>
      <c r="N1473" s="22" t="str">
        <f t="shared" si="236"/>
        <v xml:space="preserve"> </v>
      </c>
      <c r="O1473" s="22" t="str">
        <f t="shared" si="232"/>
        <v/>
      </c>
      <c r="P1473" s="22" t="str">
        <f t="shared" si="237"/>
        <v/>
      </c>
      <c r="Q1473" s="22" t="str">
        <f t="shared" si="233"/>
        <v>D2</v>
      </c>
    </row>
    <row r="1474" spans="1:17" x14ac:dyDescent="0.25">
      <c r="A1474" s="125" t="str">
        <f t="shared" si="238"/>
        <v/>
      </c>
      <c r="B1474" s="123" t="str">
        <f t="shared" si="239"/>
        <v/>
      </c>
      <c r="C1474" s="125" t="str">
        <f t="shared" si="240"/>
        <v/>
      </c>
      <c r="D1474" s="42"/>
      <c r="E1474" s="23" t="str">
        <f>IF(D1474="","",VLOOKUP(D1474,MASTERLIST!$A:$E,3,FALSE))</f>
        <v/>
      </c>
      <c r="F1474" s="23" t="str">
        <f>IF(D1474="","",VLOOKUP(D1474,MASTERLIST!$A:$E,4,FALSE))</f>
        <v/>
      </c>
      <c r="G1474" s="23" t="str">
        <f>IF(D1474="","",VLOOKUP(D1474,MASTERLIST!$A:$E,5,FALSE))</f>
        <v/>
      </c>
      <c r="H1474" s="23" t="str">
        <f>IF(D1474="","",VLOOKUP(D1474,MASTERLIST!$A:$E,2,FALSE))</f>
        <v/>
      </c>
      <c r="I1474" s="42"/>
      <c r="J1474" s="42"/>
      <c r="K1474" s="42"/>
      <c r="L1474" s="41" t="str">
        <f t="shared" si="234"/>
        <v/>
      </c>
      <c r="M1474" s="41" t="str">
        <f t="shared" si="235"/>
        <v/>
      </c>
      <c r="N1474" s="22" t="str">
        <f t="shared" si="236"/>
        <v xml:space="preserve"> </v>
      </c>
      <c r="O1474" s="22" t="str">
        <f t="shared" si="232"/>
        <v/>
      </c>
      <c r="P1474" s="22" t="str">
        <f t="shared" si="237"/>
        <v/>
      </c>
      <c r="Q1474" s="22" t="str">
        <f t="shared" si="233"/>
        <v>D2</v>
      </c>
    </row>
    <row r="1475" spans="1:17" x14ac:dyDescent="0.25">
      <c r="A1475" s="125" t="str">
        <f t="shared" si="238"/>
        <v/>
      </c>
      <c r="B1475" s="123" t="str">
        <f t="shared" si="239"/>
        <v/>
      </c>
      <c r="C1475" s="125" t="str">
        <f t="shared" si="240"/>
        <v/>
      </c>
      <c r="D1475" s="42"/>
      <c r="E1475" s="23" t="str">
        <f>IF(D1475="","",VLOOKUP(D1475,MASTERLIST!$A:$E,3,FALSE))</f>
        <v/>
      </c>
      <c r="F1475" s="23" t="str">
        <f>IF(D1475="","",VLOOKUP(D1475,MASTERLIST!$A:$E,4,FALSE))</f>
        <v/>
      </c>
      <c r="G1475" s="23" t="str">
        <f>IF(D1475="","",VLOOKUP(D1475,MASTERLIST!$A:$E,5,FALSE))</f>
        <v/>
      </c>
      <c r="H1475" s="23" t="str">
        <f>IF(D1475="","",VLOOKUP(D1475,MASTERLIST!$A:$E,2,FALSE))</f>
        <v/>
      </c>
      <c r="I1475" s="42"/>
      <c r="J1475" s="42"/>
      <c r="K1475" s="42"/>
      <c r="L1475" s="41" t="str">
        <f t="shared" si="234"/>
        <v/>
      </c>
      <c r="M1475" s="41" t="str">
        <f t="shared" si="235"/>
        <v/>
      </c>
      <c r="N1475" s="22" t="str">
        <f t="shared" si="236"/>
        <v xml:space="preserve"> </v>
      </c>
      <c r="O1475" s="22" t="str">
        <f t="shared" ref="O1475:O1538" si="241">IFERROR(VLOOKUP(G1475,$R$2:$S$15,2,),"")</f>
        <v/>
      </c>
      <c r="P1475" s="22" t="str">
        <f t="shared" si="237"/>
        <v/>
      </c>
      <c r="Q1475" s="22" t="str">
        <f t="shared" ref="Q1475:Q1538" si="242">IF(A1475="","D2",RIGHT(A1475,2))</f>
        <v>D2</v>
      </c>
    </row>
    <row r="1476" spans="1:17" x14ac:dyDescent="0.25">
      <c r="A1476" s="125" t="str">
        <f t="shared" si="238"/>
        <v/>
      </c>
      <c r="B1476" s="123" t="str">
        <f t="shared" si="239"/>
        <v/>
      </c>
      <c r="C1476" s="125" t="str">
        <f t="shared" si="240"/>
        <v/>
      </c>
      <c r="D1476" s="42"/>
      <c r="E1476" s="23" t="str">
        <f>IF(D1476="","",VLOOKUP(D1476,MASTERLIST!$A:$E,3,FALSE))</f>
        <v/>
      </c>
      <c r="F1476" s="23" t="str">
        <f>IF(D1476="","",VLOOKUP(D1476,MASTERLIST!$A:$E,4,FALSE))</f>
        <v/>
      </c>
      <c r="G1476" s="23" t="str">
        <f>IF(D1476="","",VLOOKUP(D1476,MASTERLIST!$A:$E,5,FALSE))</f>
        <v/>
      </c>
      <c r="H1476" s="23" t="str">
        <f>IF(D1476="","",VLOOKUP(D1476,MASTERLIST!$A:$E,2,FALSE))</f>
        <v/>
      </c>
      <c r="I1476" s="42"/>
      <c r="J1476" s="42"/>
      <c r="K1476" s="42"/>
      <c r="L1476" s="41" t="str">
        <f t="shared" si="234"/>
        <v/>
      </c>
      <c r="M1476" s="41" t="str">
        <f t="shared" si="235"/>
        <v/>
      </c>
      <c r="N1476" s="22" t="str">
        <f t="shared" si="236"/>
        <v xml:space="preserve"> </v>
      </c>
      <c r="O1476" s="22" t="str">
        <f t="shared" si="241"/>
        <v/>
      </c>
      <c r="P1476" s="22" t="str">
        <f t="shared" si="237"/>
        <v/>
      </c>
      <c r="Q1476" s="22" t="str">
        <f t="shared" si="242"/>
        <v>D2</v>
      </c>
    </row>
    <row r="1477" spans="1:17" x14ac:dyDescent="0.25">
      <c r="A1477" s="125" t="str">
        <f t="shared" si="238"/>
        <v/>
      </c>
      <c r="B1477" s="123" t="str">
        <f t="shared" si="239"/>
        <v/>
      </c>
      <c r="C1477" s="125" t="str">
        <f t="shared" si="240"/>
        <v/>
      </c>
      <c r="D1477" s="42"/>
      <c r="E1477" s="23" t="str">
        <f>IF(D1477="","",VLOOKUP(D1477,MASTERLIST!$A:$E,3,FALSE))</f>
        <v/>
      </c>
      <c r="F1477" s="23" t="str">
        <f>IF(D1477="","",VLOOKUP(D1477,MASTERLIST!$A:$E,4,FALSE))</f>
        <v/>
      </c>
      <c r="G1477" s="23" t="str">
        <f>IF(D1477="","",VLOOKUP(D1477,MASTERLIST!$A:$E,5,FALSE))</f>
        <v/>
      </c>
      <c r="H1477" s="23" t="str">
        <f>IF(D1477="","",VLOOKUP(D1477,MASTERLIST!$A:$E,2,FALSE))</f>
        <v/>
      </c>
      <c r="I1477" s="42"/>
      <c r="J1477" s="42"/>
      <c r="K1477" s="42"/>
      <c r="L1477" s="41" t="str">
        <f t="shared" si="234"/>
        <v/>
      </c>
      <c r="M1477" s="41" t="str">
        <f t="shared" si="235"/>
        <v/>
      </c>
      <c r="N1477" s="22" t="str">
        <f t="shared" si="236"/>
        <v xml:space="preserve"> </v>
      </c>
      <c r="O1477" s="22" t="str">
        <f t="shared" si="241"/>
        <v/>
      </c>
      <c r="P1477" s="22" t="str">
        <f t="shared" si="237"/>
        <v/>
      </c>
      <c r="Q1477" s="22" t="str">
        <f t="shared" si="242"/>
        <v>D2</v>
      </c>
    </row>
    <row r="1478" spans="1:17" x14ac:dyDescent="0.25">
      <c r="A1478" s="125" t="str">
        <f t="shared" si="238"/>
        <v/>
      </c>
      <c r="B1478" s="123" t="str">
        <f t="shared" si="239"/>
        <v/>
      </c>
      <c r="C1478" s="125" t="str">
        <f t="shared" si="240"/>
        <v/>
      </c>
      <c r="D1478" s="42"/>
      <c r="E1478" s="23" t="str">
        <f>IF(D1478="","",VLOOKUP(D1478,MASTERLIST!$A:$E,3,FALSE))</f>
        <v/>
      </c>
      <c r="F1478" s="23" t="str">
        <f>IF(D1478="","",VLOOKUP(D1478,MASTERLIST!$A:$E,4,FALSE))</f>
        <v/>
      </c>
      <c r="G1478" s="23" t="str">
        <f>IF(D1478="","",VLOOKUP(D1478,MASTERLIST!$A:$E,5,FALSE))</f>
        <v/>
      </c>
      <c r="H1478" s="23" t="str">
        <f>IF(D1478="","",VLOOKUP(D1478,MASTERLIST!$A:$E,2,FALSE))</f>
        <v/>
      </c>
      <c r="I1478" s="42"/>
      <c r="J1478" s="42"/>
      <c r="K1478" s="42"/>
      <c r="L1478" s="41" t="str">
        <f t="shared" si="234"/>
        <v/>
      </c>
      <c r="M1478" s="41" t="str">
        <f t="shared" si="235"/>
        <v/>
      </c>
      <c r="N1478" s="22" t="str">
        <f t="shared" si="236"/>
        <v xml:space="preserve"> </v>
      </c>
      <c r="O1478" s="22" t="str">
        <f t="shared" si="241"/>
        <v/>
      </c>
      <c r="P1478" s="22" t="str">
        <f t="shared" si="237"/>
        <v/>
      </c>
      <c r="Q1478" s="22" t="str">
        <f t="shared" si="242"/>
        <v>D2</v>
      </c>
    </row>
    <row r="1479" spans="1:17" x14ac:dyDescent="0.25">
      <c r="A1479" s="125" t="str">
        <f t="shared" si="238"/>
        <v/>
      </c>
      <c r="B1479" s="123" t="str">
        <f t="shared" si="239"/>
        <v/>
      </c>
      <c r="C1479" s="125" t="str">
        <f t="shared" si="240"/>
        <v/>
      </c>
      <c r="D1479" s="42"/>
      <c r="E1479" s="23" t="str">
        <f>IF(D1479="","",VLOOKUP(D1479,MASTERLIST!$A:$E,3,FALSE))</f>
        <v/>
      </c>
      <c r="F1479" s="23" t="str">
        <f>IF(D1479="","",VLOOKUP(D1479,MASTERLIST!$A:$E,4,FALSE))</f>
        <v/>
      </c>
      <c r="G1479" s="23" t="str">
        <f>IF(D1479="","",VLOOKUP(D1479,MASTERLIST!$A:$E,5,FALSE))</f>
        <v/>
      </c>
      <c r="H1479" s="23" t="str">
        <f>IF(D1479="","",VLOOKUP(D1479,MASTERLIST!$A:$E,2,FALSE))</f>
        <v/>
      </c>
      <c r="I1479" s="42"/>
      <c r="J1479" s="42"/>
      <c r="K1479" s="42"/>
      <c r="L1479" s="41" t="str">
        <f t="shared" si="234"/>
        <v/>
      </c>
      <c r="M1479" s="41" t="str">
        <f t="shared" si="235"/>
        <v/>
      </c>
      <c r="N1479" s="22" t="str">
        <f t="shared" si="236"/>
        <v xml:space="preserve"> </v>
      </c>
      <c r="O1479" s="22" t="str">
        <f t="shared" si="241"/>
        <v/>
      </c>
      <c r="P1479" s="22" t="str">
        <f t="shared" si="237"/>
        <v/>
      </c>
      <c r="Q1479" s="22" t="str">
        <f t="shared" si="242"/>
        <v>D2</v>
      </c>
    </row>
    <row r="1480" spans="1:17" x14ac:dyDescent="0.25">
      <c r="A1480" s="125" t="str">
        <f t="shared" si="238"/>
        <v/>
      </c>
      <c r="B1480" s="123" t="str">
        <f t="shared" si="239"/>
        <v/>
      </c>
      <c r="C1480" s="125" t="str">
        <f t="shared" si="240"/>
        <v/>
      </c>
      <c r="D1480" s="42"/>
      <c r="E1480" s="23" t="str">
        <f>IF(D1480="","",VLOOKUP(D1480,MASTERLIST!$A:$E,3,FALSE))</f>
        <v/>
      </c>
      <c r="F1480" s="23" t="str">
        <f>IF(D1480="","",VLOOKUP(D1480,MASTERLIST!$A:$E,4,FALSE))</f>
        <v/>
      </c>
      <c r="G1480" s="23" t="str">
        <f>IF(D1480="","",VLOOKUP(D1480,MASTERLIST!$A:$E,5,FALSE))</f>
        <v/>
      </c>
      <c r="H1480" s="23" t="str">
        <f>IF(D1480="","",VLOOKUP(D1480,MASTERLIST!$A:$E,2,FALSE))</f>
        <v/>
      </c>
      <c r="I1480" s="42"/>
      <c r="J1480" s="42"/>
      <c r="K1480" s="42"/>
      <c r="L1480" s="41" t="str">
        <f t="shared" si="234"/>
        <v/>
      </c>
      <c r="M1480" s="41" t="str">
        <f t="shared" si="235"/>
        <v/>
      </c>
      <c r="N1480" s="22" t="str">
        <f t="shared" si="236"/>
        <v xml:space="preserve"> </v>
      </c>
      <c r="O1480" s="22" t="str">
        <f t="shared" si="241"/>
        <v/>
      </c>
      <c r="P1480" s="22" t="str">
        <f t="shared" si="237"/>
        <v/>
      </c>
      <c r="Q1480" s="22" t="str">
        <f t="shared" si="242"/>
        <v>D2</v>
      </c>
    </row>
    <row r="1481" spans="1:17" x14ac:dyDescent="0.25">
      <c r="A1481" s="125" t="str">
        <f t="shared" si="238"/>
        <v/>
      </c>
      <c r="B1481" s="123" t="str">
        <f t="shared" si="239"/>
        <v/>
      </c>
      <c r="C1481" s="125" t="str">
        <f t="shared" si="240"/>
        <v/>
      </c>
      <c r="D1481" s="42"/>
      <c r="E1481" s="23" t="str">
        <f>IF(D1481="","",VLOOKUP(D1481,MASTERLIST!$A:$E,3,FALSE))</f>
        <v/>
      </c>
      <c r="F1481" s="23" t="str">
        <f>IF(D1481="","",VLOOKUP(D1481,MASTERLIST!$A:$E,4,FALSE))</f>
        <v/>
      </c>
      <c r="G1481" s="23" t="str">
        <f>IF(D1481="","",VLOOKUP(D1481,MASTERLIST!$A:$E,5,FALSE))</f>
        <v/>
      </c>
      <c r="H1481" s="23" t="str">
        <f>IF(D1481="","",VLOOKUP(D1481,MASTERLIST!$A:$E,2,FALSE))</f>
        <v/>
      </c>
      <c r="I1481" s="42"/>
      <c r="J1481" s="42"/>
      <c r="K1481" s="42"/>
      <c r="L1481" s="41" t="str">
        <f t="shared" si="234"/>
        <v/>
      </c>
      <c r="M1481" s="41" t="str">
        <f t="shared" si="235"/>
        <v/>
      </c>
      <c r="N1481" s="22" t="str">
        <f t="shared" si="236"/>
        <v xml:space="preserve"> </v>
      </c>
      <c r="O1481" s="22" t="str">
        <f t="shared" si="241"/>
        <v/>
      </c>
      <c r="P1481" s="22" t="str">
        <f t="shared" si="237"/>
        <v/>
      </c>
      <c r="Q1481" s="22" t="str">
        <f t="shared" si="242"/>
        <v>D2</v>
      </c>
    </row>
    <row r="1482" spans="1:17" x14ac:dyDescent="0.25">
      <c r="A1482" s="125" t="str">
        <f t="shared" si="238"/>
        <v/>
      </c>
      <c r="B1482" s="123" t="str">
        <f t="shared" si="239"/>
        <v/>
      </c>
      <c r="C1482" s="125" t="str">
        <f t="shared" si="240"/>
        <v/>
      </c>
      <c r="D1482" s="42"/>
      <c r="E1482" s="23" t="str">
        <f>IF(D1482="","",VLOOKUP(D1482,MASTERLIST!$A:$E,3,FALSE))</f>
        <v/>
      </c>
      <c r="F1482" s="23" t="str">
        <f>IF(D1482="","",VLOOKUP(D1482,MASTERLIST!$A:$E,4,FALSE))</f>
        <v/>
      </c>
      <c r="G1482" s="23" t="str">
        <f>IF(D1482="","",VLOOKUP(D1482,MASTERLIST!$A:$E,5,FALSE))</f>
        <v/>
      </c>
      <c r="H1482" s="23" t="str">
        <f>IF(D1482="","",VLOOKUP(D1482,MASTERLIST!$A:$E,2,FALSE))</f>
        <v/>
      </c>
      <c r="I1482" s="42"/>
      <c r="J1482" s="42"/>
      <c r="K1482" s="42"/>
      <c r="L1482" s="41" t="str">
        <f t="shared" si="234"/>
        <v/>
      </c>
      <c r="M1482" s="41" t="str">
        <f t="shared" si="235"/>
        <v/>
      </c>
      <c r="N1482" s="22" t="str">
        <f t="shared" si="236"/>
        <v xml:space="preserve"> </v>
      </c>
      <c r="O1482" s="22" t="str">
        <f t="shared" si="241"/>
        <v/>
      </c>
      <c r="P1482" s="22" t="str">
        <f t="shared" si="237"/>
        <v/>
      </c>
      <c r="Q1482" s="22" t="str">
        <f t="shared" si="242"/>
        <v>D2</v>
      </c>
    </row>
    <row r="1483" spans="1:17" x14ac:dyDescent="0.25">
      <c r="A1483" s="125" t="str">
        <f t="shared" si="238"/>
        <v/>
      </c>
      <c r="B1483" s="123" t="str">
        <f t="shared" si="239"/>
        <v/>
      </c>
      <c r="C1483" s="125" t="str">
        <f t="shared" si="240"/>
        <v/>
      </c>
      <c r="D1483" s="42"/>
      <c r="E1483" s="23" t="str">
        <f>IF(D1483="","",VLOOKUP(D1483,MASTERLIST!$A:$E,3,FALSE))</f>
        <v/>
      </c>
      <c r="F1483" s="23" t="str">
        <f>IF(D1483="","",VLOOKUP(D1483,MASTERLIST!$A:$E,4,FALSE))</f>
        <v/>
      </c>
      <c r="G1483" s="23" t="str">
        <f>IF(D1483="","",VLOOKUP(D1483,MASTERLIST!$A:$E,5,FALSE))</f>
        <v/>
      </c>
      <c r="H1483" s="23" t="str">
        <f>IF(D1483="","",VLOOKUP(D1483,MASTERLIST!$A:$E,2,FALSE))</f>
        <v/>
      </c>
      <c r="I1483" s="42"/>
      <c r="J1483" s="42"/>
      <c r="K1483" s="42"/>
      <c r="L1483" s="41" t="str">
        <f t="shared" si="234"/>
        <v/>
      </c>
      <c r="M1483" s="41" t="str">
        <f t="shared" si="235"/>
        <v/>
      </c>
      <c r="N1483" s="22" t="str">
        <f t="shared" si="236"/>
        <v xml:space="preserve"> </v>
      </c>
      <c r="O1483" s="22" t="str">
        <f t="shared" si="241"/>
        <v/>
      </c>
      <c r="P1483" s="22" t="str">
        <f t="shared" si="237"/>
        <v/>
      </c>
      <c r="Q1483" s="22" t="str">
        <f t="shared" si="242"/>
        <v>D2</v>
      </c>
    </row>
    <row r="1484" spans="1:17" x14ac:dyDescent="0.25">
      <c r="A1484" s="125" t="str">
        <f t="shared" si="238"/>
        <v/>
      </c>
      <c r="B1484" s="123" t="str">
        <f t="shared" si="239"/>
        <v/>
      </c>
      <c r="C1484" s="125" t="str">
        <f t="shared" si="240"/>
        <v/>
      </c>
      <c r="D1484" s="42"/>
      <c r="E1484" s="23" t="str">
        <f>IF(D1484="","",VLOOKUP(D1484,MASTERLIST!$A:$E,3,FALSE))</f>
        <v/>
      </c>
      <c r="F1484" s="23" t="str">
        <f>IF(D1484="","",VLOOKUP(D1484,MASTERLIST!$A:$E,4,FALSE))</f>
        <v/>
      </c>
      <c r="G1484" s="23" t="str">
        <f>IF(D1484="","",VLOOKUP(D1484,MASTERLIST!$A:$E,5,FALSE))</f>
        <v/>
      </c>
      <c r="H1484" s="23" t="str">
        <f>IF(D1484="","",VLOOKUP(D1484,MASTERLIST!$A:$E,2,FALSE))</f>
        <v/>
      </c>
      <c r="I1484" s="42"/>
      <c r="J1484" s="42"/>
      <c r="K1484" s="42"/>
      <c r="L1484" s="41" t="str">
        <f t="shared" si="234"/>
        <v/>
      </c>
      <c r="M1484" s="41" t="str">
        <f t="shared" si="235"/>
        <v/>
      </c>
      <c r="N1484" s="22" t="str">
        <f t="shared" si="236"/>
        <v xml:space="preserve"> </v>
      </c>
      <c r="O1484" s="22" t="str">
        <f t="shared" si="241"/>
        <v/>
      </c>
      <c r="P1484" s="22" t="str">
        <f t="shared" si="237"/>
        <v/>
      </c>
      <c r="Q1484" s="22" t="str">
        <f t="shared" si="242"/>
        <v>D2</v>
      </c>
    </row>
    <row r="1485" spans="1:17" x14ac:dyDescent="0.25">
      <c r="A1485" s="125" t="str">
        <f t="shared" si="238"/>
        <v/>
      </c>
      <c r="B1485" s="123" t="str">
        <f t="shared" si="239"/>
        <v/>
      </c>
      <c r="C1485" s="125" t="str">
        <f t="shared" si="240"/>
        <v/>
      </c>
      <c r="D1485" s="42"/>
      <c r="E1485" s="23" t="str">
        <f>IF(D1485="","",VLOOKUP(D1485,MASTERLIST!$A:$E,3,FALSE))</f>
        <v/>
      </c>
      <c r="F1485" s="23" t="str">
        <f>IF(D1485="","",VLOOKUP(D1485,MASTERLIST!$A:$E,4,FALSE))</f>
        <v/>
      </c>
      <c r="G1485" s="23" t="str">
        <f>IF(D1485="","",VLOOKUP(D1485,MASTERLIST!$A:$E,5,FALSE))</f>
        <v/>
      </c>
      <c r="H1485" s="23" t="str">
        <f>IF(D1485="","",VLOOKUP(D1485,MASTERLIST!$A:$E,2,FALSE))</f>
        <v/>
      </c>
      <c r="I1485" s="42"/>
      <c r="J1485" s="42"/>
      <c r="K1485" s="42"/>
      <c r="L1485" s="41" t="str">
        <f t="shared" si="234"/>
        <v/>
      </c>
      <c r="M1485" s="41" t="str">
        <f t="shared" si="235"/>
        <v/>
      </c>
      <c r="N1485" s="22" t="str">
        <f t="shared" si="236"/>
        <v xml:space="preserve"> </v>
      </c>
      <c r="O1485" s="22" t="str">
        <f t="shared" si="241"/>
        <v/>
      </c>
      <c r="P1485" s="22" t="str">
        <f t="shared" si="237"/>
        <v/>
      </c>
      <c r="Q1485" s="22" t="str">
        <f t="shared" si="242"/>
        <v>D2</v>
      </c>
    </row>
    <row r="1486" spans="1:17" x14ac:dyDescent="0.25">
      <c r="A1486" s="125" t="str">
        <f t="shared" si="238"/>
        <v/>
      </c>
      <c r="B1486" s="123" t="str">
        <f t="shared" si="239"/>
        <v/>
      </c>
      <c r="C1486" s="125" t="str">
        <f t="shared" si="240"/>
        <v/>
      </c>
      <c r="D1486" s="42"/>
      <c r="E1486" s="23" t="str">
        <f>IF(D1486="","",VLOOKUP(D1486,MASTERLIST!$A:$E,3,FALSE))</f>
        <v/>
      </c>
      <c r="F1486" s="23" t="str">
        <f>IF(D1486="","",VLOOKUP(D1486,MASTERLIST!$A:$E,4,FALSE))</f>
        <v/>
      </c>
      <c r="G1486" s="23" t="str">
        <f>IF(D1486="","",VLOOKUP(D1486,MASTERLIST!$A:$E,5,FALSE))</f>
        <v/>
      </c>
      <c r="H1486" s="23" t="str">
        <f>IF(D1486="","",VLOOKUP(D1486,MASTERLIST!$A:$E,2,FALSE))</f>
        <v/>
      </c>
      <c r="I1486" s="42"/>
      <c r="J1486" s="42"/>
      <c r="K1486" s="42"/>
      <c r="L1486" s="41" t="str">
        <f t="shared" si="234"/>
        <v/>
      </c>
      <c r="M1486" s="41" t="str">
        <f t="shared" si="235"/>
        <v/>
      </c>
      <c r="N1486" s="22" t="str">
        <f t="shared" si="236"/>
        <v xml:space="preserve"> </v>
      </c>
      <c r="O1486" s="22" t="str">
        <f t="shared" si="241"/>
        <v/>
      </c>
      <c r="P1486" s="22" t="str">
        <f t="shared" si="237"/>
        <v/>
      </c>
      <c r="Q1486" s="22" t="str">
        <f t="shared" si="242"/>
        <v>D2</v>
      </c>
    </row>
    <row r="1487" spans="1:17" x14ac:dyDescent="0.25">
      <c r="A1487" s="125" t="str">
        <f t="shared" si="238"/>
        <v/>
      </c>
      <c r="B1487" s="123" t="str">
        <f t="shared" si="239"/>
        <v/>
      </c>
      <c r="C1487" s="125" t="str">
        <f t="shared" si="240"/>
        <v/>
      </c>
      <c r="D1487" s="42"/>
      <c r="E1487" s="23" t="str">
        <f>IF(D1487="","",VLOOKUP(D1487,MASTERLIST!$A:$E,3,FALSE))</f>
        <v/>
      </c>
      <c r="F1487" s="23" t="str">
        <f>IF(D1487="","",VLOOKUP(D1487,MASTERLIST!$A:$E,4,FALSE))</f>
        <v/>
      </c>
      <c r="G1487" s="23" t="str">
        <f>IF(D1487="","",VLOOKUP(D1487,MASTERLIST!$A:$E,5,FALSE))</f>
        <v/>
      </c>
      <c r="H1487" s="23" t="str">
        <f>IF(D1487="","",VLOOKUP(D1487,MASTERLIST!$A:$E,2,FALSE))</f>
        <v/>
      </c>
      <c r="I1487" s="42"/>
      <c r="J1487" s="42"/>
      <c r="K1487" s="42"/>
      <c r="L1487" s="41" t="str">
        <f t="shared" si="234"/>
        <v/>
      </c>
      <c r="M1487" s="41" t="str">
        <f t="shared" si="235"/>
        <v/>
      </c>
      <c r="N1487" s="22" t="str">
        <f t="shared" si="236"/>
        <v xml:space="preserve"> </v>
      </c>
      <c r="O1487" s="22" t="str">
        <f t="shared" si="241"/>
        <v/>
      </c>
      <c r="P1487" s="22" t="str">
        <f t="shared" si="237"/>
        <v/>
      </c>
      <c r="Q1487" s="22" t="str">
        <f t="shared" si="242"/>
        <v>D2</v>
      </c>
    </row>
    <row r="1488" spans="1:17" x14ac:dyDescent="0.25">
      <c r="A1488" s="125" t="str">
        <f t="shared" si="238"/>
        <v/>
      </c>
      <c r="B1488" s="123" t="str">
        <f t="shared" si="239"/>
        <v/>
      </c>
      <c r="C1488" s="125" t="str">
        <f t="shared" si="240"/>
        <v/>
      </c>
      <c r="D1488" s="42"/>
      <c r="E1488" s="23" t="str">
        <f>IF(D1488="","",VLOOKUP(D1488,MASTERLIST!$A:$E,3,FALSE))</f>
        <v/>
      </c>
      <c r="F1488" s="23" t="str">
        <f>IF(D1488="","",VLOOKUP(D1488,MASTERLIST!$A:$E,4,FALSE))</f>
        <v/>
      </c>
      <c r="G1488" s="23" t="str">
        <f>IF(D1488="","",VLOOKUP(D1488,MASTERLIST!$A:$E,5,FALSE))</f>
        <v/>
      </c>
      <c r="H1488" s="23" t="str">
        <f>IF(D1488="","",VLOOKUP(D1488,MASTERLIST!$A:$E,2,FALSE))</f>
        <v/>
      </c>
      <c r="I1488" s="42"/>
      <c r="J1488" s="42"/>
      <c r="K1488" s="42"/>
      <c r="L1488" s="41" t="str">
        <f t="shared" si="234"/>
        <v/>
      </c>
      <c r="M1488" s="41" t="str">
        <f t="shared" si="235"/>
        <v/>
      </c>
      <c r="N1488" s="22" t="str">
        <f t="shared" si="236"/>
        <v xml:space="preserve"> </v>
      </c>
      <c r="O1488" s="22" t="str">
        <f t="shared" si="241"/>
        <v/>
      </c>
      <c r="P1488" s="22" t="str">
        <f t="shared" si="237"/>
        <v/>
      </c>
      <c r="Q1488" s="22" t="str">
        <f t="shared" si="242"/>
        <v>D2</v>
      </c>
    </row>
    <row r="1489" spans="1:17" x14ac:dyDescent="0.25">
      <c r="A1489" s="125" t="str">
        <f t="shared" si="238"/>
        <v/>
      </c>
      <c r="B1489" s="123" t="str">
        <f t="shared" si="239"/>
        <v/>
      </c>
      <c r="C1489" s="125" t="str">
        <f t="shared" si="240"/>
        <v/>
      </c>
      <c r="D1489" s="42"/>
      <c r="E1489" s="23" t="str">
        <f>IF(D1489="","",VLOOKUP(D1489,MASTERLIST!$A:$E,3,FALSE))</f>
        <v/>
      </c>
      <c r="F1489" s="23" t="str">
        <f>IF(D1489="","",VLOOKUP(D1489,MASTERLIST!$A:$E,4,FALSE))</f>
        <v/>
      </c>
      <c r="G1489" s="23" t="str">
        <f>IF(D1489="","",VLOOKUP(D1489,MASTERLIST!$A:$E,5,FALSE))</f>
        <v/>
      </c>
      <c r="H1489" s="23" t="str">
        <f>IF(D1489="","",VLOOKUP(D1489,MASTERLIST!$A:$E,2,FALSE))</f>
        <v/>
      </c>
      <c r="I1489" s="42"/>
      <c r="J1489" s="42"/>
      <c r="K1489" s="42"/>
      <c r="L1489" s="41" t="str">
        <f t="shared" si="234"/>
        <v/>
      </c>
      <c r="M1489" s="41" t="str">
        <f t="shared" si="235"/>
        <v/>
      </c>
      <c r="N1489" s="22" t="str">
        <f t="shared" si="236"/>
        <v xml:space="preserve"> </v>
      </c>
      <c r="O1489" s="22" t="str">
        <f t="shared" si="241"/>
        <v/>
      </c>
      <c r="P1489" s="22" t="str">
        <f t="shared" si="237"/>
        <v/>
      </c>
      <c r="Q1489" s="22" t="str">
        <f t="shared" si="242"/>
        <v>D2</v>
      </c>
    </row>
    <row r="1490" spans="1:17" x14ac:dyDescent="0.25">
      <c r="A1490" s="125" t="str">
        <f t="shared" si="238"/>
        <v/>
      </c>
      <c r="B1490" s="123" t="str">
        <f t="shared" si="239"/>
        <v/>
      </c>
      <c r="C1490" s="125" t="str">
        <f t="shared" si="240"/>
        <v/>
      </c>
      <c r="D1490" s="42"/>
      <c r="E1490" s="23" t="str">
        <f>IF(D1490="","",VLOOKUP(D1490,MASTERLIST!$A:$E,3,FALSE))</f>
        <v/>
      </c>
      <c r="F1490" s="23" t="str">
        <f>IF(D1490="","",VLOOKUP(D1490,MASTERLIST!$A:$E,4,FALSE))</f>
        <v/>
      </c>
      <c r="G1490" s="23" t="str">
        <f>IF(D1490="","",VLOOKUP(D1490,MASTERLIST!$A:$E,5,FALSE))</f>
        <v/>
      </c>
      <c r="H1490" s="23" t="str">
        <f>IF(D1490="","",VLOOKUP(D1490,MASTERLIST!$A:$E,2,FALSE))</f>
        <v/>
      </c>
      <c r="I1490" s="42"/>
      <c r="J1490" s="42"/>
      <c r="K1490" s="42"/>
      <c r="L1490" s="41" t="str">
        <f t="shared" si="234"/>
        <v/>
      </c>
      <c r="M1490" s="41" t="str">
        <f t="shared" si="235"/>
        <v/>
      </c>
      <c r="N1490" s="22" t="str">
        <f t="shared" si="236"/>
        <v xml:space="preserve"> </v>
      </c>
      <c r="O1490" s="22" t="str">
        <f t="shared" si="241"/>
        <v/>
      </c>
      <c r="P1490" s="22" t="str">
        <f t="shared" si="237"/>
        <v/>
      </c>
      <c r="Q1490" s="22" t="str">
        <f t="shared" si="242"/>
        <v>D2</v>
      </c>
    </row>
    <row r="1491" spans="1:17" x14ac:dyDescent="0.25">
      <c r="A1491" s="125" t="str">
        <f t="shared" si="238"/>
        <v/>
      </c>
      <c r="B1491" s="123" t="str">
        <f t="shared" si="239"/>
        <v/>
      </c>
      <c r="C1491" s="125" t="str">
        <f t="shared" si="240"/>
        <v/>
      </c>
      <c r="D1491" s="42"/>
      <c r="E1491" s="23" t="str">
        <f>IF(D1491="","",VLOOKUP(D1491,MASTERLIST!$A:$E,3,FALSE))</f>
        <v/>
      </c>
      <c r="F1491" s="23" t="str">
        <f>IF(D1491="","",VLOOKUP(D1491,MASTERLIST!$A:$E,4,FALSE))</f>
        <v/>
      </c>
      <c r="G1491" s="23" t="str">
        <f>IF(D1491="","",VLOOKUP(D1491,MASTERLIST!$A:$E,5,FALSE))</f>
        <v/>
      </c>
      <c r="H1491" s="23" t="str">
        <f>IF(D1491="","",VLOOKUP(D1491,MASTERLIST!$A:$E,2,FALSE))</f>
        <v/>
      </c>
      <c r="I1491" s="42"/>
      <c r="J1491" s="42"/>
      <c r="K1491" s="42"/>
      <c r="L1491" s="41" t="str">
        <f t="shared" si="234"/>
        <v/>
      </c>
      <c r="M1491" s="41" t="str">
        <f t="shared" si="235"/>
        <v/>
      </c>
      <c r="N1491" s="22" t="str">
        <f t="shared" si="236"/>
        <v xml:space="preserve"> </v>
      </c>
      <c r="O1491" s="22" t="str">
        <f t="shared" si="241"/>
        <v/>
      </c>
      <c r="P1491" s="22" t="str">
        <f t="shared" si="237"/>
        <v/>
      </c>
      <c r="Q1491" s="22" t="str">
        <f t="shared" si="242"/>
        <v>D2</v>
      </c>
    </row>
    <row r="1492" spans="1:17" x14ac:dyDescent="0.25">
      <c r="A1492" s="125" t="str">
        <f t="shared" si="238"/>
        <v/>
      </c>
      <c r="B1492" s="123" t="str">
        <f t="shared" si="239"/>
        <v/>
      </c>
      <c r="C1492" s="125" t="str">
        <f t="shared" si="240"/>
        <v/>
      </c>
      <c r="D1492" s="42"/>
      <c r="E1492" s="23" t="str">
        <f>IF(D1492="","",VLOOKUP(D1492,MASTERLIST!$A:$E,3,FALSE))</f>
        <v/>
      </c>
      <c r="F1492" s="23" t="str">
        <f>IF(D1492="","",VLOOKUP(D1492,MASTERLIST!$A:$E,4,FALSE))</f>
        <v/>
      </c>
      <c r="G1492" s="23" t="str">
        <f>IF(D1492="","",VLOOKUP(D1492,MASTERLIST!$A:$E,5,FALSE))</f>
        <v/>
      </c>
      <c r="H1492" s="23" t="str">
        <f>IF(D1492="","",VLOOKUP(D1492,MASTERLIST!$A:$E,2,FALSE))</f>
        <v/>
      </c>
      <c r="I1492" s="42"/>
      <c r="J1492" s="42"/>
      <c r="K1492" s="42"/>
      <c r="L1492" s="41" t="str">
        <f t="shared" ref="L1492:L1555" si="243">IF(K1492="","",IF(I1492="",ROUND(HLOOKUP(J1492,kgList,K1492,FALSE),1),ROUND(HLOOKUP(I1492,kgList,K1492,FALSE),1)))</f>
        <v/>
      </c>
      <c r="M1492" s="41" t="str">
        <f t="shared" ref="M1492:M1555" si="244">IF(L1492="","",IF(COUNTA(I1492:J1492)&gt;1,"Edible or Inedible",IF(COUNTA(I1492)=1,L1492*1,IF(COUNTA(J1492)=1,L1492*1,"ERROR"))))</f>
        <v/>
      </c>
      <c r="N1492" s="22" t="str">
        <f t="shared" si="236"/>
        <v xml:space="preserve"> </v>
      </c>
      <c r="O1492" s="22" t="str">
        <f t="shared" si="241"/>
        <v/>
      </c>
      <c r="P1492" s="22" t="str">
        <f t="shared" si="237"/>
        <v/>
      </c>
      <c r="Q1492" s="22" t="str">
        <f t="shared" si="242"/>
        <v>D2</v>
      </c>
    </row>
    <row r="1493" spans="1:17" x14ac:dyDescent="0.25">
      <c r="A1493" s="125" t="str">
        <f t="shared" si="238"/>
        <v/>
      </c>
      <c r="B1493" s="123" t="str">
        <f t="shared" si="239"/>
        <v/>
      </c>
      <c r="C1493" s="125" t="str">
        <f t="shared" si="240"/>
        <v/>
      </c>
      <c r="D1493" s="42"/>
      <c r="E1493" s="23" t="str">
        <f>IF(D1493="","",VLOOKUP(D1493,MASTERLIST!$A:$E,3,FALSE))</f>
        <v/>
      </c>
      <c r="F1493" s="23" t="str">
        <f>IF(D1493="","",VLOOKUP(D1493,MASTERLIST!$A:$E,4,FALSE))</f>
        <v/>
      </c>
      <c r="G1493" s="23" t="str">
        <f>IF(D1493="","",VLOOKUP(D1493,MASTERLIST!$A:$E,5,FALSE))</f>
        <v/>
      </c>
      <c r="H1493" s="23" t="str">
        <f>IF(D1493="","",VLOOKUP(D1493,MASTERLIST!$A:$E,2,FALSE))</f>
        <v/>
      </c>
      <c r="I1493" s="42"/>
      <c r="J1493" s="42"/>
      <c r="K1493" s="42"/>
      <c r="L1493" s="41" t="str">
        <f t="shared" si="243"/>
        <v/>
      </c>
      <c r="M1493" s="41" t="str">
        <f t="shared" si="244"/>
        <v/>
      </c>
      <c r="N1493" s="22" t="str">
        <f t="shared" si="236"/>
        <v xml:space="preserve"> </v>
      </c>
      <c r="O1493" s="22" t="str">
        <f t="shared" si="241"/>
        <v/>
      </c>
      <c r="P1493" s="22" t="str">
        <f t="shared" si="237"/>
        <v/>
      </c>
      <c r="Q1493" s="22" t="str">
        <f t="shared" si="242"/>
        <v>D2</v>
      </c>
    </row>
    <row r="1494" spans="1:17" x14ac:dyDescent="0.25">
      <c r="A1494" s="125" t="str">
        <f t="shared" si="238"/>
        <v/>
      </c>
      <c r="B1494" s="123" t="str">
        <f t="shared" si="239"/>
        <v/>
      </c>
      <c r="C1494" s="125" t="str">
        <f t="shared" si="240"/>
        <v/>
      </c>
      <c r="D1494" s="42"/>
      <c r="E1494" s="23" t="str">
        <f>IF(D1494="","",VLOOKUP(D1494,MASTERLIST!$A:$E,3,FALSE))</f>
        <v/>
      </c>
      <c r="F1494" s="23" t="str">
        <f>IF(D1494="","",VLOOKUP(D1494,MASTERLIST!$A:$E,4,FALSE))</f>
        <v/>
      </c>
      <c r="G1494" s="23" t="str">
        <f>IF(D1494="","",VLOOKUP(D1494,MASTERLIST!$A:$E,5,FALSE))</f>
        <v/>
      </c>
      <c r="H1494" s="23" t="str">
        <f>IF(D1494="","",VLOOKUP(D1494,MASTERLIST!$A:$E,2,FALSE))</f>
        <v/>
      </c>
      <c r="I1494" s="42"/>
      <c r="J1494" s="42"/>
      <c r="K1494" s="42"/>
      <c r="L1494" s="41" t="str">
        <f t="shared" si="243"/>
        <v/>
      </c>
      <c r="M1494" s="41" t="str">
        <f t="shared" si="244"/>
        <v/>
      </c>
      <c r="N1494" s="22" t="str">
        <f t="shared" si="236"/>
        <v xml:space="preserve"> </v>
      </c>
      <c r="O1494" s="22" t="str">
        <f t="shared" si="241"/>
        <v/>
      </c>
      <c r="P1494" s="22" t="str">
        <f t="shared" si="237"/>
        <v/>
      </c>
      <c r="Q1494" s="22" t="str">
        <f t="shared" si="242"/>
        <v>D2</v>
      </c>
    </row>
    <row r="1495" spans="1:17" x14ac:dyDescent="0.25">
      <c r="A1495" s="125" t="str">
        <f t="shared" si="238"/>
        <v/>
      </c>
      <c r="B1495" s="123" t="str">
        <f t="shared" si="239"/>
        <v/>
      </c>
      <c r="C1495" s="125" t="str">
        <f t="shared" si="240"/>
        <v/>
      </c>
      <c r="D1495" s="42"/>
      <c r="E1495" s="23" t="str">
        <f>IF(D1495="","",VLOOKUP(D1495,MASTERLIST!$A:$E,3,FALSE))</f>
        <v/>
      </c>
      <c r="F1495" s="23" t="str">
        <f>IF(D1495="","",VLOOKUP(D1495,MASTERLIST!$A:$E,4,FALSE))</f>
        <v/>
      </c>
      <c r="G1495" s="23" t="str">
        <f>IF(D1495="","",VLOOKUP(D1495,MASTERLIST!$A:$E,5,FALSE))</f>
        <v/>
      </c>
      <c r="H1495" s="23" t="str">
        <f>IF(D1495="","",VLOOKUP(D1495,MASTERLIST!$A:$E,2,FALSE))</f>
        <v/>
      </c>
      <c r="I1495" s="42"/>
      <c r="J1495" s="42"/>
      <c r="K1495" s="42"/>
      <c r="L1495" s="41" t="str">
        <f t="shared" si="243"/>
        <v/>
      </c>
      <c r="M1495" s="41" t="str">
        <f t="shared" si="244"/>
        <v/>
      </c>
      <c r="N1495" s="22" t="str">
        <f t="shared" si="236"/>
        <v xml:space="preserve"> </v>
      </c>
      <c r="O1495" s="22" t="str">
        <f t="shared" si="241"/>
        <v/>
      </c>
      <c r="P1495" s="22" t="str">
        <f t="shared" si="237"/>
        <v/>
      </c>
      <c r="Q1495" s="22" t="str">
        <f t="shared" si="242"/>
        <v>D2</v>
      </c>
    </row>
    <row r="1496" spans="1:17" x14ac:dyDescent="0.25">
      <c r="A1496" s="125" t="str">
        <f t="shared" si="238"/>
        <v/>
      </c>
      <c r="B1496" s="123" t="str">
        <f t="shared" si="239"/>
        <v/>
      </c>
      <c r="C1496" s="125" t="str">
        <f t="shared" si="240"/>
        <v/>
      </c>
      <c r="D1496" s="42"/>
      <c r="E1496" s="23" t="str">
        <f>IF(D1496="","",VLOOKUP(D1496,MASTERLIST!$A:$E,3,FALSE))</f>
        <v/>
      </c>
      <c r="F1496" s="23" t="str">
        <f>IF(D1496="","",VLOOKUP(D1496,MASTERLIST!$A:$E,4,FALSE))</f>
        <v/>
      </c>
      <c r="G1496" s="23" t="str">
        <f>IF(D1496="","",VLOOKUP(D1496,MASTERLIST!$A:$E,5,FALSE))</f>
        <v/>
      </c>
      <c r="H1496" s="23" t="str">
        <f>IF(D1496="","",VLOOKUP(D1496,MASTERLIST!$A:$E,2,FALSE))</f>
        <v/>
      </c>
      <c r="I1496" s="42"/>
      <c r="J1496" s="42"/>
      <c r="K1496" s="42"/>
      <c r="L1496" s="41" t="str">
        <f t="shared" si="243"/>
        <v/>
      </c>
      <c r="M1496" s="41" t="str">
        <f t="shared" si="244"/>
        <v/>
      </c>
      <c r="N1496" s="22" t="str">
        <f t="shared" si="236"/>
        <v xml:space="preserve"> </v>
      </c>
      <c r="O1496" s="22" t="str">
        <f t="shared" si="241"/>
        <v/>
      </c>
      <c r="P1496" s="22" t="str">
        <f t="shared" si="237"/>
        <v/>
      </c>
      <c r="Q1496" s="22" t="str">
        <f t="shared" si="242"/>
        <v>D2</v>
      </c>
    </row>
    <row r="1497" spans="1:17" x14ac:dyDescent="0.25">
      <c r="A1497" s="125" t="str">
        <f t="shared" si="238"/>
        <v/>
      </c>
      <c r="B1497" s="123" t="str">
        <f t="shared" si="239"/>
        <v/>
      </c>
      <c r="C1497" s="125" t="str">
        <f t="shared" si="240"/>
        <v/>
      </c>
      <c r="D1497" s="42"/>
      <c r="E1497" s="23" t="str">
        <f>IF(D1497="","",VLOOKUP(D1497,MASTERLIST!$A:$E,3,FALSE))</f>
        <v/>
      </c>
      <c r="F1497" s="23" t="str">
        <f>IF(D1497="","",VLOOKUP(D1497,MASTERLIST!$A:$E,4,FALSE))</f>
        <v/>
      </c>
      <c r="G1497" s="23" t="str">
        <f>IF(D1497="","",VLOOKUP(D1497,MASTERLIST!$A:$E,5,FALSE))</f>
        <v/>
      </c>
      <c r="H1497" s="23" t="str">
        <f>IF(D1497="","",VLOOKUP(D1497,MASTERLIST!$A:$E,2,FALSE))</f>
        <v/>
      </c>
      <c r="I1497" s="42"/>
      <c r="J1497" s="42"/>
      <c r="K1497" s="42"/>
      <c r="L1497" s="41" t="str">
        <f t="shared" si="243"/>
        <v/>
      </c>
      <c r="M1497" s="41" t="str">
        <f t="shared" si="244"/>
        <v/>
      </c>
      <c r="N1497" s="22" t="str">
        <f t="shared" si="236"/>
        <v xml:space="preserve"> </v>
      </c>
      <c r="O1497" s="22" t="str">
        <f t="shared" si="241"/>
        <v/>
      </c>
      <c r="P1497" s="22" t="str">
        <f t="shared" si="237"/>
        <v/>
      </c>
      <c r="Q1497" s="22" t="str">
        <f t="shared" si="242"/>
        <v>D2</v>
      </c>
    </row>
    <row r="1498" spans="1:17" x14ac:dyDescent="0.25">
      <c r="A1498" s="125" t="str">
        <f t="shared" si="238"/>
        <v/>
      </c>
      <c r="B1498" s="123" t="str">
        <f t="shared" si="239"/>
        <v/>
      </c>
      <c r="C1498" s="125" t="str">
        <f t="shared" si="240"/>
        <v/>
      </c>
      <c r="D1498" s="42"/>
      <c r="E1498" s="23" t="str">
        <f>IF(D1498="","",VLOOKUP(D1498,MASTERLIST!$A:$E,3,FALSE))</f>
        <v/>
      </c>
      <c r="F1498" s="23" t="str">
        <f>IF(D1498="","",VLOOKUP(D1498,MASTERLIST!$A:$E,4,FALSE))</f>
        <v/>
      </c>
      <c r="G1498" s="23" t="str">
        <f>IF(D1498="","",VLOOKUP(D1498,MASTERLIST!$A:$E,5,FALSE))</f>
        <v/>
      </c>
      <c r="H1498" s="23" t="str">
        <f>IF(D1498="","",VLOOKUP(D1498,MASTERLIST!$A:$E,2,FALSE))</f>
        <v/>
      </c>
      <c r="I1498" s="42"/>
      <c r="J1498" s="42"/>
      <c r="K1498" s="42"/>
      <c r="L1498" s="41" t="str">
        <f t="shared" si="243"/>
        <v/>
      </c>
      <c r="M1498" s="41" t="str">
        <f t="shared" si="244"/>
        <v/>
      </c>
      <c r="N1498" s="22" t="str">
        <f t="shared" ref="N1498:N1561" si="245">CONCATENATE(E1498," ",F1498)</f>
        <v xml:space="preserve"> </v>
      </c>
      <c r="O1498" s="22" t="str">
        <f t="shared" si="241"/>
        <v/>
      </c>
      <c r="P1498" s="22" t="str">
        <f t="shared" ref="P1498:P1561" si="246">IF(I1498="",IF(J1498="","",$J$1),$I$1)</f>
        <v/>
      </c>
      <c r="Q1498" s="22" t="str">
        <f t="shared" si="242"/>
        <v>D2</v>
      </c>
    </row>
    <row r="1499" spans="1:17" x14ac:dyDescent="0.25">
      <c r="A1499" s="125" t="str">
        <f t="shared" si="238"/>
        <v/>
      </c>
      <c r="B1499" s="123" t="str">
        <f t="shared" si="239"/>
        <v/>
      </c>
      <c r="C1499" s="125" t="str">
        <f t="shared" si="240"/>
        <v/>
      </c>
      <c r="D1499" s="42"/>
      <c r="E1499" s="23" t="str">
        <f>IF(D1499="","",VLOOKUP(D1499,MASTERLIST!$A:$E,3,FALSE))</f>
        <v/>
      </c>
      <c r="F1499" s="23" t="str">
        <f>IF(D1499="","",VLOOKUP(D1499,MASTERLIST!$A:$E,4,FALSE))</f>
        <v/>
      </c>
      <c r="G1499" s="23" t="str">
        <f>IF(D1499="","",VLOOKUP(D1499,MASTERLIST!$A:$E,5,FALSE))</f>
        <v/>
      </c>
      <c r="H1499" s="23" t="str">
        <f>IF(D1499="","",VLOOKUP(D1499,MASTERLIST!$A:$E,2,FALSE))</f>
        <v/>
      </c>
      <c r="I1499" s="42"/>
      <c r="J1499" s="42"/>
      <c r="K1499" s="42"/>
      <c r="L1499" s="41" t="str">
        <f t="shared" si="243"/>
        <v/>
      </c>
      <c r="M1499" s="41" t="str">
        <f t="shared" si="244"/>
        <v/>
      </c>
      <c r="N1499" s="22" t="str">
        <f t="shared" si="245"/>
        <v xml:space="preserve"> </v>
      </c>
      <c r="O1499" s="22" t="str">
        <f t="shared" si="241"/>
        <v/>
      </c>
      <c r="P1499" s="22" t="str">
        <f t="shared" si="246"/>
        <v/>
      </c>
      <c r="Q1499" s="22" t="str">
        <f t="shared" si="242"/>
        <v>D2</v>
      </c>
    </row>
    <row r="1500" spans="1:17" x14ac:dyDescent="0.25">
      <c r="A1500" s="125" t="str">
        <f t="shared" si="238"/>
        <v/>
      </c>
      <c r="B1500" s="123" t="str">
        <f t="shared" si="239"/>
        <v/>
      </c>
      <c r="C1500" s="125" t="str">
        <f t="shared" si="240"/>
        <v/>
      </c>
      <c r="D1500" s="42"/>
      <c r="E1500" s="23" t="str">
        <f>IF(D1500="","",VLOOKUP(D1500,MASTERLIST!$A:$E,3,FALSE))</f>
        <v/>
      </c>
      <c r="F1500" s="23" t="str">
        <f>IF(D1500="","",VLOOKUP(D1500,MASTERLIST!$A:$E,4,FALSE))</f>
        <v/>
      </c>
      <c r="G1500" s="23" t="str">
        <f>IF(D1500="","",VLOOKUP(D1500,MASTERLIST!$A:$E,5,FALSE))</f>
        <v/>
      </c>
      <c r="H1500" s="23" t="str">
        <f>IF(D1500="","",VLOOKUP(D1500,MASTERLIST!$A:$E,2,FALSE))</f>
        <v/>
      </c>
      <c r="I1500" s="42"/>
      <c r="J1500" s="42"/>
      <c r="K1500" s="42"/>
      <c r="L1500" s="41" t="str">
        <f t="shared" si="243"/>
        <v/>
      </c>
      <c r="M1500" s="41" t="str">
        <f t="shared" si="244"/>
        <v/>
      </c>
      <c r="N1500" s="22" t="str">
        <f t="shared" si="245"/>
        <v xml:space="preserve"> </v>
      </c>
      <c r="O1500" s="22" t="str">
        <f t="shared" si="241"/>
        <v/>
      </c>
      <c r="P1500" s="22" t="str">
        <f t="shared" si="246"/>
        <v/>
      </c>
      <c r="Q1500" s="22" t="str">
        <f t="shared" si="242"/>
        <v>D2</v>
      </c>
    </row>
    <row r="1501" spans="1:17" x14ac:dyDescent="0.25">
      <c r="A1501" s="125" t="str">
        <f t="shared" si="238"/>
        <v/>
      </c>
      <c r="B1501" s="123" t="str">
        <f t="shared" si="239"/>
        <v/>
      </c>
      <c r="C1501" s="125" t="str">
        <f t="shared" si="240"/>
        <v/>
      </c>
      <c r="D1501" s="42"/>
      <c r="E1501" s="23" t="str">
        <f>IF(D1501="","",VLOOKUP(D1501,MASTERLIST!$A:$E,3,FALSE))</f>
        <v/>
      </c>
      <c r="F1501" s="23" t="str">
        <f>IF(D1501="","",VLOOKUP(D1501,MASTERLIST!$A:$E,4,FALSE))</f>
        <v/>
      </c>
      <c r="G1501" s="23" t="str">
        <f>IF(D1501="","",VLOOKUP(D1501,MASTERLIST!$A:$E,5,FALSE))</f>
        <v/>
      </c>
      <c r="H1501" s="23" t="str">
        <f>IF(D1501="","",VLOOKUP(D1501,MASTERLIST!$A:$E,2,FALSE))</f>
        <v/>
      </c>
      <c r="I1501" s="42"/>
      <c r="J1501" s="42"/>
      <c r="K1501" s="42"/>
      <c r="L1501" s="41" t="str">
        <f t="shared" si="243"/>
        <v/>
      </c>
      <c r="M1501" s="41" t="str">
        <f t="shared" si="244"/>
        <v/>
      </c>
      <c r="N1501" s="22" t="str">
        <f t="shared" si="245"/>
        <v xml:space="preserve"> </v>
      </c>
      <c r="O1501" s="22" t="str">
        <f t="shared" si="241"/>
        <v/>
      </c>
      <c r="P1501" s="22" t="str">
        <f t="shared" si="246"/>
        <v/>
      </c>
      <c r="Q1501" s="22" t="str">
        <f t="shared" si="242"/>
        <v>D2</v>
      </c>
    </row>
    <row r="1502" spans="1:17" x14ac:dyDescent="0.25">
      <c r="A1502" s="125" t="str">
        <f t="shared" si="238"/>
        <v/>
      </c>
      <c r="B1502" s="123" t="str">
        <f t="shared" si="239"/>
        <v/>
      </c>
      <c r="C1502" s="125" t="str">
        <f t="shared" si="240"/>
        <v/>
      </c>
      <c r="D1502" s="42"/>
      <c r="E1502" s="23" t="str">
        <f>IF(D1502="","",VLOOKUP(D1502,MASTERLIST!$A:$E,3,FALSE))</f>
        <v/>
      </c>
      <c r="F1502" s="23" t="str">
        <f>IF(D1502="","",VLOOKUP(D1502,MASTERLIST!$A:$E,4,FALSE))</f>
        <v/>
      </c>
      <c r="G1502" s="23" t="str">
        <f>IF(D1502="","",VLOOKUP(D1502,MASTERLIST!$A:$E,5,FALSE))</f>
        <v/>
      </c>
      <c r="H1502" s="23" t="str">
        <f>IF(D1502="","",VLOOKUP(D1502,MASTERLIST!$A:$E,2,FALSE))</f>
        <v/>
      </c>
      <c r="I1502" s="42"/>
      <c r="J1502" s="42"/>
      <c r="K1502" s="42"/>
      <c r="L1502" s="41" t="str">
        <f t="shared" si="243"/>
        <v/>
      </c>
      <c r="M1502" s="41" t="str">
        <f t="shared" si="244"/>
        <v/>
      </c>
      <c r="N1502" s="22" t="str">
        <f t="shared" si="245"/>
        <v xml:space="preserve"> </v>
      </c>
      <c r="O1502" s="22" t="str">
        <f t="shared" si="241"/>
        <v/>
      </c>
      <c r="P1502" s="22" t="str">
        <f t="shared" si="246"/>
        <v/>
      </c>
      <c r="Q1502" s="22" t="str">
        <f t="shared" si="242"/>
        <v>D2</v>
      </c>
    </row>
    <row r="1503" spans="1:17" x14ac:dyDescent="0.25">
      <c r="A1503" s="125" t="str">
        <f t="shared" si="238"/>
        <v/>
      </c>
      <c r="B1503" s="123" t="str">
        <f t="shared" si="239"/>
        <v/>
      </c>
      <c r="C1503" s="125" t="str">
        <f t="shared" si="240"/>
        <v/>
      </c>
      <c r="D1503" s="42"/>
      <c r="E1503" s="23" t="str">
        <f>IF(D1503="","",VLOOKUP(D1503,MASTERLIST!$A:$E,3,FALSE))</f>
        <v/>
      </c>
      <c r="F1503" s="23" t="str">
        <f>IF(D1503="","",VLOOKUP(D1503,MASTERLIST!$A:$E,4,FALSE))</f>
        <v/>
      </c>
      <c r="G1503" s="23" t="str">
        <f>IF(D1503="","",VLOOKUP(D1503,MASTERLIST!$A:$E,5,FALSE))</f>
        <v/>
      </c>
      <c r="H1503" s="23" t="str">
        <f>IF(D1503="","",VLOOKUP(D1503,MASTERLIST!$A:$E,2,FALSE))</f>
        <v/>
      </c>
      <c r="I1503" s="42"/>
      <c r="J1503" s="42"/>
      <c r="K1503" s="42"/>
      <c r="L1503" s="41" t="str">
        <f t="shared" si="243"/>
        <v/>
      </c>
      <c r="M1503" s="41" t="str">
        <f t="shared" si="244"/>
        <v/>
      </c>
      <c r="N1503" s="22" t="str">
        <f t="shared" si="245"/>
        <v xml:space="preserve"> </v>
      </c>
      <c r="O1503" s="22" t="str">
        <f t="shared" si="241"/>
        <v/>
      </c>
      <c r="P1503" s="22" t="str">
        <f t="shared" si="246"/>
        <v/>
      </c>
      <c r="Q1503" s="22" t="str">
        <f t="shared" si="242"/>
        <v>D2</v>
      </c>
    </row>
    <row r="1504" spans="1:17" x14ac:dyDescent="0.25">
      <c r="A1504" s="125" t="str">
        <f t="shared" si="238"/>
        <v/>
      </c>
      <c r="B1504" s="123" t="str">
        <f t="shared" si="239"/>
        <v/>
      </c>
      <c r="C1504" s="125" t="str">
        <f t="shared" si="240"/>
        <v/>
      </c>
      <c r="D1504" s="42"/>
      <c r="E1504" s="23" t="str">
        <f>IF(D1504="","",VLOOKUP(D1504,MASTERLIST!$A:$E,3,FALSE))</f>
        <v/>
      </c>
      <c r="F1504" s="23" t="str">
        <f>IF(D1504="","",VLOOKUP(D1504,MASTERLIST!$A:$E,4,FALSE))</f>
        <v/>
      </c>
      <c r="G1504" s="23" t="str">
        <f>IF(D1504="","",VLOOKUP(D1504,MASTERLIST!$A:$E,5,FALSE))</f>
        <v/>
      </c>
      <c r="H1504" s="23" t="str">
        <f>IF(D1504="","",VLOOKUP(D1504,MASTERLIST!$A:$E,2,FALSE))</f>
        <v/>
      </c>
      <c r="I1504" s="42"/>
      <c r="J1504" s="42"/>
      <c r="K1504" s="42"/>
      <c r="L1504" s="41" t="str">
        <f t="shared" si="243"/>
        <v/>
      </c>
      <c r="M1504" s="41" t="str">
        <f t="shared" si="244"/>
        <v/>
      </c>
      <c r="N1504" s="22" t="str">
        <f t="shared" si="245"/>
        <v xml:space="preserve"> </v>
      </c>
      <c r="O1504" s="22" t="str">
        <f t="shared" si="241"/>
        <v/>
      </c>
      <c r="P1504" s="22" t="str">
        <f t="shared" si="246"/>
        <v/>
      </c>
      <c r="Q1504" s="22" t="str">
        <f t="shared" si="242"/>
        <v>D2</v>
      </c>
    </row>
    <row r="1505" spans="1:17" x14ac:dyDescent="0.25">
      <c r="A1505" s="125" t="str">
        <f t="shared" si="238"/>
        <v/>
      </c>
      <c r="B1505" s="123" t="str">
        <f t="shared" si="239"/>
        <v/>
      </c>
      <c r="C1505" s="125" t="str">
        <f t="shared" si="240"/>
        <v/>
      </c>
      <c r="D1505" s="42"/>
      <c r="E1505" s="23" t="str">
        <f>IF(D1505="","",VLOOKUP(D1505,MASTERLIST!$A:$E,3,FALSE))</f>
        <v/>
      </c>
      <c r="F1505" s="23" t="str">
        <f>IF(D1505="","",VLOOKUP(D1505,MASTERLIST!$A:$E,4,FALSE))</f>
        <v/>
      </c>
      <c r="G1505" s="23" t="str">
        <f>IF(D1505="","",VLOOKUP(D1505,MASTERLIST!$A:$E,5,FALSE))</f>
        <v/>
      </c>
      <c r="H1505" s="23" t="str">
        <f>IF(D1505="","",VLOOKUP(D1505,MASTERLIST!$A:$E,2,FALSE))</f>
        <v/>
      </c>
      <c r="I1505" s="42"/>
      <c r="J1505" s="42"/>
      <c r="K1505" s="42"/>
      <c r="L1505" s="41" t="str">
        <f t="shared" si="243"/>
        <v/>
      </c>
      <c r="M1505" s="41" t="str">
        <f t="shared" si="244"/>
        <v/>
      </c>
      <c r="N1505" s="22" t="str">
        <f t="shared" si="245"/>
        <v xml:space="preserve"> </v>
      </c>
      <c r="O1505" s="22" t="str">
        <f t="shared" si="241"/>
        <v/>
      </c>
      <c r="P1505" s="22" t="str">
        <f t="shared" si="246"/>
        <v/>
      </c>
      <c r="Q1505" s="22" t="str">
        <f t="shared" si="242"/>
        <v>D2</v>
      </c>
    </row>
    <row r="1506" spans="1:17" x14ac:dyDescent="0.25">
      <c r="A1506" s="125" t="str">
        <f t="shared" si="238"/>
        <v/>
      </c>
      <c r="B1506" s="123" t="str">
        <f t="shared" si="239"/>
        <v/>
      </c>
      <c r="C1506" s="125" t="str">
        <f t="shared" si="240"/>
        <v/>
      </c>
      <c r="D1506" s="42"/>
      <c r="E1506" s="23" t="str">
        <f>IF(D1506="","",VLOOKUP(D1506,MASTERLIST!$A:$E,3,FALSE))</f>
        <v/>
      </c>
      <c r="F1506" s="23" t="str">
        <f>IF(D1506="","",VLOOKUP(D1506,MASTERLIST!$A:$E,4,FALSE))</f>
        <v/>
      </c>
      <c r="G1506" s="23" t="str">
        <f>IF(D1506="","",VLOOKUP(D1506,MASTERLIST!$A:$E,5,FALSE))</f>
        <v/>
      </c>
      <c r="H1506" s="23" t="str">
        <f>IF(D1506="","",VLOOKUP(D1506,MASTERLIST!$A:$E,2,FALSE))</f>
        <v/>
      </c>
      <c r="I1506" s="42"/>
      <c r="J1506" s="42"/>
      <c r="K1506" s="42"/>
      <c r="L1506" s="41" t="str">
        <f t="shared" si="243"/>
        <v/>
      </c>
      <c r="M1506" s="41" t="str">
        <f t="shared" si="244"/>
        <v/>
      </c>
      <c r="N1506" s="22" t="str">
        <f t="shared" si="245"/>
        <v xml:space="preserve"> </v>
      </c>
      <c r="O1506" s="22" t="str">
        <f t="shared" si="241"/>
        <v/>
      </c>
      <c r="P1506" s="22" t="str">
        <f t="shared" si="246"/>
        <v/>
      </c>
      <c r="Q1506" s="22" t="str">
        <f t="shared" si="242"/>
        <v>D2</v>
      </c>
    </row>
    <row r="1507" spans="1:17" x14ac:dyDescent="0.25">
      <c r="A1507" s="125" t="str">
        <f t="shared" si="238"/>
        <v/>
      </c>
      <c r="B1507" s="123" t="str">
        <f t="shared" si="239"/>
        <v/>
      </c>
      <c r="C1507" s="125" t="str">
        <f t="shared" si="240"/>
        <v/>
      </c>
      <c r="D1507" s="42"/>
      <c r="E1507" s="23" t="str">
        <f>IF(D1507="","",VLOOKUP(D1507,MASTERLIST!$A:$E,3,FALSE))</f>
        <v/>
      </c>
      <c r="F1507" s="23" t="str">
        <f>IF(D1507="","",VLOOKUP(D1507,MASTERLIST!$A:$E,4,FALSE))</f>
        <v/>
      </c>
      <c r="G1507" s="23" t="str">
        <f>IF(D1507="","",VLOOKUP(D1507,MASTERLIST!$A:$E,5,FALSE))</f>
        <v/>
      </c>
      <c r="H1507" s="23" t="str">
        <f>IF(D1507="","",VLOOKUP(D1507,MASTERLIST!$A:$E,2,FALSE))</f>
        <v/>
      </c>
      <c r="I1507" s="42"/>
      <c r="J1507" s="42"/>
      <c r="K1507" s="42"/>
      <c r="L1507" s="41" t="str">
        <f t="shared" si="243"/>
        <v/>
      </c>
      <c r="M1507" s="41" t="str">
        <f t="shared" si="244"/>
        <v/>
      </c>
      <c r="N1507" s="22" t="str">
        <f t="shared" si="245"/>
        <v xml:space="preserve"> </v>
      </c>
      <c r="O1507" s="22" t="str">
        <f t="shared" si="241"/>
        <v/>
      </c>
      <c r="P1507" s="22" t="str">
        <f t="shared" si="246"/>
        <v/>
      </c>
      <c r="Q1507" s="22" t="str">
        <f t="shared" si="242"/>
        <v>D2</v>
      </c>
    </row>
    <row r="1508" spans="1:17" x14ac:dyDescent="0.25">
      <c r="A1508" s="125" t="str">
        <f t="shared" ref="A1508:A1571" si="247">IF(D1508="","",A1507)</f>
        <v/>
      </c>
      <c r="B1508" s="123" t="str">
        <f t="shared" ref="B1508:B1571" si="248">IF(D1508="","",B1507)</f>
        <v/>
      </c>
      <c r="C1508" s="125" t="str">
        <f t="shared" ref="C1508:C1571" si="249">IF(D1508="","",C1507)</f>
        <v/>
      </c>
      <c r="D1508" s="42"/>
      <c r="E1508" s="23" t="str">
        <f>IF(D1508="","",VLOOKUP(D1508,MASTERLIST!$A:$E,3,FALSE))</f>
        <v/>
      </c>
      <c r="F1508" s="23" t="str">
        <f>IF(D1508="","",VLOOKUP(D1508,MASTERLIST!$A:$E,4,FALSE))</f>
        <v/>
      </c>
      <c r="G1508" s="23" t="str">
        <f>IF(D1508="","",VLOOKUP(D1508,MASTERLIST!$A:$E,5,FALSE))</f>
        <v/>
      </c>
      <c r="H1508" s="23" t="str">
        <f>IF(D1508="","",VLOOKUP(D1508,MASTERLIST!$A:$E,2,FALSE))</f>
        <v/>
      </c>
      <c r="I1508" s="42"/>
      <c r="J1508" s="42"/>
      <c r="K1508" s="42"/>
      <c r="L1508" s="41" t="str">
        <f t="shared" si="243"/>
        <v/>
      </c>
      <c r="M1508" s="41" t="str">
        <f t="shared" si="244"/>
        <v/>
      </c>
      <c r="N1508" s="22" t="str">
        <f t="shared" si="245"/>
        <v xml:space="preserve"> </v>
      </c>
      <c r="O1508" s="22" t="str">
        <f t="shared" si="241"/>
        <v/>
      </c>
      <c r="P1508" s="22" t="str">
        <f t="shared" si="246"/>
        <v/>
      </c>
      <c r="Q1508" s="22" t="str">
        <f t="shared" si="242"/>
        <v>D2</v>
      </c>
    </row>
    <row r="1509" spans="1:17" x14ac:dyDescent="0.25">
      <c r="A1509" s="125" t="str">
        <f t="shared" si="247"/>
        <v/>
      </c>
      <c r="B1509" s="123" t="str">
        <f t="shared" si="248"/>
        <v/>
      </c>
      <c r="C1509" s="125" t="str">
        <f t="shared" si="249"/>
        <v/>
      </c>
      <c r="D1509" s="42"/>
      <c r="E1509" s="23" t="str">
        <f>IF(D1509="","",VLOOKUP(D1509,MASTERLIST!$A:$E,3,FALSE))</f>
        <v/>
      </c>
      <c r="F1509" s="23" t="str">
        <f>IF(D1509="","",VLOOKUP(D1509,MASTERLIST!$A:$E,4,FALSE))</f>
        <v/>
      </c>
      <c r="G1509" s="23" t="str">
        <f>IF(D1509="","",VLOOKUP(D1509,MASTERLIST!$A:$E,5,FALSE))</f>
        <v/>
      </c>
      <c r="H1509" s="23" t="str">
        <f>IF(D1509="","",VLOOKUP(D1509,MASTERLIST!$A:$E,2,FALSE))</f>
        <v/>
      </c>
      <c r="I1509" s="42"/>
      <c r="J1509" s="42"/>
      <c r="K1509" s="42"/>
      <c r="L1509" s="41" t="str">
        <f t="shared" si="243"/>
        <v/>
      </c>
      <c r="M1509" s="41" t="str">
        <f t="shared" si="244"/>
        <v/>
      </c>
      <c r="N1509" s="22" t="str">
        <f t="shared" si="245"/>
        <v xml:space="preserve"> </v>
      </c>
      <c r="O1509" s="22" t="str">
        <f t="shared" si="241"/>
        <v/>
      </c>
      <c r="P1509" s="22" t="str">
        <f t="shared" si="246"/>
        <v/>
      </c>
      <c r="Q1509" s="22" t="str">
        <f t="shared" si="242"/>
        <v>D2</v>
      </c>
    </row>
    <row r="1510" spans="1:17" x14ac:dyDescent="0.25">
      <c r="A1510" s="125" t="str">
        <f t="shared" si="247"/>
        <v/>
      </c>
      <c r="B1510" s="123" t="str">
        <f t="shared" si="248"/>
        <v/>
      </c>
      <c r="C1510" s="125" t="str">
        <f t="shared" si="249"/>
        <v/>
      </c>
      <c r="D1510" s="42"/>
      <c r="E1510" s="23" t="str">
        <f>IF(D1510="","",VLOOKUP(D1510,MASTERLIST!$A:$E,3,FALSE))</f>
        <v/>
      </c>
      <c r="F1510" s="23" t="str">
        <f>IF(D1510="","",VLOOKUP(D1510,MASTERLIST!$A:$E,4,FALSE))</f>
        <v/>
      </c>
      <c r="G1510" s="23" t="str">
        <f>IF(D1510="","",VLOOKUP(D1510,MASTERLIST!$A:$E,5,FALSE))</f>
        <v/>
      </c>
      <c r="H1510" s="23" t="str">
        <f>IF(D1510="","",VLOOKUP(D1510,MASTERLIST!$A:$E,2,FALSE))</f>
        <v/>
      </c>
      <c r="I1510" s="42"/>
      <c r="J1510" s="42"/>
      <c r="K1510" s="42"/>
      <c r="L1510" s="41" t="str">
        <f t="shared" si="243"/>
        <v/>
      </c>
      <c r="M1510" s="41" t="str">
        <f t="shared" si="244"/>
        <v/>
      </c>
      <c r="N1510" s="22" t="str">
        <f t="shared" si="245"/>
        <v xml:space="preserve"> </v>
      </c>
      <c r="O1510" s="22" t="str">
        <f t="shared" si="241"/>
        <v/>
      </c>
      <c r="P1510" s="22" t="str">
        <f t="shared" si="246"/>
        <v/>
      </c>
      <c r="Q1510" s="22" t="str">
        <f t="shared" si="242"/>
        <v>D2</v>
      </c>
    </row>
    <row r="1511" spans="1:17" x14ac:dyDescent="0.25">
      <c r="A1511" s="125" t="str">
        <f t="shared" si="247"/>
        <v/>
      </c>
      <c r="B1511" s="123" t="str">
        <f t="shared" si="248"/>
        <v/>
      </c>
      <c r="C1511" s="125" t="str">
        <f t="shared" si="249"/>
        <v/>
      </c>
      <c r="D1511" s="42"/>
      <c r="E1511" s="23" t="str">
        <f>IF(D1511="","",VLOOKUP(D1511,MASTERLIST!$A:$E,3,FALSE))</f>
        <v/>
      </c>
      <c r="F1511" s="23" t="str">
        <f>IF(D1511="","",VLOOKUP(D1511,MASTERLIST!$A:$E,4,FALSE))</f>
        <v/>
      </c>
      <c r="G1511" s="23" t="str">
        <f>IF(D1511="","",VLOOKUP(D1511,MASTERLIST!$A:$E,5,FALSE))</f>
        <v/>
      </c>
      <c r="H1511" s="23" t="str">
        <f>IF(D1511="","",VLOOKUP(D1511,MASTERLIST!$A:$E,2,FALSE))</f>
        <v/>
      </c>
      <c r="I1511" s="42"/>
      <c r="J1511" s="42"/>
      <c r="K1511" s="42"/>
      <c r="L1511" s="41" t="str">
        <f t="shared" si="243"/>
        <v/>
      </c>
      <c r="M1511" s="41" t="str">
        <f t="shared" si="244"/>
        <v/>
      </c>
      <c r="N1511" s="22" t="str">
        <f t="shared" si="245"/>
        <v xml:space="preserve"> </v>
      </c>
      <c r="O1511" s="22" t="str">
        <f t="shared" si="241"/>
        <v/>
      </c>
      <c r="P1511" s="22" t="str">
        <f t="shared" si="246"/>
        <v/>
      </c>
      <c r="Q1511" s="22" t="str">
        <f t="shared" si="242"/>
        <v>D2</v>
      </c>
    </row>
    <row r="1512" spans="1:17" x14ac:dyDescent="0.25">
      <c r="A1512" s="125" t="str">
        <f t="shared" si="247"/>
        <v/>
      </c>
      <c r="B1512" s="123" t="str">
        <f t="shared" si="248"/>
        <v/>
      </c>
      <c r="C1512" s="125" t="str">
        <f t="shared" si="249"/>
        <v/>
      </c>
      <c r="D1512" s="42"/>
      <c r="E1512" s="23" t="str">
        <f>IF(D1512="","",VLOOKUP(D1512,MASTERLIST!$A:$E,3,FALSE))</f>
        <v/>
      </c>
      <c r="F1512" s="23" t="str">
        <f>IF(D1512="","",VLOOKUP(D1512,MASTERLIST!$A:$E,4,FALSE))</f>
        <v/>
      </c>
      <c r="G1512" s="23" t="str">
        <f>IF(D1512="","",VLOOKUP(D1512,MASTERLIST!$A:$E,5,FALSE))</f>
        <v/>
      </c>
      <c r="H1512" s="23" t="str">
        <f>IF(D1512="","",VLOOKUP(D1512,MASTERLIST!$A:$E,2,FALSE))</f>
        <v/>
      </c>
      <c r="I1512" s="42"/>
      <c r="J1512" s="42"/>
      <c r="K1512" s="42"/>
      <c r="L1512" s="41" t="str">
        <f t="shared" si="243"/>
        <v/>
      </c>
      <c r="M1512" s="41" t="str">
        <f t="shared" si="244"/>
        <v/>
      </c>
      <c r="N1512" s="22" t="str">
        <f t="shared" si="245"/>
        <v xml:space="preserve"> </v>
      </c>
      <c r="O1512" s="22" t="str">
        <f t="shared" si="241"/>
        <v/>
      </c>
      <c r="P1512" s="22" t="str">
        <f t="shared" si="246"/>
        <v/>
      </c>
      <c r="Q1512" s="22" t="str">
        <f t="shared" si="242"/>
        <v>D2</v>
      </c>
    </row>
    <row r="1513" spans="1:17" x14ac:dyDescent="0.25">
      <c r="A1513" s="125" t="str">
        <f t="shared" si="247"/>
        <v/>
      </c>
      <c r="B1513" s="123" t="str">
        <f t="shared" si="248"/>
        <v/>
      </c>
      <c r="C1513" s="125" t="str">
        <f t="shared" si="249"/>
        <v/>
      </c>
      <c r="D1513" s="42"/>
      <c r="E1513" s="23" t="str">
        <f>IF(D1513="","",VLOOKUP(D1513,MASTERLIST!$A:$E,3,FALSE))</f>
        <v/>
      </c>
      <c r="F1513" s="23" t="str">
        <f>IF(D1513="","",VLOOKUP(D1513,MASTERLIST!$A:$E,4,FALSE))</f>
        <v/>
      </c>
      <c r="G1513" s="23" t="str">
        <f>IF(D1513="","",VLOOKUP(D1513,MASTERLIST!$A:$E,5,FALSE))</f>
        <v/>
      </c>
      <c r="H1513" s="23" t="str">
        <f>IF(D1513="","",VLOOKUP(D1513,MASTERLIST!$A:$E,2,FALSE))</f>
        <v/>
      </c>
      <c r="I1513" s="42"/>
      <c r="J1513" s="42"/>
      <c r="K1513" s="42"/>
      <c r="L1513" s="41" t="str">
        <f t="shared" si="243"/>
        <v/>
      </c>
      <c r="M1513" s="41" t="str">
        <f t="shared" si="244"/>
        <v/>
      </c>
      <c r="N1513" s="22" t="str">
        <f t="shared" si="245"/>
        <v xml:space="preserve"> </v>
      </c>
      <c r="O1513" s="22" t="str">
        <f t="shared" si="241"/>
        <v/>
      </c>
      <c r="P1513" s="22" t="str">
        <f t="shared" si="246"/>
        <v/>
      </c>
      <c r="Q1513" s="22" t="str">
        <f t="shared" si="242"/>
        <v>D2</v>
      </c>
    </row>
    <row r="1514" spans="1:17" x14ac:dyDescent="0.25">
      <c r="A1514" s="125" t="str">
        <f t="shared" si="247"/>
        <v/>
      </c>
      <c r="B1514" s="123" t="str">
        <f t="shared" si="248"/>
        <v/>
      </c>
      <c r="C1514" s="125" t="str">
        <f t="shared" si="249"/>
        <v/>
      </c>
      <c r="D1514" s="42"/>
      <c r="E1514" s="23" t="str">
        <f>IF(D1514="","",VLOOKUP(D1514,MASTERLIST!$A:$E,3,FALSE))</f>
        <v/>
      </c>
      <c r="F1514" s="23" t="str">
        <f>IF(D1514="","",VLOOKUP(D1514,MASTERLIST!$A:$E,4,FALSE))</f>
        <v/>
      </c>
      <c r="G1514" s="23" t="str">
        <f>IF(D1514="","",VLOOKUP(D1514,MASTERLIST!$A:$E,5,FALSE))</f>
        <v/>
      </c>
      <c r="H1514" s="23" t="str">
        <f>IF(D1514="","",VLOOKUP(D1514,MASTERLIST!$A:$E,2,FALSE))</f>
        <v/>
      </c>
      <c r="I1514" s="42"/>
      <c r="J1514" s="42"/>
      <c r="K1514" s="42"/>
      <c r="L1514" s="41" t="str">
        <f t="shared" si="243"/>
        <v/>
      </c>
      <c r="M1514" s="41" t="str">
        <f t="shared" si="244"/>
        <v/>
      </c>
      <c r="N1514" s="22" t="str">
        <f t="shared" si="245"/>
        <v xml:space="preserve"> </v>
      </c>
      <c r="O1514" s="22" t="str">
        <f t="shared" si="241"/>
        <v/>
      </c>
      <c r="P1514" s="22" t="str">
        <f t="shared" si="246"/>
        <v/>
      </c>
      <c r="Q1514" s="22" t="str">
        <f t="shared" si="242"/>
        <v>D2</v>
      </c>
    </row>
    <row r="1515" spans="1:17" x14ac:dyDescent="0.25">
      <c r="A1515" s="125" t="str">
        <f t="shared" si="247"/>
        <v/>
      </c>
      <c r="B1515" s="123" t="str">
        <f t="shared" si="248"/>
        <v/>
      </c>
      <c r="C1515" s="125" t="str">
        <f t="shared" si="249"/>
        <v/>
      </c>
      <c r="D1515" s="42"/>
      <c r="E1515" s="23" t="str">
        <f>IF(D1515="","",VLOOKUP(D1515,MASTERLIST!$A:$E,3,FALSE))</f>
        <v/>
      </c>
      <c r="F1515" s="23" t="str">
        <f>IF(D1515="","",VLOOKUP(D1515,MASTERLIST!$A:$E,4,FALSE))</f>
        <v/>
      </c>
      <c r="G1515" s="23" t="str">
        <f>IF(D1515="","",VLOOKUP(D1515,MASTERLIST!$A:$E,5,FALSE))</f>
        <v/>
      </c>
      <c r="H1515" s="23" t="str">
        <f>IF(D1515="","",VLOOKUP(D1515,MASTERLIST!$A:$E,2,FALSE))</f>
        <v/>
      </c>
      <c r="I1515" s="42"/>
      <c r="J1515" s="42"/>
      <c r="K1515" s="42"/>
      <c r="L1515" s="41" t="str">
        <f t="shared" si="243"/>
        <v/>
      </c>
      <c r="M1515" s="41" t="str">
        <f t="shared" si="244"/>
        <v/>
      </c>
      <c r="N1515" s="22" t="str">
        <f t="shared" si="245"/>
        <v xml:space="preserve"> </v>
      </c>
      <c r="O1515" s="22" t="str">
        <f t="shared" si="241"/>
        <v/>
      </c>
      <c r="P1515" s="22" t="str">
        <f t="shared" si="246"/>
        <v/>
      </c>
      <c r="Q1515" s="22" t="str">
        <f t="shared" si="242"/>
        <v>D2</v>
      </c>
    </row>
    <row r="1516" spans="1:17" x14ac:dyDescent="0.25">
      <c r="A1516" s="125" t="str">
        <f t="shared" si="247"/>
        <v/>
      </c>
      <c r="B1516" s="123" t="str">
        <f t="shared" si="248"/>
        <v/>
      </c>
      <c r="C1516" s="125" t="str">
        <f t="shared" si="249"/>
        <v/>
      </c>
      <c r="D1516" s="42"/>
      <c r="E1516" s="23" t="str">
        <f>IF(D1516="","",VLOOKUP(D1516,MASTERLIST!$A:$E,3,FALSE))</f>
        <v/>
      </c>
      <c r="F1516" s="23" t="str">
        <f>IF(D1516="","",VLOOKUP(D1516,MASTERLIST!$A:$E,4,FALSE))</f>
        <v/>
      </c>
      <c r="G1516" s="23" t="str">
        <f>IF(D1516="","",VLOOKUP(D1516,MASTERLIST!$A:$E,5,FALSE))</f>
        <v/>
      </c>
      <c r="H1516" s="23" t="str">
        <f>IF(D1516="","",VLOOKUP(D1516,MASTERLIST!$A:$E,2,FALSE))</f>
        <v/>
      </c>
      <c r="I1516" s="42"/>
      <c r="J1516" s="42"/>
      <c r="K1516" s="42"/>
      <c r="L1516" s="41" t="str">
        <f t="shared" si="243"/>
        <v/>
      </c>
      <c r="M1516" s="41" t="str">
        <f t="shared" si="244"/>
        <v/>
      </c>
      <c r="N1516" s="22" t="str">
        <f t="shared" si="245"/>
        <v xml:space="preserve"> </v>
      </c>
      <c r="O1516" s="22" t="str">
        <f t="shared" si="241"/>
        <v/>
      </c>
      <c r="P1516" s="22" t="str">
        <f t="shared" si="246"/>
        <v/>
      </c>
      <c r="Q1516" s="22" t="str">
        <f t="shared" si="242"/>
        <v>D2</v>
      </c>
    </row>
    <row r="1517" spans="1:17" x14ac:dyDescent="0.25">
      <c r="A1517" s="125" t="str">
        <f t="shared" si="247"/>
        <v/>
      </c>
      <c r="B1517" s="123" t="str">
        <f t="shared" si="248"/>
        <v/>
      </c>
      <c r="C1517" s="125" t="str">
        <f t="shared" si="249"/>
        <v/>
      </c>
      <c r="D1517" s="42"/>
      <c r="E1517" s="23" t="str">
        <f>IF(D1517="","",VLOOKUP(D1517,MASTERLIST!$A:$E,3,FALSE))</f>
        <v/>
      </c>
      <c r="F1517" s="23" t="str">
        <f>IF(D1517="","",VLOOKUP(D1517,MASTERLIST!$A:$E,4,FALSE))</f>
        <v/>
      </c>
      <c r="G1517" s="23" t="str">
        <f>IF(D1517="","",VLOOKUP(D1517,MASTERLIST!$A:$E,5,FALSE))</f>
        <v/>
      </c>
      <c r="H1517" s="23" t="str">
        <f>IF(D1517="","",VLOOKUP(D1517,MASTERLIST!$A:$E,2,FALSE))</f>
        <v/>
      </c>
      <c r="I1517" s="42"/>
      <c r="J1517" s="42"/>
      <c r="K1517" s="42"/>
      <c r="L1517" s="41" t="str">
        <f t="shared" si="243"/>
        <v/>
      </c>
      <c r="M1517" s="41" t="str">
        <f t="shared" si="244"/>
        <v/>
      </c>
      <c r="N1517" s="22" t="str">
        <f t="shared" si="245"/>
        <v xml:space="preserve"> </v>
      </c>
      <c r="O1517" s="22" t="str">
        <f t="shared" si="241"/>
        <v/>
      </c>
      <c r="P1517" s="22" t="str">
        <f t="shared" si="246"/>
        <v/>
      </c>
      <c r="Q1517" s="22" t="str">
        <f t="shared" si="242"/>
        <v>D2</v>
      </c>
    </row>
    <row r="1518" spans="1:17" x14ac:dyDescent="0.25">
      <c r="A1518" s="125" t="str">
        <f t="shared" si="247"/>
        <v/>
      </c>
      <c r="B1518" s="123" t="str">
        <f t="shared" si="248"/>
        <v/>
      </c>
      <c r="C1518" s="125" t="str">
        <f t="shared" si="249"/>
        <v/>
      </c>
      <c r="D1518" s="42"/>
      <c r="E1518" s="23" t="str">
        <f>IF(D1518="","",VLOOKUP(D1518,MASTERLIST!$A:$E,3,FALSE))</f>
        <v/>
      </c>
      <c r="F1518" s="23" t="str">
        <f>IF(D1518="","",VLOOKUP(D1518,MASTERLIST!$A:$E,4,FALSE))</f>
        <v/>
      </c>
      <c r="G1518" s="23" t="str">
        <f>IF(D1518="","",VLOOKUP(D1518,MASTERLIST!$A:$E,5,FALSE))</f>
        <v/>
      </c>
      <c r="H1518" s="23" t="str">
        <f>IF(D1518="","",VLOOKUP(D1518,MASTERLIST!$A:$E,2,FALSE))</f>
        <v/>
      </c>
      <c r="I1518" s="42"/>
      <c r="J1518" s="42"/>
      <c r="K1518" s="42"/>
      <c r="L1518" s="41" t="str">
        <f t="shared" si="243"/>
        <v/>
      </c>
      <c r="M1518" s="41" t="str">
        <f t="shared" si="244"/>
        <v/>
      </c>
      <c r="N1518" s="22" t="str">
        <f t="shared" si="245"/>
        <v xml:space="preserve"> </v>
      </c>
      <c r="O1518" s="22" t="str">
        <f t="shared" si="241"/>
        <v/>
      </c>
      <c r="P1518" s="22" t="str">
        <f t="shared" si="246"/>
        <v/>
      </c>
      <c r="Q1518" s="22" t="str">
        <f t="shared" si="242"/>
        <v>D2</v>
      </c>
    </row>
    <row r="1519" spans="1:17" x14ac:dyDescent="0.25">
      <c r="A1519" s="125" t="str">
        <f t="shared" si="247"/>
        <v/>
      </c>
      <c r="B1519" s="123" t="str">
        <f t="shared" si="248"/>
        <v/>
      </c>
      <c r="C1519" s="125" t="str">
        <f t="shared" si="249"/>
        <v/>
      </c>
      <c r="D1519" s="42"/>
      <c r="E1519" s="23" t="str">
        <f>IF(D1519="","",VLOOKUP(D1519,MASTERLIST!$A:$E,3,FALSE))</f>
        <v/>
      </c>
      <c r="F1519" s="23" t="str">
        <f>IF(D1519="","",VLOOKUP(D1519,MASTERLIST!$A:$E,4,FALSE))</f>
        <v/>
      </c>
      <c r="G1519" s="23" t="str">
        <f>IF(D1519="","",VLOOKUP(D1519,MASTERLIST!$A:$E,5,FALSE))</f>
        <v/>
      </c>
      <c r="H1519" s="23" t="str">
        <f>IF(D1519="","",VLOOKUP(D1519,MASTERLIST!$A:$E,2,FALSE))</f>
        <v/>
      </c>
      <c r="I1519" s="42"/>
      <c r="J1519" s="42"/>
      <c r="K1519" s="42"/>
      <c r="L1519" s="41" t="str">
        <f t="shared" si="243"/>
        <v/>
      </c>
      <c r="M1519" s="41" t="str">
        <f t="shared" si="244"/>
        <v/>
      </c>
      <c r="N1519" s="22" t="str">
        <f t="shared" si="245"/>
        <v xml:space="preserve"> </v>
      </c>
      <c r="O1519" s="22" t="str">
        <f t="shared" si="241"/>
        <v/>
      </c>
      <c r="P1519" s="22" t="str">
        <f t="shared" si="246"/>
        <v/>
      </c>
      <c r="Q1519" s="22" t="str">
        <f t="shared" si="242"/>
        <v>D2</v>
      </c>
    </row>
    <row r="1520" spans="1:17" x14ac:dyDescent="0.25">
      <c r="A1520" s="125" t="str">
        <f t="shared" si="247"/>
        <v/>
      </c>
      <c r="B1520" s="123" t="str">
        <f t="shared" si="248"/>
        <v/>
      </c>
      <c r="C1520" s="125" t="str">
        <f t="shared" si="249"/>
        <v/>
      </c>
      <c r="D1520" s="42"/>
      <c r="E1520" s="23" t="str">
        <f>IF(D1520="","",VLOOKUP(D1520,MASTERLIST!$A:$E,3,FALSE))</f>
        <v/>
      </c>
      <c r="F1520" s="23" t="str">
        <f>IF(D1520="","",VLOOKUP(D1520,MASTERLIST!$A:$E,4,FALSE))</f>
        <v/>
      </c>
      <c r="G1520" s="23" t="str">
        <f>IF(D1520="","",VLOOKUP(D1520,MASTERLIST!$A:$E,5,FALSE))</f>
        <v/>
      </c>
      <c r="H1520" s="23" t="str">
        <f>IF(D1520="","",VLOOKUP(D1520,MASTERLIST!$A:$E,2,FALSE))</f>
        <v/>
      </c>
      <c r="I1520" s="42"/>
      <c r="J1520" s="42"/>
      <c r="K1520" s="42"/>
      <c r="L1520" s="41" t="str">
        <f t="shared" si="243"/>
        <v/>
      </c>
      <c r="M1520" s="41" t="str">
        <f t="shared" si="244"/>
        <v/>
      </c>
      <c r="N1520" s="22" t="str">
        <f t="shared" si="245"/>
        <v xml:space="preserve"> </v>
      </c>
      <c r="O1520" s="22" t="str">
        <f t="shared" si="241"/>
        <v/>
      </c>
      <c r="P1520" s="22" t="str">
        <f t="shared" si="246"/>
        <v/>
      </c>
      <c r="Q1520" s="22" t="str">
        <f t="shared" si="242"/>
        <v>D2</v>
      </c>
    </row>
    <row r="1521" spans="1:17" x14ac:dyDescent="0.25">
      <c r="A1521" s="125" t="str">
        <f t="shared" si="247"/>
        <v/>
      </c>
      <c r="B1521" s="123" t="str">
        <f t="shared" si="248"/>
        <v/>
      </c>
      <c r="C1521" s="125" t="str">
        <f t="shared" si="249"/>
        <v/>
      </c>
      <c r="D1521" s="42"/>
      <c r="E1521" s="23" t="str">
        <f>IF(D1521="","",VLOOKUP(D1521,MASTERLIST!$A:$E,3,FALSE))</f>
        <v/>
      </c>
      <c r="F1521" s="23" t="str">
        <f>IF(D1521="","",VLOOKUP(D1521,MASTERLIST!$A:$E,4,FALSE))</f>
        <v/>
      </c>
      <c r="G1521" s="23" t="str">
        <f>IF(D1521="","",VLOOKUP(D1521,MASTERLIST!$A:$E,5,FALSE))</f>
        <v/>
      </c>
      <c r="H1521" s="23" t="str">
        <f>IF(D1521="","",VLOOKUP(D1521,MASTERLIST!$A:$E,2,FALSE))</f>
        <v/>
      </c>
      <c r="I1521" s="42"/>
      <c r="J1521" s="42"/>
      <c r="K1521" s="42"/>
      <c r="L1521" s="41" t="str">
        <f t="shared" si="243"/>
        <v/>
      </c>
      <c r="M1521" s="41" t="str">
        <f t="shared" si="244"/>
        <v/>
      </c>
      <c r="N1521" s="22" t="str">
        <f t="shared" si="245"/>
        <v xml:space="preserve"> </v>
      </c>
      <c r="O1521" s="22" t="str">
        <f t="shared" si="241"/>
        <v/>
      </c>
      <c r="P1521" s="22" t="str">
        <f t="shared" si="246"/>
        <v/>
      </c>
      <c r="Q1521" s="22" t="str">
        <f t="shared" si="242"/>
        <v>D2</v>
      </c>
    </row>
    <row r="1522" spans="1:17" x14ac:dyDescent="0.25">
      <c r="A1522" s="125" t="str">
        <f t="shared" si="247"/>
        <v/>
      </c>
      <c r="B1522" s="123" t="str">
        <f t="shared" si="248"/>
        <v/>
      </c>
      <c r="C1522" s="125" t="str">
        <f t="shared" si="249"/>
        <v/>
      </c>
      <c r="D1522" s="42"/>
      <c r="E1522" s="23" t="str">
        <f>IF(D1522="","",VLOOKUP(D1522,MASTERLIST!$A:$E,3,FALSE))</f>
        <v/>
      </c>
      <c r="F1522" s="23" t="str">
        <f>IF(D1522="","",VLOOKUP(D1522,MASTERLIST!$A:$E,4,FALSE))</f>
        <v/>
      </c>
      <c r="G1522" s="23" t="str">
        <f>IF(D1522="","",VLOOKUP(D1522,MASTERLIST!$A:$E,5,FALSE))</f>
        <v/>
      </c>
      <c r="H1522" s="23" t="str">
        <f>IF(D1522="","",VLOOKUP(D1522,MASTERLIST!$A:$E,2,FALSE))</f>
        <v/>
      </c>
      <c r="I1522" s="42"/>
      <c r="J1522" s="42"/>
      <c r="K1522" s="42"/>
      <c r="L1522" s="41" t="str">
        <f t="shared" si="243"/>
        <v/>
      </c>
      <c r="M1522" s="41" t="str">
        <f t="shared" si="244"/>
        <v/>
      </c>
      <c r="N1522" s="22" t="str">
        <f t="shared" si="245"/>
        <v xml:space="preserve"> </v>
      </c>
      <c r="O1522" s="22" t="str">
        <f t="shared" si="241"/>
        <v/>
      </c>
      <c r="P1522" s="22" t="str">
        <f t="shared" si="246"/>
        <v/>
      </c>
      <c r="Q1522" s="22" t="str">
        <f t="shared" si="242"/>
        <v>D2</v>
      </c>
    </row>
    <row r="1523" spans="1:17" x14ac:dyDescent="0.25">
      <c r="A1523" s="125" t="str">
        <f t="shared" si="247"/>
        <v/>
      </c>
      <c r="B1523" s="123" t="str">
        <f t="shared" si="248"/>
        <v/>
      </c>
      <c r="C1523" s="125" t="str">
        <f t="shared" si="249"/>
        <v/>
      </c>
      <c r="D1523" s="42"/>
      <c r="E1523" s="23" t="str">
        <f>IF(D1523="","",VLOOKUP(D1523,MASTERLIST!$A:$E,3,FALSE))</f>
        <v/>
      </c>
      <c r="F1523" s="23" t="str">
        <f>IF(D1523="","",VLOOKUP(D1523,MASTERLIST!$A:$E,4,FALSE))</f>
        <v/>
      </c>
      <c r="G1523" s="23" t="str">
        <f>IF(D1523="","",VLOOKUP(D1523,MASTERLIST!$A:$E,5,FALSE))</f>
        <v/>
      </c>
      <c r="H1523" s="23" t="str">
        <f>IF(D1523="","",VLOOKUP(D1523,MASTERLIST!$A:$E,2,FALSE))</f>
        <v/>
      </c>
      <c r="I1523" s="42"/>
      <c r="J1523" s="42"/>
      <c r="K1523" s="42"/>
      <c r="L1523" s="41" t="str">
        <f t="shared" si="243"/>
        <v/>
      </c>
      <c r="M1523" s="41" t="str">
        <f t="shared" si="244"/>
        <v/>
      </c>
      <c r="N1523" s="22" t="str">
        <f t="shared" si="245"/>
        <v xml:space="preserve"> </v>
      </c>
      <c r="O1523" s="22" t="str">
        <f t="shared" si="241"/>
        <v/>
      </c>
      <c r="P1523" s="22" t="str">
        <f t="shared" si="246"/>
        <v/>
      </c>
      <c r="Q1523" s="22" t="str">
        <f t="shared" si="242"/>
        <v>D2</v>
      </c>
    </row>
    <row r="1524" spans="1:17" x14ac:dyDescent="0.25">
      <c r="A1524" s="125" t="str">
        <f t="shared" si="247"/>
        <v/>
      </c>
      <c r="B1524" s="123" t="str">
        <f t="shared" si="248"/>
        <v/>
      </c>
      <c r="C1524" s="125" t="str">
        <f t="shared" si="249"/>
        <v/>
      </c>
      <c r="D1524" s="42"/>
      <c r="E1524" s="23" t="str">
        <f>IF(D1524="","",VLOOKUP(D1524,MASTERLIST!$A:$E,3,FALSE))</f>
        <v/>
      </c>
      <c r="F1524" s="23" t="str">
        <f>IF(D1524="","",VLOOKUP(D1524,MASTERLIST!$A:$E,4,FALSE))</f>
        <v/>
      </c>
      <c r="G1524" s="23" t="str">
        <f>IF(D1524="","",VLOOKUP(D1524,MASTERLIST!$A:$E,5,FALSE))</f>
        <v/>
      </c>
      <c r="H1524" s="23" t="str">
        <f>IF(D1524="","",VLOOKUP(D1524,MASTERLIST!$A:$E,2,FALSE))</f>
        <v/>
      </c>
      <c r="I1524" s="42"/>
      <c r="J1524" s="42"/>
      <c r="K1524" s="42"/>
      <c r="L1524" s="41" t="str">
        <f t="shared" si="243"/>
        <v/>
      </c>
      <c r="M1524" s="41" t="str">
        <f t="shared" si="244"/>
        <v/>
      </c>
      <c r="N1524" s="22" t="str">
        <f t="shared" si="245"/>
        <v xml:space="preserve"> </v>
      </c>
      <c r="O1524" s="22" t="str">
        <f t="shared" si="241"/>
        <v/>
      </c>
      <c r="P1524" s="22" t="str">
        <f t="shared" si="246"/>
        <v/>
      </c>
      <c r="Q1524" s="22" t="str">
        <f t="shared" si="242"/>
        <v>D2</v>
      </c>
    </row>
    <row r="1525" spans="1:17" x14ac:dyDescent="0.25">
      <c r="A1525" s="125" t="str">
        <f t="shared" si="247"/>
        <v/>
      </c>
      <c r="B1525" s="123" t="str">
        <f t="shared" si="248"/>
        <v/>
      </c>
      <c r="C1525" s="125" t="str">
        <f t="shared" si="249"/>
        <v/>
      </c>
      <c r="D1525" s="42"/>
      <c r="E1525" s="23" t="str">
        <f>IF(D1525="","",VLOOKUP(D1525,MASTERLIST!$A:$E,3,FALSE))</f>
        <v/>
      </c>
      <c r="F1525" s="23" t="str">
        <f>IF(D1525="","",VLOOKUP(D1525,MASTERLIST!$A:$E,4,FALSE))</f>
        <v/>
      </c>
      <c r="G1525" s="23" t="str">
        <f>IF(D1525="","",VLOOKUP(D1525,MASTERLIST!$A:$E,5,FALSE))</f>
        <v/>
      </c>
      <c r="H1525" s="23" t="str">
        <f>IF(D1525="","",VLOOKUP(D1525,MASTERLIST!$A:$E,2,FALSE))</f>
        <v/>
      </c>
      <c r="I1525" s="42"/>
      <c r="J1525" s="42"/>
      <c r="K1525" s="42"/>
      <c r="L1525" s="41" t="str">
        <f t="shared" si="243"/>
        <v/>
      </c>
      <c r="M1525" s="41" t="str">
        <f t="shared" si="244"/>
        <v/>
      </c>
      <c r="N1525" s="22" t="str">
        <f t="shared" si="245"/>
        <v xml:space="preserve"> </v>
      </c>
      <c r="O1525" s="22" t="str">
        <f t="shared" si="241"/>
        <v/>
      </c>
      <c r="P1525" s="22" t="str">
        <f t="shared" si="246"/>
        <v/>
      </c>
      <c r="Q1525" s="22" t="str">
        <f t="shared" si="242"/>
        <v>D2</v>
      </c>
    </row>
    <row r="1526" spans="1:17" x14ac:dyDescent="0.25">
      <c r="A1526" s="125" t="str">
        <f t="shared" si="247"/>
        <v/>
      </c>
      <c r="B1526" s="123" t="str">
        <f t="shared" si="248"/>
        <v/>
      </c>
      <c r="C1526" s="125" t="str">
        <f t="shared" si="249"/>
        <v/>
      </c>
      <c r="D1526" s="42"/>
      <c r="E1526" s="23" t="str">
        <f>IF(D1526="","",VLOOKUP(D1526,MASTERLIST!$A:$E,3,FALSE))</f>
        <v/>
      </c>
      <c r="F1526" s="23" t="str">
        <f>IF(D1526="","",VLOOKUP(D1526,MASTERLIST!$A:$E,4,FALSE))</f>
        <v/>
      </c>
      <c r="G1526" s="23" t="str">
        <f>IF(D1526="","",VLOOKUP(D1526,MASTERLIST!$A:$E,5,FALSE))</f>
        <v/>
      </c>
      <c r="H1526" s="23" t="str">
        <f>IF(D1526="","",VLOOKUP(D1526,MASTERLIST!$A:$E,2,FALSE))</f>
        <v/>
      </c>
      <c r="I1526" s="42"/>
      <c r="J1526" s="42"/>
      <c r="K1526" s="42"/>
      <c r="L1526" s="41" t="str">
        <f t="shared" si="243"/>
        <v/>
      </c>
      <c r="M1526" s="41" t="str">
        <f t="shared" si="244"/>
        <v/>
      </c>
      <c r="N1526" s="22" t="str">
        <f t="shared" si="245"/>
        <v xml:space="preserve"> </v>
      </c>
      <c r="O1526" s="22" t="str">
        <f t="shared" si="241"/>
        <v/>
      </c>
      <c r="P1526" s="22" t="str">
        <f t="shared" si="246"/>
        <v/>
      </c>
      <c r="Q1526" s="22" t="str">
        <f t="shared" si="242"/>
        <v>D2</v>
      </c>
    </row>
    <row r="1527" spans="1:17" x14ac:dyDescent="0.25">
      <c r="A1527" s="125" t="str">
        <f t="shared" si="247"/>
        <v/>
      </c>
      <c r="B1527" s="123" t="str">
        <f t="shared" si="248"/>
        <v/>
      </c>
      <c r="C1527" s="125" t="str">
        <f t="shared" si="249"/>
        <v/>
      </c>
      <c r="D1527" s="42"/>
      <c r="E1527" s="23" t="str">
        <f>IF(D1527="","",VLOOKUP(D1527,MASTERLIST!$A:$E,3,FALSE))</f>
        <v/>
      </c>
      <c r="F1527" s="23" t="str">
        <f>IF(D1527="","",VLOOKUP(D1527,MASTERLIST!$A:$E,4,FALSE))</f>
        <v/>
      </c>
      <c r="G1527" s="23" t="str">
        <f>IF(D1527="","",VLOOKUP(D1527,MASTERLIST!$A:$E,5,FALSE))</f>
        <v/>
      </c>
      <c r="H1527" s="23" t="str">
        <f>IF(D1527="","",VLOOKUP(D1527,MASTERLIST!$A:$E,2,FALSE))</f>
        <v/>
      </c>
      <c r="I1527" s="42"/>
      <c r="J1527" s="42"/>
      <c r="K1527" s="42"/>
      <c r="L1527" s="41" t="str">
        <f t="shared" si="243"/>
        <v/>
      </c>
      <c r="M1527" s="41" t="str">
        <f t="shared" si="244"/>
        <v/>
      </c>
      <c r="N1527" s="22" t="str">
        <f t="shared" si="245"/>
        <v xml:space="preserve"> </v>
      </c>
      <c r="O1527" s="22" t="str">
        <f t="shared" si="241"/>
        <v/>
      </c>
      <c r="P1527" s="22" t="str">
        <f t="shared" si="246"/>
        <v/>
      </c>
      <c r="Q1527" s="22" t="str">
        <f t="shared" si="242"/>
        <v>D2</v>
      </c>
    </row>
    <row r="1528" spans="1:17" x14ac:dyDescent="0.25">
      <c r="A1528" s="125" t="str">
        <f t="shared" si="247"/>
        <v/>
      </c>
      <c r="B1528" s="123" t="str">
        <f t="shared" si="248"/>
        <v/>
      </c>
      <c r="C1528" s="125" t="str">
        <f t="shared" si="249"/>
        <v/>
      </c>
      <c r="D1528" s="42"/>
      <c r="E1528" s="23" t="str">
        <f>IF(D1528="","",VLOOKUP(D1528,MASTERLIST!$A:$E,3,FALSE))</f>
        <v/>
      </c>
      <c r="F1528" s="23" t="str">
        <f>IF(D1528="","",VLOOKUP(D1528,MASTERLIST!$A:$E,4,FALSE))</f>
        <v/>
      </c>
      <c r="G1528" s="23" t="str">
        <f>IF(D1528="","",VLOOKUP(D1528,MASTERLIST!$A:$E,5,FALSE))</f>
        <v/>
      </c>
      <c r="H1528" s="23" t="str">
        <f>IF(D1528="","",VLOOKUP(D1528,MASTERLIST!$A:$E,2,FALSE))</f>
        <v/>
      </c>
      <c r="I1528" s="42"/>
      <c r="J1528" s="42"/>
      <c r="K1528" s="42"/>
      <c r="L1528" s="41" t="str">
        <f t="shared" si="243"/>
        <v/>
      </c>
      <c r="M1528" s="41" t="str">
        <f t="shared" si="244"/>
        <v/>
      </c>
      <c r="N1528" s="22" t="str">
        <f t="shared" si="245"/>
        <v xml:space="preserve"> </v>
      </c>
      <c r="O1528" s="22" t="str">
        <f t="shared" si="241"/>
        <v/>
      </c>
      <c r="P1528" s="22" t="str">
        <f t="shared" si="246"/>
        <v/>
      </c>
      <c r="Q1528" s="22" t="str">
        <f t="shared" si="242"/>
        <v>D2</v>
      </c>
    </row>
    <row r="1529" spans="1:17" x14ac:dyDescent="0.25">
      <c r="A1529" s="125" t="str">
        <f t="shared" si="247"/>
        <v/>
      </c>
      <c r="B1529" s="123" t="str">
        <f t="shared" si="248"/>
        <v/>
      </c>
      <c r="C1529" s="125" t="str">
        <f t="shared" si="249"/>
        <v/>
      </c>
      <c r="D1529" s="42"/>
      <c r="E1529" s="23" t="str">
        <f>IF(D1529="","",VLOOKUP(D1529,MASTERLIST!$A:$E,3,FALSE))</f>
        <v/>
      </c>
      <c r="F1529" s="23" t="str">
        <f>IF(D1529="","",VLOOKUP(D1529,MASTERLIST!$A:$E,4,FALSE))</f>
        <v/>
      </c>
      <c r="G1529" s="23" t="str">
        <f>IF(D1529="","",VLOOKUP(D1529,MASTERLIST!$A:$E,5,FALSE))</f>
        <v/>
      </c>
      <c r="H1529" s="23" t="str">
        <f>IF(D1529="","",VLOOKUP(D1529,MASTERLIST!$A:$E,2,FALSE))</f>
        <v/>
      </c>
      <c r="I1529" s="42"/>
      <c r="J1529" s="42"/>
      <c r="K1529" s="42"/>
      <c r="L1529" s="41" t="str">
        <f t="shared" si="243"/>
        <v/>
      </c>
      <c r="M1529" s="41" t="str">
        <f t="shared" si="244"/>
        <v/>
      </c>
      <c r="N1529" s="22" t="str">
        <f t="shared" si="245"/>
        <v xml:space="preserve"> </v>
      </c>
      <c r="O1529" s="22" t="str">
        <f t="shared" si="241"/>
        <v/>
      </c>
      <c r="P1529" s="22" t="str">
        <f t="shared" si="246"/>
        <v/>
      </c>
      <c r="Q1529" s="22" t="str">
        <f t="shared" si="242"/>
        <v>D2</v>
      </c>
    </row>
    <row r="1530" spans="1:17" x14ac:dyDescent="0.25">
      <c r="A1530" s="125" t="str">
        <f t="shared" si="247"/>
        <v/>
      </c>
      <c r="B1530" s="123" t="str">
        <f t="shared" si="248"/>
        <v/>
      </c>
      <c r="C1530" s="125" t="str">
        <f t="shared" si="249"/>
        <v/>
      </c>
      <c r="D1530" s="42"/>
      <c r="E1530" s="23" t="str">
        <f>IF(D1530="","",VLOOKUP(D1530,MASTERLIST!$A:$E,3,FALSE))</f>
        <v/>
      </c>
      <c r="F1530" s="23" t="str">
        <f>IF(D1530="","",VLOOKUP(D1530,MASTERLIST!$A:$E,4,FALSE))</f>
        <v/>
      </c>
      <c r="G1530" s="23" t="str">
        <f>IF(D1530="","",VLOOKUP(D1530,MASTERLIST!$A:$E,5,FALSE))</f>
        <v/>
      </c>
      <c r="H1530" s="23" t="str">
        <f>IF(D1530="","",VLOOKUP(D1530,MASTERLIST!$A:$E,2,FALSE))</f>
        <v/>
      </c>
      <c r="I1530" s="42"/>
      <c r="J1530" s="42"/>
      <c r="K1530" s="42"/>
      <c r="L1530" s="41" t="str">
        <f t="shared" si="243"/>
        <v/>
      </c>
      <c r="M1530" s="41" t="str">
        <f t="shared" si="244"/>
        <v/>
      </c>
      <c r="N1530" s="22" t="str">
        <f t="shared" si="245"/>
        <v xml:space="preserve"> </v>
      </c>
      <c r="O1530" s="22" t="str">
        <f t="shared" si="241"/>
        <v/>
      </c>
      <c r="P1530" s="22" t="str">
        <f t="shared" si="246"/>
        <v/>
      </c>
      <c r="Q1530" s="22" t="str">
        <f t="shared" si="242"/>
        <v>D2</v>
      </c>
    </row>
    <row r="1531" spans="1:17" x14ac:dyDescent="0.25">
      <c r="A1531" s="125" t="str">
        <f t="shared" si="247"/>
        <v/>
      </c>
      <c r="B1531" s="123" t="str">
        <f t="shared" si="248"/>
        <v/>
      </c>
      <c r="C1531" s="125" t="str">
        <f t="shared" si="249"/>
        <v/>
      </c>
      <c r="D1531" s="42"/>
      <c r="E1531" s="23" t="str">
        <f>IF(D1531="","",VLOOKUP(D1531,MASTERLIST!$A:$E,3,FALSE))</f>
        <v/>
      </c>
      <c r="F1531" s="23" t="str">
        <f>IF(D1531="","",VLOOKUP(D1531,MASTERLIST!$A:$E,4,FALSE))</f>
        <v/>
      </c>
      <c r="G1531" s="23" t="str">
        <f>IF(D1531="","",VLOOKUP(D1531,MASTERLIST!$A:$E,5,FALSE))</f>
        <v/>
      </c>
      <c r="H1531" s="23" t="str">
        <f>IF(D1531="","",VLOOKUP(D1531,MASTERLIST!$A:$E,2,FALSE))</f>
        <v/>
      </c>
      <c r="I1531" s="42"/>
      <c r="J1531" s="42"/>
      <c r="K1531" s="42"/>
      <c r="L1531" s="41" t="str">
        <f t="shared" si="243"/>
        <v/>
      </c>
      <c r="M1531" s="41" t="str">
        <f t="shared" si="244"/>
        <v/>
      </c>
      <c r="N1531" s="22" t="str">
        <f t="shared" si="245"/>
        <v xml:space="preserve"> </v>
      </c>
      <c r="O1531" s="22" t="str">
        <f t="shared" si="241"/>
        <v/>
      </c>
      <c r="P1531" s="22" t="str">
        <f t="shared" si="246"/>
        <v/>
      </c>
      <c r="Q1531" s="22" t="str">
        <f t="shared" si="242"/>
        <v>D2</v>
      </c>
    </row>
    <row r="1532" spans="1:17" x14ac:dyDescent="0.25">
      <c r="A1532" s="125" t="str">
        <f t="shared" si="247"/>
        <v/>
      </c>
      <c r="B1532" s="123" t="str">
        <f t="shared" si="248"/>
        <v/>
      </c>
      <c r="C1532" s="125" t="str">
        <f t="shared" si="249"/>
        <v/>
      </c>
      <c r="D1532" s="42"/>
      <c r="E1532" s="23" t="str">
        <f>IF(D1532="","",VLOOKUP(D1532,MASTERLIST!$A:$E,3,FALSE))</f>
        <v/>
      </c>
      <c r="F1532" s="23" t="str">
        <f>IF(D1532="","",VLOOKUP(D1532,MASTERLIST!$A:$E,4,FALSE))</f>
        <v/>
      </c>
      <c r="G1532" s="23" t="str">
        <f>IF(D1532="","",VLOOKUP(D1532,MASTERLIST!$A:$E,5,FALSE))</f>
        <v/>
      </c>
      <c r="H1532" s="23" t="str">
        <f>IF(D1532="","",VLOOKUP(D1532,MASTERLIST!$A:$E,2,FALSE))</f>
        <v/>
      </c>
      <c r="I1532" s="42"/>
      <c r="J1532" s="42"/>
      <c r="K1532" s="42"/>
      <c r="L1532" s="41" t="str">
        <f t="shared" si="243"/>
        <v/>
      </c>
      <c r="M1532" s="41" t="str">
        <f t="shared" si="244"/>
        <v/>
      </c>
      <c r="N1532" s="22" t="str">
        <f t="shared" si="245"/>
        <v xml:space="preserve"> </v>
      </c>
      <c r="O1532" s="22" t="str">
        <f t="shared" si="241"/>
        <v/>
      </c>
      <c r="P1532" s="22" t="str">
        <f t="shared" si="246"/>
        <v/>
      </c>
      <c r="Q1532" s="22" t="str">
        <f t="shared" si="242"/>
        <v>D2</v>
      </c>
    </row>
    <row r="1533" spans="1:17" x14ac:dyDescent="0.25">
      <c r="A1533" s="125" t="str">
        <f t="shared" si="247"/>
        <v/>
      </c>
      <c r="B1533" s="123" t="str">
        <f t="shared" si="248"/>
        <v/>
      </c>
      <c r="C1533" s="125" t="str">
        <f t="shared" si="249"/>
        <v/>
      </c>
      <c r="D1533" s="42"/>
      <c r="E1533" s="23" t="str">
        <f>IF(D1533="","",VLOOKUP(D1533,MASTERLIST!$A:$E,3,FALSE))</f>
        <v/>
      </c>
      <c r="F1533" s="23" t="str">
        <f>IF(D1533="","",VLOOKUP(D1533,MASTERLIST!$A:$E,4,FALSE))</f>
        <v/>
      </c>
      <c r="G1533" s="23" t="str">
        <f>IF(D1533="","",VLOOKUP(D1533,MASTERLIST!$A:$E,5,FALSE))</f>
        <v/>
      </c>
      <c r="H1533" s="23" t="str">
        <f>IF(D1533="","",VLOOKUP(D1533,MASTERLIST!$A:$E,2,FALSE))</f>
        <v/>
      </c>
      <c r="I1533" s="42"/>
      <c r="J1533" s="42"/>
      <c r="K1533" s="42"/>
      <c r="L1533" s="41" t="str">
        <f t="shared" si="243"/>
        <v/>
      </c>
      <c r="M1533" s="41" t="str">
        <f t="shared" si="244"/>
        <v/>
      </c>
      <c r="N1533" s="22" t="str">
        <f t="shared" si="245"/>
        <v xml:space="preserve"> </v>
      </c>
      <c r="O1533" s="22" t="str">
        <f t="shared" si="241"/>
        <v/>
      </c>
      <c r="P1533" s="22" t="str">
        <f t="shared" si="246"/>
        <v/>
      </c>
      <c r="Q1533" s="22" t="str">
        <f t="shared" si="242"/>
        <v>D2</v>
      </c>
    </row>
    <row r="1534" spans="1:17" x14ac:dyDescent="0.25">
      <c r="A1534" s="125" t="str">
        <f t="shared" si="247"/>
        <v/>
      </c>
      <c r="B1534" s="123" t="str">
        <f t="shared" si="248"/>
        <v/>
      </c>
      <c r="C1534" s="125" t="str">
        <f t="shared" si="249"/>
        <v/>
      </c>
      <c r="D1534" s="42"/>
      <c r="E1534" s="23" t="str">
        <f>IF(D1534="","",VLOOKUP(D1534,MASTERLIST!$A:$E,3,FALSE))</f>
        <v/>
      </c>
      <c r="F1534" s="23" t="str">
        <f>IF(D1534="","",VLOOKUP(D1534,MASTERLIST!$A:$E,4,FALSE))</f>
        <v/>
      </c>
      <c r="G1534" s="23" t="str">
        <f>IF(D1534="","",VLOOKUP(D1534,MASTERLIST!$A:$E,5,FALSE))</f>
        <v/>
      </c>
      <c r="H1534" s="23" t="str">
        <f>IF(D1534="","",VLOOKUP(D1534,MASTERLIST!$A:$E,2,FALSE))</f>
        <v/>
      </c>
      <c r="I1534" s="42"/>
      <c r="J1534" s="42"/>
      <c r="K1534" s="42"/>
      <c r="L1534" s="41" t="str">
        <f t="shared" si="243"/>
        <v/>
      </c>
      <c r="M1534" s="41" t="str">
        <f t="shared" si="244"/>
        <v/>
      </c>
      <c r="N1534" s="22" t="str">
        <f t="shared" si="245"/>
        <v xml:space="preserve"> </v>
      </c>
      <c r="O1534" s="22" t="str">
        <f t="shared" si="241"/>
        <v/>
      </c>
      <c r="P1534" s="22" t="str">
        <f t="shared" si="246"/>
        <v/>
      </c>
      <c r="Q1534" s="22" t="str">
        <f t="shared" si="242"/>
        <v>D2</v>
      </c>
    </row>
    <row r="1535" spans="1:17" x14ac:dyDescent="0.25">
      <c r="A1535" s="125" t="str">
        <f t="shared" si="247"/>
        <v/>
      </c>
      <c r="B1535" s="123" t="str">
        <f t="shared" si="248"/>
        <v/>
      </c>
      <c r="C1535" s="125" t="str">
        <f t="shared" si="249"/>
        <v/>
      </c>
      <c r="D1535" s="42"/>
      <c r="E1535" s="23" t="str">
        <f>IF(D1535="","",VLOOKUP(D1535,MASTERLIST!$A:$E,3,FALSE))</f>
        <v/>
      </c>
      <c r="F1535" s="23" t="str">
        <f>IF(D1535="","",VLOOKUP(D1535,MASTERLIST!$A:$E,4,FALSE))</f>
        <v/>
      </c>
      <c r="G1535" s="23" t="str">
        <f>IF(D1535="","",VLOOKUP(D1535,MASTERLIST!$A:$E,5,FALSE))</f>
        <v/>
      </c>
      <c r="H1535" s="23" t="str">
        <f>IF(D1535="","",VLOOKUP(D1535,MASTERLIST!$A:$E,2,FALSE))</f>
        <v/>
      </c>
      <c r="I1535" s="42"/>
      <c r="J1535" s="42"/>
      <c r="K1535" s="42"/>
      <c r="L1535" s="41" t="str">
        <f t="shared" si="243"/>
        <v/>
      </c>
      <c r="M1535" s="41" t="str">
        <f t="shared" si="244"/>
        <v/>
      </c>
      <c r="N1535" s="22" t="str">
        <f t="shared" si="245"/>
        <v xml:space="preserve"> </v>
      </c>
      <c r="O1535" s="22" t="str">
        <f t="shared" si="241"/>
        <v/>
      </c>
      <c r="P1535" s="22" t="str">
        <f t="shared" si="246"/>
        <v/>
      </c>
      <c r="Q1535" s="22" t="str">
        <f t="shared" si="242"/>
        <v>D2</v>
      </c>
    </row>
    <row r="1536" spans="1:17" x14ac:dyDescent="0.25">
      <c r="A1536" s="125" t="str">
        <f t="shared" si="247"/>
        <v/>
      </c>
      <c r="B1536" s="123" t="str">
        <f t="shared" si="248"/>
        <v/>
      </c>
      <c r="C1536" s="125" t="str">
        <f t="shared" si="249"/>
        <v/>
      </c>
      <c r="D1536" s="42"/>
      <c r="E1536" s="23" t="str">
        <f>IF(D1536="","",VLOOKUP(D1536,MASTERLIST!$A:$E,3,FALSE))</f>
        <v/>
      </c>
      <c r="F1536" s="23" t="str">
        <f>IF(D1536="","",VLOOKUP(D1536,MASTERLIST!$A:$E,4,FALSE))</f>
        <v/>
      </c>
      <c r="G1536" s="23" t="str">
        <f>IF(D1536="","",VLOOKUP(D1536,MASTERLIST!$A:$E,5,FALSE))</f>
        <v/>
      </c>
      <c r="H1536" s="23" t="str">
        <f>IF(D1536="","",VLOOKUP(D1536,MASTERLIST!$A:$E,2,FALSE))</f>
        <v/>
      </c>
      <c r="I1536" s="42"/>
      <c r="J1536" s="42"/>
      <c r="K1536" s="42"/>
      <c r="L1536" s="41" t="str">
        <f t="shared" si="243"/>
        <v/>
      </c>
      <c r="M1536" s="41" t="str">
        <f t="shared" si="244"/>
        <v/>
      </c>
      <c r="N1536" s="22" t="str">
        <f t="shared" si="245"/>
        <v xml:space="preserve"> </v>
      </c>
      <c r="O1536" s="22" t="str">
        <f t="shared" si="241"/>
        <v/>
      </c>
      <c r="P1536" s="22" t="str">
        <f t="shared" si="246"/>
        <v/>
      </c>
      <c r="Q1536" s="22" t="str">
        <f t="shared" si="242"/>
        <v>D2</v>
      </c>
    </row>
    <row r="1537" spans="1:17" x14ac:dyDescent="0.25">
      <c r="A1537" s="125" t="str">
        <f t="shared" si="247"/>
        <v/>
      </c>
      <c r="B1537" s="123" t="str">
        <f t="shared" si="248"/>
        <v/>
      </c>
      <c r="C1537" s="125" t="str">
        <f t="shared" si="249"/>
        <v/>
      </c>
      <c r="D1537" s="42"/>
      <c r="E1537" s="23" t="str">
        <f>IF(D1537="","",VLOOKUP(D1537,MASTERLIST!$A:$E,3,FALSE))</f>
        <v/>
      </c>
      <c r="F1537" s="23" t="str">
        <f>IF(D1537="","",VLOOKUP(D1537,MASTERLIST!$A:$E,4,FALSE))</f>
        <v/>
      </c>
      <c r="G1537" s="23" t="str">
        <f>IF(D1537="","",VLOOKUP(D1537,MASTERLIST!$A:$E,5,FALSE))</f>
        <v/>
      </c>
      <c r="H1537" s="23" t="str">
        <f>IF(D1537="","",VLOOKUP(D1537,MASTERLIST!$A:$E,2,FALSE))</f>
        <v/>
      </c>
      <c r="I1537" s="42"/>
      <c r="J1537" s="42"/>
      <c r="K1537" s="42"/>
      <c r="L1537" s="41" t="str">
        <f t="shared" si="243"/>
        <v/>
      </c>
      <c r="M1537" s="41" t="str">
        <f t="shared" si="244"/>
        <v/>
      </c>
      <c r="N1537" s="22" t="str">
        <f t="shared" si="245"/>
        <v xml:space="preserve"> </v>
      </c>
      <c r="O1537" s="22" t="str">
        <f t="shared" si="241"/>
        <v/>
      </c>
      <c r="P1537" s="22" t="str">
        <f t="shared" si="246"/>
        <v/>
      </c>
      <c r="Q1537" s="22" t="str">
        <f t="shared" si="242"/>
        <v>D2</v>
      </c>
    </row>
    <row r="1538" spans="1:17" x14ac:dyDescent="0.25">
      <c r="A1538" s="125" t="str">
        <f t="shared" si="247"/>
        <v/>
      </c>
      <c r="B1538" s="123" t="str">
        <f t="shared" si="248"/>
        <v/>
      </c>
      <c r="C1538" s="125" t="str">
        <f t="shared" si="249"/>
        <v/>
      </c>
      <c r="D1538" s="42"/>
      <c r="E1538" s="23" t="str">
        <f>IF(D1538="","",VLOOKUP(D1538,MASTERLIST!$A:$E,3,FALSE))</f>
        <v/>
      </c>
      <c r="F1538" s="23" t="str">
        <f>IF(D1538="","",VLOOKUP(D1538,MASTERLIST!$A:$E,4,FALSE))</f>
        <v/>
      </c>
      <c r="G1538" s="23" t="str">
        <f>IF(D1538="","",VLOOKUP(D1538,MASTERLIST!$A:$E,5,FALSE))</f>
        <v/>
      </c>
      <c r="H1538" s="23" t="str">
        <f>IF(D1538="","",VLOOKUP(D1538,MASTERLIST!$A:$E,2,FALSE))</f>
        <v/>
      </c>
      <c r="I1538" s="42"/>
      <c r="J1538" s="42"/>
      <c r="K1538" s="42"/>
      <c r="L1538" s="41" t="str">
        <f t="shared" si="243"/>
        <v/>
      </c>
      <c r="M1538" s="41" t="str">
        <f t="shared" si="244"/>
        <v/>
      </c>
      <c r="N1538" s="22" t="str">
        <f t="shared" si="245"/>
        <v xml:space="preserve"> </v>
      </c>
      <c r="O1538" s="22" t="str">
        <f t="shared" si="241"/>
        <v/>
      </c>
      <c r="P1538" s="22" t="str">
        <f t="shared" si="246"/>
        <v/>
      </c>
      <c r="Q1538" s="22" t="str">
        <f t="shared" si="242"/>
        <v>D2</v>
      </c>
    </row>
    <row r="1539" spans="1:17" x14ac:dyDescent="0.25">
      <c r="A1539" s="125" t="str">
        <f t="shared" si="247"/>
        <v/>
      </c>
      <c r="B1539" s="123" t="str">
        <f t="shared" si="248"/>
        <v/>
      </c>
      <c r="C1539" s="125" t="str">
        <f t="shared" si="249"/>
        <v/>
      </c>
      <c r="D1539" s="42"/>
      <c r="E1539" s="23" t="str">
        <f>IF(D1539="","",VLOOKUP(D1539,MASTERLIST!$A:$E,3,FALSE))</f>
        <v/>
      </c>
      <c r="F1539" s="23" t="str">
        <f>IF(D1539="","",VLOOKUP(D1539,MASTERLIST!$A:$E,4,FALSE))</f>
        <v/>
      </c>
      <c r="G1539" s="23" t="str">
        <f>IF(D1539="","",VLOOKUP(D1539,MASTERLIST!$A:$E,5,FALSE))</f>
        <v/>
      </c>
      <c r="H1539" s="23" t="str">
        <f>IF(D1539="","",VLOOKUP(D1539,MASTERLIST!$A:$E,2,FALSE))</f>
        <v/>
      </c>
      <c r="I1539" s="42"/>
      <c r="J1539" s="42"/>
      <c r="K1539" s="42"/>
      <c r="L1539" s="41" t="str">
        <f t="shared" si="243"/>
        <v/>
      </c>
      <c r="M1539" s="41" t="str">
        <f t="shared" si="244"/>
        <v/>
      </c>
      <c r="N1539" s="22" t="str">
        <f t="shared" si="245"/>
        <v xml:space="preserve"> </v>
      </c>
      <c r="O1539" s="22" t="str">
        <f t="shared" ref="O1539:O1602" si="250">IFERROR(VLOOKUP(G1539,$R$2:$S$15,2,),"")</f>
        <v/>
      </c>
      <c r="P1539" s="22" t="str">
        <f t="shared" si="246"/>
        <v/>
      </c>
      <c r="Q1539" s="22" t="str">
        <f t="shared" ref="Q1539:Q1602" si="251">IF(A1539="","D2",RIGHT(A1539,2))</f>
        <v>D2</v>
      </c>
    </row>
    <row r="1540" spans="1:17" x14ac:dyDescent="0.25">
      <c r="A1540" s="125" t="str">
        <f t="shared" si="247"/>
        <v/>
      </c>
      <c r="B1540" s="123" t="str">
        <f t="shared" si="248"/>
        <v/>
      </c>
      <c r="C1540" s="125" t="str">
        <f t="shared" si="249"/>
        <v/>
      </c>
      <c r="D1540" s="42"/>
      <c r="E1540" s="23" t="str">
        <f>IF(D1540="","",VLOOKUP(D1540,MASTERLIST!$A:$E,3,FALSE))</f>
        <v/>
      </c>
      <c r="F1540" s="23" t="str">
        <f>IF(D1540="","",VLOOKUP(D1540,MASTERLIST!$A:$E,4,FALSE))</f>
        <v/>
      </c>
      <c r="G1540" s="23" t="str">
        <f>IF(D1540="","",VLOOKUP(D1540,MASTERLIST!$A:$E,5,FALSE))</f>
        <v/>
      </c>
      <c r="H1540" s="23" t="str">
        <f>IF(D1540="","",VLOOKUP(D1540,MASTERLIST!$A:$E,2,FALSE))</f>
        <v/>
      </c>
      <c r="I1540" s="42"/>
      <c r="J1540" s="42"/>
      <c r="K1540" s="42"/>
      <c r="L1540" s="41" t="str">
        <f t="shared" si="243"/>
        <v/>
      </c>
      <c r="M1540" s="41" t="str">
        <f t="shared" si="244"/>
        <v/>
      </c>
      <c r="N1540" s="22" t="str">
        <f t="shared" si="245"/>
        <v xml:space="preserve"> </v>
      </c>
      <c r="O1540" s="22" t="str">
        <f t="shared" si="250"/>
        <v/>
      </c>
      <c r="P1540" s="22" t="str">
        <f t="shared" si="246"/>
        <v/>
      </c>
      <c r="Q1540" s="22" t="str">
        <f t="shared" si="251"/>
        <v>D2</v>
      </c>
    </row>
    <row r="1541" spans="1:17" x14ac:dyDescent="0.25">
      <c r="A1541" s="125" t="str">
        <f t="shared" si="247"/>
        <v/>
      </c>
      <c r="B1541" s="123" t="str">
        <f t="shared" si="248"/>
        <v/>
      </c>
      <c r="C1541" s="125" t="str">
        <f t="shared" si="249"/>
        <v/>
      </c>
      <c r="D1541" s="42"/>
      <c r="E1541" s="23" t="str">
        <f>IF(D1541="","",VLOOKUP(D1541,MASTERLIST!$A:$E,3,FALSE))</f>
        <v/>
      </c>
      <c r="F1541" s="23" t="str">
        <f>IF(D1541="","",VLOOKUP(D1541,MASTERLIST!$A:$E,4,FALSE))</f>
        <v/>
      </c>
      <c r="G1541" s="23" t="str">
        <f>IF(D1541="","",VLOOKUP(D1541,MASTERLIST!$A:$E,5,FALSE))</f>
        <v/>
      </c>
      <c r="H1541" s="23" t="str">
        <f>IF(D1541="","",VLOOKUP(D1541,MASTERLIST!$A:$E,2,FALSE))</f>
        <v/>
      </c>
      <c r="I1541" s="42"/>
      <c r="J1541" s="42"/>
      <c r="K1541" s="42"/>
      <c r="L1541" s="41" t="str">
        <f t="shared" si="243"/>
        <v/>
      </c>
      <c r="M1541" s="41" t="str">
        <f t="shared" si="244"/>
        <v/>
      </c>
      <c r="N1541" s="22" t="str">
        <f t="shared" si="245"/>
        <v xml:space="preserve"> </v>
      </c>
      <c r="O1541" s="22" t="str">
        <f t="shared" si="250"/>
        <v/>
      </c>
      <c r="P1541" s="22" t="str">
        <f t="shared" si="246"/>
        <v/>
      </c>
      <c r="Q1541" s="22" t="str">
        <f t="shared" si="251"/>
        <v>D2</v>
      </c>
    </row>
    <row r="1542" spans="1:17" x14ac:dyDescent="0.25">
      <c r="A1542" s="125" t="str">
        <f t="shared" si="247"/>
        <v/>
      </c>
      <c r="B1542" s="123" t="str">
        <f t="shared" si="248"/>
        <v/>
      </c>
      <c r="C1542" s="125" t="str">
        <f t="shared" si="249"/>
        <v/>
      </c>
      <c r="D1542" s="42"/>
      <c r="E1542" s="23" t="str">
        <f>IF(D1542="","",VLOOKUP(D1542,MASTERLIST!$A:$E,3,FALSE))</f>
        <v/>
      </c>
      <c r="F1542" s="23" t="str">
        <f>IF(D1542="","",VLOOKUP(D1542,MASTERLIST!$A:$E,4,FALSE))</f>
        <v/>
      </c>
      <c r="G1542" s="23" t="str">
        <f>IF(D1542="","",VLOOKUP(D1542,MASTERLIST!$A:$E,5,FALSE))</f>
        <v/>
      </c>
      <c r="H1542" s="23" t="str">
        <f>IF(D1542="","",VLOOKUP(D1542,MASTERLIST!$A:$E,2,FALSE))</f>
        <v/>
      </c>
      <c r="I1542" s="42"/>
      <c r="J1542" s="42"/>
      <c r="K1542" s="42"/>
      <c r="L1542" s="41" t="str">
        <f t="shared" si="243"/>
        <v/>
      </c>
      <c r="M1542" s="41" t="str">
        <f t="shared" si="244"/>
        <v/>
      </c>
      <c r="N1542" s="22" t="str">
        <f t="shared" si="245"/>
        <v xml:space="preserve"> </v>
      </c>
      <c r="O1542" s="22" t="str">
        <f t="shared" si="250"/>
        <v/>
      </c>
      <c r="P1542" s="22" t="str">
        <f t="shared" si="246"/>
        <v/>
      </c>
      <c r="Q1542" s="22" t="str">
        <f t="shared" si="251"/>
        <v>D2</v>
      </c>
    </row>
    <row r="1543" spans="1:17" x14ac:dyDescent="0.25">
      <c r="A1543" s="125" t="str">
        <f t="shared" si="247"/>
        <v/>
      </c>
      <c r="B1543" s="123" t="str">
        <f t="shared" si="248"/>
        <v/>
      </c>
      <c r="C1543" s="125" t="str">
        <f t="shared" si="249"/>
        <v/>
      </c>
      <c r="D1543" s="42"/>
      <c r="E1543" s="23" t="str">
        <f>IF(D1543="","",VLOOKUP(D1543,MASTERLIST!$A:$E,3,FALSE))</f>
        <v/>
      </c>
      <c r="F1543" s="23" t="str">
        <f>IF(D1543="","",VLOOKUP(D1543,MASTERLIST!$A:$E,4,FALSE))</f>
        <v/>
      </c>
      <c r="G1543" s="23" t="str">
        <f>IF(D1543="","",VLOOKUP(D1543,MASTERLIST!$A:$E,5,FALSE))</f>
        <v/>
      </c>
      <c r="H1543" s="23" t="str">
        <f>IF(D1543="","",VLOOKUP(D1543,MASTERLIST!$A:$E,2,FALSE))</f>
        <v/>
      </c>
      <c r="I1543" s="42"/>
      <c r="J1543" s="42"/>
      <c r="K1543" s="42"/>
      <c r="L1543" s="41" t="str">
        <f t="shared" si="243"/>
        <v/>
      </c>
      <c r="M1543" s="41" t="str">
        <f t="shared" si="244"/>
        <v/>
      </c>
      <c r="N1543" s="22" t="str">
        <f t="shared" si="245"/>
        <v xml:space="preserve"> </v>
      </c>
      <c r="O1543" s="22" t="str">
        <f t="shared" si="250"/>
        <v/>
      </c>
      <c r="P1543" s="22" t="str">
        <f t="shared" si="246"/>
        <v/>
      </c>
      <c r="Q1543" s="22" t="str">
        <f t="shared" si="251"/>
        <v>D2</v>
      </c>
    </row>
    <row r="1544" spans="1:17" x14ac:dyDescent="0.25">
      <c r="A1544" s="125" t="str">
        <f t="shared" si="247"/>
        <v/>
      </c>
      <c r="B1544" s="123" t="str">
        <f t="shared" si="248"/>
        <v/>
      </c>
      <c r="C1544" s="125" t="str">
        <f t="shared" si="249"/>
        <v/>
      </c>
      <c r="D1544" s="42"/>
      <c r="E1544" s="23" t="str">
        <f>IF(D1544="","",VLOOKUP(D1544,MASTERLIST!$A:$E,3,FALSE))</f>
        <v/>
      </c>
      <c r="F1544" s="23" t="str">
        <f>IF(D1544="","",VLOOKUP(D1544,MASTERLIST!$A:$E,4,FALSE))</f>
        <v/>
      </c>
      <c r="G1544" s="23" t="str">
        <f>IF(D1544="","",VLOOKUP(D1544,MASTERLIST!$A:$E,5,FALSE))</f>
        <v/>
      </c>
      <c r="H1544" s="23" t="str">
        <f>IF(D1544="","",VLOOKUP(D1544,MASTERLIST!$A:$E,2,FALSE))</f>
        <v/>
      </c>
      <c r="I1544" s="42"/>
      <c r="J1544" s="42"/>
      <c r="K1544" s="42"/>
      <c r="L1544" s="41" t="str">
        <f t="shared" si="243"/>
        <v/>
      </c>
      <c r="M1544" s="41" t="str">
        <f t="shared" si="244"/>
        <v/>
      </c>
      <c r="N1544" s="22" t="str">
        <f t="shared" si="245"/>
        <v xml:space="preserve"> </v>
      </c>
      <c r="O1544" s="22" t="str">
        <f t="shared" si="250"/>
        <v/>
      </c>
      <c r="P1544" s="22" t="str">
        <f t="shared" si="246"/>
        <v/>
      </c>
      <c r="Q1544" s="22" t="str">
        <f t="shared" si="251"/>
        <v>D2</v>
      </c>
    </row>
    <row r="1545" spans="1:17" x14ac:dyDescent="0.25">
      <c r="A1545" s="125" t="str">
        <f t="shared" si="247"/>
        <v/>
      </c>
      <c r="B1545" s="123" t="str">
        <f t="shared" si="248"/>
        <v/>
      </c>
      <c r="C1545" s="125" t="str">
        <f t="shared" si="249"/>
        <v/>
      </c>
      <c r="D1545" s="42"/>
      <c r="E1545" s="23" t="str">
        <f>IF(D1545="","",VLOOKUP(D1545,MASTERLIST!$A:$E,3,FALSE))</f>
        <v/>
      </c>
      <c r="F1545" s="23" t="str">
        <f>IF(D1545="","",VLOOKUP(D1545,MASTERLIST!$A:$E,4,FALSE))</f>
        <v/>
      </c>
      <c r="G1545" s="23" t="str">
        <f>IF(D1545="","",VLOOKUP(D1545,MASTERLIST!$A:$E,5,FALSE))</f>
        <v/>
      </c>
      <c r="H1545" s="23" t="str">
        <f>IF(D1545="","",VLOOKUP(D1545,MASTERLIST!$A:$E,2,FALSE))</f>
        <v/>
      </c>
      <c r="I1545" s="42"/>
      <c r="J1545" s="42"/>
      <c r="K1545" s="42"/>
      <c r="L1545" s="41" t="str">
        <f t="shared" si="243"/>
        <v/>
      </c>
      <c r="M1545" s="41" t="str">
        <f t="shared" si="244"/>
        <v/>
      </c>
      <c r="N1545" s="22" t="str">
        <f t="shared" si="245"/>
        <v xml:space="preserve"> </v>
      </c>
      <c r="O1545" s="22" t="str">
        <f t="shared" si="250"/>
        <v/>
      </c>
      <c r="P1545" s="22" t="str">
        <f t="shared" si="246"/>
        <v/>
      </c>
      <c r="Q1545" s="22" t="str">
        <f t="shared" si="251"/>
        <v>D2</v>
      </c>
    </row>
    <row r="1546" spans="1:17" x14ac:dyDescent="0.25">
      <c r="A1546" s="125" t="str">
        <f t="shared" si="247"/>
        <v/>
      </c>
      <c r="B1546" s="123" t="str">
        <f t="shared" si="248"/>
        <v/>
      </c>
      <c r="C1546" s="125" t="str">
        <f t="shared" si="249"/>
        <v/>
      </c>
      <c r="D1546" s="42"/>
      <c r="E1546" s="23" t="str">
        <f>IF(D1546="","",VLOOKUP(D1546,MASTERLIST!$A:$E,3,FALSE))</f>
        <v/>
      </c>
      <c r="F1546" s="23" t="str">
        <f>IF(D1546="","",VLOOKUP(D1546,MASTERLIST!$A:$E,4,FALSE))</f>
        <v/>
      </c>
      <c r="G1546" s="23" t="str">
        <f>IF(D1546="","",VLOOKUP(D1546,MASTERLIST!$A:$E,5,FALSE))</f>
        <v/>
      </c>
      <c r="H1546" s="23" t="str">
        <f>IF(D1546="","",VLOOKUP(D1546,MASTERLIST!$A:$E,2,FALSE))</f>
        <v/>
      </c>
      <c r="I1546" s="42"/>
      <c r="J1546" s="42"/>
      <c r="K1546" s="42"/>
      <c r="L1546" s="41" t="str">
        <f t="shared" si="243"/>
        <v/>
      </c>
      <c r="M1546" s="41" t="str">
        <f t="shared" si="244"/>
        <v/>
      </c>
      <c r="N1546" s="22" t="str">
        <f t="shared" si="245"/>
        <v xml:space="preserve"> </v>
      </c>
      <c r="O1546" s="22" t="str">
        <f t="shared" si="250"/>
        <v/>
      </c>
      <c r="P1546" s="22" t="str">
        <f t="shared" si="246"/>
        <v/>
      </c>
      <c r="Q1546" s="22" t="str">
        <f t="shared" si="251"/>
        <v>D2</v>
      </c>
    </row>
    <row r="1547" spans="1:17" x14ac:dyDescent="0.25">
      <c r="A1547" s="125" t="str">
        <f t="shared" si="247"/>
        <v/>
      </c>
      <c r="B1547" s="123" t="str">
        <f t="shared" si="248"/>
        <v/>
      </c>
      <c r="C1547" s="125" t="str">
        <f t="shared" si="249"/>
        <v/>
      </c>
      <c r="D1547" s="42"/>
      <c r="E1547" s="23" t="str">
        <f>IF(D1547="","",VLOOKUP(D1547,MASTERLIST!$A:$E,3,FALSE))</f>
        <v/>
      </c>
      <c r="F1547" s="23" t="str">
        <f>IF(D1547="","",VLOOKUP(D1547,MASTERLIST!$A:$E,4,FALSE))</f>
        <v/>
      </c>
      <c r="G1547" s="23" t="str">
        <f>IF(D1547="","",VLOOKUP(D1547,MASTERLIST!$A:$E,5,FALSE))</f>
        <v/>
      </c>
      <c r="H1547" s="23" t="str">
        <f>IF(D1547="","",VLOOKUP(D1547,MASTERLIST!$A:$E,2,FALSE))</f>
        <v/>
      </c>
      <c r="I1547" s="42"/>
      <c r="J1547" s="42"/>
      <c r="K1547" s="42"/>
      <c r="L1547" s="41" t="str">
        <f t="shared" si="243"/>
        <v/>
      </c>
      <c r="M1547" s="41" t="str">
        <f t="shared" si="244"/>
        <v/>
      </c>
      <c r="N1547" s="22" t="str">
        <f t="shared" si="245"/>
        <v xml:space="preserve"> </v>
      </c>
      <c r="O1547" s="22" t="str">
        <f t="shared" si="250"/>
        <v/>
      </c>
      <c r="P1547" s="22" t="str">
        <f t="shared" si="246"/>
        <v/>
      </c>
      <c r="Q1547" s="22" t="str">
        <f t="shared" si="251"/>
        <v>D2</v>
      </c>
    </row>
    <row r="1548" spans="1:17" x14ac:dyDescent="0.25">
      <c r="A1548" s="125" t="str">
        <f t="shared" si="247"/>
        <v/>
      </c>
      <c r="B1548" s="123" t="str">
        <f t="shared" si="248"/>
        <v/>
      </c>
      <c r="C1548" s="125" t="str">
        <f t="shared" si="249"/>
        <v/>
      </c>
      <c r="D1548" s="42"/>
      <c r="E1548" s="23" t="str">
        <f>IF(D1548="","",VLOOKUP(D1548,MASTERLIST!$A:$E,3,FALSE))</f>
        <v/>
      </c>
      <c r="F1548" s="23" t="str">
        <f>IF(D1548="","",VLOOKUP(D1548,MASTERLIST!$A:$E,4,FALSE))</f>
        <v/>
      </c>
      <c r="G1548" s="23" t="str">
        <f>IF(D1548="","",VLOOKUP(D1548,MASTERLIST!$A:$E,5,FALSE))</f>
        <v/>
      </c>
      <c r="H1548" s="23" t="str">
        <f>IF(D1548="","",VLOOKUP(D1548,MASTERLIST!$A:$E,2,FALSE))</f>
        <v/>
      </c>
      <c r="I1548" s="42"/>
      <c r="J1548" s="42"/>
      <c r="K1548" s="42"/>
      <c r="L1548" s="41" t="str">
        <f t="shared" si="243"/>
        <v/>
      </c>
      <c r="M1548" s="41" t="str">
        <f t="shared" si="244"/>
        <v/>
      </c>
      <c r="N1548" s="22" t="str">
        <f t="shared" si="245"/>
        <v xml:space="preserve"> </v>
      </c>
      <c r="O1548" s="22" t="str">
        <f t="shared" si="250"/>
        <v/>
      </c>
      <c r="P1548" s="22" t="str">
        <f t="shared" si="246"/>
        <v/>
      </c>
      <c r="Q1548" s="22" t="str">
        <f t="shared" si="251"/>
        <v>D2</v>
      </c>
    </row>
    <row r="1549" spans="1:17" x14ac:dyDescent="0.25">
      <c r="A1549" s="125" t="str">
        <f t="shared" si="247"/>
        <v/>
      </c>
      <c r="B1549" s="123" t="str">
        <f t="shared" si="248"/>
        <v/>
      </c>
      <c r="C1549" s="125" t="str">
        <f t="shared" si="249"/>
        <v/>
      </c>
      <c r="D1549" s="42"/>
      <c r="E1549" s="23" t="str">
        <f>IF(D1549="","",VLOOKUP(D1549,MASTERLIST!$A:$E,3,FALSE))</f>
        <v/>
      </c>
      <c r="F1549" s="23" t="str">
        <f>IF(D1549="","",VLOOKUP(D1549,MASTERLIST!$A:$E,4,FALSE))</f>
        <v/>
      </c>
      <c r="G1549" s="23" t="str">
        <f>IF(D1549="","",VLOOKUP(D1549,MASTERLIST!$A:$E,5,FALSE))</f>
        <v/>
      </c>
      <c r="H1549" s="23" t="str">
        <f>IF(D1549="","",VLOOKUP(D1549,MASTERLIST!$A:$E,2,FALSE))</f>
        <v/>
      </c>
      <c r="I1549" s="42"/>
      <c r="J1549" s="42"/>
      <c r="K1549" s="42"/>
      <c r="L1549" s="41" t="str">
        <f t="shared" si="243"/>
        <v/>
      </c>
      <c r="M1549" s="41" t="str">
        <f t="shared" si="244"/>
        <v/>
      </c>
      <c r="N1549" s="22" t="str">
        <f t="shared" si="245"/>
        <v xml:space="preserve"> </v>
      </c>
      <c r="O1549" s="22" t="str">
        <f t="shared" si="250"/>
        <v/>
      </c>
      <c r="P1549" s="22" t="str">
        <f t="shared" si="246"/>
        <v/>
      </c>
      <c r="Q1549" s="22" t="str">
        <f t="shared" si="251"/>
        <v>D2</v>
      </c>
    </row>
    <row r="1550" spans="1:17" x14ac:dyDescent="0.25">
      <c r="A1550" s="125" t="str">
        <f t="shared" si="247"/>
        <v/>
      </c>
      <c r="B1550" s="123" t="str">
        <f t="shared" si="248"/>
        <v/>
      </c>
      <c r="C1550" s="125" t="str">
        <f t="shared" si="249"/>
        <v/>
      </c>
      <c r="D1550" s="42"/>
      <c r="E1550" s="23" t="str">
        <f>IF(D1550="","",VLOOKUP(D1550,MASTERLIST!$A:$E,3,FALSE))</f>
        <v/>
      </c>
      <c r="F1550" s="23" t="str">
        <f>IF(D1550="","",VLOOKUP(D1550,MASTERLIST!$A:$E,4,FALSE))</f>
        <v/>
      </c>
      <c r="G1550" s="23" t="str">
        <f>IF(D1550="","",VLOOKUP(D1550,MASTERLIST!$A:$E,5,FALSE))</f>
        <v/>
      </c>
      <c r="H1550" s="23" t="str">
        <f>IF(D1550="","",VLOOKUP(D1550,MASTERLIST!$A:$E,2,FALSE))</f>
        <v/>
      </c>
      <c r="I1550" s="42"/>
      <c r="J1550" s="42"/>
      <c r="K1550" s="42"/>
      <c r="L1550" s="41" t="str">
        <f t="shared" si="243"/>
        <v/>
      </c>
      <c r="M1550" s="41" t="str">
        <f t="shared" si="244"/>
        <v/>
      </c>
      <c r="N1550" s="22" t="str">
        <f t="shared" si="245"/>
        <v xml:space="preserve"> </v>
      </c>
      <c r="O1550" s="22" t="str">
        <f t="shared" si="250"/>
        <v/>
      </c>
      <c r="P1550" s="22" t="str">
        <f t="shared" si="246"/>
        <v/>
      </c>
      <c r="Q1550" s="22" t="str">
        <f t="shared" si="251"/>
        <v>D2</v>
      </c>
    </row>
    <row r="1551" spans="1:17" x14ac:dyDescent="0.25">
      <c r="A1551" s="125" t="str">
        <f t="shared" si="247"/>
        <v/>
      </c>
      <c r="B1551" s="123" t="str">
        <f t="shared" si="248"/>
        <v/>
      </c>
      <c r="C1551" s="125" t="str">
        <f t="shared" si="249"/>
        <v/>
      </c>
      <c r="D1551" s="42"/>
      <c r="E1551" s="23" t="str">
        <f>IF(D1551="","",VLOOKUP(D1551,MASTERLIST!$A:$E,3,FALSE))</f>
        <v/>
      </c>
      <c r="F1551" s="23" t="str">
        <f>IF(D1551="","",VLOOKUP(D1551,MASTERLIST!$A:$E,4,FALSE))</f>
        <v/>
      </c>
      <c r="G1551" s="23" t="str">
        <f>IF(D1551="","",VLOOKUP(D1551,MASTERLIST!$A:$E,5,FALSE))</f>
        <v/>
      </c>
      <c r="H1551" s="23" t="str">
        <f>IF(D1551="","",VLOOKUP(D1551,MASTERLIST!$A:$E,2,FALSE))</f>
        <v/>
      </c>
      <c r="I1551" s="42"/>
      <c r="J1551" s="42"/>
      <c r="K1551" s="42"/>
      <c r="L1551" s="41" t="str">
        <f t="shared" si="243"/>
        <v/>
      </c>
      <c r="M1551" s="41" t="str">
        <f t="shared" si="244"/>
        <v/>
      </c>
      <c r="N1551" s="22" t="str">
        <f t="shared" si="245"/>
        <v xml:space="preserve"> </v>
      </c>
      <c r="O1551" s="22" t="str">
        <f t="shared" si="250"/>
        <v/>
      </c>
      <c r="P1551" s="22" t="str">
        <f t="shared" si="246"/>
        <v/>
      </c>
      <c r="Q1551" s="22" t="str">
        <f t="shared" si="251"/>
        <v>D2</v>
      </c>
    </row>
    <row r="1552" spans="1:17" x14ac:dyDescent="0.25">
      <c r="A1552" s="125" t="str">
        <f t="shared" si="247"/>
        <v/>
      </c>
      <c r="B1552" s="123" t="str">
        <f t="shared" si="248"/>
        <v/>
      </c>
      <c r="C1552" s="125" t="str">
        <f t="shared" si="249"/>
        <v/>
      </c>
      <c r="D1552" s="42"/>
      <c r="E1552" s="23" t="str">
        <f>IF(D1552="","",VLOOKUP(D1552,MASTERLIST!$A:$E,3,FALSE))</f>
        <v/>
      </c>
      <c r="F1552" s="23" t="str">
        <f>IF(D1552="","",VLOOKUP(D1552,MASTERLIST!$A:$E,4,FALSE))</f>
        <v/>
      </c>
      <c r="G1552" s="23" t="str">
        <f>IF(D1552="","",VLOOKUP(D1552,MASTERLIST!$A:$E,5,FALSE))</f>
        <v/>
      </c>
      <c r="H1552" s="23" t="str">
        <f>IF(D1552="","",VLOOKUP(D1552,MASTERLIST!$A:$E,2,FALSE))</f>
        <v/>
      </c>
      <c r="I1552" s="42"/>
      <c r="J1552" s="42"/>
      <c r="K1552" s="42"/>
      <c r="L1552" s="41" t="str">
        <f t="shared" si="243"/>
        <v/>
      </c>
      <c r="M1552" s="41" t="str">
        <f t="shared" si="244"/>
        <v/>
      </c>
      <c r="N1552" s="22" t="str">
        <f t="shared" si="245"/>
        <v xml:space="preserve"> </v>
      </c>
      <c r="O1552" s="22" t="str">
        <f t="shared" si="250"/>
        <v/>
      </c>
      <c r="P1552" s="22" t="str">
        <f t="shared" si="246"/>
        <v/>
      </c>
      <c r="Q1552" s="22" t="str">
        <f t="shared" si="251"/>
        <v>D2</v>
      </c>
    </row>
    <row r="1553" spans="1:17" x14ac:dyDescent="0.25">
      <c r="A1553" s="125" t="str">
        <f t="shared" si="247"/>
        <v/>
      </c>
      <c r="B1553" s="123" t="str">
        <f t="shared" si="248"/>
        <v/>
      </c>
      <c r="C1553" s="125" t="str">
        <f t="shared" si="249"/>
        <v/>
      </c>
      <c r="D1553" s="42"/>
      <c r="E1553" s="23" t="str">
        <f>IF(D1553="","",VLOOKUP(D1553,MASTERLIST!$A:$E,3,FALSE))</f>
        <v/>
      </c>
      <c r="F1553" s="23" t="str">
        <f>IF(D1553="","",VLOOKUP(D1553,MASTERLIST!$A:$E,4,FALSE))</f>
        <v/>
      </c>
      <c r="G1553" s="23" t="str">
        <f>IF(D1553="","",VLOOKUP(D1553,MASTERLIST!$A:$E,5,FALSE))</f>
        <v/>
      </c>
      <c r="H1553" s="23" t="str">
        <f>IF(D1553="","",VLOOKUP(D1553,MASTERLIST!$A:$E,2,FALSE))</f>
        <v/>
      </c>
      <c r="I1553" s="42"/>
      <c r="J1553" s="42"/>
      <c r="K1553" s="42"/>
      <c r="L1553" s="41" t="str">
        <f t="shared" si="243"/>
        <v/>
      </c>
      <c r="M1553" s="41" t="str">
        <f t="shared" si="244"/>
        <v/>
      </c>
      <c r="N1553" s="22" t="str">
        <f t="shared" si="245"/>
        <v xml:space="preserve"> </v>
      </c>
      <c r="O1553" s="22" t="str">
        <f t="shared" si="250"/>
        <v/>
      </c>
      <c r="P1553" s="22" t="str">
        <f t="shared" si="246"/>
        <v/>
      </c>
      <c r="Q1553" s="22" t="str">
        <f t="shared" si="251"/>
        <v>D2</v>
      </c>
    </row>
    <row r="1554" spans="1:17" x14ac:dyDescent="0.25">
      <c r="A1554" s="125" t="str">
        <f t="shared" si="247"/>
        <v/>
      </c>
      <c r="B1554" s="123" t="str">
        <f t="shared" si="248"/>
        <v/>
      </c>
      <c r="C1554" s="125" t="str">
        <f t="shared" si="249"/>
        <v/>
      </c>
      <c r="D1554" s="42"/>
      <c r="E1554" s="23" t="str">
        <f>IF(D1554="","",VLOOKUP(D1554,MASTERLIST!$A:$E,3,FALSE))</f>
        <v/>
      </c>
      <c r="F1554" s="23" t="str">
        <f>IF(D1554="","",VLOOKUP(D1554,MASTERLIST!$A:$E,4,FALSE))</f>
        <v/>
      </c>
      <c r="G1554" s="23" t="str">
        <f>IF(D1554="","",VLOOKUP(D1554,MASTERLIST!$A:$E,5,FALSE))</f>
        <v/>
      </c>
      <c r="H1554" s="23" t="str">
        <f>IF(D1554="","",VLOOKUP(D1554,MASTERLIST!$A:$E,2,FALSE))</f>
        <v/>
      </c>
      <c r="I1554" s="42"/>
      <c r="J1554" s="42"/>
      <c r="K1554" s="42"/>
      <c r="L1554" s="41" t="str">
        <f t="shared" si="243"/>
        <v/>
      </c>
      <c r="M1554" s="41" t="str">
        <f t="shared" si="244"/>
        <v/>
      </c>
      <c r="N1554" s="22" t="str">
        <f t="shared" si="245"/>
        <v xml:space="preserve"> </v>
      </c>
      <c r="O1554" s="22" t="str">
        <f t="shared" si="250"/>
        <v/>
      </c>
      <c r="P1554" s="22" t="str">
        <f t="shared" si="246"/>
        <v/>
      </c>
      <c r="Q1554" s="22" t="str">
        <f t="shared" si="251"/>
        <v>D2</v>
      </c>
    </row>
    <row r="1555" spans="1:17" x14ac:dyDescent="0.25">
      <c r="A1555" s="125" t="str">
        <f t="shared" si="247"/>
        <v/>
      </c>
      <c r="B1555" s="123" t="str">
        <f t="shared" si="248"/>
        <v/>
      </c>
      <c r="C1555" s="125" t="str">
        <f t="shared" si="249"/>
        <v/>
      </c>
      <c r="D1555" s="42"/>
      <c r="E1555" s="23" t="str">
        <f>IF(D1555="","",VLOOKUP(D1555,MASTERLIST!$A:$E,3,FALSE))</f>
        <v/>
      </c>
      <c r="F1555" s="23" t="str">
        <f>IF(D1555="","",VLOOKUP(D1555,MASTERLIST!$A:$E,4,FALSE))</f>
        <v/>
      </c>
      <c r="G1555" s="23" t="str">
        <f>IF(D1555="","",VLOOKUP(D1555,MASTERLIST!$A:$E,5,FALSE))</f>
        <v/>
      </c>
      <c r="H1555" s="23" t="str">
        <f>IF(D1555="","",VLOOKUP(D1555,MASTERLIST!$A:$E,2,FALSE))</f>
        <v/>
      </c>
      <c r="I1555" s="42"/>
      <c r="J1555" s="42"/>
      <c r="K1555" s="42"/>
      <c r="L1555" s="41" t="str">
        <f t="shared" si="243"/>
        <v/>
      </c>
      <c r="M1555" s="41" t="str">
        <f t="shared" si="244"/>
        <v/>
      </c>
      <c r="N1555" s="22" t="str">
        <f t="shared" si="245"/>
        <v xml:space="preserve"> </v>
      </c>
      <c r="O1555" s="22" t="str">
        <f t="shared" si="250"/>
        <v/>
      </c>
      <c r="P1555" s="22" t="str">
        <f t="shared" si="246"/>
        <v/>
      </c>
      <c r="Q1555" s="22" t="str">
        <f t="shared" si="251"/>
        <v>D2</v>
      </c>
    </row>
    <row r="1556" spans="1:17" x14ac:dyDescent="0.25">
      <c r="A1556" s="125" t="str">
        <f t="shared" si="247"/>
        <v/>
      </c>
      <c r="B1556" s="123" t="str">
        <f t="shared" si="248"/>
        <v/>
      </c>
      <c r="C1556" s="125" t="str">
        <f t="shared" si="249"/>
        <v/>
      </c>
      <c r="D1556" s="42"/>
      <c r="E1556" s="23" t="str">
        <f>IF(D1556="","",VLOOKUP(D1556,MASTERLIST!$A:$E,3,FALSE))</f>
        <v/>
      </c>
      <c r="F1556" s="23" t="str">
        <f>IF(D1556="","",VLOOKUP(D1556,MASTERLIST!$A:$E,4,FALSE))</f>
        <v/>
      </c>
      <c r="G1556" s="23" t="str">
        <f>IF(D1556="","",VLOOKUP(D1556,MASTERLIST!$A:$E,5,FALSE))</f>
        <v/>
      </c>
      <c r="H1556" s="23" t="str">
        <f>IF(D1556="","",VLOOKUP(D1556,MASTERLIST!$A:$E,2,FALSE))</f>
        <v/>
      </c>
      <c r="I1556" s="42"/>
      <c r="J1556" s="42"/>
      <c r="K1556" s="42"/>
      <c r="L1556" s="41" t="str">
        <f t="shared" ref="L1556:L1619" si="252">IF(K1556="","",IF(I1556="",ROUND(HLOOKUP(J1556,kgList,K1556,FALSE),1),ROUND(HLOOKUP(I1556,kgList,K1556,FALSE),1)))</f>
        <v/>
      </c>
      <c r="M1556" s="41" t="str">
        <f t="shared" ref="M1556:M1619" si="253">IF(L1556="","",IF(COUNTA(I1556:J1556)&gt;1,"Edible or Inedible",IF(COUNTA(I1556)=1,L1556*1,IF(COUNTA(J1556)=1,L1556*1,"ERROR"))))</f>
        <v/>
      </c>
      <c r="N1556" s="22" t="str">
        <f t="shared" si="245"/>
        <v xml:space="preserve"> </v>
      </c>
      <c r="O1556" s="22" t="str">
        <f t="shared" si="250"/>
        <v/>
      </c>
      <c r="P1556" s="22" t="str">
        <f t="shared" si="246"/>
        <v/>
      </c>
      <c r="Q1556" s="22" t="str">
        <f t="shared" si="251"/>
        <v>D2</v>
      </c>
    </row>
    <row r="1557" spans="1:17" x14ac:dyDescent="0.25">
      <c r="A1557" s="125" t="str">
        <f t="shared" si="247"/>
        <v/>
      </c>
      <c r="B1557" s="123" t="str">
        <f t="shared" si="248"/>
        <v/>
      </c>
      <c r="C1557" s="125" t="str">
        <f t="shared" si="249"/>
        <v/>
      </c>
      <c r="D1557" s="42"/>
      <c r="E1557" s="23" t="str">
        <f>IF(D1557="","",VLOOKUP(D1557,MASTERLIST!$A:$E,3,FALSE))</f>
        <v/>
      </c>
      <c r="F1557" s="23" t="str">
        <f>IF(D1557="","",VLOOKUP(D1557,MASTERLIST!$A:$E,4,FALSE))</f>
        <v/>
      </c>
      <c r="G1557" s="23" t="str">
        <f>IF(D1557="","",VLOOKUP(D1557,MASTERLIST!$A:$E,5,FALSE))</f>
        <v/>
      </c>
      <c r="H1557" s="23" t="str">
        <f>IF(D1557="","",VLOOKUP(D1557,MASTERLIST!$A:$E,2,FALSE))</f>
        <v/>
      </c>
      <c r="I1557" s="42"/>
      <c r="J1557" s="42"/>
      <c r="K1557" s="42"/>
      <c r="L1557" s="41" t="str">
        <f t="shared" si="252"/>
        <v/>
      </c>
      <c r="M1557" s="41" t="str">
        <f t="shared" si="253"/>
        <v/>
      </c>
      <c r="N1557" s="22" t="str">
        <f t="shared" si="245"/>
        <v xml:space="preserve"> </v>
      </c>
      <c r="O1557" s="22" t="str">
        <f t="shared" si="250"/>
        <v/>
      </c>
      <c r="P1557" s="22" t="str">
        <f t="shared" si="246"/>
        <v/>
      </c>
      <c r="Q1557" s="22" t="str">
        <f t="shared" si="251"/>
        <v>D2</v>
      </c>
    </row>
    <row r="1558" spans="1:17" x14ac:dyDescent="0.25">
      <c r="A1558" s="125" t="str">
        <f t="shared" si="247"/>
        <v/>
      </c>
      <c r="B1558" s="123" t="str">
        <f t="shared" si="248"/>
        <v/>
      </c>
      <c r="C1558" s="125" t="str">
        <f t="shared" si="249"/>
        <v/>
      </c>
      <c r="D1558" s="42"/>
      <c r="E1558" s="23" t="str">
        <f>IF(D1558="","",VLOOKUP(D1558,MASTERLIST!$A:$E,3,FALSE))</f>
        <v/>
      </c>
      <c r="F1558" s="23" t="str">
        <f>IF(D1558="","",VLOOKUP(D1558,MASTERLIST!$A:$E,4,FALSE))</f>
        <v/>
      </c>
      <c r="G1558" s="23" t="str">
        <f>IF(D1558="","",VLOOKUP(D1558,MASTERLIST!$A:$E,5,FALSE))</f>
        <v/>
      </c>
      <c r="H1558" s="23" t="str">
        <f>IF(D1558="","",VLOOKUP(D1558,MASTERLIST!$A:$E,2,FALSE))</f>
        <v/>
      </c>
      <c r="I1558" s="42"/>
      <c r="J1558" s="42"/>
      <c r="K1558" s="42"/>
      <c r="L1558" s="41" t="str">
        <f t="shared" si="252"/>
        <v/>
      </c>
      <c r="M1558" s="41" t="str">
        <f t="shared" si="253"/>
        <v/>
      </c>
      <c r="N1558" s="22" t="str">
        <f t="shared" si="245"/>
        <v xml:space="preserve"> </v>
      </c>
      <c r="O1558" s="22" t="str">
        <f t="shared" si="250"/>
        <v/>
      </c>
      <c r="P1558" s="22" t="str">
        <f t="shared" si="246"/>
        <v/>
      </c>
      <c r="Q1558" s="22" t="str">
        <f t="shared" si="251"/>
        <v>D2</v>
      </c>
    </row>
    <row r="1559" spans="1:17" x14ac:dyDescent="0.25">
      <c r="A1559" s="125" t="str">
        <f t="shared" si="247"/>
        <v/>
      </c>
      <c r="B1559" s="123" t="str">
        <f t="shared" si="248"/>
        <v/>
      </c>
      <c r="C1559" s="125" t="str">
        <f t="shared" si="249"/>
        <v/>
      </c>
      <c r="D1559" s="42"/>
      <c r="E1559" s="23" t="str">
        <f>IF(D1559="","",VLOOKUP(D1559,MASTERLIST!$A:$E,3,FALSE))</f>
        <v/>
      </c>
      <c r="F1559" s="23" t="str">
        <f>IF(D1559="","",VLOOKUP(D1559,MASTERLIST!$A:$E,4,FALSE))</f>
        <v/>
      </c>
      <c r="G1559" s="23" t="str">
        <f>IF(D1559="","",VLOOKUP(D1559,MASTERLIST!$A:$E,5,FALSE))</f>
        <v/>
      </c>
      <c r="H1559" s="23" t="str">
        <f>IF(D1559="","",VLOOKUP(D1559,MASTERLIST!$A:$E,2,FALSE))</f>
        <v/>
      </c>
      <c r="I1559" s="42"/>
      <c r="J1559" s="42"/>
      <c r="K1559" s="42"/>
      <c r="L1559" s="41" t="str">
        <f t="shared" si="252"/>
        <v/>
      </c>
      <c r="M1559" s="41" t="str">
        <f t="shared" si="253"/>
        <v/>
      </c>
      <c r="N1559" s="22" t="str">
        <f t="shared" si="245"/>
        <v xml:space="preserve"> </v>
      </c>
      <c r="O1559" s="22" t="str">
        <f t="shared" si="250"/>
        <v/>
      </c>
      <c r="P1559" s="22" t="str">
        <f t="shared" si="246"/>
        <v/>
      </c>
      <c r="Q1559" s="22" t="str">
        <f t="shared" si="251"/>
        <v>D2</v>
      </c>
    </row>
    <row r="1560" spans="1:17" x14ac:dyDescent="0.25">
      <c r="A1560" s="125" t="str">
        <f t="shared" si="247"/>
        <v/>
      </c>
      <c r="B1560" s="123" t="str">
        <f t="shared" si="248"/>
        <v/>
      </c>
      <c r="C1560" s="125" t="str">
        <f t="shared" si="249"/>
        <v/>
      </c>
      <c r="D1560" s="42"/>
      <c r="E1560" s="23" t="str">
        <f>IF(D1560="","",VLOOKUP(D1560,MASTERLIST!$A:$E,3,FALSE))</f>
        <v/>
      </c>
      <c r="F1560" s="23" t="str">
        <f>IF(D1560="","",VLOOKUP(D1560,MASTERLIST!$A:$E,4,FALSE))</f>
        <v/>
      </c>
      <c r="G1560" s="23" t="str">
        <f>IF(D1560="","",VLOOKUP(D1560,MASTERLIST!$A:$E,5,FALSE))</f>
        <v/>
      </c>
      <c r="H1560" s="23" t="str">
        <f>IF(D1560="","",VLOOKUP(D1560,MASTERLIST!$A:$E,2,FALSE))</f>
        <v/>
      </c>
      <c r="I1560" s="42"/>
      <c r="J1560" s="42"/>
      <c r="K1560" s="42"/>
      <c r="L1560" s="41" t="str">
        <f t="shared" si="252"/>
        <v/>
      </c>
      <c r="M1560" s="41" t="str">
        <f t="shared" si="253"/>
        <v/>
      </c>
      <c r="N1560" s="22" t="str">
        <f t="shared" si="245"/>
        <v xml:space="preserve"> </v>
      </c>
      <c r="O1560" s="22" t="str">
        <f t="shared" si="250"/>
        <v/>
      </c>
      <c r="P1560" s="22" t="str">
        <f t="shared" si="246"/>
        <v/>
      </c>
      <c r="Q1560" s="22" t="str">
        <f t="shared" si="251"/>
        <v>D2</v>
      </c>
    </row>
    <row r="1561" spans="1:17" x14ac:dyDescent="0.25">
      <c r="A1561" s="125" t="str">
        <f t="shared" si="247"/>
        <v/>
      </c>
      <c r="B1561" s="123" t="str">
        <f t="shared" si="248"/>
        <v/>
      </c>
      <c r="C1561" s="125" t="str">
        <f t="shared" si="249"/>
        <v/>
      </c>
      <c r="D1561" s="42"/>
      <c r="E1561" s="23" t="str">
        <f>IF(D1561="","",VLOOKUP(D1561,MASTERLIST!$A:$E,3,FALSE))</f>
        <v/>
      </c>
      <c r="F1561" s="23" t="str">
        <f>IF(D1561="","",VLOOKUP(D1561,MASTERLIST!$A:$E,4,FALSE))</f>
        <v/>
      </c>
      <c r="G1561" s="23" t="str">
        <f>IF(D1561="","",VLOOKUP(D1561,MASTERLIST!$A:$E,5,FALSE))</f>
        <v/>
      </c>
      <c r="H1561" s="23" t="str">
        <f>IF(D1561="","",VLOOKUP(D1561,MASTERLIST!$A:$E,2,FALSE))</f>
        <v/>
      </c>
      <c r="I1561" s="42"/>
      <c r="J1561" s="42"/>
      <c r="K1561" s="42"/>
      <c r="L1561" s="41" t="str">
        <f t="shared" si="252"/>
        <v/>
      </c>
      <c r="M1561" s="41" t="str">
        <f t="shared" si="253"/>
        <v/>
      </c>
      <c r="N1561" s="22" t="str">
        <f t="shared" si="245"/>
        <v xml:space="preserve"> </v>
      </c>
      <c r="O1561" s="22" t="str">
        <f t="shared" si="250"/>
        <v/>
      </c>
      <c r="P1561" s="22" t="str">
        <f t="shared" si="246"/>
        <v/>
      </c>
      <c r="Q1561" s="22" t="str">
        <f t="shared" si="251"/>
        <v>D2</v>
      </c>
    </row>
    <row r="1562" spans="1:17" x14ac:dyDescent="0.25">
      <c r="A1562" s="125" t="str">
        <f t="shared" si="247"/>
        <v/>
      </c>
      <c r="B1562" s="123" t="str">
        <f t="shared" si="248"/>
        <v/>
      </c>
      <c r="C1562" s="125" t="str">
        <f t="shared" si="249"/>
        <v/>
      </c>
      <c r="D1562" s="42"/>
      <c r="E1562" s="23" t="str">
        <f>IF(D1562="","",VLOOKUP(D1562,MASTERLIST!$A:$E,3,FALSE))</f>
        <v/>
      </c>
      <c r="F1562" s="23" t="str">
        <f>IF(D1562="","",VLOOKUP(D1562,MASTERLIST!$A:$E,4,FALSE))</f>
        <v/>
      </c>
      <c r="G1562" s="23" t="str">
        <f>IF(D1562="","",VLOOKUP(D1562,MASTERLIST!$A:$E,5,FALSE))</f>
        <v/>
      </c>
      <c r="H1562" s="23" t="str">
        <f>IF(D1562="","",VLOOKUP(D1562,MASTERLIST!$A:$E,2,FALSE))</f>
        <v/>
      </c>
      <c r="I1562" s="42"/>
      <c r="J1562" s="42"/>
      <c r="K1562" s="42"/>
      <c r="L1562" s="41" t="str">
        <f t="shared" si="252"/>
        <v/>
      </c>
      <c r="M1562" s="41" t="str">
        <f t="shared" si="253"/>
        <v/>
      </c>
      <c r="N1562" s="22" t="str">
        <f t="shared" ref="N1562:N1625" si="254">CONCATENATE(E1562," ",F1562)</f>
        <v xml:space="preserve"> </v>
      </c>
      <c r="O1562" s="22" t="str">
        <f t="shared" si="250"/>
        <v/>
      </c>
      <c r="P1562" s="22" t="str">
        <f t="shared" ref="P1562:P1625" si="255">IF(I1562="",IF(J1562="","",$J$1),$I$1)</f>
        <v/>
      </c>
      <c r="Q1562" s="22" t="str">
        <f t="shared" si="251"/>
        <v>D2</v>
      </c>
    </row>
    <row r="1563" spans="1:17" x14ac:dyDescent="0.25">
      <c r="A1563" s="125" t="str">
        <f t="shared" si="247"/>
        <v/>
      </c>
      <c r="B1563" s="123" t="str">
        <f t="shared" si="248"/>
        <v/>
      </c>
      <c r="C1563" s="125" t="str">
        <f t="shared" si="249"/>
        <v/>
      </c>
      <c r="D1563" s="42"/>
      <c r="E1563" s="23" t="str">
        <f>IF(D1563="","",VLOOKUP(D1563,MASTERLIST!$A:$E,3,FALSE))</f>
        <v/>
      </c>
      <c r="F1563" s="23" t="str">
        <f>IF(D1563="","",VLOOKUP(D1563,MASTERLIST!$A:$E,4,FALSE))</f>
        <v/>
      </c>
      <c r="G1563" s="23" t="str">
        <f>IF(D1563="","",VLOOKUP(D1563,MASTERLIST!$A:$E,5,FALSE))</f>
        <v/>
      </c>
      <c r="H1563" s="23" t="str">
        <f>IF(D1563="","",VLOOKUP(D1563,MASTERLIST!$A:$E,2,FALSE))</f>
        <v/>
      </c>
      <c r="I1563" s="42"/>
      <c r="J1563" s="42"/>
      <c r="K1563" s="42"/>
      <c r="L1563" s="41" t="str">
        <f t="shared" si="252"/>
        <v/>
      </c>
      <c r="M1563" s="41" t="str">
        <f t="shared" si="253"/>
        <v/>
      </c>
      <c r="N1563" s="22" t="str">
        <f t="shared" si="254"/>
        <v xml:space="preserve"> </v>
      </c>
      <c r="O1563" s="22" t="str">
        <f t="shared" si="250"/>
        <v/>
      </c>
      <c r="P1563" s="22" t="str">
        <f t="shared" si="255"/>
        <v/>
      </c>
      <c r="Q1563" s="22" t="str">
        <f t="shared" si="251"/>
        <v>D2</v>
      </c>
    </row>
    <row r="1564" spans="1:17" x14ac:dyDescent="0.25">
      <c r="A1564" s="125" t="str">
        <f t="shared" si="247"/>
        <v/>
      </c>
      <c r="B1564" s="123" t="str">
        <f t="shared" si="248"/>
        <v/>
      </c>
      <c r="C1564" s="125" t="str">
        <f t="shared" si="249"/>
        <v/>
      </c>
      <c r="D1564" s="42"/>
      <c r="E1564" s="23" t="str">
        <f>IF(D1564="","",VLOOKUP(D1564,MASTERLIST!$A:$E,3,FALSE))</f>
        <v/>
      </c>
      <c r="F1564" s="23" t="str">
        <f>IF(D1564="","",VLOOKUP(D1564,MASTERLIST!$A:$E,4,FALSE))</f>
        <v/>
      </c>
      <c r="G1564" s="23" t="str">
        <f>IF(D1564="","",VLOOKUP(D1564,MASTERLIST!$A:$E,5,FALSE))</f>
        <v/>
      </c>
      <c r="H1564" s="23" t="str">
        <f>IF(D1564="","",VLOOKUP(D1564,MASTERLIST!$A:$E,2,FALSE))</f>
        <v/>
      </c>
      <c r="I1564" s="42"/>
      <c r="J1564" s="42"/>
      <c r="K1564" s="42"/>
      <c r="L1564" s="41" t="str">
        <f t="shared" si="252"/>
        <v/>
      </c>
      <c r="M1564" s="41" t="str">
        <f t="shared" si="253"/>
        <v/>
      </c>
      <c r="N1564" s="22" t="str">
        <f t="shared" si="254"/>
        <v xml:space="preserve"> </v>
      </c>
      <c r="O1564" s="22" t="str">
        <f t="shared" si="250"/>
        <v/>
      </c>
      <c r="P1564" s="22" t="str">
        <f t="shared" si="255"/>
        <v/>
      </c>
      <c r="Q1564" s="22" t="str">
        <f t="shared" si="251"/>
        <v>D2</v>
      </c>
    </row>
    <row r="1565" spans="1:17" x14ac:dyDescent="0.25">
      <c r="A1565" s="125" t="str">
        <f t="shared" si="247"/>
        <v/>
      </c>
      <c r="B1565" s="123" t="str">
        <f t="shared" si="248"/>
        <v/>
      </c>
      <c r="C1565" s="125" t="str">
        <f t="shared" si="249"/>
        <v/>
      </c>
      <c r="D1565" s="42"/>
      <c r="E1565" s="23" t="str">
        <f>IF(D1565="","",VLOOKUP(D1565,MASTERLIST!$A:$E,3,FALSE))</f>
        <v/>
      </c>
      <c r="F1565" s="23" t="str">
        <f>IF(D1565="","",VLOOKUP(D1565,MASTERLIST!$A:$E,4,FALSE))</f>
        <v/>
      </c>
      <c r="G1565" s="23" t="str">
        <f>IF(D1565="","",VLOOKUP(D1565,MASTERLIST!$A:$E,5,FALSE))</f>
        <v/>
      </c>
      <c r="H1565" s="23" t="str">
        <f>IF(D1565="","",VLOOKUP(D1565,MASTERLIST!$A:$E,2,FALSE))</f>
        <v/>
      </c>
      <c r="I1565" s="42"/>
      <c r="J1565" s="42"/>
      <c r="K1565" s="42"/>
      <c r="L1565" s="41" t="str">
        <f t="shared" si="252"/>
        <v/>
      </c>
      <c r="M1565" s="41" t="str">
        <f t="shared" si="253"/>
        <v/>
      </c>
      <c r="N1565" s="22" t="str">
        <f t="shared" si="254"/>
        <v xml:space="preserve"> </v>
      </c>
      <c r="O1565" s="22" t="str">
        <f t="shared" si="250"/>
        <v/>
      </c>
      <c r="P1565" s="22" t="str">
        <f t="shared" si="255"/>
        <v/>
      </c>
      <c r="Q1565" s="22" t="str">
        <f t="shared" si="251"/>
        <v>D2</v>
      </c>
    </row>
    <row r="1566" spans="1:17" x14ac:dyDescent="0.25">
      <c r="A1566" s="125" t="str">
        <f t="shared" si="247"/>
        <v/>
      </c>
      <c r="B1566" s="123" t="str">
        <f t="shared" si="248"/>
        <v/>
      </c>
      <c r="C1566" s="125" t="str">
        <f t="shared" si="249"/>
        <v/>
      </c>
      <c r="D1566" s="42"/>
      <c r="E1566" s="23" t="str">
        <f>IF(D1566="","",VLOOKUP(D1566,MASTERLIST!$A:$E,3,FALSE))</f>
        <v/>
      </c>
      <c r="F1566" s="23" t="str">
        <f>IF(D1566="","",VLOOKUP(D1566,MASTERLIST!$A:$E,4,FALSE))</f>
        <v/>
      </c>
      <c r="G1566" s="23" t="str">
        <f>IF(D1566="","",VLOOKUP(D1566,MASTERLIST!$A:$E,5,FALSE))</f>
        <v/>
      </c>
      <c r="H1566" s="23" t="str">
        <f>IF(D1566="","",VLOOKUP(D1566,MASTERLIST!$A:$E,2,FALSE))</f>
        <v/>
      </c>
      <c r="I1566" s="42"/>
      <c r="J1566" s="42"/>
      <c r="K1566" s="42"/>
      <c r="L1566" s="41" t="str">
        <f t="shared" si="252"/>
        <v/>
      </c>
      <c r="M1566" s="41" t="str">
        <f t="shared" si="253"/>
        <v/>
      </c>
      <c r="N1566" s="22" t="str">
        <f t="shared" si="254"/>
        <v xml:space="preserve"> </v>
      </c>
      <c r="O1566" s="22" t="str">
        <f t="shared" si="250"/>
        <v/>
      </c>
      <c r="P1566" s="22" t="str">
        <f t="shared" si="255"/>
        <v/>
      </c>
      <c r="Q1566" s="22" t="str">
        <f t="shared" si="251"/>
        <v>D2</v>
      </c>
    </row>
    <row r="1567" spans="1:17" x14ac:dyDescent="0.25">
      <c r="A1567" s="125" t="str">
        <f t="shared" si="247"/>
        <v/>
      </c>
      <c r="B1567" s="123" t="str">
        <f t="shared" si="248"/>
        <v/>
      </c>
      <c r="C1567" s="125" t="str">
        <f t="shared" si="249"/>
        <v/>
      </c>
      <c r="D1567" s="42"/>
      <c r="E1567" s="23" t="str">
        <f>IF(D1567="","",VLOOKUP(D1567,MASTERLIST!$A:$E,3,FALSE))</f>
        <v/>
      </c>
      <c r="F1567" s="23" t="str">
        <f>IF(D1567="","",VLOOKUP(D1567,MASTERLIST!$A:$E,4,FALSE))</f>
        <v/>
      </c>
      <c r="G1567" s="23" t="str">
        <f>IF(D1567="","",VLOOKUP(D1567,MASTERLIST!$A:$E,5,FALSE))</f>
        <v/>
      </c>
      <c r="H1567" s="23" t="str">
        <f>IF(D1567="","",VLOOKUP(D1567,MASTERLIST!$A:$E,2,FALSE))</f>
        <v/>
      </c>
      <c r="I1567" s="42"/>
      <c r="J1567" s="42"/>
      <c r="K1567" s="42"/>
      <c r="L1567" s="41" t="str">
        <f t="shared" si="252"/>
        <v/>
      </c>
      <c r="M1567" s="41" t="str">
        <f t="shared" si="253"/>
        <v/>
      </c>
      <c r="N1567" s="22" t="str">
        <f t="shared" si="254"/>
        <v xml:space="preserve"> </v>
      </c>
      <c r="O1567" s="22" t="str">
        <f t="shared" si="250"/>
        <v/>
      </c>
      <c r="P1567" s="22" t="str">
        <f t="shared" si="255"/>
        <v/>
      </c>
      <c r="Q1567" s="22" t="str">
        <f t="shared" si="251"/>
        <v>D2</v>
      </c>
    </row>
    <row r="1568" spans="1:17" x14ac:dyDescent="0.25">
      <c r="A1568" s="125" t="str">
        <f t="shared" si="247"/>
        <v/>
      </c>
      <c r="B1568" s="123" t="str">
        <f t="shared" si="248"/>
        <v/>
      </c>
      <c r="C1568" s="125" t="str">
        <f t="shared" si="249"/>
        <v/>
      </c>
      <c r="D1568" s="42"/>
      <c r="E1568" s="23" t="str">
        <f>IF(D1568="","",VLOOKUP(D1568,MASTERLIST!$A:$E,3,FALSE))</f>
        <v/>
      </c>
      <c r="F1568" s="23" t="str">
        <f>IF(D1568="","",VLOOKUP(D1568,MASTERLIST!$A:$E,4,FALSE))</f>
        <v/>
      </c>
      <c r="G1568" s="23" t="str">
        <f>IF(D1568="","",VLOOKUP(D1568,MASTERLIST!$A:$E,5,FALSE))</f>
        <v/>
      </c>
      <c r="H1568" s="23" t="str">
        <f>IF(D1568="","",VLOOKUP(D1568,MASTERLIST!$A:$E,2,FALSE))</f>
        <v/>
      </c>
      <c r="I1568" s="42"/>
      <c r="J1568" s="42"/>
      <c r="K1568" s="42"/>
      <c r="L1568" s="41" t="str">
        <f t="shared" si="252"/>
        <v/>
      </c>
      <c r="M1568" s="41" t="str">
        <f t="shared" si="253"/>
        <v/>
      </c>
      <c r="N1568" s="22" t="str">
        <f t="shared" si="254"/>
        <v xml:space="preserve"> </v>
      </c>
      <c r="O1568" s="22" t="str">
        <f t="shared" si="250"/>
        <v/>
      </c>
      <c r="P1568" s="22" t="str">
        <f t="shared" si="255"/>
        <v/>
      </c>
      <c r="Q1568" s="22" t="str">
        <f t="shared" si="251"/>
        <v>D2</v>
      </c>
    </row>
    <row r="1569" spans="1:17" x14ac:dyDescent="0.25">
      <c r="A1569" s="125" t="str">
        <f t="shared" si="247"/>
        <v/>
      </c>
      <c r="B1569" s="123" t="str">
        <f t="shared" si="248"/>
        <v/>
      </c>
      <c r="C1569" s="125" t="str">
        <f t="shared" si="249"/>
        <v/>
      </c>
      <c r="D1569" s="42"/>
      <c r="E1569" s="23" t="str">
        <f>IF(D1569="","",VLOOKUP(D1569,MASTERLIST!$A:$E,3,FALSE))</f>
        <v/>
      </c>
      <c r="F1569" s="23" t="str">
        <f>IF(D1569="","",VLOOKUP(D1569,MASTERLIST!$A:$E,4,FALSE))</f>
        <v/>
      </c>
      <c r="G1569" s="23" t="str">
        <f>IF(D1569="","",VLOOKUP(D1569,MASTERLIST!$A:$E,5,FALSE))</f>
        <v/>
      </c>
      <c r="H1569" s="23" t="str">
        <f>IF(D1569="","",VLOOKUP(D1569,MASTERLIST!$A:$E,2,FALSE))</f>
        <v/>
      </c>
      <c r="I1569" s="42"/>
      <c r="J1569" s="42"/>
      <c r="K1569" s="42"/>
      <c r="L1569" s="41" t="str">
        <f t="shared" si="252"/>
        <v/>
      </c>
      <c r="M1569" s="41" t="str">
        <f t="shared" si="253"/>
        <v/>
      </c>
      <c r="N1569" s="22" t="str">
        <f t="shared" si="254"/>
        <v xml:space="preserve"> </v>
      </c>
      <c r="O1569" s="22" t="str">
        <f t="shared" si="250"/>
        <v/>
      </c>
      <c r="P1569" s="22" t="str">
        <f t="shared" si="255"/>
        <v/>
      </c>
      <c r="Q1569" s="22" t="str">
        <f t="shared" si="251"/>
        <v>D2</v>
      </c>
    </row>
    <row r="1570" spans="1:17" x14ac:dyDescent="0.25">
      <c r="A1570" s="125" t="str">
        <f t="shared" si="247"/>
        <v/>
      </c>
      <c r="B1570" s="123" t="str">
        <f t="shared" si="248"/>
        <v/>
      </c>
      <c r="C1570" s="125" t="str">
        <f t="shared" si="249"/>
        <v/>
      </c>
      <c r="D1570" s="42"/>
      <c r="E1570" s="23" t="str">
        <f>IF(D1570="","",VLOOKUP(D1570,MASTERLIST!$A:$E,3,FALSE))</f>
        <v/>
      </c>
      <c r="F1570" s="23" t="str">
        <f>IF(D1570="","",VLOOKUP(D1570,MASTERLIST!$A:$E,4,FALSE))</f>
        <v/>
      </c>
      <c r="G1570" s="23" t="str">
        <f>IF(D1570="","",VLOOKUP(D1570,MASTERLIST!$A:$E,5,FALSE))</f>
        <v/>
      </c>
      <c r="H1570" s="23" t="str">
        <f>IF(D1570="","",VLOOKUP(D1570,MASTERLIST!$A:$E,2,FALSE))</f>
        <v/>
      </c>
      <c r="I1570" s="42"/>
      <c r="J1570" s="42"/>
      <c r="K1570" s="42"/>
      <c r="L1570" s="41" t="str">
        <f t="shared" si="252"/>
        <v/>
      </c>
      <c r="M1570" s="41" t="str">
        <f t="shared" si="253"/>
        <v/>
      </c>
      <c r="N1570" s="22" t="str">
        <f t="shared" si="254"/>
        <v xml:space="preserve"> </v>
      </c>
      <c r="O1570" s="22" t="str">
        <f t="shared" si="250"/>
        <v/>
      </c>
      <c r="P1570" s="22" t="str">
        <f t="shared" si="255"/>
        <v/>
      </c>
      <c r="Q1570" s="22" t="str">
        <f t="shared" si="251"/>
        <v>D2</v>
      </c>
    </row>
    <row r="1571" spans="1:17" x14ac:dyDescent="0.25">
      <c r="A1571" s="125" t="str">
        <f t="shared" si="247"/>
        <v/>
      </c>
      <c r="B1571" s="123" t="str">
        <f t="shared" si="248"/>
        <v/>
      </c>
      <c r="C1571" s="125" t="str">
        <f t="shared" si="249"/>
        <v/>
      </c>
      <c r="D1571" s="42"/>
      <c r="E1571" s="23" t="str">
        <f>IF(D1571="","",VLOOKUP(D1571,MASTERLIST!$A:$E,3,FALSE))</f>
        <v/>
      </c>
      <c r="F1571" s="23" t="str">
        <f>IF(D1571="","",VLOOKUP(D1571,MASTERLIST!$A:$E,4,FALSE))</f>
        <v/>
      </c>
      <c r="G1571" s="23" t="str">
        <f>IF(D1571="","",VLOOKUP(D1571,MASTERLIST!$A:$E,5,FALSE))</f>
        <v/>
      </c>
      <c r="H1571" s="23" t="str">
        <f>IF(D1571="","",VLOOKUP(D1571,MASTERLIST!$A:$E,2,FALSE))</f>
        <v/>
      </c>
      <c r="I1571" s="42"/>
      <c r="J1571" s="42"/>
      <c r="K1571" s="42"/>
      <c r="L1571" s="41" t="str">
        <f t="shared" si="252"/>
        <v/>
      </c>
      <c r="M1571" s="41" t="str">
        <f t="shared" si="253"/>
        <v/>
      </c>
      <c r="N1571" s="22" t="str">
        <f t="shared" si="254"/>
        <v xml:space="preserve"> </v>
      </c>
      <c r="O1571" s="22" t="str">
        <f t="shared" si="250"/>
        <v/>
      </c>
      <c r="P1571" s="22" t="str">
        <f t="shared" si="255"/>
        <v/>
      </c>
      <c r="Q1571" s="22" t="str">
        <f t="shared" si="251"/>
        <v>D2</v>
      </c>
    </row>
    <row r="1572" spans="1:17" x14ac:dyDescent="0.25">
      <c r="A1572" s="125" t="str">
        <f t="shared" ref="A1572:A1635" si="256">IF(D1572="","",A1571)</f>
        <v/>
      </c>
      <c r="B1572" s="123" t="str">
        <f t="shared" ref="B1572:B1635" si="257">IF(D1572="","",B1571)</f>
        <v/>
      </c>
      <c r="C1572" s="125" t="str">
        <f t="shared" ref="C1572:C1635" si="258">IF(D1572="","",C1571)</f>
        <v/>
      </c>
      <c r="D1572" s="42"/>
      <c r="E1572" s="23" t="str">
        <f>IF(D1572="","",VLOOKUP(D1572,MASTERLIST!$A:$E,3,FALSE))</f>
        <v/>
      </c>
      <c r="F1572" s="23" t="str">
        <f>IF(D1572="","",VLOOKUP(D1572,MASTERLIST!$A:$E,4,FALSE))</f>
        <v/>
      </c>
      <c r="G1572" s="23" t="str">
        <f>IF(D1572="","",VLOOKUP(D1572,MASTERLIST!$A:$E,5,FALSE))</f>
        <v/>
      </c>
      <c r="H1572" s="23" t="str">
        <f>IF(D1572="","",VLOOKUP(D1572,MASTERLIST!$A:$E,2,FALSE))</f>
        <v/>
      </c>
      <c r="I1572" s="42"/>
      <c r="J1572" s="42"/>
      <c r="K1572" s="42"/>
      <c r="L1572" s="41" t="str">
        <f t="shared" si="252"/>
        <v/>
      </c>
      <c r="M1572" s="41" t="str">
        <f t="shared" si="253"/>
        <v/>
      </c>
      <c r="N1572" s="22" t="str">
        <f t="shared" si="254"/>
        <v xml:space="preserve"> </v>
      </c>
      <c r="O1572" s="22" t="str">
        <f t="shared" si="250"/>
        <v/>
      </c>
      <c r="P1572" s="22" t="str">
        <f t="shared" si="255"/>
        <v/>
      </c>
      <c r="Q1572" s="22" t="str">
        <f t="shared" si="251"/>
        <v>D2</v>
      </c>
    </row>
    <row r="1573" spans="1:17" x14ac:dyDescent="0.25">
      <c r="A1573" s="125" t="str">
        <f t="shared" si="256"/>
        <v/>
      </c>
      <c r="B1573" s="123" t="str">
        <f t="shared" si="257"/>
        <v/>
      </c>
      <c r="C1573" s="125" t="str">
        <f t="shared" si="258"/>
        <v/>
      </c>
      <c r="D1573" s="42"/>
      <c r="E1573" s="23" t="str">
        <f>IF(D1573="","",VLOOKUP(D1573,MASTERLIST!$A:$E,3,FALSE))</f>
        <v/>
      </c>
      <c r="F1573" s="23" t="str">
        <f>IF(D1573="","",VLOOKUP(D1573,MASTERLIST!$A:$E,4,FALSE))</f>
        <v/>
      </c>
      <c r="G1573" s="23" t="str">
        <f>IF(D1573="","",VLOOKUP(D1573,MASTERLIST!$A:$E,5,FALSE))</f>
        <v/>
      </c>
      <c r="H1573" s="23" t="str">
        <f>IF(D1573="","",VLOOKUP(D1573,MASTERLIST!$A:$E,2,FALSE))</f>
        <v/>
      </c>
      <c r="I1573" s="42"/>
      <c r="J1573" s="42"/>
      <c r="K1573" s="42"/>
      <c r="L1573" s="41" t="str">
        <f t="shared" si="252"/>
        <v/>
      </c>
      <c r="M1573" s="41" t="str">
        <f t="shared" si="253"/>
        <v/>
      </c>
      <c r="N1573" s="22" t="str">
        <f t="shared" si="254"/>
        <v xml:space="preserve"> </v>
      </c>
      <c r="O1573" s="22" t="str">
        <f t="shared" si="250"/>
        <v/>
      </c>
      <c r="P1573" s="22" t="str">
        <f t="shared" si="255"/>
        <v/>
      </c>
      <c r="Q1573" s="22" t="str">
        <f t="shared" si="251"/>
        <v>D2</v>
      </c>
    </row>
    <row r="1574" spans="1:17" x14ac:dyDescent="0.25">
      <c r="A1574" s="125" t="str">
        <f t="shared" si="256"/>
        <v/>
      </c>
      <c r="B1574" s="123" t="str">
        <f t="shared" si="257"/>
        <v/>
      </c>
      <c r="C1574" s="125" t="str">
        <f t="shared" si="258"/>
        <v/>
      </c>
      <c r="D1574" s="42"/>
      <c r="E1574" s="23" t="str">
        <f>IF(D1574="","",VLOOKUP(D1574,MASTERLIST!$A:$E,3,FALSE))</f>
        <v/>
      </c>
      <c r="F1574" s="23" t="str">
        <f>IF(D1574="","",VLOOKUP(D1574,MASTERLIST!$A:$E,4,FALSE))</f>
        <v/>
      </c>
      <c r="G1574" s="23" t="str">
        <f>IF(D1574="","",VLOOKUP(D1574,MASTERLIST!$A:$E,5,FALSE))</f>
        <v/>
      </c>
      <c r="H1574" s="23" t="str">
        <f>IF(D1574="","",VLOOKUP(D1574,MASTERLIST!$A:$E,2,FALSE))</f>
        <v/>
      </c>
      <c r="I1574" s="42"/>
      <c r="J1574" s="42"/>
      <c r="K1574" s="42"/>
      <c r="L1574" s="41" t="str">
        <f t="shared" si="252"/>
        <v/>
      </c>
      <c r="M1574" s="41" t="str">
        <f t="shared" si="253"/>
        <v/>
      </c>
      <c r="N1574" s="22" t="str">
        <f t="shared" si="254"/>
        <v xml:space="preserve"> </v>
      </c>
      <c r="O1574" s="22" t="str">
        <f t="shared" si="250"/>
        <v/>
      </c>
      <c r="P1574" s="22" t="str">
        <f t="shared" si="255"/>
        <v/>
      </c>
      <c r="Q1574" s="22" t="str">
        <f t="shared" si="251"/>
        <v>D2</v>
      </c>
    </row>
    <row r="1575" spans="1:17" x14ac:dyDescent="0.25">
      <c r="A1575" s="125" t="str">
        <f t="shared" si="256"/>
        <v/>
      </c>
      <c r="B1575" s="123" t="str">
        <f t="shared" si="257"/>
        <v/>
      </c>
      <c r="C1575" s="125" t="str">
        <f t="shared" si="258"/>
        <v/>
      </c>
      <c r="D1575" s="42"/>
      <c r="E1575" s="23" t="str">
        <f>IF(D1575="","",VLOOKUP(D1575,MASTERLIST!$A:$E,3,FALSE))</f>
        <v/>
      </c>
      <c r="F1575" s="23" t="str">
        <f>IF(D1575="","",VLOOKUP(D1575,MASTERLIST!$A:$E,4,FALSE))</f>
        <v/>
      </c>
      <c r="G1575" s="23" t="str">
        <f>IF(D1575="","",VLOOKUP(D1575,MASTERLIST!$A:$E,5,FALSE))</f>
        <v/>
      </c>
      <c r="H1575" s="23" t="str">
        <f>IF(D1575="","",VLOOKUP(D1575,MASTERLIST!$A:$E,2,FALSE))</f>
        <v/>
      </c>
      <c r="I1575" s="42"/>
      <c r="J1575" s="42"/>
      <c r="K1575" s="42"/>
      <c r="L1575" s="41" t="str">
        <f t="shared" si="252"/>
        <v/>
      </c>
      <c r="M1575" s="41" t="str">
        <f t="shared" si="253"/>
        <v/>
      </c>
      <c r="N1575" s="22" t="str">
        <f t="shared" si="254"/>
        <v xml:space="preserve"> </v>
      </c>
      <c r="O1575" s="22" t="str">
        <f t="shared" si="250"/>
        <v/>
      </c>
      <c r="P1575" s="22" t="str">
        <f t="shared" si="255"/>
        <v/>
      </c>
      <c r="Q1575" s="22" t="str">
        <f t="shared" si="251"/>
        <v>D2</v>
      </c>
    </row>
    <row r="1576" spans="1:17" x14ac:dyDescent="0.25">
      <c r="A1576" s="125" t="str">
        <f t="shared" si="256"/>
        <v/>
      </c>
      <c r="B1576" s="123" t="str">
        <f t="shared" si="257"/>
        <v/>
      </c>
      <c r="C1576" s="125" t="str">
        <f t="shared" si="258"/>
        <v/>
      </c>
      <c r="D1576" s="42"/>
      <c r="E1576" s="23" t="str">
        <f>IF(D1576="","",VLOOKUP(D1576,MASTERLIST!$A:$E,3,FALSE))</f>
        <v/>
      </c>
      <c r="F1576" s="23" t="str">
        <f>IF(D1576="","",VLOOKUP(D1576,MASTERLIST!$A:$E,4,FALSE))</f>
        <v/>
      </c>
      <c r="G1576" s="23" t="str">
        <f>IF(D1576="","",VLOOKUP(D1576,MASTERLIST!$A:$E,5,FALSE))</f>
        <v/>
      </c>
      <c r="H1576" s="23" t="str">
        <f>IF(D1576="","",VLOOKUP(D1576,MASTERLIST!$A:$E,2,FALSE))</f>
        <v/>
      </c>
      <c r="I1576" s="42"/>
      <c r="J1576" s="42"/>
      <c r="K1576" s="42"/>
      <c r="L1576" s="41" t="str">
        <f t="shared" si="252"/>
        <v/>
      </c>
      <c r="M1576" s="41" t="str">
        <f t="shared" si="253"/>
        <v/>
      </c>
      <c r="N1576" s="22" t="str">
        <f t="shared" si="254"/>
        <v xml:space="preserve"> </v>
      </c>
      <c r="O1576" s="22" t="str">
        <f t="shared" si="250"/>
        <v/>
      </c>
      <c r="P1576" s="22" t="str">
        <f t="shared" si="255"/>
        <v/>
      </c>
      <c r="Q1576" s="22" t="str">
        <f t="shared" si="251"/>
        <v>D2</v>
      </c>
    </row>
    <row r="1577" spans="1:17" x14ac:dyDescent="0.25">
      <c r="A1577" s="125" t="str">
        <f t="shared" si="256"/>
        <v/>
      </c>
      <c r="B1577" s="123" t="str">
        <f t="shared" si="257"/>
        <v/>
      </c>
      <c r="C1577" s="125" t="str">
        <f t="shared" si="258"/>
        <v/>
      </c>
      <c r="D1577" s="42"/>
      <c r="E1577" s="23" t="str">
        <f>IF(D1577="","",VLOOKUP(D1577,MASTERLIST!$A:$E,3,FALSE))</f>
        <v/>
      </c>
      <c r="F1577" s="23" t="str">
        <f>IF(D1577="","",VLOOKUP(D1577,MASTERLIST!$A:$E,4,FALSE))</f>
        <v/>
      </c>
      <c r="G1577" s="23" t="str">
        <f>IF(D1577="","",VLOOKUP(D1577,MASTERLIST!$A:$E,5,FALSE))</f>
        <v/>
      </c>
      <c r="H1577" s="23" t="str">
        <f>IF(D1577="","",VLOOKUP(D1577,MASTERLIST!$A:$E,2,FALSE))</f>
        <v/>
      </c>
      <c r="I1577" s="42"/>
      <c r="J1577" s="42"/>
      <c r="K1577" s="42"/>
      <c r="L1577" s="41" t="str">
        <f t="shared" si="252"/>
        <v/>
      </c>
      <c r="M1577" s="41" t="str">
        <f t="shared" si="253"/>
        <v/>
      </c>
      <c r="N1577" s="22" t="str">
        <f t="shared" si="254"/>
        <v xml:space="preserve"> </v>
      </c>
      <c r="O1577" s="22" t="str">
        <f t="shared" si="250"/>
        <v/>
      </c>
      <c r="P1577" s="22" t="str">
        <f t="shared" si="255"/>
        <v/>
      </c>
      <c r="Q1577" s="22" t="str">
        <f t="shared" si="251"/>
        <v>D2</v>
      </c>
    </row>
    <row r="1578" spans="1:17" x14ac:dyDescent="0.25">
      <c r="A1578" s="125" t="str">
        <f t="shared" si="256"/>
        <v/>
      </c>
      <c r="B1578" s="123" t="str">
        <f t="shared" si="257"/>
        <v/>
      </c>
      <c r="C1578" s="125" t="str">
        <f t="shared" si="258"/>
        <v/>
      </c>
      <c r="D1578" s="42"/>
      <c r="E1578" s="23" t="str">
        <f>IF(D1578="","",VLOOKUP(D1578,MASTERLIST!$A:$E,3,FALSE))</f>
        <v/>
      </c>
      <c r="F1578" s="23" t="str">
        <f>IF(D1578="","",VLOOKUP(D1578,MASTERLIST!$A:$E,4,FALSE))</f>
        <v/>
      </c>
      <c r="G1578" s="23" t="str">
        <f>IF(D1578="","",VLOOKUP(D1578,MASTERLIST!$A:$E,5,FALSE))</f>
        <v/>
      </c>
      <c r="H1578" s="23" t="str">
        <f>IF(D1578="","",VLOOKUP(D1578,MASTERLIST!$A:$E,2,FALSE))</f>
        <v/>
      </c>
      <c r="I1578" s="42"/>
      <c r="J1578" s="42"/>
      <c r="K1578" s="42"/>
      <c r="L1578" s="41" t="str">
        <f t="shared" si="252"/>
        <v/>
      </c>
      <c r="M1578" s="41" t="str">
        <f t="shared" si="253"/>
        <v/>
      </c>
      <c r="N1578" s="22" t="str">
        <f t="shared" si="254"/>
        <v xml:space="preserve"> </v>
      </c>
      <c r="O1578" s="22" t="str">
        <f t="shared" si="250"/>
        <v/>
      </c>
      <c r="P1578" s="22" t="str">
        <f t="shared" si="255"/>
        <v/>
      </c>
      <c r="Q1578" s="22" t="str">
        <f t="shared" si="251"/>
        <v>D2</v>
      </c>
    </row>
    <row r="1579" spans="1:17" x14ac:dyDescent="0.25">
      <c r="A1579" s="125" t="str">
        <f t="shared" si="256"/>
        <v/>
      </c>
      <c r="B1579" s="123" t="str">
        <f t="shared" si="257"/>
        <v/>
      </c>
      <c r="C1579" s="125" t="str">
        <f t="shared" si="258"/>
        <v/>
      </c>
      <c r="D1579" s="42"/>
      <c r="E1579" s="23" t="str">
        <f>IF(D1579="","",VLOOKUP(D1579,MASTERLIST!$A:$E,3,FALSE))</f>
        <v/>
      </c>
      <c r="F1579" s="23" t="str">
        <f>IF(D1579="","",VLOOKUP(D1579,MASTERLIST!$A:$E,4,FALSE))</f>
        <v/>
      </c>
      <c r="G1579" s="23" t="str">
        <f>IF(D1579="","",VLOOKUP(D1579,MASTERLIST!$A:$E,5,FALSE))</f>
        <v/>
      </c>
      <c r="H1579" s="23" t="str">
        <f>IF(D1579="","",VLOOKUP(D1579,MASTERLIST!$A:$E,2,FALSE))</f>
        <v/>
      </c>
      <c r="I1579" s="42"/>
      <c r="J1579" s="42"/>
      <c r="K1579" s="42"/>
      <c r="L1579" s="41" t="str">
        <f t="shared" si="252"/>
        <v/>
      </c>
      <c r="M1579" s="41" t="str">
        <f t="shared" si="253"/>
        <v/>
      </c>
      <c r="N1579" s="22" t="str">
        <f t="shared" si="254"/>
        <v xml:space="preserve"> </v>
      </c>
      <c r="O1579" s="22" t="str">
        <f t="shared" si="250"/>
        <v/>
      </c>
      <c r="P1579" s="22" t="str">
        <f t="shared" si="255"/>
        <v/>
      </c>
      <c r="Q1579" s="22" t="str">
        <f t="shared" si="251"/>
        <v>D2</v>
      </c>
    </row>
    <row r="1580" spans="1:17" x14ac:dyDescent="0.25">
      <c r="A1580" s="125" t="str">
        <f t="shared" si="256"/>
        <v/>
      </c>
      <c r="B1580" s="123" t="str">
        <f t="shared" si="257"/>
        <v/>
      </c>
      <c r="C1580" s="125" t="str">
        <f t="shared" si="258"/>
        <v/>
      </c>
      <c r="D1580" s="42"/>
      <c r="E1580" s="23" t="str">
        <f>IF(D1580="","",VLOOKUP(D1580,MASTERLIST!$A:$E,3,FALSE))</f>
        <v/>
      </c>
      <c r="F1580" s="23" t="str">
        <f>IF(D1580="","",VLOOKUP(D1580,MASTERLIST!$A:$E,4,FALSE))</f>
        <v/>
      </c>
      <c r="G1580" s="23" t="str">
        <f>IF(D1580="","",VLOOKUP(D1580,MASTERLIST!$A:$E,5,FALSE))</f>
        <v/>
      </c>
      <c r="H1580" s="23" t="str">
        <f>IF(D1580="","",VLOOKUP(D1580,MASTERLIST!$A:$E,2,FALSE))</f>
        <v/>
      </c>
      <c r="I1580" s="42"/>
      <c r="J1580" s="42"/>
      <c r="K1580" s="42"/>
      <c r="L1580" s="41" t="str">
        <f t="shared" si="252"/>
        <v/>
      </c>
      <c r="M1580" s="41" t="str">
        <f t="shared" si="253"/>
        <v/>
      </c>
      <c r="N1580" s="22" t="str">
        <f t="shared" si="254"/>
        <v xml:space="preserve"> </v>
      </c>
      <c r="O1580" s="22" t="str">
        <f t="shared" si="250"/>
        <v/>
      </c>
      <c r="P1580" s="22" t="str">
        <f t="shared" si="255"/>
        <v/>
      </c>
      <c r="Q1580" s="22" t="str">
        <f t="shared" si="251"/>
        <v>D2</v>
      </c>
    </row>
    <row r="1581" spans="1:17" x14ac:dyDescent="0.25">
      <c r="A1581" s="125" t="str">
        <f t="shared" si="256"/>
        <v/>
      </c>
      <c r="B1581" s="123" t="str">
        <f t="shared" si="257"/>
        <v/>
      </c>
      <c r="C1581" s="125" t="str">
        <f t="shared" si="258"/>
        <v/>
      </c>
      <c r="D1581" s="42"/>
      <c r="E1581" s="23" t="str">
        <f>IF(D1581="","",VLOOKUP(D1581,MASTERLIST!$A:$E,3,FALSE))</f>
        <v/>
      </c>
      <c r="F1581" s="23" t="str">
        <f>IF(D1581="","",VLOOKUP(D1581,MASTERLIST!$A:$E,4,FALSE))</f>
        <v/>
      </c>
      <c r="G1581" s="23" t="str">
        <f>IF(D1581="","",VLOOKUP(D1581,MASTERLIST!$A:$E,5,FALSE))</f>
        <v/>
      </c>
      <c r="H1581" s="23" t="str">
        <f>IF(D1581="","",VLOOKUP(D1581,MASTERLIST!$A:$E,2,FALSE))</f>
        <v/>
      </c>
      <c r="I1581" s="42"/>
      <c r="J1581" s="42"/>
      <c r="K1581" s="42"/>
      <c r="L1581" s="41" t="str">
        <f t="shared" si="252"/>
        <v/>
      </c>
      <c r="M1581" s="41" t="str">
        <f t="shared" si="253"/>
        <v/>
      </c>
      <c r="N1581" s="22" t="str">
        <f t="shared" si="254"/>
        <v xml:space="preserve"> </v>
      </c>
      <c r="O1581" s="22" t="str">
        <f t="shared" si="250"/>
        <v/>
      </c>
      <c r="P1581" s="22" t="str">
        <f t="shared" si="255"/>
        <v/>
      </c>
      <c r="Q1581" s="22" t="str">
        <f t="shared" si="251"/>
        <v>D2</v>
      </c>
    </row>
    <row r="1582" spans="1:17" x14ac:dyDescent="0.25">
      <c r="A1582" s="125" t="str">
        <f t="shared" si="256"/>
        <v/>
      </c>
      <c r="B1582" s="123" t="str">
        <f t="shared" si="257"/>
        <v/>
      </c>
      <c r="C1582" s="125" t="str">
        <f t="shared" si="258"/>
        <v/>
      </c>
      <c r="D1582" s="42"/>
      <c r="E1582" s="23" t="str">
        <f>IF(D1582="","",VLOOKUP(D1582,MASTERLIST!$A:$E,3,FALSE))</f>
        <v/>
      </c>
      <c r="F1582" s="23" t="str">
        <f>IF(D1582="","",VLOOKUP(D1582,MASTERLIST!$A:$E,4,FALSE))</f>
        <v/>
      </c>
      <c r="G1582" s="23" t="str">
        <f>IF(D1582="","",VLOOKUP(D1582,MASTERLIST!$A:$E,5,FALSE))</f>
        <v/>
      </c>
      <c r="H1582" s="23" t="str">
        <f>IF(D1582="","",VLOOKUP(D1582,MASTERLIST!$A:$E,2,FALSE))</f>
        <v/>
      </c>
      <c r="I1582" s="42"/>
      <c r="J1582" s="42"/>
      <c r="K1582" s="42"/>
      <c r="L1582" s="41" t="str">
        <f t="shared" si="252"/>
        <v/>
      </c>
      <c r="M1582" s="41" t="str">
        <f t="shared" si="253"/>
        <v/>
      </c>
      <c r="N1582" s="22" t="str">
        <f t="shared" si="254"/>
        <v xml:space="preserve"> </v>
      </c>
      <c r="O1582" s="22" t="str">
        <f t="shared" si="250"/>
        <v/>
      </c>
      <c r="P1582" s="22" t="str">
        <f t="shared" si="255"/>
        <v/>
      </c>
      <c r="Q1582" s="22" t="str">
        <f t="shared" si="251"/>
        <v>D2</v>
      </c>
    </row>
    <row r="1583" spans="1:17" x14ac:dyDescent="0.25">
      <c r="A1583" s="125" t="str">
        <f t="shared" si="256"/>
        <v/>
      </c>
      <c r="B1583" s="123" t="str">
        <f t="shared" si="257"/>
        <v/>
      </c>
      <c r="C1583" s="125" t="str">
        <f t="shared" si="258"/>
        <v/>
      </c>
      <c r="D1583" s="42"/>
      <c r="E1583" s="23" t="str">
        <f>IF(D1583="","",VLOOKUP(D1583,MASTERLIST!$A:$E,3,FALSE))</f>
        <v/>
      </c>
      <c r="F1583" s="23" t="str">
        <f>IF(D1583="","",VLOOKUP(D1583,MASTERLIST!$A:$E,4,FALSE))</f>
        <v/>
      </c>
      <c r="G1583" s="23" t="str">
        <f>IF(D1583="","",VLOOKUP(D1583,MASTERLIST!$A:$E,5,FALSE))</f>
        <v/>
      </c>
      <c r="H1583" s="23" t="str">
        <f>IF(D1583="","",VLOOKUP(D1583,MASTERLIST!$A:$E,2,FALSE))</f>
        <v/>
      </c>
      <c r="I1583" s="42"/>
      <c r="J1583" s="42"/>
      <c r="K1583" s="42"/>
      <c r="L1583" s="41" t="str">
        <f t="shared" si="252"/>
        <v/>
      </c>
      <c r="M1583" s="41" t="str">
        <f t="shared" si="253"/>
        <v/>
      </c>
      <c r="N1583" s="22" t="str">
        <f t="shared" si="254"/>
        <v xml:space="preserve"> </v>
      </c>
      <c r="O1583" s="22" t="str">
        <f t="shared" si="250"/>
        <v/>
      </c>
      <c r="P1583" s="22" t="str">
        <f t="shared" si="255"/>
        <v/>
      </c>
      <c r="Q1583" s="22" t="str">
        <f t="shared" si="251"/>
        <v>D2</v>
      </c>
    </row>
    <row r="1584" spans="1:17" x14ac:dyDescent="0.25">
      <c r="A1584" s="125" t="str">
        <f t="shared" si="256"/>
        <v/>
      </c>
      <c r="B1584" s="123" t="str">
        <f t="shared" si="257"/>
        <v/>
      </c>
      <c r="C1584" s="125" t="str">
        <f t="shared" si="258"/>
        <v/>
      </c>
      <c r="D1584" s="42"/>
      <c r="E1584" s="23" t="str">
        <f>IF(D1584="","",VLOOKUP(D1584,MASTERLIST!$A:$E,3,FALSE))</f>
        <v/>
      </c>
      <c r="F1584" s="23" t="str">
        <f>IF(D1584="","",VLOOKUP(D1584,MASTERLIST!$A:$E,4,FALSE))</f>
        <v/>
      </c>
      <c r="G1584" s="23" t="str">
        <f>IF(D1584="","",VLOOKUP(D1584,MASTERLIST!$A:$E,5,FALSE))</f>
        <v/>
      </c>
      <c r="H1584" s="23" t="str">
        <f>IF(D1584="","",VLOOKUP(D1584,MASTERLIST!$A:$E,2,FALSE))</f>
        <v/>
      </c>
      <c r="I1584" s="42"/>
      <c r="J1584" s="42"/>
      <c r="K1584" s="42"/>
      <c r="L1584" s="41" t="str">
        <f t="shared" si="252"/>
        <v/>
      </c>
      <c r="M1584" s="41" t="str">
        <f t="shared" si="253"/>
        <v/>
      </c>
      <c r="N1584" s="22" t="str">
        <f t="shared" si="254"/>
        <v xml:space="preserve"> </v>
      </c>
      <c r="O1584" s="22" t="str">
        <f t="shared" si="250"/>
        <v/>
      </c>
      <c r="P1584" s="22" t="str">
        <f t="shared" si="255"/>
        <v/>
      </c>
      <c r="Q1584" s="22" t="str">
        <f t="shared" si="251"/>
        <v>D2</v>
      </c>
    </row>
    <row r="1585" spans="1:17" x14ac:dyDescent="0.25">
      <c r="A1585" s="125" t="str">
        <f t="shared" si="256"/>
        <v/>
      </c>
      <c r="B1585" s="123" t="str">
        <f t="shared" si="257"/>
        <v/>
      </c>
      <c r="C1585" s="125" t="str">
        <f t="shared" si="258"/>
        <v/>
      </c>
      <c r="D1585" s="42"/>
      <c r="E1585" s="23" t="str">
        <f>IF(D1585="","",VLOOKUP(D1585,MASTERLIST!$A:$E,3,FALSE))</f>
        <v/>
      </c>
      <c r="F1585" s="23" t="str">
        <f>IF(D1585="","",VLOOKUP(D1585,MASTERLIST!$A:$E,4,FALSE))</f>
        <v/>
      </c>
      <c r="G1585" s="23" t="str">
        <f>IF(D1585="","",VLOOKUP(D1585,MASTERLIST!$A:$E,5,FALSE))</f>
        <v/>
      </c>
      <c r="H1585" s="23" t="str">
        <f>IF(D1585="","",VLOOKUP(D1585,MASTERLIST!$A:$E,2,FALSE))</f>
        <v/>
      </c>
      <c r="I1585" s="42"/>
      <c r="J1585" s="42"/>
      <c r="K1585" s="42"/>
      <c r="L1585" s="41" t="str">
        <f t="shared" si="252"/>
        <v/>
      </c>
      <c r="M1585" s="41" t="str">
        <f t="shared" si="253"/>
        <v/>
      </c>
      <c r="N1585" s="22" t="str">
        <f t="shared" si="254"/>
        <v xml:space="preserve"> </v>
      </c>
      <c r="O1585" s="22" t="str">
        <f t="shared" si="250"/>
        <v/>
      </c>
      <c r="P1585" s="22" t="str">
        <f t="shared" si="255"/>
        <v/>
      </c>
      <c r="Q1585" s="22" t="str">
        <f t="shared" si="251"/>
        <v>D2</v>
      </c>
    </row>
    <row r="1586" spans="1:17" x14ac:dyDescent="0.25">
      <c r="A1586" s="125" t="str">
        <f t="shared" si="256"/>
        <v/>
      </c>
      <c r="B1586" s="123" t="str">
        <f t="shared" si="257"/>
        <v/>
      </c>
      <c r="C1586" s="125" t="str">
        <f t="shared" si="258"/>
        <v/>
      </c>
      <c r="D1586" s="42"/>
      <c r="E1586" s="23" t="str">
        <f>IF(D1586="","",VLOOKUP(D1586,MASTERLIST!$A:$E,3,FALSE))</f>
        <v/>
      </c>
      <c r="F1586" s="23" t="str">
        <f>IF(D1586="","",VLOOKUP(D1586,MASTERLIST!$A:$E,4,FALSE))</f>
        <v/>
      </c>
      <c r="G1586" s="23" t="str">
        <f>IF(D1586="","",VLOOKUP(D1586,MASTERLIST!$A:$E,5,FALSE))</f>
        <v/>
      </c>
      <c r="H1586" s="23" t="str">
        <f>IF(D1586="","",VLOOKUP(D1586,MASTERLIST!$A:$E,2,FALSE))</f>
        <v/>
      </c>
      <c r="I1586" s="42"/>
      <c r="J1586" s="42"/>
      <c r="K1586" s="42"/>
      <c r="L1586" s="41" t="str">
        <f t="shared" si="252"/>
        <v/>
      </c>
      <c r="M1586" s="41" t="str">
        <f t="shared" si="253"/>
        <v/>
      </c>
      <c r="N1586" s="22" t="str">
        <f t="shared" si="254"/>
        <v xml:space="preserve"> </v>
      </c>
      <c r="O1586" s="22" t="str">
        <f t="shared" si="250"/>
        <v/>
      </c>
      <c r="P1586" s="22" t="str">
        <f t="shared" si="255"/>
        <v/>
      </c>
      <c r="Q1586" s="22" t="str">
        <f t="shared" si="251"/>
        <v>D2</v>
      </c>
    </row>
    <row r="1587" spans="1:17" x14ac:dyDescent="0.25">
      <c r="A1587" s="125" t="str">
        <f t="shared" si="256"/>
        <v/>
      </c>
      <c r="B1587" s="123" t="str">
        <f t="shared" si="257"/>
        <v/>
      </c>
      <c r="C1587" s="125" t="str">
        <f t="shared" si="258"/>
        <v/>
      </c>
      <c r="D1587" s="42"/>
      <c r="E1587" s="23" t="str">
        <f>IF(D1587="","",VLOOKUP(D1587,MASTERLIST!$A:$E,3,FALSE))</f>
        <v/>
      </c>
      <c r="F1587" s="23" t="str">
        <f>IF(D1587="","",VLOOKUP(D1587,MASTERLIST!$A:$E,4,FALSE))</f>
        <v/>
      </c>
      <c r="G1587" s="23" t="str">
        <f>IF(D1587="","",VLOOKUP(D1587,MASTERLIST!$A:$E,5,FALSE))</f>
        <v/>
      </c>
      <c r="H1587" s="23" t="str">
        <f>IF(D1587="","",VLOOKUP(D1587,MASTERLIST!$A:$E,2,FALSE))</f>
        <v/>
      </c>
      <c r="I1587" s="42"/>
      <c r="J1587" s="42"/>
      <c r="K1587" s="42"/>
      <c r="L1587" s="41" t="str">
        <f t="shared" si="252"/>
        <v/>
      </c>
      <c r="M1587" s="41" t="str">
        <f t="shared" si="253"/>
        <v/>
      </c>
      <c r="N1587" s="22" t="str">
        <f t="shared" si="254"/>
        <v xml:space="preserve"> </v>
      </c>
      <c r="O1587" s="22" t="str">
        <f t="shared" si="250"/>
        <v/>
      </c>
      <c r="P1587" s="22" t="str">
        <f t="shared" si="255"/>
        <v/>
      </c>
      <c r="Q1587" s="22" t="str">
        <f t="shared" si="251"/>
        <v>D2</v>
      </c>
    </row>
    <row r="1588" spans="1:17" x14ac:dyDescent="0.25">
      <c r="A1588" s="125" t="str">
        <f t="shared" si="256"/>
        <v/>
      </c>
      <c r="B1588" s="123" t="str">
        <f t="shared" si="257"/>
        <v/>
      </c>
      <c r="C1588" s="125" t="str">
        <f t="shared" si="258"/>
        <v/>
      </c>
      <c r="D1588" s="42"/>
      <c r="E1588" s="23" t="str">
        <f>IF(D1588="","",VLOOKUP(D1588,MASTERLIST!$A:$E,3,FALSE))</f>
        <v/>
      </c>
      <c r="F1588" s="23" t="str">
        <f>IF(D1588="","",VLOOKUP(D1588,MASTERLIST!$A:$E,4,FALSE))</f>
        <v/>
      </c>
      <c r="G1588" s="23" t="str">
        <f>IF(D1588="","",VLOOKUP(D1588,MASTERLIST!$A:$E,5,FALSE))</f>
        <v/>
      </c>
      <c r="H1588" s="23" t="str">
        <f>IF(D1588="","",VLOOKUP(D1588,MASTERLIST!$A:$E,2,FALSE))</f>
        <v/>
      </c>
      <c r="I1588" s="42"/>
      <c r="J1588" s="42"/>
      <c r="K1588" s="42"/>
      <c r="L1588" s="41" t="str">
        <f t="shared" si="252"/>
        <v/>
      </c>
      <c r="M1588" s="41" t="str">
        <f t="shared" si="253"/>
        <v/>
      </c>
      <c r="N1588" s="22" t="str">
        <f t="shared" si="254"/>
        <v xml:space="preserve"> </v>
      </c>
      <c r="O1588" s="22" t="str">
        <f t="shared" si="250"/>
        <v/>
      </c>
      <c r="P1588" s="22" t="str">
        <f t="shared" si="255"/>
        <v/>
      </c>
      <c r="Q1588" s="22" t="str">
        <f t="shared" si="251"/>
        <v>D2</v>
      </c>
    </row>
    <row r="1589" spans="1:17" x14ac:dyDescent="0.25">
      <c r="A1589" s="125" t="str">
        <f t="shared" si="256"/>
        <v/>
      </c>
      <c r="B1589" s="123" t="str">
        <f t="shared" si="257"/>
        <v/>
      </c>
      <c r="C1589" s="125" t="str">
        <f t="shared" si="258"/>
        <v/>
      </c>
      <c r="D1589" s="42"/>
      <c r="E1589" s="23" t="str">
        <f>IF(D1589="","",VLOOKUP(D1589,MASTERLIST!$A:$E,3,FALSE))</f>
        <v/>
      </c>
      <c r="F1589" s="23" t="str">
        <f>IF(D1589="","",VLOOKUP(D1589,MASTERLIST!$A:$E,4,FALSE))</f>
        <v/>
      </c>
      <c r="G1589" s="23" t="str">
        <f>IF(D1589="","",VLOOKUP(D1589,MASTERLIST!$A:$E,5,FALSE))</f>
        <v/>
      </c>
      <c r="H1589" s="23" t="str">
        <f>IF(D1589="","",VLOOKUP(D1589,MASTERLIST!$A:$E,2,FALSE))</f>
        <v/>
      </c>
      <c r="I1589" s="42"/>
      <c r="J1589" s="42"/>
      <c r="K1589" s="42"/>
      <c r="L1589" s="41" t="str">
        <f t="shared" si="252"/>
        <v/>
      </c>
      <c r="M1589" s="41" t="str">
        <f t="shared" si="253"/>
        <v/>
      </c>
      <c r="N1589" s="22" t="str">
        <f t="shared" si="254"/>
        <v xml:space="preserve"> </v>
      </c>
      <c r="O1589" s="22" t="str">
        <f t="shared" si="250"/>
        <v/>
      </c>
      <c r="P1589" s="22" t="str">
        <f t="shared" si="255"/>
        <v/>
      </c>
      <c r="Q1589" s="22" t="str">
        <f t="shared" si="251"/>
        <v>D2</v>
      </c>
    </row>
    <row r="1590" spans="1:17" x14ac:dyDescent="0.25">
      <c r="A1590" s="125" t="str">
        <f t="shared" si="256"/>
        <v/>
      </c>
      <c r="B1590" s="123" t="str">
        <f t="shared" si="257"/>
        <v/>
      </c>
      <c r="C1590" s="125" t="str">
        <f t="shared" si="258"/>
        <v/>
      </c>
      <c r="D1590" s="42"/>
      <c r="E1590" s="23" t="str">
        <f>IF(D1590="","",VLOOKUP(D1590,MASTERLIST!$A:$E,3,FALSE))</f>
        <v/>
      </c>
      <c r="F1590" s="23" t="str">
        <f>IF(D1590="","",VLOOKUP(D1590,MASTERLIST!$A:$E,4,FALSE))</f>
        <v/>
      </c>
      <c r="G1590" s="23" t="str">
        <f>IF(D1590="","",VLOOKUP(D1590,MASTERLIST!$A:$E,5,FALSE))</f>
        <v/>
      </c>
      <c r="H1590" s="23" t="str">
        <f>IF(D1590="","",VLOOKUP(D1590,MASTERLIST!$A:$E,2,FALSE))</f>
        <v/>
      </c>
      <c r="I1590" s="42"/>
      <c r="J1590" s="42"/>
      <c r="K1590" s="42"/>
      <c r="L1590" s="41" t="str">
        <f t="shared" si="252"/>
        <v/>
      </c>
      <c r="M1590" s="41" t="str">
        <f t="shared" si="253"/>
        <v/>
      </c>
      <c r="N1590" s="22" t="str">
        <f t="shared" si="254"/>
        <v xml:space="preserve"> </v>
      </c>
      <c r="O1590" s="22" t="str">
        <f t="shared" si="250"/>
        <v/>
      </c>
      <c r="P1590" s="22" t="str">
        <f t="shared" si="255"/>
        <v/>
      </c>
      <c r="Q1590" s="22" t="str">
        <f t="shared" si="251"/>
        <v>D2</v>
      </c>
    </row>
    <row r="1591" spans="1:17" x14ac:dyDescent="0.25">
      <c r="A1591" s="125" t="str">
        <f t="shared" si="256"/>
        <v/>
      </c>
      <c r="B1591" s="123" t="str">
        <f t="shared" si="257"/>
        <v/>
      </c>
      <c r="C1591" s="125" t="str">
        <f t="shared" si="258"/>
        <v/>
      </c>
      <c r="D1591" s="42"/>
      <c r="E1591" s="23" t="str">
        <f>IF(D1591="","",VLOOKUP(D1591,MASTERLIST!$A:$E,3,FALSE))</f>
        <v/>
      </c>
      <c r="F1591" s="23" t="str">
        <f>IF(D1591="","",VLOOKUP(D1591,MASTERLIST!$A:$E,4,FALSE))</f>
        <v/>
      </c>
      <c r="G1591" s="23" t="str">
        <f>IF(D1591="","",VLOOKUP(D1591,MASTERLIST!$A:$E,5,FALSE))</f>
        <v/>
      </c>
      <c r="H1591" s="23" t="str">
        <f>IF(D1591="","",VLOOKUP(D1591,MASTERLIST!$A:$E,2,FALSE))</f>
        <v/>
      </c>
      <c r="I1591" s="42"/>
      <c r="J1591" s="42"/>
      <c r="K1591" s="42"/>
      <c r="L1591" s="41" t="str">
        <f t="shared" si="252"/>
        <v/>
      </c>
      <c r="M1591" s="41" t="str">
        <f t="shared" si="253"/>
        <v/>
      </c>
      <c r="N1591" s="22" t="str">
        <f t="shared" si="254"/>
        <v xml:space="preserve"> </v>
      </c>
      <c r="O1591" s="22" t="str">
        <f t="shared" si="250"/>
        <v/>
      </c>
      <c r="P1591" s="22" t="str">
        <f t="shared" si="255"/>
        <v/>
      </c>
      <c r="Q1591" s="22" t="str">
        <f t="shared" si="251"/>
        <v>D2</v>
      </c>
    </row>
    <row r="1592" spans="1:17" x14ac:dyDescent="0.25">
      <c r="A1592" s="125" t="str">
        <f t="shared" si="256"/>
        <v/>
      </c>
      <c r="B1592" s="123" t="str">
        <f t="shared" si="257"/>
        <v/>
      </c>
      <c r="C1592" s="125" t="str">
        <f t="shared" si="258"/>
        <v/>
      </c>
      <c r="D1592" s="42"/>
      <c r="E1592" s="23" t="str">
        <f>IF(D1592="","",VLOOKUP(D1592,MASTERLIST!$A:$E,3,FALSE))</f>
        <v/>
      </c>
      <c r="F1592" s="23" t="str">
        <f>IF(D1592="","",VLOOKUP(D1592,MASTERLIST!$A:$E,4,FALSE))</f>
        <v/>
      </c>
      <c r="G1592" s="23" t="str">
        <f>IF(D1592="","",VLOOKUP(D1592,MASTERLIST!$A:$E,5,FALSE))</f>
        <v/>
      </c>
      <c r="H1592" s="23" t="str">
        <f>IF(D1592="","",VLOOKUP(D1592,MASTERLIST!$A:$E,2,FALSE))</f>
        <v/>
      </c>
      <c r="I1592" s="42"/>
      <c r="J1592" s="42"/>
      <c r="K1592" s="42"/>
      <c r="L1592" s="41" t="str">
        <f t="shared" si="252"/>
        <v/>
      </c>
      <c r="M1592" s="41" t="str">
        <f t="shared" si="253"/>
        <v/>
      </c>
      <c r="N1592" s="22" t="str">
        <f t="shared" si="254"/>
        <v xml:space="preserve"> </v>
      </c>
      <c r="O1592" s="22" t="str">
        <f t="shared" si="250"/>
        <v/>
      </c>
      <c r="P1592" s="22" t="str">
        <f t="shared" si="255"/>
        <v/>
      </c>
      <c r="Q1592" s="22" t="str">
        <f t="shared" si="251"/>
        <v>D2</v>
      </c>
    </row>
    <row r="1593" spans="1:17" x14ac:dyDescent="0.25">
      <c r="A1593" s="125" t="str">
        <f t="shared" si="256"/>
        <v/>
      </c>
      <c r="B1593" s="123" t="str">
        <f t="shared" si="257"/>
        <v/>
      </c>
      <c r="C1593" s="125" t="str">
        <f t="shared" si="258"/>
        <v/>
      </c>
      <c r="D1593" s="42"/>
      <c r="E1593" s="23" t="str">
        <f>IF(D1593="","",VLOOKUP(D1593,MASTERLIST!$A:$E,3,FALSE))</f>
        <v/>
      </c>
      <c r="F1593" s="23" t="str">
        <f>IF(D1593="","",VLOOKUP(D1593,MASTERLIST!$A:$E,4,FALSE))</f>
        <v/>
      </c>
      <c r="G1593" s="23" t="str">
        <f>IF(D1593="","",VLOOKUP(D1593,MASTERLIST!$A:$E,5,FALSE))</f>
        <v/>
      </c>
      <c r="H1593" s="23" t="str">
        <f>IF(D1593="","",VLOOKUP(D1593,MASTERLIST!$A:$E,2,FALSE))</f>
        <v/>
      </c>
      <c r="I1593" s="42"/>
      <c r="J1593" s="42"/>
      <c r="K1593" s="42"/>
      <c r="L1593" s="41" t="str">
        <f t="shared" si="252"/>
        <v/>
      </c>
      <c r="M1593" s="41" t="str">
        <f t="shared" si="253"/>
        <v/>
      </c>
      <c r="N1593" s="22" t="str">
        <f t="shared" si="254"/>
        <v xml:space="preserve"> </v>
      </c>
      <c r="O1593" s="22" t="str">
        <f t="shared" si="250"/>
        <v/>
      </c>
      <c r="P1593" s="22" t="str">
        <f t="shared" si="255"/>
        <v/>
      </c>
      <c r="Q1593" s="22" t="str">
        <f t="shared" si="251"/>
        <v>D2</v>
      </c>
    </row>
    <row r="1594" spans="1:17" x14ac:dyDescent="0.25">
      <c r="A1594" s="125" t="str">
        <f t="shared" si="256"/>
        <v/>
      </c>
      <c r="B1594" s="123" t="str">
        <f t="shared" si="257"/>
        <v/>
      </c>
      <c r="C1594" s="125" t="str">
        <f t="shared" si="258"/>
        <v/>
      </c>
      <c r="D1594" s="42"/>
      <c r="E1594" s="23" t="str">
        <f>IF(D1594="","",VLOOKUP(D1594,MASTERLIST!$A:$E,3,FALSE))</f>
        <v/>
      </c>
      <c r="F1594" s="23" t="str">
        <f>IF(D1594="","",VLOOKUP(D1594,MASTERLIST!$A:$E,4,FALSE))</f>
        <v/>
      </c>
      <c r="G1594" s="23" t="str">
        <f>IF(D1594="","",VLOOKUP(D1594,MASTERLIST!$A:$E,5,FALSE))</f>
        <v/>
      </c>
      <c r="H1594" s="23" t="str">
        <f>IF(D1594="","",VLOOKUP(D1594,MASTERLIST!$A:$E,2,FALSE))</f>
        <v/>
      </c>
      <c r="I1594" s="42"/>
      <c r="J1594" s="42"/>
      <c r="K1594" s="42"/>
      <c r="L1594" s="41" t="str">
        <f t="shared" si="252"/>
        <v/>
      </c>
      <c r="M1594" s="41" t="str">
        <f t="shared" si="253"/>
        <v/>
      </c>
      <c r="N1594" s="22" t="str">
        <f t="shared" si="254"/>
        <v xml:space="preserve"> </v>
      </c>
      <c r="O1594" s="22" t="str">
        <f t="shared" si="250"/>
        <v/>
      </c>
      <c r="P1594" s="22" t="str">
        <f t="shared" si="255"/>
        <v/>
      </c>
      <c r="Q1594" s="22" t="str">
        <f t="shared" si="251"/>
        <v>D2</v>
      </c>
    </row>
    <row r="1595" spans="1:17" x14ac:dyDescent="0.25">
      <c r="A1595" s="125" t="str">
        <f t="shared" si="256"/>
        <v/>
      </c>
      <c r="B1595" s="123" t="str">
        <f t="shared" si="257"/>
        <v/>
      </c>
      <c r="C1595" s="125" t="str">
        <f t="shared" si="258"/>
        <v/>
      </c>
      <c r="D1595" s="42"/>
      <c r="E1595" s="23" t="str">
        <f>IF(D1595="","",VLOOKUP(D1595,MASTERLIST!$A:$E,3,FALSE))</f>
        <v/>
      </c>
      <c r="F1595" s="23" t="str">
        <f>IF(D1595="","",VLOOKUP(D1595,MASTERLIST!$A:$E,4,FALSE))</f>
        <v/>
      </c>
      <c r="G1595" s="23" t="str">
        <f>IF(D1595="","",VLOOKUP(D1595,MASTERLIST!$A:$E,5,FALSE))</f>
        <v/>
      </c>
      <c r="H1595" s="23" t="str">
        <f>IF(D1595="","",VLOOKUP(D1595,MASTERLIST!$A:$E,2,FALSE))</f>
        <v/>
      </c>
      <c r="I1595" s="42"/>
      <c r="J1595" s="42"/>
      <c r="K1595" s="42"/>
      <c r="L1595" s="41" t="str">
        <f t="shared" si="252"/>
        <v/>
      </c>
      <c r="M1595" s="41" t="str">
        <f t="shared" si="253"/>
        <v/>
      </c>
      <c r="N1595" s="22" t="str">
        <f t="shared" si="254"/>
        <v xml:space="preserve"> </v>
      </c>
      <c r="O1595" s="22" t="str">
        <f t="shared" si="250"/>
        <v/>
      </c>
      <c r="P1595" s="22" t="str">
        <f t="shared" si="255"/>
        <v/>
      </c>
      <c r="Q1595" s="22" t="str">
        <f t="shared" si="251"/>
        <v>D2</v>
      </c>
    </row>
    <row r="1596" spans="1:17" x14ac:dyDescent="0.25">
      <c r="A1596" s="125" t="str">
        <f t="shared" si="256"/>
        <v/>
      </c>
      <c r="B1596" s="123" t="str">
        <f t="shared" si="257"/>
        <v/>
      </c>
      <c r="C1596" s="125" t="str">
        <f t="shared" si="258"/>
        <v/>
      </c>
      <c r="D1596" s="42"/>
      <c r="E1596" s="23" t="str">
        <f>IF(D1596="","",VLOOKUP(D1596,MASTERLIST!$A:$E,3,FALSE))</f>
        <v/>
      </c>
      <c r="F1596" s="23" t="str">
        <f>IF(D1596="","",VLOOKUP(D1596,MASTERLIST!$A:$E,4,FALSE))</f>
        <v/>
      </c>
      <c r="G1596" s="23" t="str">
        <f>IF(D1596="","",VLOOKUP(D1596,MASTERLIST!$A:$E,5,FALSE))</f>
        <v/>
      </c>
      <c r="H1596" s="23" t="str">
        <f>IF(D1596="","",VLOOKUP(D1596,MASTERLIST!$A:$E,2,FALSE))</f>
        <v/>
      </c>
      <c r="I1596" s="42"/>
      <c r="J1596" s="42"/>
      <c r="K1596" s="42"/>
      <c r="L1596" s="41" t="str">
        <f t="shared" si="252"/>
        <v/>
      </c>
      <c r="M1596" s="41" t="str">
        <f t="shared" si="253"/>
        <v/>
      </c>
      <c r="N1596" s="22" t="str">
        <f t="shared" si="254"/>
        <v xml:space="preserve"> </v>
      </c>
      <c r="O1596" s="22" t="str">
        <f t="shared" si="250"/>
        <v/>
      </c>
      <c r="P1596" s="22" t="str">
        <f t="shared" si="255"/>
        <v/>
      </c>
      <c r="Q1596" s="22" t="str">
        <f t="shared" si="251"/>
        <v>D2</v>
      </c>
    </row>
    <row r="1597" spans="1:17" x14ac:dyDescent="0.25">
      <c r="A1597" s="125" t="str">
        <f t="shared" si="256"/>
        <v/>
      </c>
      <c r="B1597" s="123" t="str">
        <f t="shared" si="257"/>
        <v/>
      </c>
      <c r="C1597" s="125" t="str">
        <f t="shared" si="258"/>
        <v/>
      </c>
      <c r="D1597" s="42"/>
      <c r="E1597" s="23" t="str">
        <f>IF(D1597="","",VLOOKUP(D1597,MASTERLIST!$A:$E,3,FALSE))</f>
        <v/>
      </c>
      <c r="F1597" s="23" t="str">
        <f>IF(D1597="","",VLOOKUP(D1597,MASTERLIST!$A:$E,4,FALSE))</f>
        <v/>
      </c>
      <c r="G1597" s="23" t="str">
        <f>IF(D1597="","",VLOOKUP(D1597,MASTERLIST!$A:$E,5,FALSE))</f>
        <v/>
      </c>
      <c r="H1597" s="23" t="str">
        <f>IF(D1597="","",VLOOKUP(D1597,MASTERLIST!$A:$E,2,FALSE))</f>
        <v/>
      </c>
      <c r="I1597" s="42"/>
      <c r="J1597" s="42"/>
      <c r="K1597" s="42"/>
      <c r="L1597" s="41" t="str">
        <f t="shared" si="252"/>
        <v/>
      </c>
      <c r="M1597" s="41" t="str">
        <f t="shared" si="253"/>
        <v/>
      </c>
      <c r="N1597" s="22" t="str">
        <f t="shared" si="254"/>
        <v xml:space="preserve"> </v>
      </c>
      <c r="O1597" s="22" t="str">
        <f t="shared" si="250"/>
        <v/>
      </c>
      <c r="P1597" s="22" t="str">
        <f t="shared" si="255"/>
        <v/>
      </c>
      <c r="Q1597" s="22" t="str">
        <f t="shared" si="251"/>
        <v>D2</v>
      </c>
    </row>
    <row r="1598" spans="1:17" x14ac:dyDescent="0.25">
      <c r="A1598" s="125" t="str">
        <f t="shared" si="256"/>
        <v/>
      </c>
      <c r="B1598" s="123" t="str">
        <f t="shared" si="257"/>
        <v/>
      </c>
      <c r="C1598" s="125" t="str">
        <f t="shared" si="258"/>
        <v/>
      </c>
      <c r="D1598" s="42"/>
      <c r="E1598" s="23" t="str">
        <f>IF(D1598="","",VLOOKUP(D1598,MASTERLIST!$A:$E,3,FALSE))</f>
        <v/>
      </c>
      <c r="F1598" s="23" t="str">
        <f>IF(D1598="","",VLOOKUP(D1598,MASTERLIST!$A:$E,4,FALSE))</f>
        <v/>
      </c>
      <c r="G1598" s="23" t="str">
        <f>IF(D1598="","",VLOOKUP(D1598,MASTERLIST!$A:$E,5,FALSE))</f>
        <v/>
      </c>
      <c r="H1598" s="23" t="str">
        <f>IF(D1598="","",VLOOKUP(D1598,MASTERLIST!$A:$E,2,FALSE))</f>
        <v/>
      </c>
      <c r="I1598" s="42"/>
      <c r="J1598" s="42"/>
      <c r="K1598" s="42"/>
      <c r="L1598" s="41" t="str">
        <f t="shared" si="252"/>
        <v/>
      </c>
      <c r="M1598" s="41" t="str">
        <f t="shared" si="253"/>
        <v/>
      </c>
      <c r="N1598" s="22" t="str">
        <f t="shared" si="254"/>
        <v xml:space="preserve"> </v>
      </c>
      <c r="O1598" s="22" t="str">
        <f t="shared" si="250"/>
        <v/>
      </c>
      <c r="P1598" s="22" t="str">
        <f t="shared" si="255"/>
        <v/>
      </c>
      <c r="Q1598" s="22" t="str">
        <f t="shared" si="251"/>
        <v>D2</v>
      </c>
    </row>
    <row r="1599" spans="1:17" x14ac:dyDescent="0.25">
      <c r="A1599" s="125" t="str">
        <f t="shared" si="256"/>
        <v/>
      </c>
      <c r="B1599" s="123" t="str">
        <f t="shared" si="257"/>
        <v/>
      </c>
      <c r="C1599" s="125" t="str">
        <f t="shared" si="258"/>
        <v/>
      </c>
      <c r="D1599" s="42"/>
      <c r="E1599" s="23" t="str">
        <f>IF(D1599="","",VLOOKUP(D1599,MASTERLIST!$A:$E,3,FALSE))</f>
        <v/>
      </c>
      <c r="F1599" s="23" t="str">
        <f>IF(D1599="","",VLOOKUP(D1599,MASTERLIST!$A:$E,4,FALSE))</f>
        <v/>
      </c>
      <c r="G1599" s="23" t="str">
        <f>IF(D1599="","",VLOOKUP(D1599,MASTERLIST!$A:$E,5,FALSE))</f>
        <v/>
      </c>
      <c r="H1599" s="23" t="str">
        <f>IF(D1599="","",VLOOKUP(D1599,MASTERLIST!$A:$E,2,FALSE))</f>
        <v/>
      </c>
      <c r="I1599" s="42"/>
      <c r="J1599" s="42"/>
      <c r="K1599" s="42"/>
      <c r="L1599" s="41" t="str">
        <f t="shared" si="252"/>
        <v/>
      </c>
      <c r="M1599" s="41" t="str">
        <f t="shared" si="253"/>
        <v/>
      </c>
      <c r="N1599" s="22" t="str">
        <f t="shared" si="254"/>
        <v xml:space="preserve"> </v>
      </c>
      <c r="O1599" s="22" t="str">
        <f t="shared" si="250"/>
        <v/>
      </c>
      <c r="P1599" s="22" t="str">
        <f t="shared" si="255"/>
        <v/>
      </c>
      <c r="Q1599" s="22" t="str">
        <f t="shared" si="251"/>
        <v>D2</v>
      </c>
    </row>
    <row r="1600" spans="1:17" x14ac:dyDescent="0.25">
      <c r="A1600" s="125" t="str">
        <f t="shared" si="256"/>
        <v/>
      </c>
      <c r="B1600" s="123" t="str">
        <f t="shared" si="257"/>
        <v/>
      </c>
      <c r="C1600" s="125" t="str">
        <f t="shared" si="258"/>
        <v/>
      </c>
      <c r="D1600" s="42"/>
      <c r="E1600" s="23" t="str">
        <f>IF(D1600="","",VLOOKUP(D1600,MASTERLIST!$A:$E,3,FALSE))</f>
        <v/>
      </c>
      <c r="F1600" s="23" t="str">
        <f>IF(D1600="","",VLOOKUP(D1600,MASTERLIST!$A:$E,4,FALSE))</f>
        <v/>
      </c>
      <c r="G1600" s="23" t="str">
        <f>IF(D1600="","",VLOOKUP(D1600,MASTERLIST!$A:$E,5,FALSE))</f>
        <v/>
      </c>
      <c r="H1600" s="23" t="str">
        <f>IF(D1600="","",VLOOKUP(D1600,MASTERLIST!$A:$E,2,FALSE))</f>
        <v/>
      </c>
      <c r="I1600" s="42"/>
      <c r="J1600" s="42"/>
      <c r="K1600" s="42"/>
      <c r="L1600" s="41" t="str">
        <f t="shared" si="252"/>
        <v/>
      </c>
      <c r="M1600" s="41" t="str">
        <f t="shared" si="253"/>
        <v/>
      </c>
      <c r="N1600" s="22" t="str">
        <f t="shared" si="254"/>
        <v xml:space="preserve"> </v>
      </c>
      <c r="O1600" s="22" t="str">
        <f t="shared" si="250"/>
        <v/>
      </c>
      <c r="P1600" s="22" t="str">
        <f t="shared" si="255"/>
        <v/>
      </c>
      <c r="Q1600" s="22" t="str">
        <f t="shared" si="251"/>
        <v>D2</v>
      </c>
    </row>
    <row r="1601" spans="1:17" x14ac:dyDescent="0.25">
      <c r="A1601" s="125" t="str">
        <f t="shared" si="256"/>
        <v/>
      </c>
      <c r="B1601" s="123" t="str">
        <f t="shared" si="257"/>
        <v/>
      </c>
      <c r="C1601" s="125" t="str">
        <f t="shared" si="258"/>
        <v/>
      </c>
      <c r="D1601" s="42"/>
      <c r="E1601" s="23" t="str">
        <f>IF(D1601="","",VLOOKUP(D1601,MASTERLIST!$A:$E,3,FALSE))</f>
        <v/>
      </c>
      <c r="F1601" s="23" t="str">
        <f>IF(D1601="","",VLOOKUP(D1601,MASTERLIST!$A:$E,4,FALSE))</f>
        <v/>
      </c>
      <c r="G1601" s="23" t="str">
        <f>IF(D1601="","",VLOOKUP(D1601,MASTERLIST!$A:$E,5,FALSE))</f>
        <v/>
      </c>
      <c r="H1601" s="23" t="str">
        <f>IF(D1601="","",VLOOKUP(D1601,MASTERLIST!$A:$E,2,FALSE))</f>
        <v/>
      </c>
      <c r="I1601" s="42"/>
      <c r="J1601" s="42"/>
      <c r="K1601" s="42"/>
      <c r="L1601" s="41" t="str">
        <f t="shared" si="252"/>
        <v/>
      </c>
      <c r="M1601" s="41" t="str">
        <f t="shared" si="253"/>
        <v/>
      </c>
      <c r="N1601" s="22" t="str">
        <f t="shared" si="254"/>
        <v xml:space="preserve"> </v>
      </c>
      <c r="O1601" s="22" t="str">
        <f t="shared" si="250"/>
        <v/>
      </c>
      <c r="P1601" s="22" t="str">
        <f t="shared" si="255"/>
        <v/>
      </c>
      <c r="Q1601" s="22" t="str">
        <f t="shared" si="251"/>
        <v>D2</v>
      </c>
    </row>
    <row r="1602" spans="1:17" x14ac:dyDescent="0.25">
      <c r="A1602" s="125" t="str">
        <f t="shared" si="256"/>
        <v/>
      </c>
      <c r="B1602" s="123" t="str">
        <f t="shared" si="257"/>
        <v/>
      </c>
      <c r="C1602" s="125" t="str">
        <f t="shared" si="258"/>
        <v/>
      </c>
      <c r="D1602" s="42"/>
      <c r="E1602" s="23" t="str">
        <f>IF(D1602="","",VLOOKUP(D1602,MASTERLIST!$A:$E,3,FALSE))</f>
        <v/>
      </c>
      <c r="F1602" s="23" t="str">
        <f>IF(D1602="","",VLOOKUP(D1602,MASTERLIST!$A:$E,4,FALSE))</f>
        <v/>
      </c>
      <c r="G1602" s="23" t="str">
        <f>IF(D1602="","",VLOOKUP(D1602,MASTERLIST!$A:$E,5,FALSE))</f>
        <v/>
      </c>
      <c r="H1602" s="23" t="str">
        <f>IF(D1602="","",VLOOKUP(D1602,MASTERLIST!$A:$E,2,FALSE))</f>
        <v/>
      </c>
      <c r="I1602" s="42"/>
      <c r="J1602" s="42"/>
      <c r="K1602" s="42"/>
      <c r="L1602" s="41" t="str">
        <f t="shared" si="252"/>
        <v/>
      </c>
      <c r="M1602" s="41" t="str">
        <f t="shared" si="253"/>
        <v/>
      </c>
      <c r="N1602" s="22" t="str">
        <f t="shared" si="254"/>
        <v xml:space="preserve"> </v>
      </c>
      <c r="O1602" s="22" t="str">
        <f t="shared" si="250"/>
        <v/>
      </c>
      <c r="P1602" s="22" t="str">
        <f t="shared" si="255"/>
        <v/>
      </c>
      <c r="Q1602" s="22" t="str">
        <f t="shared" si="251"/>
        <v>D2</v>
      </c>
    </row>
    <row r="1603" spans="1:17" x14ac:dyDescent="0.25">
      <c r="A1603" s="125" t="str">
        <f t="shared" si="256"/>
        <v/>
      </c>
      <c r="B1603" s="123" t="str">
        <f t="shared" si="257"/>
        <v/>
      </c>
      <c r="C1603" s="125" t="str">
        <f t="shared" si="258"/>
        <v/>
      </c>
      <c r="D1603" s="42"/>
      <c r="E1603" s="23" t="str">
        <f>IF(D1603="","",VLOOKUP(D1603,MASTERLIST!$A:$E,3,FALSE))</f>
        <v/>
      </c>
      <c r="F1603" s="23" t="str">
        <f>IF(D1603="","",VLOOKUP(D1603,MASTERLIST!$A:$E,4,FALSE))</f>
        <v/>
      </c>
      <c r="G1603" s="23" t="str">
        <f>IF(D1603="","",VLOOKUP(D1603,MASTERLIST!$A:$E,5,FALSE))</f>
        <v/>
      </c>
      <c r="H1603" s="23" t="str">
        <f>IF(D1603="","",VLOOKUP(D1603,MASTERLIST!$A:$E,2,FALSE))</f>
        <v/>
      </c>
      <c r="I1603" s="42"/>
      <c r="J1603" s="42"/>
      <c r="K1603" s="42"/>
      <c r="L1603" s="41" t="str">
        <f t="shared" si="252"/>
        <v/>
      </c>
      <c r="M1603" s="41" t="str">
        <f t="shared" si="253"/>
        <v/>
      </c>
      <c r="N1603" s="22" t="str">
        <f t="shared" si="254"/>
        <v xml:space="preserve"> </v>
      </c>
      <c r="O1603" s="22" t="str">
        <f t="shared" ref="O1603:O1666" si="259">IFERROR(VLOOKUP(G1603,$R$2:$S$15,2,),"")</f>
        <v/>
      </c>
      <c r="P1603" s="22" t="str">
        <f t="shared" si="255"/>
        <v/>
      </c>
      <c r="Q1603" s="22" t="str">
        <f t="shared" ref="Q1603:Q1666" si="260">IF(A1603="","D2",RIGHT(A1603,2))</f>
        <v>D2</v>
      </c>
    </row>
    <row r="1604" spans="1:17" x14ac:dyDescent="0.25">
      <c r="A1604" s="125" t="str">
        <f t="shared" si="256"/>
        <v/>
      </c>
      <c r="B1604" s="123" t="str">
        <f t="shared" si="257"/>
        <v/>
      </c>
      <c r="C1604" s="125" t="str">
        <f t="shared" si="258"/>
        <v/>
      </c>
      <c r="D1604" s="42"/>
      <c r="E1604" s="23" t="str">
        <f>IF(D1604="","",VLOOKUP(D1604,MASTERLIST!$A:$E,3,FALSE))</f>
        <v/>
      </c>
      <c r="F1604" s="23" t="str">
        <f>IF(D1604="","",VLOOKUP(D1604,MASTERLIST!$A:$E,4,FALSE))</f>
        <v/>
      </c>
      <c r="G1604" s="23" t="str">
        <f>IF(D1604="","",VLOOKUP(D1604,MASTERLIST!$A:$E,5,FALSE))</f>
        <v/>
      </c>
      <c r="H1604" s="23" t="str">
        <f>IF(D1604="","",VLOOKUP(D1604,MASTERLIST!$A:$E,2,FALSE))</f>
        <v/>
      </c>
      <c r="I1604" s="42"/>
      <c r="J1604" s="42"/>
      <c r="K1604" s="42"/>
      <c r="L1604" s="41" t="str">
        <f t="shared" si="252"/>
        <v/>
      </c>
      <c r="M1604" s="41" t="str">
        <f t="shared" si="253"/>
        <v/>
      </c>
      <c r="N1604" s="22" t="str">
        <f t="shared" si="254"/>
        <v xml:space="preserve"> </v>
      </c>
      <c r="O1604" s="22" t="str">
        <f t="shared" si="259"/>
        <v/>
      </c>
      <c r="P1604" s="22" t="str">
        <f t="shared" si="255"/>
        <v/>
      </c>
      <c r="Q1604" s="22" t="str">
        <f t="shared" si="260"/>
        <v>D2</v>
      </c>
    </row>
    <row r="1605" spans="1:17" x14ac:dyDescent="0.25">
      <c r="A1605" s="125" t="str">
        <f t="shared" si="256"/>
        <v/>
      </c>
      <c r="B1605" s="123" t="str">
        <f t="shared" si="257"/>
        <v/>
      </c>
      <c r="C1605" s="125" t="str">
        <f t="shared" si="258"/>
        <v/>
      </c>
      <c r="D1605" s="42"/>
      <c r="E1605" s="23" t="str">
        <f>IF(D1605="","",VLOOKUP(D1605,MASTERLIST!$A:$E,3,FALSE))</f>
        <v/>
      </c>
      <c r="F1605" s="23" t="str">
        <f>IF(D1605="","",VLOOKUP(D1605,MASTERLIST!$A:$E,4,FALSE))</f>
        <v/>
      </c>
      <c r="G1605" s="23" t="str">
        <f>IF(D1605="","",VLOOKUP(D1605,MASTERLIST!$A:$E,5,FALSE))</f>
        <v/>
      </c>
      <c r="H1605" s="23" t="str">
        <f>IF(D1605="","",VLOOKUP(D1605,MASTERLIST!$A:$E,2,FALSE))</f>
        <v/>
      </c>
      <c r="I1605" s="42"/>
      <c r="J1605" s="42"/>
      <c r="K1605" s="42"/>
      <c r="L1605" s="41" t="str">
        <f t="shared" si="252"/>
        <v/>
      </c>
      <c r="M1605" s="41" t="str">
        <f t="shared" si="253"/>
        <v/>
      </c>
      <c r="N1605" s="22" t="str">
        <f t="shared" si="254"/>
        <v xml:space="preserve"> </v>
      </c>
      <c r="O1605" s="22" t="str">
        <f t="shared" si="259"/>
        <v/>
      </c>
      <c r="P1605" s="22" t="str">
        <f t="shared" si="255"/>
        <v/>
      </c>
      <c r="Q1605" s="22" t="str">
        <f t="shared" si="260"/>
        <v>D2</v>
      </c>
    </row>
    <row r="1606" spans="1:17" x14ac:dyDescent="0.25">
      <c r="A1606" s="125" t="str">
        <f t="shared" si="256"/>
        <v/>
      </c>
      <c r="B1606" s="123" t="str">
        <f t="shared" si="257"/>
        <v/>
      </c>
      <c r="C1606" s="125" t="str">
        <f t="shared" si="258"/>
        <v/>
      </c>
      <c r="D1606" s="42"/>
      <c r="E1606" s="23" t="str">
        <f>IF(D1606="","",VLOOKUP(D1606,MASTERLIST!$A:$E,3,FALSE))</f>
        <v/>
      </c>
      <c r="F1606" s="23" t="str">
        <f>IF(D1606="","",VLOOKUP(D1606,MASTERLIST!$A:$E,4,FALSE))</f>
        <v/>
      </c>
      <c r="G1606" s="23" t="str">
        <f>IF(D1606="","",VLOOKUP(D1606,MASTERLIST!$A:$E,5,FALSE))</f>
        <v/>
      </c>
      <c r="H1606" s="23" t="str">
        <f>IF(D1606="","",VLOOKUP(D1606,MASTERLIST!$A:$E,2,FALSE))</f>
        <v/>
      </c>
      <c r="I1606" s="42"/>
      <c r="J1606" s="42"/>
      <c r="K1606" s="42"/>
      <c r="L1606" s="41" t="str">
        <f t="shared" si="252"/>
        <v/>
      </c>
      <c r="M1606" s="41" t="str">
        <f t="shared" si="253"/>
        <v/>
      </c>
      <c r="N1606" s="22" t="str">
        <f t="shared" si="254"/>
        <v xml:space="preserve"> </v>
      </c>
      <c r="O1606" s="22" t="str">
        <f t="shared" si="259"/>
        <v/>
      </c>
      <c r="P1606" s="22" t="str">
        <f t="shared" si="255"/>
        <v/>
      </c>
      <c r="Q1606" s="22" t="str">
        <f t="shared" si="260"/>
        <v>D2</v>
      </c>
    </row>
    <row r="1607" spans="1:17" x14ac:dyDescent="0.25">
      <c r="A1607" s="125" t="str">
        <f t="shared" si="256"/>
        <v/>
      </c>
      <c r="B1607" s="123" t="str">
        <f t="shared" si="257"/>
        <v/>
      </c>
      <c r="C1607" s="125" t="str">
        <f t="shared" si="258"/>
        <v/>
      </c>
      <c r="D1607" s="42"/>
      <c r="E1607" s="23" t="str">
        <f>IF(D1607="","",VLOOKUP(D1607,MASTERLIST!$A:$E,3,FALSE))</f>
        <v/>
      </c>
      <c r="F1607" s="23" t="str">
        <f>IF(D1607="","",VLOOKUP(D1607,MASTERLIST!$A:$E,4,FALSE))</f>
        <v/>
      </c>
      <c r="G1607" s="23" t="str">
        <f>IF(D1607="","",VLOOKUP(D1607,MASTERLIST!$A:$E,5,FALSE))</f>
        <v/>
      </c>
      <c r="H1607" s="23" t="str">
        <f>IF(D1607="","",VLOOKUP(D1607,MASTERLIST!$A:$E,2,FALSE))</f>
        <v/>
      </c>
      <c r="I1607" s="42"/>
      <c r="J1607" s="42"/>
      <c r="K1607" s="42"/>
      <c r="L1607" s="41" t="str">
        <f t="shared" si="252"/>
        <v/>
      </c>
      <c r="M1607" s="41" t="str">
        <f t="shared" si="253"/>
        <v/>
      </c>
      <c r="N1607" s="22" t="str">
        <f t="shared" si="254"/>
        <v xml:space="preserve"> </v>
      </c>
      <c r="O1607" s="22" t="str">
        <f t="shared" si="259"/>
        <v/>
      </c>
      <c r="P1607" s="22" t="str">
        <f t="shared" si="255"/>
        <v/>
      </c>
      <c r="Q1607" s="22" t="str">
        <f t="shared" si="260"/>
        <v>D2</v>
      </c>
    </row>
    <row r="1608" spans="1:17" x14ac:dyDescent="0.25">
      <c r="A1608" s="125" t="str">
        <f t="shared" si="256"/>
        <v/>
      </c>
      <c r="B1608" s="123" t="str">
        <f t="shared" si="257"/>
        <v/>
      </c>
      <c r="C1608" s="125" t="str">
        <f t="shared" si="258"/>
        <v/>
      </c>
      <c r="D1608" s="42"/>
      <c r="E1608" s="23" t="str">
        <f>IF(D1608="","",VLOOKUP(D1608,MASTERLIST!$A:$E,3,FALSE))</f>
        <v/>
      </c>
      <c r="F1608" s="23" t="str">
        <f>IF(D1608="","",VLOOKUP(D1608,MASTERLIST!$A:$E,4,FALSE))</f>
        <v/>
      </c>
      <c r="G1608" s="23" t="str">
        <f>IF(D1608="","",VLOOKUP(D1608,MASTERLIST!$A:$E,5,FALSE))</f>
        <v/>
      </c>
      <c r="H1608" s="23" t="str">
        <f>IF(D1608="","",VLOOKUP(D1608,MASTERLIST!$A:$E,2,FALSE))</f>
        <v/>
      </c>
      <c r="I1608" s="42"/>
      <c r="J1608" s="42"/>
      <c r="K1608" s="42"/>
      <c r="L1608" s="41" t="str">
        <f t="shared" si="252"/>
        <v/>
      </c>
      <c r="M1608" s="41" t="str">
        <f t="shared" si="253"/>
        <v/>
      </c>
      <c r="N1608" s="22" t="str">
        <f t="shared" si="254"/>
        <v xml:space="preserve"> </v>
      </c>
      <c r="O1608" s="22" t="str">
        <f t="shared" si="259"/>
        <v/>
      </c>
      <c r="P1608" s="22" t="str">
        <f t="shared" si="255"/>
        <v/>
      </c>
      <c r="Q1608" s="22" t="str">
        <f t="shared" si="260"/>
        <v>D2</v>
      </c>
    </row>
    <row r="1609" spans="1:17" x14ac:dyDescent="0.25">
      <c r="A1609" s="125" t="str">
        <f t="shared" si="256"/>
        <v/>
      </c>
      <c r="B1609" s="123" t="str">
        <f t="shared" si="257"/>
        <v/>
      </c>
      <c r="C1609" s="125" t="str">
        <f t="shared" si="258"/>
        <v/>
      </c>
      <c r="D1609" s="42"/>
      <c r="E1609" s="23" t="str">
        <f>IF(D1609="","",VLOOKUP(D1609,MASTERLIST!$A:$E,3,FALSE))</f>
        <v/>
      </c>
      <c r="F1609" s="23" t="str">
        <f>IF(D1609="","",VLOOKUP(D1609,MASTERLIST!$A:$E,4,FALSE))</f>
        <v/>
      </c>
      <c r="G1609" s="23" t="str">
        <f>IF(D1609="","",VLOOKUP(D1609,MASTERLIST!$A:$E,5,FALSE))</f>
        <v/>
      </c>
      <c r="H1609" s="23" t="str">
        <f>IF(D1609="","",VLOOKUP(D1609,MASTERLIST!$A:$E,2,FALSE))</f>
        <v/>
      </c>
      <c r="I1609" s="42"/>
      <c r="J1609" s="42"/>
      <c r="K1609" s="42"/>
      <c r="L1609" s="41" t="str">
        <f t="shared" si="252"/>
        <v/>
      </c>
      <c r="M1609" s="41" t="str">
        <f t="shared" si="253"/>
        <v/>
      </c>
      <c r="N1609" s="22" t="str">
        <f t="shared" si="254"/>
        <v xml:space="preserve"> </v>
      </c>
      <c r="O1609" s="22" t="str">
        <f t="shared" si="259"/>
        <v/>
      </c>
      <c r="P1609" s="22" t="str">
        <f t="shared" si="255"/>
        <v/>
      </c>
      <c r="Q1609" s="22" t="str">
        <f t="shared" si="260"/>
        <v>D2</v>
      </c>
    </row>
    <row r="1610" spans="1:17" x14ac:dyDescent="0.25">
      <c r="A1610" s="125" t="str">
        <f t="shared" si="256"/>
        <v/>
      </c>
      <c r="B1610" s="123" t="str">
        <f t="shared" si="257"/>
        <v/>
      </c>
      <c r="C1610" s="125" t="str">
        <f t="shared" si="258"/>
        <v/>
      </c>
      <c r="D1610" s="42"/>
      <c r="E1610" s="23" t="str">
        <f>IF(D1610="","",VLOOKUP(D1610,MASTERLIST!$A:$E,3,FALSE))</f>
        <v/>
      </c>
      <c r="F1610" s="23" t="str">
        <f>IF(D1610="","",VLOOKUP(D1610,MASTERLIST!$A:$E,4,FALSE))</f>
        <v/>
      </c>
      <c r="G1610" s="23" t="str">
        <f>IF(D1610="","",VLOOKUP(D1610,MASTERLIST!$A:$E,5,FALSE))</f>
        <v/>
      </c>
      <c r="H1610" s="23" t="str">
        <f>IF(D1610="","",VLOOKUP(D1610,MASTERLIST!$A:$E,2,FALSE))</f>
        <v/>
      </c>
      <c r="I1610" s="42"/>
      <c r="J1610" s="42"/>
      <c r="K1610" s="42"/>
      <c r="L1610" s="41" t="str">
        <f t="shared" si="252"/>
        <v/>
      </c>
      <c r="M1610" s="41" t="str">
        <f t="shared" si="253"/>
        <v/>
      </c>
      <c r="N1610" s="22" t="str">
        <f t="shared" si="254"/>
        <v xml:space="preserve"> </v>
      </c>
      <c r="O1610" s="22" t="str">
        <f t="shared" si="259"/>
        <v/>
      </c>
      <c r="P1610" s="22" t="str">
        <f t="shared" si="255"/>
        <v/>
      </c>
      <c r="Q1610" s="22" t="str">
        <f t="shared" si="260"/>
        <v>D2</v>
      </c>
    </row>
    <row r="1611" spans="1:17" x14ac:dyDescent="0.25">
      <c r="A1611" s="125" t="str">
        <f t="shared" si="256"/>
        <v/>
      </c>
      <c r="B1611" s="123" t="str">
        <f t="shared" si="257"/>
        <v/>
      </c>
      <c r="C1611" s="125" t="str">
        <f t="shared" si="258"/>
        <v/>
      </c>
      <c r="D1611" s="42"/>
      <c r="E1611" s="23" t="str">
        <f>IF(D1611="","",VLOOKUP(D1611,MASTERLIST!$A:$E,3,FALSE))</f>
        <v/>
      </c>
      <c r="F1611" s="23" t="str">
        <f>IF(D1611="","",VLOOKUP(D1611,MASTERLIST!$A:$E,4,FALSE))</f>
        <v/>
      </c>
      <c r="G1611" s="23" t="str">
        <f>IF(D1611="","",VLOOKUP(D1611,MASTERLIST!$A:$E,5,FALSE))</f>
        <v/>
      </c>
      <c r="H1611" s="23" t="str">
        <f>IF(D1611="","",VLOOKUP(D1611,MASTERLIST!$A:$E,2,FALSE))</f>
        <v/>
      </c>
      <c r="I1611" s="42"/>
      <c r="J1611" s="42"/>
      <c r="K1611" s="42"/>
      <c r="L1611" s="41" t="str">
        <f t="shared" si="252"/>
        <v/>
      </c>
      <c r="M1611" s="41" t="str">
        <f t="shared" si="253"/>
        <v/>
      </c>
      <c r="N1611" s="22" t="str">
        <f t="shared" si="254"/>
        <v xml:space="preserve"> </v>
      </c>
      <c r="O1611" s="22" t="str">
        <f t="shared" si="259"/>
        <v/>
      </c>
      <c r="P1611" s="22" t="str">
        <f t="shared" si="255"/>
        <v/>
      </c>
      <c r="Q1611" s="22" t="str">
        <f t="shared" si="260"/>
        <v>D2</v>
      </c>
    </row>
    <row r="1612" spans="1:17" x14ac:dyDescent="0.25">
      <c r="A1612" s="125" t="str">
        <f t="shared" si="256"/>
        <v/>
      </c>
      <c r="B1612" s="123" t="str">
        <f t="shared" si="257"/>
        <v/>
      </c>
      <c r="C1612" s="125" t="str">
        <f t="shared" si="258"/>
        <v/>
      </c>
      <c r="D1612" s="42"/>
      <c r="E1612" s="23" t="str">
        <f>IF(D1612="","",VLOOKUP(D1612,MASTERLIST!$A:$E,3,FALSE))</f>
        <v/>
      </c>
      <c r="F1612" s="23" t="str">
        <f>IF(D1612="","",VLOOKUP(D1612,MASTERLIST!$A:$E,4,FALSE))</f>
        <v/>
      </c>
      <c r="G1612" s="23" t="str">
        <f>IF(D1612="","",VLOOKUP(D1612,MASTERLIST!$A:$E,5,FALSE))</f>
        <v/>
      </c>
      <c r="H1612" s="23" t="str">
        <f>IF(D1612="","",VLOOKUP(D1612,MASTERLIST!$A:$E,2,FALSE))</f>
        <v/>
      </c>
      <c r="I1612" s="42"/>
      <c r="J1612" s="42"/>
      <c r="K1612" s="42"/>
      <c r="L1612" s="41" t="str">
        <f t="shared" si="252"/>
        <v/>
      </c>
      <c r="M1612" s="41" t="str">
        <f t="shared" si="253"/>
        <v/>
      </c>
      <c r="N1612" s="22" t="str">
        <f t="shared" si="254"/>
        <v xml:space="preserve"> </v>
      </c>
      <c r="O1612" s="22" t="str">
        <f t="shared" si="259"/>
        <v/>
      </c>
      <c r="P1612" s="22" t="str">
        <f t="shared" si="255"/>
        <v/>
      </c>
      <c r="Q1612" s="22" t="str">
        <f t="shared" si="260"/>
        <v>D2</v>
      </c>
    </row>
    <row r="1613" spans="1:17" x14ac:dyDescent="0.25">
      <c r="A1613" s="125" t="str">
        <f t="shared" si="256"/>
        <v/>
      </c>
      <c r="B1613" s="123" t="str">
        <f t="shared" si="257"/>
        <v/>
      </c>
      <c r="C1613" s="125" t="str">
        <f t="shared" si="258"/>
        <v/>
      </c>
      <c r="D1613" s="42"/>
      <c r="E1613" s="23" t="str">
        <f>IF(D1613="","",VLOOKUP(D1613,MASTERLIST!$A:$E,3,FALSE))</f>
        <v/>
      </c>
      <c r="F1613" s="23" t="str">
        <f>IF(D1613="","",VLOOKUP(D1613,MASTERLIST!$A:$E,4,FALSE))</f>
        <v/>
      </c>
      <c r="G1613" s="23" t="str">
        <f>IF(D1613="","",VLOOKUP(D1613,MASTERLIST!$A:$E,5,FALSE))</f>
        <v/>
      </c>
      <c r="H1613" s="23" t="str">
        <f>IF(D1613="","",VLOOKUP(D1613,MASTERLIST!$A:$E,2,FALSE))</f>
        <v/>
      </c>
      <c r="I1613" s="42"/>
      <c r="J1613" s="42"/>
      <c r="K1613" s="42"/>
      <c r="L1613" s="41" t="str">
        <f t="shared" si="252"/>
        <v/>
      </c>
      <c r="M1613" s="41" t="str">
        <f t="shared" si="253"/>
        <v/>
      </c>
      <c r="N1613" s="22" t="str">
        <f t="shared" si="254"/>
        <v xml:space="preserve"> </v>
      </c>
      <c r="O1613" s="22" t="str">
        <f t="shared" si="259"/>
        <v/>
      </c>
      <c r="P1613" s="22" t="str">
        <f t="shared" si="255"/>
        <v/>
      </c>
      <c r="Q1613" s="22" t="str">
        <f t="shared" si="260"/>
        <v>D2</v>
      </c>
    </row>
    <row r="1614" spans="1:17" x14ac:dyDescent="0.25">
      <c r="A1614" s="125" t="str">
        <f t="shared" si="256"/>
        <v/>
      </c>
      <c r="B1614" s="123" t="str">
        <f t="shared" si="257"/>
        <v/>
      </c>
      <c r="C1614" s="125" t="str">
        <f t="shared" si="258"/>
        <v/>
      </c>
      <c r="D1614" s="42"/>
      <c r="E1614" s="23" t="str">
        <f>IF(D1614="","",VLOOKUP(D1614,MASTERLIST!$A:$E,3,FALSE))</f>
        <v/>
      </c>
      <c r="F1614" s="23" t="str">
        <f>IF(D1614="","",VLOOKUP(D1614,MASTERLIST!$A:$E,4,FALSE))</f>
        <v/>
      </c>
      <c r="G1614" s="23" t="str">
        <f>IF(D1614="","",VLOOKUP(D1614,MASTERLIST!$A:$E,5,FALSE))</f>
        <v/>
      </c>
      <c r="H1614" s="23" t="str">
        <f>IF(D1614="","",VLOOKUP(D1614,MASTERLIST!$A:$E,2,FALSE))</f>
        <v/>
      </c>
      <c r="I1614" s="42"/>
      <c r="J1614" s="42"/>
      <c r="K1614" s="42"/>
      <c r="L1614" s="41" t="str">
        <f t="shared" si="252"/>
        <v/>
      </c>
      <c r="M1614" s="41" t="str">
        <f t="shared" si="253"/>
        <v/>
      </c>
      <c r="N1614" s="22" t="str">
        <f t="shared" si="254"/>
        <v xml:space="preserve"> </v>
      </c>
      <c r="O1614" s="22" t="str">
        <f t="shared" si="259"/>
        <v/>
      </c>
      <c r="P1614" s="22" t="str">
        <f t="shared" si="255"/>
        <v/>
      </c>
      <c r="Q1614" s="22" t="str">
        <f t="shared" si="260"/>
        <v>D2</v>
      </c>
    </row>
    <row r="1615" spans="1:17" x14ac:dyDescent="0.25">
      <c r="A1615" s="125" t="str">
        <f t="shared" si="256"/>
        <v/>
      </c>
      <c r="B1615" s="123" t="str">
        <f t="shared" si="257"/>
        <v/>
      </c>
      <c r="C1615" s="125" t="str">
        <f t="shared" si="258"/>
        <v/>
      </c>
      <c r="D1615" s="42"/>
      <c r="E1615" s="23" t="str">
        <f>IF(D1615="","",VLOOKUP(D1615,MASTERLIST!$A:$E,3,FALSE))</f>
        <v/>
      </c>
      <c r="F1615" s="23" t="str">
        <f>IF(D1615="","",VLOOKUP(D1615,MASTERLIST!$A:$E,4,FALSE))</f>
        <v/>
      </c>
      <c r="G1615" s="23" t="str">
        <f>IF(D1615="","",VLOOKUP(D1615,MASTERLIST!$A:$E,5,FALSE))</f>
        <v/>
      </c>
      <c r="H1615" s="23" t="str">
        <f>IF(D1615="","",VLOOKUP(D1615,MASTERLIST!$A:$E,2,FALSE))</f>
        <v/>
      </c>
      <c r="I1615" s="42"/>
      <c r="J1615" s="42"/>
      <c r="K1615" s="42"/>
      <c r="L1615" s="41" t="str">
        <f t="shared" si="252"/>
        <v/>
      </c>
      <c r="M1615" s="41" t="str">
        <f t="shared" si="253"/>
        <v/>
      </c>
      <c r="N1615" s="22" t="str">
        <f t="shared" si="254"/>
        <v xml:space="preserve"> </v>
      </c>
      <c r="O1615" s="22" t="str">
        <f t="shared" si="259"/>
        <v/>
      </c>
      <c r="P1615" s="22" t="str">
        <f t="shared" si="255"/>
        <v/>
      </c>
      <c r="Q1615" s="22" t="str">
        <f t="shared" si="260"/>
        <v>D2</v>
      </c>
    </row>
    <row r="1616" spans="1:17" x14ac:dyDescent="0.25">
      <c r="A1616" s="125" t="str">
        <f t="shared" si="256"/>
        <v/>
      </c>
      <c r="B1616" s="123" t="str">
        <f t="shared" si="257"/>
        <v/>
      </c>
      <c r="C1616" s="125" t="str">
        <f t="shared" si="258"/>
        <v/>
      </c>
      <c r="D1616" s="42"/>
      <c r="E1616" s="23" t="str">
        <f>IF(D1616="","",VLOOKUP(D1616,MASTERLIST!$A:$E,3,FALSE))</f>
        <v/>
      </c>
      <c r="F1616" s="23" t="str">
        <f>IF(D1616="","",VLOOKUP(D1616,MASTERLIST!$A:$E,4,FALSE))</f>
        <v/>
      </c>
      <c r="G1616" s="23" t="str">
        <f>IF(D1616="","",VLOOKUP(D1616,MASTERLIST!$A:$E,5,FALSE))</f>
        <v/>
      </c>
      <c r="H1616" s="23" t="str">
        <f>IF(D1616="","",VLOOKUP(D1616,MASTERLIST!$A:$E,2,FALSE))</f>
        <v/>
      </c>
      <c r="I1616" s="42"/>
      <c r="J1616" s="42"/>
      <c r="K1616" s="42"/>
      <c r="L1616" s="41" t="str">
        <f t="shared" si="252"/>
        <v/>
      </c>
      <c r="M1616" s="41" t="str">
        <f t="shared" si="253"/>
        <v/>
      </c>
      <c r="N1616" s="22" t="str">
        <f t="shared" si="254"/>
        <v xml:space="preserve"> </v>
      </c>
      <c r="O1616" s="22" t="str">
        <f t="shared" si="259"/>
        <v/>
      </c>
      <c r="P1616" s="22" t="str">
        <f t="shared" si="255"/>
        <v/>
      </c>
      <c r="Q1616" s="22" t="str">
        <f t="shared" si="260"/>
        <v>D2</v>
      </c>
    </row>
    <row r="1617" spans="1:17" x14ac:dyDescent="0.25">
      <c r="A1617" s="125" t="str">
        <f t="shared" si="256"/>
        <v/>
      </c>
      <c r="B1617" s="123" t="str">
        <f t="shared" si="257"/>
        <v/>
      </c>
      <c r="C1617" s="125" t="str">
        <f t="shared" si="258"/>
        <v/>
      </c>
      <c r="D1617" s="42"/>
      <c r="E1617" s="23" t="str">
        <f>IF(D1617="","",VLOOKUP(D1617,MASTERLIST!$A:$E,3,FALSE))</f>
        <v/>
      </c>
      <c r="F1617" s="23" t="str">
        <f>IF(D1617="","",VLOOKUP(D1617,MASTERLIST!$A:$E,4,FALSE))</f>
        <v/>
      </c>
      <c r="G1617" s="23" t="str">
        <f>IF(D1617="","",VLOOKUP(D1617,MASTERLIST!$A:$E,5,FALSE))</f>
        <v/>
      </c>
      <c r="H1617" s="23" t="str">
        <f>IF(D1617="","",VLOOKUP(D1617,MASTERLIST!$A:$E,2,FALSE))</f>
        <v/>
      </c>
      <c r="I1617" s="42"/>
      <c r="J1617" s="42"/>
      <c r="K1617" s="42"/>
      <c r="L1617" s="41" t="str">
        <f t="shared" si="252"/>
        <v/>
      </c>
      <c r="M1617" s="41" t="str">
        <f t="shared" si="253"/>
        <v/>
      </c>
      <c r="N1617" s="22" t="str">
        <f t="shared" si="254"/>
        <v xml:space="preserve"> </v>
      </c>
      <c r="O1617" s="22" t="str">
        <f t="shared" si="259"/>
        <v/>
      </c>
      <c r="P1617" s="22" t="str">
        <f t="shared" si="255"/>
        <v/>
      </c>
      <c r="Q1617" s="22" t="str">
        <f t="shared" si="260"/>
        <v>D2</v>
      </c>
    </row>
    <row r="1618" spans="1:17" x14ac:dyDescent="0.25">
      <c r="A1618" s="125" t="str">
        <f t="shared" si="256"/>
        <v/>
      </c>
      <c r="B1618" s="123" t="str">
        <f t="shared" si="257"/>
        <v/>
      </c>
      <c r="C1618" s="125" t="str">
        <f t="shared" si="258"/>
        <v/>
      </c>
      <c r="D1618" s="42"/>
      <c r="E1618" s="23" t="str">
        <f>IF(D1618="","",VLOOKUP(D1618,MASTERLIST!$A:$E,3,FALSE))</f>
        <v/>
      </c>
      <c r="F1618" s="23" t="str">
        <f>IF(D1618="","",VLOOKUP(D1618,MASTERLIST!$A:$E,4,FALSE))</f>
        <v/>
      </c>
      <c r="G1618" s="23" t="str">
        <f>IF(D1618="","",VLOOKUP(D1618,MASTERLIST!$A:$E,5,FALSE))</f>
        <v/>
      </c>
      <c r="H1618" s="23" t="str">
        <f>IF(D1618="","",VLOOKUP(D1618,MASTERLIST!$A:$E,2,FALSE))</f>
        <v/>
      </c>
      <c r="I1618" s="42"/>
      <c r="J1618" s="42"/>
      <c r="K1618" s="42"/>
      <c r="L1618" s="41" t="str">
        <f t="shared" si="252"/>
        <v/>
      </c>
      <c r="M1618" s="41" t="str">
        <f t="shared" si="253"/>
        <v/>
      </c>
      <c r="N1618" s="22" t="str">
        <f t="shared" si="254"/>
        <v xml:space="preserve"> </v>
      </c>
      <c r="O1618" s="22" t="str">
        <f t="shared" si="259"/>
        <v/>
      </c>
      <c r="P1618" s="22" t="str">
        <f t="shared" si="255"/>
        <v/>
      </c>
      <c r="Q1618" s="22" t="str">
        <f t="shared" si="260"/>
        <v>D2</v>
      </c>
    </row>
    <row r="1619" spans="1:17" x14ac:dyDescent="0.25">
      <c r="A1619" s="125" t="str">
        <f t="shared" si="256"/>
        <v/>
      </c>
      <c r="B1619" s="123" t="str">
        <f t="shared" si="257"/>
        <v/>
      </c>
      <c r="C1619" s="125" t="str">
        <f t="shared" si="258"/>
        <v/>
      </c>
      <c r="D1619" s="42"/>
      <c r="E1619" s="23" t="str">
        <f>IF(D1619="","",VLOOKUP(D1619,MASTERLIST!$A:$E,3,FALSE))</f>
        <v/>
      </c>
      <c r="F1619" s="23" t="str">
        <f>IF(D1619="","",VLOOKUP(D1619,MASTERLIST!$A:$E,4,FALSE))</f>
        <v/>
      </c>
      <c r="G1619" s="23" t="str">
        <f>IF(D1619="","",VLOOKUP(D1619,MASTERLIST!$A:$E,5,FALSE))</f>
        <v/>
      </c>
      <c r="H1619" s="23" t="str">
        <f>IF(D1619="","",VLOOKUP(D1619,MASTERLIST!$A:$E,2,FALSE))</f>
        <v/>
      </c>
      <c r="I1619" s="42"/>
      <c r="J1619" s="42"/>
      <c r="K1619" s="42"/>
      <c r="L1619" s="41" t="str">
        <f t="shared" si="252"/>
        <v/>
      </c>
      <c r="M1619" s="41" t="str">
        <f t="shared" si="253"/>
        <v/>
      </c>
      <c r="N1619" s="22" t="str">
        <f t="shared" si="254"/>
        <v xml:space="preserve"> </v>
      </c>
      <c r="O1619" s="22" t="str">
        <f t="shared" si="259"/>
        <v/>
      </c>
      <c r="P1619" s="22" t="str">
        <f t="shared" si="255"/>
        <v/>
      </c>
      <c r="Q1619" s="22" t="str">
        <f t="shared" si="260"/>
        <v>D2</v>
      </c>
    </row>
    <row r="1620" spans="1:17" x14ac:dyDescent="0.25">
      <c r="A1620" s="125" t="str">
        <f t="shared" si="256"/>
        <v/>
      </c>
      <c r="B1620" s="123" t="str">
        <f t="shared" si="257"/>
        <v/>
      </c>
      <c r="C1620" s="125" t="str">
        <f t="shared" si="258"/>
        <v/>
      </c>
      <c r="D1620" s="42"/>
      <c r="E1620" s="23" t="str">
        <f>IF(D1620="","",VLOOKUP(D1620,MASTERLIST!$A:$E,3,FALSE))</f>
        <v/>
      </c>
      <c r="F1620" s="23" t="str">
        <f>IF(D1620="","",VLOOKUP(D1620,MASTERLIST!$A:$E,4,FALSE))</f>
        <v/>
      </c>
      <c r="G1620" s="23" t="str">
        <f>IF(D1620="","",VLOOKUP(D1620,MASTERLIST!$A:$E,5,FALSE))</f>
        <v/>
      </c>
      <c r="H1620" s="23" t="str">
        <f>IF(D1620="","",VLOOKUP(D1620,MASTERLIST!$A:$E,2,FALSE))</f>
        <v/>
      </c>
      <c r="I1620" s="42"/>
      <c r="J1620" s="42"/>
      <c r="K1620" s="42"/>
      <c r="L1620" s="41" t="str">
        <f t="shared" ref="L1620:L1683" si="261">IF(K1620="","",IF(I1620="",ROUND(HLOOKUP(J1620,kgList,K1620,FALSE),1),ROUND(HLOOKUP(I1620,kgList,K1620,FALSE),1)))</f>
        <v/>
      </c>
      <c r="M1620" s="41" t="str">
        <f t="shared" ref="M1620:M1683" si="262">IF(L1620="","",IF(COUNTA(I1620:J1620)&gt;1,"Edible or Inedible",IF(COUNTA(I1620)=1,L1620*1,IF(COUNTA(J1620)=1,L1620*1,"ERROR"))))</f>
        <v/>
      </c>
      <c r="N1620" s="22" t="str">
        <f t="shared" si="254"/>
        <v xml:space="preserve"> </v>
      </c>
      <c r="O1620" s="22" t="str">
        <f t="shared" si="259"/>
        <v/>
      </c>
      <c r="P1620" s="22" t="str">
        <f t="shared" si="255"/>
        <v/>
      </c>
      <c r="Q1620" s="22" t="str">
        <f t="shared" si="260"/>
        <v>D2</v>
      </c>
    </row>
    <row r="1621" spans="1:17" x14ac:dyDescent="0.25">
      <c r="A1621" s="125" t="str">
        <f t="shared" si="256"/>
        <v/>
      </c>
      <c r="B1621" s="123" t="str">
        <f t="shared" si="257"/>
        <v/>
      </c>
      <c r="C1621" s="125" t="str">
        <f t="shared" si="258"/>
        <v/>
      </c>
      <c r="D1621" s="42"/>
      <c r="E1621" s="23" t="str">
        <f>IF(D1621="","",VLOOKUP(D1621,MASTERLIST!$A:$E,3,FALSE))</f>
        <v/>
      </c>
      <c r="F1621" s="23" t="str">
        <f>IF(D1621="","",VLOOKUP(D1621,MASTERLIST!$A:$E,4,FALSE))</f>
        <v/>
      </c>
      <c r="G1621" s="23" t="str">
        <f>IF(D1621="","",VLOOKUP(D1621,MASTERLIST!$A:$E,5,FALSE))</f>
        <v/>
      </c>
      <c r="H1621" s="23" t="str">
        <f>IF(D1621="","",VLOOKUP(D1621,MASTERLIST!$A:$E,2,FALSE))</f>
        <v/>
      </c>
      <c r="I1621" s="42"/>
      <c r="J1621" s="42"/>
      <c r="K1621" s="42"/>
      <c r="L1621" s="41" t="str">
        <f t="shared" si="261"/>
        <v/>
      </c>
      <c r="M1621" s="41" t="str">
        <f t="shared" si="262"/>
        <v/>
      </c>
      <c r="N1621" s="22" t="str">
        <f t="shared" si="254"/>
        <v xml:space="preserve"> </v>
      </c>
      <c r="O1621" s="22" t="str">
        <f t="shared" si="259"/>
        <v/>
      </c>
      <c r="P1621" s="22" t="str">
        <f t="shared" si="255"/>
        <v/>
      </c>
      <c r="Q1621" s="22" t="str">
        <f t="shared" si="260"/>
        <v>D2</v>
      </c>
    </row>
    <row r="1622" spans="1:17" x14ac:dyDescent="0.25">
      <c r="A1622" s="125" t="str">
        <f t="shared" si="256"/>
        <v/>
      </c>
      <c r="B1622" s="123" t="str">
        <f t="shared" si="257"/>
        <v/>
      </c>
      <c r="C1622" s="125" t="str">
        <f t="shared" si="258"/>
        <v/>
      </c>
      <c r="D1622" s="42"/>
      <c r="E1622" s="23" t="str">
        <f>IF(D1622="","",VLOOKUP(D1622,MASTERLIST!$A:$E,3,FALSE))</f>
        <v/>
      </c>
      <c r="F1622" s="23" t="str">
        <f>IF(D1622="","",VLOOKUP(D1622,MASTERLIST!$A:$E,4,FALSE))</f>
        <v/>
      </c>
      <c r="G1622" s="23" t="str">
        <f>IF(D1622="","",VLOOKUP(D1622,MASTERLIST!$A:$E,5,FALSE))</f>
        <v/>
      </c>
      <c r="H1622" s="23" t="str">
        <f>IF(D1622="","",VLOOKUP(D1622,MASTERLIST!$A:$E,2,FALSE))</f>
        <v/>
      </c>
      <c r="I1622" s="42"/>
      <c r="J1622" s="42"/>
      <c r="K1622" s="42"/>
      <c r="L1622" s="41" t="str">
        <f t="shared" si="261"/>
        <v/>
      </c>
      <c r="M1622" s="41" t="str">
        <f t="shared" si="262"/>
        <v/>
      </c>
      <c r="N1622" s="22" t="str">
        <f t="shared" si="254"/>
        <v xml:space="preserve"> </v>
      </c>
      <c r="O1622" s="22" t="str">
        <f t="shared" si="259"/>
        <v/>
      </c>
      <c r="P1622" s="22" t="str">
        <f t="shared" si="255"/>
        <v/>
      </c>
      <c r="Q1622" s="22" t="str">
        <f t="shared" si="260"/>
        <v>D2</v>
      </c>
    </row>
    <row r="1623" spans="1:17" x14ac:dyDescent="0.25">
      <c r="A1623" s="125" t="str">
        <f t="shared" si="256"/>
        <v/>
      </c>
      <c r="B1623" s="123" t="str">
        <f t="shared" si="257"/>
        <v/>
      </c>
      <c r="C1623" s="125" t="str">
        <f t="shared" si="258"/>
        <v/>
      </c>
      <c r="D1623" s="42"/>
      <c r="E1623" s="23" t="str">
        <f>IF(D1623="","",VLOOKUP(D1623,MASTERLIST!$A:$E,3,FALSE))</f>
        <v/>
      </c>
      <c r="F1623" s="23" t="str">
        <f>IF(D1623="","",VLOOKUP(D1623,MASTERLIST!$A:$E,4,FALSE))</f>
        <v/>
      </c>
      <c r="G1623" s="23" t="str">
        <f>IF(D1623="","",VLOOKUP(D1623,MASTERLIST!$A:$E,5,FALSE))</f>
        <v/>
      </c>
      <c r="H1623" s="23" t="str">
        <f>IF(D1623="","",VLOOKUP(D1623,MASTERLIST!$A:$E,2,FALSE))</f>
        <v/>
      </c>
      <c r="I1623" s="42"/>
      <c r="J1623" s="42"/>
      <c r="K1623" s="42"/>
      <c r="L1623" s="41" t="str">
        <f t="shared" si="261"/>
        <v/>
      </c>
      <c r="M1623" s="41" t="str">
        <f t="shared" si="262"/>
        <v/>
      </c>
      <c r="N1623" s="22" t="str">
        <f t="shared" si="254"/>
        <v xml:space="preserve"> </v>
      </c>
      <c r="O1623" s="22" t="str">
        <f t="shared" si="259"/>
        <v/>
      </c>
      <c r="P1623" s="22" t="str">
        <f t="shared" si="255"/>
        <v/>
      </c>
      <c r="Q1623" s="22" t="str">
        <f t="shared" si="260"/>
        <v>D2</v>
      </c>
    </row>
    <row r="1624" spans="1:17" x14ac:dyDescent="0.25">
      <c r="A1624" s="125" t="str">
        <f t="shared" si="256"/>
        <v/>
      </c>
      <c r="B1624" s="123" t="str">
        <f t="shared" si="257"/>
        <v/>
      </c>
      <c r="C1624" s="125" t="str">
        <f t="shared" si="258"/>
        <v/>
      </c>
      <c r="D1624" s="42"/>
      <c r="E1624" s="23" t="str">
        <f>IF(D1624="","",VLOOKUP(D1624,MASTERLIST!$A:$E,3,FALSE))</f>
        <v/>
      </c>
      <c r="F1624" s="23" t="str">
        <f>IF(D1624="","",VLOOKUP(D1624,MASTERLIST!$A:$E,4,FALSE))</f>
        <v/>
      </c>
      <c r="G1624" s="23" t="str">
        <f>IF(D1624="","",VLOOKUP(D1624,MASTERLIST!$A:$E,5,FALSE))</f>
        <v/>
      </c>
      <c r="H1624" s="23" t="str">
        <f>IF(D1624="","",VLOOKUP(D1624,MASTERLIST!$A:$E,2,FALSE))</f>
        <v/>
      </c>
      <c r="I1624" s="42"/>
      <c r="J1624" s="42"/>
      <c r="K1624" s="42"/>
      <c r="L1624" s="41" t="str">
        <f t="shared" si="261"/>
        <v/>
      </c>
      <c r="M1624" s="41" t="str">
        <f t="shared" si="262"/>
        <v/>
      </c>
      <c r="N1624" s="22" t="str">
        <f t="shared" si="254"/>
        <v xml:space="preserve"> </v>
      </c>
      <c r="O1624" s="22" t="str">
        <f t="shared" si="259"/>
        <v/>
      </c>
      <c r="P1624" s="22" t="str">
        <f t="shared" si="255"/>
        <v/>
      </c>
      <c r="Q1624" s="22" t="str">
        <f t="shared" si="260"/>
        <v>D2</v>
      </c>
    </row>
    <row r="1625" spans="1:17" x14ac:dyDescent="0.25">
      <c r="A1625" s="125" t="str">
        <f t="shared" si="256"/>
        <v/>
      </c>
      <c r="B1625" s="123" t="str">
        <f t="shared" si="257"/>
        <v/>
      </c>
      <c r="C1625" s="125" t="str">
        <f t="shared" si="258"/>
        <v/>
      </c>
      <c r="D1625" s="42"/>
      <c r="E1625" s="23" t="str">
        <f>IF(D1625="","",VLOOKUP(D1625,MASTERLIST!$A:$E,3,FALSE))</f>
        <v/>
      </c>
      <c r="F1625" s="23" t="str">
        <f>IF(D1625="","",VLOOKUP(D1625,MASTERLIST!$A:$E,4,FALSE))</f>
        <v/>
      </c>
      <c r="G1625" s="23" t="str">
        <f>IF(D1625="","",VLOOKUP(D1625,MASTERLIST!$A:$E,5,FALSE))</f>
        <v/>
      </c>
      <c r="H1625" s="23" t="str">
        <f>IF(D1625="","",VLOOKUP(D1625,MASTERLIST!$A:$E,2,FALSE))</f>
        <v/>
      </c>
      <c r="I1625" s="42"/>
      <c r="J1625" s="42"/>
      <c r="K1625" s="42"/>
      <c r="L1625" s="41" t="str">
        <f t="shared" si="261"/>
        <v/>
      </c>
      <c r="M1625" s="41" t="str">
        <f t="shared" si="262"/>
        <v/>
      </c>
      <c r="N1625" s="22" t="str">
        <f t="shared" si="254"/>
        <v xml:space="preserve"> </v>
      </c>
      <c r="O1625" s="22" t="str">
        <f t="shared" si="259"/>
        <v/>
      </c>
      <c r="P1625" s="22" t="str">
        <f t="shared" si="255"/>
        <v/>
      </c>
      <c r="Q1625" s="22" t="str">
        <f t="shared" si="260"/>
        <v>D2</v>
      </c>
    </row>
    <row r="1626" spans="1:17" x14ac:dyDescent="0.25">
      <c r="A1626" s="125" t="str">
        <f t="shared" si="256"/>
        <v/>
      </c>
      <c r="B1626" s="123" t="str">
        <f t="shared" si="257"/>
        <v/>
      </c>
      <c r="C1626" s="125" t="str">
        <f t="shared" si="258"/>
        <v/>
      </c>
      <c r="D1626" s="42"/>
      <c r="E1626" s="23" t="str">
        <f>IF(D1626="","",VLOOKUP(D1626,MASTERLIST!$A:$E,3,FALSE))</f>
        <v/>
      </c>
      <c r="F1626" s="23" t="str">
        <f>IF(D1626="","",VLOOKUP(D1626,MASTERLIST!$A:$E,4,FALSE))</f>
        <v/>
      </c>
      <c r="G1626" s="23" t="str">
        <f>IF(D1626="","",VLOOKUP(D1626,MASTERLIST!$A:$E,5,FALSE))</f>
        <v/>
      </c>
      <c r="H1626" s="23" t="str">
        <f>IF(D1626="","",VLOOKUP(D1626,MASTERLIST!$A:$E,2,FALSE))</f>
        <v/>
      </c>
      <c r="I1626" s="42"/>
      <c r="J1626" s="42"/>
      <c r="K1626" s="42"/>
      <c r="L1626" s="41" t="str">
        <f t="shared" si="261"/>
        <v/>
      </c>
      <c r="M1626" s="41" t="str">
        <f t="shared" si="262"/>
        <v/>
      </c>
      <c r="N1626" s="22" t="str">
        <f t="shared" ref="N1626:N1689" si="263">CONCATENATE(E1626," ",F1626)</f>
        <v xml:space="preserve"> </v>
      </c>
      <c r="O1626" s="22" t="str">
        <f t="shared" si="259"/>
        <v/>
      </c>
      <c r="P1626" s="22" t="str">
        <f t="shared" ref="P1626:P1689" si="264">IF(I1626="",IF(J1626="","",$J$1),$I$1)</f>
        <v/>
      </c>
      <c r="Q1626" s="22" t="str">
        <f t="shared" si="260"/>
        <v>D2</v>
      </c>
    </row>
    <row r="1627" spans="1:17" x14ac:dyDescent="0.25">
      <c r="A1627" s="125" t="str">
        <f t="shared" si="256"/>
        <v/>
      </c>
      <c r="B1627" s="123" t="str">
        <f t="shared" si="257"/>
        <v/>
      </c>
      <c r="C1627" s="125" t="str">
        <f t="shared" si="258"/>
        <v/>
      </c>
      <c r="D1627" s="42"/>
      <c r="E1627" s="23" t="str">
        <f>IF(D1627="","",VLOOKUP(D1627,MASTERLIST!$A:$E,3,FALSE))</f>
        <v/>
      </c>
      <c r="F1627" s="23" t="str">
        <f>IF(D1627="","",VLOOKUP(D1627,MASTERLIST!$A:$E,4,FALSE))</f>
        <v/>
      </c>
      <c r="G1627" s="23" t="str">
        <f>IF(D1627="","",VLOOKUP(D1627,MASTERLIST!$A:$E,5,FALSE))</f>
        <v/>
      </c>
      <c r="H1627" s="23" t="str">
        <f>IF(D1627="","",VLOOKUP(D1627,MASTERLIST!$A:$E,2,FALSE))</f>
        <v/>
      </c>
      <c r="I1627" s="42"/>
      <c r="J1627" s="42"/>
      <c r="K1627" s="42"/>
      <c r="L1627" s="41" t="str">
        <f t="shared" si="261"/>
        <v/>
      </c>
      <c r="M1627" s="41" t="str">
        <f t="shared" si="262"/>
        <v/>
      </c>
      <c r="N1627" s="22" t="str">
        <f t="shared" si="263"/>
        <v xml:space="preserve"> </v>
      </c>
      <c r="O1627" s="22" t="str">
        <f t="shared" si="259"/>
        <v/>
      </c>
      <c r="P1627" s="22" t="str">
        <f t="shared" si="264"/>
        <v/>
      </c>
      <c r="Q1627" s="22" t="str">
        <f t="shared" si="260"/>
        <v>D2</v>
      </c>
    </row>
    <row r="1628" spans="1:17" x14ac:dyDescent="0.25">
      <c r="A1628" s="125" t="str">
        <f t="shared" si="256"/>
        <v/>
      </c>
      <c r="B1628" s="123" t="str">
        <f t="shared" si="257"/>
        <v/>
      </c>
      <c r="C1628" s="125" t="str">
        <f t="shared" si="258"/>
        <v/>
      </c>
      <c r="D1628" s="42"/>
      <c r="E1628" s="23" t="str">
        <f>IF(D1628="","",VLOOKUP(D1628,MASTERLIST!$A:$E,3,FALSE))</f>
        <v/>
      </c>
      <c r="F1628" s="23" t="str">
        <f>IF(D1628="","",VLOOKUP(D1628,MASTERLIST!$A:$E,4,FALSE))</f>
        <v/>
      </c>
      <c r="G1628" s="23" t="str">
        <f>IF(D1628="","",VLOOKUP(D1628,MASTERLIST!$A:$E,5,FALSE))</f>
        <v/>
      </c>
      <c r="H1628" s="23" t="str">
        <f>IF(D1628="","",VLOOKUP(D1628,MASTERLIST!$A:$E,2,FALSE))</f>
        <v/>
      </c>
      <c r="I1628" s="42"/>
      <c r="J1628" s="42"/>
      <c r="K1628" s="42"/>
      <c r="L1628" s="41" t="str">
        <f t="shared" si="261"/>
        <v/>
      </c>
      <c r="M1628" s="41" t="str">
        <f t="shared" si="262"/>
        <v/>
      </c>
      <c r="N1628" s="22" t="str">
        <f t="shared" si="263"/>
        <v xml:space="preserve"> </v>
      </c>
      <c r="O1628" s="22" t="str">
        <f t="shared" si="259"/>
        <v/>
      </c>
      <c r="P1628" s="22" t="str">
        <f t="shared" si="264"/>
        <v/>
      </c>
      <c r="Q1628" s="22" t="str">
        <f t="shared" si="260"/>
        <v>D2</v>
      </c>
    </row>
    <row r="1629" spans="1:17" x14ac:dyDescent="0.25">
      <c r="A1629" s="125" t="str">
        <f t="shared" si="256"/>
        <v/>
      </c>
      <c r="B1629" s="123" t="str">
        <f t="shared" si="257"/>
        <v/>
      </c>
      <c r="C1629" s="125" t="str">
        <f t="shared" si="258"/>
        <v/>
      </c>
      <c r="D1629" s="42"/>
      <c r="E1629" s="23" t="str">
        <f>IF(D1629="","",VLOOKUP(D1629,MASTERLIST!$A:$E,3,FALSE))</f>
        <v/>
      </c>
      <c r="F1629" s="23" t="str">
        <f>IF(D1629="","",VLOOKUP(D1629,MASTERLIST!$A:$E,4,FALSE))</f>
        <v/>
      </c>
      <c r="G1629" s="23" t="str">
        <f>IF(D1629="","",VLOOKUP(D1629,MASTERLIST!$A:$E,5,FALSE))</f>
        <v/>
      </c>
      <c r="H1629" s="23" t="str">
        <f>IF(D1629="","",VLOOKUP(D1629,MASTERLIST!$A:$E,2,FALSE))</f>
        <v/>
      </c>
      <c r="I1629" s="42"/>
      <c r="J1629" s="42"/>
      <c r="K1629" s="42"/>
      <c r="L1629" s="41" t="str">
        <f t="shared" si="261"/>
        <v/>
      </c>
      <c r="M1629" s="41" t="str">
        <f t="shared" si="262"/>
        <v/>
      </c>
      <c r="N1629" s="22" t="str">
        <f t="shared" si="263"/>
        <v xml:space="preserve"> </v>
      </c>
      <c r="O1629" s="22" t="str">
        <f t="shared" si="259"/>
        <v/>
      </c>
      <c r="P1629" s="22" t="str">
        <f t="shared" si="264"/>
        <v/>
      </c>
      <c r="Q1629" s="22" t="str">
        <f t="shared" si="260"/>
        <v>D2</v>
      </c>
    </row>
    <row r="1630" spans="1:17" x14ac:dyDescent="0.25">
      <c r="A1630" s="125" t="str">
        <f t="shared" si="256"/>
        <v/>
      </c>
      <c r="B1630" s="123" t="str">
        <f t="shared" si="257"/>
        <v/>
      </c>
      <c r="C1630" s="125" t="str">
        <f t="shared" si="258"/>
        <v/>
      </c>
      <c r="D1630" s="42"/>
      <c r="E1630" s="23" t="str">
        <f>IF(D1630="","",VLOOKUP(D1630,MASTERLIST!$A:$E,3,FALSE))</f>
        <v/>
      </c>
      <c r="F1630" s="23" t="str">
        <f>IF(D1630="","",VLOOKUP(D1630,MASTERLIST!$A:$E,4,FALSE))</f>
        <v/>
      </c>
      <c r="G1630" s="23" t="str">
        <f>IF(D1630="","",VLOOKUP(D1630,MASTERLIST!$A:$E,5,FALSE))</f>
        <v/>
      </c>
      <c r="H1630" s="23" t="str">
        <f>IF(D1630="","",VLOOKUP(D1630,MASTERLIST!$A:$E,2,FALSE))</f>
        <v/>
      </c>
      <c r="I1630" s="42"/>
      <c r="J1630" s="42"/>
      <c r="K1630" s="42"/>
      <c r="L1630" s="41" t="str">
        <f t="shared" si="261"/>
        <v/>
      </c>
      <c r="M1630" s="41" t="str">
        <f t="shared" si="262"/>
        <v/>
      </c>
      <c r="N1630" s="22" t="str">
        <f t="shared" si="263"/>
        <v xml:space="preserve"> </v>
      </c>
      <c r="O1630" s="22" t="str">
        <f t="shared" si="259"/>
        <v/>
      </c>
      <c r="P1630" s="22" t="str">
        <f t="shared" si="264"/>
        <v/>
      </c>
      <c r="Q1630" s="22" t="str">
        <f t="shared" si="260"/>
        <v>D2</v>
      </c>
    </row>
    <row r="1631" spans="1:17" x14ac:dyDescent="0.25">
      <c r="A1631" s="125" t="str">
        <f t="shared" si="256"/>
        <v/>
      </c>
      <c r="B1631" s="123" t="str">
        <f t="shared" si="257"/>
        <v/>
      </c>
      <c r="C1631" s="125" t="str">
        <f t="shared" si="258"/>
        <v/>
      </c>
      <c r="D1631" s="42"/>
      <c r="E1631" s="23" t="str">
        <f>IF(D1631="","",VLOOKUP(D1631,MASTERLIST!$A:$E,3,FALSE))</f>
        <v/>
      </c>
      <c r="F1631" s="23" t="str">
        <f>IF(D1631="","",VLOOKUP(D1631,MASTERLIST!$A:$E,4,FALSE))</f>
        <v/>
      </c>
      <c r="G1631" s="23" t="str">
        <f>IF(D1631="","",VLOOKUP(D1631,MASTERLIST!$A:$E,5,FALSE))</f>
        <v/>
      </c>
      <c r="H1631" s="23" t="str">
        <f>IF(D1631="","",VLOOKUP(D1631,MASTERLIST!$A:$E,2,FALSE))</f>
        <v/>
      </c>
      <c r="I1631" s="42"/>
      <c r="J1631" s="42"/>
      <c r="K1631" s="42"/>
      <c r="L1631" s="41" t="str">
        <f t="shared" si="261"/>
        <v/>
      </c>
      <c r="M1631" s="41" t="str">
        <f t="shared" si="262"/>
        <v/>
      </c>
      <c r="N1631" s="22" t="str">
        <f t="shared" si="263"/>
        <v xml:space="preserve"> </v>
      </c>
      <c r="O1631" s="22" t="str">
        <f t="shared" si="259"/>
        <v/>
      </c>
      <c r="P1631" s="22" t="str">
        <f t="shared" si="264"/>
        <v/>
      </c>
      <c r="Q1631" s="22" t="str">
        <f t="shared" si="260"/>
        <v>D2</v>
      </c>
    </row>
    <row r="1632" spans="1:17" x14ac:dyDescent="0.25">
      <c r="A1632" s="125" t="str">
        <f t="shared" si="256"/>
        <v/>
      </c>
      <c r="B1632" s="123" t="str">
        <f t="shared" si="257"/>
        <v/>
      </c>
      <c r="C1632" s="125" t="str">
        <f t="shared" si="258"/>
        <v/>
      </c>
      <c r="D1632" s="42"/>
      <c r="E1632" s="23" t="str">
        <f>IF(D1632="","",VLOOKUP(D1632,MASTERLIST!$A:$E,3,FALSE))</f>
        <v/>
      </c>
      <c r="F1632" s="23" t="str">
        <f>IF(D1632="","",VLOOKUP(D1632,MASTERLIST!$A:$E,4,FALSE))</f>
        <v/>
      </c>
      <c r="G1632" s="23" t="str">
        <f>IF(D1632="","",VLOOKUP(D1632,MASTERLIST!$A:$E,5,FALSE))</f>
        <v/>
      </c>
      <c r="H1632" s="23" t="str">
        <f>IF(D1632="","",VLOOKUP(D1632,MASTERLIST!$A:$E,2,FALSE))</f>
        <v/>
      </c>
      <c r="I1632" s="42"/>
      <c r="J1632" s="42"/>
      <c r="K1632" s="42"/>
      <c r="L1632" s="41" t="str">
        <f t="shared" si="261"/>
        <v/>
      </c>
      <c r="M1632" s="41" t="str">
        <f t="shared" si="262"/>
        <v/>
      </c>
      <c r="N1632" s="22" t="str">
        <f t="shared" si="263"/>
        <v xml:space="preserve"> </v>
      </c>
      <c r="O1632" s="22" t="str">
        <f t="shared" si="259"/>
        <v/>
      </c>
      <c r="P1632" s="22" t="str">
        <f t="shared" si="264"/>
        <v/>
      </c>
      <c r="Q1632" s="22" t="str">
        <f t="shared" si="260"/>
        <v>D2</v>
      </c>
    </row>
    <row r="1633" spans="1:17" x14ac:dyDescent="0.25">
      <c r="A1633" s="125" t="str">
        <f t="shared" si="256"/>
        <v/>
      </c>
      <c r="B1633" s="123" t="str">
        <f t="shared" si="257"/>
        <v/>
      </c>
      <c r="C1633" s="125" t="str">
        <f t="shared" si="258"/>
        <v/>
      </c>
      <c r="D1633" s="42"/>
      <c r="E1633" s="23" t="str">
        <f>IF(D1633="","",VLOOKUP(D1633,MASTERLIST!$A:$E,3,FALSE))</f>
        <v/>
      </c>
      <c r="F1633" s="23" t="str">
        <f>IF(D1633="","",VLOOKUP(D1633,MASTERLIST!$A:$E,4,FALSE))</f>
        <v/>
      </c>
      <c r="G1633" s="23" t="str">
        <f>IF(D1633="","",VLOOKUP(D1633,MASTERLIST!$A:$E,5,FALSE))</f>
        <v/>
      </c>
      <c r="H1633" s="23" t="str">
        <f>IF(D1633="","",VLOOKUP(D1633,MASTERLIST!$A:$E,2,FALSE))</f>
        <v/>
      </c>
      <c r="I1633" s="42"/>
      <c r="J1633" s="42"/>
      <c r="K1633" s="42"/>
      <c r="L1633" s="41" t="str">
        <f t="shared" si="261"/>
        <v/>
      </c>
      <c r="M1633" s="41" t="str">
        <f t="shared" si="262"/>
        <v/>
      </c>
      <c r="N1633" s="22" t="str">
        <f t="shared" si="263"/>
        <v xml:space="preserve"> </v>
      </c>
      <c r="O1633" s="22" t="str">
        <f t="shared" si="259"/>
        <v/>
      </c>
      <c r="P1633" s="22" t="str">
        <f t="shared" si="264"/>
        <v/>
      </c>
      <c r="Q1633" s="22" t="str">
        <f t="shared" si="260"/>
        <v>D2</v>
      </c>
    </row>
    <row r="1634" spans="1:17" x14ac:dyDescent="0.25">
      <c r="A1634" s="125" t="str">
        <f t="shared" si="256"/>
        <v/>
      </c>
      <c r="B1634" s="123" t="str">
        <f t="shared" si="257"/>
        <v/>
      </c>
      <c r="C1634" s="125" t="str">
        <f t="shared" si="258"/>
        <v/>
      </c>
      <c r="D1634" s="42"/>
      <c r="E1634" s="23" t="str">
        <f>IF(D1634="","",VLOOKUP(D1634,MASTERLIST!$A:$E,3,FALSE))</f>
        <v/>
      </c>
      <c r="F1634" s="23" t="str">
        <f>IF(D1634="","",VLOOKUP(D1634,MASTERLIST!$A:$E,4,FALSE))</f>
        <v/>
      </c>
      <c r="G1634" s="23" t="str">
        <f>IF(D1634="","",VLOOKUP(D1634,MASTERLIST!$A:$E,5,FALSE))</f>
        <v/>
      </c>
      <c r="H1634" s="23" t="str">
        <f>IF(D1634="","",VLOOKUP(D1634,MASTERLIST!$A:$E,2,FALSE))</f>
        <v/>
      </c>
      <c r="I1634" s="42"/>
      <c r="J1634" s="42"/>
      <c r="K1634" s="42"/>
      <c r="L1634" s="41" t="str">
        <f t="shared" si="261"/>
        <v/>
      </c>
      <c r="M1634" s="41" t="str">
        <f t="shared" si="262"/>
        <v/>
      </c>
      <c r="N1634" s="22" t="str">
        <f t="shared" si="263"/>
        <v xml:space="preserve"> </v>
      </c>
      <c r="O1634" s="22" t="str">
        <f t="shared" si="259"/>
        <v/>
      </c>
      <c r="P1634" s="22" t="str">
        <f t="shared" si="264"/>
        <v/>
      </c>
      <c r="Q1634" s="22" t="str">
        <f t="shared" si="260"/>
        <v>D2</v>
      </c>
    </row>
    <row r="1635" spans="1:17" x14ac:dyDescent="0.25">
      <c r="A1635" s="125" t="str">
        <f t="shared" si="256"/>
        <v/>
      </c>
      <c r="B1635" s="123" t="str">
        <f t="shared" si="257"/>
        <v/>
      </c>
      <c r="C1635" s="125" t="str">
        <f t="shared" si="258"/>
        <v/>
      </c>
      <c r="D1635" s="42"/>
      <c r="E1635" s="23" t="str">
        <f>IF(D1635="","",VLOOKUP(D1635,MASTERLIST!$A:$E,3,FALSE))</f>
        <v/>
      </c>
      <c r="F1635" s="23" t="str">
        <f>IF(D1635="","",VLOOKUP(D1635,MASTERLIST!$A:$E,4,FALSE))</f>
        <v/>
      </c>
      <c r="G1635" s="23" t="str">
        <f>IF(D1635="","",VLOOKUP(D1635,MASTERLIST!$A:$E,5,FALSE))</f>
        <v/>
      </c>
      <c r="H1635" s="23" t="str">
        <f>IF(D1635="","",VLOOKUP(D1635,MASTERLIST!$A:$E,2,FALSE))</f>
        <v/>
      </c>
      <c r="I1635" s="42"/>
      <c r="J1635" s="42"/>
      <c r="K1635" s="42"/>
      <c r="L1635" s="41" t="str">
        <f t="shared" si="261"/>
        <v/>
      </c>
      <c r="M1635" s="41" t="str">
        <f t="shared" si="262"/>
        <v/>
      </c>
      <c r="N1635" s="22" t="str">
        <f t="shared" si="263"/>
        <v xml:space="preserve"> </v>
      </c>
      <c r="O1635" s="22" t="str">
        <f t="shared" si="259"/>
        <v/>
      </c>
      <c r="P1635" s="22" t="str">
        <f t="shared" si="264"/>
        <v/>
      </c>
      <c r="Q1635" s="22" t="str">
        <f t="shared" si="260"/>
        <v>D2</v>
      </c>
    </row>
    <row r="1636" spans="1:17" x14ac:dyDescent="0.25">
      <c r="A1636" s="125" t="str">
        <f t="shared" ref="A1636:A1699" si="265">IF(D1636="","",A1635)</f>
        <v/>
      </c>
      <c r="B1636" s="123" t="str">
        <f t="shared" ref="B1636:B1699" si="266">IF(D1636="","",B1635)</f>
        <v/>
      </c>
      <c r="C1636" s="125" t="str">
        <f t="shared" ref="C1636:C1699" si="267">IF(D1636="","",C1635)</f>
        <v/>
      </c>
      <c r="D1636" s="42"/>
      <c r="E1636" s="23" t="str">
        <f>IF(D1636="","",VLOOKUP(D1636,MASTERLIST!$A:$E,3,FALSE))</f>
        <v/>
      </c>
      <c r="F1636" s="23" t="str">
        <f>IF(D1636="","",VLOOKUP(D1636,MASTERLIST!$A:$E,4,FALSE))</f>
        <v/>
      </c>
      <c r="G1636" s="23" t="str">
        <f>IF(D1636="","",VLOOKUP(D1636,MASTERLIST!$A:$E,5,FALSE))</f>
        <v/>
      </c>
      <c r="H1636" s="23" t="str">
        <f>IF(D1636="","",VLOOKUP(D1636,MASTERLIST!$A:$E,2,FALSE))</f>
        <v/>
      </c>
      <c r="I1636" s="42"/>
      <c r="J1636" s="42"/>
      <c r="K1636" s="42"/>
      <c r="L1636" s="41" t="str">
        <f t="shared" si="261"/>
        <v/>
      </c>
      <c r="M1636" s="41" t="str">
        <f t="shared" si="262"/>
        <v/>
      </c>
      <c r="N1636" s="22" t="str">
        <f t="shared" si="263"/>
        <v xml:space="preserve"> </v>
      </c>
      <c r="O1636" s="22" t="str">
        <f t="shared" si="259"/>
        <v/>
      </c>
      <c r="P1636" s="22" t="str">
        <f t="shared" si="264"/>
        <v/>
      </c>
      <c r="Q1636" s="22" t="str">
        <f t="shared" si="260"/>
        <v>D2</v>
      </c>
    </row>
    <row r="1637" spans="1:17" x14ac:dyDescent="0.25">
      <c r="A1637" s="125" t="str">
        <f t="shared" si="265"/>
        <v/>
      </c>
      <c r="B1637" s="123" t="str">
        <f t="shared" si="266"/>
        <v/>
      </c>
      <c r="C1637" s="125" t="str">
        <f t="shared" si="267"/>
        <v/>
      </c>
      <c r="D1637" s="42"/>
      <c r="E1637" s="23" t="str">
        <f>IF(D1637="","",VLOOKUP(D1637,MASTERLIST!$A:$E,3,FALSE))</f>
        <v/>
      </c>
      <c r="F1637" s="23" t="str">
        <f>IF(D1637="","",VLOOKUP(D1637,MASTERLIST!$A:$E,4,FALSE))</f>
        <v/>
      </c>
      <c r="G1637" s="23" t="str">
        <f>IF(D1637="","",VLOOKUP(D1637,MASTERLIST!$A:$E,5,FALSE))</f>
        <v/>
      </c>
      <c r="H1637" s="23" t="str">
        <f>IF(D1637="","",VLOOKUP(D1637,MASTERLIST!$A:$E,2,FALSE))</f>
        <v/>
      </c>
      <c r="I1637" s="42"/>
      <c r="J1637" s="42"/>
      <c r="K1637" s="42"/>
      <c r="L1637" s="41" t="str">
        <f t="shared" si="261"/>
        <v/>
      </c>
      <c r="M1637" s="41" t="str">
        <f t="shared" si="262"/>
        <v/>
      </c>
      <c r="N1637" s="22" t="str">
        <f t="shared" si="263"/>
        <v xml:space="preserve"> </v>
      </c>
      <c r="O1637" s="22" t="str">
        <f t="shared" si="259"/>
        <v/>
      </c>
      <c r="P1637" s="22" t="str">
        <f t="shared" si="264"/>
        <v/>
      </c>
      <c r="Q1637" s="22" t="str">
        <f t="shared" si="260"/>
        <v>D2</v>
      </c>
    </row>
    <row r="1638" spans="1:17" x14ac:dyDescent="0.25">
      <c r="A1638" s="125" t="str">
        <f t="shared" si="265"/>
        <v/>
      </c>
      <c r="B1638" s="123" t="str">
        <f t="shared" si="266"/>
        <v/>
      </c>
      <c r="C1638" s="125" t="str">
        <f t="shared" si="267"/>
        <v/>
      </c>
      <c r="D1638" s="42"/>
      <c r="E1638" s="23" t="str">
        <f>IF(D1638="","",VLOOKUP(D1638,MASTERLIST!$A:$E,3,FALSE))</f>
        <v/>
      </c>
      <c r="F1638" s="23" t="str">
        <f>IF(D1638="","",VLOOKUP(D1638,MASTERLIST!$A:$E,4,FALSE))</f>
        <v/>
      </c>
      <c r="G1638" s="23" t="str">
        <f>IF(D1638="","",VLOOKUP(D1638,MASTERLIST!$A:$E,5,FALSE))</f>
        <v/>
      </c>
      <c r="H1638" s="23" t="str">
        <f>IF(D1638="","",VLOOKUP(D1638,MASTERLIST!$A:$E,2,FALSE))</f>
        <v/>
      </c>
      <c r="I1638" s="42"/>
      <c r="J1638" s="42"/>
      <c r="K1638" s="42"/>
      <c r="L1638" s="41" t="str">
        <f t="shared" si="261"/>
        <v/>
      </c>
      <c r="M1638" s="41" t="str">
        <f t="shared" si="262"/>
        <v/>
      </c>
      <c r="N1638" s="22" t="str">
        <f t="shared" si="263"/>
        <v xml:space="preserve"> </v>
      </c>
      <c r="O1638" s="22" t="str">
        <f t="shared" si="259"/>
        <v/>
      </c>
      <c r="P1638" s="22" t="str">
        <f t="shared" si="264"/>
        <v/>
      </c>
      <c r="Q1638" s="22" t="str">
        <f t="shared" si="260"/>
        <v>D2</v>
      </c>
    </row>
    <row r="1639" spans="1:17" x14ac:dyDescent="0.25">
      <c r="A1639" s="125" t="str">
        <f t="shared" si="265"/>
        <v/>
      </c>
      <c r="B1639" s="123" t="str">
        <f t="shared" si="266"/>
        <v/>
      </c>
      <c r="C1639" s="125" t="str">
        <f t="shared" si="267"/>
        <v/>
      </c>
      <c r="D1639" s="42"/>
      <c r="E1639" s="23" t="str">
        <f>IF(D1639="","",VLOOKUP(D1639,MASTERLIST!$A:$E,3,FALSE))</f>
        <v/>
      </c>
      <c r="F1639" s="23" t="str">
        <f>IF(D1639="","",VLOOKUP(D1639,MASTERLIST!$A:$E,4,FALSE))</f>
        <v/>
      </c>
      <c r="G1639" s="23" t="str">
        <f>IF(D1639="","",VLOOKUP(D1639,MASTERLIST!$A:$E,5,FALSE))</f>
        <v/>
      </c>
      <c r="H1639" s="23" t="str">
        <f>IF(D1639="","",VLOOKUP(D1639,MASTERLIST!$A:$E,2,FALSE))</f>
        <v/>
      </c>
      <c r="I1639" s="42"/>
      <c r="J1639" s="42"/>
      <c r="K1639" s="42"/>
      <c r="L1639" s="41" t="str">
        <f t="shared" si="261"/>
        <v/>
      </c>
      <c r="M1639" s="41" t="str">
        <f t="shared" si="262"/>
        <v/>
      </c>
      <c r="N1639" s="22" t="str">
        <f t="shared" si="263"/>
        <v xml:space="preserve"> </v>
      </c>
      <c r="O1639" s="22" t="str">
        <f t="shared" si="259"/>
        <v/>
      </c>
      <c r="P1639" s="22" t="str">
        <f t="shared" si="264"/>
        <v/>
      </c>
      <c r="Q1639" s="22" t="str">
        <f t="shared" si="260"/>
        <v>D2</v>
      </c>
    </row>
    <row r="1640" spans="1:17" x14ac:dyDescent="0.25">
      <c r="A1640" s="125" t="str">
        <f t="shared" si="265"/>
        <v/>
      </c>
      <c r="B1640" s="123" t="str">
        <f t="shared" si="266"/>
        <v/>
      </c>
      <c r="C1640" s="125" t="str">
        <f t="shared" si="267"/>
        <v/>
      </c>
      <c r="D1640" s="42"/>
      <c r="E1640" s="23" t="str">
        <f>IF(D1640="","",VLOOKUP(D1640,MASTERLIST!$A:$E,3,FALSE))</f>
        <v/>
      </c>
      <c r="F1640" s="23" t="str">
        <f>IF(D1640="","",VLOOKUP(D1640,MASTERLIST!$A:$E,4,FALSE))</f>
        <v/>
      </c>
      <c r="G1640" s="23" t="str">
        <f>IF(D1640="","",VLOOKUP(D1640,MASTERLIST!$A:$E,5,FALSE))</f>
        <v/>
      </c>
      <c r="H1640" s="23" t="str">
        <f>IF(D1640="","",VLOOKUP(D1640,MASTERLIST!$A:$E,2,FALSE))</f>
        <v/>
      </c>
      <c r="I1640" s="42"/>
      <c r="J1640" s="42"/>
      <c r="K1640" s="42"/>
      <c r="L1640" s="41" t="str">
        <f t="shared" si="261"/>
        <v/>
      </c>
      <c r="M1640" s="41" t="str">
        <f t="shared" si="262"/>
        <v/>
      </c>
      <c r="N1640" s="22" t="str">
        <f t="shared" si="263"/>
        <v xml:space="preserve"> </v>
      </c>
      <c r="O1640" s="22" t="str">
        <f t="shared" si="259"/>
        <v/>
      </c>
      <c r="P1640" s="22" t="str">
        <f t="shared" si="264"/>
        <v/>
      </c>
      <c r="Q1640" s="22" t="str">
        <f t="shared" si="260"/>
        <v>D2</v>
      </c>
    </row>
    <row r="1641" spans="1:17" x14ac:dyDescent="0.25">
      <c r="A1641" s="125" t="str">
        <f t="shared" si="265"/>
        <v/>
      </c>
      <c r="B1641" s="123" t="str">
        <f t="shared" si="266"/>
        <v/>
      </c>
      <c r="C1641" s="125" t="str">
        <f t="shared" si="267"/>
        <v/>
      </c>
      <c r="D1641" s="42"/>
      <c r="E1641" s="23" t="str">
        <f>IF(D1641="","",VLOOKUP(D1641,MASTERLIST!$A:$E,3,FALSE))</f>
        <v/>
      </c>
      <c r="F1641" s="23" t="str">
        <f>IF(D1641="","",VLOOKUP(D1641,MASTERLIST!$A:$E,4,FALSE))</f>
        <v/>
      </c>
      <c r="G1641" s="23" t="str">
        <f>IF(D1641="","",VLOOKUP(D1641,MASTERLIST!$A:$E,5,FALSE))</f>
        <v/>
      </c>
      <c r="H1641" s="23" t="str">
        <f>IF(D1641="","",VLOOKUP(D1641,MASTERLIST!$A:$E,2,FALSE))</f>
        <v/>
      </c>
      <c r="I1641" s="42"/>
      <c r="J1641" s="42"/>
      <c r="K1641" s="42"/>
      <c r="L1641" s="41" t="str">
        <f t="shared" si="261"/>
        <v/>
      </c>
      <c r="M1641" s="41" t="str">
        <f t="shared" si="262"/>
        <v/>
      </c>
      <c r="N1641" s="22" t="str">
        <f t="shared" si="263"/>
        <v xml:space="preserve"> </v>
      </c>
      <c r="O1641" s="22" t="str">
        <f t="shared" si="259"/>
        <v/>
      </c>
      <c r="P1641" s="22" t="str">
        <f t="shared" si="264"/>
        <v/>
      </c>
      <c r="Q1641" s="22" t="str">
        <f t="shared" si="260"/>
        <v>D2</v>
      </c>
    </row>
    <row r="1642" spans="1:17" x14ac:dyDescent="0.25">
      <c r="A1642" s="125" t="str">
        <f t="shared" si="265"/>
        <v/>
      </c>
      <c r="B1642" s="123" t="str">
        <f t="shared" si="266"/>
        <v/>
      </c>
      <c r="C1642" s="125" t="str">
        <f t="shared" si="267"/>
        <v/>
      </c>
      <c r="D1642" s="42"/>
      <c r="E1642" s="23" t="str">
        <f>IF(D1642="","",VLOOKUP(D1642,MASTERLIST!$A:$E,3,FALSE))</f>
        <v/>
      </c>
      <c r="F1642" s="23" t="str">
        <f>IF(D1642="","",VLOOKUP(D1642,MASTERLIST!$A:$E,4,FALSE))</f>
        <v/>
      </c>
      <c r="G1642" s="23" t="str">
        <f>IF(D1642="","",VLOOKUP(D1642,MASTERLIST!$A:$E,5,FALSE))</f>
        <v/>
      </c>
      <c r="H1642" s="23" t="str">
        <f>IF(D1642="","",VLOOKUP(D1642,MASTERLIST!$A:$E,2,FALSE))</f>
        <v/>
      </c>
      <c r="I1642" s="42"/>
      <c r="J1642" s="42"/>
      <c r="K1642" s="42"/>
      <c r="L1642" s="41" t="str">
        <f t="shared" si="261"/>
        <v/>
      </c>
      <c r="M1642" s="41" t="str">
        <f t="shared" si="262"/>
        <v/>
      </c>
      <c r="N1642" s="22" t="str">
        <f t="shared" si="263"/>
        <v xml:space="preserve"> </v>
      </c>
      <c r="O1642" s="22" t="str">
        <f t="shared" si="259"/>
        <v/>
      </c>
      <c r="P1642" s="22" t="str">
        <f t="shared" si="264"/>
        <v/>
      </c>
      <c r="Q1642" s="22" t="str">
        <f t="shared" si="260"/>
        <v>D2</v>
      </c>
    </row>
    <row r="1643" spans="1:17" x14ac:dyDescent="0.25">
      <c r="A1643" s="125" t="str">
        <f t="shared" si="265"/>
        <v/>
      </c>
      <c r="B1643" s="123" t="str">
        <f t="shared" si="266"/>
        <v/>
      </c>
      <c r="C1643" s="125" t="str">
        <f t="shared" si="267"/>
        <v/>
      </c>
      <c r="D1643" s="42"/>
      <c r="E1643" s="23" t="str">
        <f>IF(D1643="","",VLOOKUP(D1643,MASTERLIST!$A:$E,3,FALSE))</f>
        <v/>
      </c>
      <c r="F1643" s="23" t="str">
        <f>IF(D1643="","",VLOOKUP(D1643,MASTERLIST!$A:$E,4,FALSE))</f>
        <v/>
      </c>
      <c r="G1643" s="23" t="str">
        <f>IF(D1643="","",VLOOKUP(D1643,MASTERLIST!$A:$E,5,FALSE))</f>
        <v/>
      </c>
      <c r="H1643" s="23" t="str">
        <f>IF(D1643="","",VLOOKUP(D1643,MASTERLIST!$A:$E,2,FALSE))</f>
        <v/>
      </c>
      <c r="I1643" s="42"/>
      <c r="J1643" s="42"/>
      <c r="K1643" s="42"/>
      <c r="L1643" s="41" t="str">
        <f t="shared" si="261"/>
        <v/>
      </c>
      <c r="M1643" s="41" t="str">
        <f t="shared" si="262"/>
        <v/>
      </c>
      <c r="N1643" s="22" t="str">
        <f t="shared" si="263"/>
        <v xml:space="preserve"> </v>
      </c>
      <c r="O1643" s="22" t="str">
        <f t="shared" si="259"/>
        <v/>
      </c>
      <c r="P1643" s="22" t="str">
        <f t="shared" si="264"/>
        <v/>
      </c>
      <c r="Q1643" s="22" t="str">
        <f t="shared" si="260"/>
        <v>D2</v>
      </c>
    </row>
    <row r="1644" spans="1:17" x14ac:dyDescent="0.25">
      <c r="A1644" s="125" t="str">
        <f t="shared" si="265"/>
        <v/>
      </c>
      <c r="B1644" s="123" t="str">
        <f t="shared" si="266"/>
        <v/>
      </c>
      <c r="C1644" s="125" t="str">
        <f t="shared" si="267"/>
        <v/>
      </c>
      <c r="D1644" s="42"/>
      <c r="E1644" s="23" t="str">
        <f>IF(D1644="","",VLOOKUP(D1644,MASTERLIST!$A:$E,3,FALSE))</f>
        <v/>
      </c>
      <c r="F1644" s="23" t="str">
        <f>IF(D1644="","",VLOOKUP(D1644,MASTERLIST!$A:$E,4,FALSE))</f>
        <v/>
      </c>
      <c r="G1644" s="23" t="str">
        <f>IF(D1644="","",VLOOKUP(D1644,MASTERLIST!$A:$E,5,FALSE))</f>
        <v/>
      </c>
      <c r="H1644" s="23" t="str">
        <f>IF(D1644="","",VLOOKUP(D1644,MASTERLIST!$A:$E,2,FALSE))</f>
        <v/>
      </c>
      <c r="I1644" s="42"/>
      <c r="J1644" s="42"/>
      <c r="K1644" s="42"/>
      <c r="L1644" s="41" t="str">
        <f t="shared" si="261"/>
        <v/>
      </c>
      <c r="M1644" s="41" t="str">
        <f t="shared" si="262"/>
        <v/>
      </c>
      <c r="N1644" s="22" t="str">
        <f t="shared" si="263"/>
        <v xml:space="preserve"> </v>
      </c>
      <c r="O1644" s="22" t="str">
        <f t="shared" si="259"/>
        <v/>
      </c>
      <c r="P1644" s="22" t="str">
        <f t="shared" si="264"/>
        <v/>
      </c>
      <c r="Q1644" s="22" t="str">
        <f t="shared" si="260"/>
        <v>D2</v>
      </c>
    </row>
    <row r="1645" spans="1:17" x14ac:dyDescent="0.25">
      <c r="A1645" s="125" t="str">
        <f t="shared" si="265"/>
        <v/>
      </c>
      <c r="B1645" s="123" t="str">
        <f t="shared" si="266"/>
        <v/>
      </c>
      <c r="C1645" s="125" t="str">
        <f t="shared" si="267"/>
        <v/>
      </c>
      <c r="D1645" s="42"/>
      <c r="E1645" s="23" t="str">
        <f>IF(D1645="","",VLOOKUP(D1645,MASTERLIST!$A:$E,3,FALSE))</f>
        <v/>
      </c>
      <c r="F1645" s="23" t="str">
        <f>IF(D1645="","",VLOOKUP(D1645,MASTERLIST!$A:$E,4,FALSE))</f>
        <v/>
      </c>
      <c r="G1645" s="23" t="str">
        <f>IF(D1645="","",VLOOKUP(D1645,MASTERLIST!$A:$E,5,FALSE))</f>
        <v/>
      </c>
      <c r="H1645" s="23" t="str">
        <f>IF(D1645="","",VLOOKUP(D1645,MASTERLIST!$A:$E,2,FALSE))</f>
        <v/>
      </c>
      <c r="I1645" s="42"/>
      <c r="J1645" s="42"/>
      <c r="K1645" s="42"/>
      <c r="L1645" s="41" t="str">
        <f t="shared" si="261"/>
        <v/>
      </c>
      <c r="M1645" s="41" t="str">
        <f t="shared" si="262"/>
        <v/>
      </c>
      <c r="N1645" s="22" t="str">
        <f t="shared" si="263"/>
        <v xml:space="preserve"> </v>
      </c>
      <c r="O1645" s="22" t="str">
        <f t="shared" si="259"/>
        <v/>
      </c>
      <c r="P1645" s="22" t="str">
        <f t="shared" si="264"/>
        <v/>
      </c>
      <c r="Q1645" s="22" t="str">
        <f t="shared" si="260"/>
        <v>D2</v>
      </c>
    </row>
    <row r="1646" spans="1:17" x14ac:dyDescent="0.25">
      <c r="A1646" s="125" t="str">
        <f t="shared" si="265"/>
        <v/>
      </c>
      <c r="B1646" s="123" t="str">
        <f t="shared" si="266"/>
        <v/>
      </c>
      <c r="C1646" s="125" t="str">
        <f t="shared" si="267"/>
        <v/>
      </c>
      <c r="D1646" s="42"/>
      <c r="E1646" s="23" t="str">
        <f>IF(D1646="","",VLOOKUP(D1646,MASTERLIST!$A:$E,3,FALSE))</f>
        <v/>
      </c>
      <c r="F1646" s="23" t="str">
        <f>IF(D1646="","",VLOOKUP(D1646,MASTERLIST!$A:$E,4,FALSE))</f>
        <v/>
      </c>
      <c r="G1646" s="23" t="str">
        <f>IF(D1646="","",VLOOKUP(D1646,MASTERLIST!$A:$E,5,FALSE))</f>
        <v/>
      </c>
      <c r="H1646" s="23" t="str">
        <f>IF(D1646="","",VLOOKUP(D1646,MASTERLIST!$A:$E,2,FALSE))</f>
        <v/>
      </c>
      <c r="I1646" s="42"/>
      <c r="J1646" s="42"/>
      <c r="K1646" s="42"/>
      <c r="L1646" s="41" t="str">
        <f t="shared" si="261"/>
        <v/>
      </c>
      <c r="M1646" s="41" t="str">
        <f t="shared" si="262"/>
        <v/>
      </c>
      <c r="N1646" s="22" t="str">
        <f t="shared" si="263"/>
        <v xml:space="preserve"> </v>
      </c>
      <c r="O1646" s="22" t="str">
        <f t="shared" si="259"/>
        <v/>
      </c>
      <c r="P1646" s="22" t="str">
        <f t="shared" si="264"/>
        <v/>
      </c>
      <c r="Q1646" s="22" t="str">
        <f t="shared" si="260"/>
        <v>D2</v>
      </c>
    </row>
    <row r="1647" spans="1:17" x14ac:dyDescent="0.25">
      <c r="A1647" s="125" t="str">
        <f t="shared" si="265"/>
        <v/>
      </c>
      <c r="B1647" s="123" t="str">
        <f t="shared" si="266"/>
        <v/>
      </c>
      <c r="C1647" s="125" t="str">
        <f t="shared" si="267"/>
        <v/>
      </c>
      <c r="D1647" s="42"/>
      <c r="E1647" s="23" t="str">
        <f>IF(D1647="","",VLOOKUP(D1647,MASTERLIST!$A:$E,3,FALSE))</f>
        <v/>
      </c>
      <c r="F1647" s="23" t="str">
        <f>IF(D1647="","",VLOOKUP(D1647,MASTERLIST!$A:$E,4,FALSE))</f>
        <v/>
      </c>
      <c r="G1647" s="23" t="str">
        <f>IF(D1647="","",VLOOKUP(D1647,MASTERLIST!$A:$E,5,FALSE))</f>
        <v/>
      </c>
      <c r="H1647" s="23" t="str">
        <f>IF(D1647="","",VLOOKUP(D1647,MASTERLIST!$A:$E,2,FALSE))</f>
        <v/>
      </c>
      <c r="I1647" s="42"/>
      <c r="J1647" s="42"/>
      <c r="K1647" s="42"/>
      <c r="L1647" s="41" t="str">
        <f t="shared" si="261"/>
        <v/>
      </c>
      <c r="M1647" s="41" t="str">
        <f t="shared" si="262"/>
        <v/>
      </c>
      <c r="N1647" s="22" t="str">
        <f t="shared" si="263"/>
        <v xml:space="preserve"> </v>
      </c>
      <c r="O1647" s="22" t="str">
        <f t="shared" si="259"/>
        <v/>
      </c>
      <c r="P1647" s="22" t="str">
        <f t="shared" si="264"/>
        <v/>
      </c>
      <c r="Q1647" s="22" t="str">
        <f t="shared" si="260"/>
        <v>D2</v>
      </c>
    </row>
    <row r="1648" spans="1:17" x14ac:dyDescent="0.25">
      <c r="A1648" s="125" t="str">
        <f t="shared" si="265"/>
        <v/>
      </c>
      <c r="B1648" s="123" t="str">
        <f t="shared" si="266"/>
        <v/>
      </c>
      <c r="C1648" s="125" t="str">
        <f t="shared" si="267"/>
        <v/>
      </c>
      <c r="D1648" s="42"/>
      <c r="E1648" s="23" t="str">
        <f>IF(D1648="","",VLOOKUP(D1648,MASTERLIST!$A:$E,3,FALSE))</f>
        <v/>
      </c>
      <c r="F1648" s="23" t="str">
        <f>IF(D1648="","",VLOOKUP(D1648,MASTERLIST!$A:$E,4,FALSE))</f>
        <v/>
      </c>
      <c r="G1648" s="23" t="str">
        <f>IF(D1648="","",VLOOKUP(D1648,MASTERLIST!$A:$E,5,FALSE))</f>
        <v/>
      </c>
      <c r="H1648" s="23" t="str">
        <f>IF(D1648="","",VLOOKUP(D1648,MASTERLIST!$A:$E,2,FALSE))</f>
        <v/>
      </c>
      <c r="I1648" s="42"/>
      <c r="J1648" s="42"/>
      <c r="K1648" s="42"/>
      <c r="L1648" s="41" t="str">
        <f t="shared" si="261"/>
        <v/>
      </c>
      <c r="M1648" s="41" t="str">
        <f t="shared" si="262"/>
        <v/>
      </c>
      <c r="N1648" s="22" t="str">
        <f t="shared" si="263"/>
        <v xml:space="preserve"> </v>
      </c>
      <c r="O1648" s="22" t="str">
        <f t="shared" si="259"/>
        <v/>
      </c>
      <c r="P1648" s="22" t="str">
        <f t="shared" si="264"/>
        <v/>
      </c>
      <c r="Q1648" s="22" t="str">
        <f t="shared" si="260"/>
        <v>D2</v>
      </c>
    </row>
    <row r="1649" spans="1:17" x14ac:dyDescent="0.25">
      <c r="A1649" s="125" t="str">
        <f t="shared" si="265"/>
        <v/>
      </c>
      <c r="B1649" s="123" t="str">
        <f t="shared" si="266"/>
        <v/>
      </c>
      <c r="C1649" s="125" t="str">
        <f t="shared" si="267"/>
        <v/>
      </c>
      <c r="D1649" s="42"/>
      <c r="E1649" s="23" t="str">
        <f>IF(D1649="","",VLOOKUP(D1649,MASTERLIST!$A:$E,3,FALSE))</f>
        <v/>
      </c>
      <c r="F1649" s="23" t="str">
        <f>IF(D1649="","",VLOOKUP(D1649,MASTERLIST!$A:$E,4,FALSE))</f>
        <v/>
      </c>
      <c r="G1649" s="23" t="str">
        <f>IF(D1649="","",VLOOKUP(D1649,MASTERLIST!$A:$E,5,FALSE))</f>
        <v/>
      </c>
      <c r="H1649" s="23" t="str">
        <f>IF(D1649="","",VLOOKUP(D1649,MASTERLIST!$A:$E,2,FALSE))</f>
        <v/>
      </c>
      <c r="I1649" s="42"/>
      <c r="J1649" s="42"/>
      <c r="K1649" s="42"/>
      <c r="L1649" s="41" t="str">
        <f t="shared" si="261"/>
        <v/>
      </c>
      <c r="M1649" s="41" t="str">
        <f t="shared" si="262"/>
        <v/>
      </c>
      <c r="N1649" s="22" t="str">
        <f t="shared" si="263"/>
        <v xml:space="preserve"> </v>
      </c>
      <c r="O1649" s="22" t="str">
        <f t="shared" si="259"/>
        <v/>
      </c>
      <c r="P1649" s="22" t="str">
        <f t="shared" si="264"/>
        <v/>
      </c>
      <c r="Q1649" s="22" t="str">
        <f t="shared" si="260"/>
        <v>D2</v>
      </c>
    </row>
    <row r="1650" spans="1:17" x14ac:dyDescent="0.25">
      <c r="A1650" s="125" t="str">
        <f t="shared" si="265"/>
        <v/>
      </c>
      <c r="B1650" s="123" t="str">
        <f t="shared" si="266"/>
        <v/>
      </c>
      <c r="C1650" s="125" t="str">
        <f t="shared" si="267"/>
        <v/>
      </c>
      <c r="D1650" s="42"/>
      <c r="E1650" s="23" t="str">
        <f>IF(D1650="","",VLOOKUP(D1650,MASTERLIST!$A:$E,3,FALSE))</f>
        <v/>
      </c>
      <c r="F1650" s="23" t="str">
        <f>IF(D1650="","",VLOOKUP(D1650,MASTERLIST!$A:$E,4,FALSE))</f>
        <v/>
      </c>
      <c r="G1650" s="23" t="str">
        <f>IF(D1650="","",VLOOKUP(D1650,MASTERLIST!$A:$E,5,FALSE))</f>
        <v/>
      </c>
      <c r="H1650" s="23" t="str">
        <f>IF(D1650="","",VLOOKUP(D1650,MASTERLIST!$A:$E,2,FALSE))</f>
        <v/>
      </c>
      <c r="I1650" s="42"/>
      <c r="J1650" s="42"/>
      <c r="K1650" s="42"/>
      <c r="L1650" s="41" t="str">
        <f t="shared" si="261"/>
        <v/>
      </c>
      <c r="M1650" s="41" t="str">
        <f t="shared" si="262"/>
        <v/>
      </c>
      <c r="N1650" s="22" t="str">
        <f t="shared" si="263"/>
        <v xml:space="preserve"> </v>
      </c>
      <c r="O1650" s="22" t="str">
        <f t="shared" si="259"/>
        <v/>
      </c>
      <c r="P1650" s="22" t="str">
        <f t="shared" si="264"/>
        <v/>
      </c>
      <c r="Q1650" s="22" t="str">
        <f t="shared" si="260"/>
        <v>D2</v>
      </c>
    </row>
    <row r="1651" spans="1:17" x14ac:dyDescent="0.25">
      <c r="A1651" s="125" t="str">
        <f t="shared" si="265"/>
        <v/>
      </c>
      <c r="B1651" s="123" t="str">
        <f t="shared" si="266"/>
        <v/>
      </c>
      <c r="C1651" s="125" t="str">
        <f t="shared" si="267"/>
        <v/>
      </c>
      <c r="D1651" s="42"/>
      <c r="E1651" s="23" t="str">
        <f>IF(D1651="","",VLOOKUP(D1651,MASTERLIST!$A:$E,3,FALSE))</f>
        <v/>
      </c>
      <c r="F1651" s="23" t="str">
        <f>IF(D1651="","",VLOOKUP(D1651,MASTERLIST!$A:$E,4,FALSE))</f>
        <v/>
      </c>
      <c r="G1651" s="23" t="str">
        <f>IF(D1651="","",VLOOKUP(D1651,MASTERLIST!$A:$E,5,FALSE))</f>
        <v/>
      </c>
      <c r="H1651" s="23" t="str">
        <f>IF(D1651="","",VLOOKUP(D1651,MASTERLIST!$A:$E,2,FALSE))</f>
        <v/>
      </c>
      <c r="I1651" s="42"/>
      <c r="J1651" s="42"/>
      <c r="K1651" s="42"/>
      <c r="L1651" s="41" t="str">
        <f t="shared" si="261"/>
        <v/>
      </c>
      <c r="M1651" s="41" t="str">
        <f t="shared" si="262"/>
        <v/>
      </c>
      <c r="N1651" s="22" t="str">
        <f t="shared" si="263"/>
        <v xml:space="preserve"> </v>
      </c>
      <c r="O1651" s="22" t="str">
        <f t="shared" si="259"/>
        <v/>
      </c>
      <c r="P1651" s="22" t="str">
        <f t="shared" si="264"/>
        <v/>
      </c>
      <c r="Q1651" s="22" t="str">
        <f t="shared" si="260"/>
        <v>D2</v>
      </c>
    </row>
    <row r="1652" spans="1:17" x14ac:dyDescent="0.25">
      <c r="A1652" s="125" t="str">
        <f t="shared" si="265"/>
        <v/>
      </c>
      <c r="B1652" s="123" t="str">
        <f t="shared" si="266"/>
        <v/>
      </c>
      <c r="C1652" s="125" t="str">
        <f t="shared" si="267"/>
        <v/>
      </c>
      <c r="D1652" s="42"/>
      <c r="E1652" s="23" t="str">
        <f>IF(D1652="","",VLOOKUP(D1652,MASTERLIST!$A:$E,3,FALSE))</f>
        <v/>
      </c>
      <c r="F1652" s="23" t="str">
        <f>IF(D1652="","",VLOOKUP(D1652,MASTERLIST!$A:$E,4,FALSE))</f>
        <v/>
      </c>
      <c r="G1652" s="23" t="str">
        <f>IF(D1652="","",VLOOKUP(D1652,MASTERLIST!$A:$E,5,FALSE))</f>
        <v/>
      </c>
      <c r="H1652" s="23" t="str">
        <f>IF(D1652="","",VLOOKUP(D1652,MASTERLIST!$A:$E,2,FALSE))</f>
        <v/>
      </c>
      <c r="I1652" s="42"/>
      <c r="J1652" s="42"/>
      <c r="K1652" s="42"/>
      <c r="L1652" s="41" t="str">
        <f t="shared" si="261"/>
        <v/>
      </c>
      <c r="M1652" s="41" t="str">
        <f t="shared" si="262"/>
        <v/>
      </c>
      <c r="N1652" s="22" t="str">
        <f t="shared" si="263"/>
        <v xml:space="preserve"> </v>
      </c>
      <c r="O1652" s="22" t="str">
        <f t="shared" si="259"/>
        <v/>
      </c>
      <c r="P1652" s="22" t="str">
        <f t="shared" si="264"/>
        <v/>
      </c>
      <c r="Q1652" s="22" t="str">
        <f t="shared" si="260"/>
        <v>D2</v>
      </c>
    </row>
    <row r="1653" spans="1:17" x14ac:dyDescent="0.25">
      <c r="A1653" s="125" t="str">
        <f t="shared" si="265"/>
        <v/>
      </c>
      <c r="B1653" s="123" t="str">
        <f t="shared" si="266"/>
        <v/>
      </c>
      <c r="C1653" s="125" t="str">
        <f t="shared" si="267"/>
        <v/>
      </c>
      <c r="D1653" s="42"/>
      <c r="E1653" s="23" t="str">
        <f>IF(D1653="","",VLOOKUP(D1653,MASTERLIST!$A:$E,3,FALSE))</f>
        <v/>
      </c>
      <c r="F1653" s="23" t="str">
        <f>IF(D1653="","",VLOOKUP(D1653,MASTERLIST!$A:$E,4,FALSE))</f>
        <v/>
      </c>
      <c r="G1653" s="23" t="str">
        <f>IF(D1653="","",VLOOKUP(D1653,MASTERLIST!$A:$E,5,FALSE))</f>
        <v/>
      </c>
      <c r="H1653" s="23" t="str">
        <f>IF(D1653="","",VLOOKUP(D1653,MASTERLIST!$A:$E,2,FALSE))</f>
        <v/>
      </c>
      <c r="I1653" s="42"/>
      <c r="J1653" s="42"/>
      <c r="K1653" s="42"/>
      <c r="L1653" s="41" t="str">
        <f t="shared" si="261"/>
        <v/>
      </c>
      <c r="M1653" s="41" t="str">
        <f t="shared" si="262"/>
        <v/>
      </c>
      <c r="N1653" s="22" t="str">
        <f t="shared" si="263"/>
        <v xml:space="preserve"> </v>
      </c>
      <c r="O1653" s="22" t="str">
        <f t="shared" si="259"/>
        <v/>
      </c>
      <c r="P1653" s="22" t="str">
        <f t="shared" si="264"/>
        <v/>
      </c>
      <c r="Q1653" s="22" t="str">
        <f t="shared" si="260"/>
        <v>D2</v>
      </c>
    </row>
    <row r="1654" spans="1:17" x14ac:dyDescent="0.25">
      <c r="A1654" s="125" t="str">
        <f t="shared" si="265"/>
        <v/>
      </c>
      <c r="B1654" s="123" t="str">
        <f t="shared" si="266"/>
        <v/>
      </c>
      <c r="C1654" s="125" t="str">
        <f t="shared" si="267"/>
        <v/>
      </c>
      <c r="D1654" s="42"/>
      <c r="E1654" s="23" t="str">
        <f>IF(D1654="","",VLOOKUP(D1654,MASTERLIST!$A:$E,3,FALSE))</f>
        <v/>
      </c>
      <c r="F1654" s="23" t="str">
        <f>IF(D1654="","",VLOOKUP(D1654,MASTERLIST!$A:$E,4,FALSE))</f>
        <v/>
      </c>
      <c r="G1654" s="23" t="str">
        <f>IF(D1654="","",VLOOKUP(D1654,MASTERLIST!$A:$E,5,FALSE))</f>
        <v/>
      </c>
      <c r="H1654" s="23" t="str">
        <f>IF(D1654="","",VLOOKUP(D1654,MASTERLIST!$A:$E,2,FALSE))</f>
        <v/>
      </c>
      <c r="I1654" s="42"/>
      <c r="J1654" s="42"/>
      <c r="K1654" s="42"/>
      <c r="L1654" s="41" t="str">
        <f t="shared" si="261"/>
        <v/>
      </c>
      <c r="M1654" s="41" t="str">
        <f t="shared" si="262"/>
        <v/>
      </c>
      <c r="N1654" s="22" t="str">
        <f t="shared" si="263"/>
        <v xml:space="preserve"> </v>
      </c>
      <c r="O1654" s="22" t="str">
        <f t="shared" si="259"/>
        <v/>
      </c>
      <c r="P1654" s="22" t="str">
        <f t="shared" si="264"/>
        <v/>
      </c>
      <c r="Q1654" s="22" t="str">
        <f t="shared" si="260"/>
        <v>D2</v>
      </c>
    </row>
    <row r="1655" spans="1:17" x14ac:dyDescent="0.25">
      <c r="A1655" s="125" t="str">
        <f t="shared" si="265"/>
        <v/>
      </c>
      <c r="B1655" s="123" t="str">
        <f t="shared" si="266"/>
        <v/>
      </c>
      <c r="C1655" s="125" t="str">
        <f t="shared" si="267"/>
        <v/>
      </c>
      <c r="D1655" s="42"/>
      <c r="E1655" s="23" t="str">
        <f>IF(D1655="","",VLOOKUP(D1655,MASTERLIST!$A:$E,3,FALSE))</f>
        <v/>
      </c>
      <c r="F1655" s="23" t="str">
        <f>IF(D1655="","",VLOOKUP(D1655,MASTERLIST!$A:$E,4,FALSE))</f>
        <v/>
      </c>
      <c r="G1655" s="23" t="str">
        <f>IF(D1655="","",VLOOKUP(D1655,MASTERLIST!$A:$E,5,FALSE))</f>
        <v/>
      </c>
      <c r="H1655" s="23" t="str">
        <f>IF(D1655="","",VLOOKUP(D1655,MASTERLIST!$A:$E,2,FALSE))</f>
        <v/>
      </c>
      <c r="I1655" s="42"/>
      <c r="J1655" s="42"/>
      <c r="K1655" s="42"/>
      <c r="L1655" s="41" t="str">
        <f t="shared" si="261"/>
        <v/>
      </c>
      <c r="M1655" s="41" t="str">
        <f t="shared" si="262"/>
        <v/>
      </c>
      <c r="N1655" s="22" t="str">
        <f t="shared" si="263"/>
        <v xml:space="preserve"> </v>
      </c>
      <c r="O1655" s="22" t="str">
        <f t="shared" si="259"/>
        <v/>
      </c>
      <c r="P1655" s="22" t="str">
        <f t="shared" si="264"/>
        <v/>
      </c>
      <c r="Q1655" s="22" t="str">
        <f t="shared" si="260"/>
        <v>D2</v>
      </c>
    </row>
    <row r="1656" spans="1:17" x14ac:dyDescent="0.25">
      <c r="A1656" s="125" t="str">
        <f t="shared" si="265"/>
        <v/>
      </c>
      <c r="B1656" s="123" t="str">
        <f t="shared" si="266"/>
        <v/>
      </c>
      <c r="C1656" s="125" t="str">
        <f t="shared" si="267"/>
        <v/>
      </c>
      <c r="D1656" s="42"/>
      <c r="E1656" s="23" t="str">
        <f>IF(D1656="","",VLOOKUP(D1656,MASTERLIST!$A:$E,3,FALSE))</f>
        <v/>
      </c>
      <c r="F1656" s="23" t="str">
        <f>IF(D1656="","",VLOOKUP(D1656,MASTERLIST!$A:$E,4,FALSE))</f>
        <v/>
      </c>
      <c r="G1656" s="23" t="str">
        <f>IF(D1656="","",VLOOKUP(D1656,MASTERLIST!$A:$E,5,FALSE))</f>
        <v/>
      </c>
      <c r="H1656" s="23" t="str">
        <f>IF(D1656="","",VLOOKUP(D1656,MASTERLIST!$A:$E,2,FALSE))</f>
        <v/>
      </c>
      <c r="I1656" s="42"/>
      <c r="J1656" s="42"/>
      <c r="K1656" s="42"/>
      <c r="L1656" s="41" t="str">
        <f t="shared" si="261"/>
        <v/>
      </c>
      <c r="M1656" s="41" t="str">
        <f t="shared" si="262"/>
        <v/>
      </c>
      <c r="N1656" s="22" t="str">
        <f t="shared" si="263"/>
        <v xml:space="preserve"> </v>
      </c>
      <c r="O1656" s="22" t="str">
        <f t="shared" si="259"/>
        <v/>
      </c>
      <c r="P1656" s="22" t="str">
        <f t="shared" si="264"/>
        <v/>
      </c>
      <c r="Q1656" s="22" t="str">
        <f t="shared" si="260"/>
        <v>D2</v>
      </c>
    </row>
    <row r="1657" spans="1:17" x14ac:dyDescent="0.25">
      <c r="A1657" s="125" t="str">
        <f t="shared" si="265"/>
        <v/>
      </c>
      <c r="B1657" s="123" t="str">
        <f t="shared" si="266"/>
        <v/>
      </c>
      <c r="C1657" s="125" t="str">
        <f t="shared" si="267"/>
        <v/>
      </c>
      <c r="D1657" s="42"/>
      <c r="E1657" s="23" t="str">
        <f>IF(D1657="","",VLOOKUP(D1657,MASTERLIST!$A:$E,3,FALSE))</f>
        <v/>
      </c>
      <c r="F1657" s="23" t="str">
        <f>IF(D1657="","",VLOOKUP(D1657,MASTERLIST!$A:$E,4,FALSE))</f>
        <v/>
      </c>
      <c r="G1657" s="23" t="str">
        <f>IF(D1657="","",VLOOKUP(D1657,MASTERLIST!$A:$E,5,FALSE))</f>
        <v/>
      </c>
      <c r="H1657" s="23" t="str">
        <f>IF(D1657="","",VLOOKUP(D1657,MASTERLIST!$A:$E,2,FALSE))</f>
        <v/>
      </c>
      <c r="I1657" s="42"/>
      <c r="J1657" s="42"/>
      <c r="K1657" s="42"/>
      <c r="L1657" s="41" t="str">
        <f t="shared" si="261"/>
        <v/>
      </c>
      <c r="M1657" s="41" t="str">
        <f t="shared" si="262"/>
        <v/>
      </c>
      <c r="N1657" s="22" t="str">
        <f t="shared" si="263"/>
        <v xml:space="preserve"> </v>
      </c>
      <c r="O1657" s="22" t="str">
        <f t="shared" si="259"/>
        <v/>
      </c>
      <c r="P1657" s="22" t="str">
        <f t="shared" si="264"/>
        <v/>
      </c>
      <c r="Q1657" s="22" t="str">
        <f t="shared" si="260"/>
        <v>D2</v>
      </c>
    </row>
    <row r="1658" spans="1:17" x14ac:dyDescent="0.25">
      <c r="A1658" s="125" t="str">
        <f t="shared" si="265"/>
        <v/>
      </c>
      <c r="B1658" s="123" t="str">
        <f t="shared" si="266"/>
        <v/>
      </c>
      <c r="C1658" s="125" t="str">
        <f t="shared" si="267"/>
        <v/>
      </c>
      <c r="D1658" s="42"/>
      <c r="E1658" s="23" t="str">
        <f>IF(D1658="","",VLOOKUP(D1658,MASTERLIST!$A:$E,3,FALSE))</f>
        <v/>
      </c>
      <c r="F1658" s="23" t="str">
        <f>IF(D1658="","",VLOOKUP(D1658,MASTERLIST!$A:$E,4,FALSE))</f>
        <v/>
      </c>
      <c r="G1658" s="23" t="str">
        <f>IF(D1658="","",VLOOKUP(D1658,MASTERLIST!$A:$E,5,FALSE))</f>
        <v/>
      </c>
      <c r="H1658" s="23" t="str">
        <f>IF(D1658="","",VLOOKUP(D1658,MASTERLIST!$A:$E,2,FALSE))</f>
        <v/>
      </c>
      <c r="I1658" s="42"/>
      <c r="J1658" s="42"/>
      <c r="K1658" s="42"/>
      <c r="L1658" s="41" t="str">
        <f t="shared" si="261"/>
        <v/>
      </c>
      <c r="M1658" s="41" t="str">
        <f t="shared" si="262"/>
        <v/>
      </c>
      <c r="N1658" s="22" t="str">
        <f t="shared" si="263"/>
        <v xml:space="preserve"> </v>
      </c>
      <c r="O1658" s="22" t="str">
        <f t="shared" si="259"/>
        <v/>
      </c>
      <c r="P1658" s="22" t="str">
        <f t="shared" si="264"/>
        <v/>
      </c>
      <c r="Q1658" s="22" t="str">
        <f t="shared" si="260"/>
        <v>D2</v>
      </c>
    </row>
    <row r="1659" spans="1:17" x14ac:dyDescent="0.25">
      <c r="A1659" s="125" t="str">
        <f t="shared" si="265"/>
        <v/>
      </c>
      <c r="B1659" s="123" t="str">
        <f t="shared" si="266"/>
        <v/>
      </c>
      <c r="C1659" s="125" t="str">
        <f t="shared" si="267"/>
        <v/>
      </c>
      <c r="D1659" s="42"/>
      <c r="E1659" s="23" t="str">
        <f>IF(D1659="","",VLOOKUP(D1659,MASTERLIST!$A:$E,3,FALSE))</f>
        <v/>
      </c>
      <c r="F1659" s="23" t="str">
        <f>IF(D1659="","",VLOOKUP(D1659,MASTERLIST!$A:$E,4,FALSE))</f>
        <v/>
      </c>
      <c r="G1659" s="23" t="str">
        <f>IF(D1659="","",VLOOKUP(D1659,MASTERLIST!$A:$E,5,FALSE))</f>
        <v/>
      </c>
      <c r="H1659" s="23" t="str">
        <f>IF(D1659="","",VLOOKUP(D1659,MASTERLIST!$A:$E,2,FALSE))</f>
        <v/>
      </c>
      <c r="I1659" s="42"/>
      <c r="J1659" s="42"/>
      <c r="K1659" s="42"/>
      <c r="L1659" s="41" t="str">
        <f t="shared" si="261"/>
        <v/>
      </c>
      <c r="M1659" s="41" t="str">
        <f t="shared" si="262"/>
        <v/>
      </c>
      <c r="N1659" s="22" t="str">
        <f t="shared" si="263"/>
        <v xml:space="preserve"> </v>
      </c>
      <c r="O1659" s="22" t="str">
        <f t="shared" si="259"/>
        <v/>
      </c>
      <c r="P1659" s="22" t="str">
        <f t="shared" si="264"/>
        <v/>
      </c>
      <c r="Q1659" s="22" t="str">
        <f t="shared" si="260"/>
        <v>D2</v>
      </c>
    </row>
    <row r="1660" spans="1:17" x14ac:dyDescent="0.25">
      <c r="A1660" s="125" t="str">
        <f t="shared" si="265"/>
        <v/>
      </c>
      <c r="B1660" s="123" t="str">
        <f t="shared" si="266"/>
        <v/>
      </c>
      <c r="C1660" s="125" t="str">
        <f t="shared" si="267"/>
        <v/>
      </c>
      <c r="D1660" s="42"/>
      <c r="E1660" s="23" t="str">
        <f>IF(D1660="","",VLOOKUP(D1660,MASTERLIST!$A:$E,3,FALSE))</f>
        <v/>
      </c>
      <c r="F1660" s="23" t="str">
        <f>IF(D1660="","",VLOOKUP(D1660,MASTERLIST!$A:$E,4,FALSE))</f>
        <v/>
      </c>
      <c r="G1660" s="23" t="str">
        <f>IF(D1660="","",VLOOKUP(D1660,MASTERLIST!$A:$E,5,FALSE))</f>
        <v/>
      </c>
      <c r="H1660" s="23" t="str">
        <f>IF(D1660="","",VLOOKUP(D1660,MASTERLIST!$A:$E,2,FALSE))</f>
        <v/>
      </c>
      <c r="I1660" s="42"/>
      <c r="J1660" s="42"/>
      <c r="K1660" s="42"/>
      <c r="L1660" s="41" t="str">
        <f t="shared" si="261"/>
        <v/>
      </c>
      <c r="M1660" s="41" t="str">
        <f t="shared" si="262"/>
        <v/>
      </c>
      <c r="N1660" s="22" t="str">
        <f t="shared" si="263"/>
        <v xml:space="preserve"> </v>
      </c>
      <c r="O1660" s="22" t="str">
        <f t="shared" si="259"/>
        <v/>
      </c>
      <c r="P1660" s="22" t="str">
        <f t="shared" si="264"/>
        <v/>
      </c>
      <c r="Q1660" s="22" t="str">
        <f t="shared" si="260"/>
        <v>D2</v>
      </c>
    </row>
    <row r="1661" spans="1:17" x14ac:dyDescent="0.25">
      <c r="A1661" s="125" t="str">
        <f t="shared" si="265"/>
        <v/>
      </c>
      <c r="B1661" s="123" t="str">
        <f t="shared" si="266"/>
        <v/>
      </c>
      <c r="C1661" s="125" t="str">
        <f t="shared" si="267"/>
        <v/>
      </c>
      <c r="D1661" s="42"/>
      <c r="E1661" s="23" t="str">
        <f>IF(D1661="","",VLOOKUP(D1661,MASTERLIST!$A:$E,3,FALSE))</f>
        <v/>
      </c>
      <c r="F1661" s="23" t="str">
        <f>IF(D1661="","",VLOOKUP(D1661,MASTERLIST!$A:$E,4,FALSE))</f>
        <v/>
      </c>
      <c r="G1661" s="23" t="str">
        <f>IF(D1661="","",VLOOKUP(D1661,MASTERLIST!$A:$E,5,FALSE))</f>
        <v/>
      </c>
      <c r="H1661" s="23" t="str">
        <f>IF(D1661="","",VLOOKUP(D1661,MASTERLIST!$A:$E,2,FALSE))</f>
        <v/>
      </c>
      <c r="I1661" s="42"/>
      <c r="J1661" s="42"/>
      <c r="K1661" s="42"/>
      <c r="L1661" s="41" t="str">
        <f t="shared" si="261"/>
        <v/>
      </c>
      <c r="M1661" s="41" t="str">
        <f t="shared" si="262"/>
        <v/>
      </c>
      <c r="N1661" s="22" t="str">
        <f t="shared" si="263"/>
        <v xml:space="preserve"> </v>
      </c>
      <c r="O1661" s="22" t="str">
        <f t="shared" si="259"/>
        <v/>
      </c>
      <c r="P1661" s="22" t="str">
        <f t="shared" si="264"/>
        <v/>
      </c>
      <c r="Q1661" s="22" t="str">
        <f t="shared" si="260"/>
        <v>D2</v>
      </c>
    </row>
    <row r="1662" spans="1:17" x14ac:dyDescent="0.25">
      <c r="A1662" s="125" t="str">
        <f t="shared" si="265"/>
        <v/>
      </c>
      <c r="B1662" s="123" t="str">
        <f t="shared" si="266"/>
        <v/>
      </c>
      <c r="C1662" s="125" t="str">
        <f t="shared" si="267"/>
        <v/>
      </c>
      <c r="D1662" s="42"/>
      <c r="E1662" s="23" t="str">
        <f>IF(D1662="","",VLOOKUP(D1662,MASTERLIST!$A:$E,3,FALSE))</f>
        <v/>
      </c>
      <c r="F1662" s="23" t="str">
        <f>IF(D1662="","",VLOOKUP(D1662,MASTERLIST!$A:$E,4,FALSE))</f>
        <v/>
      </c>
      <c r="G1662" s="23" t="str">
        <f>IF(D1662="","",VLOOKUP(D1662,MASTERLIST!$A:$E,5,FALSE))</f>
        <v/>
      </c>
      <c r="H1662" s="23" t="str">
        <f>IF(D1662="","",VLOOKUP(D1662,MASTERLIST!$A:$E,2,FALSE))</f>
        <v/>
      </c>
      <c r="I1662" s="42"/>
      <c r="J1662" s="42"/>
      <c r="K1662" s="42"/>
      <c r="L1662" s="41" t="str">
        <f t="shared" si="261"/>
        <v/>
      </c>
      <c r="M1662" s="41" t="str">
        <f t="shared" si="262"/>
        <v/>
      </c>
      <c r="N1662" s="22" t="str">
        <f t="shared" si="263"/>
        <v xml:space="preserve"> </v>
      </c>
      <c r="O1662" s="22" t="str">
        <f t="shared" si="259"/>
        <v/>
      </c>
      <c r="P1662" s="22" t="str">
        <f t="shared" si="264"/>
        <v/>
      </c>
      <c r="Q1662" s="22" t="str">
        <f t="shared" si="260"/>
        <v>D2</v>
      </c>
    </row>
    <row r="1663" spans="1:17" x14ac:dyDescent="0.25">
      <c r="A1663" s="125" t="str">
        <f t="shared" si="265"/>
        <v/>
      </c>
      <c r="B1663" s="123" t="str">
        <f t="shared" si="266"/>
        <v/>
      </c>
      <c r="C1663" s="125" t="str">
        <f t="shared" si="267"/>
        <v/>
      </c>
      <c r="D1663" s="42"/>
      <c r="E1663" s="23" t="str">
        <f>IF(D1663="","",VLOOKUP(D1663,MASTERLIST!$A:$E,3,FALSE))</f>
        <v/>
      </c>
      <c r="F1663" s="23" t="str">
        <f>IF(D1663="","",VLOOKUP(D1663,MASTERLIST!$A:$E,4,FALSE))</f>
        <v/>
      </c>
      <c r="G1663" s="23" t="str">
        <f>IF(D1663="","",VLOOKUP(D1663,MASTERLIST!$A:$E,5,FALSE))</f>
        <v/>
      </c>
      <c r="H1663" s="23" t="str">
        <f>IF(D1663="","",VLOOKUP(D1663,MASTERLIST!$A:$E,2,FALSE))</f>
        <v/>
      </c>
      <c r="I1663" s="42"/>
      <c r="J1663" s="42"/>
      <c r="K1663" s="42"/>
      <c r="L1663" s="41" t="str">
        <f t="shared" si="261"/>
        <v/>
      </c>
      <c r="M1663" s="41" t="str">
        <f t="shared" si="262"/>
        <v/>
      </c>
      <c r="N1663" s="22" t="str">
        <f t="shared" si="263"/>
        <v xml:space="preserve"> </v>
      </c>
      <c r="O1663" s="22" t="str">
        <f t="shared" si="259"/>
        <v/>
      </c>
      <c r="P1663" s="22" t="str">
        <f t="shared" si="264"/>
        <v/>
      </c>
      <c r="Q1663" s="22" t="str">
        <f t="shared" si="260"/>
        <v>D2</v>
      </c>
    </row>
    <row r="1664" spans="1:17" x14ac:dyDescent="0.25">
      <c r="A1664" s="125" t="str">
        <f t="shared" si="265"/>
        <v/>
      </c>
      <c r="B1664" s="123" t="str">
        <f t="shared" si="266"/>
        <v/>
      </c>
      <c r="C1664" s="125" t="str">
        <f t="shared" si="267"/>
        <v/>
      </c>
      <c r="D1664" s="42"/>
      <c r="E1664" s="23" t="str">
        <f>IF(D1664="","",VLOOKUP(D1664,MASTERLIST!$A:$E,3,FALSE))</f>
        <v/>
      </c>
      <c r="F1664" s="23" t="str">
        <f>IF(D1664="","",VLOOKUP(D1664,MASTERLIST!$A:$E,4,FALSE))</f>
        <v/>
      </c>
      <c r="G1664" s="23" t="str">
        <f>IF(D1664="","",VLOOKUP(D1664,MASTERLIST!$A:$E,5,FALSE))</f>
        <v/>
      </c>
      <c r="H1664" s="23" t="str">
        <f>IF(D1664="","",VLOOKUP(D1664,MASTERLIST!$A:$E,2,FALSE))</f>
        <v/>
      </c>
      <c r="I1664" s="42"/>
      <c r="J1664" s="42"/>
      <c r="K1664" s="42"/>
      <c r="L1664" s="41" t="str">
        <f t="shared" si="261"/>
        <v/>
      </c>
      <c r="M1664" s="41" t="str">
        <f t="shared" si="262"/>
        <v/>
      </c>
      <c r="N1664" s="22" t="str">
        <f t="shared" si="263"/>
        <v xml:space="preserve"> </v>
      </c>
      <c r="O1664" s="22" t="str">
        <f t="shared" si="259"/>
        <v/>
      </c>
      <c r="P1664" s="22" t="str">
        <f t="shared" si="264"/>
        <v/>
      </c>
      <c r="Q1664" s="22" t="str">
        <f t="shared" si="260"/>
        <v>D2</v>
      </c>
    </row>
    <row r="1665" spans="1:17" x14ac:dyDescent="0.25">
      <c r="A1665" s="125" t="str">
        <f t="shared" si="265"/>
        <v/>
      </c>
      <c r="B1665" s="123" t="str">
        <f t="shared" si="266"/>
        <v/>
      </c>
      <c r="C1665" s="125" t="str">
        <f t="shared" si="267"/>
        <v/>
      </c>
      <c r="D1665" s="42"/>
      <c r="E1665" s="23" t="str">
        <f>IF(D1665="","",VLOOKUP(D1665,MASTERLIST!$A:$E,3,FALSE))</f>
        <v/>
      </c>
      <c r="F1665" s="23" t="str">
        <f>IF(D1665="","",VLOOKUP(D1665,MASTERLIST!$A:$E,4,FALSE))</f>
        <v/>
      </c>
      <c r="G1665" s="23" t="str">
        <f>IF(D1665="","",VLOOKUP(D1665,MASTERLIST!$A:$E,5,FALSE))</f>
        <v/>
      </c>
      <c r="H1665" s="23" t="str">
        <f>IF(D1665="","",VLOOKUP(D1665,MASTERLIST!$A:$E,2,FALSE))</f>
        <v/>
      </c>
      <c r="I1665" s="42"/>
      <c r="J1665" s="42"/>
      <c r="K1665" s="42"/>
      <c r="L1665" s="41" t="str">
        <f t="shared" si="261"/>
        <v/>
      </c>
      <c r="M1665" s="41" t="str">
        <f t="shared" si="262"/>
        <v/>
      </c>
      <c r="N1665" s="22" t="str">
        <f t="shared" si="263"/>
        <v xml:space="preserve"> </v>
      </c>
      <c r="O1665" s="22" t="str">
        <f t="shared" si="259"/>
        <v/>
      </c>
      <c r="P1665" s="22" t="str">
        <f t="shared" si="264"/>
        <v/>
      </c>
      <c r="Q1665" s="22" t="str">
        <f t="shared" si="260"/>
        <v>D2</v>
      </c>
    </row>
    <row r="1666" spans="1:17" x14ac:dyDescent="0.25">
      <c r="A1666" s="125" t="str">
        <f t="shared" si="265"/>
        <v/>
      </c>
      <c r="B1666" s="123" t="str">
        <f t="shared" si="266"/>
        <v/>
      </c>
      <c r="C1666" s="125" t="str">
        <f t="shared" si="267"/>
        <v/>
      </c>
      <c r="D1666" s="42"/>
      <c r="E1666" s="23" t="str">
        <f>IF(D1666="","",VLOOKUP(D1666,MASTERLIST!$A:$E,3,FALSE))</f>
        <v/>
      </c>
      <c r="F1666" s="23" t="str">
        <f>IF(D1666="","",VLOOKUP(D1666,MASTERLIST!$A:$E,4,FALSE))</f>
        <v/>
      </c>
      <c r="G1666" s="23" t="str">
        <f>IF(D1666="","",VLOOKUP(D1666,MASTERLIST!$A:$E,5,FALSE))</f>
        <v/>
      </c>
      <c r="H1666" s="23" t="str">
        <f>IF(D1666="","",VLOOKUP(D1666,MASTERLIST!$A:$E,2,FALSE))</f>
        <v/>
      </c>
      <c r="I1666" s="42"/>
      <c r="J1666" s="42"/>
      <c r="K1666" s="42"/>
      <c r="L1666" s="41" t="str">
        <f t="shared" si="261"/>
        <v/>
      </c>
      <c r="M1666" s="41" t="str">
        <f t="shared" si="262"/>
        <v/>
      </c>
      <c r="N1666" s="22" t="str">
        <f t="shared" si="263"/>
        <v xml:space="preserve"> </v>
      </c>
      <c r="O1666" s="22" t="str">
        <f t="shared" si="259"/>
        <v/>
      </c>
      <c r="P1666" s="22" t="str">
        <f t="shared" si="264"/>
        <v/>
      </c>
      <c r="Q1666" s="22" t="str">
        <f t="shared" si="260"/>
        <v>D2</v>
      </c>
    </row>
    <row r="1667" spans="1:17" x14ac:dyDescent="0.25">
      <c r="A1667" s="125" t="str">
        <f t="shared" si="265"/>
        <v/>
      </c>
      <c r="B1667" s="123" t="str">
        <f t="shared" si="266"/>
        <v/>
      </c>
      <c r="C1667" s="125" t="str">
        <f t="shared" si="267"/>
        <v/>
      </c>
      <c r="D1667" s="42"/>
      <c r="E1667" s="23" t="str">
        <f>IF(D1667="","",VLOOKUP(D1667,MASTERLIST!$A:$E,3,FALSE))</f>
        <v/>
      </c>
      <c r="F1667" s="23" t="str">
        <f>IF(D1667="","",VLOOKUP(D1667,MASTERLIST!$A:$E,4,FALSE))</f>
        <v/>
      </c>
      <c r="G1667" s="23" t="str">
        <f>IF(D1667="","",VLOOKUP(D1667,MASTERLIST!$A:$E,5,FALSE))</f>
        <v/>
      </c>
      <c r="H1667" s="23" t="str">
        <f>IF(D1667="","",VLOOKUP(D1667,MASTERLIST!$A:$E,2,FALSE))</f>
        <v/>
      </c>
      <c r="I1667" s="42"/>
      <c r="J1667" s="42"/>
      <c r="K1667" s="42"/>
      <c r="L1667" s="41" t="str">
        <f t="shared" si="261"/>
        <v/>
      </c>
      <c r="M1667" s="41" t="str">
        <f t="shared" si="262"/>
        <v/>
      </c>
      <c r="N1667" s="22" t="str">
        <f t="shared" si="263"/>
        <v xml:space="preserve"> </v>
      </c>
      <c r="O1667" s="22" t="str">
        <f t="shared" ref="O1667:O1730" si="268">IFERROR(VLOOKUP(G1667,$R$2:$S$15,2,),"")</f>
        <v/>
      </c>
      <c r="P1667" s="22" t="str">
        <f t="shared" si="264"/>
        <v/>
      </c>
      <c r="Q1667" s="22" t="str">
        <f t="shared" ref="Q1667:Q1730" si="269">IF(A1667="","D2",RIGHT(A1667,2))</f>
        <v>D2</v>
      </c>
    </row>
    <row r="1668" spans="1:17" x14ac:dyDescent="0.25">
      <c r="A1668" s="125" t="str">
        <f t="shared" si="265"/>
        <v/>
      </c>
      <c r="B1668" s="123" t="str">
        <f t="shared" si="266"/>
        <v/>
      </c>
      <c r="C1668" s="125" t="str">
        <f t="shared" si="267"/>
        <v/>
      </c>
      <c r="D1668" s="42"/>
      <c r="E1668" s="23" t="str">
        <f>IF(D1668="","",VLOOKUP(D1668,MASTERLIST!$A:$E,3,FALSE))</f>
        <v/>
      </c>
      <c r="F1668" s="23" t="str">
        <f>IF(D1668="","",VLOOKUP(D1668,MASTERLIST!$A:$E,4,FALSE))</f>
        <v/>
      </c>
      <c r="G1668" s="23" t="str">
        <f>IF(D1668="","",VLOOKUP(D1668,MASTERLIST!$A:$E,5,FALSE))</f>
        <v/>
      </c>
      <c r="H1668" s="23" t="str">
        <f>IF(D1668="","",VLOOKUP(D1668,MASTERLIST!$A:$E,2,FALSE))</f>
        <v/>
      </c>
      <c r="I1668" s="42"/>
      <c r="J1668" s="42"/>
      <c r="K1668" s="42"/>
      <c r="L1668" s="41" t="str">
        <f t="shared" si="261"/>
        <v/>
      </c>
      <c r="M1668" s="41" t="str">
        <f t="shared" si="262"/>
        <v/>
      </c>
      <c r="N1668" s="22" t="str">
        <f t="shared" si="263"/>
        <v xml:space="preserve"> </v>
      </c>
      <c r="O1668" s="22" t="str">
        <f t="shared" si="268"/>
        <v/>
      </c>
      <c r="P1668" s="22" t="str">
        <f t="shared" si="264"/>
        <v/>
      </c>
      <c r="Q1668" s="22" t="str">
        <f t="shared" si="269"/>
        <v>D2</v>
      </c>
    </row>
    <row r="1669" spans="1:17" x14ac:dyDescent="0.25">
      <c r="A1669" s="125" t="str">
        <f t="shared" si="265"/>
        <v/>
      </c>
      <c r="B1669" s="123" t="str">
        <f t="shared" si="266"/>
        <v/>
      </c>
      <c r="C1669" s="125" t="str">
        <f t="shared" si="267"/>
        <v/>
      </c>
      <c r="D1669" s="42"/>
      <c r="E1669" s="23" t="str">
        <f>IF(D1669="","",VLOOKUP(D1669,MASTERLIST!$A:$E,3,FALSE))</f>
        <v/>
      </c>
      <c r="F1669" s="23" t="str">
        <f>IF(D1669="","",VLOOKUP(D1669,MASTERLIST!$A:$E,4,FALSE))</f>
        <v/>
      </c>
      <c r="G1669" s="23" t="str">
        <f>IF(D1669="","",VLOOKUP(D1669,MASTERLIST!$A:$E,5,FALSE))</f>
        <v/>
      </c>
      <c r="H1669" s="23" t="str">
        <f>IF(D1669="","",VLOOKUP(D1669,MASTERLIST!$A:$E,2,FALSE))</f>
        <v/>
      </c>
      <c r="I1669" s="42"/>
      <c r="J1669" s="42"/>
      <c r="K1669" s="42"/>
      <c r="L1669" s="41" t="str">
        <f t="shared" si="261"/>
        <v/>
      </c>
      <c r="M1669" s="41" t="str">
        <f t="shared" si="262"/>
        <v/>
      </c>
      <c r="N1669" s="22" t="str">
        <f t="shared" si="263"/>
        <v xml:space="preserve"> </v>
      </c>
      <c r="O1669" s="22" t="str">
        <f t="shared" si="268"/>
        <v/>
      </c>
      <c r="P1669" s="22" t="str">
        <f t="shared" si="264"/>
        <v/>
      </c>
      <c r="Q1669" s="22" t="str">
        <f t="shared" si="269"/>
        <v>D2</v>
      </c>
    </row>
    <row r="1670" spans="1:17" x14ac:dyDescent="0.25">
      <c r="A1670" s="125" t="str">
        <f t="shared" si="265"/>
        <v/>
      </c>
      <c r="B1670" s="123" t="str">
        <f t="shared" si="266"/>
        <v/>
      </c>
      <c r="C1670" s="125" t="str">
        <f t="shared" si="267"/>
        <v/>
      </c>
      <c r="D1670" s="42"/>
      <c r="E1670" s="23" t="str">
        <f>IF(D1670="","",VLOOKUP(D1670,MASTERLIST!$A:$E,3,FALSE))</f>
        <v/>
      </c>
      <c r="F1670" s="23" t="str">
        <f>IF(D1670="","",VLOOKUP(D1670,MASTERLIST!$A:$E,4,FALSE))</f>
        <v/>
      </c>
      <c r="G1670" s="23" t="str">
        <f>IF(D1670="","",VLOOKUP(D1670,MASTERLIST!$A:$E,5,FALSE))</f>
        <v/>
      </c>
      <c r="H1670" s="23" t="str">
        <f>IF(D1670="","",VLOOKUP(D1670,MASTERLIST!$A:$E,2,FALSE))</f>
        <v/>
      </c>
      <c r="I1670" s="42"/>
      <c r="J1670" s="42"/>
      <c r="K1670" s="42"/>
      <c r="L1670" s="41" t="str">
        <f t="shared" si="261"/>
        <v/>
      </c>
      <c r="M1670" s="41" t="str">
        <f t="shared" si="262"/>
        <v/>
      </c>
      <c r="N1670" s="22" t="str">
        <f t="shared" si="263"/>
        <v xml:space="preserve"> </v>
      </c>
      <c r="O1670" s="22" t="str">
        <f t="shared" si="268"/>
        <v/>
      </c>
      <c r="P1670" s="22" t="str">
        <f t="shared" si="264"/>
        <v/>
      </c>
      <c r="Q1670" s="22" t="str">
        <f t="shared" si="269"/>
        <v>D2</v>
      </c>
    </row>
    <row r="1671" spans="1:17" x14ac:dyDescent="0.25">
      <c r="A1671" s="125" t="str">
        <f t="shared" si="265"/>
        <v/>
      </c>
      <c r="B1671" s="123" t="str">
        <f t="shared" si="266"/>
        <v/>
      </c>
      <c r="C1671" s="125" t="str">
        <f t="shared" si="267"/>
        <v/>
      </c>
      <c r="D1671" s="42"/>
      <c r="E1671" s="23" t="str">
        <f>IF(D1671="","",VLOOKUP(D1671,MASTERLIST!$A:$E,3,FALSE))</f>
        <v/>
      </c>
      <c r="F1671" s="23" t="str">
        <f>IF(D1671="","",VLOOKUP(D1671,MASTERLIST!$A:$E,4,FALSE))</f>
        <v/>
      </c>
      <c r="G1671" s="23" t="str">
        <f>IF(D1671="","",VLOOKUP(D1671,MASTERLIST!$A:$E,5,FALSE))</f>
        <v/>
      </c>
      <c r="H1671" s="23" t="str">
        <f>IF(D1671="","",VLOOKUP(D1671,MASTERLIST!$A:$E,2,FALSE))</f>
        <v/>
      </c>
      <c r="I1671" s="42"/>
      <c r="J1671" s="42"/>
      <c r="K1671" s="42"/>
      <c r="L1671" s="41" t="str">
        <f t="shared" si="261"/>
        <v/>
      </c>
      <c r="M1671" s="41" t="str">
        <f t="shared" si="262"/>
        <v/>
      </c>
      <c r="N1671" s="22" t="str">
        <f t="shared" si="263"/>
        <v xml:space="preserve"> </v>
      </c>
      <c r="O1671" s="22" t="str">
        <f t="shared" si="268"/>
        <v/>
      </c>
      <c r="P1671" s="22" t="str">
        <f t="shared" si="264"/>
        <v/>
      </c>
      <c r="Q1671" s="22" t="str">
        <f t="shared" si="269"/>
        <v>D2</v>
      </c>
    </row>
    <row r="1672" spans="1:17" x14ac:dyDescent="0.25">
      <c r="A1672" s="125" t="str">
        <f t="shared" si="265"/>
        <v/>
      </c>
      <c r="B1672" s="123" t="str">
        <f t="shared" si="266"/>
        <v/>
      </c>
      <c r="C1672" s="125" t="str">
        <f t="shared" si="267"/>
        <v/>
      </c>
      <c r="D1672" s="42"/>
      <c r="E1672" s="23" t="str">
        <f>IF(D1672="","",VLOOKUP(D1672,MASTERLIST!$A:$E,3,FALSE))</f>
        <v/>
      </c>
      <c r="F1672" s="23" t="str">
        <f>IF(D1672="","",VLOOKUP(D1672,MASTERLIST!$A:$E,4,FALSE))</f>
        <v/>
      </c>
      <c r="G1672" s="23" t="str">
        <f>IF(D1672="","",VLOOKUP(D1672,MASTERLIST!$A:$E,5,FALSE))</f>
        <v/>
      </c>
      <c r="H1672" s="23" t="str">
        <f>IF(D1672="","",VLOOKUP(D1672,MASTERLIST!$A:$E,2,FALSE))</f>
        <v/>
      </c>
      <c r="I1672" s="42"/>
      <c r="J1672" s="42"/>
      <c r="K1672" s="42"/>
      <c r="L1672" s="41" t="str">
        <f t="shared" si="261"/>
        <v/>
      </c>
      <c r="M1672" s="41" t="str">
        <f t="shared" si="262"/>
        <v/>
      </c>
      <c r="N1672" s="22" t="str">
        <f t="shared" si="263"/>
        <v xml:space="preserve"> </v>
      </c>
      <c r="O1672" s="22" t="str">
        <f t="shared" si="268"/>
        <v/>
      </c>
      <c r="P1672" s="22" t="str">
        <f t="shared" si="264"/>
        <v/>
      </c>
      <c r="Q1672" s="22" t="str">
        <f t="shared" si="269"/>
        <v>D2</v>
      </c>
    </row>
    <row r="1673" spans="1:17" x14ac:dyDescent="0.25">
      <c r="A1673" s="125" t="str">
        <f t="shared" si="265"/>
        <v/>
      </c>
      <c r="B1673" s="123" t="str">
        <f t="shared" si="266"/>
        <v/>
      </c>
      <c r="C1673" s="125" t="str">
        <f t="shared" si="267"/>
        <v/>
      </c>
      <c r="D1673" s="42"/>
      <c r="E1673" s="23" t="str">
        <f>IF(D1673="","",VLOOKUP(D1673,MASTERLIST!$A:$E,3,FALSE))</f>
        <v/>
      </c>
      <c r="F1673" s="23" t="str">
        <f>IF(D1673="","",VLOOKUP(D1673,MASTERLIST!$A:$E,4,FALSE))</f>
        <v/>
      </c>
      <c r="G1673" s="23" t="str">
        <f>IF(D1673="","",VLOOKUP(D1673,MASTERLIST!$A:$E,5,FALSE))</f>
        <v/>
      </c>
      <c r="H1673" s="23" t="str">
        <f>IF(D1673="","",VLOOKUP(D1673,MASTERLIST!$A:$E,2,FALSE))</f>
        <v/>
      </c>
      <c r="I1673" s="42"/>
      <c r="J1673" s="42"/>
      <c r="K1673" s="42"/>
      <c r="L1673" s="41" t="str">
        <f t="shared" si="261"/>
        <v/>
      </c>
      <c r="M1673" s="41" t="str">
        <f t="shared" si="262"/>
        <v/>
      </c>
      <c r="N1673" s="22" t="str">
        <f t="shared" si="263"/>
        <v xml:space="preserve"> </v>
      </c>
      <c r="O1673" s="22" t="str">
        <f t="shared" si="268"/>
        <v/>
      </c>
      <c r="P1673" s="22" t="str">
        <f t="shared" si="264"/>
        <v/>
      </c>
      <c r="Q1673" s="22" t="str">
        <f t="shared" si="269"/>
        <v>D2</v>
      </c>
    </row>
    <row r="1674" spans="1:17" x14ac:dyDescent="0.25">
      <c r="A1674" s="125" t="str">
        <f t="shared" si="265"/>
        <v/>
      </c>
      <c r="B1674" s="123" t="str">
        <f t="shared" si="266"/>
        <v/>
      </c>
      <c r="C1674" s="125" t="str">
        <f t="shared" si="267"/>
        <v/>
      </c>
      <c r="D1674" s="42"/>
      <c r="E1674" s="23" t="str">
        <f>IF(D1674="","",VLOOKUP(D1674,MASTERLIST!$A:$E,3,FALSE))</f>
        <v/>
      </c>
      <c r="F1674" s="23" t="str">
        <f>IF(D1674="","",VLOOKUP(D1674,MASTERLIST!$A:$E,4,FALSE))</f>
        <v/>
      </c>
      <c r="G1674" s="23" t="str">
        <f>IF(D1674="","",VLOOKUP(D1674,MASTERLIST!$A:$E,5,FALSE))</f>
        <v/>
      </c>
      <c r="H1674" s="23" t="str">
        <f>IF(D1674="","",VLOOKUP(D1674,MASTERLIST!$A:$E,2,FALSE))</f>
        <v/>
      </c>
      <c r="I1674" s="42"/>
      <c r="J1674" s="42"/>
      <c r="K1674" s="42"/>
      <c r="L1674" s="41" t="str">
        <f t="shared" si="261"/>
        <v/>
      </c>
      <c r="M1674" s="41" t="str">
        <f t="shared" si="262"/>
        <v/>
      </c>
      <c r="N1674" s="22" t="str">
        <f t="shared" si="263"/>
        <v xml:space="preserve"> </v>
      </c>
      <c r="O1674" s="22" t="str">
        <f t="shared" si="268"/>
        <v/>
      </c>
      <c r="P1674" s="22" t="str">
        <f t="shared" si="264"/>
        <v/>
      </c>
      <c r="Q1674" s="22" t="str">
        <f t="shared" si="269"/>
        <v>D2</v>
      </c>
    </row>
    <row r="1675" spans="1:17" x14ac:dyDescent="0.25">
      <c r="A1675" s="125" t="str">
        <f t="shared" si="265"/>
        <v/>
      </c>
      <c r="B1675" s="123" t="str">
        <f t="shared" si="266"/>
        <v/>
      </c>
      <c r="C1675" s="125" t="str">
        <f t="shared" si="267"/>
        <v/>
      </c>
      <c r="D1675" s="42"/>
      <c r="E1675" s="23" t="str">
        <f>IF(D1675="","",VLOOKUP(D1675,MASTERLIST!$A:$E,3,FALSE))</f>
        <v/>
      </c>
      <c r="F1675" s="23" t="str">
        <f>IF(D1675="","",VLOOKUP(D1675,MASTERLIST!$A:$E,4,FALSE))</f>
        <v/>
      </c>
      <c r="G1675" s="23" t="str">
        <f>IF(D1675="","",VLOOKUP(D1675,MASTERLIST!$A:$E,5,FALSE))</f>
        <v/>
      </c>
      <c r="H1675" s="23" t="str">
        <f>IF(D1675="","",VLOOKUP(D1675,MASTERLIST!$A:$E,2,FALSE))</f>
        <v/>
      </c>
      <c r="I1675" s="42"/>
      <c r="J1675" s="42"/>
      <c r="K1675" s="42"/>
      <c r="L1675" s="41" t="str">
        <f t="shared" si="261"/>
        <v/>
      </c>
      <c r="M1675" s="41" t="str">
        <f t="shared" si="262"/>
        <v/>
      </c>
      <c r="N1675" s="22" t="str">
        <f t="shared" si="263"/>
        <v xml:space="preserve"> </v>
      </c>
      <c r="O1675" s="22" t="str">
        <f t="shared" si="268"/>
        <v/>
      </c>
      <c r="P1675" s="22" t="str">
        <f t="shared" si="264"/>
        <v/>
      </c>
      <c r="Q1675" s="22" t="str">
        <f t="shared" si="269"/>
        <v>D2</v>
      </c>
    </row>
    <row r="1676" spans="1:17" x14ac:dyDescent="0.25">
      <c r="A1676" s="125" t="str">
        <f t="shared" si="265"/>
        <v/>
      </c>
      <c r="B1676" s="123" t="str">
        <f t="shared" si="266"/>
        <v/>
      </c>
      <c r="C1676" s="125" t="str">
        <f t="shared" si="267"/>
        <v/>
      </c>
      <c r="D1676" s="42"/>
      <c r="E1676" s="23" t="str">
        <f>IF(D1676="","",VLOOKUP(D1676,MASTERLIST!$A:$E,3,FALSE))</f>
        <v/>
      </c>
      <c r="F1676" s="23" t="str">
        <f>IF(D1676="","",VLOOKUP(D1676,MASTERLIST!$A:$E,4,FALSE))</f>
        <v/>
      </c>
      <c r="G1676" s="23" t="str">
        <f>IF(D1676="","",VLOOKUP(D1676,MASTERLIST!$A:$E,5,FALSE))</f>
        <v/>
      </c>
      <c r="H1676" s="23" t="str">
        <f>IF(D1676="","",VLOOKUP(D1676,MASTERLIST!$A:$E,2,FALSE))</f>
        <v/>
      </c>
      <c r="I1676" s="42"/>
      <c r="J1676" s="42"/>
      <c r="K1676" s="42"/>
      <c r="L1676" s="41" t="str">
        <f t="shared" si="261"/>
        <v/>
      </c>
      <c r="M1676" s="41" t="str">
        <f t="shared" si="262"/>
        <v/>
      </c>
      <c r="N1676" s="22" t="str">
        <f t="shared" si="263"/>
        <v xml:space="preserve"> </v>
      </c>
      <c r="O1676" s="22" t="str">
        <f t="shared" si="268"/>
        <v/>
      </c>
      <c r="P1676" s="22" t="str">
        <f t="shared" si="264"/>
        <v/>
      </c>
      <c r="Q1676" s="22" t="str">
        <f t="shared" si="269"/>
        <v>D2</v>
      </c>
    </row>
    <row r="1677" spans="1:17" x14ac:dyDescent="0.25">
      <c r="A1677" s="125" t="str">
        <f t="shared" si="265"/>
        <v/>
      </c>
      <c r="B1677" s="123" t="str">
        <f t="shared" si="266"/>
        <v/>
      </c>
      <c r="C1677" s="125" t="str">
        <f t="shared" si="267"/>
        <v/>
      </c>
      <c r="D1677" s="42"/>
      <c r="E1677" s="23" t="str">
        <f>IF(D1677="","",VLOOKUP(D1677,MASTERLIST!$A:$E,3,FALSE))</f>
        <v/>
      </c>
      <c r="F1677" s="23" t="str">
        <f>IF(D1677="","",VLOOKUP(D1677,MASTERLIST!$A:$E,4,FALSE))</f>
        <v/>
      </c>
      <c r="G1677" s="23" t="str">
        <f>IF(D1677="","",VLOOKUP(D1677,MASTERLIST!$A:$E,5,FALSE))</f>
        <v/>
      </c>
      <c r="H1677" s="23" t="str">
        <f>IF(D1677="","",VLOOKUP(D1677,MASTERLIST!$A:$E,2,FALSE))</f>
        <v/>
      </c>
      <c r="I1677" s="42"/>
      <c r="J1677" s="42"/>
      <c r="K1677" s="42"/>
      <c r="L1677" s="41" t="str">
        <f t="shared" si="261"/>
        <v/>
      </c>
      <c r="M1677" s="41" t="str">
        <f t="shared" si="262"/>
        <v/>
      </c>
      <c r="N1677" s="22" t="str">
        <f t="shared" si="263"/>
        <v xml:space="preserve"> </v>
      </c>
      <c r="O1677" s="22" t="str">
        <f t="shared" si="268"/>
        <v/>
      </c>
      <c r="P1677" s="22" t="str">
        <f t="shared" si="264"/>
        <v/>
      </c>
      <c r="Q1677" s="22" t="str">
        <f t="shared" si="269"/>
        <v>D2</v>
      </c>
    </row>
    <row r="1678" spans="1:17" x14ac:dyDescent="0.25">
      <c r="A1678" s="125" t="str">
        <f t="shared" si="265"/>
        <v/>
      </c>
      <c r="B1678" s="123" t="str">
        <f t="shared" si="266"/>
        <v/>
      </c>
      <c r="C1678" s="125" t="str">
        <f t="shared" si="267"/>
        <v/>
      </c>
      <c r="D1678" s="42"/>
      <c r="E1678" s="23" t="str">
        <f>IF(D1678="","",VLOOKUP(D1678,MASTERLIST!$A:$E,3,FALSE))</f>
        <v/>
      </c>
      <c r="F1678" s="23" t="str">
        <f>IF(D1678="","",VLOOKUP(D1678,MASTERLIST!$A:$E,4,FALSE))</f>
        <v/>
      </c>
      <c r="G1678" s="23" t="str">
        <f>IF(D1678="","",VLOOKUP(D1678,MASTERLIST!$A:$E,5,FALSE))</f>
        <v/>
      </c>
      <c r="H1678" s="23" t="str">
        <f>IF(D1678="","",VLOOKUP(D1678,MASTERLIST!$A:$E,2,FALSE))</f>
        <v/>
      </c>
      <c r="I1678" s="42"/>
      <c r="J1678" s="42"/>
      <c r="K1678" s="42"/>
      <c r="L1678" s="41" t="str">
        <f t="shared" si="261"/>
        <v/>
      </c>
      <c r="M1678" s="41" t="str">
        <f t="shared" si="262"/>
        <v/>
      </c>
      <c r="N1678" s="22" t="str">
        <f t="shared" si="263"/>
        <v xml:space="preserve"> </v>
      </c>
      <c r="O1678" s="22" t="str">
        <f t="shared" si="268"/>
        <v/>
      </c>
      <c r="P1678" s="22" t="str">
        <f t="shared" si="264"/>
        <v/>
      </c>
      <c r="Q1678" s="22" t="str">
        <f t="shared" si="269"/>
        <v>D2</v>
      </c>
    </row>
    <row r="1679" spans="1:17" x14ac:dyDescent="0.25">
      <c r="A1679" s="125" t="str">
        <f t="shared" si="265"/>
        <v/>
      </c>
      <c r="B1679" s="123" t="str">
        <f t="shared" si="266"/>
        <v/>
      </c>
      <c r="C1679" s="125" t="str">
        <f t="shared" si="267"/>
        <v/>
      </c>
      <c r="D1679" s="42"/>
      <c r="E1679" s="23" t="str">
        <f>IF(D1679="","",VLOOKUP(D1679,MASTERLIST!$A:$E,3,FALSE))</f>
        <v/>
      </c>
      <c r="F1679" s="23" t="str">
        <f>IF(D1679="","",VLOOKUP(D1679,MASTERLIST!$A:$E,4,FALSE))</f>
        <v/>
      </c>
      <c r="G1679" s="23" t="str">
        <f>IF(D1679="","",VLOOKUP(D1679,MASTERLIST!$A:$E,5,FALSE))</f>
        <v/>
      </c>
      <c r="H1679" s="23" t="str">
        <f>IF(D1679="","",VLOOKUP(D1679,MASTERLIST!$A:$E,2,FALSE))</f>
        <v/>
      </c>
      <c r="I1679" s="42"/>
      <c r="J1679" s="42"/>
      <c r="K1679" s="42"/>
      <c r="L1679" s="41" t="str">
        <f t="shared" si="261"/>
        <v/>
      </c>
      <c r="M1679" s="41" t="str">
        <f t="shared" si="262"/>
        <v/>
      </c>
      <c r="N1679" s="22" t="str">
        <f t="shared" si="263"/>
        <v xml:space="preserve"> </v>
      </c>
      <c r="O1679" s="22" t="str">
        <f t="shared" si="268"/>
        <v/>
      </c>
      <c r="P1679" s="22" t="str">
        <f t="shared" si="264"/>
        <v/>
      </c>
      <c r="Q1679" s="22" t="str">
        <f t="shared" si="269"/>
        <v>D2</v>
      </c>
    </row>
    <row r="1680" spans="1:17" x14ac:dyDescent="0.25">
      <c r="A1680" s="125" t="str">
        <f t="shared" si="265"/>
        <v/>
      </c>
      <c r="B1680" s="123" t="str">
        <f t="shared" si="266"/>
        <v/>
      </c>
      <c r="C1680" s="125" t="str">
        <f t="shared" si="267"/>
        <v/>
      </c>
      <c r="D1680" s="42"/>
      <c r="E1680" s="23" t="str">
        <f>IF(D1680="","",VLOOKUP(D1680,MASTERLIST!$A:$E,3,FALSE))</f>
        <v/>
      </c>
      <c r="F1680" s="23" t="str">
        <f>IF(D1680="","",VLOOKUP(D1680,MASTERLIST!$A:$E,4,FALSE))</f>
        <v/>
      </c>
      <c r="G1680" s="23" t="str">
        <f>IF(D1680="","",VLOOKUP(D1680,MASTERLIST!$A:$E,5,FALSE))</f>
        <v/>
      </c>
      <c r="H1680" s="23" t="str">
        <f>IF(D1680="","",VLOOKUP(D1680,MASTERLIST!$A:$E,2,FALSE))</f>
        <v/>
      </c>
      <c r="I1680" s="42"/>
      <c r="J1680" s="42"/>
      <c r="K1680" s="42"/>
      <c r="L1680" s="41" t="str">
        <f t="shared" si="261"/>
        <v/>
      </c>
      <c r="M1680" s="41" t="str">
        <f t="shared" si="262"/>
        <v/>
      </c>
      <c r="N1680" s="22" t="str">
        <f t="shared" si="263"/>
        <v xml:space="preserve"> </v>
      </c>
      <c r="O1680" s="22" t="str">
        <f t="shared" si="268"/>
        <v/>
      </c>
      <c r="P1680" s="22" t="str">
        <f t="shared" si="264"/>
        <v/>
      </c>
      <c r="Q1680" s="22" t="str">
        <f t="shared" si="269"/>
        <v>D2</v>
      </c>
    </row>
    <row r="1681" spans="1:17" x14ac:dyDescent="0.25">
      <c r="A1681" s="125" t="str">
        <f t="shared" si="265"/>
        <v/>
      </c>
      <c r="B1681" s="123" t="str">
        <f t="shared" si="266"/>
        <v/>
      </c>
      <c r="C1681" s="125" t="str">
        <f t="shared" si="267"/>
        <v/>
      </c>
      <c r="D1681" s="42"/>
      <c r="E1681" s="23" t="str">
        <f>IF(D1681="","",VLOOKUP(D1681,MASTERLIST!$A:$E,3,FALSE))</f>
        <v/>
      </c>
      <c r="F1681" s="23" t="str">
        <f>IF(D1681="","",VLOOKUP(D1681,MASTERLIST!$A:$E,4,FALSE))</f>
        <v/>
      </c>
      <c r="G1681" s="23" t="str">
        <f>IF(D1681="","",VLOOKUP(D1681,MASTERLIST!$A:$E,5,FALSE))</f>
        <v/>
      </c>
      <c r="H1681" s="23" t="str">
        <f>IF(D1681="","",VLOOKUP(D1681,MASTERLIST!$A:$E,2,FALSE))</f>
        <v/>
      </c>
      <c r="I1681" s="42"/>
      <c r="J1681" s="42"/>
      <c r="K1681" s="42"/>
      <c r="L1681" s="41" t="str">
        <f t="shared" si="261"/>
        <v/>
      </c>
      <c r="M1681" s="41" t="str">
        <f t="shared" si="262"/>
        <v/>
      </c>
      <c r="N1681" s="22" t="str">
        <f t="shared" si="263"/>
        <v xml:space="preserve"> </v>
      </c>
      <c r="O1681" s="22" t="str">
        <f t="shared" si="268"/>
        <v/>
      </c>
      <c r="P1681" s="22" t="str">
        <f t="shared" si="264"/>
        <v/>
      </c>
      <c r="Q1681" s="22" t="str">
        <f t="shared" si="269"/>
        <v>D2</v>
      </c>
    </row>
    <row r="1682" spans="1:17" x14ac:dyDescent="0.25">
      <c r="A1682" s="125" t="str">
        <f t="shared" si="265"/>
        <v/>
      </c>
      <c r="B1682" s="123" t="str">
        <f t="shared" si="266"/>
        <v/>
      </c>
      <c r="C1682" s="125" t="str">
        <f t="shared" si="267"/>
        <v/>
      </c>
      <c r="D1682" s="42"/>
      <c r="E1682" s="23" t="str">
        <f>IF(D1682="","",VLOOKUP(D1682,MASTERLIST!$A:$E,3,FALSE))</f>
        <v/>
      </c>
      <c r="F1682" s="23" t="str">
        <f>IF(D1682="","",VLOOKUP(D1682,MASTERLIST!$A:$E,4,FALSE))</f>
        <v/>
      </c>
      <c r="G1682" s="23" t="str">
        <f>IF(D1682="","",VLOOKUP(D1682,MASTERLIST!$A:$E,5,FALSE))</f>
        <v/>
      </c>
      <c r="H1682" s="23" t="str">
        <f>IF(D1682="","",VLOOKUP(D1682,MASTERLIST!$A:$E,2,FALSE))</f>
        <v/>
      </c>
      <c r="I1682" s="42"/>
      <c r="J1682" s="42"/>
      <c r="K1682" s="42"/>
      <c r="L1682" s="41" t="str">
        <f t="shared" si="261"/>
        <v/>
      </c>
      <c r="M1682" s="41" t="str">
        <f t="shared" si="262"/>
        <v/>
      </c>
      <c r="N1682" s="22" t="str">
        <f t="shared" si="263"/>
        <v xml:space="preserve"> </v>
      </c>
      <c r="O1682" s="22" t="str">
        <f t="shared" si="268"/>
        <v/>
      </c>
      <c r="P1682" s="22" t="str">
        <f t="shared" si="264"/>
        <v/>
      </c>
      <c r="Q1682" s="22" t="str">
        <f t="shared" si="269"/>
        <v>D2</v>
      </c>
    </row>
    <row r="1683" spans="1:17" x14ac:dyDescent="0.25">
      <c r="A1683" s="125" t="str">
        <f t="shared" si="265"/>
        <v/>
      </c>
      <c r="B1683" s="123" t="str">
        <f t="shared" si="266"/>
        <v/>
      </c>
      <c r="C1683" s="125" t="str">
        <f t="shared" si="267"/>
        <v/>
      </c>
      <c r="D1683" s="42"/>
      <c r="E1683" s="23" t="str">
        <f>IF(D1683="","",VLOOKUP(D1683,MASTERLIST!$A:$E,3,FALSE))</f>
        <v/>
      </c>
      <c r="F1683" s="23" t="str">
        <f>IF(D1683="","",VLOOKUP(D1683,MASTERLIST!$A:$E,4,FALSE))</f>
        <v/>
      </c>
      <c r="G1683" s="23" t="str">
        <f>IF(D1683="","",VLOOKUP(D1683,MASTERLIST!$A:$E,5,FALSE))</f>
        <v/>
      </c>
      <c r="H1683" s="23" t="str">
        <f>IF(D1683="","",VLOOKUP(D1683,MASTERLIST!$A:$E,2,FALSE))</f>
        <v/>
      </c>
      <c r="I1683" s="42"/>
      <c r="J1683" s="42"/>
      <c r="K1683" s="42"/>
      <c r="L1683" s="41" t="str">
        <f t="shared" si="261"/>
        <v/>
      </c>
      <c r="M1683" s="41" t="str">
        <f t="shared" si="262"/>
        <v/>
      </c>
      <c r="N1683" s="22" t="str">
        <f t="shared" si="263"/>
        <v xml:space="preserve"> </v>
      </c>
      <c r="O1683" s="22" t="str">
        <f t="shared" si="268"/>
        <v/>
      </c>
      <c r="P1683" s="22" t="str">
        <f t="shared" si="264"/>
        <v/>
      </c>
      <c r="Q1683" s="22" t="str">
        <f t="shared" si="269"/>
        <v>D2</v>
      </c>
    </row>
    <row r="1684" spans="1:17" x14ac:dyDescent="0.25">
      <c r="A1684" s="125" t="str">
        <f t="shared" si="265"/>
        <v/>
      </c>
      <c r="B1684" s="123" t="str">
        <f t="shared" si="266"/>
        <v/>
      </c>
      <c r="C1684" s="125" t="str">
        <f t="shared" si="267"/>
        <v/>
      </c>
      <c r="D1684" s="42"/>
      <c r="E1684" s="23" t="str">
        <f>IF(D1684="","",VLOOKUP(D1684,MASTERLIST!$A:$E,3,FALSE))</f>
        <v/>
      </c>
      <c r="F1684" s="23" t="str">
        <f>IF(D1684="","",VLOOKUP(D1684,MASTERLIST!$A:$E,4,FALSE))</f>
        <v/>
      </c>
      <c r="G1684" s="23" t="str">
        <f>IF(D1684="","",VLOOKUP(D1684,MASTERLIST!$A:$E,5,FALSE))</f>
        <v/>
      </c>
      <c r="H1684" s="23" t="str">
        <f>IF(D1684="","",VLOOKUP(D1684,MASTERLIST!$A:$E,2,FALSE))</f>
        <v/>
      </c>
      <c r="I1684" s="42"/>
      <c r="J1684" s="42"/>
      <c r="K1684" s="42"/>
      <c r="L1684" s="41" t="str">
        <f t="shared" ref="L1684:L1747" si="270">IF(K1684="","",IF(I1684="",ROUND(HLOOKUP(J1684,kgList,K1684,FALSE),1),ROUND(HLOOKUP(I1684,kgList,K1684,FALSE),1)))</f>
        <v/>
      </c>
      <c r="M1684" s="41" t="str">
        <f t="shared" ref="M1684:M1747" si="271">IF(L1684="","",IF(COUNTA(I1684:J1684)&gt;1,"Edible or Inedible",IF(COUNTA(I1684)=1,L1684*1,IF(COUNTA(J1684)=1,L1684*1,"ERROR"))))</f>
        <v/>
      </c>
      <c r="N1684" s="22" t="str">
        <f t="shared" si="263"/>
        <v xml:space="preserve"> </v>
      </c>
      <c r="O1684" s="22" t="str">
        <f t="shared" si="268"/>
        <v/>
      </c>
      <c r="P1684" s="22" t="str">
        <f t="shared" si="264"/>
        <v/>
      </c>
      <c r="Q1684" s="22" t="str">
        <f t="shared" si="269"/>
        <v>D2</v>
      </c>
    </row>
    <row r="1685" spans="1:17" x14ac:dyDescent="0.25">
      <c r="A1685" s="125" t="str">
        <f t="shared" si="265"/>
        <v/>
      </c>
      <c r="B1685" s="123" t="str">
        <f t="shared" si="266"/>
        <v/>
      </c>
      <c r="C1685" s="125" t="str">
        <f t="shared" si="267"/>
        <v/>
      </c>
      <c r="D1685" s="42"/>
      <c r="E1685" s="23" t="str">
        <f>IF(D1685="","",VLOOKUP(D1685,MASTERLIST!$A:$E,3,FALSE))</f>
        <v/>
      </c>
      <c r="F1685" s="23" t="str">
        <f>IF(D1685="","",VLOOKUP(D1685,MASTERLIST!$A:$E,4,FALSE))</f>
        <v/>
      </c>
      <c r="G1685" s="23" t="str">
        <f>IF(D1685="","",VLOOKUP(D1685,MASTERLIST!$A:$E,5,FALSE))</f>
        <v/>
      </c>
      <c r="H1685" s="23" t="str">
        <f>IF(D1685="","",VLOOKUP(D1685,MASTERLIST!$A:$E,2,FALSE))</f>
        <v/>
      </c>
      <c r="I1685" s="42"/>
      <c r="J1685" s="42"/>
      <c r="K1685" s="42"/>
      <c r="L1685" s="41" t="str">
        <f t="shared" si="270"/>
        <v/>
      </c>
      <c r="M1685" s="41" t="str">
        <f t="shared" si="271"/>
        <v/>
      </c>
      <c r="N1685" s="22" t="str">
        <f t="shared" si="263"/>
        <v xml:space="preserve"> </v>
      </c>
      <c r="O1685" s="22" t="str">
        <f t="shared" si="268"/>
        <v/>
      </c>
      <c r="P1685" s="22" t="str">
        <f t="shared" si="264"/>
        <v/>
      </c>
      <c r="Q1685" s="22" t="str">
        <f t="shared" si="269"/>
        <v>D2</v>
      </c>
    </row>
    <row r="1686" spans="1:17" x14ac:dyDescent="0.25">
      <c r="A1686" s="125" t="str">
        <f t="shared" si="265"/>
        <v/>
      </c>
      <c r="B1686" s="123" t="str">
        <f t="shared" si="266"/>
        <v/>
      </c>
      <c r="C1686" s="125" t="str">
        <f t="shared" si="267"/>
        <v/>
      </c>
      <c r="D1686" s="42"/>
      <c r="E1686" s="23" t="str">
        <f>IF(D1686="","",VLOOKUP(D1686,MASTERLIST!$A:$E,3,FALSE))</f>
        <v/>
      </c>
      <c r="F1686" s="23" t="str">
        <f>IF(D1686="","",VLOOKUP(D1686,MASTERLIST!$A:$E,4,FALSE))</f>
        <v/>
      </c>
      <c r="G1686" s="23" t="str">
        <f>IF(D1686="","",VLOOKUP(D1686,MASTERLIST!$A:$E,5,FALSE))</f>
        <v/>
      </c>
      <c r="H1686" s="23" t="str">
        <f>IF(D1686="","",VLOOKUP(D1686,MASTERLIST!$A:$E,2,FALSE))</f>
        <v/>
      </c>
      <c r="I1686" s="42"/>
      <c r="J1686" s="42"/>
      <c r="K1686" s="42"/>
      <c r="L1686" s="41" t="str">
        <f t="shared" si="270"/>
        <v/>
      </c>
      <c r="M1686" s="41" t="str">
        <f t="shared" si="271"/>
        <v/>
      </c>
      <c r="N1686" s="22" t="str">
        <f t="shared" si="263"/>
        <v xml:space="preserve"> </v>
      </c>
      <c r="O1686" s="22" t="str">
        <f t="shared" si="268"/>
        <v/>
      </c>
      <c r="P1686" s="22" t="str">
        <f t="shared" si="264"/>
        <v/>
      </c>
      <c r="Q1686" s="22" t="str">
        <f t="shared" si="269"/>
        <v>D2</v>
      </c>
    </row>
    <row r="1687" spans="1:17" x14ac:dyDescent="0.25">
      <c r="A1687" s="125" t="str">
        <f t="shared" si="265"/>
        <v/>
      </c>
      <c r="B1687" s="123" t="str">
        <f t="shared" si="266"/>
        <v/>
      </c>
      <c r="C1687" s="125" t="str">
        <f t="shared" si="267"/>
        <v/>
      </c>
      <c r="D1687" s="42"/>
      <c r="E1687" s="23" t="str">
        <f>IF(D1687="","",VLOOKUP(D1687,MASTERLIST!$A:$E,3,FALSE))</f>
        <v/>
      </c>
      <c r="F1687" s="23" t="str">
        <f>IF(D1687="","",VLOOKUP(D1687,MASTERLIST!$A:$E,4,FALSE))</f>
        <v/>
      </c>
      <c r="G1687" s="23" t="str">
        <f>IF(D1687="","",VLOOKUP(D1687,MASTERLIST!$A:$E,5,FALSE))</f>
        <v/>
      </c>
      <c r="H1687" s="23" t="str">
        <f>IF(D1687="","",VLOOKUP(D1687,MASTERLIST!$A:$E,2,FALSE))</f>
        <v/>
      </c>
      <c r="I1687" s="42"/>
      <c r="J1687" s="42"/>
      <c r="K1687" s="42"/>
      <c r="L1687" s="41" t="str">
        <f t="shared" si="270"/>
        <v/>
      </c>
      <c r="M1687" s="41" t="str">
        <f t="shared" si="271"/>
        <v/>
      </c>
      <c r="N1687" s="22" t="str">
        <f t="shared" si="263"/>
        <v xml:space="preserve"> </v>
      </c>
      <c r="O1687" s="22" t="str">
        <f t="shared" si="268"/>
        <v/>
      </c>
      <c r="P1687" s="22" t="str">
        <f t="shared" si="264"/>
        <v/>
      </c>
      <c r="Q1687" s="22" t="str">
        <f t="shared" si="269"/>
        <v>D2</v>
      </c>
    </row>
    <row r="1688" spans="1:17" x14ac:dyDescent="0.25">
      <c r="A1688" s="125" t="str">
        <f t="shared" si="265"/>
        <v/>
      </c>
      <c r="B1688" s="123" t="str">
        <f t="shared" si="266"/>
        <v/>
      </c>
      <c r="C1688" s="125" t="str">
        <f t="shared" si="267"/>
        <v/>
      </c>
      <c r="D1688" s="42"/>
      <c r="E1688" s="23" t="str">
        <f>IF(D1688="","",VLOOKUP(D1688,MASTERLIST!$A:$E,3,FALSE))</f>
        <v/>
      </c>
      <c r="F1688" s="23" t="str">
        <f>IF(D1688="","",VLOOKUP(D1688,MASTERLIST!$A:$E,4,FALSE))</f>
        <v/>
      </c>
      <c r="G1688" s="23" t="str">
        <f>IF(D1688="","",VLOOKUP(D1688,MASTERLIST!$A:$E,5,FALSE))</f>
        <v/>
      </c>
      <c r="H1688" s="23" t="str">
        <f>IF(D1688="","",VLOOKUP(D1688,MASTERLIST!$A:$E,2,FALSE))</f>
        <v/>
      </c>
      <c r="I1688" s="42"/>
      <c r="J1688" s="42"/>
      <c r="K1688" s="42"/>
      <c r="L1688" s="41" t="str">
        <f t="shared" si="270"/>
        <v/>
      </c>
      <c r="M1688" s="41" t="str">
        <f t="shared" si="271"/>
        <v/>
      </c>
      <c r="N1688" s="22" t="str">
        <f t="shared" si="263"/>
        <v xml:space="preserve"> </v>
      </c>
      <c r="O1688" s="22" t="str">
        <f t="shared" si="268"/>
        <v/>
      </c>
      <c r="P1688" s="22" t="str">
        <f t="shared" si="264"/>
        <v/>
      </c>
      <c r="Q1688" s="22" t="str">
        <f t="shared" si="269"/>
        <v>D2</v>
      </c>
    </row>
    <row r="1689" spans="1:17" x14ac:dyDescent="0.25">
      <c r="A1689" s="125" t="str">
        <f t="shared" si="265"/>
        <v/>
      </c>
      <c r="B1689" s="123" t="str">
        <f t="shared" si="266"/>
        <v/>
      </c>
      <c r="C1689" s="125" t="str">
        <f t="shared" si="267"/>
        <v/>
      </c>
      <c r="D1689" s="42"/>
      <c r="E1689" s="23" t="str">
        <f>IF(D1689="","",VLOOKUP(D1689,MASTERLIST!$A:$E,3,FALSE))</f>
        <v/>
      </c>
      <c r="F1689" s="23" t="str">
        <f>IF(D1689="","",VLOOKUP(D1689,MASTERLIST!$A:$E,4,FALSE))</f>
        <v/>
      </c>
      <c r="G1689" s="23" t="str">
        <f>IF(D1689="","",VLOOKUP(D1689,MASTERLIST!$A:$E,5,FALSE))</f>
        <v/>
      </c>
      <c r="H1689" s="23" t="str">
        <f>IF(D1689="","",VLOOKUP(D1689,MASTERLIST!$A:$E,2,FALSE))</f>
        <v/>
      </c>
      <c r="I1689" s="42"/>
      <c r="J1689" s="42"/>
      <c r="K1689" s="42"/>
      <c r="L1689" s="41" t="str">
        <f t="shared" si="270"/>
        <v/>
      </c>
      <c r="M1689" s="41" t="str">
        <f t="shared" si="271"/>
        <v/>
      </c>
      <c r="N1689" s="22" t="str">
        <f t="shared" si="263"/>
        <v xml:space="preserve"> </v>
      </c>
      <c r="O1689" s="22" t="str">
        <f t="shared" si="268"/>
        <v/>
      </c>
      <c r="P1689" s="22" t="str">
        <f t="shared" si="264"/>
        <v/>
      </c>
      <c r="Q1689" s="22" t="str">
        <f t="shared" si="269"/>
        <v>D2</v>
      </c>
    </row>
    <row r="1690" spans="1:17" x14ac:dyDescent="0.25">
      <c r="A1690" s="125" t="str">
        <f t="shared" si="265"/>
        <v/>
      </c>
      <c r="B1690" s="123" t="str">
        <f t="shared" si="266"/>
        <v/>
      </c>
      <c r="C1690" s="125" t="str">
        <f t="shared" si="267"/>
        <v/>
      </c>
      <c r="D1690" s="42"/>
      <c r="E1690" s="23" t="str">
        <f>IF(D1690="","",VLOOKUP(D1690,MASTERLIST!$A:$E,3,FALSE))</f>
        <v/>
      </c>
      <c r="F1690" s="23" t="str">
        <f>IF(D1690="","",VLOOKUP(D1690,MASTERLIST!$A:$E,4,FALSE))</f>
        <v/>
      </c>
      <c r="G1690" s="23" t="str">
        <f>IF(D1690="","",VLOOKUP(D1690,MASTERLIST!$A:$E,5,FALSE))</f>
        <v/>
      </c>
      <c r="H1690" s="23" t="str">
        <f>IF(D1690="","",VLOOKUP(D1690,MASTERLIST!$A:$E,2,FALSE))</f>
        <v/>
      </c>
      <c r="I1690" s="42"/>
      <c r="J1690" s="42"/>
      <c r="K1690" s="42"/>
      <c r="L1690" s="41" t="str">
        <f t="shared" si="270"/>
        <v/>
      </c>
      <c r="M1690" s="41" t="str">
        <f t="shared" si="271"/>
        <v/>
      </c>
      <c r="N1690" s="22" t="str">
        <f t="shared" ref="N1690:N1753" si="272">CONCATENATE(E1690," ",F1690)</f>
        <v xml:space="preserve"> </v>
      </c>
      <c r="O1690" s="22" t="str">
        <f t="shared" si="268"/>
        <v/>
      </c>
      <c r="P1690" s="22" t="str">
        <f t="shared" ref="P1690:P1753" si="273">IF(I1690="",IF(J1690="","",$J$1),$I$1)</f>
        <v/>
      </c>
      <c r="Q1690" s="22" t="str">
        <f t="shared" si="269"/>
        <v>D2</v>
      </c>
    </row>
    <row r="1691" spans="1:17" x14ac:dyDescent="0.25">
      <c r="A1691" s="125" t="str">
        <f t="shared" si="265"/>
        <v/>
      </c>
      <c r="B1691" s="123" t="str">
        <f t="shared" si="266"/>
        <v/>
      </c>
      <c r="C1691" s="125" t="str">
        <f t="shared" si="267"/>
        <v/>
      </c>
      <c r="D1691" s="42"/>
      <c r="E1691" s="23" t="str">
        <f>IF(D1691="","",VLOOKUP(D1691,MASTERLIST!$A:$E,3,FALSE))</f>
        <v/>
      </c>
      <c r="F1691" s="23" t="str">
        <f>IF(D1691="","",VLOOKUP(D1691,MASTERLIST!$A:$E,4,FALSE))</f>
        <v/>
      </c>
      <c r="G1691" s="23" t="str">
        <f>IF(D1691="","",VLOOKUP(D1691,MASTERLIST!$A:$E,5,FALSE))</f>
        <v/>
      </c>
      <c r="H1691" s="23" t="str">
        <f>IF(D1691="","",VLOOKUP(D1691,MASTERLIST!$A:$E,2,FALSE))</f>
        <v/>
      </c>
      <c r="I1691" s="42"/>
      <c r="J1691" s="42"/>
      <c r="K1691" s="42"/>
      <c r="L1691" s="41" t="str">
        <f t="shared" si="270"/>
        <v/>
      </c>
      <c r="M1691" s="41" t="str">
        <f t="shared" si="271"/>
        <v/>
      </c>
      <c r="N1691" s="22" t="str">
        <f t="shared" si="272"/>
        <v xml:space="preserve"> </v>
      </c>
      <c r="O1691" s="22" t="str">
        <f t="shared" si="268"/>
        <v/>
      </c>
      <c r="P1691" s="22" t="str">
        <f t="shared" si="273"/>
        <v/>
      </c>
      <c r="Q1691" s="22" t="str">
        <f t="shared" si="269"/>
        <v>D2</v>
      </c>
    </row>
    <row r="1692" spans="1:17" x14ac:dyDescent="0.25">
      <c r="A1692" s="125" t="str">
        <f t="shared" si="265"/>
        <v/>
      </c>
      <c r="B1692" s="123" t="str">
        <f t="shared" si="266"/>
        <v/>
      </c>
      <c r="C1692" s="125" t="str">
        <f t="shared" si="267"/>
        <v/>
      </c>
      <c r="D1692" s="42"/>
      <c r="E1692" s="23" t="str">
        <f>IF(D1692="","",VLOOKUP(D1692,MASTERLIST!$A:$E,3,FALSE))</f>
        <v/>
      </c>
      <c r="F1692" s="23" t="str">
        <f>IF(D1692="","",VLOOKUP(D1692,MASTERLIST!$A:$E,4,FALSE))</f>
        <v/>
      </c>
      <c r="G1692" s="23" t="str">
        <f>IF(D1692="","",VLOOKUP(D1692,MASTERLIST!$A:$E,5,FALSE))</f>
        <v/>
      </c>
      <c r="H1692" s="23" t="str">
        <f>IF(D1692="","",VLOOKUP(D1692,MASTERLIST!$A:$E,2,FALSE))</f>
        <v/>
      </c>
      <c r="I1692" s="42"/>
      <c r="J1692" s="42"/>
      <c r="K1692" s="42"/>
      <c r="L1692" s="41" t="str">
        <f t="shared" si="270"/>
        <v/>
      </c>
      <c r="M1692" s="41" t="str">
        <f t="shared" si="271"/>
        <v/>
      </c>
      <c r="N1692" s="22" t="str">
        <f t="shared" si="272"/>
        <v xml:space="preserve"> </v>
      </c>
      <c r="O1692" s="22" t="str">
        <f t="shared" si="268"/>
        <v/>
      </c>
      <c r="P1692" s="22" t="str">
        <f t="shared" si="273"/>
        <v/>
      </c>
      <c r="Q1692" s="22" t="str">
        <f t="shared" si="269"/>
        <v>D2</v>
      </c>
    </row>
    <row r="1693" spans="1:17" x14ac:dyDescent="0.25">
      <c r="A1693" s="125" t="str">
        <f t="shared" si="265"/>
        <v/>
      </c>
      <c r="B1693" s="123" t="str">
        <f t="shared" si="266"/>
        <v/>
      </c>
      <c r="C1693" s="125" t="str">
        <f t="shared" si="267"/>
        <v/>
      </c>
      <c r="D1693" s="42"/>
      <c r="E1693" s="23" t="str">
        <f>IF(D1693="","",VLOOKUP(D1693,MASTERLIST!$A:$E,3,FALSE))</f>
        <v/>
      </c>
      <c r="F1693" s="23" t="str">
        <f>IF(D1693="","",VLOOKUP(D1693,MASTERLIST!$A:$E,4,FALSE))</f>
        <v/>
      </c>
      <c r="G1693" s="23" t="str">
        <f>IF(D1693="","",VLOOKUP(D1693,MASTERLIST!$A:$E,5,FALSE))</f>
        <v/>
      </c>
      <c r="H1693" s="23" t="str">
        <f>IF(D1693="","",VLOOKUP(D1693,MASTERLIST!$A:$E,2,FALSE))</f>
        <v/>
      </c>
      <c r="I1693" s="42"/>
      <c r="J1693" s="42"/>
      <c r="K1693" s="42"/>
      <c r="L1693" s="41" t="str">
        <f t="shared" si="270"/>
        <v/>
      </c>
      <c r="M1693" s="41" t="str">
        <f t="shared" si="271"/>
        <v/>
      </c>
      <c r="N1693" s="22" t="str">
        <f t="shared" si="272"/>
        <v xml:space="preserve"> </v>
      </c>
      <c r="O1693" s="22" t="str">
        <f t="shared" si="268"/>
        <v/>
      </c>
      <c r="P1693" s="22" t="str">
        <f t="shared" si="273"/>
        <v/>
      </c>
      <c r="Q1693" s="22" t="str">
        <f t="shared" si="269"/>
        <v>D2</v>
      </c>
    </row>
    <row r="1694" spans="1:17" x14ac:dyDescent="0.25">
      <c r="A1694" s="125" t="str">
        <f t="shared" si="265"/>
        <v/>
      </c>
      <c r="B1694" s="123" t="str">
        <f t="shared" si="266"/>
        <v/>
      </c>
      <c r="C1694" s="125" t="str">
        <f t="shared" si="267"/>
        <v/>
      </c>
      <c r="D1694" s="42"/>
      <c r="E1694" s="23" t="str">
        <f>IF(D1694="","",VLOOKUP(D1694,MASTERLIST!$A:$E,3,FALSE))</f>
        <v/>
      </c>
      <c r="F1694" s="23" t="str">
        <f>IF(D1694="","",VLOOKUP(D1694,MASTERLIST!$A:$E,4,FALSE))</f>
        <v/>
      </c>
      <c r="G1694" s="23" t="str">
        <f>IF(D1694="","",VLOOKUP(D1694,MASTERLIST!$A:$E,5,FALSE))</f>
        <v/>
      </c>
      <c r="H1694" s="23" t="str">
        <f>IF(D1694="","",VLOOKUP(D1694,MASTERLIST!$A:$E,2,FALSE))</f>
        <v/>
      </c>
      <c r="I1694" s="42"/>
      <c r="J1694" s="42"/>
      <c r="K1694" s="42"/>
      <c r="L1694" s="41" t="str">
        <f t="shared" si="270"/>
        <v/>
      </c>
      <c r="M1694" s="41" t="str">
        <f t="shared" si="271"/>
        <v/>
      </c>
      <c r="N1694" s="22" t="str">
        <f t="shared" si="272"/>
        <v xml:space="preserve"> </v>
      </c>
      <c r="O1694" s="22" t="str">
        <f t="shared" si="268"/>
        <v/>
      </c>
      <c r="P1694" s="22" t="str">
        <f t="shared" si="273"/>
        <v/>
      </c>
      <c r="Q1694" s="22" t="str">
        <f t="shared" si="269"/>
        <v>D2</v>
      </c>
    </row>
    <row r="1695" spans="1:17" x14ac:dyDescent="0.25">
      <c r="A1695" s="125" t="str">
        <f t="shared" si="265"/>
        <v/>
      </c>
      <c r="B1695" s="123" t="str">
        <f t="shared" si="266"/>
        <v/>
      </c>
      <c r="C1695" s="125" t="str">
        <f t="shared" si="267"/>
        <v/>
      </c>
      <c r="D1695" s="42"/>
      <c r="E1695" s="23" t="str">
        <f>IF(D1695="","",VLOOKUP(D1695,MASTERLIST!$A:$E,3,FALSE))</f>
        <v/>
      </c>
      <c r="F1695" s="23" t="str">
        <f>IF(D1695="","",VLOOKUP(D1695,MASTERLIST!$A:$E,4,FALSE))</f>
        <v/>
      </c>
      <c r="G1695" s="23" t="str">
        <f>IF(D1695="","",VLOOKUP(D1695,MASTERLIST!$A:$E,5,FALSE))</f>
        <v/>
      </c>
      <c r="H1695" s="23" t="str">
        <f>IF(D1695="","",VLOOKUP(D1695,MASTERLIST!$A:$E,2,FALSE))</f>
        <v/>
      </c>
      <c r="I1695" s="42"/>
      <c r="J1695" s="42"/>
      <c r="K1695" s="42"/>
      <c r="L1695" s="41" t="str">
        <f t="shared" si="270"/>
        <v/>
      </c>
      <c r="M1695" s="41" t="str">
        <f t="shared" si="271"/>
        <v/>
      </c>
      <c r="N1695" s="22" t="str">
        <f t="shared" si="272"/>
        <v xml:space="preserve"> </v>
      </c>
      <c r="O1695" s="22" t="str">
        <f t="shared" si="268"/>
        <v/>
      </c>
      <c r="P1695" s="22" t="str">
        <f t="shared" si="273"/>
        <v/>
      </c>
      <c r="Q1695" s="22" t="str">
        <f t="shared" si="269"/>
        <v>D2</v>
      </c>
    </row>
    <row r="1696" spans="1:17" x14ac:dyDescent="0.25">
      <c r="A1696" s="125" t="str">
        <f t="shared" si="265"/>
        <v/>
      </c>
      <c r="B1696" s="123" t="str">
        <f t="shared" si="266"/>
        <v/>
      </c>
      <c r="C1696" s="125" t="str">
        <f t="shared" si="267"/>
        <v/>
      </c>
      <c r="D1696" s="42"/>
      <c r="E1696" s="23" t="str">
        <f>IF(D1696="","",VLOOKUP(D1696,MASTERLIST!$A:$E,3,FALSE))</f>
        <v/>
      </c>
      <c r="F1696" s="23" t="str">
        <f>IF(D1696="","",VLOOKUP(D1696,MASTERLIST!$A:$E,4,FALSE))</f>
        <v/>
      </c>
      <c r="G1696" s="23" t="str">
        <f>IF(D1696="","",VLOOKUP(D1696,MASTERLIST!$A:$E,5,FALSE))</f>
        <v/>
      </c>
      <c r="H1696" s="23" t="str">
        <f>IF(D1696="","",VLOOKUP(D1696,MASTERLIST!$A:$E,2,FALSE))</f>
        <v/>
      </c>
      <c r="I1696" s="42"/>
      <c r="J1696" s="42"/>
      <c r="K1696" s="42"/>
      <c r="L1696" s="41" t="str">
        <f t="shared" si="270"/>
        <v/>
      </c>
      <c r="M1696" s="41" t="str">
        <f t="shared" si="271"/>
        <v/>
      </c>
      <c r="N1696" s="22" t="str">
        <f t="shared" si="272"/>
        <v xml:space="preserve"> </v>
      </c>
      <c r="O1696" s="22" t="str">
        <f t="shared" si="268"/>
        <v/>
      </c>
      <c r="P1696" s="22" t="str">
        <f t="shared" si="273"/>
        <v/>
      </c>
      <c r="Q1696" s="22" t="str">
        <f t="shared" si="269"/>
        <v>D2</v>
      </c>
    </row>
    <row r="1697" spans="1:17" x14ac:dyDescent="0.25">
      <c r="A1697" s="125" t="str">
        <f t="shared" si="265"/>
        <v/>
      </c>
      <c r="B1697" s="123" t="str">
        <f t="shared" si="266"/>
        <v/>
      </c>
      <c r="C1697" s="125" t="str">
        <f t="shared" si="267"/>
        <v/>
      </c>
      <c r="D1697" s="42"/>
      <c r="E1697" s="23" t="str">
        <f>IF(D1697="","",VLOOKUP(D1697,MASTERLIST!$A:$E,3,FALSE))</f>
        <v/>
      </c>
      <c r="F1697" s="23" t="str">
        <f>IF(D1697="","",VLOOKUP(D1697,MASTERLIST!$A:$E,4,FALSE))</f>
        <v/>
      </c>
      <c r="G1697" s="23" t="str">
        <f>IF(D1697="","",VLOOKUP(D1697,MASTERLIST!$A:$E,5,FALSE))</f>
        <v/>
      </c>
      <c r="H1697" s="23" t="str">
        <f>IF(D1697="","",VLOOKUP(D1697,MASTERLIST!$A:$E,2,FALSE))</f>
        <v/>
      </c>
      <c r="I1697" s="42"/>
      <c r="J1697" s="42"/>
      <c r="K1697" s="42"/>
      <c r="L1697" s="41" t="str">
        <f t="shared" si="270"/>
        <v/>
      </c>
      <c r="M1697" s="41" t="str">
        <f t="shared" si="271"/>
        <v/>
      </c>
      <c r="N1697" s="22" t="str">
        <f t="shared" si="272"/>
        <v xml:space="preserve"> </v>
      </c>
      <c r="O1697" s="22" t="str">
        <f t="shared" si="268"/>
        <v/>
      </c>
      <c r="P1697" s="22" t="str">
        <f t="shared" si="273"/>
        <v/>
      </c>
      <c r="Q1697" s="22" t="str">
        <f t="shared" si="269"/>
        <v>D2</v>
      </c>
    </row>
    <row r="1698" spans="1:17" x14ac:dyDescent="0.25">
      <c r="A1698" s="125" t="str">
        <f t="shared" si="265"/>
        <v/>
      </c>
      <c r="B1698" s="123" t="str">
        <f t="shared" si="266"/>
        <v/>
      </c>
      <c r="C1698" s="125" t="str">
        <f t="shared" si="267"/>
        <v/>
      </c>
      <c r="D1698" s="42"/>
      <c r="E1698" s="23" t="str">
        <f>IF(D1698="","",VLOOKUP(D1698,MASTERLIST!$A:$E,3,FALSE))</f>
        <v/>
      </c>
      <c r="F1698" s="23" t="str">
        <f>IF(D1698="","",VLOOKUP(D1698,MASTERLIST!$A:$E,4,FALSE))</f>
        <v/>
      </c>
      <c r="G1698" s="23" t="str">
        <f>IF(D1698="","",VLOOKUP(D1698,MASTERLIST!$A:$E,5,FALSE))</f>
        <v/>
      </c>
      <c r="H1698" s="23" t="str">
        <f>IF(D1698="","",VLOOKUP(D1698,MASTERLIST!$A:$E,2,FALSE))</f>
        <v/>
      </c>
      <c r="I1698" s="42"/>
      <c r="J1698" s="42"/>
      <c r="K1698" s="42"/>
      <c r="L1698" s="41" t="str">
        <f t="shared" si="270"/>
        <v/>
      </c>
      <c r="M1698" s="41" t="str">
        <f t="shared" si="271"/>
        <v/>
      </c>
      <c r="N1698" s="22" t="str">
        <f t="shared" si="272"/>
        <v xml:space="preserve"> </v>
      </c>
      <c r="O1698" s="22" t="str">
        <f t="shared" si="268"/>
        <v/>
      </c>
      <c r="P1698" s="22" t="str">
        <f t="shared" si="273"/>
        <v/>
      </c>
      <c r="Q1698" s="22" t="str">
        <f t="shared" si="269"/>
        <v>D2</v>
      </c>
    </row>
    <row r="1699" spans="1:17" x14ac:dyDescent="0.25">
      <c r="A1699" s="125" t="str">
        <f t="shared" si="265"/>
        <v/>
      </c>
      <c r="B1699" s="123" t="str">
        <f t="shared" si="266"/>
        <v/>
      </c>
      <c r="C1699" s="125" t="str">
        <f t="shared" si="267"/>
        <v/>
      </c>
      <c r="D1699" s="42"/>
      <c r="E1699" s="23" t="str">
        <f>IF(D1699="","",VLOOKUP(D1699,MASTERLIST!$A:$E,3,FALSE))</f>
        <v/>
      </c>
      <c r="F1699" s="23" t="str">
        <f>IF(D1699="","",VLOOKUP(D1699,MASTERLIST!$A:$E,4,FALSE))</f>
        <v/>
      </c>
      <c r="G1699" s="23" t="str">
        <f>IF(D1699="","",VLOOKUP(D1699,MASTERLIST!$A:$E,5,FALSE))</f>
        <v/>
      </c>
      <c r="H1699" s="23" t="str">
        <f>IF(D1699="","",VLOOKUP(D1699,MASTERLIST!$A:$E,2,FALSE))</f>
        <v/>
      </c>
      <c r="I1699" s="42"/>
      <c r="J1699" s="42"/>
      <c r="K1699" s="42"/>
      <c r="L1699" s="41" t="str">
        <f t="shared" si="270"/>
        <v/>
      </c>
      <c r="M1699" s="41" t="str">
        <f t="shared" si="271"/>
        <v/>
      </c>
      <c r="N1699" s="22" t="str">
        <f t="shared" si="272"/>
        <v xml:space="preserve"> </v>
      </c>
      <c r="O1699" s="22" t="str">
        <f t="shared" si="268"/>
        <v/>
      </c>
      <c r="P1699" s="22" t="str">
        <f t="shared" si="273"/>
        <v/>
      </c>
      <c r="Q1699" s="22" t="str">
        <f t="shared" si="269"/>
        <v>D2</v>
      </c>
    </row>
    <row r="1700" spans="1:17" x14ac:dyDescent="0.25">
      <c r="A1700" s="125" t="str">
        <f t="shared" ref="A1700:A1763" si="274">IF(D1700="","",A1699)</f>
        <v/>
      </c>
      <c r="B1700" s="123" t="str">
        <f t="shared" ref="B1700:B1763" si="275">IF(D1700="","",B1699)</f>
        <v/>
      </c>
      <c r="C1700" s="125" t="str">
        <f t="shared" ref="C1700:C1763" si="276">IF(D1700="","",C1699)</f>
        <v/>
      </c>
      <c r="D1700" s="42"/>
      <c r="E1700" s="23" t="str">
        <f>IF(D1700="","",VLOOKUP(D1700,MASTERLIST!$A:$E,3,FALSE))</f>
        <v/>
      </c>
      <c r="F1700" s="23" t="str">
        <f>IF(D1700="","",VLOOKUP(D1700,MASTERLIST!$A:$E,4,FALSE))</f>
        <v/>
      </c>
      <c r="G1700" s="23" t="str">
        <f>IF(D1700="","",VLOOKUP(D1700,MASTERLIST!$A:$E,5,FALSE))</f>
        <v/>
      </c>
      <c r="H1700" s="23" t="str">
        <f>IF(D1700="","",VLOOKUP(D1700,MASTERLIST!$A:$E,2,FALSE))</f>
        <v/>
      </c>
      <c r="I1700" s="42"/>
      <c r="J1700" s="42"/>
      <c r="K1700" s="42"/>
      <c r="L1700" s="41" t="str">
        <f t="shared" si="270"/>
        <v/>
      </c>
      <c r="M1700" s="41" t="str">
        <f t="shared" si="271"/>
        <v/>
      </c>
      <c r="N1700" s="22" t="str">
        <f t="shared" si="272"/>
        <v xml:space="preserve"> </v>
      </c>
      <c r="O1700" s="22" t="str">
        <f t="shared" si="268"/>
        <v/>
      </c>
      <c r="P1700" s="22" t="str">
        <f t="shared" si="273"/>
        <v/>
      </c>
      <c r="Q1700" s="22" t="str">
        <f t="shared" si="269"/>
        <v>D2</v>
      </c>
    </row>
    <row r="1701" spans="1:17" x14ac:dyDescent="0.25">
      <c r="A1701" s="125" t="str">
        <f t="shared" si="274"/>
        <v/>
      </c>
      <c r="B1701" s="123" t="str">
        <f t="shared" si="275"/>
        <v/>
      </c>
      <c r="C1701" s="125" t="str">
        <f t="shared" si="276"/>
        <v/>
      </c>
      <c r="D1701" s="42"/>
      <c r="E1701" s="23" t="str">
        <f>IF(D1701="","",VLOOKUP(D1701,MASTERLIST!$A:$E,3,FALSE))</f>
        <v/>
      </c>
      <c r="F1701" s="23" t="str">
        <f>IF(D1701="","",VLOOKUP(D1701,MASTERLIST!$A:$E,4,FALSE))</f>
        <v/>
      </c>
      <c r="G1701" s="23" t="str">
        <f>IF(D1701="","",VLOOKUP(D1701,MASTERLIST!$A:$E,5,FALSE))</f>
        <v/>
      </c>
      <c r="H1701" s="23" t="str">
        <f>IF(D1701="","",VLOOKUP(D1701,MASTERLIST!$A:$E,2,FALSE))</f>
        <v/>
      </c>
      <c r="I1701" s="42"/>
      <c r="J1701" s="42"/>
      <c r="K1701" s="42"/>
      <c r="L1701" s="41" t="str">
        <f t="shared" si="270"/>
        <v/>
      </c>
      <c r="M1701" s="41" t="str">
        <f t="shared" si="271"/>
        <v/>
      </c>
      <c r="N1701" s="22" t="str">
        <f t="shared" si="272"/>
        <v xml:space="preserve"> </v>
      </c>
      <c r="O1701" s="22" t="str">
        <f t="shared" si="268"/>
        <v/>
      </c>
      <c r="P1701" s="22" t="str">
        <f t="shared" si="273"/>
        <v/>
      </c>
      <c r="Q1701" s="22" t="str">
        <f t="shared" si="269"/>
        <v>D2</v>
      </c>
    </row>
    <row r="1702" spans="1:17" x14ac:dyDescent="0.25">
      <c r="A1702" s="125" t="str">
        <f t="shared" si="274"/>
        <v/>
      </c>
      <c r="B1702" s="123" t="str">
        <f t="shared" si="275"/>
        <v/>
      </c>
      <c r="C1702" s="125" t="str">
        <f t="shared" si="276"/>
        <v/>
      </c>
      <c r="D1702" s="42"/>
      <c r="E1702" s="23" t="str">
        <f>IF(D1702="","",VLOOKUP(D1702,MASTERLIST!$A:$E,3,FALSE))</f>
        <v/>
      </c>
      <c r="F1702" s="23" t="str">
        <f>IF(D1702="","",VLOOKUP(D1702,MASTERLIST!$A:$E,4,FALSE))</f>
        <v/>
      </c>
      <c r="G1702" s="23" t="str">
        <f>IF(D1702="","",VLOOKUP(D1702,MASTERLIST!$A:$E,5,FALSE))</f>
        <v/>
      </c>
      <c r="H1702" s="23" t="str">
        <f>IF(D1702="","",VLOOKUP(D1702,MASTERLIST!$A:$E,2,FALSE))</f>
        <v/>
      </c>
      <c r="I1702" s="42"/>
      <c r="J1702" s="42"/>
      <c r="K1702" s="42"/>
      <c r="L1702" s="41" t="str">
        <f t="shared" si="270"/>
        <v/>
      </c>
      <c r="M1702" s="41" t="str">
        <f t="shared" si="271"/>
        <v/>
      </c>
      <c r="N1702" s="22" t="str">
        <f t="shared" si="272"/>
        <v xml:space="preserve"> </v>
      </c>
      <c r="O1702" s="22" t="str">
        <f t="shared" si="268"/>
        <v/>
      </c>
      <c r="P1702" s="22" t="str">
        <f t="shared" si="273"/>
        <v/>
      </c>
      <c r="Q1702" s="22" t="str">
        <f t="shared" si="269"/>
        <v>D2</v>
      </c>
    </row>
    <row r="1703" spans="1:17" x14ac:dyDescent="0.25">
      <c r="A1703" s="125" t="str">
        <f t="shared" si="274"/>
        <v/>
      </c>
      <c r="B1703" s="123" t="str">
        <f t="shared" si="275"/>
        <v/>
      </c>
      <c r="C1703" s="125" t="str">
        <f t="shared" si="276"/>
        <v/>
      </c>
      <c r="D1703" s="42"/>
      <c r="E1703" s="23" t="str">
        <f>IF(D1703="","",VLOOKUP(D1703,MASTERLIST!$A:$E,3,FALSE))</f>
        <v/>
      </c>
      <c r="F1703" s="23" t="str">
        <f>IF(D1703="","",VLOOKUP(D1703,MASTERLIST!$A:$E,4,FALSE))</f>
        <v/>
      </c>
      <c r="G1703" s="23" t="str">
        <f>IF(D1703="","",VLOOKUP(D1703,MASTERLIST!$A:$E,5,FALSE))</f>
        <v/>
      </c>
      <c r="H1703" s="23" t="str">
        <f>IF(D1703="","",VLOOKUP(D1703,MASTERLIST!$A:$E,2,FALSE))</f>
        <v/>
      </c>
      <c r="I1703" s="42"/>
      <c r="J1703" s="42"/>
      <c r="K1703" s="42"/>
      <c r="L1703" s="41" t="str">
        <f t="shared" si="270"/>
        <v/>
      </c>
      <c r="M1703" s="41" t="str">
        <f t="shared" si="271"/>
        <v/>
      </c>
      <c r="N1703" s="22" t="str">
        <f t="shared" si="272"/>
        <v xml:space="preserve"> </v>
      </c>
      <c r="O1703" s="22" t="str">
        <f t="shared" si="268"/>
        <v/>
      </c>
      <c r="P1703" s="22" t="str">
        <f t="shared" si="273"/>
        <v/>
      </c>
      <c r="Q1703" s="22" t="str">
        <f t="shared" si="269"/>
        <v>D2</v>
      </c>
    </row>
    <row r="1704" spans="1:17" x14ac:dyDescent="0.25">
      <c r="A1704" s="125" t="str">
        <f t="shared" si="274"/>
        <v/>
      </c>
      <c r="B1704" s="123" t="str">
        <f t="shared" si="275"/>
        <v/>
      </c>
      <c r="C1704" s="125" t="str">
        <f t="shared" si="276"/>
        <v/>
      </c>
      <c r="D1704" s="42"/>
      <c r="E1704" s="23" t="str">
        <f>IF(D1704="","",VLOOKUP(D1704,MASTERLIST!$A:$E,3,FALSE))</f>
        <v/>
      </c>
      <c r="F1704" s="23" t="str">
        <f>IF(D1704="","",VLOOKUP(D1704,MASTERLIST!$A:$E,4,FALSE))</f>
        <v/>
      </c>
      <c r="G1704" s="23" t="str">
        <f>IF(D1704="","",VLOOKUP(D1704,MASTERLIST!$A:$E,5,FALSE))</f>
        <v/>
      </c>
      <c r="H1704" s="23" t="str">
        <f>IF(D1704="","",VLOOKUP(D1704,MASTERLIST!$A:$E,2,FALSE))</f>
        <v/>
      </c>
      <c r="I1704" s="42"/>
      <c r="J1704" s="42"/>
      <c r="K1704" s="42"/>
      <c r="L1704" s="41" t="str">
        <f t="shared" si="270"/>
        <v/>
      </c>
      <c r="M1704" s="41" t="str">
        <f t="shared" si="271"/>
        <v/>
      </c>
      <c r="N1704" s="22" t="str">
        <f t="shared" si="272"/>
        <v xml:space="preserve"> </v>
      </c>
      <c r="O1704" s="22" t="str">
        <f t="shared" si="268"/>
        <v/>
      </c>
      <c r="P1704" s="22" t="str">
        <f t="shared" si="273"/>
        <v/>
      </c>
      <c r="Q1704" s="22" t="str">
        <f t="shared" si="269"/>
        <v>D2</v>
      </c>
    </row>
    <row r="1705" spans="1:17" x14ac:dyDescent="0.25">
      <c r="A1705" s="125" t="str">
        <f t="shared" si="274"/>
        <v/>
      </c>
      <c r="B1705" s="123" t="str">
        <f t="shared" si="275"/>
        <v/>
      </c>
      <c r="C1705" s="125" t="str">
        <f t="shared" si="276"/>
        <v/>
      </c>
      <c r="D1705" s="42"/>
      <c r="E1705" s="23" t="str">
        <f>IF(D1705="","",VLOOKUP(D1705,MASTERLIST!$A:$E,3,FALSE))</f>
        <v/>
      </c>
      <c r="F1705" s="23" t="str">
        <f>IF(D1705="","",VLOOKUP(D1705,MASTERLIST!$A:$E,4,FALSE))</f>
        <v/>
      </c>
      <c r="G1705" s="23" t="str">
        <f>IF(D1705="","",VLOOKUP(D1705,MASTERLIST!$A:$E,5,FALSE))</f>
        <v/>
      </c>
      <c r="H1705" s="23" t="str">
        <f>IF(D1705="","",VLOOKUP(D1705,MASTERLIST!$A:$E,2,FALSE))</f>
        <v/>
      </c>
      <c r="I1705" s="42"/>
      <c r="J1705" s="42"/>
      <c r="K1705" s="42"/>
      <c r="L1705" s="41" t="str">
        <f t="shared" si="270"/>
        <v/>
      </c>
      <c r="M1705" s="41" t="str">
        <f t="shared" si="271"/>
        <v/>
      </c>
      <c r="N1705" s="22" t="str">
        <f t="shared" si="272"/>
        <v xml:space="preserve"> </v>
      </c>
      <c r="O1705" s="22" t="str">
        <f t="shared" si="268"/>
        <v/>
      </c>
      <c r="P1705" s="22" t="str">
        <f t="shared" si="273"/>
        <v/>
      </c>
      <c r="Q1705" s="22" t="str">
        <f t="shared" si="269"/>
        <v>D2</v>
      </c>
    </row>
    <row r="1706" spans="1:17" x14ac:dyDescent="0.25">
      <c r="A1706" s="125" t="str">
        <f t="shared" si="274"/>
        <v/>
      </c>
      <c r="B1706" s="123" t="str">
        <f t="shared" si="275"/>
        <v/>
      </c>
      <c r="C1706" s="125" t="str">
        <f t="shared" si="276"/>
        <v/>
      </c>
      <c r="D1706" s="42"/>
      <c r="E1706" s="23" t="str">
        <f>IF(D1706="","",VLOOKUP(D1706,MASTERLIST!$A:$E,3,FALSE))</f>
        <v/>
      </c>
      <c r="F1706" s="23" t="str">
        <f>IF(D1706="","",VLOOKUP(D1706,MASTERLIST!$A:$E,4,FALSE))</f>
        <v/>
      </c>
      <c r="G1706" s="23" t="str">
        <f>IF(D1706="","",VLOOKUP(D1706,MASTERLIST!$A:$E,5,FALSE))</f>
        <v/>
      </c>
      <c r="H1706" s="23" t="str">
        <f>IF(D1706="","",VLOOKUP(D1706,MASTERLIST!$A:$E,2,FALSE))</f>
        <v/>
      </c>
      <c r="I1706" s="42"/>
      <c r="J1706" s="42"/>
      <c r="K1706" s="42"/>
      <c r="L1706" s="41" t="str">
        <f t="shared" si="270"/>
        <v/>
      </c>
      <c r="M1706" s="41" t="str">
        <f t="shared" si="271"/>
        <v/>
      </c>
      <c r="N1706" s="22" t="str">
        <f t="shared" si="272"/>
        <v xml:space="preserve"> </v>
      </c>
      <c r="O1706" s="22" t="str">
        <f t="shared" si="268"/>
        <v/>
      </c>
      <c r="P1706" s="22" t="str">
        <f t="shared" si="273"/>
        <v/>
      </c>
      <c r="Q1706" s="22" t="str">
        <f t="shared" si="269"/>
        <v>D2</v>
      </c>
    </row>
    <row r="1707" spans="1:17" x14ac:dyDescent="0.25">
      <c r="A1707" s="125" t="str">
        <f t="shared" si="274"/>
        <v/>
      </c>
      <c r="B1707" s="123" t="str">
        <f t="shared" si="275"/>
        <v/>
      </c>
      <c r="C1707" s="125" t="str">
        <f t="shared" si="276"/>
        <v/>
      </c>
      <c r="D1707" s="42"/>
      <c r="E1707" s="23" t="str">
        <f>IF(D1707="","",VLOOKUP(D1707,MASTERLIST!$A:$E,3,FALSE))</f>
        <v/>
      </c>
      <c r="F1707" s="23" t="str">
        <f>IF(D1707="","",VLOOKUP(D1707,MASTERLIST!$A:$E,4,FALSE))</f>
        <v/>
      </c>
      <c r="G1707" s="23" t="str">
        <f>IF(D1707="","",VLOOKUP(D1707,MASTERLIST!$A:$E,5,FALSE))</f>
        <v/>
      </c>
      <c r="H1707" s="23" t="str">
        <f>IF(D1707="","",VLOOKUP(D1707,MASTERLIST!$A:$E,2,FALSE))</f>
        <v/>
      </c>
      <c r="I1707" s="42"/>
      <c r="J1707" s="42"/>
      <c r="K1707" s="42"/>
      <c r="L1707" s="41" t="str">
        <f t="shared" si="270"/>
        <v/>
      </c>
      <c r="M1707" s="41" t="str">
        <f t="shared" si="271"/>
        <v/>
      </c>
      <c r="N1707" s="22" t="str">
        <f t="shared" si="272"/>
        <v xml:space="preserve"> </v>
      </c>
      <c r="O1707" s="22" t="str">
        <f t="shared" si="268"/>
        <v/>
      </c>
      <c r="P1707" s="22" t="str">
        <f t="shared" si="273"/>
        <v/>
      </c>
      <c r="Q1707" s="22" t="str">
        <f t="shared" si="269"/>
        <v>D2</v>
      </c>
    </row>
    <row r="1708" spans="1:17" x14ac:dyDescent="0.25">
      <c r="A1708" s="125" t="str">
        <f t="shared" si="274"/>
        <v/>
      </c>
      <c r="B1708" s="123" t="str">
        <f t="shared" si="275"/>
        <v/>
      </c>
      <c r="C1708" s="125" t="str">
        <f t="shared" si="276"/>
        <v/>
      </c>
      <c r="D1708" s="42"/>
      <c r="E1708" s="23" t="str">
        <f>IF(D1708="","",VLOOKUP(D1708,MASTERLIST!$A:$E,3,FALSE))</f>
        <v/>
      </c>
      <c r="F1708" s="23" t="str">
        <f>IF(D1708="","",VLOOKUP(D1708,MASTERLIST!$A:$E,4,FALSE))</f>
        <v/>
      </c>
      <c r="G1708" s="23" t="str">
        <f>IF(D1708="","",VLOOKUP(D1708,MASTERLIST!$A:$E,5,FALSE))</f>
        <v/>
      </c>
      <c r="H1708" s="23" t="str">
        <f>IF(D1708="","",VLOOKUP(D1708,MASTERLIST!$A:$E,2,FALSE))</f>
        <v/>
      </c>
      <c r="I1708" s="42"/>
      <c r="J1708" s="42"/>
      <c r="K1708" s="42"/>
      <c r="L1708" s="41" t="str">
        <f t="shared" si="270"/>
        <v/>
      </c>
      <c r="M1708" s="41" t="str">
        <f t="shared" si="271"/>
        <v/>
      </c>
      <c r="N1708" s="22" t="str">
        <f t="shared" si="272"/>
        <v xml:space="preserve"> </v>
      </c>
      <c r="O1708" s="22" t="str">
        <f t="shared" si="268"/>
        <v/>
      </c>
      <c r="P1708" s="22" t="str">
        <f t="shared" si="273"/>
        <v/>
      </c>
      <c r="Q1708" s="22" t="str">
        <f t="shared" si="269"/>
        <v>D2</v>
      </c>
    </row>
    <row r="1709" spans="1:17" x14ac:dyDescent="0.25">
      <c r="A1709" s="125" t="str">
        <f t="shared" si="274"/>
        <v/>
      </c>
      <c r="B1709" s="123" t="str">
        <f t="shared" si="275"/>
        <v/>
      </c>
      <c r="C1709" s="125" t="str">
        <f t="shared" si="276"/>
        <v/>
      </c>
      <c r="D1709" s="42"/>
      <c r="E1709" s="23" t="str">
        <f>IF(D1709="","",VLOOKUP(D1709,MASTERLIST!$A:$E,3,FALSE))</f>
        <v/>
      </c>
      <c r="F1709" s="23" t="str">
        <f>IF(D1709="","",VLOOKUP(D1709,MASTERLIST!$A:$E,4,FALSE))</f>
        <v/>
      </c>
      <c r="G1709" s="23" t="str">
        <f>IF(D1709="","",VLOOKUP(D1709,MASTERLIST!$A:$E,5,FALSE))</f>
        <v/>
      </c>
      <c r="H1709" s="23" t="str">
        <f>IF(D1709="","",VLOOKUP(D1709,MASTERLIST!$A:$E,2,FALSE))</f>
        <v/>
      </c>
      <c r="I1709" s="42"/>
      <c r="J1709" s="42"/>
      <c r="K1709" s="42"/>
      <c r="L1709" s="41" t="str">
        <f t="shared" si="270"/>
        <v/>
      </c>
      <c r="M1709" s="41" t="str">
        <f t="shared" si="271"/>
        <v/>
      </c>
      <c r="N1709" s="22" t="str">
        <f t="shared" si="272"/>
        <v xml:space="preserve"> </v>
      </c>
      <c r="O1709" s="22" t="str">
        <f t="shared" si="268"/>
        <v/>
      </c>
      <c r="P1709" s="22" t="str">
        <f t="shared" si="273"/>
        <v/>
      </c>
      <c r="Q1709" s="22" t="str">
        <f t="shared" si="269"/>
        <v>D2</v>
      </c>
    </row>
    <row r="1710" spans="1:17" x14ac:dyDescent="0.25">
      <c r="A1710" s="125" t="str">
        <f t="shared" si="274"/>
        <v/>
      </c>
      <c r="B1710" s="123" t="str">
        <f t="shared" si="275"/>
        <v/>
      </c>
      <c r="C1710" s="125" t="str">
        <f t="shared" si="276"/>
        <v/>
      </c>
      <c r="D1710" s="42"/>
      <c r="E1710" s="23" t="str">
        <f>IF(D1710="","",VLOOKUP(D1710,MASTERLIST!$A:$E,3,FALSE))</f>
        <v/>
      </c>
      <c r="F1710" s="23" t="str">
        <f>IF(D1710="","",VLOOKUP(D1710,MASTERLIST!$A:$E,4,FALSE))</f>
        <v/>
      </c>
      <c r="G1710" s="23" t="str">
        <f>IF(D1710="","",VLOOKUP(D1710,MASTERLIST!$A:$E,5,FALSE))</f>
        <v/>
      </c>
      <c r="H1710" s="23" t="str">
        <f>IF(D1710="","",VLOOKUP(D1710,MASTERLIST!$A:$E,2,FALSE))</f>
        <v/>
      </c>
      <c r="I1710" s="42"/>
      <c r="J1710" s="42"/>
      <c r="K1710" s="42"/>
      <c r="L1710" s="41" t="str">
        <f t="shared" si="270"/>
        <v/>
      </c>
      <c r="M1710" s="41" t="str">
        <f t="shared" si="271"/>
        <v/>
      </c>
      <c r="N1710" s="22" t="str">
        <f t="shared" si="272"/>
        <v xml:space="preserve"> </v>
      </c>
      <c r="O1710" s="22" t="str">
        <f t="shared" si="268"/>
        <v/>
      </c>
      <c r="P1710" s="22" t="str">
        <f t="shared" si="273"/>
        <v/>
      </c>
      <c r="Q1710" s="22" t="str">
        <f t="shared" si="269"/>
        <v>D2</v>
      </c>
    </row>
    <row r="1711" spans="1:17" x14ac:dyDescent="0.25">
      <c r="A1711" s="125" t="str">
        <f t="shared" si="274"/>
        <v/>
      </c>
      <c r="B1711" s="123" t="str">
        <f t="shared" si="275"/>
        <v/>
      </c>
      <c r="C1711" s="125" t="str">
        <f t="shared" si="276"/>
        <v/>
      </c>
      <c r="D1711" s="42"/>
      <c r="E1711" s="23" t="str">
        <f>IF(D1711="","",VLOOKUP(D1711,MASTERLIST!$A:$E,3,FALSE))</f>
        <v/>
      </c>
      <c r="F1711" s="23" t="str">
        <f>IF(D1711="","",VLOOKUP(D1711,MASTERLIST!$A:$E,4,FALSE))</f>
        <v/>
      </c>
      <c r="G1711" s="23" t="str">
        <f>IF(D1711="","",VLOOKUP(D1711,MASTERLIST!$A:$E,5,FALSE))</f>
        <v/>
      </c>
      <c r="H1711" s="23" t="str">
        <f>IF(D1711="","",VLOOKUP(D1711,MASTERLIST!$A:$E,2,FALSE))</f>
        <v/>
      </c>
      <c r="I1711" s="42"/>
      <c r="J1711" s="42"/>
      <c r="K1711" s="42"/>
      <c r="L1711" s="41" t="str">
        <f t="shared" si="270"/>
        <v/>
      </c>
      <c r="M1711" s="41" t="str">
        <f t="shared" si="271"/>
        <v/>
      </c>
      <c r="N1711" s="22" t="str">
        <f t="shared" si="272"/>
        <v xml:space="preserve"> </v>
      </c>
      <c r="O1711" s="22" t="str">
        <f t="shared" si="268"/>
        <v/>
      </c>
      <c r="P1711" s="22" t="str">
        <f t="shared" si="273"/>
        <v/>
      </c>
      <c r="Q1711" s="22" t="str">
        <f t="shared" si="269"/>
        <v>D2</v>
      </c>
    </row>
    <row r="1712" spans="1:17" x14ac:dyDescent="0.25">
      <c r="A1712" s="125" t="str">
        <f t="shared" si="274"/>
        <v/>
      </c>
      <c r="B1712" s="123" t="str">
        <f t="shared" si="275"/>
        <v/>
      </c>
      <c r="C1712" s="125" t="str">
        <f t="shared" si="276"/>
        <v/>
      </c>
      <c r="D1712" s="42"/>
      <c r="E1712" s="23" t="str">
        <f>IF(D1712="","",VLOOKUP(D1712,MASTERLIST!$A:$E,3,FALSE))</f>
        <v/>
      </c>
      <c r="F1712" s="23" t="str">
        <f>IF(D1712="","",VLOOKUP(D1712,MASTERLIST!$A:$E,4,FALSE))</f>
        <v/>
      </c>
      <c r="G1712" s="23" t="str">
        <f>IF(D1712="","",VLOOKUP(D1712,MASTERLIST!$A:$E,5,FALSE))</f>
        <v/>
      </c>
      <c r="H1712" s="23" t="str">
        <f>IF(D1712="","",VLOOKUP(D1712,MASTERLIST!$A:$E,2,FALSE))</f>
        <v/>
      </c>
      <c r="I1712" s="42"/>
      <c r="J1712" s="42"/>
      <c r="K1712" s="42"/>
      <c r="L1712" s="41" t="str">
        <f t="shared" si="270"/>
        <v/>
      </c>
      <c r="M1712" s="41" t="str">
        <f t="shared" si="271"/>
        <v/>
      </c>
      <c r="N1712" s="22" t="str">
        <f t="shared" si="272"/>
        <v xml:space="preserve"> </v>
      </c>
      <c r="O1712" s="22" t="str">
        <f t="shared" si="268"/>
        <v/>
      </c>
      <c r="P1712" s="22" t="str">
        <f t="shared" si="273"/>
        <v/>
      </c>
      <c r="Q1712" s="22" t="str">
        <f t="shared" si="269"/>
        <v>D2</v>
      </c>
    </row>
    <row r="1713" spans="1:17" x14ac:dyDescent="0.25">
      <c r="A1713" s="125" t="str">
        <f t="shared" si="274"/>
        <v/>
      </c>
      <c r="B1713" s="123" t="str">
        <f t="shared" si="275"/>
        <v/>
      </c>
      <c r="C1713" s="125" t="str">
        <f t="shared" si="276"/>
        <v/>
      </c>
      <c r="D1713" s="42"/>
      <c r="E1713" s="23" t="str">
        <f>IF(D1713="","",VLOOKUP(D1713,MASTERLIST!$A:$E,3,FALSE))</f>
        <v/>
      </c>
      <c r="F1713" s="23" t="str">
        <f>IF(D1713="","",VLOOKUP(D1713,MASTERLIST!$A:$E,4,FALSE))</f>
        <v/>
      </c>
      <c r="G1713" s="23" t="str">
        <f>IF(D1713="","",VLOOKUP(D1713,MASTERLIST!$A:$E,5,FALSE))</f>
        <v/>
      </c>
      <c r="H1713" s="23" t="str">
        <f>IF(D1713="","",VLOOKUP(D1713,MASTERLIST!$A:$E,2,FALSE))</f>
        <v/>
      </c>
      <c r="I1713" s="42"/>
      <c r="J1713" s="42"/>
      <c r="K1713" s="42"/>
      <c r="L1713" s="41" t="str">
        <f t="shared" si="270"/>
        <v/>
      </c>
      <c r="M1713" s="41" t="str">
        <f t="shared" si="271"/>
        <v/>
      </c>
      <c r="N1713" s="22" t="str">
        <f t="shared" si="272"/>
        <v xml:space="preserve"> </v>
      </c>
      <c r="O1713" s="22" t="str">
        <f t="shared" si="268"/>
        <v/>
      </c>
      <c r="P1713" s="22" t="str">
        <f t="shared" si="273"/>
        <v/>
      </c>
      <c r="Q1713" s="22" t="str">
        <f t="shared" si="269"/>
        <v>D2</v>
      </c>
    </row>
    <row r="1714" spans="1:17" x14ac:dyDescent="0.25">
      <c r="A1714" s="125" t="str">
        <f t="shared" si="274"/>
        <v/>
      </c>
      <c r="B1714" s="123" t="str">
        <f t="shared" si="275"/>
        <v/>
      </c>
      <c r="C1714" s="125" t="str">
        <f t="shared" si="276"/>
        <v/>
      </c>
      <c r="D1714" s="42"/>
      <c r="E1714" s="23" t="str">
        <f>IF(D1714="","",VLOOKUP(D1714,MASTERLIST!$A:$E,3,FALSE))</f>
        <v/>
      </c>
      <c r="F1714" s="23" t="str">
        <f>IF(D1714="","",VLOOKUP(D1714,MASTERLIST!$A:$E,4,FALSE))</f>
        <v/>
      </c>
      <c r="G1714" s="23" t="str">
        <f>IF(D1714="","",VLOOKUP(D1714,MASTERLIST!$A:$E,5,FALSE))</f>
        <v/>
      </c>
      <c r="H1714" s="23" t="str">
        <f>IF(D1714="","",VLOOKUP(D1714,MASTERLIST!$A:$E,2,FALSE))</f>
        <v/>
      </c>
      <c r="I1714" s="42"/>
      <c r="J1714" s="42"/>
      <c r="K1714" s="42"/>
      <c r="L1714" s="41" t="str">
        <f t="shared" si="270"/>
        <v/>
      </c>
      <c r="M1714" s="41" t="str">
        <f t="shared" si="271"/>
        <v/>
      </c>
      <c r="N1714" s="22" t="str">
        <f t="shared" si="272"/>
        <v xml:space="preserve"> </v>
      </c>
      <c r="O1714" s="22" t="str">
        <f t="shared" si="268"/>
        <v/>
      </c>
      <c r="P1714" s="22" t="str">
        <f t="shared" si="273"/>
        <v/>
      </c>
      <c r="Q1714" s="22" t="str">
        <f t="shared" si="269"/>
        <v>D2</v>
      </c>
    </row>
    <row r="1715" spans="1:17" x14ac:dyDescent="0.25">
      <c r="A1715" s="125" t="str">
        <f t="shared" si="274"/>
        <v/>
      </c>
      <c r="B1715" s="123" t="str">
        <f t="shared" si="275"/>
        <v/>
      </c>
      <c r="C1715" s="125" t="str">
        <f t="shared" si="276"/>
        <v/>
      </c>
      <c r="D1715" s="42"/>
      <c r="E1715" s="23" t="str">
        <f>IF(D1715="","",VLOOKUP(D1715,MASTERLIST!$A:$E,3,FALSE))</f>
        <v/>
      </c>
      <c r="F1715" s="23" t="str">
        <f>IF(D1715="","",VLOOKUP(D1715,MASTERLIST!$A:$E,4,FALSE))</f>
        <v/>
      </c>
      <c r="G1715" s="23" t="str">
        <f>IF(D1715="","",VLOOKUP(D1715,MASTERLIST!$A:$E,5,FALSE))</f>
        <v/>
      </c>
      <c r="H1715" s="23" t="str">
        <f>IF(D1715="","",VLOOKUP(D1715,MASTERLIST!$A:$E,2,FALSE))</f>
        <v/>
      </c>
      <c r="I1715" s="42"/>
      <c r="J1715" s="42"/>
      <c r="K1715" s="42"/>
      <c r="L1715" s="41" t="str">
        <f t="shared" si="270"/>
        <v/>
      </c>
      <c r="M1715" s="41" t="str">
        <f t="shared" si="271"/>
        <v/>
      </c>
      <c r="N1715" s="22" t="str">
        <f t="shared" si="272"/>
        <v xml:space="preserve"> </v>
      </c>
      <c r="O1715" s="22" t="str">
        <f t="shared" si="268"/>
        <v/>
      </c>
      <c r="P1715" s="22" t="str">
        <f t="shared" si="273"/>
        <v/>
      </c>
      <c r="Q1715" s="22" t="str">
        <f t="shared" si="269"/>
        <v>D2</v>
      </c>
    </row>
    <row r="1716" spans="1:17" x14ac:dyDescent="0.25">
      <c r="A1716" s="125" t="str">
        <f t="shared" si="274"/>
        <v/>
      </c>
      <c r="B1716" s="123" t="str">
        <f t="shared" si="275"/>
        <v/>
      </c>
      <c r="C1716" s="125" t="str">
        <f t="shared" si="276"/>
        <v/>
      </c>
      <c r="D1716" s="42"/>
      <c r="E1716" s="23" t="str">
        <f>IF(D1716="","",VLOOKUP(D1716,MASTERLIST!$A:$E,3,FALSE))</f>
        <v/>
      </c>
      <c r="F1716" s="23" t="str">
        <f>IF(D1716="","",VLOOKUP(D1716,MASTERLIST!$A:$E,4,FALSE))</f>
        <v/>
      </c>
      <c r="G1716" s="23" t="str">
        <f>IF(D1716="","",VLOOKUP(D1716,MASTERLIST!$A:$E,5,FALSE))</f>
        <v/>
      </c>
      <c r="H1716" s="23" t="str">
        <f>IF(D1716="","",VLOOKUP(D1716,MASTERLIST!$A:$E,2,FALSE))</f>
        <v/>
      </c>
      <c r="I1716" s="42"/>
      <c r="J1716" s="42"/>
      <c r="K1716" s="42"/>
      <c r="L1716" s="41" t="str">
        <f t="shared" si="270"/>
        <v/>
      </c>
      <c r="M1716" s="41" t="str">
        <f t="shared" si="271"/>
        <v/>
      </c>
      <c r="N1716" s="22" t="str">
        <f t="shared" si="272"/>
        <v xml:space="preserve"> </v>
      </c>
      <c r="O1716" s="22" t="str">
        <f t="shared" si="268"/>
        <v/>
      </c>
      <c r="P1716" s="22" t="str">
        <f t="shared" si="273"/>
        <v/>
      </c>
      <c r="Q1716" s="22" t="str">
        <f t="shared" si="269"/>
        <v>D2</v>
      </c>
    </row>
    <row r="1717" spans="1:17" x14ac:dyDescent="0.25">
      <c r="A1717" s="125" t="str">
        <f t="shared" si="274"/>
        <v/>
      </c>
      <c r="B1717" s="123" t="str">
        <f t="shared" si="275"/>
        <v/>
      </c>
      <c r="C1717" s="125" t="str">
        <f t="shared" si="276"/>
        <v/>
      </c>
      <c r="D1717" s="42"/>
      <c r="E1717" s="23" t="str">
        <f>IF(D1717="","",VLOOKUP(D1717,MASTERLIST!$A:$E,3,FALSE))</f>
        <v/>
      </c>
      <c r="F1717" s="23" t="str">
        <f>IF(D1717="","",VLOOKUP(D1717,MASTERLIST!$A:$E,4,FALSE))</f>
        <v/>
      </c>
      <c r="G1717" s="23" t="str">
        <f>IF(D1717="","",VLOOKUP(D1717,MASTERLIST!$A:$E,5,FALSE))</f>
        <v/>
      </c>
      <c r="H1717" s="23" t="str">
        <f>IF(D1717="","",VLOOKUP(D1717,MASTERLIST!$A:$E,2,FALSE))</f>
        <v/>
      </c>
      <c r="I1717" s="42"/>
      <c r="J1717" s="42"/>
      <c r="K1717" s="42"/>
      <c r="L1717" s="41" t="str">
        <f t="shared" si="270"/>
        <v/>
      </c>
      <c r="M1717" s="41" t="str">
        <f t="shared" si="271"/>
        <v/>
      </c>
      <c r="N1717" s="22" t="str">
        <f t="shared" si="272"/>
        <v xml:space="preserve"> </v>
      </c>
      <c r="O1717" s="22" t="str">
        <f t="shared" si="268"/>
        <v/>
      </c>
      <c r="P1717" s="22" t="str">
        <f t="shared" si="273"/>
        <v/>
      </c>
      <c r="Q1717" s="22" t="str">
        <f t="shared" si="269"/>
        <v>D2</v>
      </c>
    </row>
    <row r="1718" spans="1:17" x14ac:dyDescent="0.25">
      <c r="A1718" s="125" t="str">
        <f t="shared" si="274"/>
        <v/>
      </c>
      <c r="B1718" s="123" t="str">
        <f t="shared" si="275"/>
        <v/>
      </c>
      <c r="C1718" s="125" t="str">
        <f t="shared" si="276"/>
        <v/>
      </c>
      <c r="D1718" s="42"/>
      <c r="E1718" s="23" t="str">
        <f>IF(D1718="","",VLOOKUP(D1718,MASTERLIST!$A:$E,3,FALSE))</f>
        <v/>
      </c>
      <c r="F1718" s="23" t="str">
        <f>IF(D1718="","",VLOOKUP(D1718,MASTERLIST!$A:$E,4,FALSE))</f>
        <v/>
      </c>
      <c r="G1718" s="23" t="str">
        <f>IF(D1718="","",VLOOKUP(D1718,MASTERLIST!$A:$E,5,FALSE))</f>
        <v/>
      </c>
      <c r="H1718" s="23" t="str">
        <f>IF(D1718="","",VLOOKUP(D1718,MASTERLIST!$A:$E,2,FALSE))</f>
        <v/>
      </c>
      <c r="I1718" s="42"/>
      <c r="J1718" s="42"/>
      <c r="K1718" s="42"/>
      <c r="L1718" s="41" t="str">
        <f t="shared" si="270"/>
        <v/>
      </c>
      <c r="M1718" s="41" t="str">
        <f t="shared" si="271"/>
        <v/>
      </c>
      <c r="N1718" s="22" t="str">
        <f t="shared" si="272"/>
        <v xml:space="preserve"> </v>
      </c>
      <c r="O1718" s="22" t="str">
        <f t="shared" si="268"/>
        <v/>
      </c>
      <c r="P1718" s="22" t="str">
        <f t="shared" si="273"/>
        <v/>
      </c>
      <c r="Q1718" s="22" t="str">
        <f t="shared" si="269"/>
        <v>D2</v>
      </c>
    </row>
    <row r="1719" spans="1:17" x14ac:dyDescent="0.25">
      <c r="A1719" s="125" t="str">
        <f t="shared" si="274"/>
        <v/>
      </c>
      <c r="B1719" s="123" t="str">
        <f t="shared" si="275"/>
        <v/>
      </c>
      <c r="C1719" s="125" t="str">
        <f t="shared" si="276"/>
        <v/>
      </c>
      <c r="D1719" s="42"/>
      <c r="E1719" s="23" t="str">
        <f>IF(D1719="","",VLOOKUP(D1719,MASTERLIST!$A:$E,3,FALSE))</f>
        <v/>
      </c>
      <c r="F1719" s="23" t="str">
        <f>IF(D1719="","",VLOOKUP(D1719,MASTERLIST!$A:$E,4,FALSE))</f>
        <v/>
      </c>
      <c r="G1719" s="23" t="str">
        <f>IF(D1719="","",VLOOKUP(D1719,MASTERLIST!$A:$E,5,FALSE))</f>
        <v/>
      </c>
      <c r="H1719" s="23" t="str">
        <f>IF(D1719="","",VLOOKUP(D1719,MASTERLIST!$A:$E,2,FALSE))</f>
        <v/>
      </c>
      <c r="I1719" s="42"/>
      <c r="J1719" s="42"/>
      <c r="K1719" s="42"/>
      <c r="L1719" s="41" t="str">
        <f t="shared" si="270"/>
        <v/>
      </c>
      <c r="M1719" s="41" t="str">
        <f t="shared" si="271"/>
        <v/>
      </c>
      <c r="N1719" s="22" t="str">
        <f t="shared" si="272"/>
        <v xml:space="preserve"> </v>
      </c>
      <c r="O1719" s="22" t="str">
        <f t="shared" si="268"/>
        <v/>
      </c>
      <c r="P1719" s="22" t="str">
        <f t="shared" si="273"/>
        <v/>
      </c>
      <c r="Q1719" s="22" t="str">
        <f t="shared" si="269"/>
        <v>D2</v>
      </c>
    </row>
    <row r="1720" spans="1:17" x14ac:dyDescent="0.25">
      <c r="A1720" s="125" t="str">
        <f t="shared" si="274"/>
        <v/>
      </c>
      <c r="B1720" s="123" t="str">
        <f t="shared" si="275"/>
        <v/>
      </c>
      <c r="C1720" s="125" t="str">
        <f t="shared" si="276"/>
        <v/>
      </c>
      <c r="D1720" s="42"/>
      <c r="E1720" s="23" t="str">
        <f>IF(D1720="","",VLOOKUP(D1720,MASTERLIST!$A:$E,3,FALSE))</f>
        <v/>
      </c>
      <c r="F1720" s="23" t="str">
        <f>IF(D1720="","",VLOOKUP(D1720,MASTERLIST!$A:$E,4,FALSE))</f>
        <v/>
      </c>
      <c r="G1720" s="23" t="str">
        <f>IF(D1720="","",VLOOKUP(D1720,MASTERLIST!$A:$E,5,FALSE))</f>
        <v/>
      </c>
      <c r="H1720" s="23" t="str">
        <f>IF(D1720="","",VLOOKUP(D1720,MASTERLIST!$A:$E,2,FALSE))</f>
        <v/>
      </c>
      <c r="I1720" s="42"/>
      <c r="J1720" s="42"/>
      <c r="K1720" s="42"/>
      <c r="L1720" s="41" t="str">
        <f t="shared" si="270"/>
        <v/>
      </c>
      <c r="M1720" s="41" t="str">
        <f t="shared" si="271"/>
        <v/>
      </c>
      <c r="N1720" s="22" t="str">
        <f t="shared" si="272"/>
        <v xml:space="preserve"> </v>
      </c>
      <c r="O1720" s="22" t="str">
        <f t="shared" si="268"/>
        <v/>
      </c>
      <c r="P1720" s="22" t="str">
        <f t="shared" si="273"/>
        <v/>
      </c>
      <c r="Q1720" s="22" t="str">
        <f t="shared" si="269"/>
        <v>D2</v>
      </c>
    </row>
    <row r="1721" spans="1:17" x14ac:dyDescent="0.25">
      <c r="A1721" s="125" t="str">
        <f t="shared" si="274"/>
        <v/>
      </c>
      <c r="B1721" s="123" t="str">
        <f t="shared" si="275"/>
        <v/>
      </c>
      <c r="C1721" s="125" t="str">
        <f t="shared" si="276"/>
        <v/>
      </c>
      <c r="D1721" s="42"/>
      <c r="E1721" s="23" t="str">
        <f>IF(D1721="","",VLOOKUP(D1721,MASTERLIST!$A:$E,3,FALSE))</f>
        <v/>
      </c>
      <c r="F1721" s="23" t="str">
        <f>IF(D1721="","",VLOOKUP(D1721,MASTERLIST!$A:$E,4,FALSE))</f>
        <v/>
      </c>
      <c r="G1721" s="23" t="str">
        <f>IF(D1721="","",VLOOKUP(D1721,MASTERLIST!$A:$E,5,FALSE))</f>
        <v/>
      </c>
      <c r="H1721" s="23" t="str">
        <f>IF(D1721="","",VLOOKUP(D1721,MASTERLIST!$A:$E,2,FALSE))</f>
        <v/>
      </c>
      <c r="I1721" s="42"/>
      <c r="J1721" s="42"/>
      <c r="K1721" s="42"/>
      <c r="L1721" s="41" t="str">
        <f t="shared" si="270"/>
        <v/>
      </c>
      <c r="M1721" s="41" t="str">
        <f t="shared" si="271"/>
        <v/>
      </c>
      <c r="N1721" s="22" t="str">
        <f t="shared" si="272"/>
        <v xml:space="preserve"> </v>
      </c>
      <c r="O1721" s="22" t="str">
        <f t="shared" si="268"/>
        <v/>
      </c>
      <c r="P1721" s="22" t="str">
        <f t="shared" si="273"/>
        <v/>
      </c>
      <c r="Q1721" s="22" t="str">
        <f t="shared" si="269"/>
        <v>D2</v>
      </c>
    </row>
    <row r="1722" spans="1:17" x14ac:dyDescent="0.25">
      <c r="A1722" s="125" t="str">
        <f t="shared" si="274"/>
        <v/>
      </c>
      <c r="B1722" s="123" t="str">
        <f t="shared" si="275"/>
        <v/>
      </c>
      <c r="C1722" s="125" t="str">
        <f t="shared" si="276"/>
        <v/>
      </c>
      <c r="D1722" s="42"/>
      <c r="E1722" s="23" t="str">
        <f>IF(D1722="","",VLOOKUP(D1722,MASTERLIST!$A:$E,3,FALSE))</f>
        <v/>
      </c>
      <c r="F1722" s="23" t="str">
        <f>IF(D1722="","",VLOOKUP(D1722,MASTERLIST!$A:$E,4,FALSE))</f>
        <v/>
      </c>
      <c r="G1722" s="23" t="str">
        <f>IF(D1722="","",VLOOKUP(D1722,MASTERLIST!$A:$E,5,FALSE))</f>
        <v/>
      </c>
      <c r="H1722" s="23" t="str">
        <f>IF(D1722="","",VLOOKUP(D1722,MASTERLIST!$A:$E,2,FALSE))</f>
        <v/>
      </c>
      <c r="I1722" s="42"/>
      <c r="J1722" s="42"/>
      <c r="K1722" s="42"/>
      <c r="L1722" s="41" t="str">
        <f t="shared" si="270"/>
        <v/>
      </c>
      <c r="M1722" s="41" t="str">
        <f t="shared" si="271"/>
        <v/>
      </c>
      <c r="N1722" s="22" t="str">
        <f t="shared" si="272"/>
        <v xml:space="preserve"> </v>
      </c>
      <c r="O1722" s="22" t="str">
        <f t="shared" si="268"/>
        <v/>
      </c>
      <c r="P1722" s="22" t="str">
        <f t="shared" si="273"/>
        <v/>
      </c>
      <c r="Q1722" s="22" t="str">
        <f t="shared" si="269"/>
        <v>D2</v>
      </c>
    </row>
    <row r="1723" spans="1:17" x14ac:dyDescent="0.25">
      <c r="A1723" s="125" t="str">
        <f t="shared" si="274"/>
        <v/>
      </c>
      <c r="B1723" s="123" t="str">
        <f t="shared" si="275"/>
        <v/>
      </c>
      <c r="C1723" s="125" t="str">
        <f t="shared" si="276"/>
        <v/>
      </c>
      <c r="D1723" s="42"/>
      <c r="E1723" s="23" t="str">
        <f>IF(D1723="","",VLOOKUP(D1723,MASTERLIST!$A:$E,3,FALSE))</f>
        <v/>
      </c>
      <c r="F1723" s="23" t="str">
        <f>IF(D1723="","",VLOOKUP(D1723,MASTERLIST!$A:$E,4,FALSE))</f>
        <v/>
      </c>
      <c r="G1723" s="23" t="str">
        <f>IF(D1723="","",VLOOKUP(D1723,MASTERLIST!$A:$E,5,FALSE))</f>
        <v/>
      </c>
      <c r="H1723" s="23" t="str">
        <f>IF(D1723="","",VLOOKUP(D1723,MASTERLIST!$A:$E,2,FALSE))</f>
        <v/>
      </c>
      <c r="I1723" s="42"/>
      <c r="J1723" s="42"/>
      <c r="K1723" s="42"/>
      <c r="L1723" s="41" t="str">
        <f t="shared" si="270"/>
        <v/>
      </c>
      <c r="M1723" s="41" t="str">
        <f t="shared" si="271"/>
        <v/>
      </c>
      <c r="N1723" s="22" t="str">
        <f t="shared" si="272"/>
        <v xml:space="preserve"> </v>
      </c>
      <c r="O1723" s="22" t="str">
        <f t="shared" si="268"/>
        <v/>
      </c>
      <c r="P1723" s="22" t="str">
        <f t="shared" si="273"/>
        <v/>
      </c>
      <c r="Q1723" s="22" t="str">
        <f t="shared" si="269"/>
        <v>D2</v>
      </c>
    </row>
    <row r="1724" spans="1:17" x14ac:dyDescent="0.25">
      <c r="A1724" s="125" t="str">
        <f t="shared" si="274"/>
        <v/>
      </c>
      <c r="B1724" s="123" t="str">
        <f t="shared" si="275"/>
        <v/>
      </c>
      <c r="C1724" s="125" t="str">
        <f t="shared" si="276"/>
        <v/>
      </c>
      <c r="D1724" s="42"/>
      <c r="E1724" s="23" t="str">
        <f>IF(D1724="","",VLOOKUP(D1724,MASTERLIST!$A:$E,3,FALSE))</f>
        <v/>
      </c>
      <c r="F1724" s="23" t="str">
        <f>IF(D1724="","",VLOOKUP(D1724,MASTERLIST!$A:$E,4,FALSE))</f>
        <v/>
      </c>
      <c r="G1724" s="23" t="str">
        <f>IF(D1724="","",VLOOKUP(D1724,MASTERLIST!$A:$E,5,FALSE))</f>
        <v/>
      </c>
      <c r="H1724" s="23" t="str">
        <f>IF(D1724="","",VLOOKUP(D1724,MASTERLIST!$A:$E,2,FALSE))</f>
        <v/>
      </c>
      <c r="I1724" s="42"/>
      <c r="J1724" s="42"/>
      <c r="K1724" s="42"/>
      <c r="L1724" s="41" t="str">
        <f t="shared" si="270"/>
        <v/>
      </c>
      <c r="M1724" s="41" t="str">
        <f t="shared" si="271"/>
        <v/>
      </c>
      <c r="N1724" s="22" t="str">
        <f t="shared" si="272"/>
        <v xml:space="preserve"> </v>
      </c>
      <c r="O1724" s="22" t="str">
        <f t="shared" si="268"/>
        <v/>
      </c>
      <c r="P1724" s="22" t="str">
        <f t="shared" si="273"/>
        <v/>
      </c>
      <c r="Q1724" s="22" t="str">
        <f t="shared" si="269"/>
        <v>D2</v>
      </c>
    </row>
    <row r="1725" spans="1:17" x14ac:dyDescent="0.25">
      <c r="A1725" s="125" t="str">
        <f t="shared" si="274"/>
        <v/>
      </c>
      <c r="B1725" s="123" t="str">
        <f t="shared" si="275"/>
        <v/>
      </c>
      <c r="C1725" s="125" t="str">
        <f t="shared" si="276"/>
        <v/>
      </c>
      <c r="D1725" s="42"/>
      <c r="E1725" s="23" t="str">
        <f>IF(D1725="","",VLOOKUP(D1725,MASTERLIST!$A:$E,3,FALSE))</f>
        <v/>
      </c>
      <c r="F1725" s="23" t="str">
        <f>IF(D1725="","",VLOOKUP(D1725,MASTERLIST!$A:$E,4,FALSE))</f>
        <v/>
      </c>
      <c r="G1725" s="23" t="str">
        <f>IF(D1725="","",VLOOKUP(D1725,MASTERLIST!$A:$E,5,FALSE))</f>
        <v/>
      </c>
      <c r="H1725" s="23" t="str">
        <f>IF(D1725="","",VLOOKUP(D1725,MASTERLIST!$A:$E,2,FALSE))</f>
        <v/>
      </c>
      <c r="I1725" s="42"/>
      <c r="J1725" s="42"/>
      <c r="K1725" s="42"/>
      <c r="L1725" s="41" t="str">
        <f t="shared" si="270"/>
        <v/>
      </c>
      <c r="M1725" s="41" t="str">
        <f t="shared" si="271"/>
        <v/>
      </c>
      <c r="N1725" s="22" t="str">
        <f t="shared" si="272"/>
        <v xml:space="preserve"> </v>
      </c>
      <c r="O1725" s="22" t="str">
        <f t="shared" si="268"/>
        <v/>
      </c>
      <c r="P1725" s="22" t="str">
        <f t="shared" si="273"/>
        <v/>
      </c>
      <c r="Q1725" s="22" t="str">
        <f t="shared" si="269"/>
        <v>D2</v>
      </c>
    </row>
    <row r="1726" spans="1:17" x14ac:dyDescent="0.25">
      <c r="A1726" s="125" t="str">
        <f t="shared" si="274"/>
        <v/>
      </c>
      <c r="B1726" s="123" t="str">
        <f t="shared" si="275"/>
        <v/>
      </c>
      <c r="C1726" s="125" t="str">
        <f t="shared" si="276"/>
        <v/>
      </c>
      <c r="D1726" s="42"/>
      <c r="E1726" s="23" t="str">
        <f>IF(D1726="","",VLOOKUP(D1726,MASTERLIST!$A:$E,3,FALSE))</f>
        <v/>
      </c>
      <c r="F1726" s="23" t="str">
        <f>IF(D1726="","",VLOOKUP(D1726,MASTERLIST!$A:$E,4,FALSE))</f>
        <v/>
      </c>
      <c r="G1726" s="23" t="str">
        <f>IF(D1726="","",VLOOKUP(D1726,MASTERLIST!$A:$E,5,FALSE))</f>
        <v/>
      </c>
      <c r="H1726" s="23" t="str">
        <f>IF(D1726="","",VLOOKUP(D1726,MASTERLIST!$A:$E,2,FALSE))</f>
        <v/>
      </c>
      <c r="I1726" s="42"/>
      <c r="J1726" s="42"/>
      <c r="K1726" s="42"/>
      <c r="L1726" s="41" t="str">
        <f t="shared" si="270"/>
        <v/>
      </c>
      <c r="M1726" s="41" t="str">
        <f t="shared" si="271"/>
        <v/>
      </c>
      <c r="N1726" s="22" t="str">
        <f t="shared" si="272"/>
        <v xml:space="preserve"> </v>
      </c>
      <c r="O1726" s="22" t="str">
        <f t="shared" si="268"/>
        <v/>
      </c>
      <c r="P1726" s="22" t="str">
        <f t="shared" si="273"/>
        <v/>
      </c>
      <c r="Q1726" s="22" t="str">
        <f t="shared" si="269"/>
        <v>D2</v>
      </c>
    </row>
    <row r="1727" spans="1:17" x14ac:dyDescent="0.25">
      <c r="A1727" s="125" t="str">
        <f t="shared" si="274"/>
        <v/>
      </c>
      <c r="B1727" s="123" t="str">
        <f t="shared" si="275"/>
        <v/>
      </c>
      <c r="C1727" s="125" t="str">
        <f t="shared" si="276"/>
        <v/>
      </c>
      <c r="D1727" s="42"/>
      <c r="E1727" s="23" t="str">
        <f>IF(D1727="","",VLOOKUP(D1727,MASTERLIST!$A:$E,3,FALSE))</f>
        <v/>
      </c>
      <c r="F1727" s="23" t="str">
        <f>IF(D1727="","",VLOOKUP(D1727,MASTERLIST!$A:$E,4,FALSE))</f>
        <v/>
      </c>
      <c r="G1727" s="23" t="str">
        <f>IF(D1727="","",VLOOKUP(D1727,MASTERLIST!$A:$E,5,FALSE))</f>
        <v/>
      </c>
      <c r="H1727" s="23" t="str">
        <f>IF(D1727="","",VLOOKUP(D1727,MASTERLIST!$A:$E,2,FALSE))</f>
        <v/>
      </c>
      <c r="I1727" s="42"/>
      <c r="J1727" s="42"/>
      <c r="K1727" s="42"/>
      <c r="L1727" s="41" t="str">
        <f t="shared" si="270"/>
        <v/>
      </c>
      <c r="M1727" s="41" t="str">
        <f t="shared" si="271"/>
        <v/>
      </c>
      <c r="N1727" s="22" t="str">
        <f t="shared" si="272"/>
        <v xml:space="preserve"> </v>
      </c>
      <c r="O1727" s="22" t="str">
        <f t="shared" si="268"/>
        <v/>
      </c>
      <c r="P1727" s="22" t="str">
        <f t="shared" si="273"/>
        <v/>
      </c>
      <c r="Q1727" s="22" t="str">
        <f t="shared" si="269"/>
        <v>D2</v>
      </c>
    </row>
    <row r="1728" spans="1:17" x14ac:dyDescent="0.25">
      <c r="A1728" s="125" t="str">
        <f t="shared" si="274"/>
        <v/>
      </c>
      <c r="B1728" s="123" t="str">
        <f t="shared" si="275"/>
        <v/>
      </c>
      <c r="C1728" s="125" t="str">
        <f t="shared" si="276"/>
        <v/>
      </c>
      <c r="D1728" s="42"/>
      <c r="E1728" s="23" t="str">
        <f>IF(D1728="","",VLOOKUP(D1728,MASTERLIST!$A:$E,3,FALSE))</f>
        <v/>
      </c>
      <c r="F1728" s="23" t="str">
        <f>IF(D1728="","",VLOOKUP(D1728,MASTERLIST!$A:$E,4,FALSE))</f>
        <v/>
      </c>
      <c r="G1728" s="23" t="str">
        <f>IF(D1728="","",VLOOKUP(D1728,MASTERLIST!$A:$E,5,FALSE))</f>
        <v/>
      </c>
      <c r="H1728" s="23" t="str">
        <f>IF(D1728="","",VLOOKUP(D1728,MASTERLIST!$A:$E,2,FALSE))</f>
        <v/>
      </c>
      <c r="I1728" s="42"/>
      <c r="J1728" s="42"/>
      <c r="K1728" s="42"/>
      <c r="L1728" s="41" t="str">
        <f t="shared" si="270"/>
        <v/>
      </c>
      <c r="M1728" s="41" t="str">
        <f t="shared" si="271"/>
        <v/>
      </c>
      <c r="N1728" s="22" t="str">
        <f t="shared" si="272"/>
        <v xml:space="preserve"> </v>
      </c>
      <c r="O1728" s="22" t="str">
        <f t="shared" si="268"/>
        <v/>
      </c>
      <c r="P1728" s="22" t="str">
        <f t="shared" si="273"/>
        <v/>
      </c>
      <c r="Q1728" s="22" t="str">
        <f t="shared" si="269"/>
        <v>D2</v>
      </c>
    </row>
    <row r="1729" spans="1:17" x14ac:dyDescent="0.25">
      <c r="A1729" s="125" t="str">
        <f t="shared" si="274"/>
        <v/>
      </c>
      <c r="B1729" s="123" t="str">
        <f t="shared" si="275"/>
        <v/>
      </c>
      <c r="C1729" s="125" t="str">
        <f t="shared" si="276"/>
        <v/>
      </c>
      <c r="D1729" s="42"/>
      <c r="E1729" s="23" t="str">
        <f>IF(D1729="","",VLOOKUP(D1729,MASTERLIST!$A:$E,3,FALSE))</f>
        <v/>
      </c>
      <c r="F1729" s="23" t="str">
        <f>IF(D1729="","",VLOOKUP(D1729,MASTERLIST!$A:$E,4,FALSE))</f>
        <v/>
      </c>
      <c r="G1729" s="23" t="str">
        <f>IF(D1729="","",VLOOKUP(D1729,MASTERLIST!$A:$E,5,FALSE))</f>
        <v/>
      </c>
      <c r="H1729" s="23" t="str">
        <f>IF(D1729="","",VLOOKUP(D1729,MASTERLIST!$A:$E,2,FALSE))</f>
        <v/>
      </c>
      <c r="I1729" s="42"/>
      <c r="J1729" s="42"/>
      <c r="K1729" s="42"/>
      <c r="L1729" s="41" t="str">
        <f t="shared" si="270"/>
        <v/>
      </c>
      <c r="M1729" s="41" t="str">
        <f t="shared" si="271"/>
        <v/>
      </c>
      <c r="N1729" s="22" t="str">
        <f t="shared" si="272"/>
        <v xml:space="preserve"> </v>
      </c>
      <c r="O1729" s="22" t="str">
        <f t="shared" si="268"/>
        <v/>
      </c>
      <c r="P1729" s="22" t="str">
        <f t="shared" si="273"/>
        <v/>
      </c>
      <c r="Q1729" s="22" t="str">
        <f t="shared" si="269"/>
        <v>D2</v>
      </c>
    </row>
    <row r="1730" spans="1:17" x14ac:dyDescent="0.25">
      <c r="A1730" s="125" t="str">
        <f t="shared" si="274"/>
        <v/>
      </c>
      <c r="B1730" s="123" t="str">
        <f t="shared" si="275"/>
        <v/>
      </c>
      <c r="C1730" s="125" t="str">
        <f t="shared" si="276"/>
        <v/>
      </c>
      <c r="D1730" s="42"/>
      <c r="E1730" s="23" t="str">
        <f>IF(D1730="","",VLOOKUP(D1730,MASTERLIST!$A:$E,3,FALSE))</f>
        <v/>
      </c>
      <c r="F1730" s="23" t="str">
        <f>IF(D1730="","",VLOOKUP(D1730,MASTERLIST!$A:$E,4,FALSE))</f>
        <v/>
      </c>
      <c r="G1730" s="23" t="str">
        <f>IF(D1730="","",VLOOKUP(D1730,MASTERLIST!$A:$E,5,FALSE))</f>
        <v/>
      </c>
      <c r="H1730" s="23" t="str">
        <f>IF(D1730="","",VLOOKUP(D1730,MASTERLIST!$A:$E,2,FALSE))</f>
        <v/>
      </c>
      <c r="I1730" s="42"/>
      <c r="J1730" s="42"/>
      <c r="K1730" s="42"/>
      <c r="L1730" s="41" t="str">
        <f t="shared" si="270"/>
        <v/>
      </c>
      <c r="M1730" s="41" t="str">
        <f t="shared" si="271"/>
        <v/>
      </c>
      <c r="N1730" s="22" t="str">
        <f t="shared" si="272"/>
        <v xml:space="preserve"> </v>
      </c>
      <c r="O1730" s="22" t="str">
        <f t="shared" si="268"/>
        <v/>
      </c>
      <c r="P1730" s="22" t="str">
        <f t="shared" si="273"/>
        <v/>
      </c>
      <c r="Q1730" s="22" t="str">
        <f t="shared" si="269"/>
        <v>D2</v>
      </c>
    </row>
    <row r="1731" spans="1:17" x14ac:dyDescent="0.25">
      <c r="A1731" s="125" t="str">
        <f t="shared" si="274"/>
        <v/>
      </c>
      <c r="B1731" s="123" t="str">
        <f t="shared" si="275"/>
        <v/>
      </c>
      <c r="C1731" s="125" t="str">
        <f t="shared" si="276"/>
        <v/>
      </c>
      <c r="D1731" s="42"/>
      <c r="E1731" s="23" t="str">
        <f>IF(D1731="","",VLOOKUP(D1731,MASTERLIST!$A:$E,3,FALSE))</f>
        <v/>
      </c>
      <c r="F1731" s="23" t="str">
        <f>IF(D1731="","",VLOOKUP(D1731,MASTERLIST!$A:$E,4,FALSE))</f>
        <v/>
      </c>
      <c r="G1731" s="23" t="str">
        <f>IF(D1731="","",VLOOKUP(D1731,MASTERLIST!$A:$E,5,FALSE))</f>
        <v/>
      </c>
      <c r="H1731" s="23" t="str">
        <f>IF(D1731="","",VLOOKUP(D1731,MASTERLIST!$A:$E,2,FALSE))</f>
        <v/>
      </c>
      <c r="I1731" s="42"/>
      <c r="J1731" s="42"/>
      <c r="K1731" s="42"/>
      <c r="L1731" s="41" t="str">
        <f t="shared" si="270"/>
        <v/>
      </c>
      <c r="M1731" s="41" t="str">
        <f t="shared" si="271"/>
        <v/>
      </c>
      <c r="N1731" s="22" t="str">
        <f t="shared" si="272"/>
        <v xml:space="preserve"> </v>
      </c>
      <c r="O1731" s="22" t="str">
        <f t="shared" ref="O1731:O1794" si="277">IFERROR(VLOOKUP(G1731,$R$2:$S$15,2,),"")</f>
        <v/>
      </c>
      <c r="P1731" s="22" t="str">
        <f t="shared" si="273"/>
        <v/>
      </c>
      <c r="Q1731" s="22" t="str">
        <f t="shared" ref="Q1731:Q1794" si="278">IF(A1731="","D2",RIGHT(A1731,2))</f>
        <v>D2</v>
      </c>
    </row>
    <row r="1732" spans="1:17" x14ac:dyDescent="0.25">
      <c r="A1732" s="125" t="str">
        <f t="shared" si="274"/>
        <v/>
      </c>
      <c r="B1732" s="123" t="str">
        <f t="shared" si="275"/>
        <v/>
      </c>
      <c r="C1732" s="125" t="str">
        <f t="shared" si="276"/>
        <v/>
      </c>
      <c r="D1732" s="42"/>
      <c r="E1732" s="23" t="str">
        <f>IF(D1732="","",VLOOKUP(D1732,MASTERLIST!$A:$E,3,FALSE))</f>
        <v/>
      </c>
      <c r="F1732" s="23" t="str">
        <f>IF(D1732="","",VLOOKUP(D1732,MASTERLIST!$A:$E,4,FALSE))</f>
        <v/>
      </c>
      <c r="G1732" s="23" t="str">
        <f>IF(D1732="","",VLOOKUP(D1732,MASTERLIST!$A:$E,5,FALSE))</f>
        <v/>
      </c>
      <c r="H1732" s="23" t="str">
        <f>IF(D1732="","",VLOOKUP(D1732,MASTERLIST!$A:$E,2,FALSE))</f>
        <v/>
      </c>
      <c r="I1732" s="42"/>
      <c r="J1732" s="42"/>
      <c r="K1732" s="42"/>
      <c r="L1732" s="41" t="str">
        <f t="shared" si="270"/>
        <v/>
      </c>
      <c r="M1732" s="41" t="str">
        <f t="shared" si="271"/>
        <v/>
      </c>
      <c r="N1732" s="22" t="str">
        <f t="shared" si="272"/>
        <v xml:space="preserve"> </v>
      </c>
      <c r="O1732" s="22" t="str">
        <f t="shared" si="277"/>
        <v/>
      </c>
      <c r="P1732" s="22" t="str">
        <f t="shared" si="273"/>
        <v/>
      </c>
      <c r="Q1732" s="22" t="str">
        <f t="shared" si="278"/>
        <v>D2</v>
      </c>
    </row>
    <row r="1733" spans="1:17" x14ac:dyDescent="0.25">
      <c r="A1733" s="125" t="str">
        <f t="shared" si="274"/>
        <v/>
      </c>
      <c r="B1733" s="123" t="str">
        <f t="shared" si="275"/>
        <v/>
      </c>
      <c r="C1733" s="125" t="str">
        <f t="shared" si="276"/>
        <v/>
      </c>
      <c r="D1733" s="42"/>
      <c r="E1733" s="23" t="str">
        <f>IF(D1733="","",VLOOKUP(D1733,MASTERLIST!$A:$E,3,FALSE))</f>
        <v/>
      </c>
      <c r="F1733" s="23" t="str">
        <f>IF(D1733="","",VLOOKUP(D1733,MASTERLIST!$A:$E,4,FALSE))</f>
        <v/>
      </c>
      <c r="G1733" s="23" t="str">
        <f>IF(D1733="","",VLOOKUP(D1733,MASTERLIST!$A:$E,5,FALSE))</f>
        <v/>
      </c>
      <c r="H1733" s="23" t="str">
        <f>IF(D1733="","",VLOOKUP(D1733,MASTERLIST!$A:$E,2,FALSE))</f>
        <v/>
      </c>
      <c r="I1733" s="42"/>
      <c r="J1733" s="42"/>
      <c r="K1733" s="42"/>
      <c r="L1733" s="41" t="str">
        <f t="shared" si="270"/>
        <v/>
      </c>
      <c r="M1733" s="41" t="str">
        <f t="shared" si="271"/>
        <v/>
      </c>
      <c r="N1733" s="22" t="str">
        <f t="shared" si="272"/>
        <v xml:space="preserve"> </v>
      </c>
      <c r="O1733" s="22" t="str">
        <f t="shared" si="277"/>
        <v/>
      </c>
      <c r="P1733" s="22" t="str">
        <f t="shared" si="273"/>
        <v/>
      </c>
      <c r="Q1733" s="22" t="str">
        <f t="shared" si="278"/>
        <v>D2</v>
      </c>
    </row>
    <row r="1734" spans="1:17" x14ac:dyDescent="0.25">
      <c r="A1734" s="125" t="str">
        <f t="shared" si="274"/>
        <v/>
      </c>
      <c r="B1734" s="123" t="str">
        <f t="shared" si="275"/>
        <v/>
      </c>
      <c r="C1734" s="125" t="str">
        <f t="shared" si="276"/>
        <v/>
      </c>
      <c r="D1734" s="42"/>
      <c r="E1734" s="23" t="str">
        <f>IF(D1734="","",VLOOKUP(D1734,MASTERLIST!$A:$E,3,FALSE))</f>
        <v/>
      </c>
      <c r="F1734" s="23" t="str">
        <f>IF(D1734="","",VLOOKUP(D1734,MASTERLIST!$A:$E,4,FALSE))</f>
        <v/>
      </c>
      <c r="G1734" s="23" t="str">
        <f>IF(D1734="","",VLOOKUP(D1734,MASTERLIST!$A:$E,5,FALSE))</f>
        <v/>
      </c>
      <c r="H1734" s="23" t="str">
        <f>IF(D1734="","",VLOOKUP(D1734,MASTERLIST!$A:$E,2,FALSE))</f>
        <v/>
      </c>
      <c r="I1734" s="42"/>
      <c r="J1734" s="42"/>
      <c r="K1734" s="42"/>
      <c r="L1734" s="41" t="str">
        <f t="shared" si="270"/>
        <v/>
      </c>
      <c r="M1734" s="41" t="str">
        <f t="shared" si="271"/>
        <v/>
      </c>
      <c r="N1734" s="22" t="str">
        <f t="shared" si="272"/>
        <v xml:space="preserve"> </v>
      </c>
      <c r="O1734" s="22" t="str">
        <f t="shared" si="277"/>
        <v/>
      </c>
      <c r="P1734" s="22" t="str">
        <f t="shared" si="273"/>
        <v/>
      </c>
      <c r="Q1734" s="22" t="str">
        <f t="shared" si="278"/>
        <v>D2</v>
      </c>
    </row>
    <row r="1735" spans="1:17" x14ac:dyDescent="0.25">
      <c r="A1735" s="125" t="str">
        <f t="shared" si="274"/>
        <v/>
      </c>
      <c r="B1735" s="123" t="str">
        <f t="shared" si="275"/>
        <v/>
      </c>
      <c r="C1735" s="125" t="str">
        <f t="shared" si="276"/>
        <v/>
      </c>
      <c r="D1735" s="42"/>
      <c r="E1735" s="23" t="str">
        <f>IF(D1735="","",VLOOKUP(D1735,MASTERLIST!$A:$E,3,FALSE))</f>
        <v/>
      </c>
      <c r="F1735" s="23" t="str">
        <f>IF(D1735="","",VLOOKUP(D1735,MASTERLIST!$A:$E,4,FALSE))</f>
        <v/>
      </c>
      <c r="G1735" s="23" t="str">
        <f>IF(D1735="","",VLOOKUP(D1735,MASTERLIST!$A:$E,5,FALSE))</f>
        <v/>
      </c>
      <c r="H1735" s="23" t="str">
        <f>IF(D1735="","",VLOOKUP(D1735,MASTERLIST!$A:$E,2,FALSE))</f>
        <v/>
      </c>
      <c r="I1735" s="42"/>
      <c r="J1735" s="42"/>
      <c r="K1735" s="42"/>
      <c r="L1735" s="41" t="str">
        <f t="shared" si="270"/>
        <v/>
      </c>
      <c r="M1735" s="41" t="str">
        <f t="shared" si="271"/>
        <v/>
      </c>
      <c r="N1735" s="22" t="str">
        <f t="shared" si="272"/>
        <v xml:space="preserve"> </v>
      </c>
      <c r="O1735" s="22" t="str">
        <f t="shared" si="277"/>
        <v/>
      </c>
      <c r="P1735" s="22" t="str">
        <f t="shared" si="273"/>
        <v/>
      </c>
      <c r="Q1735" s="22" t="str">
        <f t="shared" si="278"/>
        <v>D2</v>
      </c>
    </row>
    <row r="1736" spans="1:17" x14ac:dyDescent="0.25">
      <c r="A1736" s="125" t="str">
        <f t="shared" si="274"/>
        <v/>
      </c>
      <c r="B1736" s="123" t="str">
        <f t="shared" si="275"/>
        <v/>
      </c>
      <c r="C1736" s="125" t="str">
        <f t="shared" si="276"/>
        <v/>
      </c>
      <c r="D1736" s="42"/>
      <c r="E1736" s="23" t="str">
        <f>IF(D1736="","",VLOOKUP(D1736,MASTERLIST!$A:$E,3,FALSE))</f>
        <v/>
      </c>
      <c r="F1736" s="23" t="str">
        <f>IF(D1736="","",VLOOKUP(D1736,MASTERLIST!$A:$E,4,FALSE))</f>
        <v/>
      </c>
      <c r="G1736" s="23" t="str">
        <f>IF(D1736="","",VLOOKUP(D1736,MASTERLIST!$A:$E,5,FALSE))</f>
        <v/>
      </c>
      <c r="H1736" s="23" t="str">
        <f>IF(D1736="","",VLOOKUP(D1736,MASTERLIST!$A:$E,2,FALSE))</f>
        <v/>
      </c>
      <c r="I1736" s="42"/>
      <c r="J1736" s="42"/>
      <c r="K1736" s="42"/>
      <c r="L1736" s="41" t="str">
        <f t="shared" si="270"/>
        <v/>
      </c>
      <c r="M1736" s="41" t="str">
        <f t="shared" si="271"/>
        <v/>
      </c>
      <c r="N1736" s="22" t="str">
        <f t="shared" si="272"/>
        <v xml:space="preserve"> </v>
      </c>
      <c r="O1736" s="22" t="str">
        <f t="shared" si="277"/>
        <v/>
      </c>
      <c r="P1736" s="22" t="str">
        <f t="shared" si="273"/>
        <v/>
      </c>
      <c r="Q1736" s="22" t="str">
        <f t="shared" si="278"/>
        <v>D2</v>
      </c>
    </row>
    <row r="1737" spans="1:17" x14ac:dyDescent="0.25">
      <c r="A1737" s="125" t="str">
        <f t="shared" si="274"/>
        <v/>
      </c>
      <c r="B1737" s="123" t="str">
        <f t="shared" si="275"/>
        <v/>
      </c>
      <c r="C1737" s="125" t="str">
        <f t="shared" si="276"/>
        <v/>
      </c>
      <c r="D1737" s="42"/>
      <c r="E1737" s="23" t="str">
        <f>IF(D1737="","",VLOOKUP(D1737,MASTERLIST!$A:$E,3,FALSE))</f>
        <v/>
      </c>
      <c r="F1737" s="23" t="str">
        <f>IF(D1737="","",VLOOKUP(D1737,MASTERLIST!$A:$E,4,FALSE))</f>
        <v/>
      </c>
      <c r="G1737" s="23" t="str">
        <f>IF(D1737="","",VLOOKUP(D1737,MASTERLIST!$A:$E,5,FALSE))</f>
        <v/>
      </c>
      <c r="H1737" s="23" t="str">
        <f>IF(D1737="","",VLOOKUP(D1737,MASTERLIST!$A:$E,2,FALSE))</f>
        <v/>
      </c>
      <c r="I1737" s="42"/>
      <c r="J1737" s="42"/>
      <c r="K1737" s="42"/>
      <c r="L1737" s="41" t="str">
        <f t="shared" si="270"/>
        <v/>
      </c>
      <c r="M1737" s="41" t="str">
        <f t="shared" si="271"/>
        <v/>
      </c>
      <c r="N1737" s="22" t="str">
        <f t="shared" si="272"/>
        <v xml:space="preserve"> </v>
      </c>
      <c r="O1737" s="22" t="str">
        <f t="shared" si="277"/>
        <v/>
      </c>
      <c r="P1737" s="22" t="str">
        <f t="shared" si="273"/>
        <v/>
      </c>
      <c r="Q1737" s="22" t="str">
        <f t="shared" si="278"/>
        <v>D2</v>
      </c>
    </row>
    <row r="1738" spans="1:17" x14ac:dyDescent="0.25">
      <c r="A1738" s="125" t="str">
        <f t="shared" si="274"/>
        <v/>
      </c>
      <c r="B1738" s="123" t="str">
        <f t="shared" si="275"/>
        <v/>
      </c>
      <c r="C1738" s="125" t="str">
        <f t="shared" si="276"/>
        <v/>
      </c>
      <c r="D1738" s="42"/>
      <c r="E1738" s="23" t="str">
        <f>IF(D1738="","",VLOOKUP(D1738,MASTERLIST!$A:$E,3,FALSE))</f>
        <v/>
      </c>
      <c r="F1738" s="23" t="str">
        <f>IF(D1738="","",VLOOKUP(D1738,MASTERLIST!$A:$E,4,FALSE))</f>
        <v/>
      </c>
      <c r="G1738" s="23" t="str">
        <f>IF(D1738="","",VLOOKUP(D1738,MASTERLIST!$A:$E,5,FALSE))</f>
        <v/>
      </c>
      <c r="H1738" s="23" t="str">
        <f>IF(D1738="","",VLOOKUP(D1738,MASTERLIST!$A:$E,2,FALSE))</f>
        <v/>
      </c>
      <c r="I1738" s="42"/>
      <c r="J1738" s="42"/>
      <c r="K1738" s="42"/>
      <c r="L1738" s="41" t="str">
        <f t="shared" si="270"/>
        <v/>
      </c>
      <c r="M1738" s="41" t="str">
        <f t="shared" si="271"/>
        <v/>
      </c>
      <c r="N1738" s="22" t="str">
        <f t="shared" si="272"/>
        <v xml:space="preserve"> </v>
      </c>
      <c r="O1738" s="22" t="str">
        <f t="shared" si="277"/>
        <v/>
      </c>
      <c r="P1738" s="22" t="str">
        <f t="shared" si="273"/>
        <v/>
      </c>
      <c r="Q1738" s="22" t="str">
        <f t="shared" si="278"/>
        <v>D2</v>
      </c>
    </row>
    <row r="1739" spans="1:17" x14ac:dyDescent="0.25">
      <c r="A1739" s="125" t="str">
        <f t="shared" si="274"/>
        <v/>
      </c>
      <c r="B1739" s="123" t="str">
        <f t="shared" si="275"/>
        <v/>
      </c>
      <c r="C1739" s="125" t="str">
        <f t="shared" si="276"/>
        <v/>
      </c>
      <c r="D1739" s="42"/>
      <c r="E1739" s="23" t="str">
        <f>IF(D1739="","",VLOOKUP(D1739,MASTERLIST!$A:$E,3,FALSE))</f>
        <v/>
      </c>
      <c r="F1739" s="23" t="str">
        <f>IF(D1739="","",VLOOKUP(D1739,MASTERLIST!$A:$E,4,FALSE))</f>
        <v/>
      </c>
      <c r="G1739" s="23" t="str">
        <f>IF(D1739="","",VLOOKUP(D1739,MASTERLIST!$A:$E,5,FALSE))</f>
        <v/>
      </c>
      <c r="H1739" s="23" t="str">
        <f>IF(D1739="","",VLOOKUP(D1739,MASTERLIST!$A:$E,2,FALSE))</f>
        <v/>
      </c>
      <c r="I1739" s="42"/>
      <c r="J1739" s="42"/>
      <c r="K1739" s="42"/>
      <c r="L1739" s="41" t="str">
        <f t="shared" si="270"/>
        <v/>
      </c>
      <c r="M1739" s="41" t="str">
        <f t="shared" si="271"/>
        <v/>
      </c>
      <c r="N1739" s="22" t="str">
        <f t="shared" si="272"/>
        <v xml:space="preserve"> </v>
      </c>
      <c r="O1739" s="22" t="str">
        <f t="shared" si="277"/>
        <v/>
      </c>
      <c r="P1739" s="22" t="str">
        <f t="shared" si="273"/>
        <v/>
      </c>
      <c r="Q1739" s="22" t="str">
        <f t="shared" si="278"/>
        <v>D2</v>
      </c>
    </row>
    <row r="1740" spans="1:17" x14ac:dyDescent="0.25">
      <c r="A1740" s="125" t="str">
        <f t="shared" si="274"/>
        <v/>
      </c>
      <c r="B1740" s="123" t="str">
        <f t="shared" si="275"/>
        <v/>
      </c>
      <c r="C1740" s="125" t="str">
        <f t="shared" si="276"/>
        <v/>
      </c>
      <c r="D1740" s="42"/>
      <c r="E1740" s="23" t="str">
        <f>IF(D1740="","",VLOOKUP(D1740,MASTERLIST!$A:$E,3,FALSE))</f>
        <v/>
      </c>
      <c r="F1740" s="23" t="str">
        <f>IF(D1740="","",VLOOKUP(D1740,MASTERLIST!$A:$E,4,FALSE))</f>
        <v/>
      </c>
      <c r="G1740" s="23" t="str">
        <f>IF(D1740="","",VLOOKUP(D1740,MASTERLIST!$A:$E,5,FALSE))</f>
        <v/>
      </c>
      <c r="H1740" s="23" t="str">
        <f>IF(D1740="","",VLOOKUP(D1740,MASTERLIST!$A:$E,2,FALSE))</f>
        <v/>
      </c>
      <c r="I1740" s="42"/>
      <c r="J1740" s="42"/>
      <c r="K1740" s="42"/>
      <c r="L1740" s="41" t="str">
        <f t="shared" si="270"/>
        <v/>
      </c>
      <c r="M1740" s="41" t="str">
        <f t="shared" si="271"/>
        <v/>
      </c>
      <c r="N1740" s="22" t="str">
        <f t="shared" si="272"/>
        <v xml:space="preserve"> </v>
      </c>
      <c r="O1740" s="22" t="str">
        <f t="shared" si="277"/>
        <v/>
      </c>
      <c r="P1740" s="22" t="str">
        <f t="shared" si="273"/>
        <v/>
      </c>
      <c r="Q1740" s="22" t="str">
        <f t="shared" si="278"/>
        <v>D2</v>
      </c>
    </row>
    <row r="1741" spans="1:17" x14ac:dyDescent="0.25">
      <c r="A1741" s="125" t="str">
        <f t="shared" si="274"/>
        <v/>
      </c>
      <c r="B1741" s="123" t="str">
        <f t="shared" si="275"/>
        <v/>
      </c>
      <c r="C1741" s="125" t="str">
        <f t="shared" si="276"/>
        <v/>
      </c>
      <c r="D1741" s="42"/>
      <c r="E1741" s="23" t="str">
        <f>IF(D1741="","",VLOOKUP(D1741,MASTERLIST!$A:$E,3,FALSE))</f>
        <v/>
      </c>
      <c r="F1741" s="23" t="str">
        <f>IF(D1741="","",VLOOKUP(D1741,MASTERLIST!$A:$E,4,FALSE))</f>
        <v/>
      </c>
      <c r="G1741" s="23" t="str">
        <f>IF(D1741="","",VLOOKUP(D1741,MASTERLIST!$A:$E,5,FALSE))</f>
        <v/>
      </c>
      <c r="H1741" s="23" t="str">
        <f>IF(D1741="","",VLOOKUP(D1741,MASTERLIST!$A:$E,2,FALSE))</f>
        <v/>
      </c>
      <c r="I1741" s="42"/>
      <c r="J1741" s="42"/>
      <c r="K1741" s="42"/>
      <c r="L1741" s="41" t="str">
        <f t="shared" si="270"/>
        <v/>
      </c>
      <c r="M1741" s="41" t="str">
        <f t="shared" si="271"/>
        <v/>
      </c>
      <c r="N1741" s="22" t="str">
        <f t="shared" si="272"/>
        <v xml:space="preserve"> </v>
      </c>
      <c r="O1741" s="22" t="str">
        <f t="shared" si="277"/>
        <v/>
      </c>
      <c r="P1741" s="22" t="str">
        <f t="shared" si="273"/>
        <v/>
      </c>
      <c r="Q1741" s="22" t="str">
        <f t="shared" si="278"/>
        <v>D2</v>
      </c>
    </row>
    <row r="1742" spans="1:17" x14ac:dyDescent="0.25">
      <c r="A1742" s="125" t="str">
        <f t="shared" si="274"/>
        <v/>
      </c>
      <c r="B1742" s="123" t="str">
        <f t="shared" si="275"/>
        <v/>
      </c>
      <c r="C1742" s="125" t="str">
        <f t="shared" si="276"/>
        <v/>
      </c>
      <c r="D1742" s="42"/>
      <c r="E1742" s="23" t="str">
        <f>IF(D1742="","",VLOOKUP(D1742,MASTERLIST!$A:$E,3,FALSE))</f>
        <v/>
      </c>
      <c r="F1742" s="23" t="str">
        <f>IF(D1742="","",VLOOKUP(D1742,MASTERLIST!$A:$E,4,FALSE))</f>
        <v/>
      </c>
      <c r="G1742" s="23" t="str">
        <f>IF(D1742="","",VLOOKUP(D1742,MASTERLIST!$A:$E,5,FALSE))</f>
        <v/>
      </c>
      <c r="H1742" s="23" t="str">
        <f>IF(D1742="","",VLOOKUP(D1742,MASTERLIST!$A:$E,2,FALSE))</f>
        <v/>
      </c>
      <c r="I1742" s="42"/>
      <c r="J1742" s="42"/>
      <c r="K1742" s="42"/>
      <c r="L1742" s="41" t="str">
        <f t="shared" si="270"/>
        <v/>
      </c>
      <c r="M1742" s="41" t="str">
        <f t="shared" si="271"/>
        <v/>
      </c>
      <c r="N1742" s="22" t="str">
        <f t="shared" si="272"/>
        <v xml:space="preserve"> </v>
      </c>
      <c r="O1742" s="22" t="str">
        <f t="shared" si="277"/>
        <v/>
      </c>
      <c r="P1742" s="22" t="str">
        <f t="shared" si="273"/>
        <v/>
      </c>
      <c r="Q1742" s="22" t="str">
        <f t="shared" si="278"/>
        <v>D2</v>
      </c>
    </row>
    <row r="1743" spans="1:17" x14ac:dyDescent="0.25">
      <c r="A1743" s="125" t="str">
        <f t="shared" si="274"/>
        <v/>
      </c>
      <c r="B1743" s="123" t="str">
        <f t="shared" si="275"/>
        <v/>
      </c>
      <c r="C1743" s="125" t="str">
        <f t="shared" si="276"/>
        <v/>
      </c>
      <c r="D1743" s="42"/>
      <c r="E1743" s="23" t="str">
        <f>IF(D1743="","",VLOOKUP(D1743,MASTERLIST!$A:$E,3,FALSE))</f>
        <v/>
      </c>
      <c r="F1743" s="23" t="str">
        <f>IF(D1743="","",VLOOKUP(D1743,MASTERLIST!$A:$E,4,FALSE))</f>
        <v/>
      </c>
      <c r="G1743" s="23" t="str">
        <f>IF(D1743="","",VLOOKUP(D1743,MASTERLIST!$A:$E,5,FALSE))</f>
        <v/>
      </c>
      <c r="H1743" s="23" t="str">
        <f>IF(D1743="","",VLOOKUP(D1743,MASTERLIST!$A:$E,2,FALSE))</f>
        <v/>
      </c>
      <c r="I1743" s="42"/>
      <c r="J1743" s="42"/>
      <c r="K1743" s="42"/>
      <c r="L1743" s="41" t="str">
        <f t="shared" si="270"/>
        <v/>
      </c>
      <c r="M1743" s="41" t="str">
        <f t="shared" si="271"/>
        <v/>
      </c>
      <c r="N1743" s="22" t="str">
        <f t="shared" si="272"/>
        <v xml:space="preserve"> </v>
      </c>
      <c r="O1743" s="22" t="str">
        <f t="shared" si="277"/>
        <v/>
      </c>
      <c r="P1743" s="22" t="str">
        <f t="shared" si="273"/>
        <v/>
      </c>
      <c r="Q1743" s="22" t="str">
        <f t="shared" si="278"/>
        <v>D2</v>
      </c>
    </row>
    <row r="1744" spans="1:17" x14ac:dyDescent="0.25">
      <c r="A1744" s="125" t="str">
        <f t="shared" si="274"/>
        <v/>
      </c>
      <c r="B1744" s="123" t="str">
        <f t="shared" si="275"/>
        <v/>
      </c>
      <c r="C1744" s="125" t="str">
        <f t="shared" si="276"/>
        <v/>
      </c>
      <c r="D1744" s="42"/>
      <c r="E1744" s="23" t="str">
        <f>IF(D1744="","",VLOOKUP(D1744,MASTERLIST!$A:$E,3,FALSE))</f>
        <v/>
      </c>
      <c r="F1744" s="23" t="str">
        <f>IF(D1744="","",VLOOKUP(D1744,MASTERLIST!$A:$E,4,FALSE))</f>
        <v/>
      </c>
      <c r="G1744" s="23" t="str">
        <f>IF(D1744="","",VLOOKUP(D1744,MASTERLIST!$A:$E,5,FALSE))</f>
        <v/>
      </c>
      <c r="H1744" s="23" t="str">
        <f>IF(D1744="","",VLOOKUP(D1744,MASTERLIST!$A:$E,2,FALSE))</f>
        <v/>
      </c>
      <c r="I1744" s="42"/>
      <c r="J1744" s="42"/>
      <c r="K1744" s="42"/>
      <c r="L1744" s="41" t="str">
        <f t="shared" si="270"/>
        <v/>
      </c>
      <c r="M1744" s="41" t="str">
        <f t="shared" si="271"/>
        <v/>
      </c>
      <c r="N1744" s="22" t="str">
        <f t="shared" si="272"/>
        <v xml:space="preserve"> </v>
      </c>
      <c r="O1744" s="22" t="str">
        <f t="shared" si="277"/>
        <v/>
      </c>
      <c r="P1744" s="22" t="str">
        <f t="shared" si="273"/>
        <v/>
      </c>
      <c r="Q1744" s="22" t="str">
        <f t="shared" si="278"/>
        <v>D2</v>
      </c>
    </row>
    <row r="1745" spans="1:17" x14ac:dyDescent="0.25">
      <c r="A1745" s="125" t="str">
        <f t="shared" si="274"/>
        <v/>
      </c>
      <c r="B1745" s="123" t="str">
        <f t="shared" si="275"/>
        <v/>
      </c>
      <c r="C1745" s="125" t="str">
        <f t="shared" si="276"/>
        <v/>
      </c>
      <c r="D1745" s="42"/>
      <c r="E1745" s="23" t="str">
        <f>IF(D1745="","",VLOOKUP(D1745,MASTERLIST!$A:$E,3,FALSE))</f>
        <v/>
      </c>
      <c r="F1745" s="23" t="str">
        <f>IF(D1745="","",VLOOKUP(D1745,MASTERLIST!$A:$E,4,FALSE))</f>
        <v/>
      </c>
      <c r="G1745" s="23" t="str">
        <f>IF(D1745="","",VLOOKUP(D1745,MASTERLIST!$A:$E,5,FALSE))</f>
        <v/>
      </c>
      <c r="H1745" s="23" t="str">
        <f>IF(D1745="","",VLOOKUP(D1745,MASTERLIST!$A:$E,2,FALSE))</f>
        <v/>
      </c>
      <c r="I1745" s="42"/>
      <c r="J1745" s="42"/>
      <c r="K1745" s="42"/>
      <c r="L1745" s="41" t="str">
        <f t="shared" si="270"/>
        <v/>
      </c>
      <c r="M1745" s="41" t="str">
        <f t="shared" si="271"/>
        <v/>
      </c>
      <c r="N1745" s="22" t="str">
        <f t="shared" si="272"/>
        <v xml:space="preserve"> </v>
      </c>
      <c r="O1745" s="22" t="str">
        <f t="shared" si="277"/>
        <v/>
      </c>
      <c r="P1745" s="22" t="str">
        <f t="shared" si="273"/>
        <v/>
      </c>
      <c r="Q1745" s="22" t="str">
        <f t="shared" si="278"/>
        <v>D2</v>
      </c>
    </row>
    <row r="1746" spans="1:17" x14ac:dyDescent="0.25">
      <c r="A1746" s="125" t="str">
        <f t="shared" si="274"/>
        <v/>
      </c>
      <c r="B1746" s="123" t="str">
        <f t="shared" si="275"/>
        <v/>
      </c>
      <c r="C1746" s="125" t="str">
        <f t="shared" si="276"/>
        <v/>
      </c>
      <c r="D1746" s="42"/>
      <c r="E1746" s="23" t="str">
        <f>IF(D1746="","",VLOOKUP(D1746,MASTERLIST!$A:$E,3,FALSE))</f>
        <v/>
      </c>
      <c r="F1746" s="23" t="str">
        <f>IF(D1746="","",VLOOKUP(D1746,MASTERLIST!$A:$E,4,FALSE))</f>
        <v/>
      </c>
      <c r="G1746" s="23" t="str">
        <f>IF(D1746="","",VLOOKUP(D1746,MASTERLIST!$A:$E,5,FALSE))</f>
        <v/>
      </c>
      <c r="H1746" s="23" t="str">
        <f>IF(D1746="","",VLOOKUP(D1746,MASTERLIST!$A:$E,2,FALSE))</f>
        <v/>
      </c>
      <c r="I1746" s="42"/>
      <c r="J1746" s="42"/>
      <c r="K1746" s="42"/>
      <c r="L1746" s="41" t="str">
        <f t="shared" si="270"/>
        <v/>
      </c>
      <c r="M1746" s="41" t="str">
        <f t="shared" si="271"/>
        <v/>
      </c>
      <c r="N1746" s="22" t="str">
        <f t="shared" si="272"/>
        <v xml:space="preserve"> </v>
      </c>
      <c r="O1746" s="22" t="str">
        <f t="shared" si="277"/>
        <v/>
      </c>
      <c r="P1746" s="22" t="str">
        <f t="shared" si="273"/>
        <v/>
      </c>
      <c r="Q1746" s="22" t="str">
        <f t="shared" si="278"/>
        <v>D2</v>
      </c>
    </row>
    <row r="1747" spans="1:17" x14ac:dyDescent="0.25">
      <c r="A1747" s="125" t="str">
        <f t="shared" si="274"/>
        <v/>
      </c>
      <c r="B1747" s="123" t="str">
        <f t="shared" si="275"/>
        <v/>
      </c>
      <c r="C1747" s="125" t="str">
        <f t="shared" si="276"/>
        <v/>
      </c>
      <c r="D1747" s="42"/>
      <c r="E1747" s="23" t="str">
        <f>IF(D1747="","",VLOOKUP(D1747,MASTERLIST!$A:$E,3,FALSE))</f>
        <v/>
      </c>
      <c r="F1747" s="23" t="str">
        <f>IF(D1747="","",VLOOKUP(D1747,MASTERLIST!$A:$E,4,FALSE))</f>
        <v/>
      </c>
      <c r="G1747" s="23" t="str">
        <f>IF(D1747="","",VLOOKUP(D1747,MASTERLIST!$A:$E,5,FALSE))</f>
        <v/>
      </c>
      <c r="H1747" s="23" t="str">
        <f>IF(D1747="","",VLOOKUP(D1747,MASTERLIST!$A:$E,2,FALSE))</f>
        <v/>
      </c>
      <c r="I1747" s="42"/>
      <c r="J1747" s="42"/>
      <c r="K1747" s="42"/>
      <c r="L1747" s="41" t="str">
        <f t="shared" si="270"/>
        <v/>
      </c>
      <c r="M1747" s="41" t="str">
        <f t="shared" si="271"/>
        <v/>
      </c>
      <c r="N1747" s="22" t="str">
        <f t="shared" si="272"/>
        <v xml:space="preserve"> </v>
      </c>
      <c r="O1747" s="22" t="str">
        <f t="shared" si="277"/>
        <v/>
      </c>
      <c r="P1747" s="22" t="str">
        <f t="shared" si="273"/>
        <v/>
      </c>
      <c r="Q1747" s="22" t="str">
        <f t="shared" si="278"/>
        <v>D2</v>
      </c>
    </row>
    <row r="1748" spans="1:17" x14ac:dyDescent="0.25">
      <c r="A1748" s="125" t="str">
        <f t="shared" si="274"/>
        <v/>
      </c>
      <c r="B1748" s="123" t="str">
        <f t="shared" si="275"/>
        <v/>
      </c>
      <c r="C1748" s="125" t="str">
        <f t="shared" si="276"/>
        <v/>
      </c>
      <c r="D1748" s="42"/>
      <c r="E1748" s="23" t="str">
        <f>IF(D1748="","",VLOOKUP(D1748,MASTERLIST!$A:$E,3,FALSE))</f>
        <v/>
      </c>
      <c r="F1748" s="23" t="str">
        <f>IF(D1748="","",VLOOKUP(D1748,MASTERLIST!$A:$E,4,FALSE))</f>
        <v/>
      </c>
      <c r="G1748" s="23" t="str">
        <f>IF(D1748="","",VLOOKUP(D1748,MASTERLIST!$A:$E,5,FALSE))</f>
        <v/>
      </c>
      <c r="H1748" s="23" t="str">
        <f>IF(D1748="","",VLOOKUP(D1748,MASTERLIST!$A:$E,2,FALSE))</f>
        <v/>
      </c>
      <c r="I1748" s="42"/>
      <c r="J1748" s="42"/>
      <c r="K1748" s="42"/>
      <c r="L1748" s="41" t="str">
        <f t="shared" ref="L1748:L1811" si="279">IF(K1748="","",IF(I1748="",ROUND(HLOOKUP(J1748,kgList,K1748,FALSE),1),ROUND(HLOOKUP(I1748,kgList,K1748,FALSE),1)))</f>
        <v/>
      </c>
      <c r="M1748" s="41" t="str">
        <f t="shared" ref="M1748:M1811" si="280">IF(L1748="","",IF(COUNTA(I1748:J1748)&gt;1,"Edible or Inedible",IF(COUNTA(I1748)=1,L1748*1,IF(COUNTA(J1748)=1,L1748*1,"ERROR"))))</f>
        <v/>
      </c>
      <c r="N1748" s="22" t="str">
        <f t="shared" si="272"/>
        <v xml:space="preserve"> </v>
      </c>
      <c r="O1748" s="22" t="str">
        <f t="shared" si="277"/>
        <v/>
      </c>
      <c r="P1748" s="22" t="str">
        <f t="shared" si="273"/>
        <v/>
      </c>
      <c r="Q1748" s="22" t="str">
        <f t="shared" si="278"/>
        <v>D2</v>
      </c>
    </row>
    <row r="1749" spans="1:17" x14ac:dyDescent="0.25">
      <c r="A1749" s="125" t="str">
        <f t="shared" si="274"/>
        <v/>
      </c>
      <c r="B1749" s="123" t="str">
        <f t="shared" si="275"/>
        <v/>
      </c>
      <c r="C1749" s="125" t="str">
        <f t="shared" si="276"/>
        <v/>
      </c>
      <c r="D1749" s="42"/>
      <c r="E1749" s="23" t="str">
        <f>IF(D1749="","",VLOOKUP(D1749,MASTERLIST!$A:$E,3,FALSE))</f>
        <v/>
      </c>
      <c r="F1749" s="23" t="str">
        <f>IF(D1749="","",VLOOKUP(D1749,MASTERLIST!$A:$E,4,FALSE))</f>
        <v/>
      </c>
      <c r="G1749" s="23" t="str">
        <f>IF(D1749="","",VLOOKUP(D1749,MASTERLIST!$A:$E,5,FALSE))</f>
        <v/>
      </c>
      <c r="H1749" s="23" t="str">
        <f>IF(D1749="","",VLOOKUP(D1749,MASTERLIST!$A:$E,2,FALSE))</f>
        <v/>
      </c>
      <c r="I1749" s="42"/>
      <c r="J1749" s="42"/>
      <c r="K1749" s="42"/>
      <c r="L1749" s="41" t="str">
        <f t="shared" si="279"/>
        <v/>
      </c>
      <c r="M1749" s="41" t="str">
        <f t="shared" si="280"/>
        <v/>
      </c>
      <c r="N1749" s="22" t="str">
        <f t="shared" si="272"/>
        <v xml:space="preserve"> </v>
      </c>
      <c r="O1749" s="22" t="str">
        <f t="shared" si="277"/>
        <v/>
      </c>
      <c r="P1749" s="22" t="str">
        <f t="shared" si="273"/>
        <v/>
      </c>
      <c r="Q1749" s="22" t="str">
        <f t="shared" si="278"/>
        <v>D2</v>
      </c>
    </row>
    <row r="1750" spans="1:17" x14ac:dyDescent="0.25">
      <c r="A1750" s="125" t="str">
        <f t="shared" si="274"/>
        <v/>
      </c>
      <c r="B1750" s="123" t="str">
        <f t="shared" si="275"/>
        <v/>
      </c>
      <c r="C1750" s="125" t="str">
        <f t="shared" si="276"/>
        <v/>
      </c>
      <c r="D1750" s="42"/>
      <c r="E1750" s="23" t="str">
        <f>IF(D1750="","",VLOOKUP(D1750,MASTERLIST!$A:$E,3,FALSE))</f>
        <v/>
      </c>
      <c r="F1750" s="23" t="str">
        <f>IF(D1750="","",VLOOKUP(D1750,MASTERLIST!$A:$E,4,FALSE))</f>
        <v/>
      </c>
      <c r="G1750" s="23" t="str">
        <f>IF(D1750="","",VLOOKUP(D1750,MASTERLIST!$A:$E,5,FALSE))</f>
        <v/>
      </c>
      <c r="H1750" s="23" t="str">
        <f>IF(D1750="","",VLOOKUP(D1750,MASTERLIST!$A:$E,2,FALSE))</f>
        <v/>
      </c>
      <c r="I1750" s="42"/>
      <c r="J1750" s="42"/>
      <c r="K1750" s="42"/>
      <c r="L1750" s="41" t="str">
        <f t="shared" si="279"/>
        <v/>
      </c>
      <c r="M1750" s="41" t="str">
        <f t="shared" si="280"/>
        <v/>
      </c>
      <c r="N1750" s="22" t="str">
        <f t="shared" si="272"/>
        <v xml:space="preserve"> </v>
      </c>
      <c r="O1750" s="22" t="str">
        <f t="shared" si="277"/>
        <v/>
      </c>
      <c r="P1750" s="22" t="str">
        <f t="shared" si="273"/>
        <v/>
      </c>
      <c r="Q1750" s="22" t="str">
        <f t="shared" si="278"/>
        <v>D2</v>
      </c>
    </row>
    <row r="1751" spans="1:17" x14ac:dyDescent="0.25">
      <c r="A1751" s="125" t="str">
        <f t="shared" si="274"/>
        <v/>
      </c>
      <c r="B1751" s="123" t="str">
        <f t="shared" si="275"/>
        <v/>
      </c>
      <c r="C1751" s="125" t="str">
        <f t="shared" si="276"/>
        <v/>
      </c>
      <c r="D1751" s="42"/>
      <c r="E1751" s="23" t="str">
        <f>IF(D1751="","",VLOOKUP(D1751,MASTERLIST!$A:$E,3,FALSE))</f>
        <v/>
      </c>
      <c r="F1751" s="23" t="str">
        <f>IF(D1751="","",VLOOKUP(D1751,MASTERLIST!$A:$E,4,FALSE))</f>
        <v/>
      </c>
      <c r="G1751" s="23" t="str">
        <f>IF(D1751="","",VLOOKUP(D1751,MASTERLIST!$A:$E,5,FALSE))</f>
        <v/>
      </c>
      <c r="H1751" s="23" t="str">
        <f>IF(D1751="","",VLOOKUP(D1751,MASTERLIST!$A:$E,2,FALSE))</f>
        <v/>
      </c>
      <c r="I1751" s="42"/>
      <c r="J1751" s="42"/>
      <c r="K1751" s="42"/>
      <c r="L1751" s="41" t="str">
        <f t="shared" si="279"/>
        <v/>
      </c>
      <c r="M1751" s="41" t="str">
        <f t="shared" si="280"/>
        <v/>
      </c>
      <c r="N1751" s="22" t="str">
        <f t="shared" si="272"/>
        <v xml:space="preserve"> </v>
      </c>
      <c r="O1751" s="22" t="str">
        <f t="shared" si="277"/>
        <v/>
      </c>
      <c r="P1751" s="22" t="str">
        <f t="shared" si="273"/>
        <v/>
      </c>
      <c r="Q1751" s="22" t="str">
        <f t="shared" si="278"/>
        <v>D2</v>
      </c>
    </row>
    <row r="1752" spans="1:17" x14ac:dyDescent="0.25">
      <c r="A1752" s="125" t="str">
        <f t="shared" si="274"/>
        <v/>
      </c>
      <c r="B1752" s="123" t="str">
        <f t="shared" si="275"/>
        <v/>
      </c>
      <c r="C1752" s="125" t="str">
        <f t="shared" si="276"/>
        <v/>
      </c>
      <c r="D1752" s="42"/>
      <c r="E1752" s="23" t="str">
        <f>IF(D1752="","",VLOOKUP(D1752,MASTERLIST!$A:$E,3,FALSE))</f>
        <v/>
      </c>
      <c r="F1752" s="23" t="str">
        <f>IF(D1752="","",VLOOKUP(D1752,MASTERLIST!$A:$E,4,FALSE))</f>
        <v/>
      </c>
      <c r="G1752" s="23" t="str">
        <f>IF(D1752="","",VLOOKUP(D1752,MASTERLIST!$A:$E,5,FALSE))</f>
        <v/>
      </c>
      <c r="H1752" s="23" t="str">
        <f>IF(D1752="","",VLOOKUP(D1752,MASTERLIST!$A:$E,2,FALSE))</f>
        <v/>
      </c>
      <c r="I1752" s="42"/>
      <c r="J1752" s="42"/>
      <c r="K1752" s="42"/>
      <c r="L1752" s="41" t="str">
        <f t="shared" si="279"/>
        <v/>
      </c>
      <c r="M1752" s="41" t="str">
        <f t="shared" si="280"/>
        <v/>
      </c>
      <c r="N1752" s="22" t="str">
        <f t="shared" si="272"/>
        <v xml:space="preserve"> </v>
      </c>
      <c r="O1752" s="22" t="str">
        <f t="shared" si="277"/>
        <v/>
      </c>
      <c r="P1752" s="22" t="str">
        <f t="shared" si="273"/>
        <v/>
      </c>
      <c r="Q1752" s="22" t="str">
        <f t="shared" si="278"/>
        <v>D2</v>
      </c>
    </row>
    <row r="1753" spans="1:17" x14ac:dyDescent="0.25">
      <c r="A1753" s="125" t="str">
        <f t="shared" si="274"/>
        <v/>
      </c>
      <c r="B1753" s="123" t="str">
        <f t="shared" si="275"/>
        <v/>
      </c>
      <c r="C1753" s="125" t="str">
        <f t="shared" si="276"/>
        <v/>
      </c>
      <c r="D1753" s="42"/>
      <c r="E1753" s="23" t="str">
        <f>IF(D1753="","",VLOOKUP(D1753,MASTERLIST!$A:$E,3,FALSE))</f>
        <v/>
      </c>
      <c r="F1753" s="23" t="str">
        <f>IF(D1753="","",VLOOKUP(D1753,MASTERLIST!$A:$E,4,FALSE))</f>
        <v/>
      </c>
      <c r="G1753" s="23" t="str">
        <f>IF(D1753="","",VLOOKUP(D1753,MASTERLIST!$A:$E,5,FALSE))</f>
        <v/>
      </c>
      <c r="H1753" s="23" t="str">
        <f>IF(D1753="","",VLOOKUP(D1753,MASTERLIST!$A:$E,2,FALSE))</f>
        <v/>
      </c>
      <c r="I1753" s="42"/>
      <c r="J1753" s="42"/>
      <c r="K1753" s="42"/>
      <c r="L1753" s="41" t="str">
        <f t="shared" si="279"/>
        <v/>
      </c>
      <c r="M1753" s="41" t="str">
        <f t="shared" si="280"/>
        <v/>
      </c>
      <c r="N1753" s="22" t="str">
        <f t="shared" si="272"/>
        <v xml:space="preserve"> </v>
      </c>
      <c r="O1753" s="22" t="str">
        <f t="shared" si="277"/>
        <v/>
      </c>
      <c r="P1753" s="22" t="str">
        <f t="shared" si="273"/>
        <v/>
      </c>
      <c r="Q1753" s="22" t="str">
        <f t="shared" si="278"/>
        <v>D2</v>
      </c>
    </row>
    <row r="1754" spans="1:17" x14ac:dyDescent="0.25">
      <c r="A1754" s="125" t="str">
        <f t="shared" si="274"/>
        <v/>
      </c>
      <c r="B1754" s="123" t="str">
        <f t="shared" si="275"/>
        <v/>
      </c>
      <c r="C1754" s="125" t="str">
        <f t="shared" si="276"/>
        <v/>
      </c>
      <c r="D1754" s="42"/>
      <c r="E1754" s="23" t="str">
        <f>IF(D1754="","",VLOOKUP(D1754,MASTERLIST!$A:$E,3,FALSE))</f>
        <v/>
      </c>
      <c r="F1754" s="23" t="str">
        <f>IF(D1754="","",VLOOKUP(D1754,MASTERLIST!$A:$E,4,FALSE))</f>
        <v/>
      </c>
      <c r="G1754" s="23" t="str">
        <f>IF(D1754="","",VLOOKUP(D1754,MASTERLIST!$A:$E,5,FALSE))</f>
        <v/>
      </c>
      <c r="H1754" s="23" t="str">
        <f>IF(D1754="","",VLOOKUP(D1754,MASTERLIST!$A:$E,2,FALSE))</f>
        <v/>
      </c>
      <c r="I1754" s="42"/>
      <c r="J1754" s="42"/>
      <c r="K1754" s="42"/>
      <c r="L1754" s="41" t="str">
        <f t="shared" si="279"/>
        <v/>
      </c>
      <c r="M1754" s="41" t="str">
        <f t="shared" si="280"/>
        <v/>
      </c>
      <c r="N1754" s="22" t="str">
        <f t="shared" ref="N1754:N1817" si="281">CONCATENATE(E1754," ",F1754)</f>
        <v xml:space="preserve"> </v>
      </c>
      <c r="O1754" s="22" t="str">
        <f t="shared" si="277"/>
        <v/>
      </c>
      <c r="P1754" s="22" t="str">
        <f t="shared" ref="P1754:P1817" si="282">IF(I1754="",IF(J1754="","",$J$1),$I$1)</f>
        <v/>
      </c>
      <c r="Q1754" s="22" t="str">
        <f t="shared" si="278"/>
        <v>D2</v>
      </c>
    </row>
    <row r="1755" spans="1:17" x14ac:dyDescent="0.25">
      <c r="A1755" s="125" t="str">
        <f t="shared" si="274"/>
        <v/>
      </c>
      <c r="B1755" s="123" t="str">
        <f t="shared" si="275"/>
        <v/>
      </c>
      <c r="C1755" s="125" t="str">
        <f t="shared" si="276"/>
        <v/>
      </c>
      <c r="D1755" s="42"/>
      <c r="E1755" s="23" t="str">
        <f>IF(D1755="","",VLOOKUP(D1755,MASTERLIST!$A:$E,3,FALSE))</f>
        <v/>
      </c>
      <c r="F1755" s="23" t="str">
        <f>IF(D1755="","",VLOOKUP(D1755,MASTERLIST!$A:$E,4,FALSE))</f>
        <v/>
      </c>
      <c r="G1755" s="23" t="str">
        <f>IF(D1755="","",VLOOKUP(D1755,MASTERLIST!$A:$E,5,FALSE))</f>
        <v/>
      </c>
      <c r="H1755" s="23" t="str">
        <f>IF(D1755="","",VLOOKUP(D1755,MASTERLIST!$A:$E,2,FALSE))</f>
        <v/>
      </c>
      <c r="I1755" s="42"/>
      <c r="J1755" s="42"/>
      <c r="K1755" s="42"/>
      <c r="L1755" s="41" t="str">
        <f t="shared" si="279"/>
        <v/>
      </c>
      <c r="M1755" s="41" t="str">
        <f t="shared" si="280"/>
        <v/>
      </c>
      <c r="N1755" s="22" t="str">
        <f t="shared" si="281"/>
        <v xml:space="preserve"> </v>
      </c>
      <c r="O1755" s="22" t="str">
        <f t="shared" si="277"/>
        <v/>
      </c>
      <c r="P1755" s="22" t="str">
        <f t="shared" si="282"/>
        <v/>
      </c>
      <c r="Q1755" s="22" t="str">
        <f t="shared" si="278"/>
        <v>D2</v>
      </c>
    </row>
    <row r="1756" spans="1:17" x14ac:dyDescent="0.25">
      <c r="A1756" s="125" t="str">
        <f t="shared" si="274"/>
        <v/>
      </c>
      <c r="B1756" s="123" t="str">
        <f t="shared" si="275"/>
        <v/>
      </c>
      <c r="C1756" s="125" t="str">
        <f t="shared" si="276"/>
        <v/>
      </c>
      <c r="D1756" s="42"/>
      <c r="E1756" s="23" t="str">
        <f>IF(D1756="","",VLOOKUP(D1756,MASTERLIST!$A:$E,3,FALSE))</f>
        <v/>
      </c>
      <c r="F1756" s="23" t="str">
        <f>IF(D1756="","",VLOOKUP(D1756,MASTERLIST!$A:$E,4,FALSE))</f>
        <v/>
      </c>
      <c r="G1756" s="23" t="str">
        <f>IF(D1756="","",VLOOKUP(D1756,MASTERLIST!$A:$E,5,FALSE))</f>
        <v/>
      </c>
      <c r="H1756" s="23" t="str">
        <f>IF(D1756="","",VLOOKUP(D1756,MASTERLIST!$A:$E,2,FALSE))</f>
        <v/>
      </c>
      <c r="I1756" s="42"/>
      <c r="J1756" s="42"/>
      <c r="K1756" s="42"/>
      <c r="L1756" s="41" t="str">
        <f t="shared" si="279"/>
        <v/>
      </c>
      <c r="M1756" s="41" t="str">
        <f t="shared" si="280"/>
        <v/>
      </c>
      <c r="N1756" s="22" t="str">
        <f t="shared" si="281"/>
        <v xml:space="preserve"> </v>
      </c>
      <c r="O1756" s="22" t="str">
        <f t="shared" si="277"/>
        <v/>
      </c>
      <c r="P1756" s="22" t="str">
        <f t="shared" si="282"/>
        <v/>
      </c>
      <c r="Q1756" s="22" t="str">
        <f t="shared" si="278"/>
        <v>D2</v>
      </c>
    </row>
    <row r="1757" spans="1:17" x14ac:dyDescent="0.25">
      <c r="A1757" s="125" t="str">
        <f t="shared" si="274"/>
        <v/>
      </c>
      <c r="B1757" s="123" t="str">
        <f t="shared" si="275"/>
        <v/>
      </c>
      <c r="C1757" s="125" t="str">
        <f t="shared" si="276"/>
        <v/>
      </c>
      <c r="D1757" s="42"/>
      <c r="E1757" s="23" t="str">
        <f>IF(D1757="","",VLOOKUP(D1757,MASTERLIST!$A:$E,3,FALSE))</f>
        <v/>
      </c>
      <c r="F1757" s="23" t="str">
        <f>IF(D1757="","",VLOOKUP(D1757,MASTERLIST!$A:$E,4,FALSE))</f>
        <v/>
      </c>
      <c r="G1757" s="23" t="str">
        <f>IF(D1757="","",VLOOKUP(D1757,MASTERLIST!$A:$E,5,FALSE))</f>
        <v/>
      </c>
      <c r="H1757" s="23" t="str">
        <f>IF(D1757="","",VLOOKUP(D1757,MASTERLIST!$A:$E,2,FALSE))</f>
        <v/>
      </c>
      <c r="I1757" s="42"/>
      <c r="J1757" s="42"/>
      <c r="K1757" s="42"/>
      <c r="L1757" s="41" t="str">
        <f t="shared" si="279"/>
        <v/>
      </c>
      <c r="M1757" s="41" t="str">
        <f t="shared" si="280"/>
        <v/>
      </c>
      <c r="N1757" s="22" t="str">
        <f t="shared" si="281"/>
        <v xml:space="preserve"> </v>
      </c>
      <c r="O1757" s="22" t="str">
        <f t="shared" si="277"/>
        <v/>
      </c>
      <c r="P1757" s="22" t="str">
        <f t="shared" si="282"/>
        <v/>
      </c>
      <c r="Q1757" s="22" t="str">
        <f t="shared" si="278"/>
        <v>D2</v>
      </c>
    </row>
    <row r="1758" spans="1:17" x14ac:dyDescent="0.25">
      <c r="A1758" s="125" t="str">
        <f t="shared" si="274"/>
        <v/>
      </c>
      <c r="B1758" s="123" t="str">
        <f t="shared" si="275"/>
        <v/>
      </c>
      <c r="C1758" s="125" t="str">
        <f t="shared" si="276"/>
        <v/>
      </c>
      <c r="D1758" s="42"/>
      <c r="E1758" s="23" t="str">
        <f>IF(D1758="","",VLOOKUP(D1758,MASTERLIST!$A:$E,3,FALSE))</f>
        <v/>
      </c>
      <c r="F1758" s="23" t="str">
        <f>IF(D1758="","",VLOOKUP(D1758,MASTERLIST!$A:$E,4,FALSE))</f>
        <v/>
      </c>
      <c r="G1758" s="23" t="str">
        <f>IF(D1758="","",VLOOKUP(D1758,MASTERLIST!$A:$E,5,FALSE))</f>
        <v/>
      </c>
      <c r="H1758" s="23" t="str">
        <f>IF(D1758="","",VLOOKUP(D1758,MASTERLIST!$A:$E,2,FALSE))</f>
        <v/>
      </c>
      <c r="I1758" s="42"/>
      <c r="J1758" s="42"/>
      <c r="K1758" s="42"/>
      <c r="L1758" s="41" t="str">
        <f t="shared" si="279"/>
        <v/>
      </c>
      <c r="M1758" s="41" t="str">
        <f t="shared" si="280"/>
        <v/>
      </c>
      <c r="N1758" s="22" t="str">
        <f t="shared" si="281"/>
        <v xml:space="preserve"> </v>
      </c>
      <c r="O1758" s="22" t="str">
        <f t="shared" si="277"/>
        <v/>
      </c>
      <c r="P1758" s="22" t="str">
        <f t="shared" si="282"/>
        <v/>
      </c>
      <c r="Q1758" s="22" t="str">
        <f t="shared" si="278"/>
        <v>D2</v>
      </c>
    </row>
    <row r="1759" spans="1:17" x14ac:dyDescent="0.25">
      <c r="A1759" s="125" t="str">
        <f t="shared" si="274"/>
        <v/>
      </c>
      <c r="B1759" s="123" t="str">
        <f t="shared" si="275"/>
        <v/>
      </c>
      <c r="C1759" s="125" t="str">
        <f t="shared" si="276"/>
        <v/>
      </c>
      <c r="D1759" s="42"/>
      <c r="E1759" s="23" t="str">
        <f>IF(D1759="","",VLOOKUP(D1759,MASTERLIST!$A:$E,3,FALSE))</f>
        <v/>
      </c>
      <c r="F1759" s="23" t="str">
        <f>IF(D1759="","",VLOOKUP(D1759,MASTERLIST!$A:$E,4,FALSE))</f>
        <v/>
      </c>
      <c r="G1759" s="23" t="str">
        <f>IF(D1759="","",VLOOKUP(D1759,MASTERLIST!$A:$E,5,FALSE))</f>
        <v/>
      </c>
      <c r="H1759" s="23" t="str">
        <f>IF(D1759="","",VLOOKUP(D1759,MASTERLIST!$A:$E,2,FALSE))</f>
        <v/>
      </c>
      <c r="I1759" s="42"/>
      <c r="J1759" s="42"/>
      <c r="K1759" s="42"/>
      <c r="L1759" s="41" t="str">
        <f t="shared" si="279"/>
        <v/>
      </c>
      <c r="M1759" s="41" t="str">
        <f t="shared" si="280"/>
        <v/>
      </c>
      <c r="N1759" s="22" t="str">
        <f t="shared" si="281"/>
        <v xml:space="preserve"> </v>
      </c>
      <c r="O1759" s="22" t="str">
        <f t="shared" si="277"/>
        <v/>
      </c>
      <c r="P1759" s="22" t="str">
        <f t="shared" si="282"/>
        <v/>
      </c>
      <c r="Q1759" s="22" t="str">
        <f t="shared" si="278"/>
        <v>D2</v>
      </c>
    </row>
    <row r="1760" spans="1:17" x14ac:dyDescent="0.25">
      <c r="A1760" s="125" t="str">
        <f t="shared" si="274"/>
        <v/>
      </c>
      <c r="B1760" s="123" t="str">
        <f t="shared" si="275"/>
        <v/>
      </c>
      <c r="C1760" s="125" t="str">
        <f t="shared" si="276"/>
        <v/>
      </c>
      <c r="D1760" s="42"/>
      <c r="E1760" s="23" t="str">
        <f>IF(D1760="","",VLOOKUP(D1760,MASTERLIST!$A:$E,3,FALSE))</f>
        <v/>
      </c>
      <c r="F1760" s="23" t="str">
        <f>IF(D1760="","",VLOOKUP(D1760,MASTERLIST!$A:$E,4,FALSE))</f>
        <v/>
      </c>
      <c r="G1760" s="23" t="str">
        <f>IF(D1760="","",VLOOKUP(D1760,MASTERLIST!$A:$E,5,FALSE))</f>
        <v/>
      </c>
      <c r="H1760" s="23" t="str">
        <f>IF(D1760="","",VLOOKUP(D1760,MASTERLIST!$A:$E,2,FALSE))</f>
        <v/>
      </c>
      <c r="I1760" s="42"/>
      <c r="J1760" s="42"/>
      <c r="K1760" s="42"/>
      <c r="L1760" s="41" t="str">
        <f t="shared" si="279"/>
        <v/>
      </c>
      <c r="M1760" s="41" t="str">
        <f t="shared" si="280"/>
        <v/>
      </c>
      <c r="N1760" s="22" t="str">
        <f t="shared" si="281"/>
        <v xml:space="preserve"> </v>
      </c>
      <c r="O1760" s="22" t="str">
        <f t="shared" si="277"/>
        <v/>
      </c>
      <c r="P1760" s="22" t="str">
        <f t="shared" si="282"/>
        <v/>
      </c>
      <c r="Q1760" s="22" t="str">
        <f t="shared" si="278"/>
        <v>D2</v>
      </c>
    </row>
    <row r="1761" spans="1:17" x14ac:dyDescent="0.25">
      <c r="A1761" s="125" t="str">
        <f t="shared" si="274"/>
        <v/>
      </c>
      <c r="B1761" s="123" t="str">
        <f t="shared" si="275"/>
        <v/>
      </c>
      <c r="C1761" s="125" t="str">
        <f t="shared" si="276"/>
        <v/>
      </c>
      <c r="D1761" s="42"/>
      <c r="E1761" s="23" t="str">
        <f>IF(D1761="","",VLOOKUP(D1761,MASTERLIST!$A:$E,3,FALSE))</f>
        <v/>
      </c>
      <c r="F1761" s="23" t="str">
        <f>IF(D1761="","",VLOOKUP(D1761,MASTERLIST!$A:$E,4,FALSE))</f>
        <v/>
      </c>
      <c r="G1761" s="23" t="str">
        <f>IF(D1761="","",VLOOKUP(D1761,MASTERLIST!$A:$E,5,FALSE))</f>
        <v/>
      </c>
      <c r="H1761" s="23" t="str">
        <f>IF(D1761="","",VLOOKUP(D1761,MASTERLIST!$A:$E,2,FALSE))</f>
        <v/>
      </c>
      <c r="I1761" s="42"/>
      <c r="J1761" s="42"/>
      <c r="K1761" s="42"/>
      <c r="L1761" s="41" t="str">
        <f t="shared" si="279"/>
        <v/>
      </c>
      <c r="M1761" s="41" t="str">
        <f t="shared" si="280"/>
        <v/>
      </c>
      <c r="N1761" s="22" t="str">
        <f t="shared" si="281"/>
        <v xml:space="preserve"> </v>
      </c>
      <c r="O1761" s="22" t="str">
        <f t="shared" si="277"/>
        <v/>
      </c>
      <c r="P1761" s="22" t="str">
        <f t="shared" si="282"/>
        <v/>
      </c>
      <c r="Q1761" s="22" t="str">
        <f t="shared" si="278"/>
        <v>D2</v>
      </c>
    </row>
    <row r="1762" spans="1:17" x14ac:dyDescent="0.25">
      <c r="A1762" s="125" t="str">
        <f t="shared" si="274"/>
        <v/>
      </c>
      <c r="B1762" s="123" t="str">
        <f t="shared" si="275"/>
        <v/>
      </c>
      <c r="C1762" s="125" t="str">
        <f t="shared" si="276"/>
        <v/>
      </c>
      <c r="D1762" s="42"/>
      <c r="E1762" s="23" t="str">
        <f>IF(D1762="","",VLOOKUP(D1762,MASTERLIST!$A:$E,3,FALSE))</f>
        <v/>
      </c>
      <c r="F1762" s="23" t="str">
        <f>IF(D1762="","",VLOOKUP(D1762,MASTERLIST!$A:$E,4,FALSE))</f>
        <v/>
      </c>
      <c r="G1762" s="23" t="str">
        <f>IF(D1762="","",VLOOKUP(D1762,MASTERLIST!$A:$E,5,FALSE))</f>
        <v/>
      </c>
      <c r="H1762" s="23" t="str">
        <f>IF(D1762="","",VLOOKUP(D1762,MASTERLIST!$A:$E,2,FALSE))</f>
        <v/>
      </c>
      <c r="I1762" s="42"/>
      <c r="J1762" s="42"/>
      <c r="K1762" s="42"/>
      <c r="L1762" s="41" t="str">
        <f t="shared" si="279"/>
        <v/>
      </c>
      <c r="M1762" s="41" t="str">
        <f t="shared" si="280"/>
        <v/>
      </c>
      <c r="N1762" s="22" t="str">
        <f t="shared" si="281"/>
        <v xml:space="preserve"> </v>
      </c>
      <c r="O1762" s="22" t="str">
        <f t="shared" si="277"/>
        <v/>
      </c>
      <c r="P1762" s="22" t="str">
        <f t="shared" si="282"/>
        <v/>
      </c>
      <c r="Q1762" s="22" t="str">
        <f t="shared" si="278"/>
        <v>D2</v>
      </c>
    </row>
    <row r="1763" spans="1:17" x14ac:dyDescent="0.25">
      <c r="A1763" s="125" t="str">
        <f t="shared" si="274"/>
        <v/>
      </c>
      <c r="B1763" s="123" t="str">
        <f t="shared" si="275"/>
        <v/>
      </c>
      <c r="C1763" s="125" t="str">
        <f t="shared" si="276"/>
        <v/>
      </c>
      <c r="D1763" s="42"/>
      <c r="E1763" s="23" t="str">
        <f>IF(D1763="","",VLOOKUP(D1763,MASTERLIST!$A:$E,3,FALSE))</f>
        <v/>
      </c>
      <c r="F1763" s="23" t="str">
        <f>IF(D1763="","",VLOOKUP(D1763,MASTERLIST!$A:$E,4,FALSE))</f>
        <v/>
      </c>
      <c r="G1763" s="23" t="str">
        <f>IF(D1763="","",VLOOKUP(D1763,MASTERLIST!$A:$E,5,FALSE))</f>
        <v/>
      </c>
      <c r="H1763" s="23" t="str">
        <f>IF(D1763="","",VLOOKUP(D1763,MASTERLIST!$A:$E,2,FALSE))</f>
        <v/>
      </c>
      <c r="I1763" s="42"/>
      <c r="J1763" s="42"/>
      <c r="K1763" s="42"/>
      <c r="L1763" s="41" t="str">
        <f t="shared" si="279"/>
        <v/>
      </c>
      <c r="M1763" s="41" t="str">
        <f t="shared" si="280"/>
        <v/>
      </c>
      <c r="N1763" s="22" t="str">
        <f t="shared" si="281"/>
        <v xml:space="preserve"> </v>
      </c>
      <c r="O1763" s="22" t="str">
        <f t="shared" si="277"/>
        <v/>
      </c>
      <c r="P1763" s="22" t="str">
        <f t="shared" si="282"/>
        <v/>
      </c>
      <c r="Q1763" s="22" t="str">
        <f t="shared" si="278"/>
        <v>D2</v>
      </c>
    </row>
    <row r="1764" spans="1:17" x14ac:dyDescent="0.25">
      <c r="A1764" s="125" t="str">
        <f t="shared" ref="A1764:A1827" si="283">IF(D1764="","",A1763)</f>
        <v/>
      </c>
      <c r="B1764" s="123" t="str">
        <f t="shared" ref="B1764:B1827" si="284">IF(D1764="","",B1763)</f>
        <v/>
      </c>
      <c r="C1764" s="125" t="str">
        <f t="shared" ref="C1764:C1827" si="285">IF(D1764="","",C1763)</f>
        <v/>
      </c>
      <c r="D1764" s="42"/>
      <c r="E1764" s="23" t="str">
        <f>IF(D1764="","",VLOOKUP(D1764,MASTERLIST!$A:$E,3,FALSE))</f>
        <v/>
      </c>
      <c r="F1764" s="23" t="str">
        <f>IF(D1764="","",VLOOKUP(D1764,MASTERLIST!$A:$E,4,FALSE))</f>
        <v/>
      </c>
      <c r="G1764" s="23" t="str">
        <f>IF(D1764="","",VLOOKUP(D1764,MASTERLIST!$A:$E,5,FALSE))</f>
        <v/>
      </c>
      <c r="H1764" s="23" t="str">
        <f>IF(D1764="","",VLOOKUP(D1764,MASTERLIST!$A:$E,2,FALSE))</f>
        <v/>
      </c>
      <c r="I1764" s="42"/>
      <c r="J1764" s="42"/>
      <c r="K1764" s="42"/>
      <c r="L1764" s="41" t="str">
        <f t="shared" si="279"/>
        <v/>
      </c>
      <c r="M1764" s="41" t="str">
        <f t="shared" si="280"/>
        <v/>
      </c>
      <c r="N1764" s="22" t="str">
        <f t="shared" si="281"/>
        <v xml:space="preserve"> </v>
      </c>
      <c r="O1764" s="22" t="str">
        <f t="shared" si="277"/>
        <v/>
      </c>
      <c r="P1764" s="22" t="str">
        <f t="shared" si="282"/>
        <v/>
      </c>
      <c r="Q1764" s="22" t="str">
        <f t="shared" si="278"/>
        <v>D2</v>
      </c>
    </row>
    <row r="1765" spans="1:17" x14ac:dyDescent="0.25">
      <c r="A1765" s="125" t="str">
        <f t="shared" si="283"/>
        <v/>
      </c>
      <c r="B1765" s="123" t="str">
        <f t="shared" si="284"/>
        <v/>
      </c>
      <c r="C1765" s="125" t="str">
        <f t="shared" si="285"/>
        <v/>
      </c>
      <c r="D1765" s="42"/>
      <c r="E1765" s="23" t="str">
        <f>IF(D1765="","",VLOOKUP(D1765,MASTERLIST!$A:$E,3,FALSE))</f>
        <v/>
      </c>
      <c r="F1765" s="23" t="str">
        <f>IF(D1765="","",VLOOKUP(D1765,MASTERLIST!$A:$E,4,FALSE))</f>
        <v/>
      </c>
      <c r="G1765" s="23" t="str">
        <f>IF(D1765="","",VLOOKUP(D1765,MASTERLIST!$A:$E,5,FALSE))</f>
        <v/>
      </c>
      <c r="H1765" s="23" t="str">
        <f>IF(D1765="","",VLOOKUP(D1765,MASTERLIST!$A:$E,2,FALSE))</f>
        <v/>
      </c>
      <c r="I1765" s="42"/>
      <c r="J1765" s="42"/>
      <c r="K1765" s="42"/>
      <c r="L1765" s="41" t="str">
        <f t="shared" si="279"/>
        <v/>
      </c>
      <c r="M1765" s="41" t="str">
        <f t="shared" si="280"/>
        <v/>
      </c>
      <c r="N1765" s="22" t="str">
        <f t="shared" si="281"/>
        <v xml:space="preserve"> </v>
      </c>
      <c r="O1765" s="22" t="str">
        <f t="shared" si="277"/>
        <v/>
      </c>
      <c r="P1765" s="22" t="str">
        <f t="shared" si="282"/>
        <v/>
      </c>
      <c r="Q1765" s="22" t="str">
        <f t="shared" si="278"/>
        <v>D2</v>
      </c>
    </row>
    <row r="1766" spans="1:17" x14ac:dyDescent="0.25">
      <c r="A1766" s="125" t="str">
        <f t="shared" si="283"/>
        <v/>
      </c>
      <c r="B1766" s="123" t="str">
        <f t="shared" si="284"/>
        <v/>
      </c>
      <c r="C1766" s="125" t="str">
        <f t="shared" si="285"/>
        <v/>
      </c>
      <c r="D1766" s="42"/>
      <c r="E1766" s="23" t="str">
        <f>IF(D1766="","",VLOOKUP(D1766,MASTERLIST!$A:$E,3,FALSE))</f>
        <v/>
      </c>
      <c r="F1766" s="23" t="str">
        <f>IF(D1766="","",VLOOKUP(D1766,MASTERLIST!$A:$E,4,FALSE))</f>
        <v/>
      </c>
      <c r="G1766" s="23" t="str">
        <f>IF(D1766="","",VLOOKUP(D1766,MASTERLIST!$A:$E,5,FALSE))</f>
        <v/>
      </c>
      <c r="H1766" s="23" t="str">
        <f>IF(D1766="","",VLOOKUP(D1766,MASTERLIST!$A:$E,2,FALSE))</f>
        <v/>
      </c>
      <c r="I1766" s="42"/>
      <c r="J1766" s="42"/>
      <c r="K1766" s="42"/>
      <c r="L1766" s="41" t="str">
        <f t="shared" si="279"/>
        <v/>
      </c>
      <c r="M1766" s="41" t="str">
        <f t="shared" si="280"/>
        <v/>
      </c>
      <c r="N1766" s="22" t="str">
        <f t="shared" si="281"/>
        <v xml:space="preserve"> </v>
      </c>
      <c r="O1766" s="22" t="str">
        <f t="shared" si="277"/>
        <v/>
      </c>
      <c r="P1766" s="22" t="str">
        <f t="shared" si="282"/>
        <v/>
      </c>
      <c r="Q1766" s="22" t="str">
        <f t="shared" si="278"/>
        <v>D2</v>
      </c>
    </row>
    <row r="1767" spans="1:17" x14ac:dyDescent="0.25">
      <c r="A1767" s="125" t="str">
        <f t="shared" si="283"/>
        <v/>
      </c>
      <c r="B1767" s="123" t="str">
        <f t="shared" si="284"/>
        <v/>
      </c>
      <c r="C1767" s="125" t="str">
        <f t="shared" si="285"/>
        <v/>
      </c>
      <c r="D1767" s="42"/>
      <c r="E1767" s="23" t="str">
        <f>IF(D1767="","",VLOOKUP(D1767,MASTERLIST!$A:$E,3,FALSE))</f>
        <v/>
      </c>
      <c r="F1767" s="23" t="str">
        <f>IF(D1767="","",VLOOKUP(D1767,MASTERLIST!$A:$E,4,FALSE))</f>
        <v/>
      </c>
      <c r="G1767" s="23" t="str">
        <f>IF(D1767="","",VLOOKUP(D1767,MASTERLIST!$A:$E,5,FALSE))</f>
        <v/>
      </c>
      <c r="H1767" s="23" t="str">
        <f>IF(D1767="","",VLOOKUP(D1767,MASTERLIST!$A:$E,2,FALSE))</f>
        <v/>
      </c>
      <c r="I1767" s="42"/>
      <c r="J1767" s="42"/>
      <c r="K1767" s="42"/>
      <c r="L1767" s="41" t="str">
        <f t="shared" si="279"/>
        <v/>
      </c>
      <c r="M1767" s="41" t="str">
        <f t="shared" si="280"/>
        <v/>
      </c>
      <c r="N1767" s="22" t="str">
        <f t="shared" si="281"/>
        <v xml:space="preserve"> </v>
      </c>
      <c r="O1767" s="22" t="str">
        <f t="shared" si="277"/>
        <v/>
      </c>
      <c r="P1767" s="22" t="str">
        <f t="shared" si="282"/>
        <v/>
      </c>
      <c r="Q1767" s="22" t="str">
        <f t="shared" si="278"/>
        <v>D2</v>
      </c>
    </row>
    <row r="1768" spans="1:17" x14ac:dyDescent="0.25">
      <c r="A1768" s="125" t="str">
        <f t="shared" si="283"/>
        <v/>
      </c>
      <c r="B1768" s="123" t="str">
        <f t="shared" si="284"/>
        <v/>
      </c>
      <c r="C1768" s="125" t="str">
        <f t="shared" si="285"/>
        <v/>
      </c>
      <c r="D1768" s="42"/>
      <c r="E1768" s="23" t="str">
        <f>IF(D1768="","",VLOOKUP(D1768,MASTERLIST!$A:$E,3,FALSE))</f>
        <v/>
      </c>
      <c r="F1768" s="23" t="str">
        <f>IF(D1768="","",VLOOKUP(D1768,MASTERLIST!$A:$E,4,FALSE))</f>
        <v/>
      </c>
      <c r="G1768" s="23" t="str">
        <f>IF(D1768="","",VLOOKUP(D1768,MASTERLIST!$A:$E,5,FALSE))</f>
        <v/>
      </c>
      <c r="H1768" s="23" t="str">
        <f>IF(D1768="","",VLOOKUP(D1768,MASTERLIST!$A:$E,2,FALSE))</f>
        <v/>
      </c>
      <c r="I1768" s="42"/>
      <c r="J1768" s="42"/>
      <c r="K1768" s="42"/>
      <c r="L1768" s="41" t="str">
        <f t="shared" si="279"/>
        <v/>
      </c>
      <c r="M1768" s="41" t="str">
        <f t="shared" si="280"/>
        <v/>
      </c>
      <c r="N1768" s="22" t="str">
        <f t="shared" si="281"/>
        <v xml:space="preserve"> </v>
      </c>
      <c r="O1768" s="22" t="str">
        <f t="shared" si="277"/>
        <v/>
      </c>
      <c r="P1768" s="22" t="str">
        <f t="shared" si="282"/>
        <v/>
      </c>
      <c r="Q1768" s="22" t="str">
        <f t="shared" si="278"/>
        <v>D2</v>
      </c>
    </row>
    <row r="1769" spans="1:17" x14ac:dyDescent="0.25">
      <c r="A1769" s="125" t="str">
        <f t="shared" si="283"/>
        <v/>
      </c>
      <c r="B1769" s="123" t="str">
        <f t="shared" si="284"/>
        <v/>
      </c>
      <c r="C1769" s="125" t="str">
        <f t="shared" si="285"/>
        <v/>
      </c>
      <c r="D1769" s="42"/>
      <c r="E1769" s="23" t="str">
        <f>IF(D1769="","",VLOOKUP(D1769,MASTERLIST!$A:$E,3,FALSE))</f>
        <v/>
      </c>
      <c r="F1769" s="23" t="str">
        <f>IF(D1769="","",VLOOKUP(D1769,MASTERLIST!$A:$E,4,FALSE))</f>
        <v/>
      </c>
      <c r="G1769" s="23" t="str">
        <f>IF(D1769="","",VLOOKUP(D1769,MASTERLIST!$A:$E,5,FALSE))</f>
        <v/>
      </c>
      <c r="H1769" s="23" t="str">
        <f>IF(D1769="","",VLOOKUP(D1769,MASTERLIST!$A:$E,2,FALSE))</f>
        <v/>
      </c>
      <c r="I1769" s="42"/>
      <c r="J1769" s="42"/>
      <c r="K1769" s="42"/>
      <c r="L1769" s="41" t="str">
        <f t="shared" si="279"/>
        <v/>
      </c>
      <c r="M1769" s="41" t="str">
        <f t="shared" si="280"/>
        <v/>
      </c>
      <c r="N1769" s="22" t="str">
        <f t="shared" si="281"/>
        <v xml:space="preserve"> </v>
      </c>
      <c r="O1769" s="22" t="str">
        <f t="shared" si="277"/>
        <v/>
      </c>
      <c r="P1769" s="22" t="str">
        <f t="shared" si="282"/>
        <v/>
      </c>
      <c r="Q1769" s="22" t="str">
        <f t="shared" si="278"/>
        <v>D2</v>
      </c>
    </row>
    <row r="1770" spans="1:17" x14ac:dyDescent="0.25">
      <c r="A1770" s="125" t="str">
        <f t="shared" si="283"/>
        <v/>
      </c>
      <c r="B1770" s="123" t="str">
        <f t="shared" si="284"/>
        <v/>
      </c>
      <c r="C1770" s="125" t="str">
        <f t="shared" si="285"/>
        <v/>
      </c>
      <c r="D1770" s="42"/>
      <c r="E1770" s="23" t="str">
        <f>IF(D1770="","",VLOOKUP(D1770,MASTERLIST!$A:$E,3,FALSE))</f>
        <v/>
      </c>
      <c r="F1770" s="23" t="str">
        <f>IF(D1770="","",VLOOKUP(D1770,MASTERLIST!$A:$E,4,FALSE))</f>
        <v/>
      </c>
      <c r="G1770" s="23" t="str">
        <f>IF(D1770="","",VLOOKUP(D1770,MASTERLIST!$A:$E,5,FALSE))</f>
        <v/>
      </c>
      <c r="H1770" s="23" t="str">
        <f>IF(D1770="","",VLOOKUP(D1770,MASTERLIST!$A:$E,2,FALSE))</f>
        <v/>
      </c>
      <c r="I1770" s="42"/>
      <c r="J1770" s="42"/>
      <c r="K1770" s="42"/>
      <c r="L1770" s="41" t="str">
        <f t="shared" si="279"/>
        <v/>
      </c>
      <c r="M1770" s="41" t="str">
        <f t="shared" si="280"/>
        <v/>
      </c>
      <c r="N1770" s="22" t="str">
        <f t="shared" si="281"/>
        <v xml:space="preserve"> </v>
      </c>
      <c r="O1770" s="22" t="str">
        <f t="shared" si="277"/>
        <v/>
      </c>
      <c r="P1770" s="22" t="str">
        <f t="shared" si="282"/>
        <v/>
      </c>
      <c r="Q1770" s="22" t="str">
        <f t="shared" si="278"/>
        <v>D2</v>
      </c>
    </row>
    <row r="1771" spans="1:17" x14ac:dyDescent="0.25">
      <c r="A1771" s="125" t="str">
        <f t="shared" si="283"/>
        <v/>
      </c>
      <c r="B1771" s="123" t="str">
        <f t="shared" si="284"/>
        <v/>
      </c>
      <c r="C1771" s="125" t="str">
        <f t="shared" si="285"/>
        <v/>
      </c>
      <c r="D1771" s="42"/>
      <c r="E1771" s="23" t="str">
        <f>IF(D1771="","",VLOOKUP(D1771,MASTERLIST!$A:$E,3,FALSE))</f>
        <v/>
      </c>
      <c r="F1771" s="23" t="str">
        <f>IF(D1771="","",VLOOKUP(D1771,MASTERLIST!$A:$E,4,FALSE))</f>
        <v/>
      </c>
      <c r="G1771" s="23" t="str">
        <f>IF(D1771="","",VLOOKUP(D1771,MASTERLIST!$A:$E,5,FALSE))</f>
        <v/>
      </c>
      <c r="H1771" s="23" t="str">
        <f>IF(D1771="","",VLOOKUP(D1771,MASTERLIST!$A:$E,2,FALSE))</f>
        <v/>
      </c>
      <c r="I1771" s="42"/>
      <c r="J1771" s="42"/>
      <c r="K1771" s="42"/>
      <c r="L1771" s="41" t="str">
        <f t="shared" si="279"/>
        <v/>
      </c>
      <c r="M1771" s="41" t="str">
        <f t="shared" si="280"/>
        <v/>
      </c>
      <c r="N1771" s="22" t="str">
        <f t="shared" si="281"/>
        <v xml:space="preserve"> </v>
      </c>
      <c r="O1771" s="22" t="str">
        <f t="shared" si="277"/>
        <v/>
      </c>
      <c r="P1771" s="22" t="str">
        <f t="shared" si="282"/>
        <v/>
      </c>
      <c r="Q1771" s="22" t="str">
        <f t="shared" si="278"/>
        <v>D2</v>
      </c>
    </row>
    <row r="1772" spans="1:17" x14ac:dyDescent="0.25">
      <c r="A1772" s="125" t="str">
        <f t="shared" si="283"/>
        <v/>
      </c>
      <c r="B1772" s="123" t="str">
        <f t="shared" si="284"/>
        <v/>
      </c>
      <c r="C1772" s="125" t="str">
        <f t="shared" si="285"/>
        <v/>
      </c>
      <c r="D1772" s="42"/>
      <c r="E1772" s="23" t="str">
        <f>IF(D1772="","",VLOOKUP(D1772,MASTERLIST!$A:$E,3,FALSE))</f>
        <v/>
      </c>
      <c r="F1772" s="23" t="str">
        <f>IF(D1772="","",VLOOKUP(D1772,MASTERLIST!$A:$E,4,FALSE))</f>
        <v/>
      </c>
      <c r="G1772" s="23" t="str">
        <f>IF(D1772="","",VLOOKUP(D1772,MASTERLIST!$A:$E,5,FALSE))</f>
        <v/>
      </c>
      <c r="H1772" s="23" t="str">
        <f>IF(D1772="","",VLOOKUP(D1772,MASTERLIST!$A:$E,2,FALSE))</f>
        <v/>
      </c>
      <c r="I1772" s="42"/>
      <c r="J1772" s="42"/>
      <c r="K1772" s="42"/>
      <c r="L1772" s="41" t="str">
        <f t="shared" si="279"/>
        <v/>
      </c>
      <c r="M1772" s="41" t="str">
        <f t="shared" si="280"/>
        <v/>
      </c>
      <c r="N1772" s="22" t="str">
        <f t="shared" si="281"/>
        <v xml:space="preserve"> </v>
      </c>
      <c r="O1772" s="22" t="str">
        <f t="shared" si="277"/>
        <v/>
      </c>
      <c r="P1772" s="22" t="str">
        <f t="shared" si="282"/>
        <v/>
      </c>
      <c r="Q1772" s="22" t="str">
        <f t="shared" si="278"/>
        <v>D2</v>
      </c>
    </row>
    <row r="1773" spans="1:17" x14ac:dyDescent="0.25">
      <c r="A1773" s="125" t="str">
        <f t="shared" si="283"/>
        <v/>
      </c>
      <c r="B1773" s="123" t="str">
        <f t="shared" si="284"/>
        <v/>
      </c>
      <c r="C1773" s="125" t="str">
        <f t="shared" si="285"/>
        <v/>
      </c>
      <c r="D1773" s="42"/>
      <c r="E1773" s="23" t="str">
        <f>IF(D1773="","",VLOOKUP(D1773,MASTERLIST!$A:$E,3,FALSE))</f>
        <v/>
      </c>
      <c r="F1773" s="23" t="str">
        <f>IF(D1773="","",VLOOKUP(D1773,MASTERLIST!$A:$E,4,FALSE))</f>
        <v/>
      </c>
      <c r="G1773" s="23" t="str">
        <f>IF(D1773="","",VLOOKUP(D1773,MASTERLIST!$A:$E,5,FALSE))</f>
        <v/>
      </c>
      <c r="H1773" s="23" t="str">
        <f>IF(D1773="","",VLOOKUP(D1773,MASTERLIST!$A:$E,2,FALSE))</f>
        <v/>
      </c>
      <c r="I1773" s="42"/>
      <c r="J1773" s="42"/>
      <c r="K1773" s="42"/>
      <c r="L1773" s="41" t="str">
        <f t="shared" si="279"/>
        <v/>
      </c>
      <c r="M1773" s="41" t="str">
        <f t="shared" si="280"/>
        <v/>
      </c>
      <c r="N1773" s="22" t="str">
        <f t="shared" si="281"/>
        <v xml:space="preserve"> </v>
      </c>
      <c r="O1773" s="22" t="str">
        <f t="shared" si="277"/>
        <v/>
      </c>
      <c r="P1773" s="22" t="str">
        <f t="shared" si="282"/>
        <v/>
      </c>
      <c r="Q1773" s="22" t="str">
        <f t="shared" si="278"/>
        <v>D2</v>
      </c>
    </row>
    <row r="1774" spans="1:17" x14ac:dyDescent="0.25">
      <c r="A1774" s="125" t="str">
        <f t="shared" si="283"/>
        <v/>
      </c>
      <c r="B1774" s="123" t="str">
        <f t="shared" si="284"/>
        <v/>
      </c>
      <c r="C1774" s="125" t="str">
        <f t="shared" si="285"/>
        <v/>
      </c>
      <c r="D1774" s="42"/>
      <c r="E1774" s="23" t="str">
        <f>IF(D1774="","",VLOOKUP(D1774,MASTERLIST!$A:$E,3,FALSE))</f>
        <v/>
      </c>
      <c r="F1774" s="23" t="str">
        <f>IF(D1774="","",VLOOKUP(D1774,MASTERLIST!$A:$E,4,FALSE))</f>
        <v/>
      </c>
      <c r="G1774" s="23" t="str">
        <f>IF(D1774="","",VLOOKUP(D1774,MASTERLIST!$A:$E,5,FALSE))</f>
        <v/>
      </c>
      <c r="H1774" s="23" t="str">
        <f>IF(D1774="","",VLOOKUP(D1774,MASTERLIST!$A:$E,2,FALSE))</f>
        <v/>
      </c>
      <c r="I1774" s="42"/>
      <c r="J1774" s="42"/>
      <c r="K1774" s="42"/>
      <c r="L1774" s="41" t="str">
        <f t="shared" si="279"/>
        <v/>
      </c>
      <c r="M1774" s="41" t="str">
        <f t="shared" si="280"/>
        <v/>
      </c>
      <c r="N1774" s="22" t="str">
        <f t="shared" si="281"/>
        <v xml:space="preserve"> </v>
      </c>
      <c r="O1774" s="22" t="str">
        <f t="shared" si="277"/>
        <v/>
      </c>
      <c r="P1774" s="22" t="str">
        <f t="shared" si="282"/>
        <v/>
      </c>
      <c r="Q1774" s="22" t="str">
        <f t="shared" si="278"/>
        <v>D2</v>
      </c>
    </row>
    <row r="1775" spans="1:17" x14ac:dyDescent="0.25">
      <c r="A1775" s="125" t="str">
        <f t="shared" si="283"/>
        <v/>
      </c>
      <c r="B1775" s="123" t="str">
        <f t="shared" si="284"/>
        <v/>
      </c>
      <c r="C1775" s="125" t="str">
        <f t="shared" si="285"/>
        <v/>
      </c>
      <c r="D1775" s="42"/>
      <c r="E1775" s="23" t="str">
        <f>IF(D1775="","",VLOOKUP(D1775,MASTERLIST!$A:$E,3,FALSE))</f>
        <v/>
      </c>
      <c r="F1775" s="23" t="str">
        <f>IF(D1775="","",VLOOKUP(D1775,MASTERLIST!$A:$E,4,FALSE))</f>
        <v/>
      </c>
      <c r="G1775" s="23" t="str">
        <f>IF(D1775="","",VLOOKUP(D1775,MASTERLIST!$A:$E,5,FALSE))</f>
        <v/>
      </c>
      <c r="H1775" s="23" t="str">
        <f>IF(D1775="","",VLOOKUP(D1775,MASTERLIST!$A:$E,2,FALSE))</f>
        <v/>
      </c>
      <c r="I1775" s="42"/>
      <c r="J1775" s="42"/>
      <c r="K1775" s="42"/>
      <c r="L1775" s="41" t="str">
        <f t="shared" si="279"/>
        <v/>
      </c>
      <c r="M1775" s="41" t="str">
        <f t="shared" si="280"/>
        <v/>
      </c>
      <c r="N1775" s="22" t="str">
        <f t="shared" si="281"/>
        <v xml:space="preserve"> </v>
      </c>
      <c r="O1775" s="22" t="str">
        <f t="shared" si="277"/>
        <v/>
      </c>
      <c r="P1775" s="22" t="str">
        <f t="shared" si="282"/>
        <v/>
      </c>
      <c r="Q1775" s="22" t="str">
        <f t="shared" si="278"/>
        <v>D2</v>
      </c>
    </row>
    <row r="1776" spans="1:17" x14ac:dyDescent="0.25">
      <c r="A1776" s="125" t="str">
        <f t="shared" si="283"/>
        <v/>
      </c>
      <c r="B1776" s="123" t="str">
        <f t="shared" si="284"/>
        <v/>
      </c>
      <c r="C1776" s="125" t="str">
        <f t="shared" si="285"/>
        <v/>
      </c>
      <c r="D1776" s="42"/>
      <c r="E1776" s="23" t="str">
        <f>IF(D1776="","",VLOOKUP(D1776,MASTERLIST!$A:$E,3,FALSE))</f>
        <v/>
      </c>
      <c r="F1776" s="23" t="str">
        <f>IF(D1776="","",VLOOKUP(D1776,MASTERLIST!$A:$E,4,FALSE))</f>
        <v/>
      </c>
      <c r="G1776" s="23" t="str">
        <f>IF(D1776="","",VLOOKUP(D1776,MASTERLIST!$A:$E,5,FALSE))</f>
        <v/>
      </c>
      <c r="H1776" s="23" t="str">
        <f>IF(D1776="","",VLOOKUP(D1776,MASTERLIST!$A:$E,2,FALSE))</f>
        <v/>
      </c>
      <c r="I1776" s="42"/>
      <c r="J1776" s="42"/>
      <c r="K1776" s="42"/>
      <c r="L1776" s="41" t="str">
        <f t="shared" si="279"/>
        <v/>
      </c>
      <c r="M1776" s="41" t="str">
        <f t="shared" si="280"/>
        <v/>
      </c>
      <c r="N1776" s="22" t="str">
        <f t="shared" si="281"/>
        <v xml:space="preserve"> </v>
      </c>
      <c r="O1776" s="22" t="str">
        <f t="shared" si="277"/>
        <v/>
      </c>
      <c r="P1776" s="22" t="str">
        <f t="shared" si="282"/>
        <v/>
      </c>
      <c r="Q1776" s="22" t="str">
        <f t="shared" si="278"/>
        <v>D2</v>
      </c>
    </row>
    <row r="1777" spans="1:17" x14ac:dyDescent="0.25">
      <c r="A1777" s="125" t="str">
        <f t="shared" si="283"/>
        <v/>
      </c>
      <c r="B1777" s="123" t="str">
        <f t="shared" si="284"/>
        <v/>
      </c>
      <c r="C1777" s="125" t="str">
        <f t="shared" si="285"/>
        <v/>
      </c>
      <c r="D1777" s="42"/>
      <c r="E1777" s="23" t="str">
        <f>IF(D1777="","",VLOOKUP(D1777,MASTERLIST!$A:$E,3,FALSE))</f>
        <v/>
      </c>
      <c r="F1777" s="23" t="str">
        <f>IF(D1777="","",VLOOKUP(D1777,MASTERLIST!$A:$E,4,FALSE))</f>
        <v/>
      </c>
      <c r="G1777" s="23" t="str">
        <f>IF(D1777="","",VLOOKUP(D1777,MASTERLIST!$A:$E,5,FALSE))</f>
        <v/>
      </c>
      <c r="H1777" s="23" t="str">
        <f>IF(D1777="","",VLOOKUP(D1777,MASTERLIST!$A:$E,2,FALSE))</f>
        <v/>
      </c>
      <c r="I1777" s="42"/>
      <c r="J1777" s="42"/>
      <c r="K1777" s="42"/>
      <c r="L1777" s="41" t="str">
        <f t="shared" si="279"/>
        <v/>
      </c>
      <c r="M1777" s="41" t="str">
        <f t="shared" si="280"/>
        <v/>
      </c>
      <c r="N1777" s="22" t="str">
        <f t="shared" si="281"/>
        <v xml:space="preserve"> </v>
      </c>
      <c r="O1777" s="22" t="str">
        <f t="shared" si="277"/>
        <v/>
      </c>
      <c r="P1777" s="22" t="str">
        <f t="shared" si="282"/>
        <v/>
      </c>
      <c r="Q1777" s="22" t="str">
        <f t="shared" si="278"/>
        <v>D2</v>
      </c>
    </row>
    <row r="1778" spans="1:17" x14ac:dyDescent="0.25">
      <c r="A1778" s="125" t="str">
        <f t="shared" si="283"/>
        <v/>
      </c>
      <c r="B1778" s="123" t="str">
        <f t="shared" si="284"/>
        <v/>
      </c>
      <c r="C1778" s="125" t="str">
        <f t="shared" si="285"/>
        <v/>
      </c>
      <c r="D1778" s="42"/>
      <c r="E1778" s="23" t="str">
        <f>IF(D1778="","",VLOOKUP(D1778,MASTERLIST!$A:$E,3,FALSE))</f>
        <v/>
      </c>
      <c r="F1778" s="23" t="str">
        <f>IF(D1778="","",VLOOKUP(D1778,MASTERLIST!$A:$E,4,FALSE))</f>
        <v/>
      </c>
      <c r="G1778" s="23" t="str">
        <f>IF(D1778="","",VLOOKUP(D1778,MASTERLIST!$A:$E,5,FALSE))</f>
        <v/>
      </c>
      <c r="H1778" s="23" t="str">
        <f>IF(D1778="","",VLOOKUP(D1778,MASTERLIST!$A:$E,2,FALSE))</f>
        <v/>
      </c>
      <c r="I1778" s="42"/>
      <c r="J1778" s="42"/>
      <c r="K1778" s="42"/>
      <c r="L1778" s="41" t="str">
        <f t="shared" si="279"/>
        <v/>
      </c>
      <c r="M1778" s="41" t="str">
        <f t="shared" si="280"/>
        <v/>
      </c>
      <c r="N1778" s="22" t="str">
        <f t="shared" si="281"/>
        <v xml:space="preserve"> </v>
      </c>
      <c r="O1778" s="22" t="str">
        <f t="shared" si="277"/>
        <v/>
      </c>
      <c r="P1778" s="22" t="str">
        <f t="shared" si="282"/>
        <v/>
      </c>
      <c r="Q1778" s="22" t="str">
        <f t="shared" si="278"/>
        <v>D2</v>
      </c>
    </row>
    <row r="1779" spans="1:17" x14ac:dyDescent="0.25">
      <c r="A1779" s="125" t="str">
        <f t="shared" si="283"/>
        <v/>
      </c>
      <c r="B1779" s="123" t="str">
        <f t="shared" si="284"/>
        <v/>
      </c>
      <c r="C1779" s="125" t="str">
        <f t="shared" si="285"/>
        <v/>
      </c>
      <c r="D1779" s="42"/>
      <c r="E1779" s="23" t="str">
        <f>IF(D1779="","",VLOOKUP(D1779,MASTERLIST!$A:$E,3,FALSE))</f>
        <v/>
      </c>
      <c r="F1779" s="23" t="str">
        <f>IF(D1779="","",VLOOKUP(D1779,MASTERLIST!$A:$E,4,FALSE))</f>
        <v/>
      </c>
      <c r="G1779" s="23" t="str">
        <f>IF(D1779="","",VLOOKUP(D1779,MASTERLIST!$A:$E,5,FALSE))</f>
        <v/>
      </c>
      <c r="H1779" s="23" t="str">
        <f>IF(D1779="","",VLOOKUP(D1779,MASTERLIST!$A:$E,2,FALSE))</f>
        <v/>
      </c>
      <c r="I1779" s="42"/>
      <c r="J1779" s="42"/>
      <c r="K1779" s="42"/>
      <c r="L1779" s="41" t="str">
        <f t="shared" si="279"/>
        <v/>
      </c>
      <c r="M1779" s="41" t="str">
        <f t="shared" si="280"/>
        <v/>
      </c>
      <c r="N1779" s="22" t="str">
        <f t="shared" si="281"/>
        <v xml:space="preserve"> </v>
      </c>
      <c r="O1779" s="22" t="str">
        <f t="shared" si="277"/>
        <v/>
      </c>
      <c r="P1779" s="22" t="str">
        <f t="shared" si="282"/>
        <v/>
      </c>
      <c r="Q1779" s="22" t="str">
        <f t="shared" si="278"/>
        <v>D2</v>
      </c>
    </row>
    <row r="1780" spans="1:17" x14ac:dyDescent="0.25">
      <c r="A1780" s="125" t="str">
        <f t="shared" si="283"/>
        <v/>
      </c>
      <c r="B1780" s="123" t="str">
        <f t="shared" si="284"/>
        <v/>
      </c>
      <c r="C1780" s="125" t="str">
        <f t="shared" si="285"/>
        <v/>
      </c>
      <c r="D1780" s="42"/>
      <c r="E1780" s="23" t="str">
        <f>IF(D1780="","",VLOOKUP(D1780,MASTERLIST!$A:$E,3,FALSE))</f>
        <v/>
      </c>
      <c r="F1780" s="23" t="str">
        <f>IF(D1780="","",VLOOKUP(D1780,MASTERLIST!$A:$E,4,FALSE))</f>
        <v/>
      </c>
      <c r="G1780" s="23" t="str">
        <f>IF(D1780="","",VLOOKUP(D1780,MASTERLIST!$A:$E,5,FALSE))</f>
        <v/>
      </c>
      <c r="H1780" s="23" t="str">
        <f>IF(D1780="","",VLOOKUP(D1780,MASTERLIST!$A:$E,2,FALSE))</f>
        <v/>
      </c>
      <c r="I1780" s="42"/>
      <c r="J1780" s="42"/>
      <c r="K1780" s="42"/>
      <c r="L1780" s="41" t="str">
        <f t="shared" si="279"/>
        <v/>
      </c>
      <c r="M1780" s="41" t="str">
        <f t="shared" si="280"/>
        <v/>
      </c>
      <c r="N1780" s="22" t="str">
        <f t="shared" si="281"/>
        <v xml:space="preserve"> </v>
      </c>
      <c r="O1780" s="22" t="str">
        <f t="shared" si="277"/>
        <v/>
      </c>
      <c r="P1780" s="22" t="str">
        <f t="shared" si="282"/>
        <v/>
      </c>
      <c r="Q1780" s="22" t="str">
        <f t="shared" si="278"/>
        <v>D2</v>
      </c>
    </row>
    <row r="1781" spans="1:17" x14ac:dyDescent="0.25">
      <c r="A1781" s="125" t="str">
        <f t="shared" si="283"/>
        <v/>
      </c>
      <c r="B1781" s="123" t="str">
        <f t="shared" si="284"/>
        <v/>
      </c>
      <c r="C1781" s="125" t="str">
        <f t="shared" si="285"/>
        <v/>
      </c>
      <c r="D1781" s="42"/>
      <c r="E1781" s="23" t="str">
        <f>IF(D1781="","",VLOOKUP(D1781,MASTERLIST!$A:$E,3,FALSE))</f>
        <v/>
      </c>
      <c r="F1781" s="23" t="str">
        <f>IF(D1781="","",VLOOKUP(D1781,MASTERLIST!$A:$E,4,FALSE))</f>
        <v/>
      </c>
      <c r="G1781" s="23" t="str">
        <f>IF(D1781="","",VLOOKUP(D1781,MASTERLIST!$A:$E,5,FALSE))</f>
        <v/>
      </c>
      <c r="H1781" s="23" t="str">
        <f>IF(D1781="","",VLOOKUP(D1781,MASTERLIST!$A:$E,2,FALSE))</f>
        <v/>
      </c>
      <c r="I1781" s="42"/>
      <c r="J1781" s="42"/>
      <c r="K1781" s="42"/>
      <c r="L1781" s="41" t="str">
        <f t="shared" si="279"/>
        <v/>
      </c>
      <c r="M1781" s="41" t="str">
        <f t="shared" si="280"/>
        <v/>
      </c>
      <c r="N1781" s="22" t="str">
        <f t="shared" si="281"/>
        <v xml:space="preserve"> </v>
      </c>
      <c r="O1781" s="22" t="str">
        <f t="shared" si="277"/>
        <v/>
      </c>
      <c r="P1781" s="22" t="str">
        <f t="shared" si="282"/>
        <v/>
      </c>
      <c r="Q1781" s="22" t="str">
        <f t="shared" si="278"/>
        <v>D2</v>
      </c>
    </row>
    <row r="1782" spans="1:17" x14ac:dyDescent="0.25">
      <c r="A1782" s="125" t="str">
        <f t="shared" si="283"/>
        <v/>
      </c>
      <c r="B1782" s="123" t="str">
        <f t="shared" si="284"/>
        <v/>
      </c>
      <c r="C1782" s="125" t="str">
        <f t="shared" si="285"/>
        <v/>
      </c>
      <c r="D1782" s="42"/>
      <c r="E1782" s="23" t="str">
        <f>IF(D1782="","",VLOOKUP(D1782,MASTERLIST!$A:$E,3,FALSE))</f>
        <v/>
      </c>
      <c r="F1782" s="23" t="str">
        <f>IF(D1782="","",VLOOKUP(D1782,MASTERLIST!$A:$E,4,FALSE))</f>
        <v/>
      </c>
      <c r="G1782" s="23" t="str">
        <f>IF(D1782="","",VLOOKUP(D1782,MASTERLIST!$A:$E,5,FALSE))</f>
        <v/>
      </c>
      <c r="H1782" s="23" t="str">
        <f>IF(D1782="","",VLOOKUP(D1782,MASTERLIST!$A:$E,2,FALSE))</f>
        <v/>
      </c>
      <c r="I1782" s="42"/>
      <c r="J1782" s="42"/>
      <c r="K1782" s="42"/>
      <c r="L1782" s="41" t="str">
        <f t="shared" si="279"/>
        <v/>
      </c>
      <c r="M1782" s="41" t="str">
        <f t="shared" si="280"/>
        <v/>
      </c>
      <c r="N1782" s="22" t="str">
        <f t="shared" si="281"/>
        <v xml:space="preserve"> </v>
      </c>
      <c r="O1782" s="22" t="str">
        <f t="shared" si="277"/>
        <v/>
      </c>
      <c r="P1782" s="22" t="str">
        <f t="shared" si="282"/>
        <v/>
      </c>
      <c r="Q1782" s="22" t="str">
        <f t="shared" si="278"/>
        <v>D2</v>
      </c>
    </row>
    <row r="1783" spans="1:17" x14ac:dyDescent="0.25">
      <c r="A1783" s="125" t="str">
        <f t="shared" si="283"/>
        <v/>
      </c>
      <c r="B1783" s="123" t="str">
        <f t="shared" si="284"/>
        <v/>
      </c>
      <c r="C1783" s="125" t="str">
        <f t="shared" si="285"/>
        <v/>
      </c>
      <c r="D1783" s="42"/>
      <c r="E1783" s="23" t="str">
        <f>IF(D1783="","",VLOOKUP(D1783,MASTERLIST!$A:$E,3,FALSE))</f>
        <v/>
      </c>
      <c r="F1783" s="23" t="str">
        <f>IF(D1783="","",VLOOKUP(D1783,MASTERLIST!$A:$E,4,FALSE))</f>
        <v/>
      </c>
      <c r="G1783" s="23" t="str">
        <f>IF(D1783="","",VLOOKUP(D1783,MASTERLIST!$A:$E,5,FALSE))</f>
        <v/>
      </c>
      <c r="H1783" s="23" t="str">
        <f>IF(D1783="","",VLOOKUP(D1783,MASTERLIST!$A:$E,2,FALSE))</f>
        <v/>
      </c>
      <c r="I1783" s="42"/>
      <c r="J1783" s="42"/>
      <c r="K1783" s="42"/>
      <c r="L1783" s="41" t="str">
        <f t="shared" si="279"/>
        <v/>
      </c>
      <c r="M1783" s="41" t="str">
        <f t="shared" si="280"/>
        <v/>
      </c>
      <c r="N1783" s="22" t="str">
        <f t="shared" si="281"/>
        <v xml:space="preserve"> </v>
      </c>
      <c r="O1783" s="22" t="str">
        <f t="shared" si="277"/>
        <v/>
      </c>
      <c r="P1783" s="22" t="str">
        <f t="shared" si="282"/>
        <v/>
      </c>
      <c r="Q1783" s="22" t="str">
        <f t="shared" si="278"/>
        <v>D2</v>
      </c>
    </row>
    <row r="1784" spans="1:17" x14ac:dyDescent="0.25">
      <c r="A1784" s="125" t="str">
        <f t="shared" si="283"/>
        <v/>
      </c>
      <c r="B1784" s="123" t="str">
        <f t="shared" si="284"/>
        <v/>
      </c>
      <c r="C1784" s="125" t="str">
        <f t="shared" si="285"/>
        <v/>
      </c>
      <c r="D1784" s="42"/>
      <c r="E1784" s="23" t="str">
        <f>IF(D1784="","",VLOOKUP(D1784,MASTERLIST!$A:$E,3,FALSE))</f>
        <v/>
      </c>
      <c r="F1784" s="23" t="str">
        <f>IF(D1784="","",VLOOKUP(D1784,MASTERLIST!$A:$E,4,FALSE))</f>
        <v/>
      </c>
      <c r="G1784" s="23" t="str">
        <f>IF(D1784="","",VLOOKUP(D1784,MASTERLIST!$A:$E,5,FALSE))</f>
        <v/>
      </c>
      <c r="H1784" s="23" t="str">
        <f>IF(D1784="","",VLOOKUP(D1784,MASTERLIST!$A:$E,2,FALSE))</f>
        <v/>
      </c>
      <c r="I1784" s="42"/>
      <c r="J1784" s="42"/>
      <c r="K1784" s="42"/>
      <c r="L1784" s="41" t="str">
        <f t="shared" si="279"/>
        <v/>
      </c>
      <c r="M1784" s="41" t="str">
        <f t="shared" si="280"/>
        <v/>
      </c>
      <c r="N1784" s="22" t="str">
        <f t="shared" si="281"/>
        <v xml:space="preserve"> </v>
      </c>
      <c r="O1784" s="22" t="str">
        <f t="shared" si="277"/>
        <v/>
      </c>
      <c r="P1784" s="22" t="str">
        <f t="shared" si="282"/>
        <v/>
      </c>
      <c r="Q1784" s="22" t="str">
        <f t="shared" si="278"/>
        <v>D2</v>
      </c>
    </row>
    <row r="1785" spans="1:17" x14ac:dyDescent="0.25">
      <c r="A1785" s="125" t="str">
        <f t="shared" si="283"/>
        <v/>
      </c>
      <c r="B1785" s="123" t="str">
        <f t="shared" si="284"/>
        <v/>
      </c>
      <c r="C1785" s="125" t="str">
        <f t="shared" si="285"/>
        <v/>
      </c>
      <c r="D1785" s="42"/>
      <c r="E1785" s="23" t="str">
        <f>IF(D1785="","",VLOOKUP(D1785,MASTERLIST!$A:$E,3,FALSE))</f>
        <v/>
      </c>
      <c r="F1785" s="23" t="str">
        <f>IF(D1785="","",VLOOKUP(D1785,MASTERLIST!$A:$E,4,FALSE))</f>
        <v/>
      </c>
      <c r="G1785" s="23" t="str">
        <f>IF(D1785="","",VLOOKUP(D1785,MASTERLIST!$A:$E,5,FALSE))</f>
        <v/>
      </c>
      <c r="H1785" s="23" t="str">
        <f>IF(D1785="","",VLOOKUP(D1785,MASTERLIST!$A:$E,2,FALSE))</f>
        <v/>
      </c>
      <c r="I1785" s="42"/>
      <c r="J1785" s="42"/>
      <c r="K1785" s="42"/>
      <c r="L1785" s="41" t="str">
        <f t="shared" si="279"/>
        <v/>
      </c>
      <c r="M1785" s="41" t="str">
        <f t="shared" si="280"/>
        <v/>
      </c>
      <c r="N1785" s="22" t="str">
        <f t="shared" si="281"/>
        <v xml:space="preserve"> </v>
      </c>
      <c r="O1785" s="22" t="str">
        <f t="shared" si="277"/>
        <v/>
      </c>
      <c r="P1785" s="22" t="str">
        <f t="shared" si="282"/>
        <v/>
      </c>
      <c r="Q1785" s="22" t="str">
        <f t="shared" si="278"/>
        <v>D2</v>
      </c>
    </row>
    <row r="1786" spans="1:17" x14ac:dyDescent="0.25">
      <c r="A1786" s="125" t="str">
        <f t="shared" si="283"/>
        <v/>
      </c>
      <c r="B1786" s="123" t="str">
        <f t="shared" si="284"/>
        <v/>
      </c>
      <c r="C1786" s="125" t="str">
        <f t="shared" si="285"/>
        <v/>
      </c>
      <c r="D1786" s="42"/>
      <c r="E1786" s="23" t="str">
        <f>IF(D1786="","",VLOOKUP(D1786,MASTERLIST!$A:$E,3,FALSE))</f>
        <v/>
      </c>
      <c r="F1786" s="23" t="str">
        <f>IF(D1786="","",VLOOKUP(D1786,MASTERLIST!$A:$E,4,FALSE))</f>
        <v/>
      </c>
      <c r="G1786" s="23" t="str">
        <f>IF(D1786="","",VLOOKUP(D1786,MASTERLIST!$A:$E,5,FALSE))</f>
        <v/>
      </c>
      <c r="H1786" s="23" t="str">
        <f>IF(D1786="","",VLOOKUP(D1786,MASTERLIST!$A:$E,2,FALSE))</f>
        <v/>
      </c>
      <c r="I1786" s="42"/>
      <c r="J1786" s="42"/>
      <c r="K1786" s="42"/>
      <c r="L1786" s="41" t="str">
        <f t="shared" si="279"/>
        <v/>
      </c>
      <c r="M1786" s="41" t="str">
        <f t="shared" si="280"/>
        <v/>
      </c>
      <c r="N1786" s="22" t="str">
        <f t="shared" si="281"/>
        <v xml:space="preserve"> </v>
      </c>
      <c r="O1786" s="22" t="str">
        <f t="shared" si="277"/>
        <v/>
      </c>
      <c r="P1786" s="22" t="str">
        <f t="shared" si="282"/>
        <v/>
      </c>
      <c r="Q1786" s="22" t="str">
        <f t="shared" si="278"/>
        <v>D2</v>
      </c>
    </row>
    <row r="1787" spans="1:17" x14ac:dyDescent="0.25">
      <c r="A1787" s="125" t="str">
        <f t="shared" si="283"/>
        <v/>
      </c>
      <c r="B1787" s="123" t="str">
        <f t="shared" si="284"/>
        <v/>
      </c>
      <c r="C1787" s="125" t="str">
        <f t="shared" si="285"/>
        <v/>
      </c>
      <c r="D1787" s="42"/>
      <c r="E1787" s="23" t="str">
        <f>IF(D1787="","",VLOOKUP(D1787,MASTERLIST!$A:$E,3,FALSE))</f>
        <v/>
      </c>
      <c r="F1787" s="23" t="str">
        <f>IF(D1787="","",VLOOKUP(D1787,MASTERLIST!$A:$E,4,FALSE))</f>
        <v/>
      </c>
      <c r="G1787" s="23" t="str">
        <f>IF(D1787="","",VLOOKUP(D1787,MASTERLIST!$A:$E,5,FALSE))</f>
        <v/>
      </c>
      <c r="H1787" s="23" t="str">
        <f>IF(D1787="","",VLOOKUP(D1787,MASTERLIST!$A:$E,2,FALSE))</f>
        <v/>
      </c>
      <c r="I1787" s="42"/>
      <c r="J1787" s="42"/>
      <c r="K1787" s="42"/>
      <c r="L1787" s="41" t="str">
        <f t="shared" si="279"/>
        <v/>
      </c>
      <c r="M1787" s="41" t="str">
        <f t="shared" si="280"/>
        <v/>
      </c>
      <c r="N1787" s="22" t="str">
        <f t="shared" si="281"/>
        <v xml:space="preserve"> </v>
      </c>
      <c r="O1787" s="22" t="str">
        <f t="shared" si="277"/>
        <v/>
      </c>
      <c r="P1787" s="22" t="str">
        <f t="shared" si="282"/>
        <v/>
      </c>
      <c r="Q1787" s="22" t="str">
        <f t="shared" si="278"/>
        <v>D2</v>
      </c>
    </row>
    <row r="1788" spans="1:17" x14ac:dyDescent="0.25">
      <c r="A1788" s="125" t="str">
        <f t="shared" si="283"/>
        <v/>
      </c>
      <c r="B1788" s="123" t="str">
        <f t="shared" si="284"/>
        <v/>
      </c>
      <c r="C1788" s="125" t="str">
        <f t="shared" si="285"/>
        <v/>
      </c>
      <c r="D1788" s="42"/>
      <c r="E1788" s="23" t="str">
        <f>IF(D1788="","",VLOOKUP(D1788,MASTERLIST!$A:$E,3,FALSE))</f>
        <v/>
      </c>
      <c r="F1788" s="23" t="str">
        <f>IF(D1788="","",VLOOKUP(D1788,MASTERLIST!$A:$E,4,FALSE))</f>
        <v/>
      </c>
      <c r="G1788" s="23" t="str">
        <f>IF(D1788="","",VLOOKUP(D1788,MASTERLIST!$A:$E,5,FALSE))</f>
        <v/>
      </c>
      <c r="H1788" s="23" t="str">
        <f>IF(D1788="","",VLOOKUP(D1788,MASTERLIST!$A:$E,2,FALSE))</f>
        <v/>
      </c>
      <c r="I1788" s="42"/>
      <c r="J1788" s="42"/>
      <c r="K1788" s="42"/>
      <c r="L1788" s="41" t="str">
        <f t="shared" si="279"/>
        <v/>
      </c>
      <c r="M1788" s="41" t="str">
        <f t="shared" si="280"/>
        <v/>
      </c>
      <c r="N1788" s="22" t="str">
        <f t="shared" si="281"/>
        <v xml:space="preserve"> </v>
      </c>
      <c r="O1788" s="22" t="str">
        <f t="shared" si="277"/>
        <v/>
      </c>
      <c r="P1788" s="22" t="str">
        <f t="shared" si="282"/>
        <v/>
      </c>
      <c r="Q1788" s="22" t="str">
        <f t="shared" si="278"/>
        <v>D2</v>
      </c>
    </row>
    <row r="1789" spans="1:17" x14ac:dyDescent="0.25">
      <c r="A1789" s="125" t="str">
        <f t="shared" si="283"/>
        <v/>
      </c>
      <c r="B1789" s="123" t="str">
        <f t="shared" si="284"/>
        <v/>
      </c>
      <c r="C1789" s="125" t="str">
        <f t="shared" si="285"/>
        <v/>
      </c>
      <c r="D1789" s="42"/>
      <c r="E1789" s="23" t="str">
        <f>IF(D1789="","",VLOOKUP(D1789,MASTERLIST!$A:$E,3,FALSE))</f>
        <v/>
      </c>
      <c r="F1789" s="23" t="str">
        <f>IF(D1789="","",VLOOKUP(D1789,MASTERLIST!$A:$E,4,FALSE))</f>
        <v/>
      </c>
      <c r="G1789" s="23" t="str">
        <f>IF(D1789="","",VLOOKUP(D1789,MASTERLIST!$A:$E,5,FALSE))</f>
        <v/>
      </c>
      <c r="H1789" s="23" t="str">
        <f>IF(D1789="","",VLOOKUP(D1789,MASTERLIST!$A:$E,2,FALSE))</f>
        <v/>
      </c>
      <c r="I1789" s="42"/>
      <c r="J1789" s="42"/>
      <c r="K1789" s="42"/>
      <c r="L1789" s="41" t="str">
        <f t="shared" si="279"/>
        <v/>
      </c>
      <c r="M1789" s="41" t="str">
        <f t="shared" si="280"/>
        <v/>
      </c>
      <c r="N1789" s="22" t="str">
        <f t="shared" si="281"/>
        <v xml:space="preserve"> </v>
      </c>
      <c r="O1789" s="22" t="str">
        <f t="shared" si="277"/>
        <v/>
      </c>
      <c r="P1789" s="22" t="str">
        <f t="shared" si="282"/>
        <v/>
      </c>
      <c r="Q1789" s="22" t="str">
        <f t="shared" si="278"/>
        <v>D2</v>
      </c>
    </row>
    <row r="1790" spans="1:17" x14ac:dyDescent="0.25">
      <c r="A1790" s="125" t="str">
        <f t="shared" si="283"/>
        <v/>
      </c>
      <c r="B1790" s="123" t="str">
        <f t="shared" si="284"/>
        <v/>
      </c>
      <c r="C1790" s="125" t="str">
        <f t="shared" si="285"/>
        <v/>
      </c>
      <c r="D1790" s="42"/>
      <c r="E1790" s="23" t="str">
        <f>IF(D1790="","",VLOOKUP(D1790,MASTERLIST!$A:$E,3,FALSE))</f>
        <v/>
      </c>
      <c r="F1790" s="23" t="str">
        <f>IF(D1790="","",VLOOKUP(D1790,MASTERLIST!$A:$E,4,FALSE))</f>
        <v/>
      </c>
      <c r="G1790" s="23" t="str">
        <f>IF(D1790="","",VLOOKUP(D1790,MASTERLIST!$A:$E,5,FALSE))</f>
        <v/>
      </c>
      <c r="H1790" s="23" t="str">
        <f>IF(D1790="","",VLOOKUP(D1790,MASTERLIST!$A:$E,2,FALSE))</f>
        <v/>
      </c>
      <c r="I1790" s="42"/>
      <c r="J1790" s="42"/>
      <c r="K1790" s="42"/>
      <c r="L1790" s="41" t="str">
        <f t="shared" si="279"/>
        <v/>
      </c>
      <c r="M1790" s="41" t="str">
        <f t="shared" si="280"/>
        <v/>
      </c>
      <c r="N1790" s="22" t="str">
        <f t="shared" si="281"/>
        <v xml:space="preserve"> </v>
      </c>
      <c r="O1790" s="22" t="str">
        <f t="shared" si="277"/>
        <v/>
      </c>
      <c r="P1790" s="22" t="str">
        <f t="shared" si="282"/>
        <v/>
      </c>
      <c r="Q1790" s="22" t="str">
        <f t="shared" si="278"/>
        <v>D2</v>
      </c>
    </row>
    <row r="1791" spans="1:17" x14ac:dyDescent="0.25">
      <c r="A1791" s="125" t="str">
        <f t="shared" si="283"/>
        <v/>
      </c>
      <c r="B1791" s="123" t="str">
        <f t="shared" si="284"/>
        <v/>
      </c>
      <c r="C1791" s="125" t="str">
        <f t="shared" si="285"/>
        <v/>
      </c>
      <c r="D1791" s="42"/>
      <c r="E1791" s="23" t="str">
        <f>IF(D1791="","",VLOOKUP(D1791,MASTERLIST!$A:$E,3,FALSE))</f>
        <v/>
      </c>
      <c r="F1791" s="23" t="str">
        <f>IF(D1791="","",VLOOKUP(D1791,MASTERLIST!$A:$E,4,FALSE))</f>
        <v/>
      </c>
      <c r="G1791" s="23" t="str">
        <f>IF(D1791="","",VLOOKUP(D1791,MASTERLIST!$A:$E,5,FALSE))</f>
        <v/>
      </c>
      <c r="H1791" s="23" t="str">
        <f>IF(D1791="","",VLOOKUP(D1791,MASTERLIST!$A:$E,2,FALSE))</f>
        <v/>
      </c>
      <c r="I1791" s="42"/>
      <c r="J1791" s="42"/>
      <c r="K1791" s="42"/>
      <c r="L1791" s="41" t="str">
        <f t="shared" si="279"/>
        <v/>
      </c>
      <c r="M1791" s="41" t="str">
        <f t="shared" si="280"/>
        <v/>
      </c>
      <c r="N1791" s="22" t="str">
        <f t="shared" si="281"/>
        <v xml:space="preserve"> </v>
      </c>
      <c r="O1791" s="22" t="str">
        <f t="shared" si="277"/>
        <v/>
      </c>
      <c r="P1791" s="22" t="str">
        <f t="shared" si="282"/>
        <v/>
      </c>
      <c r="Q1791" s="22" t="str">
        <f t="shared" si="278"/>
        <v>D2</v>
      </c>
    </row>
    <row r="1792" spans="1:17" x14ac:dyDescent="0.25">
      <c r="A1792" s="125" t="str">
        <f t="shared" si="283"/>
        <v/>
      </c>
      <c r="B1792" s="123" t="str">
        <f t="shared" si="284"/>
        <v/>
      </c>
      <c r="C1792" s="125" t="str">
        <f t="shared" si="285"/>
        <v/>
      </c>
      <c r="D1792" s="42"/>
      <c r="E1792" s="23" t="str">
        <f>IF(D1792="","",VLOOKUP(D1792,MASTERLIST!$A:$E,3,FALSE))</f>
        <v/>
      </c>
      <c r="F1792" s="23" t="str">
        <f>IF(D1792="","",VLOOKUP(D1792,MASTERLIST!$A:$E,4,FALSE))</f>
        <v/>
      </c>
      <c r="G1792" s="23" t="str">
        <f>IF(D1792="","",VLOOKUP(D1792,MASTERLIST!$A:$E,5,FALSE))</f>
        <v/>
      </c>
      <c r="H1792" s="23" t="str">
        <f>IF(D1792="","",VLOOKUP(D1792,MASTERLIST!$A:$E,2,FALSE))</f>
        <v/>
      </c>
      <c r="I1792" s="42"/>
      <c r="J1792" s="42"/>
      <c r="K1792" s="42"/>
      <c r="L1792" s="41" t="str">
        <f t="shared" si="279"/>
        <v/>
      </c>
      <c r="M1792" s="41" t="str">
        <f t="shared" si="280"/>
        <v/>
      </c>
      <c r="N1792" s="22" t="str">
        <f t="shared" si="281"/>
        <v xml:space="preserve"> </v>
      </c>
      <c r="O1792" s="22" t="str">
        <f t="shared" si="277"/>
        <v/>
      </c>
      <c r="P1792" s="22" t="str">
        <f t="shared" si="282"/>
        <v/>
      </c>
      <c r="Q1792" s="22" t="str">
        <f t="shared" si="278"/>
        <v>D2</v>
      </c>
    </row>
    <row r="1793" spans="1:17" x14ac:dyDescent="0.25">
      <c r="A1793" s="125" t="str">
        <f t="shared" si="283"/>
        <v/>
      </c>
      <c r="B1793" s="123" t="str">
        <f t="shared" si="284"/>
        <v/>
      </c>
      <c r="C1793" s="125" t="str">
        <f t="shared" si="285"/>
        <v/>
      </c>
      <c r="D1793" s="42"/>
      <c r="E1793" s="23" t="str">
        <f>IF(D1793="","",VLOOKUP(D1793,MASTERLIST!$A:$E,3,FALSE))</f>
        <v/>
      </c>
      <c r="F1793" s="23" t="str">
        <f>IF(D1793="","",VLOOKUP(D1793,MASTERLIST!$A:$E,4,FALSE))</f>
        <v/>
      </c>
      <c r="G1793" s="23" t="str">
        <f>IF(D1793="","",VLOOKUP(D1793,MASTERLIST!$A:$E,5,FALSE))</f>
        <v/>
      </c>
      <c r="H1793" s="23" t="str">
        <f>IF(D1793="","",VLOOKUP(D1793,MASTERLIST!$A:$E,2,FALSE))</f>
        <v/>
      </c>
      <c r="I1793" s="42"/>
      <c r="J1793" s="42"/>
      <c r="K1793" s="42"/>
      <c r="L1793" s="41" t="str">
        <f t="shared" si="279"/>
        <v/>
      </c>
      <c r="M1793" s="41" t="str">
        <f t="shared" si="280"/>
        <v/>
      </c>
      <c r="N1793" s="22" t="str">
        <f t="shared" si="281"/>
        <v xml:space="preserve"> </v>
      </c>
      <c r="O1793" s="22" t="str">
        <f t="shared" si="277"/>
        <v/>
      </c>
      <c r="P1793" s="22" t="str">
        <f t="shared" si="282"/>
        <v/>
      </c>
      <c r="Q1793" s="22" t="str">
        <f t="shared" si="278"/>
        <v>D2</v>
      </c>
    </row>
    <row r="1794" spans="1:17" x14ac:dyDescent="0.25">
      <c r="A1794" s="125" t="str">
        <f t="shared" si="283"/>
        <v/>
      </c>
      <c r="B1794" s="123" t="str">
        <f t="shared" si="284"/>
        <v/>
      </c>
      <c r="C1794" s="125" t="str">
        <f t="shared" si="285"/>
        <v/>
      </c>
      <c r="D1794" s="42"/>
      <c r="E1794" s="23" t="str">
        <f>IF(D1794="","",VLOOKUP(D1794,MASTERLIST!$A:$E,3,FALSE))</f>
        <v/>
      </c>
      <c r="F1794" s="23" t="str">
        <f>IF(D1794="","",VLOOKUP(D1794,MASTERLIST!$A:$E,4,FALSE))</f>
        <v/>
      </c>
      <c r="G1794" s="23" t="str">
        <f>IF(D1794="","",VLOOKUP(D1794,MASTERLIST!$A:$E,5,FALSE))</f>
        <v/>
      </c>
      <c r="H1794" s="23" t="str">
        <f>IF(D1794="","",VLOOKUP(D1794,MASTERLIST!$A:$E,2,FALSE))</f>
        <v/>
      </c>
      <c r="I1794" s="42"/>
      <c r="J1794" s="42"/>
      <c r="K1794" s="42"/>
      <c r="L1794" s="41" t="str">
        <f t="shared" si="279"/>
        <v/>
      </c>
      <c r="M1794" s="41" t="str">
        <f t="shared" si="280"/>
        <v/>
      </c>
      <c r="N1794" s="22" t="str">
        <f t="shared" si="281"/>
        <v xml:space="preserve"> </v>
      </c>
      <c r="O1794" s="22" t="str">
        <f t="shared" si="277"/>
        <v/>
      </c>
      <c r="P1794" s="22" t="str">
        <f t="shared" si="282"/>
        <v/>
      </c>
      <c r="Q1794" s="22" t="str">
        <f t="shared" si="278"/>
        <v>D2</v>
      </c>
    </row>
    <row r="1795" spans="1:17" x14ac:dyDescent="0.25">
      <c r="A1795" s="125" t="str">
        <f t="shared" si="283"/>
        <v/>
      </c>
      <c r="B1795" s="123" t="str">
        <f t="shared" si="284"/>
        <v/>
      </c>
      <c r="C1795" s="125" t="str">
        <f t="shared" si="285"/>
        <v/>
      </c>
      <c r="D1795" s="42"/>
      <c r="E1795" s="23" t="str">
        <f>IF(D1795="","",VLOOKUP(D1795,MASTERLIST!$A:$E,3,FALSE))</f>
        <v/>
      </c>
      <c r="F1795" s="23" t="str">
        <f>IF(D1795="","",VLOOKUP(D1795,MASTERLIST!$A:$E,4,FALSE))</f>
        <v/>
      </c>
      <c r="G1795" s="23" t="str">
        <f>IF(D1795="","",VLOOKUP(D1795,MASTERLIST!$A:$E,5,FALSE))</f>
        <v/>
      </c>
      <c r="H1795" s="23" t="str">
        <f>IF(D1795="","",VLOOKUP(D1795,MASTERLIST!$A:$E,2,FALSE))</f>
        <v/>
      </c>
      <c r="I1795" s="42"/>
      <c r="J1795" s="42"/>
      <c r="K1795" s="42"/>
      <c r="L1795" s="41" t="str">
        <f t="shared" si="279"/>
        <v/>
      </c>
      <c r="M1795" s="41" t="str">
        <f t="shared" si="280"/>
        <v/>
      </c>
      <c r="N1795" s="22" t="str">
        <f t="shared" si="281"/>
        <v xml:space="preserve"> </v>
      </c>
      <c r="O1795" s="22" t="str">
        <f t="shared" ref="O1795:O1858" si="286">IFERROR(VLOOKUP(G1795,$R$2:$S$15,2,),"")</f>
        <v/>
      </c>
      <c r="P1795" s="22" t="str">
        <f t="shared" si="282"/>
        <v/>
      </c>
      <c r="Q1795" s="22" t="str">
        <f t="shared" ref="Q1795:Q1858" si="287">IF(A1795="","D2",RIGHT(A1795,2))</f>
        <v>D2</v>
      </c>
    </row>
    <row r="1796" spans="1:17" x14ac:dyDescent="0.25">
      <c r="A1796" s="125" t="str">
        <f t="shared" si="283"/>
        <v/>
      </c>
      <c r="B1796" s="123" t="str">
        <f t="shared" si="284"/>
        <v/>
      </c>
      <c r="C1796" s="125" t="str">
        <f t="shared" si="285"/>
        <v/>
      </c>
      <c r="D1796" s="42"/>
      <c r="E1796" s="23" t="str">
        <f>IF(D1796="","",VLOOKUP(D1796,MASTERLIST!$A:$E,3,FALSE))</f>
        <v/>
      </c>
      <c r="F1796" s="23" t="str">
        <f>IF(D1796="","",VLOOKUP(D1796,MASTERLIST!$A:$E,4,FALSE))</f>
        <v/>
      </c>
      <c r="G1796" s="23" t="str">
        <f>IF(D1796="","",VLOOKUP(D1796,MASTERLIST!$A:$E,5,FALSE))</f>
        <v/>
      </c>
      <c r="H1796" s="23" t="str">
        <f>IF(D1796="","",VLOOKUP(D1796,MASTERLIST!$A:$E,2,FALSE))</f>
        <v/>
      </c>
      <c r="I1796" s="42"/>
      <c r="J1796" s="42"/>
      <c r="K1796" s="42"/>
      <c r="L1796" s="41" t="str">
        <f t="shared" si="279"/>
        <v/>
      </c>
      <c r="M1796" s="41" t="str">
        <f t="shared" si="280"/>
        <v/>
      </c>
      <c r="N1796" s="22" t="str">
        <f t="shared" si="281"/>
        <v xml:space="preserve"> </v>
      </c>
      <c r="O1796" s="22" t="str">
        <f t="shared" si="286"/>
        <v/>
      </c>
      <c r="P1796" s="22" t="str">
        <f t="shared" si="282"/>
        <v/>
      </c>
      <c r="Q1796" s="22" t="str">
        <f t="shared" si="287"/>
        <v>D2</v>
      </c>
    </row>
    <row r="1797" spans="1:17" x14ac:dyDescent="0.25">
      <c r="A1797" s="125" t="str">
        <f t="shared" si="283"/>
        <v/>
      </c>
      <c r="B1797" s="123" t="str">
        <f t="shared" si="284"/>
        <v/>
      </c>
      <c r="C1797" s="125" t="str">
        <f t="shared" si="285"/>
        <v/>
      </c>
      <c r="D1797" s="42"/>
      <c r="E1797" s="23" t="str">
        <f>IF(D1797="","",VLOOKUP(D1797,MASTERLIST!$A:$E,3,FALSE))</f>
        <v/>
      </c>
      <c r="F1797" s="23" t="str">
        <f>IF(D1797="","",VLOOKUP(D1797,MASTERLIST!$A:$E,4,FALSE))</f>
        <v/>
      </c>
      <c r="G1797" s="23" t="str">
        <f>IF(D1797="","",VLOOKUP(D1797,MASTERLIST!$A:$E,5,FALSE))</f>
        <v/>
      </c>
      <c r="H1797" s="23" t="str">
        <f>IF(D1797="","",VLOOKUP(D1797,MASTERLIST!$A:$E,2,FALSE))</f>
        <v/>
      </c>
      <c r="I1797" s="42"/>
      <c r="J1797" s="42"/>
      <c r="K1797" s="42"/>
      <c r="L1797" s="41" t="str">
        <f t="shared" si="279"/>
        <v/>
      </c>
      <c r="M1797" s="41" t="str">
        <f t="shared" si="280"/>
        <v/>
      </c>
      <c r="N1797" s="22" t="str">
        <f t="shared" si="281"/>
        <v xml:space="preserve"> </v>
      </c>
      <c r="O1797" s="22" t="str">
        <f t="shared" si="286"/>
        <v/>
      </c>
      <c r="P1797" s="22" t="str">
        <f t="shared" si="282"/>
        <v/>
      </c>
      <c r="Q1797" s="22" t="str">
        <f t="shared" si="287"/>
        <v>D2</v>
      </c>
    </row>
    <row r="1798" spans="1:17" x14ac:dyDescent="0.25">
      <c r="A1798" s="125" t="str">
        <f t="shared" si="283"/>
        <v/>
      </c>
      <c r="B1798" s="123" t="str">
        <f t="shared" si="284"/>
        <v/>
      </c>
      <c r="C1798" s="125" t="str">
        <f t="shared" si="285"/>
        <v/>
      </c>
      <c r="D1798" s="42"/>
      <c r="E1798" s="23" t="str">
        <f>IF(D1798="","",VLOOKUP(D1798,MASTERLIST!$A:$E,3,FALSE))</f>
        <v/>
      </c>
      <c r="F1798" s="23" t="str">
        <f>IF(D1798="","",VLOOKUP(D1798,MASTERLIST!$A:$E,4,FALSE))</f>
        <v/>
      </c>
      <c r="G1798" s="23" t="str">
        <f>IF(D1798="","",VLOOKUP(D1798,MASTERLIST!$A:$E,5,FALSE))</f>
        <v/>
      </c>
      <c r="H1798" s="23" t="str">
        <f>IF(D1798="","",VLOOKUP(D1798,MASTERLIST!$A:$E,2,FALSE))</f>
        <v/>
      </c>
      <c r="I1798" s="42"/>
      <c r="J1798" s="42"/>
      <c r="K1798" s="42"/>
      <c r="L1798" s="41" t="str">
        <f t="shared" si="279"/>
        <v/>
      </c>
      <c r="M1798" s="41" t="str">
        <f t="shared" si="280"/>
        <v/>
      </c>
      <c r="N1798" s="22" t="str">
        <f t="shared" si="281"/>
        <v xml:space="preserve"> </v>
      </c>
      <c r="O1798" s="22" t="str">
        <f t="shared" si="286"/>
        <v/>
      </c>
      <c r="P1798" s="22" t="str">
        <f t="shared" si="282"/>
        <v/>
      </c>
      <c r="Q1798" s="22" t="str">
        <f t="shared" si="287"/>
        <v>D2</v>
      </c>
    </row>
    <row r="1799" spans="1:17" x14ac:dyDescent="0.25">
      <c r="A1799" s="125" t="str">
        <f t="shared" si="283"/>
        <v/>
      </c>
      <c r="B1799" s="123" t="str">
        <f t="shared" si="284"/>
        <v/>
      </c>
      <c r="C1799" s="125" t="str">
        <f t="shared" si="285"/>
        <v/>
      </c>
      <c r="D1799" s="42"/>
      <c r="E1799" s="23" t="str">
        <f>IF(D1799="","",VLOOKUP(D1799,MASTERLIST!$A:$E,3,FALSE))</f>
        <v/>
      </c>
      <c r="F1799" s="23" t="str">
        <f>IF(D1799="","",VLOOKUP(D1799,MASTERLIST!$A:$E,4,FALSE))</f>
        <v/>
      </c>
      <c r="G1799" s="23" t="str">
        <f>IF(D1799="","",VLOOKUP(D1799,MASTERLIST!$A:$E,5,FALSE))</f>
        <v/>
      </c>
      <c r="H1799" s="23" t="str">
        <f>IF(D1799="","",VLOOKUP(D1799,MASTERLIST!$A:$E,2,FALSE))</f>
        <v/>
      </c>
      <c r="I1799" s="42"/>
      <c r="J1799" s="42"/>
      <c r="K1799" s="42"/>
      <c r="L1799" s="41" t="str">
        <f t="shared" si="279"/>
        <v/>
      </c>
      <c r="M1799" s="41" t="str">
        <f t="shared" si="280"/>
        <v/>
      </c>
      <c r="N1799" s="22" t="str">
        <f t="shared" si="281"/>
        <v xml:space="preserve"> </v>
      </c>
      <c r="O1799" s="22" t="str">
        <f t="shared" si="286"/>
        <v/>
      </c>
      <c r="P1799" s="22" t="str">
        <f t="shared" si="282"/>
        <v/>
      </c>
      <c r="Q1799" s="22" t="str">
        <f t="shared" si="287"/>
        <v>D2</v>
      </c>
    </row>
    <row r="1800" spans="1:17" x14ac:dyDescent="0.25">
      <c r="A1800" s="125" t="str">
        <f t="shared" si="283"/>
        <v/>
      </c>
      <c r="B1800" s="123" t="str">
        <f t="shared" si="284"/>
        <v/>
      </c>
      <c r="C1800" s="125" t="str">
        <f t="shared" si="285"/>
        <v/>
      </c>
      <c r="D1800" s="42"/>
      <c r="E1800" s="23" t="str">
        <f>IF(D1800="","",VLOOKUP(D1800,MASTERLIST!$A:$E,3,FALSE))</f>
        <v/>
      </c>
      <c r="F1800" s="23" t="str">
        <f>IF(D1800="","",VLOOKUP(D1800,MASTERLIST!$A:$E,4,FALSE))</f>
        <v/>
      </c>
      <c r="G1800" s="23" t="str">
        <f>IF(D1800="","",VLOOKUP(D1800,MASTERLIST!$A:$E,5,FALSE))</f>
        <v/>
      </c>
      <c r="H1800" s="23" t="str">
        <f>IF(D1800="","",VLOOKUP(D1800,MASTERLIST!$A:$E,2,FALSE))</f>
        <v/>
      </c>
      <c r="I1800" s="42"/>
      <c r="J1800" s="42"/>
      <c r="K1800" s="42"/>
      <c r="L1800" s="41" t="str">
        <f t="shared" si="279"/>
        <v/>
      </c>
      <c r="M1800" s="41" t="str">
        <f t="shared" si="280"/>
        <v/>
      </c>
      <c r="N1800" s="22" t="str">
        <f t="shared" si="281"/>
        <v xml:space="preserve"> </v>
      </c>
      <c r="O1800" s="22" t="str">
        <f t="shared" si="286"/>
        <v/>
      </c>
      <c r="P1800" s="22" t="str">
        <f t="shared" si="282"/>
        <v/>
      </c>
      <c r="Q1800" s="22" t="str">
        <f t="shared" si="287"/>
        <v>D2</v>
      </c>
    </row>
    <row r="1801" spans="1:17" x14ac:dyDescent="0.25">
      <c r="A1801" s="125" t="str">
        <f t="shared" si="283"/>
        <v/>
      </c>
      <c r="B1801" s="123" t="str">
        <f t="shared" si="284"/>
        <v/>
      </c>
      <c r="C1801" s="125" t="str">
        <f t="shared" si="285"/>
        <v/>
      </c>
      <c r="D1801" s="42"/>
      <c r="E1801" s="23" t="str">
        <f>IF(D1801="","",VLOOKUP(D1801,MASTERLIST!$A:$E,3,FALSE))</f>
        <v/>
      </c>
      <c r="F1801" s="23" t="str">
        <f>IF(D1801="","",VLOOKUP(D1801,MASTERLIST!$A:$E,4,FALSE))</f>
        <v/>
      </c>
      <c r="G1801" s="23" t="str">
        <f>IF(D1801="","",VLOOKUP(D1801,MASTERLIST!$A:$E,5,FALSE))</f>
        <v/>
      </c>
      <c r="H1801" s="23" t="str">
        <f>IF(D1801="","",VLOOKUP(D1801,MASTERLIST!$A:$E,2,FALSE))</f>
        <v/>
      </c>
      <c r="I1801" s="42"/>
      <c r="J1801" s="42"/>
      <c r="K1801" s="42"/>
      <c r="L1801" s="41" t="str">
        <f t="shared" si="279"/>
        <v/>
      </c>
      <c r="M1801" s="41" t="str">
        <f t="shared" si="280"/>
        <v/>
      </c>
      <c r="N1801" s="22" t="str">
        <f t="shared" si="281"/>
        <v xml:space="preserve"> </v>
      </c>
      <c r="O1801" s="22" t="str">
        <f t="shared" si="286"/>
        <v/>
      </c>
      <c r="P1801" s="22" t="str">
        <f t="shared" si="282"/>
        <v/>
      </c>
      <c r="Q1801" s="22" t="str">
        <f t="shared" si="287"/>
        <v>D2</v>
      </c>
    </row>
    <row r="1802" spans="1:17" x14ac:dyDescent="0.25">
      <c r="A1802" s="125" t="str">
        <f t="shared" si="283"/>
        <v/>
      </c>
      <c r="B1802" s="123" t="str">
        <f t="shared" si="284"/>
        <v/>
      </c>
      <c r="C1802" s="125" t="str">
        <f t="shared" si="285"/>
        <v/>
      </c>
      <c r="D1802" s="42"/>
      <c r="E1802" s="23" t="str">
        <f>IF(D1802="","",VLOOKUP(D1802,MASTERLIST!$A:$E,3,FALSE))</f>
        <v/>
      </c>
      <c r="F1802" s="23" t="str">
        <f>IF(D1802="","",VLOOKUP(D1802,MASTERLIST!$A:$E,4,FALSE))</f>
        <v/>
      </c>
      <c r="G1802" s="23" t="str">
        <f>IF(D1802="","",VLOOKUP(D1802,MASTERLIST!$A:$E,5,FALSE))</f>
        <v/>
      </c>
      <c r="H1802" s="23" t="str">
        <f>IF(D1802="","",VLOOKUP(D1802,MASTERLIST!$A:$E,2,FALSE))</f>
        <v/>
      </c>
      <c r="I1802" s="42"/>
      <c r="J1802" s="42"/>
      <c r="K1802" s="42"/>
      <c r="L1802" s="41" t="str">
        <f t="shared" si="279"/>
        <v/>
      </c>
      <c r="M1802" s="41" t="str">
        <f t="shared" si="280"/>
        <v/>
      </c>
      <c r="N1802" s="22" t="str">
        <f t="shared" si="281"/>
        <v xml:space="preserve"> </v>
      </c>
      <c r="O1802" s="22" t="str">
        <f t="shared" si="286"/>
        <v/>
      </c>
      <c r="P1802" s="22" t="str">
        <f t="shared" si="282"/>
        <v/>
      </c>
      <c r="Q1802" s="22" t="str">
        <f t="shared" si="287"/>
        <v>D2</v>
      </c>
    </row>
    <row r="1803" spans="1:17" x14ac:dyDescent="0.25">
      <c r="A1803" s="125" t="str">
        <f t="shared" si="283"/>
        <v/>
      </c>
      <c r="B1803" s="123" t="str">
        <f t="shared" si="284"/>
        <v/>
      </c>
      <c r="C1803" s="125" t="str">
        <f t="shared" si="285"/>
        <v/>
      </c>
      <c r="D1803" s="42"/>
      <c r="E1803" s="23" t="str">
        <f>IF(D1803="","",VLOOKUP(D1803,MASTERLIST!$A:$E,3,FALSE))</f>
        <v/>
      </c>
      <c r="F1803" s="23" t="str">
        <f>IF(D1803="","",VLOOKUP(D1803,MASTERLIST!$A:$E,4,FALSE))</f>
        <v/>
      </c>
      <c r="G1803" s="23" t="str">
        <f>IF(D1803="","",VLOOKUP(D1803,MASTERLIST!$A:$E,5,FALSE))</f>
        <v/>
      </c>
      <c r="H1803" s="23" t="str">
        <f>IF(D1803="","",VLOOKUP(D1803,MASTERLIST!$A:$E,2,FALSE))</f>
        <v/>
      </c>
      <c r="I1803" s="42"/>
      <c r="J1803" s="42"/>
      <c r="K1803" s="42"/>
      <c r="L1803" s="41" t="str">
        <f t="shared" si="279"/>
        <v/>
      </c>
      <c r="M1803" s="41" t="str">
        <f t="shared" si="280"/>
        <v/>
      </c>
      <c r="N1803" s="22" t="str">
        <f t="shared" si="281"/>
        <v xml:space="preserve"> </v>
      </c>
      <c r="O1803" s="22" t="str">
        <f t="shared" si="286"/>
        <v/>
      </c>
      <c r="P1803" s="22" t="str">
        <f t="shared" si="282"/>
        <v/>
      </c>
      <c r="Q1803" s="22" t="str">
        <f t="shared" si="287"/>
        <v>D2</v>
      </c>
    </row>
    <row r="1804" spans="1:17" x14ac:dyDescent="0.25">
      <c r="A1804" s="125" t="str">
        <f t="shared" si="283"/>
        <v/>
      </c>
      <c r="B1804" s="123" t="str">
        <f t="shared" si="284"/>
        <v/>
      </c>
      <c r="C1804" s="125" t="str">
        <f t="shared" si="285"/>
        <v/>
      </c>
      <c r="D1804" s="42"/>
      <c r="E1804" s="23" t="str">
        <f>IF(D1804="","",VLOOKUP(D1804,MASTERLIST!$A:$E,3,FALSE))</f>
        <v/>
      </c>
      <c r="F1804" s="23" t="str">
        <f>IF(D1804="","",VLOOKUP(D1804,MASTERLIST!$A:$E,4,FALSE))</f>
        <v/>
      </c>
      <c r="G1804" s="23" t="str">
        <f>IF(D1804="","",VLOOKUP(D1804,MASTERLIST!$A:$E,5,FALSE))</f>
        <v/>
      </c>
      <c r="H1804" s="23" t="str">
        <f>IF(D1804="","",VLOOKUP(D1804,MASTERLIST!$A:$E,2,FALSE))</f>
        <v/>
      </c>
      <c r="I1804" s="42"/>
      <c r="J1804" s="42"/>
      <c r="K1804" s="42"/>
      <c r="L1804" s="41" t="str">
        <f t="shared" si="279"/>
        <v/>
      </c>
      <c r="M1804" s="41" t="str">
        <f t="shared" si="280"/>
        <v/>
      </c>
      <c r="N1804" s="22" t="str">
        <f t="shared" si="281"/>
        <v xml:space="preserve"> </v>
      </c>
      <c r="O1804" s="22" t="str">
        <f t="shared" si="286"/>
        <v/>
      </c>
      <c r="P1804" s="22" t="str">
        <f t="shared" si="282"/>
        <v/>
      </c>
      <c r="Q1804" s="22" t="str">
        <f t="shared" si="287"/>
        <v>D2</v>
      </c>
    </row>
    <row r="1805" spans="1:17" x14ac:dyDescent="0.25">
      <c r="A1805" s="125" t="str">
        <f t="shared" si="283"/>
        <v/>
      </c>
      <c r="B1805" s="123" t="str">
        <f t="shared" si="284"/>
        <v/>
      </c>
      <c r="C1805" s="125" t="str">
        <f t="shared" si="285"/>
        <v/>
      </c>
      <c r="D1805" s="42"/>
      <c r="E1805" s="23" t="str">
        <f>IF(D1805="","",VLOOKUP(D1805,MASTERLIST!$A:$E,3,FALSE))</f>
        <v/>
      </c>
      <c r="F1805" s="23" t="str">
        <f>IF(D1805="","",VLOOKUP(D1805,MASTERLIST!$A:$E,4,FALSE))</f>
        <v/>
      </c>
      <c r="G1805" s="23" t="str">
        <f>IF(D1805="","",VLOOKUP(D1805,MASTERLIST!$A:$E,5,FALSE))</f>
        <v/>
      </c>
      <c r="H1805" s="23" t="str">
        <f>IF(D1805="","",VLOOKUP(D1805,MASTERLIST!$A:$E,2,FALSE))</f>
        <v/>
      </c>
      <c r="I1805" s="42"/>
      <c r="J1805" s="42"/>
      <c r="K1805" s="42"/>
      <c r="L1805" s="41" t="str">
        <f t="shared" si="279"/>
        <v/>
      </c>
      <c r="M1805" s="41" t="str">
        <f t="shared" si="280"/>
        <v/>
      </c>
      <c r="N1805" s="22" t="str">
        <f t="shared" si="281"/>
        <v xml:space="preserve"> </v>
      </c>
      <c r="O1805" s="22" t="str">
        <f t="shared" si="286"/>
        <v/>
      </c>
      <c r="P1805" s="22" t="str">
        <f t="shared" si="282"/>
        <v/>
      </c>
      <c r="Q1805" s="22" t="str">
        <f t="shared" si="287"/>
        <v>D2</v>
      </c>
    </row>
    <row r="1806" spans="1:17" x14ac:dyDescent="0.25">
      <c r="A1806" s="125" t="str">
        <f t="shared" si="283"/>
        <v/>
      </c>
      <c r="B1806" s="123" t="str">
        <f t="shared" si="284"/>
        <v/>
      </c>
      <c r="C1806" s="125" t="str">
        <f t="shared" si="285"/>
        <v/>
      </c>
      <c r="D1806" s="42"/>
      <c r="E1806" s="23" t="str">
        <f>IF(D1806="","",VLOOKUP(D1806,MASTERLIST!$A:$E,3,FALSE))</f>
        <v/>
      </c>
      <c r="F1806" s="23" t="str">
        <f>IF(D1806="","",VLOOKUP(D1806,MASTERLIST!$A:$E,4,FALSE))</f>
        <v/>
      </c>
      <c r="G1806" s="23" t="str">
        <f>IF(D1806="","",VLOOKUP(D1806,MASTERLIST!$A:$E,5,FALSE))</f>
        <v/>
      </c>
      <c r="H1806" s="23" t="str">
        <f>IF(D1806="","",VLOOKUP(D1806,MASTERLIST!$A:$E,2,FALSE))</f>
        <v/>
      </c>
      <c r="I1806" s="42"/>
      <c r="J1806" s="42"/>
      <c r="K1806" s="42"/>
      <c r="L1806" s="41" t="str">
        <f t="shared" si="279"/>
        <v/>
      </c>
      <c r="M1806" s="41" t="str">
        <f t="shared" si="280"/>
        <v/>
      </c>
      <c r="N1806" s="22" t="str">
        <f t="shared" si="281"/>
        <v xml:space="preserve"> </v>
      </c>
      <c r="O1806" s="22" t="str">
        <f t="shared" si="286"/>
        <v/>
      </c>
      <c r="P1806" s="22" t="str">
        <f t="shared" si="282"/>
        <v/>
      </c>
      <c r="Q1806" s="22" t="str">
        <f t="shared" si="287"/>
        <v>D2</v>
      </c>
    </row>
    <row r="1807" spans="1:17" x14ac:dyDescent="0.25">
      <c r="A1807" s="125" t="str">
        <f t="shared" si="283"/>
        <v/>
      </c>
      <c r="B1807" s="123" t="str">
        <f t="shared" si="284"/>
        <v/>
      </c>
      <c r="C1807" s="125" t="str">
        <f t="shared" si="285"/>
        <v/>
      </c>
      <c r="D1807" s="42"/>
      <c r="E1807" s="23" t="str">
        <f>IF(D1807="","",VLOOKUP(D1807,MASTERLIST!$A:$E,3,FALSE))</f>
        <v/>
      </c>
      <c r="F1807" s="23" t="str">
        <f>IF(D1807="","",VLOOKUP(D1807,MASTERLIST!$A:$E,4,FALSE))</f>
        <v/>
      </c>
      <c r="G1807" s="23" t="str">
        <f>IF(D1807="","",VLOOKUP(D1807,MASTERLIST!$A:$E,5,FALSE))</f>
        <v/>
      </c>
      <c r="H1807" s="23" t="str">
        <f>IF(D1807="","",VLOOKUP(D1807,MASTERLIST!$A:$E,2,FALSE))</f>
        <v/>
      </c>
      <c r="I1807" s="42"/>
      <c r="J1807" s="42"/>
      <c r="K1807" s="42"/>
      <c r="L1807" s="41" t="str">
        <f t="shared" si="279"/>
        <v/>
      </c>
      <c r="M1807" s="41" t="str">
        <f t="shared" si="280"/>
        <v/>
      </c>
      <c r="N1807" s="22" t="str">
        <f t="shared" si="281"/>
        <v xml:space="preserve"> </v>
      </c>
      <c r="O1807" s="22" t="str">
        <f t="shared" si="286"/>
        <v/>
      </c>
      <c r="P1807" s="22" t="str">
        <f t="shared" si="282"/>
        <v/>
      </c>
      <c r="Q1807" s="22" t="str">
        <f t="shared" si="287"/>
        <v>D2</v>
      </c>
    </row>
    <row r="1808" spans="1:17" x14ac:dyDescent="0.25">
      <c r="A1808" s="125" t="str">
        <f t="shared" si="283"/>
        <v/>
      </c>
      <c r="B1808" s="123" t="str">
        <f t="shared" si="284"/>
        <v/>
      </c>
      <c r="C1808" s="125" t="str">
        <f t="shared" si="285"/>
        <v/>
      </c>
      <c r="D1808" s="42"/>
      <c r="E1808" s="23" t="str">
        <f>IF(D1808="","",VLOOKUP(D1808,MASTERLIST!$A:$E,3,FALSE))</f>
        <v/>
      </c>
      <c r="F1808" s="23" t="str">
        <f>IF(D1808="","",VLOOKUP(D1808,MASTERLIST!$A:$E,4,FALSE))</f>
        <v/>
      </c>
      <c r="G1808" s="23" t="str">
        <f>IF(D1808="","",VLOOKUP(D1808,MASTERLIST!$A:$E,5,FALSE))</f>
        <v/>
      </c>
      <c r="H1808" s="23" t="str">
        <f>IF(D1808="","",VLOOKUP(D1808,MASTERLIST!$A:$E,2,FALSE))</f>
        <v/>
      </c>
      <c r="I1808" s="42"/>
      <c r="J1808" s="42"/>
      <c r="K1808" s="42"/>
      <c r="L1808" s="41" t="str">
        <f t="shared" si="279"/>
        <v/>
      </c>
      <c r="M1808" s="41" t="str">
        <f t="shared" si="280"/>
        <v/>
      </c>
      <c r="N1808" s="22" t="str">
        <f t="shared" si="281"/>
        <v xml:space="preserve"> </v>
      </c>
      <c r="O1808" s="22" t="str">
        <f t="shared" si="286"/>
        <v/>
      </c>
      <c r="P1808" s="22" t="str">
        <f t="shared" si="282"/>
        <v/>
      </c>
      <c r="Q1808" s="22" t="str">
        <f t="shared" si="287"/>
        <v>D2</v>
      </c>
    </row>
    <row r="1809" spans="1:17" x14ac:dyDescent="0.25">
      <c r="A1809" s="125" t="str">
        <f t="shared" si="283"/>
        <v/>
      </c>
      <c r="B1809" s="123" t="str">
        <f t="shared" si="284"/>
        <v/>
      </c>
      <c r="C1809" s="125" t="str">
        <f t="shared" si="285"/>
        <v/>
      </c>
      <c r="D1809" s="42"/>
      <c r="E1809" s="23" t="str">
        <f>IF(D1809="","",VLOOKUP(D1809,MASTERLIST!$A:$E,3,FALSE))</f>
        <v/>
      </c>
      <c r="F1809" s="23" t="str">
        <f>IF(D1809="","",VLOOKUP(D1809,MASTERLIST!$A:$E,4,FALSE))</f>
        <v/>
      </c>
      <c r="G1809" s="23" t="str">
        <f>IF(D1809="","",VLOOKUP(D1809,MASTERLIST!$A:$E,5,FALSE))</f>
        <v/>
      </c>
      <c r="H1809" s="23" t="str">
        <f>IF(D1809="","",VLOOKUP(D1809,MASTERLIST!$A:$E,2,FALSE))</f>
        <v/>
      </c>
      <c r="I1809" s="42"/>
      <c r="J1809" s="42"/>
      <c r="K1809" s="42"/>
      <c r="L1809" s="41" t="str">
        <f t="shared" si="279"/>
        <v/>
      </c>
      <c r="M1809" s="41" t="str">
        <f t="shared" si="280"/>
        <v/>
      </c>
      <c r="N1809" s="22" t="str">
        <f t="shared" si="281"/>
        <v xml:space="preserve"> </v>
      </c>
      <c r="O1809" s="22" t="str">
        <f t="shared" si="286"/>
        <v/>
      </c>
      <c r="P1809" s="22" t="str">
        <f t="shared" si="282"/>
        <v/>
      </c>
      <c r="Q1809" s="22" t="str">
        <f t="shared" si="287"/>
        <v>D2</v>
      </c>
    </row>
    <row r="1810" spans="1:17" x14ac:dyDescent="0.25">
      <c r="A1810" s="125" t="str">
        <f t="shared" si="283"/>
        <v/>
      </c>
      <c r="B1810" s="123" t="str">
        <f t="shared" si="284"/>
        <v/>
      </c>
      <c r="C1810" s="125" t="str">
        <f t="shared" si="285"/>
        <v/>
      </c>
      <c r="D1810" s="42"/>
      <c r="E1810" s="23" t="str">
        <f>IF(D1810="","",VLOOKUP(D1810,MASTERLIST!$A:$E,3,FALSE))</f>
        <v/>
      </c>
      <c r="F1810" s="23" t="str">
        <f>IF(D1810="","",VLOOKUP(D1810,MASTERLIST!$A:$E,4,FALSE))</f>
        <v/>
      </c>
      <c r="G1810" s="23" t="str">
        <f>IF(D1810="","",VLOOKUP(D1810,MASTERLIST!$A:$E,5,FALSE))</f>
        <v/>
      </c>
      <c r="H1810" s="23" t="str">
        <f>IF(D1810="","",VLOOKUP(D1810,MASTERLIST!$A:$E,2,FALSE))</f>
        <v/>
      </c>
      <c r="I1810" s="42"/>
      <c r="J1810" s="42"/>
      <c r="K1810" s="42"/>
      <c r="L1810" s="41" t="str">
        <f t="shared" si="279"/>
        <v/>
      </c>
      <c r="M1810" s="41" t="str">
        <f t="shared" si="280"/>
        <v/>
      </c>
      <c r="N1810" s="22" t="str">
        <f t="shared" si="281"/>
        <v xml:space="preserve"> </v>
      </c>
      <c r="O1810" s="22" t="str">
        <f t="shared" si="286"/>
        <v/>
      </c>
      <c r="P1810" s="22" t="str">
        <f t="shared" si="282"/>
        <v/>
      </c>
      <c r="Q1810" s="22" t="str">
        <f t="shared" si="287"/>
        <v>D2</v>
      </c>
    </row>
    <row r="1811" spans="1:17" x14ac:dyDescent="0.25">
      <c r="A1811" s="125" t="str">
        <f t="shared" si="283"/>
        <v/>
      </c>
      <c r="B1811" s="123" t="str">
        <f t="shared" si="284"/>
        <v/>
      </c>
      <c r="C1811" s="125" t="str">
        <f t="shared" si="285"/>
        <v/>
      </c>
      <c r="D1811" s="42"/>
      <c r="E1811" s="23" t="str">
        <f>IF(D1811="","",VLOOKUP(D1811,MASTERLIST!$A:$E,3,FALSE))</f>
        <v/>
      </c>
      <c r="F1811" s="23" t="str">
        <f>IF(D1811="","",VLOOKUP(D1811,MASTERLIST!$A:$E,4,FALSE))</f>
        <v/>
      </c>
      <c r="G1811" s="23" t="str">
        <f>IF(D1811="","",VLOOKUP(D1811,MASTERLIST!$A:$E,5,FALSE))</f>
        <v/>
      </c>
      <c r="H1811" s="23" t="str">
        <f>IF(D1811="","",VLOOKUP(D1811,MASTERLIST!$A:$E,2,FALSE))</f>
        <v/>
      </c>
      <c r="I1811" s="42"/>
      <c r="J1811" s="42"/>
      <c r="K1811" s="42"/>
      <c r="L1811" s="41" t="str">
        <f t="shared" si="279"/>
        <v/>
      </c>
      <c r="M1811" s="41" t="str">
        <f t="shared" si="280"/>
        <v/>
      </c>
      <c r="N1811" s="22" t="str">
        <f t="shared" si="281"/>
        <v xml:space="preserve"> </v>
      </c>
      <c r="O1811" s="22" t="str">
        <f t="shared" si="286"/>
        <v/>
      </c>
      <c r="P1811" s="22" t="str">
        <f t="shared" si="282"/>
        <v/>
      </c>
      <c r="Q1811" s="22" t="str">
        <f t="shared" si="287"/>
        <v>D2</v>
      </c>
    </row>
    <row r="1812" spans="1:17" x14ac:dyDescent="0.25">
      <c r="A1812" s="125" t="str">
        <f t="shared" si="283"/>
        <v/>
      </c>
      <c r="B1812" s="123" t="str">
        <f t="shared" si="284"/>
        <v/>
      </c>
      <c r="C1812" s="125" t="str">
        <f t="shared" si="285"/>
        <v/>
      </c>
      <c r="D1812" s="42"/>
      <c r="E1812" s="23" t="str">
        <f>IF(D1812="","",VLOOKUP(D1812,MASTERLIST!$A:$E,3,FALSE))</f>
        <v/>
      </c>
      <c r="F1812" s="23" t="str">
        <f>IF(D1812="","",VLOOKUP(D1812,MASTERLIST!$A:$E,4,FALSE))</f>
        <v/>
      </c>
      <c r="G1812" s="23" t="str">
        <f>IF(D1812="","",VLOOKUP(D1812,MASTERLIST!$A:$E,5,FALSE))</f>
        <v/>
      </c>
      <c r="H1812" s="23" t="str">
        <f>IF(D1812="","",VLOOKUP(D1812,MASTERLIST!$A:$E,2,FALSE))</f>
        <v/>
      </c>
      <c r="I1812" s="42"/>
      <c r="J1812" s="42"/>
      <c r="K1812" s="42"/>
      <c r="L1812" s="41" t="str">
        <f t="shared" ref="L1812:L1875" si="288">IF(K1812="","",IF(I1812="",ROUND(HLOOKUP(J1812,kgList,K1812,FALSE),1),ROUND(HLOOKUP(I1812,kgList,K1812,FALSE),1)))</f>
        <v/>
      </c>
      <c r="M1812" s="41" t="str">
        <f t="shared" ref="M1812:M1875" si="289">IF(L1812="","",IF(COUNTA(I1812:J1812)&gt;1,"Edible or Inedible",IF(COUNTA(I1812)=1,L1812*1,IF(COUNTA(J1812)=1,L1812*1,"ERROR"))))</f>
        <v/>
      </c>
      <c r="N1812" s="22" t="str">
        <f t="shared" si="281"/>
        <v xml:space="preserve"> </v>
      </c>
      <c r="O1812" s="22" t="str">
        <f t="shared" si="286"/>
        <v/>
      </c>
      <c r="P1812" s="22" t="str">
        <f t="shared" si="282"/>
        <v/>
      </c>
      <c r="Q1812" s="22" t="str">
        <f t="shared" si="287"/>
        <v>D2</v>
      </c>
    </row>
    <row r="1813" spans="1:17" x14ac:dyDescent="0.25">
      <c r="A1813" s="125" t="str">
        <f t="shared" si="283"/>
        <v/>
      </c>
      <c r="B1813" s="123" t="str">
        <f t="shared" si="284"/>
        <v/>
      </c>
      <c r="C1813" s="125" t="str">
        <f t="shared" si="285"/>
        <v/>
      </c>
      <c r="D1813" s="42"/>
      <c r="E1813" s="23" t="str">
        <f>IF(D1813="","",VLOOKUP(D1813,MASTERLIST!$A:$E,3,FALSE))</f>
        <v/>
      </c>
      <c r="F1813" s="23" t="str">
        <f>IF(D1813="","",VLOOKUP(D1813,MASTERLIST!$A:$E,4,FALSE))</f>
        <v/>
      </c>
      <c r="G1813" s="23" t="str">
        <f>IF(D1813="","",VLOOKUP(D1813,MASTERLIST!$A:$E,5,FALSE))</f>
        <v/>
      </c>
      <c r="H1813" s="23" t="str">
        <f>IF(D1813="","",VLOOKUP(D1813,MASTERLIST!$A:$E,2,FALSE))</f>
        <v/>
      </c>
      <c r="I1813" s="42"/>
      <c r="J1813" s="42"/>
      <c r="K1813" s="42"/>
      <c r="L1813" s="41" t="str">
        <f t="shared" si="288"/>
        <v/>
      </c>
      <c r="M1813" s="41" t="str">
        <f t="shared" si="289"/>
        <v/>
      </c>
      <c r="N1813" s="22" t="str">
        <f t="shared" si="281"/>
        <v xml:space="preserve"> </v>
      </c>
      <c r="O1813" s="22" t="str">
        <f t="shared" si="286"/>
        <v/>
      </c>
      <c r="P1813" s="22" t="str">
        <f t="shared" si="282"/>
        <v/>
      </c>
      <c r="Q1813" s="22" t="str">
        <f t="shared" si="287"/>
        <v>D2</v>
      </c>
    </row>
    <row r="1814" spans="1:17" x14ac:dyDescent="0.25">
      <c r="A1814" s="125" t="str">
        <f t="shared" si="283"/>
        <v/>
      </c>
      <c r="B1814" s="123" t="str">
        <f t="shared" si="284"/>
        <v/>
      </c>
      <c r="C1814" s="125" t="str">
        <f t="shared" si="285"/>
        <v/>
      </c>
      <c r="D1814" s="42"/>
      <c r="E1814" s="23" t="str">
        <f>IF(D1814="","",VLOOKUP(D1814,MASTERLIST!$A:$E,3,FALSE))</f>
        <v/>
      </c>
      <c r="F1814" s="23" t="str">
        <f>IF(D1814="","",VLOOKUP(D1814,MASTERLIST!$A:$E,4,FALSE))</f>
        <v/>
      </c>
      <c r="G1814" s="23" t="str">
        <f>IF(D1814="","",VLOOKUP(D1814,MASTERLIST!$A:$E,5,FALSE))</f>
        <v/>
      </c>
      <c r="H1814" s="23" t="str">
        <f>IF(D1814="","",VLOOKUP(D1814,MASTERLIST!$A:$E,2,FALSE))</f>
        <v/>
      </c>
      <c r="I1814" s="42"/>
      <c r="J1814" s="42"/>
      <c r="K1814" s="42"/>
      <c r="L1814" s="41" t="str">
        <f t="shared" si="288"/>
        <v/>
      </c>
      <c r="M1814" s="41" t="str">
        <f t="shared" si="289"/>
        <v/>
      </c>
      <c r="N1814" s="22" t="str">
        <f t="shared" si="281"/>
        <v xml:space="preserve"> </v>
      </c>
      <c r="O1814" s="22" t="str">
        <f t="shared" si="286"/>
        <v/>
      </c>
      <c r="P1814" s="22" t="str">
        <f t="shared" si="282"/>
        <v/>
      </c>
      <c r="Q1814" s="22" t="str">
        <f t="shared" si="287"/>
        <v>D2</v>
      </c>
    </row>
    <row r="1815" spans="1:17" x14ac:dyDescent="0.25">
      <c r="A1815" s="125" t="str">
        <f t="shared" si="283"/>
        <v/>
      </c>
      <c r="B1815" s="123" t="str">
        <f t="shared" si="284"/>
        <v/>
      </c>
      <c r="C1815" s="125" t="str">
        <f t="shared" si="285"/>
        <v/>
      </c>
      <c r="D1815" s="42"/>
      <c r="E1815" s="23" t="str">
        <f>IF(D1815="","",VLOOKUP(D1815,MASTERLIST!$A:$E,3,FALSE))</f>
        <v/>
      </c>
      <c r="F1815" s="23" t="str">
        <f>IF(D1815="","",VLOOKUP(D1815,MASTERLIST!$A:$E,4,FALSE))</f>
        <v/>
      </c>
      <c r="G1815" s="23" t="str">
        <f>IF(D1815="","",VLOOKUP(D1815,MASTERLIST!$A:$E,5,FALSE))</f>
        <v/>
      </c>
      <c r="H1815" s="23" t="str">
        <f>IF(D1815="","",VLOOKUP(D1815,MASTERLIST!$A:$E,2,FALSE))</f>
        <v/>
      </c>
      <c r="I1815" s="42"/>
      <c r="J1815" s="42"/>
      <c r="K1815" s="42"/>
      <c r="L1815" s="41" t="str">
        <f t="shared" si="288"/>
        <v/>
      </c>
      <c r="M1815" s="41" t="str">
        <f t="shared" si="289"/>
        <v/>
      </c>
      <c r="N1815" s="22" t="str">
        <f t="shared" si="281"/>
        <v xml:space="preserve"> </v>
      </c>
      <c r="O1815" s="22" t="str">
        <f t="shared" si="286"/>
        <v/>
      </c>
      <c r="P1815" s="22" t="str">
        <f t="shared" si="282"/>
        <v/>
      </c>
      <c r="Q1815" s="22" t="str">
        <f t="shared" si="287"/>
        <v>D2</v>
      </c>
    </row>
    <row r="1816" spans="1:17" x14ac:dyDescent="0.25">
      <c r="A1816" s="125" t="str">
        <f t="shared" si="283"/>
        <v/>
      </c>
      <c r="B1816" s="123" t="str">
        <f t="shared" si="284"/>
        <v/>
      </c>
      <c r="C1816" s="125" t="str">
        <f t="shared" si="285"/>
        <v/>
      </c>
      <c r="D1816" s="42"/>
      <c r="E1816" s="23" t="str">
        <f>IF(D1816="","",VLOOKUP(D1816,MASTERLIST!$A:$E,3,FALSE))</f>
        <v/>
      </c>
      <c r="F1816" s="23" t="str">
        <f>IF(D1816="","",VLOOKUP(D1816,MASTERLIST!$A:$E,4,FALSE))</f>
        <v/>
      </c>
      <c r="G1816" s="23" t="str">
        <f>IF(D1816="","",VLOOKUP(D1816,MASTERLIST!$A:$E,5,FALSE))</f>
        <v/>
      </c>
      <c r="H1816" s="23" t="str">
        <f>IF(D1816="","",VLOOKUP(D1816,MASTERLIST!$A:$E,2,FALSE))</f>
        <v/>
      </c>
      <c r="I1816" s="42"/>
      <c r="J1816" s="42"/>
      <c r="K1816" s="42"/>
      <c r="L1816" s="41" t="str">
        <f t="shared" si="288"/>
        <v/>
      </c>
      <c r="M1816" s="41" t="str">
        <f t="shared" si="289"/>
        <v/>
      </c>
      <c r="N1816" s="22" t="str">
        <f t="shared" si="281"/>
        <v xml:space="preserve"> </v>
      </c>
      <c r="O1816" s="22" t="str">
        <f t="shared" si="286"/>
        <v/>
      </c>
      <c r="P1816" s="22" t="str">
        <f t="shared" si="282"/>
        <v/>
      </c>
      <c r="Q1816" s="22" t="str">
        <f t="shared" si="287"/>
        <v>D2</v>
      </c>
    </row>
    <row r="1817" spans="1:17" x14ac:dyDescent="0.25">
      <c r="A1817" s="125" t="str">
        <f t="shared" si="283"/>
        <v/>
      </c>
      <c r="B1817" s="123" t="str">
        <f t="shared" si="284"/>
        <v/>
      </c>
      <c r="C1817" s="125" t="str">
        <f t="shared" si="285"/>
        <v/>
      </c>
      <c r="D1817" s="42"/>
      <c r="E1817" s="23" t="str">
        <f>IF(D1817="","",VLOOKUP(D1817,MASTERLIST!$A:$E,3,FALSE))</f>
        <v/>
      </c>
      <c r="F1817" s="23" t="str">
        <f>IF(D1817="","",VLOOKUP(D1817,MASTERLIST!$A:$E,4,FALSE))</f>
        <v/>
      </c>
      <c r="G1817" s="23" t="str">
        <f>IF(D1817="","",VLOOKUP(D1817,MASTERLIST!$A:$E,5,FALSE))</f>
        <v/>
      </c>
      <c r="H1817" s="23" t="str">
        <f>IF(D1817="","",VLOOKUP(D1817,MASTERLIST!$A:$E,2,FALSE))</f>
        <v/>
      </c>
      <c r="I1817" s="42"/>
      <c r="J1817" s="42"/>
      <c r="K1817" s="42"/>
      <c r="L1817" s="41" t="str">
        <f t="shared" si="288"/>
        <v/>
      </c>
      <c r="M1817" s="41" t="str">
        <f t="shared" si="289"/>
        <v/>
      </c>
      <c r="N1817" s="22" t="str">
        <f t="shared" si="281"/>
        <v xml:space="preserve"> </v>
      </c>
      <c r="O1817" s="22" t="str">
        <f t="shared" si="286"/>
        <v/>
      </c>
      <c r="P1817" s="22" t="str">
        <f t="shared" si="282"/>
        <v/>
      </c>
      <c r="Q1817" s="22" t="str">
        <f t="shared" si="287"/>
        <v>D2</v>
      </c>
    </row>
    <row r="1818" spans="1:17" x14ac:dyDescent="0.25">
      <c r="A1818" s="125" t="str">
        <f t="shared" si="283"/>
        <v/>
      </c>
      <c r="B1818" s="123" t="str">
        <f t="shared" si="284"/>
        <v/>
      </c>
      <c r="C1818" s="125" t="str">
        <f t="shared" si="285"/>
        <v/>
      </c>
      <c r="D1818" s="42"/>
      <c r="E1818" s="23" t="str">
        <f>IF(D1818="","",VLOOKUP(D1818,MASTERLIST!$A:$E,3,FALSE))</f>
        <v/>
      </c>
      <c r="F1818" s="23" t="str">
        <f>IF(D1818="","",VLOOKUP(D1818,MASTERLIST!$A:$E,4,FALSE))</f>
        <v/>
      </c>
      <c r="G1818" s="23" t="str">
        <f>IF(D1818="","",VLOOKUP(D1818,MASTERLIST!$A:$E,5,FALSE))</f>
        <v/>
      </c>
      <c r="H1818" s="23" t="str">
        <f>IF(D1818="","",VLOOKUP(D1818,MASTERLIST!$A:$E,2,FALSE))</f>
        <v/>
      </c>
      <c r="I1818" s="42"/>
      <c r="J1818" s="42"/>
      <c r="K1818" s="42"/>
      <c r="L1818" s="41" t="str">
        <f t="shared" si="288"/>
        <v/>
      </c>
      <c r="M1818" s="41" t="str">
        <f t="shared" si="289"/>
        <v/>
      </c>
      <c r="N1818" s="22" t="str">
        <f t="shared" ref="N1818:N1881" si="290">CONCATENATE(E1818," ",F1818)</f>
        <v xml:space="preserve"> </v>
      </c>
      <c r="O1818" s="22" t="str">
        <f t="shared" si="286"/>
        <v/>
      </c>
      <c r="P1818" s="22" t="str">
        <f t="shared" ref="P1818:P1881" si="291">IF(I1818="",IF(J1818="","",$J$1),$I$1)</f>
        <v/>
      </c>
      <c r="Q1818" s="22" t="str">
        <f t="shared" si="287"/>
        <v>D2</v>
      </c>
    </row>
    <row r="1819" spans="1:17" x14ac:dyDescent="0.25">
      <c r="A1819" s="125" t="str">
        <f t="shared" si="283"/>
        <v/>
      </c>
      <c r="B1819" s="123" t="str">
        <f t="shared" si="284"/>
        <v/>
      </c>
      <c r="C1819" s="125" t="str">
        <f t="shared" si="285"/>
        <v/>
      </c>
      <c r="D1819" s="42"/>
      <c r="E1819" s="23" t="str">
        <f>IF(D1819="","",VLOOKUP(D1819,MASTERLIST!$A:$E,3,FALSE))</f>
        <v/>
      </c>
      <c r="F1819" s="23" t="str">
        <f>IF(D1819="","",VLOOKUP(D1819,MASTERLIST!$A:$E,4,FALSE))</f>
        <v/>
      </c>
      <c r="G1819" s="23" t="str">
        <f>IF(D1819="","",VLOOKUP(D1819,MASTERLIST!$A:$E,5,FALSE))</f>
        <v/>
      </c>
      <c r="H1819" s="23" t="str">
        <f>IF(D1819="","",VLOOKUP(D1819,MASTERLIST!$A:$E,2,FALSE))</f>
        <v/>
      </c>
      <c r="I1819" s="42"/>
      <c r="J1819" s="42"/>
      <c r="K1819" s="42"/>
      <c r="L1819" s="41" t="str">
        <f t="shared" si="288"/>
        <v/>
      </c>
      <c r="M1819" s="41" t="str">
        <f t="shared" si="289"/>
        <v/>
      </c>
      <c r="N1819" s="22" t="str">
        <f t="shared" si="290"/>
        <v xml:space="preserve"> </v>
      </c>
      <c r="O1819" s="22" t="str">
        <f t="shared" si="286"/>
        <v/>
      </c>
      <c r="P1819" s="22" t="str">
        <f t="shared" si="291"/>
        <v/>
      </c>
      <c r="Q1819" s="22" t="str">
        <f t="shared" si="287"/>
        <v>D2</v>
      </c>
    </row>
    <row r="1820" spans="1:17" x14ac:dyDescent="0.25">
      <c r="A1820" s="125" t="str">
        <f t="shared" si="283"/>
        <v/>
      </c>
      <c r="B1820" s="123" t="str">
        <f t="shared" si="284"/>
        <v/>
      </c>
      <c r="C1820" s="125" t="str">
        <f t="shared" si="285"/>
        <v/>
      </c>
      <c r="D1820" s="42"/>
      <c r="E1820" s="23" t="str">
        <f>IF(D1820="","",VLOOKUP(D1820,MASTERLIST!$A:$E,3,FALSE))</f>
        <v/>
      </c>
      <c r="F1820" s="23" t="str">
        <f>IF(D1820="","",VLOOKUP(D1820,MASTERLIST!$A:$E,4,FALSE))</f>
        <v/>
      </c>
      <c r="G1820" s="23" t="str">
        <f>IF(D1820="","",VLOOKUP(D1820,MASTERLIST!$A:$E,5,FALSE))</f>
        <v/>
      </c>
      <c r="H1820" s="23" t="str">
        <f>IF(D1820="","",VLOOKUP(D1820,MASTERLIST!$A:$E,2,FALSE))</f>
        <v/>
      </c>
      <c r="I1820" s="42"/>
      <c r="J1820" s="42"/>
      <c r="K1820" s="42"/>
      <c r="L1820" s="41" t="str">
        <f t="shared" si="288"/>
        <v/>
      </c>
      <c r="M1820" s="41" t="str">
        <f t="shared" si="289"/>
        <v/>
      </c>
      <c r="N1820" s="22" t="str">
        <f t="shared" si="290"/>
        <v xml:space="preserve"> </v>
      </c>
      <c r="O1820" s="22" t="str">
        <f t="shared" si="286"/>
        <v/>
      </c>
      <c r="P1820" s="22" t="str">
        <f t="shared" si="291"/>
        <v/>
      </c>
      <c r="Q1820" s="22" t="str">
        <f t="shared" si="287"/>
        <v>D2</v>
      </c>
    </row>
    <row r="1821" spans="1:17" x14ac:dyDescent="0.25">
      <c r="A1821" s="125" t="str">
        <f t="shared" si="283"/>
        <v/>
      </c>
      <c r="B1821" s="123" t="str">
        <f t="shared" si="284"/>
        <v/>
      </c>
      <c r="C1821" s="125" t="str">
        <f t="shared" si="285"/>
        <v/>
      </c>
      <c r="D1821" s="42"/>
      <c r="E1821" s="23" t="str">
        <f>IF(D1821="","",VLOOKUP(D1821,MASTERLIST!$A:$E,3,FALSE))</f>
        <v/>
      </c>
      <c r="F1821" s="23" t="str">
        <f>IF(D1821="","",VLOOKUP(D1821,MASTERLIST!$A:$E,4,FALSE))</f>
        <v/>
      </c>
      <c r="G1821" s="23" t="str">
        <f>IF(D1821="","",VLOOKUP(D1821,MASTERLIST!$A:$E,5,FALSE))</f>
        <v/>
      </c>
      <c r="H1821" s="23" t="str">
        <f>IF(D1821="","",VLOOKUP(D1821,MASTERLIST!$A:$E,2,FALSE))</f>
        <v/>
      </c>
      <c r="I1821" s="42"/>
      <c r="J1821" s="42"/>
      <c r="K1821" s="42"/>
      <c r="L1821" s="41" t="str">
        <f t="shared" si="288"/>
        <v/>
      </c>
      <c r="M1821" s="41" t="str">
        <f t="shared" si="289"/>
        <v/>
      </c>
      <c r="N1821" s="22" t="str">
        <f t="shared" si="290"/>
        <v xml:space="preserve"> </v>
      </c>
      <c r="O1821" s="22" t="str">
        <f t="shared" si="286"/>
        <v/>
      </c>
      <c r="P1821" s="22" t="str">
        <f t="shared" si="291"/>
        <v/>
      </c>
      <c r="Q1821" s="22" t="str">
        <f t="shared" si="287"/>
        <v>D2</v>
      </c>
    </row>
    <row r="1822" spans="1:17" x14ac:dyDescent="0.25">
      <c r="A1822" s="125" t="str">
        <f t="shared" si="283"/>
        <v/>
      </c>
      <c r="B1822" s="123" t="str">
        <f t="shared" si="284"/>
        <v/>
      </c>
      <c r="C1822" s="125" t="str">
        <f t="shared" si="285"/>
        <v/>
      </c>
      <c r="D1822" s="42"/>
      <c r="E1822" s="23" t="str">
        <f>IF(D1822="","",VLOOKUP(D1822,MASTERLIST!$A:$E,3,FALSE))</f>
        <v/>
      </c>
      <c r="F1822" s="23" t="str">
        <f>IF(D1822="","",VLOOKUP(D1822,MASTERLIST!$A:$E,4,FALSE))</f>
        <v/>
      </c>
      <c r="G1822" s="23" t="str">
        <f>IF(D1822="","",VLOOKUP(D1822,MASTERLIST!$A:$E,5,FALSE))</f>
        <v/>
      </c>
      <c r="H1822" s="23" t="str">
        <f>IF(D1822="","",VLOOKUP(D1822,MASTERLIST!$A:$E,2,FALSE))</f>
        <v/>
      </c>
      <c r="I1822" s="42"/>
      <c r="J1822" s="42"/>
      <c r="K1822" s="42"/>
      <c r="L1822" s="41" t="str">
        <f t="shared" si="288"/>
        <v/>
      </c>
      <c r="M1822" s="41" t="str">
        <f t="shared" si="289"/>
        <v/>
      </c>
      <c r="N1822" s="22" t="str">
        <f t="shared" si="290"/>
        <v xml:space="preserve"> </v>
      </c>
      <c r="O1822" s="22" t="str">
        <f t="shared" si="286"/>
        <v/>
      </c>
      <c r="P1822" s="22" t="str">
        <f t="shared" si="291"/>
        <v/>
      </c>
      <c r="Q1822" s="22" t="str">
        <f t="shared" si="287"/>
        <v>D2</v>
      </c>
    </row>
    <row r="1823" spans="1:17" x14ac:dyDescent="0.25">
      <c r="A1823" s="125" t="str">
        <f t="shared" si="283"/>
        <v/>
      </c>
      <c r="B1823" s="123" t="str">
        <f t="shared" si="284"/>
        <v/>
      </c>
      <c r="C1823" s="125" t="str">
        <f t="shared" si="285"/>
        <v/>
      </c>
      <c r="D1823" s="42"/>
      <c r="E1823" s="23" t="str">
        <f>IF(D1823="","",VLOOKUP(D1823,MASTERLIST!$A:$E,3,FALSE))</f>
        <v/>
      </c>
      <c r="F1823" s="23" t="str">
        <f>IF(D1823="","",VLOOKUP(D1823,MASTERLIST!$A:$E,4,FALSE))</f>
        <v/>
      </c>
      <c r="G1823" s="23" t="str">
        <f>IF(D1823="","",VLOOKUP(D1823,MASTERLIST!$A:$E,5,FALSE))</f>
        <v/>
      </c>
      <c r="H1823" s="23" t="str">
        <f>IF(D1823="","",VLOOKUP(D1823,MASTERLIST!$A:$E,2,FALSE))</f>
        <v/>
      </c>
      <c r="I1823" s="42"/>
      <c r="J1823" s="42"/>
      <c r="K1823" s="42"/>
      <c r="L1823" s="41" t="str">
        <f t="shared" si="288"/>
        <v/>
      </c>
      <c r="M1823" s="41" t="str">
        <f t="shared" si="289"/>
        <v/>
      </c>
      <c r="N1823" s="22" t="str">
        <f t="shared" si="290"/>
        <v xml:space="preserve"> </v>
      </c>
      <c r="O1823" s="22" t="str">
        <f t="shared" si="286"/>
        <v/>
      </c>
      <c r="P1823" s="22" t="str">
        <f t="shared" si="291"/>
        <v/>
      </c>
      <c r="Q1823" s="22" t="str">
        <f t="shared" si="287"/>
        <v>D2</v>
      </c>
    </row>
    <row r="1824" spans="1:17" x14ac:dyDescent="0.25">
      <c r="A1824" s="125" t="str">
        <f t="shared" si="283"/>
        <v/>
      </c>
      <c r="B1824" s="123" t="str">
        <f t="shared" si="284"/>
        <v/>
      </c>
      <c r="C1824" s="125" t="str">
        <f t="shared" si="285"/>
        <v/>
      </c>
      <c r="D1824" s="42"/>
      <c r="E1824" s="23" t="str">
        <f>IF(D1824="","",VLOOKUP(D1824,MASTERLIST!$A:$E,3,FALSE))</f>
        <v/>
      </c>
      <c r="F1824" s="23" t="str">
        <f>IF(D1824="","",VLOOKUP(D1824,MASTERLIST!$A:$E,4,FALSE))</f>
        <v/>
      </c>
      <c r="G1824" s="23" t="str">
        <f>IF(D1824="","",VLOOKUP(D1824,MASTERLIST!$A:$E,5,FALSE))</f>
        <v/>
      </c>
      <c r="H1824" s="23" t="str">
        <f>IF(D1824="","",VLOOKUP(D1824,MASTERLIST!$A:$E,2,FALSE))</f>
        <v/>
      </c>
      <c r="I1824" s="42"/>
      <c r="J1824" s="42"/>
      <c r="K1824" s="42"/>
      <c r="L1824" s="41" t="str">
        <f t="shared" si="288"/>
        <v/>
      </c>
      <c r="M1824" s="41" t="str">
        <f t="shared" si="289"/>
        <v/>
      </c>
      <c r="N1824" s="22" t="str">
        <f t="shared" si="290"/>
        <v xml:space="preserve"> </v>
      </c>
      <c r="O1824" s="22" t="str">
        <f t="shared" si="286"/>
        <v/>
      </c>
      <c r="P1824" s="22" t="str">
        <f t="shared" si="291"/>
        <v/>
      </c>
      <c r="Q1824" s="22" t="str">
        <f t="shared" si="287"/>
        <v>D2</v>
      </c>
    </row>
    <row r="1825" spans="1:17" x14ac:dyDescent="0.25">
      <c r="A1825" s="125" t="str">
        <f t="shared" si="283"/>
        <v/>
      </c>
      <c r="B1825" s="123" t="str">
        <f t="shared" si="284"/>
        <v/>
      </c>
      <c r="C1825" s="125" t="str">
        <f t="shared" si="285"/>
        <v/>
      </c>
      <c r="D1825" s="42"/>
      <c r="E1825" s="23" t="str">
        <f>IF(D1825="","",VLOOKUP(D1825,MASTERLIST!$A:$E,3,FALSE))</f>
        <v/>
      </c>
      <c r="F1825" s="23" t="str">
        <f>IF(D1825="","",VLOOKUP(D1825,MASTERLIST!$A:$E,4,FALSE))</f>
        <v/>
      </c>
      <c r="G1825" s="23" t="str">
        <f>IF(D1825="","",VLOOKUP(D1825,MASTERLIST!$A:$E,5,FALSE))</f>
        <v/>
      </c>
      <c r="H1825" s="23" t="str">
        <f>IF(D1825="","",VLOOKUP(D1825,MASTERLIST!$A:$E,2,FALSE))</f>
        <v/>
      </c>
      <c r="I1825" s="42"/>
      <c r="J1825" s="42"/>
      <c r="K1825" s="42"/>
      <c r="L1825" s="41" t="str">
        <f t="shared" si="288"/>
        <v/>
      </c>
      <c r="M1825" s="41" t="str">
        <f t="shared" si="289"/>
        <v/>
      </c>
      <c r="N1825" s="22" t="str">
        <f t="shared" si="290"/>
        <v xml:space="preserve"> </v>
      </c>
      <c r="O1825" s="22" t="str">
        <f t="shared" si="286"/>
        <v/>
      </c>
      <c r="P1825" s="22" t="str">
        <f t="shared" si="291"/>
        <v/>
      </c>
      <c r="Q1825" s="22" t="str">
        <f t="shared" si="287"/>
        <v>D2</v>
      </c>
    </row>
    <row r="1826" spans="1:17" x14ac:dyDescent="0.25">
      <c r="A1826" s="125" t="str">
        <f t="shared" si="283"/>
        <v/>
      </c>
      <c r="B1826" s="123" t="str">
        <f t="shared" si="284"/>
        <v/>
      </c>
      <c r="C1826" s="125" t="str">
        <f t="shared" si="285"/>
        <v/>
      </c>
      <c r="D1826" s="42"/>
      <c r="E1826" s="23" t="str">
        <f>IF(D1826="","",VLOOKUP(D1826,MASTERLIST!$A:$E,3,FALSE))</f>
        <v/>
      </c>
      <c r="F1826" s="23" t="str">
        <f>IF(D1826="","",VLOOKUP(D1826,MASTERLIST!$A:$E,4,FALSE))</f>
        <v/>
      </c>
      <c r="G1826" s="23" t="str">
        <f>IF(D1826="","",VLOOKUP(D1826,MASTERLIST!$A:$E,5,FALSE))</f>
        <v/>
      </c>
      <c r="H1826" s="23" t="str">
        <f>IF(D1826="","",VLOOKUP(D1826,MASTERLIST!$A:$E,2,FALSE))</f>
        <v/>
      </c>
      <c r="I1826" s="42"/>
      <c r="J1826" s="42"/>
      <c r="K1826" s="42"/>
      <c r="L1826" s="41" t="str">
        <f t="shared" si="288"/>
        <v/>
      </c>
      <c r="M1826" s="41" t="str">
        <f t="shared" si="289"/>
        <v/>
      </c>
      <c r="N1826" s="22" t="str">
        <f t="shared" si="290"/>
        <v xml:space="preserve"> </v>
      </c>
      <c r="O1826" s="22" t="str">
        <f t="shared" si="286"/>
        <v/>
      </c>
      <c r="P1826" s="22" t="str">
        <f t="shared" si="291"/>
        <v/>
      </c>
      <c r="Q1826" s="22" t="str">
        <f t="shared" si="287"/>
        <v>D2</v>
      </c>
    </row>
    <row r="1827" spans="1:17" x14ac:dyDescent="0.25">
      <c r="A1827" s="125" t="str">
        <f t="shared" si="283"/>
        <v/>
      </c>
      <c r="B1827" s="123" t="str">
        <f t="shared" si="284"/>
        <v/>
      </c>
      <c r="C1827" s="125" t="str">
        <f t="shared" si="285"/>
        <v/>
      </c>
      <c r="D1827" s="42"/>
      <c r="E1827" s="23" t="str">
        <f>IF(D1827="","",VLOOKUP(D1827,MASTERLIST!$A:$E,3,FALSE))</f>
        <v/>
      </c>
      <c r="F1827" s="23" t="str">
        <f>IF(D1827="","",VLOOKUP(D1827,MASTERLIST!$A:$E,4,FALSE))</f>
        <v/>
      </c>
      <c r="G1827" s="23" t="str">
        <f>IF(D1827="","",VLOOKUP(D1827,MASTERLIST!$A:$E,5,FALSE))</f>
        <v/>
      </c>
      <c r="H1827" s="23" t="str">
        <f>IF(D1827="","",VLOOKUP(D1827,MASTERLIST!$A:$E,2,FALSE))</f>
        <v/>
      </c>
      <c r="I1827" s="42"/>
      <c r="J1827" s="42"/>
      <c r="K1827" s="42"/>
      <c r="L1827" s="41" t="str">
        <f t="shared" si="288"/>
        <v/>
      </c>
      <c r="M1827" s="41" t="str">
        <f t="shared" si="289"/>
        <v/>
      </c>
      <c r="N1827" s="22" t="str">
        <f t="shared" si="290"/>
        <v xml:space="preserve"> </v>
      </c>
      <c r="O1827" s="22" t="str">
        <f t="shared" si="286"/>
        <v/>
      </c>
      <c r="P1827" s="22" t="str">
        <f t="shared" si="291"/>
        <v/>
      </c>
      <c r="Q1827" s="22" t="str">
        <f t="shared" si="287"/>
        <v>D2</v>
      </c>
    </row>
    <row r="1828" spans="1:17" x14ac:dyDescent="0.25">
      <c r="A1828" s="125" t="str">
        <f t="shared" ref="A1828:A1891" si="292">IF(D1828="","",A1827)</f>
        <v/>
      </c>
      <c r="B1828" s="123" t="str">
        <f t="shared" ref="B1828:B1891" si="293">IF(D1828="","",B1827)</f>
        <v/>
      </c>
      <c r="C1828" s="125" t="str">
        <f t="shared" ref="C1828:C1891" si="294">IF(D1828="","",C1827)</f>
        <v/>
      </c>
      <c r="D1828" s="42"/>
      <c r="E1828" s="23" t="str">
        <f>IF(D1828="","",VLOOKUP(D1828,MASTERLIST!$A:$E,3,FALSE))</f>
        <v/>
      </c>
      <c r="F1828" s="23" t="str">
        <f>IF(D1828="","",VLOOKUP(D1828,MASTERLIST!$A:$E,4,FALSE))</f>
        <v/>
      </c>
      <c r="G1828" s="23" t="str">
        <f>IF(D1828="","",VLOOKUP(D1828,MASTERLIST!$A:$E,5,FALSE))</f>
        <v/>
      </c>
      <c r="H1828" s="23" t="str">
        <f>IF(D1828="","",VLOOKUP(D1828,MASTERLIST!$A:$E,2,FALSE))</f>
        <v/>
      </c>
      <c r="I1828" s="42"/>
      <c r="J1828" s="42"/>
      <c r="K1828" s="42"/>
      <c r="L1828" s="41" t="str">
        <f t="shared" si="288"/>
        <v/>
      </c>
      <c r="M1828" s="41" t="str">
        <f t="shared" si="289"/>
        <v/>
      </c>
      <c r="N1828" s="22" t="str">
        <f t="shared" si="290"/>
        <v xml:space="preserve"> </v>
      </c>
      <c r="O1828" s="22" t="str">
        <f t="shared" si="286"/>
        <v/>
      </c>
      <c r="P1828" s="22" t="str">
        <f t="shared" si="291"/>
        <v/>
      </c>
      <c r="Q1828" s="22" t="str">
        <f t="shared" si="287"/>
        <v>D2</v>
      </c>
    </row>
    <row r="1829" spans="1:17" x14ac:dyDescent="0.25">
      <c r="A1829" s="125" t="str">
        <f t="shared" si="292"/>
        <v/>
      </c>
      <c r="B1829" s="123" t="str">
        <f t="shared" si="293"/>
        <v/>
      </c>
      <c r="C1829" s="125" t="str">
        <f t="shared" si="294"/>
        <v/>
      </c>
      <c r="D1829" s="42"/>
      <c r="E1829" s="23" t="str">
        <f>IF(D1829="","",VLOOKUP(D1829,MASTERLIST!$A:$E,3,FALSE))</f>
        <v/>
      </c>
      <c r="F1829" s="23" t="str">
        <f>IF(D1829="","",VLOOKUP(D1829,MASTERLIST!$A:$E,4,FALSE))</f>
        <v/>
      </c>
      <c r="G1829" s="23" t="str">
        <f>IF(D1829="","",VLOOKUP(D1829,MASTERLIST!$A:$E,5,FALSE))</f>
        <v/>
      </c>
      <c r="H1829" s="23" t="str">
        <f>IF(D1829="","",VLOOKUP(D1829,MASTERLIST!$A:$E,2,FALSE))</f>
        <v/>
      </c>
      <c r="I1829" s="42"/>
      <c r="J1829" s="42"/>
      <c r="K1829" s="42"/>
      <c r="L1829" s="41" t="str">
        <f t="shared" si="288"/>
        <v/>
      </c>
      <c r="M1829" s="41" t="str">
        <f t="shared" si="289"/>
        <v/>
      </c>
      <c r="N1829" s="22" t="str">
        <f t="shared" si="290"/>
        <v xml:space="preserve"> </v>
      </c>
      <c r="O1829" s="22" t="str">
        <f t="shared" si="286"/>
        <v/>
      </c>
      <c r="P1829" s="22" t="str">
        <f t="shared" si="291"/>
        <v/>
      </c>
      <c r="Q1829" s="22" t="str">
        <f t="shared" si="287"/>
        <v>D2</v>
      </c>
    </row>
    <row r="1830" spans="1:17" x14ac:dyDescent="0.25">
      <c r="A1830" s="125" t="str">
        <f t="shared" si="292"/>
        <v/>
      </c>
      <c r="B1830" s="123" t="str">
        <f t="shared" si="293"/>
        <v/>
      </c>
      <c r="C1830" s="125" t="str">
        <f t="shared" si="294"/>
        <v/>
      </c>
      <c r="D1830" s="42"/>
      <c r="E1830" s="23" t="str">
        <f>IF(D1830="","",VLOOKUP(D1830,MASTERLIST!$A:$E,3,FALSE))</f>
        <v/>
      </c>
      <c r="F1830" s="23" t="str">
        <f>IF(D1830="","",VLOOKUP(D1830,MASTERLIST!$A:$E,4,FALSE))</f>
        <v/>
      </c>
      <c r="G1830" s="23" t="str">
        <f>IF(D1830="","",VLOOKUP(D1830,MASTERLIST!$A:$E,5,FALSE))</f>
        <v/>
      </c>
      <c r="H1830" s="23" t="str">
        <f>IF(D1830="","",VLOOKUP(D1830,MASTERLIST!$A:$E,2,FALSE))</f>
        <v/>
      </c>
      <c r="I1830" s="42"/>
      <c r="J1830" s="42"/>
      <c r="K1830" s="42"/>
      <c r="L1830" s="41" t="str">
        <f t="shared" si="288"/>
        <v/>
      </c>
      <c r="M1830" s="41" t="str">
        <f t="shared" si="289"/>
        <v/>
      </c>
      <c r="N1830" s="22" t="str">
        <f t="shared" si="290"/>
        <v xml:space="preserve"> </v>
      </c>
      <c r="O1830" s="22" t="str">
        <f t="shared" si="286"/>
        <v/>
      </c>
      <c r="P1830" s="22" t="str">
        <f t="shared" si="291"/>
        <v/>
      </c>
      <c r="Q1830" s="22" t="str">
        <f t="shared" si="287"/>
        <v>D2</v>
      </c>
    </row>
    <row r="1831" spans="1:17" x14ac:dyDescent="0.25">
      <c r="A1831" s="125" t="str">
        <f t="shared" si="292"/>
        <v/>
      </c>
      <c r="B1831" s="123" t="str">
        <f t="shared" si="293"/>
        <v/>
      </c>
      <c r="C1831" s="125" t="str">
        <f t="shared" si="294"/>
        <v/>
      </c>
      <c r="D1831" s="42"/>
      <c r="E1831" s="23" t="str">
        <f>IF(D1831="","",VLOOKUP(D1831,MASTERLIST!$A:$E,3,FALSE))</f>
        <v/>
      </c>
      <c r="F1831" s="23" t="str">
        <f>IF(D1831="","",VLOOKUP(D1831,MASTERLIST!$A:$E,4,FALSE))</f>
        <v/>
      </c>
      <c r="G1831" s="23" t="str">
        <f>IF(D1831="","",VLOOKUP(D1831,MASTERLIST!$A:$E,5,FALSE))</f>
        <v/>
      </c>
      <c r="H1831" s="23" t="str">
        <f>IF(D1831="","",VLOOKUP(D1831,MASTERLIST!$A:$E,2,FALSE))</f>
        <v/>
      </c>
      <c r="I1831" s="42"/>
      <c r="J1831" s="42"/>
      <c r="K1831" s="42"/>
      <c r="L1831" s="41" t="str">
        <f t="shared" si="288"/>
        <v/>
      </c>
      <c r="M1831" s="41" t="str">
        <f t="shared" si="289"/>
        <v/>
      </c>
      <c r="N1831" s="22" t="str">
        <f t="shared" si="290"/>
        <v xml:space="preserve"> </v>
      </c>
      <c r="O1831" s="22" t="str">
        <f t="shared" si="286"/>
        <v/>
      </c>
      <c r="P1831" s="22" t="str">
        <f t="shared" si="291"/>
        <v/>
      </c>
      <c r="Q1831" s="22" t="str">
        <f t="shared" si="287"/>
        <v>D2</v>
      </c>
    </row>
    <row r="1832" spans="1:17" x14ac:dyDescent="0.25">
      <c r="A1832" s="125" t="str">
        <f t="shared" si="292"/>
        <v/>
      </c>
      <c r="B1832" s="123" t="str">
        <f t="shared" si="293"/>
        <v/>
      </c>
      <c r="C1832" s="125" t="str">
        <f t="shared" si="294"/>
        <v/>
      </c>
      <c r="D1832" s="42"/>
      <c r="E1832" s="23" t="str">
        <f>IF(D1832="","",VLOOKUP(D1832,MASTERLIST!$A:$E,3,FALSE))</f>
        <v/>
      </c>
      <c r="F1832" s="23" t="str">
        <f>IF(D1832="","",VLOOKUP(D1832,MASTERLIST!$A:$E,4,FALSE))</f>
        <v/>
      </c>
      <c r="G1832" s="23" t="str">
        <f>IF(D1832="","",VLOOKUP(D1832,MASTERLIST!$A:$E,5,FALSE))</f>
        <v/>
      </c>
      <c r="H1832" s="23" t="str">
        <f>IF(D1832="","",VLOOKUP(D1832,MASTERLIST!$A:$E,2,FALSE))</f>
        <v/>
      </c>
      <c r="I1832" s="42"/>
      <c r="J1832" s="42"/>
      <c r="K1832" s="42"/>
      <c r="L1832" s="41" t="str">
        <f t="shared" si="288"/>
        <v/>
      </c>
      <c r="M1832" s="41" t="str">
        <f t="shared" si="289"/>
        <v/>
      </c>
      <c r="N1832" s="22" t="str">
        <f t="shared" si="290"/>
        <v xml:space="preserve"> </v>
      </c>
      <c r="O1832" s="22" t="str">
        <f t="shared" si="286"/>
        <v/>
      </c>
      <c r="P1832" s="22" t="str">
        <f t="shared" si="291"/>
        <v/>
      </c>
      <c r="Q1832" s="22" t="str">
        <f t="shared" si="287"/>
        <v>D2</v>
      </c>
    </row>
    <row r="1833" spans="1:17" x14ac:dyDescent="0.25">
      <c r="A1833" s="125" t="str">
        <f t="shared" si="292"/>
        <v/>
      </c>
      <c r="B1833" s="123" t="str">
        <f t="shared" si="293"/>
        <v/>
      </c>
      <c r="C1833" s="125" t="str">
        <f t="shared" si="294"/>
        <v/>
      </c>
      <c r="D1833" s="42"/>
      <c r="E1833" s="23" t="str">
        <f>IF(D1833="","",VLOOKUP(D1833,MASTERLIST!$A:$E,3,FALSE))</f>
        <v/>
      </c>
      <c r="F1833" s="23" t="str">
        <f>IF(D1833="","",VLOOKUP(D1833,MASTERLIST!$A:$E,4,FALSE))</f>
        <v/>
      </c>
      <c r="G1833" s="23" t="str">
        <f>IF(D1833="","",VLOOKUP(D1833,MASTERLIST!$A:$E,5,FALSE))</f>
        <v/>
      </c>
      <c r="H1833" s="23" t="str">
        <f>IF(D1833="","",VLOOKUP(D1833,MASTERLIST!$A:$E,2,FALSE))</f>
        <v/>
      </c>
      <c r="I1833" s="42"/>
      <c r="J1833" s="42"/>
      <c r="K1833" s="42"/>
      <c r="L1833" s="41" t="str">
        <f t="shared" si="288"/>
        <v/>
      </c>
      <c r="M1833" s="41" t="str">
        <f t="shared" si="289"/>
        <v/>
      </c>
      <c r="N1833" s="22" t="str">
        <f t="shared" si="290"/>
        <v xml:space="preserve"> </v>
      </c>
      <c r="O1833" s="22" t="str">
        <f t="shared" si="286"/>
        <v/>
      </c>
      <c r="P1833" s="22" t="str">
        <f t="shared" si="291"/>
        <v/>
      </c>
      <c r="Q1833" s="22" t="str">
        <f t="shared" si="287"/>
        <v>D2</v>
      </c>
    </row>
    <row r="1834" spans="1:17" x14ac:dyDescent="0.25">
      <c r="A1834" s="125" t="str">
        <f t="shared" si="292"/>
        <v/>
      </c>
      <c r="B1834" s="123" t="str">
        <f t="shared" si="293"/>
        <v/>
      </c>
      <c r="C1834" s="125" t="str">
        <f t="shared" si="294"/>
        <v/>
      </c>
      <c r="D1834" s="42"/>
      <c r="E1834" s="23" t="str">
        <f>IF(D1834="","",VLOOKUP(D1834,MASTERLIST!$A:$E,3,FALSE))</f>
        <v/>
      </c>
      <c r="F1834" s="23" t="str">
        <f>IF(D1834="","",VLOOKUP(D1834,MASTERLIST!$A:$E,4,FALSE))</f>
        <v/>
      </c>
      <c r="G1834" s="23" t="str">
        <f>IF(D1834="","",VLOOKUP(D1834,MASTERLIST!$A:$E,5,FALSE))</f>
        <v/>
      </c>
      <c r="H1834" s="23" t="str">
        <f>IF(D1834="","",VLOOKUP(D1834,MASTERLIST!$A:$E,2,FALSE))</f>
        <v/>
      </c>
      <c r="I1834" s="42"/>
      <c r="J1834" s="42"/>
      <c r="K1834" s="42"/>
      <c r="L1834" s="41" t="str">
        <f t="shared" si="288"/>
        <v/>
      </c>
      <c r="M1834" s="41" t="str">
        <f t="shared" si="289"/>
        <v/>
      </c>
      <c r="N1834" s="22" t="str">
        <f t="shared" si="290"/>
        <v xml:space="preserve"> </v>
      </c>
      <c r="O1834" s="22" t="str">
        <f t="shared" si="286"/>
        <v/>
      </c>
      <c r="P1834" s="22" t="str">
        <f t="shared" si="291"/>
        <v/>
      </c>
      <c r="Q1834" s="22" t="str">
        <f t="shared" si="287"/>
        <v>D2</v>
      </c>
    </row>
    <row r="1835" spans="1:17" x14ac:dyDescent="0.25">
      <c r="A1835" s="125" t="str">
        <f t="shared" si="292"/>
        <v/>
      </c>
      <c r="B1835" s="123" t="str">
        <f t="shared" si="293"/>
        <v/>
      </c>
      <c r="C1835" s="125" t="str">
        <f t="shared" si="294"/>
        <v/>
      </c>
      <c r="D1835" s="42"/>
      <c r="E1835" s="23" t="str">
        <f>IF(D1835="","",VLOOKUP(D1835,MASTERLIST!$A:$E,3,FALSE))</f>
        <v/>
      </c>
      <c r="F1835" s="23" t="str">
        <f>IF(D1835="","",VLOOKUP(D1835,MASTERLIST!$A:$E,4,FALSE))</f>
        <v/>
      </c>
      <c r="G1835" s="23" t="str">
        <f>IF(D1835="","",VLOOKUP(D1835,MASTERLIST!$A:$E,5,FALSE))</f>
        <v/>
      </c>
      <c r="H1835" s="23" t="str">
        <f>IF(D1835="","",VLOOKUP(D1835,MASTERLIST!$A:$E,2,FALSE))</f>
        <v/>
      </c>
      <c r="I1835" s="42"/>
      <c r="J1835" s="42"/>
      <c r="K1835" s="42"/>
      <c r="L1835" s="41" t="str">
        <f t="shared" si="288"/>
        <v/>
      </c>
      <c r="M1835" s="41" t="str">
        <f t="shared" si="289"/>
        <v/>
      </c>
      <c r="N1835" s="22" t="str">
        <f t="shared" si="290"/>
        <v xml:space="preserve"> </v>
      </c>
      <c r="O1835" s="22" t="str">
        <f t="shared" si="286"/>
        <v/>
      </c>
      <c r="P1835" s="22" t="str">
        <f t="shared" si="291"/>
        <v/>
      </c>
      <c r="Q1835" s="22" t="str">
        <f t="shared" si="287"/>
        <v>D2</v>
      </c>
    </row>
    <row r="1836" spans="1:17" x14ac:dyDescent="0.25">
      <c r="A1836" s="125" t="str">
        <f t="shared" si="292"/>
        <v/>
      </c>
      <c r="B1836" s="123" t="str">
        <f t="shared" si="293"/>
        <v/>
      </c>
      <c r="C1836" s="125" t="str">
        <f t="shared" si="294"/>
        <v/>
      </c>
      <c r="D1836" s="42"/>
      <c r="E1836" s="23" t="str">
        <f>IF(D1836="","",VLOOKUP(D1836,MASTERLIST!$A:$E,3,FALSE))</f>
        <v/>
      </c>
      <c r="F1836" s="23" t="str">
        <f>IF(D1836="","",VLOOKUP(D1836,MASTERLIST!$A:$E,4,FALSE))</f>
        <v/>
      </c>
      <c r="G1836" s="23" t="str">
        <f>IF(D1836="","",VLOOKUP(D1836,MASTERLIST!$A:$E,5,FALSE))</f>
        <v/>
      </c>
      <c r="H1836" s="23" t="str">
        <f>IF(D1836="","",VLOOKUP(D1836,MASTERLIST!$A:$E,2,FALSE))</f>
        <v/>
      </c>
      <c r="I1836" s="42"/>
      <c r="J1836" s="42"/>
      <c r="K1836" s="42"/>
      <c r="L1836" s="41" t="str">
        <f t="shared" si="288"/>
        <v/>
      </c>
      <c r="M1836" s="41" t="str">
        <f t="shared" si="289"/>
        <v/>
      </c>
      <c r="N1836" s="22" t="str">
        <f t="shared" si="290"/>
        <v xml:space="preserve"> </v>
      </c>
      <c r="O1836" s="22" t="str">
        <f t="shared" si="286"/>
        <v/>
      </c>
      <c r="P1836" s="22" t="str">
        <f t="shared" si="291"/>
        <v/>
      </c>
      <c r="Q1836" s="22" t="str">
        <f t="shared" si="287"/>
        <v>D2</v>
      </c>
    </row>
    <row r="1837" spans="1:17" x14ac:dyDescent="0.25">
      <c r="A1837" s="125" t="str">
        <f t="shared" si="292"/>
        <v/>
      </c>
      <c r="B1837" s="123" t="str">
        <f t="shared" si="293"/>
        <v/>
      </c>
      <c r="C1837" s="125" t="str">
        <f t="shared" si="294"/>
        <v/>
      </c>
      <c r="D1837" s="42"/>
      <c r="E1837" s="23" t="str">
        <f>IF(D1837="","",VLOOKUP(D1837,MASTERLIST!$A:$E,3,FALSE))</f>
        <v/>
      </c>
      <c r="F1837" s="23" t="str">
        <f>IF(D1837="","",VLOOKUP(D1837,MASTERLIST!$A:$E,4,FALSE))</f>
        <v/>
      </c>
      <c r="G1837" s="23" t="str">
        <f>IF(D1837="","",VLOOKUP(D1837,MASTERLIST!$A:$E,5,FALSE))</f>
        <v/>
      </c>
      <c r="H1837" s="23" t="str">
        <f>IF(D1837="","",VLOOKUP(D1837,MASTERLIST!$A:$E,2,FALSE))</f>
        <v/>
      </c>
      <c r="I1837" s="42"/>
      <c r="J1837" s="42"/>
      <c r="K1837" s="42"/>
      <c r="L1837" s="41" t="str">
        <f t="shared" si="288"/>
        <v/>
      </c>
      <c r="M1837" s="41" t="str">
        <f t="shared" si="289"/>
        <v/>
      </c>
      <c r="N1837" s="22" t="str">
        <f t="shared" si="290"/>
        <v xml:space="preserve"> </v>
      </c>
      <c r="O1837" s="22" t="str">
        <f t="shared" si="286"/>
        <v/>
      </c>
      <c r="P1837" s="22" t="str">
        <f t="shared" si="291"/>
        <v/>
      </c>
      <c r="Q1837" s="22" t="str">
        <f t="shared" si="287"/>
        <v>D2</v>
      </c>
    </row>
    <row r="1838" spans="1:17" x14ac:dyDescent="0.25">
      <c r="A1838" s="125" t="str">
        <f t="shared" si="292"/>
        <v/>
      </c>
      <c r="B1838" s="123" t="str">
        <f t="shared" si="293"/>
        <v/>
      </c>
      <c r="C1838" s="125" t="str">
        <f t="shared" si="294"/>
        <v/>
      </c>
      <c r="D1838" s="42"/>
      <c r="E1838" s="23" t="str">
        <f>IF(D1838="","",VLOOKUP(D1838,MASTERLIST!$A:$E,3,FALSE))</f>
        <v/>
      </c>
      <c r="F1838" s="23" t="str">
        <f>IF(D1838="","",VLOOKUP(D1838,MASTERLIST!$A:$E,4,FALSE))</f>
        <v/>
      </c>
      <c r="G1838" s="23" t="str">
        <f>IF(D1838="","",VLOOKUP(D1838,MASTERLIST!$A:$E,5,FALSE))</f>
        <v/>
      </c>
      <c r="H1838" s="23" t="str">
        <f>IF(D1838="","",VLOOKUP(D1838,MASTERLIST!$A:$E,2,FALSE))</f>
        <v/>
      </c>
      <c r="I1838" s="42"/>
      <c r="J1838" s="42"/>
      <c r="K1838" s="42"/>
      <c r="L1838" s="41" t="str">
        <f t="shared" si="288"/>
        <v/>
      </c>
      <c r="M1838" s="41" t="str">
        <f t="shared" si="289"/>
        <v/>
      </c>
      <c r="N1838" s="22" t="str">
        <f t="shared" si="290"/>
        <v xml:space="preserve"> </v>
      </c>
      <c r="O1838" s="22" t="str">
        <f t="shared" si="286"/>
        <v/>
      </c>
      <c r="P1838" s="22" t="str">
        <f t="shared" si="291"/>
        <v/>
      </c>
      <c r="Q1838" s="22" t="str">
        <f t="shared" si="287"/>
        <v>D2</v>
      </c>
    </row>
    <row r="1839" spans="1:17" x14ac:dyDescent="0.25">
      <c r="A1839" s="125" t="str">
        <f t="shared" si="292"/>
        <v/>
      </c>
      <c r="B1839" s="123" t="str">
        <f t="shared" si="293"/>
        <v/>
      </c>
      <c r="C1839" s="125" t="str">
        <f t="shared" si="294"/>
        <v/>
      </c>
      <c r="D1839" s="42"/>
      <c r="E1839" s="23" t="str">
        <f>IF(D1839="","",VLOOKUP(D1839,MASTERLIST!$A:$E,3,FALSE))</f>
        <v/>
      </c>
      <c r="F1839" s="23" t="str">
        <f>IF(D1839="","",VLOOKUP(D1839,MASTERLIST!$A:$E,4,FALSE))</f>
        <v/>
      </c>
      <c r="G1839" s="23" t="str">
        <f>IF(D1839="","",VLOOKUP(D1839,MASTERLIST!$A:$E,5,FALSE))</f>
        <v/>
      </c>
      <c r="H1839" s="23" t="str">
        <f>IF(D1839="","",VLOOKUP(D1839,MASTERLIST!$A:$E,2,FALSE))</f>
        <v/>
      </c>
      <c r="I1839" s="42"/>
      <c r="J1839" s="42"/>
      <c r="K1839" s="42"/>
      <c r="L1839" s="41" t="str">
        <f t="shared" si="288"/>
        <v/>
      </c>
      <c r="M1839" s="41" t="str">
        <f t="shared" si="289"/>
        <v/>
      </c>
      <c r="N1839" s="22" t="str">
        <f t="shared" si="290"/>
        <v xml:space="preserve"> </v>
      </c>
      <c r="O1839" s="22" t="str">
        <f t="shared" si="286"/>
        <v/>
      </c>
      <c r="P1839" s="22" t="str">
        <f t="shared" si="291"/>
        <v/>
      </c>
      <c r="Q1839" s="22" t="str">
        <f t="shared" si="287"/>
        <v>D2</v>
      </c>
    </row>
    <row r="1840" spans="1:17" x14ac:dyDescent="0.25">
      <c r="A1840" s="125" t="str">
        <f t="shared" si="292"/>
        <v/>
      </c>
      <c r="B1840" s="123" t="str">
        <f t="shared" si="293"/>
        <v/>
      </c>
      <c r="C1840" s="125" t="str">
        <f t="shared" si="294"/>
        <v/>
      </c>
      <c r="D1840" s="42"/>
      <c r="E1840" s="23" t="str">
        <f>IF(D1840="","",VLOOKUP(D1840,MASTERLIST!$A:$E,3,FALSE))</f>
        <v/>
      </c>
      <c r="F1840" s="23" t="str">
        <f>IF(D1840="","",VLOOKUP(D1840,MASTERLIST!$A:$E,4,FALSE))</f>
        <v/>
      </c>
      <c r="G1840" s="23" t="str">
        <f>IF(D1840="","",VLOOKUP(D1840,MASTERLIST!$A:$E,5,FALSE))</f>
        <v/>
      </c>
      <c r="H1840" s="23" t="str">
        <f>IF(D1840="","",VLOOKUP(D1840,MASTERLIST!$A:$E,2,FALSE))</f>
        <v/>
      </c>
      <c r="I1840" s="42"/>
      <c r="J1840" s="42"/>
      <c r="K1840" s="42"/>
      <c r="L1840" s="41" t="str">
        <f t="shared" si="288"/>
        <v/>
      </c>
      <c r="M1840" s="41" t="str">
        <f t="shared" si="289"/>
        <v/>
      </c>
      <c r="N1840" s="22" t="str">
        <f t="shared" si="290"/>
        <v xml:space="preserve"> </v>
      </c>
      <c r="O1840" s="22" t="str">
        <f t="shared" si="286"/>
        <v/>
      </c>
      <c r="P1840" s="22" t="str">
        <f t="shared" si="291"/>
        <v/>
      </c>
      <c r="Q1840" s="22" t="str">
        <f t="shared" si="287"/>
        <v>D2</v>
      </c>
    </row>
    <row r="1841" spans="1:17" x14ac:dyDescent="0.25">
      <c r="A1841" s="125" t="str">
        <f t="shared" si="292"/>
        <v/>
      </c>
      <c r="B1841" s="123" t="str">
        <f t="shared" si="293"/>
        <v/>
      </c>
      <c r="C1841" s="125" t="str">
        <f t="shared" si="294"/>
        <v/>
      </c>
      <c r="D1841" s="42"/>
      <c r="E1841" s="23" t="str">
        <f>IF(D1841="","",VLOOKUP(D1841,MASTERLIST!$A:$E,3,FALSE))</f>
        <v/>
      </c>
      <c r="F1841" s="23" t="str">
        <f>IF(D1841="","",VLOOKUP(D1841,MASTERLIST!$A:$E,4,FALSE))</f>
        <v/>
      </c>
      <c r="G1841" s="23" t="str">
        <f>IF(D1841="","",VLOOKUP(D1841,MASTERLIST!$A:$E,5,FALSE))</f>
        <v/>
      </c>
      <c r="H1841" s="23" t="str">
        <f>IF(D1841="","",VLOOKUP(D1841,MASTERLIST!$A:$E,2,FALSE))</f>
        <v/>
      </c>
      <c r="I1841" s="42"/>
      <c r="J1841" s="42"/>
      <c r="K1841" s="42"/>
      <c r="L1841" s="41" t="str">
        <f t="shared" si="288"/>
        <v/>
      </c>
      <c r="M1841" s="41" t="str">
        <f t="shared" si="289"/>
        <v/>
      </c>
      <c r="N1841" s="22" t="str">
        <f t="shared" si="290"/>
        <v xml:space="preserve"> </v>
      </c>
      <c r="O1841" s="22" t="str">
        <f t="shared" si="286"/>
        <v/>
      </c>
      <c r="P1841" s="22" t="str">
        <f t="shared" si="291"/>
        <v/>
      </c>
      <c r="Q1841" s="22" t="str">
        <f t="shared" si="287"/>
        <v>D2</v>
      </c>
    </row>
    <row r="1842" spans="1:17" x14ac:dyDescent="0.25">
      <c r="A1842" s="125" t="str">
        <f t="shared" si="292"/>
        <v/>
      </c>
      <c r="B1842" s="123" t="str">
        <f t="shared" si="293"/>
        <v/>
      </c>
      <c r="C1842" s="125" t="str">
        <f t="shared" si="294"/>
        <v/>
      </c>
      <c r="D1842" s="42"/>
      <c r="E1842" s="23" t="str">
        <f>IF(D1842="","",VLOOKUP(D1842,MASTERLIST!$A:$E,3,FALSE))</f>
        <v/>
      </c>
      <c r="F1842" s="23" t="str">
        <f>IF(D1842="","",VLOOKUP(D1842,MASTERLIST!$A:$E,4,FALSE))</f>
        <v/>
      </c>
      <c r="G1842" s="23" t="str">
        <f>IF(D1842="","",VLOOKUP(D1842,MASTERLIST!$A:$E,5,FALSE))</f>
        <v/>
      </c>
      <c r="H1842" s="23" t="str">
        <f>IF(D1842="","",VLOOKUP(D1842,MASTERLIST!$A:$E,2,FALSE))</f>
        <v/>
      </c>
      <c r="I1842" s="42"/>
      <c r="J1842" s="42"/>
      <c r="K1842" s="42"/>
      <c r="L1842" s="41" t="str">
        <f t="shared" si="288"/>
        <v/>
      </c>
      <c r="M1842" s="41" t="str">
        <f t="shared" si="289"/>
        <v/>
      </c>
      <c r="N1842" s="22" t="str">
        <f t="shared" si="290"/>
        <v xml:space="preserve"> </v>
      </c>
      <c r="O1842" s="22" t="str">
        <f t="shared" si="286"/>
        <v/>
      </c>
      <c r="P1842" s="22" t="str">
        <f t="shared" si="291"/>
        <v/>
      </c>
      <c r="Q1842" s="22" t="str">
        <f t="shared" si="287"/>
        <v>D2</v>
      </c>
    </row>
    <row r="1843" spans="1:17" x14ac:dyDescent="0.25">
      <c r="A1843" s="125" t="str">
        <f t="shared" si="292"/>
        <v/>
      </c>
      <c r="B1843" s="123" t="str">
        <f t="shared" si="293"/>
        <v/>
      </c>
      <c r="C1843" s="125" t="str">
        <f t="shared" si="294"/>
        <v/>
      </c>
      <c r="D1843" s="42"/>
      <c r="E1843" s="23" t="str">
        <f>IF(D1843="","",VLOOKUP(D1843,MASTERLIST!$A:$E,3,FALSE))</f>
        <v/>
      </c>
      <c r="F1843" s="23" t="str">
        <f>IF(D1843="","",VLOOKUP(D1843,MASTERLIST!$A:$E,4,FALSE))</f>
        <v/>
      </c>
      <c r="G1843" s="23" t="str">
        <f>IF(D1843="","",VLOOKUP(D1843,MASTERLIST!$A:$E,5,FALSE))</f>
        <v/>
      </c>
      <c r="H1843" s="23" t="str">
        <f>IF(D1843="","",VLOOKUP(D1843,MASTERLIST!$A:$E,2,FALSE))</f>
        <v/>
      </c>
      <c r="I1843" s="42"/>
      <c r="J1843" s="42"/>
      <c r="K1843" s="42"/>
      <c r="L1843" s="41" t="str">
        <f t="shared" si="288"/>
        <v/>
      </c>
      <c r="M1843" s="41" t="str">
        <f t="shared" si="289"/>
        <v/>
      </c>
      <c r="N1843" s="22" t="str">
        <f t="shared" si="290"/>
        <v xml:space="preserve"> </v>
      </c>
      <c r="O1843" s="22" t="str">
        <f t="shared" si="286"/>
        <v/>
      </c>
      <c r="P1843" s="22" t="str">
        <f t="shared" si="291"/>
        <v/>
      </c>
      <c r="Q1843" s="22" t="str">
        <f t="shared" si="287"/>
        <v>D2</v>
      </c>
    </row>
    <row r="1844" spans="1:17" x14ac:dyDescent="0.25">
      <c r="A1844" s="125" t="str">
        <f t="shared" si="292"/>
        <v/>
      </c>
      <c r="B1844" s="123" t="str">
        <f t="shared" si="293"/>
        <v/>
      </c>
      <c r="C1844" s="125" t="str">
        <f t="shared" si="294"/>
        <v/>
      </c>
      <c r="D1844" s="42"/>
      <c r="E1844" s="23" t="str">
        <f>IF(D1844="","",VLOOKUP(D1844,MASTERLIST!$A:$E,3,FALSE))</f>
        <v/>
      </c>
      <c r="F1844" s="23" t="str">
        <f>IF(D1844="","",VLOOKUP(D1844,MASTERLIST!$A:$E,4,FALSE))</f>
        <v/>
      </c>
      <c r="G1844" s="23" t="str">
        <f>IF(D1844="","",VLOOKUP(D1844,MASTERLIST!$A:$E,5,FALSE))</f>
        <v/>
      </c>
      <c r="H1844" s="23" t="str">
        <f>IF(D1844="","",VLOOKUP(D1844,MASTERLIST!$A:$E,2,FALSE))</f>
        <v/>
      </c>
      <c r="I1844" s="42"/>
      <c r="J1844" s="42"/>
      <c r="K1844" s="42"/>
      <c r="L1844" s="41" t="str">
        <f t="shared" si="288"/>
        <v/>
      </c>
      <c r="M1844" s="41" t="str">
        <f t="shared" si="289"/>
        <v/>
      </c>
      <c r="N1844" s="22" t="str">
        <f t="shared" si="290"/>
        <v xml:space="preserve"> </v>
      </c>
      <c r="O1844" s="22" t="str">
        <f t="shared" si="286"/>
        <v/>
      </c>
      <c r="P1844" s="22" t="str">
        <f t="shared" si="291"/>
        <v/>
      </c>
      <c r="Q1844" s="22" t="str">
        <f t="shared" si="287"/>
        <v>D2</v>
      </c>
    </row>
    <row r="1845" spans="1:17" x14ac:dyDescent="0.25">
      <c r="A1845" s="125" t="str">
        <f t="shared" si="292"/>
        <v/>
      </c>
      <c r="B1845" s="123" t="str">
        <f t="shared" si="293"/>
        <v/>
      </c>
      <c r="C1845" s="125" t="str">
        <f t="shared" si="294"/>
        <v/>
      </c>
      <c r="D1845" s="42"/>
      <c r="E1845" s="23" t="str">
        <f>IF(D1845="","",VLOOKUP(D1845,MASTERLIST!$A:$E,3,FALSE))</f>
        <v/>
      </c>
      <c r="F1845" s="23" t="str">
        <f>IF(D1845="","",VLOOKUP(D1845,MASTERLIST!$A:$E,4,FALSE))</f>
        <v/>
      </c>
      <c r="G1845" s="23" t="str">
        <f>IF(D1845="","",VLOOKUP(D1845,MASTERLIST!$A:$E,5,FALSE))</f>
        <v/>
      </c>
      <c r="H1845" s="23" t="str">
        <f>IF(D1845="","",VLOOKUP(D1845,MASTERLIST!$A:$E,2,FALSE))</f>
        <v/>
      </c>
      <c r="I1845" s="42"/>
      <c r="J1845" s="42"/>
      <c r="K1845" s="42"/>
      <c r="L1845" s="41" t="str">
        <f t="shared" si="288"/>
        <v/>
      </c>
      <c r="M1845" s="41" t="str">
        <f t="shared" si="289"/>
        <v/>
      </c>
      <c r="N1845" s="22" t="str">
        <f t="shared" si="290"/>
        <v xml:space="preserve"> </v>
      </c>
      <c r="O1845" s="22" t="str">
        <f t="shared" si="286"/>
        <v/>
      </c>
      <c r="P1845" s="22" t="str">
        <f t="shared" si="291"/>
        <v/>
      </c>
      <c r="Q1845" s="22" t="str">
        <f t="shared" si="287"/>
        <v>D2</v>
      </c>
    </row>
    <row r="1846" spans="1:17" x14ac:dyDescent="0.25">
      <c r="A1846" s="125" t="str">
        <f t="shared" si="292"/>
        <v/>
      </c>
      <c r="B1846" s="123" t="str">
        <f t="shared" si="293"/>
        <v/>
      </c>
      <c r="C1846" s="125" t="str">
        <f t="shared" si="294"/>
        <v/>
      </c>
      <c r="D1846" s="42"/>
      <c r="E1846" s="23" t="str">
        <f>IF(D1846="","",VLOOKUP(D1846,MASTERLIST!$A:$E,3,FALSE))</f>
        <v/>
      </c>
      <c r="F1846" s="23" t="str">
        <f>IF(D1846="","",VLOOKUP(D1846,MASTERLIST!$A:$E,4,FALSE))</f>
        <v/>
      </c>
      <c r="G1846" s="23" t="str">
        <f>IF(D1846="","",VLOOKUP(D1846,MASTERLIST!$A:$E,5,FALSE))</f>
        <v/>
      </c>
      <c r="H1846" s="23" t="str">
        <f>IF(D1846="","",VLOOKUP(D1846,MASTERLIST!$A:$E,2,FALSE))</f>
        <v/>
      </c>
      <c r="I1846" s="42"/>
      <c r="J1846" s="42"/>
      <c r="K1846" s="42"/>
      <c r="L1846" s="41" t="str">
        <f t="shared" si="288"/>
        <v/>
      </c>
      <c r="M1846" s="41" t="str">
        <f t="shared" si="289"/>
        <v/>
      </c>
      <c r="N1846" s="22" t="str">
        <f t="shared" si="290"/>
        <v xml:space="preserve"> </v>
      </c>
      <c r="O1846" s="22" t="str">
        <f t="shared" si="286"/>
        <v/>
      </c>
      <c r="P1846" s="22" t="str">
        <f t="shared" si="291"/>
        <v/>
      </c>
      <c r="Q1846" s="22" t="str">
        <f t="shared" si="287"/>
        <v>D2</v>
      </c>
    </row>
    <row r="1847" spans="1:17" x14ac:dyDescent="0.25">
      <c r="A1847" s="125" t="str">
        <f t="shared" si="292"/>
        <v/>
      </c>
      <c r="B1847" s="123" t="str">
        <f t="shared" si="293"/>
        <v/>
      </c>
      <c r="C1847" s="125" t="str">
        <f t="shared" si="294"/>
        <v/>
      </c>
      <c r="D1847" s="42"/>
      <c r="E1847" s="23" t="str">
        <f>IF(D1847="","",VLOOKUP(D1847,MASTERLIST!$A:$E,3,FALSE))</f>
        <v/>
      </c>
      <c r="F1847" s="23" t="str">
        <f>IF(D1847="","",VLOOKUP(D1847,MASTERLIST!$A:$E,4,FALSE))</f>
        <v/>
      </c>
      <c r="G1847" s="23" t="str">
        <f>IF(D1847="","",VLOOKUP(D1847,MASTERLIST!$A:$E,5,FALSE))</f>
        <v/>
      </c>
      <c r="H1847" s="23" t="str">
        <f>IF(D1847="","",VLOOKUP(D1847,MASTERLIST!$A:$E,2,FALSE))</f>
        <v/>
      </c>
      <c r="I1847" s="42"/>
      <c r="J1847" s="42"/>
      <c r="K1847" s="42"/>
      <c r="L1847" s="41" t="str">
        <f t="shared" si="288"/>
        <v/>
      </c>
      <c r="M1847" s="41" t="str">
        <f t="shared" si="289"/>
        <v/>
      </c>
      <c r="N1847" s="22" t="str">
        <f t="shared" si="290"/>
        <v xml:space="preserve"> </v>
      </c>
      <c r="O1847" s="22" t="str">
        <f t="shared" si="286"/>
        <v/>
      </c>
      <c r="P1847" s="22" t="str">
        <f t="shared" si="291"/>
        <v/>
      </c>
      <c r="Q1847" s="22" t="str">
        <f t="shared" si="287"/>
        <v>D2</v>
      </c>
    </row>
    <row r="1848" spans="1:17" x14ac:dyDescent="0.25">
      <c r="A1848" s="125" t="str">
        <f t="shared" si="292"/>
        <v/>
      </c>
      <c r="B1848" s="123" t="str">
        <f t="shared" si="293"/>
        <v/>
      </c>
      <c r="C1848" s="125" t="str">
        <f t="shared" si="294"/>
        <v/>
      </c>
      <c r="D1848" s="42"/>
      <c r="E1848" s="23" t="str">
        <f>IF(D1848="","",VLOOKUP(D1848,MASTERLIST!$A:$E,3,FALSE))</f>
        <v/>
      </c>
      <c r="F1848" s="23" t="str">
        <f>IF(D1848="","",VLOOKUP(D1848,MASTERLIST!$A:$E,4,FALSE))</f>
        <v/>
      </c>
      <c r="G1848" s="23" t="str">
        <f>IF(D1848="","",VLOOKUP(D1848,MASTERLIST!$A:$E,5,FALSE))</f>
        <v/>
      </c>
      <c r="H1848" s="23" t="str">
        <f>IF(D1848="","",VLOOKUP(D1848,MASTERLIST!$A:$E,2,FALSE))</f>
        <v/>
      </c>
      <c r="I1848" s="42"/>
      <c r="J1848" s="42"/>
      <c r="K1848" s="42"/>
      <c r="L1848" s="41" t="str">
        <f t="shared" si="288"/>
        <v/>
      </c>
      <c r="M1848" s="41" t="str">
        <f t="shared" si="289"/>
        <v/>
      </c>
      <c r="N1848" s="22" t="str">
        <f t="shared" si="290"/>
        <v xml:space="preserve"> </v>
      </c>
      <c r="O1848" s="22" t="str">
        <f t="shared" si="286"/>
        <v/>
      </c>
      <c r="P1848" s="22" t="str">
        <f t="shared" si="291"/>
        <v/>
      </c>
      <c r="Q1848" s="22" t="str">
        <f t="shared" si="287"/>
        <v>D2</v>
      </c>
    </row>
    <row r="1849" spans="1:17" x14ac:dyDescent="0.25">
      <c r="A1849" s="125" t="str">
        <f t="shared" si="292"/>
        <v/>
      </c>
      <c r="B1849" s="123" t="str">
        <f t="shared" si="293"/>
        <v/>
      </c>
      <c r="C1849" s="125" t="str">
        <f t="shared" si="294"/>
        <v/>
      </c>
      <c r="D1849" s="42"/>
      <c r="E1849" s="23" t="str">
        <f>IF(D1849="","",VLOOKUP(D1849,MASTERLIST!$A:$E,3,FALSE))</f>
        <v/>
      </c>
      <c r="F1849" s="23" t="str">
        <f>IF(D1849="","",VLOOKUP(D1849,MASTERLIST!$A:$E,4,FALSE))</f>
        <v/>
      </c>
      <c r="G1849" s="23" t="str">
        <f>IF(D1849="","",VLOOKUP(D1849,MASTERLIST!$A:$E,5,FALSE))</f>
        <v/>
      </c>
      <c r="H1849" s="23" t="str">
        <f>IF(D1849="","",VLOOKUP(D1849,MASTERLIST!$A:$E,2,FALSE))</f>
        <v/>
      </c>
      <c r="I1849" s="42"/>
      <c r="J1849" s="42"/>
      <c r="K1849" s="42"/>
      <c r="L1849" s="41" t="str">
        <f t="shared" si="288"/>
        <v/>
      </c>
      <c r="M1849" s="41" t="str">
        <f t="shared" si="289"/>
        <v/>
      </c>
      <c r="N1849" s="22" t="str">
        <f t="shared" si="290"/>
        <v xml:space="preserve"> </v>
      </c>
      <c r="O1849" s="22" t="str">
        <f t="shared" si="286"/>
        <v/>
      </c>
      <c r="P1849" s="22" t="str">
        <f t="shared" si="291"/>
        <v/>
      </c>
      <c r="Q1849" s="22" t="str">
        <f t="shared" si="287"/>
        <v>D2</v>
      </c>
    </row>
    <row r="1850" spans="1:17" x14ac:dyDescent="0.25">
      <c r="A1850" s="125" t="str">
        <f t="shared" si="292"/>
        <v/>
      </c>
      <c r="B1850" s="123" t="str">
        <f t="shared" si="293"/>
        <v/>
      </c>
      <c r="C1850" s="125" t="str">
        <f t="shared" si="294"/>
        <v/>
      </c>
      <c r="D1850" s="42"/>
      <c r="E1850" s="23" t="str">
        <f>IF(D1850="","",VLOOKUP(D1850,MASTERLIST!$A:$E,3,FALSE))</f>
        <v/>
      </c>
      <c r="F1850" s="23" t="str">
        <f>IF(D1850="","",VLOOKUP(D1850,MASTERLIST!$A:$E,4,FALSE))</f>
        <v/>
      </c>
      <c r="G1850" s="23" t="str">
        <f>IF(D1850="","",VLOOKUP(D1850,MASTERLIST!$A:$E,5,FALSE))</f>
        <v/>
      </c>
      <c r="H1850" s="23" t="str">
        <f>IF(D1850="","",VLOOKUP(D1850,MASTERLIST!$A:$E,2,FALSE))</f>
        <v/>
      </c>
      <c r="I1850" s="42"/>
      <c r="J1850" s="42"/>
      <c r="K1850" s="42"/>
      <c r="L1850" s="41" t="str">
        <f t="shared" si="288"/>
        <v/>
      </c>
      <c r="M1850" s="41" t="str">
        <f t="shared" si="289"/>
        <v/>
      </c>
      <c r="N1850" s="22" t="str">
        <f t="shared" si="290"/>
        <v xml:space="preserve"> </v>
      </c>
      <c r="O1850" s="22" t="str">
        <f t="shared" si="286"/>
        <v/>
      </c>
      <c r="P1850" s="22" t="str">
        <f t="shared" si="291"/>
        <v/>
      </c>
      <c r="Q1850" s="22" t="str">
        <f t="shared" si="287"/>
        <v>D2</v>
      </c>
    </row>
    <row r="1851" spans="1:17" x14ac:dyDescent="0.25">
      <c r="A1851" s="125" t="str">
        <f t="shared" si="292"/>
        <v/>
      </c>
      <c r="B1851" s="123" t="str">
        <f t="shared" si="293"/>
        <v/>
      </c>
      <c r="C1851" s="125" t="str">
        <f t="shared" si="294"/>
        <v/>
      </c>
      <c r="D1851" s="42"/>
      <c r="E1851" s="23" t="str">
        <f>IF(D1851="","",VLOOKUP(D1851,MASTERLIST!$A:$E,3,FALSE))</f>
        <v/>
      </c>
      <c r="F1851" s="23" t="str">
        <f>IF(D1851="","",VLOOKUP(D1851,MASTERLIST!$A:$E,4,FALSE))</f>
        <v/>
      </c>
      <c r="G1851" s="23" t="str">
        <f>IF(D1851="","",VLOOKUP(D1851,MASTERLIST!$A:$E,5,FALSE))</f>
        <v/>
      </c>
      <c r="H1851" s="23" t="str">
        <f>IF(D1851="","",VLOOKUP(D1851,MASTERLIST!$A:$E,2,FALSE))</f>
        <v/>
      </c>
      <c r="I1851" s="42"/>
      <c r="J1851" s="42"/>
      <c r="K1851" s="42"/>
      <c r="L1851" s="41" t="str">
        <f t="shared" si="288"/>
        <v/>
      </c>
      <c r="M1851" s="41" t="str">
        <f t="shared" si="289"/>
        <v/>
      </c>
      <c r="N1851" s="22" t="str">
        <f t="shared" si="290"/>
        <v xml:space="preserve"> </v>
      </c>
      <c r="O1851" s="22" t="str">
        <f t="shared" si="286"/>
        <v/>
      </c>
      <c r="P1851" s="22" t="str">
        <f t="shared" si="291"/>
        <v/>
      </c>
      <c r="Q1851" s="22" t="str">
        <f t="shared" si="287"/>
        <v>D2</v>
      </c>
    </row>
    <row r="1852" spans="1:17" x14ac:dyDescent="0.25">
      <c r="A1852" s="125" t="str">
        <f t="shared" si="292"/>
        <v/>
      </c>
      <c r="B1852" s="123" t="str">
        <f t="shared" si="293"/>
        <v/>
      </c>
      <c r="C1852" s="125" t="str">
        <f t="shared" si="294"/>
        <v/>
      </c>
      <c r="D1852" s="42"/>
      <c r="E1852" s="23" t="str">
        <f>IF(D1852="","",VLOOKUP(D1852,MASTERLIST!$A:$E,3,FALSE))</f>
        <v/>
      </c>
      <c r="F1852" s="23" t="str">
        <f>IF(D1852="","",VLOOKUP(D1852,MASTERLIST!$A:$E,4,FALSE))</f>
        <v/>
      </c>
      <c r="G1852" s="23" t="str">
        <f>IF(D1852="","",VLOOKUP(D1852,MASTERLIST!$A:$E,5,FALSE))</f>
        <v/>
      </c>
      <c r="H1852" s="23" t="str">
        <f>IF(D1852="","",VLOOKUP(D1852,MASTERLIST!$A:$E,2,FALSE))</f>
        <v/>
      </c>
      <c r="I1852" s="42"/>
      <c r="J1852" s="42"/>
      <c r="K1852" s="42"/>
      <c r="L1852" s="41" t="str">
        <f t="shared" si="288"/>
        <v/>
      </c>
      <c r="M1852" s="41" t="str">
        <f t="shared" si="289"/>
        <v/>
      </c>
      <c r="N1852" s="22" t="str">
        <f t="shared" si="290"/>
        <v xml:space="preserve"> </v>
      </c>
      <c r="O1852" s="22" t="str">
        <f t="shared" si="286"/>
        <v/>
      </c>
      <c r="P1852" s="22" t="str">
        <f t="shared" si="291"/>
        <v/>
      </c>
      <c r="Q1852" s="22" t="str">
        <f t="shared" si="287"/>
        <v>D2</v>
      </c>
    </row>
    <row r="1853" spans="1:17" x14ac:dyDescent="0.25">
      <c r="A1853" s="125" t="str">
        <f t="shared" si="292"/>
        <v/>
      </c>
      <c r="B1853" s="123" t="str">
        <f t="shared" si="293"/>
        <v/>
      </c>
      <c r="C1853" s="125" t="str">
        <f t="shared" si="294"/>
        <v/>
      </c>
      <c r="D1853" s="42"/>
      <c r="E1853" s="23" t="str">
        <f>IF(D1853="","",VLOOKUP(D1853,MASTERLIST!$A:$E,3,FALSE))</f>
        <v/>
      </c>
      <c r="F1853" s="23" t="str">
        <f>IF(D1853="","",VLOOKUP(D1853,MASTERLIST!$A:$E,4,FALSE))</f>
        <v/>
      </c>
      <c r="G1853" s="23" t="str">
        <f>IF(D1853="","",VLOOKUP(D1853,MASTERLIST!$A:$E,5,FALSE))</f>
        <v/>
      </c>
      <c r="H1853" s="23" t="str">
        <f>IF(D1853="","",VLOOKUP(D1853,MASTERLIST!$A:$E,2,FALSE))</f>
        <v/>
      </c>
      <c r="I1853" s="42"/>
      <c r="J1853" s="42"/>
      <c r="K1853" s="42"/>
      <c r="L1853" s="41" t="str">
        <f t="shared" si="288"/>
        <v/>
      </c>
      <c r="M1853" s="41" t="str">
        <f t="shared" si="289"/>
        <v/>
      </c>
      <c r="N1853" s="22" t="str">
        <f t="shared" si="290"/>
        <v xml:space="preserve"> </v>
      </c>
      <c r="O1853" s="22" t="str">
        <f t="shared" si="286"/>
        <v/>
      </c>
      <c r="P1853" s="22" t="str">
        <f t="shared" si="291"/>
        <v/>
      </c>
      <c r="Q1853" s="22" t="str">
        <f t="shared" si="287"/>
        <v>D2</v>
      </c>
    </row>
    <row r="1854" spans="1:17" x14ac:dyDescent="0.25">
      <c r="A1854" s="125" t="str">
        <f t="shared" si="292"/>
        <v/>
      </c>
      <c r="B1854" s="123" t="str">
        <f t="shared" si="293"/>
        <v/>
      </c>
      <c r="C1854" s="125" t="str">
        <f t="shared" si="294"/>
        <v/>
      </c>
      <c r="D1854" s="42"/>
      <c r="E1854" s="23" t="str">
        <f>IF(D1854="","",VLOOKUP(D1854,MASTERLIST!$A:$E,3,FALSE))</f>
        <v/>
      </c>
      <c r="F1854" s="23" t="str">
        <f>IF(D1854="","",VLOOKUP(D1854,MASTERLIST!$A:$E,4,FALSE))</f>
        <v/>
      </c>
      <c r="G1854" s="23" t="str">
        <f>IF(D1854="","",VLOOKUP(D1854,MASTERLIST!$A:$E,5,FALSE))</f>
        <v/>
      </c>
      <c r="H1854" s="23" t="str">
        <f>IF(D1854="","",VLOOKUP(D1854,MASTERLIST!$A:$E,2,FALSE))</f>
        <v/>
      </c>
      <c r="I1854" s="42"/>
      <c r="J1854" s="42"/>
      <c r="K1854" s="42"/>
      <c r="L1854" s="41" t="str">
        <f t="shared" si="288"/>
        <v/>
      </c>
      <c r="M1854" s="41" t="str">
        <f t="shared" si="289"/>
        <v/>
      </c>
      <c r="N1854" s="22" t="str">
        <f t="shared" si="290"/>
        <v xml:space="preserve"> </v>
      </c>
      <c r="O1854" s="22" t="str">
        <f t="shared" si="286"/>
        <v/>
      </c>
      <c r="P1854" s="22" t="str">
        <f t="shared" si="291"/>
        <v/>
      </c>
      <c r="Q1854" s="22" t="str">
        <f t="shared" si="287"/>
        <v>D2</v>
      </c>
    </row>
    <row r="1855" spans="1:17" x14ac:dyDescent="0.25">
      <c r="A1855" s="125" t="str">
        <f t="shared" si="292"/>
        <v/>
      </c>
      <c r="B1855" s="123" t="str">
        <f t="shared" si="293"/>
        <v/>
      </c>
      <c r="C1855" s="125" t="str">
        <f t="shared" si="294"/>
        <v/>
      </c>
      <c r="D1855" s="42"/>
      <c r="E1855" s="23" t="str">
        <f>IF(D1855="","",VLOOKUP(D1855,MASTERLIST!$A:$E,3,FALSE))</f>
        <v/>
      </c>
      <c r="F1855" s="23" t="str">
        <f>IF(D1855="","",VLOOKUP(D1855,MASTERLIST!$A:$E,4,FALSE))</f>
        <v/>
      </c>
      <c r="G1855" s="23" t="str">
        <f>IF(D1855="","",VLOOKUP(D1855,MASTERLIST!$A:$E,5,FALSE))</f>
        <v/>
      </c>
      <c r="H1855" s="23" t="str">
        <f>IF(D1855="","",VLOOKUP(D1855,MASTERLIST!$A:$E,2,FALSE))</f>
        <v/>
      </c>
      <c r="I1855" s="42"/>
      <c r="J1855" s="42"/>
      <c r="K1855" s="42"/>
      <c r="L1855" s="41" t="str">
        <f t="shared" si="288"/>
        <v/>
      </c>
      <c r="M1855" s="41" t="str">
        <f t="shared" si="289"/>
        <v/>
      </c>
      <c r="N1855" s="22" t="str">
        <f t="shared" si="290"/>
        <v xml:space="preserve"> </v>
      </c>
      <c r="O1855" s="22" t="str">
        <f t="shared" si="286"/>
        <v/>
      </c>
      <c r="P1855" s="22" t="str">
        <f t="shared" si="291"/>
        <v/>
      </c>
      <c r="Q1855" s="22" t="str">
        <f t="shared" si="287"/>
        <v>D2</v>
      </c>
    </row>
    <row r="1856" spans="1:17" x14ac:dyDescent="0.25">
      <c r="A1856" s="125" t="str">
        <f t="shared" si="292"/>
        <v/>
      </c>
      <c r="B1856" s="123" t="str">
        <f t="shared" si="293"/>
        <v/>
      </c>
      <c r="C1856" s="125" t="str">
        <f t="shared" si="294"/>
        <v/>
      </c>
      <c r="D1856" s="42"/>
      <c r="E1856" s="23" t="str">
        <f>IF(D1856="","",VLOOKUP(D1856,MASTERLIST!$A:$E,3,FALSE))</f>
        <v/>
      </c>
      <c r="F1856" s="23" t="str">
        <f>IF(D1856="","",VLOOKUP(D1856,MASTERLIST!$A:$E,4,FALSE))</f>
        <v/>
      </c>
      <c r="G1856" s="23" t="str">
        <f>IF(D1856="","",VLOOKUP(D1856,MASTERLIST!$A:$E,5,FALSE))</f>
        <v/>
      </c>
      <c r="H1856" s="23" t="str">
        <f>IF(D1856="","",VLOOKUP(D1856,MASTERLIST!$A:$E,2,FALSE))</f>
        <v/>
      </c>
      <c r="I1856" s="42"/>
      <c r="J1856" s="42"/>
      <c r="K1856" s="42"/>
      <c r="L1856" s="41" t="str">
        <f t="shared" si="288"/>
        <v/>
      </c>
      <c r="M1856" s="41" t="str">
        <f t="shared" si="289"/>
        <v/>
      </c>
      <c r="N1856" s="22" t="str">
        <f t="shared" si="290"/>
        <v xml:space="preserve"> </v>
      </c>
      <c r="O1856" s="22" t="str">
        <f t="shared" si="286"/>
        <v/>
      </c>
      <c r="P1856" s="22" t="str">
        <f t="shared" si="291"/>
        <v/>
      </c>
      <c r="Q1856" s="22" t="str">
        <f t="shared" si="287"/>
        <v>D2</v>
      </c>
    </row>
    <row r="1857" spans="1:17" x14ac:dyDescent="0.25">
      <c r="A1857" s="125" t="str">
        <f t="shared" si="292"/>
        <v/>
      </c>
      <c r="B1857" s="123" t="str">
        <f t="shared" si="293"/>
        <v/>
      </c>
      <c r="C1857" s="125" t="str">
        <f t="shared" si="294"/>
        <v/>
      </c>
      <c r="D1857" s="42"/>
      <c r="E1857" s="23" t="str">
        <f>IF(D1857="","",VLOOKUP(D1857,MASTERLIST!$A:$E,3,FALSE))</f>
        <v/>
      </c>
      <c r="F1857" s="23" t="str">
        <f>IF(D1857="","",VLOOKUP(D1857,MASTERLIST!$A:$E,4,FALSE))</f>
        <v/>
      </c>
      <c r="G1857" s="23" t="str">
        <f>IF(D1857="","",VLOOKUP(D1857,MASTERLIST!$A:$E,5,FALSE))</f>
        <v/>
      </c>
      <c r="H1857" s="23" t="str">
        <f>IF(D1857="","",VLOOKUP(D1857,MASTERLIST!$A:$E,2,FALSE))</f>
        <v/>
      </c>
      <c r="I1857" s="42"/>
      <c r="J1857" s="42"/>
      <c r="K1857" s="42"/>
      <c r="L1857" s="41" t="str">
        <f t="shared" si="288"/>
        <v/>
      </c>
      <c r="M1857" s="41" t="str">
        <f t="shared" si="289"/>
        <v/>
      </c>
      <c r="N1857" s="22" t="str">
        <f t="shared" si="290"/>
        <v xml:space="preserve"> </v>
      </c>
      <c r="O1857" s="22" t="str">
        <f t="shared" si="286"/>
        <v/>
      </c>
      <c r="P1857" s="22" t="str">
        <f t="shared" si="291"/>
        <v/>
      </c>
      <c r="Q1857" s="22" t="str">
        <f t="shared" si="287"/>
        <v>D2</v>
      </c>
    </row>
    <row r="1858" spans="1:17" x14ac:dyDescent="0.25">
      <c r="A1858" s="125" t="str">
        <f t="shared" si="292"/>
        <v/>
      </c>
      <c r="B1858" s="123" t="str">
        <f t="shared" si="293"/>
        <v/>
      </c>
      <c r="C1858" s="125" t="str">
        <f t="shared" si="294"/>
        <v/>
      </c>
      <c r="D1858" s="42"/>
      <c r="E1858" s="23" t="str">
        <f>IF(D1858="","",VLOOKUP(D1858,MASTERLIST!$A:$E,3,FALSE))</f>
        <v/>
      </c>
      <c r="F1858" s="23" t="str">
        <f>IF(D1858="","",VLOOKUP(D1858,MASTERLIST!$A:$E,4,FALSE))</f>
        <v/>
      </c>
      <c r="G1858" s="23" t="str">
        <f>IF(D1858="","",VLOOKUP(D1858,MASTERLIST!$A:$E,5,FALSE))</f>
        <v/>
      </c>
      <c r="H1858" s="23" t="str">
        <f>IF(D1858="","",VLOOKUP(D1858,MASTERLIST!$A:$E,2,FALSE))</f>
        <v/>
      </c>
      <c r="I1858" s="42"/>
      <c r="J1858" s="42"/>
      <c r="K1858" s="42"/>
      <c r="L1858" s="41" t="str">
        <f t="shared" si="288"/>
        <v/>
      </c>
      <c r="M1858" s="41" t="str">
        <f t="shared" si="289"/>
        <v/>
      </c>
      <c r="N1858" s="22" t="str">
        <f t="shared" si="290"/>
        <v xml:space="preserve"> </v>
      </c>
      <c r="O1858" s="22" t="str">
        <f t="shared" si="286"/>
        <v/>
      </c>
      <c r="P1858" s="22" t="str">
        <f t="shared" si="291"/>
        <v/>
      </c>
      <c r="Q1858" s="22" t="str">
        <f t="shared" si="287"/>
        <v>D2</v>
      </c>
    </row>
    <row r="1859" spans="1:17" x14ac:dyDescent="0.25">
      <c r="A1859" s="125" t="str">
        <f t="shared" si="292"/>
        <v/>
      </c>
      <c r="B1859" s="123" t="str">
        <f t="shared" si="293"/>
        <v/>
      </c>
      <c r="C1859" s="125" t="str">
        <f t="shared" si="294"/>
        <v/>
      </c>
      <c r="D1859" s="42"/>
      <c r="E1859" s="23" t="str">
        <f>IF(D1859="","",VLOOKUP(D1859,MASTERLIST!$A:$E,3,FALSE))</f>
        <v/>
      </c>
      <c r="F1859" s="23" t="str">
        <f>IF(D1859="","",VLOOKUP(D1859,MASTERLIST!$A:$E,4,FALSE))</f>
        <v/>
      </c>
      <c r="G1859" s="23" t="str">
        <f>IF(D1859="","",VLOOKUP(D1859,MASTERLIST!$A:$E,5,FALSE))</f>
        <v/>
      </c>
      <c r="H1859" s="23" t="str">
        <f>IF(D1859="","",VLOOKUP(D1859,MASTERLIST!$A:$E,2,FALSE))</f>
        <v/>
      </c>
      <c r="I1859" s="42"/>
      <c r="J1859" s="42"/>
      <c r="K1859" s="42"/>
      <c r="L1859" s="41" t="str">
        <f t="shared" si="288"/>
        <v/>
      </c>
      <c r="M1859" s="41" t="str">
        <f t="shared" si="289"/>
        <v/>
      </c>
      <c r="N1859" s="22" t="str">
        <f t="shared" si="290"/>
        <v xml:space="preserve"> </v>
      </c>
      <c r="O1859" s="22" t="str">
        <f t="shared" ref="O1859:O1922" si="295">IFERROR(VLOOKUP(G1859,$R$2:$S$15,2,),"")</f>
        <v/>
      </c>
      <c r="P1859" s="22" t="str">
        <f t="shared" si="291"/>
        <v/>
      </c>
      <c r="Q1859" s="22" t="str">
        <f t="shared" ref="Q1859:Q1922" si="296">IF(A1859="","D2",RIGHT(A1859,2))</f>
        <v>D2</v>
      </c>
    </row>
    <row r="1860" spans="1:17" x14ac:dyDescent="0.25">
      <c r="A1860" s="125" t="str">
        <f t="shared" si="292"/>
        <v/>
      </c>
      <c r="B1860" s="123" t="str">
        <f t="shared" si="293"/>
        <v/>
      </c>
      <c r="C1860" s="125" t="str">
        <f t="shared" si="294"/>
        <v/>
      </c>
      <c r="D1860" s="42"/>
      <c r="E1860" s="23" t="str">
        <f>IF(D1860="","",VLOOKUP(D1860,MASTERLIST!$A:$E,3,FALSE))</f>
        <v/>
      </c>
      <c r="F1860" s="23" t="str">
        <f>IF(D1860="","",VLOOKUP(D1860,MASTERLIST!$A:$E,4,FALSE))</f>
        <v/>
      </c>
      <c r="G1860" s="23" t="str">
        <f>IF(D1860="","",VLOOKUP(D1860,MASTERLIST!$A:$E,5,FALSE))</f>
        <v/>
      </c>
      <c r="H1860" s="23" t="str">
        <f>IF(D1860="","",VLOOKUP(D1860,MASTERLIST!$A:$E,2,FALSE))</f>
        <v/>
      </c>
      <c r="I1860" s="42"/>
      <c r="J1860" s="42"/>
      <c r="K1860" s="42"/>
      <c r="L1860" s="41" t="str">
        <f t="shared" si="288"/>
        <v/>
      </c>
      <c r="M1860" s="41" t="str">
        <f t="shared" si="289"/>
        <v/>
      </c>
      <c r="N1860" s="22" t="str">
        <f t="shared" si="290"/>
        <v xml:space="preserve"> </v>
      </c>
      <c r="O1860" s="22" t="str">
        <f t="shared" si="295"/>
        <v/>
      </c>
      <c r="P1860" s="22" t="str">
        <f t="shared" si="291"/>
        <v/>
      </c>
      <c r="Q1860" s="22" t="str">
        <f t="shared" si="296"/>
        <v>D2</v>
      </c>
    </row>
    <row r="1861" spans="1:17" x14ac:dyDescent="0.25">
      <c r="A1861" s="125" t="str">
        <f t="shared" si="292"/>
        <v/>
      </c>
      <c r="B1861" s="123" t="str">
        <f t="shared" si="293"/>
        <v/>
      </c>
      <c r="C1861" s="125" t="str">
        <f t="shared" si="294"/>
        <v/>
      </c>
      <c r="D1861" s="42"/>
      <c r="E1861" s="23" t="str">
        <f>IF(D1861="","",VLOOKUP(D1861,MASTERLIST!$A:$E,3,FALSE))</f>
        <v/>
      </c>
      <c r="F1861" s="23" t="str">
        <f>IF(D1861="","",VLOOKUP(D1861,MASTERLIST!$A:$E,4,FALSE))</f>
        <v/>
      </c>
      <c r="G1861" s="23" t="str">
        <f>IF(D1861="","",VLOOKUP(D1861,MASTERLIST!$A:$E,5,FALSE))</f>
        <v/>
      </c>
      <c r="H1861" s="23" t="str">
        <f>IF(D1861="","",VLOOKUP(D1861,MASTERLIST!$A:$E,2,FALSE))</f>
        <v/>
      </c>
      <c r="I1861" s="42"/>
      <c r="J1861" s="42"/>
      <c r="K1861" s="42"/>
      <c r="L1861" s="41" t="str">
        <f t="shared" si="288"/>
        <v/>
      </c>
      <c r="M1861" s="41" t="str">
        <f t="shared" si="289"/>
        <v/>
      </c>
      <c r="N1861" s="22" t="str">
        <f t="shared" si="290"/>
        <v xml:space="preserve"> </v>
      </c>
      <c r="O1861" s="22" t="str">
        <f t="shared" si="295"/>
        <v/>
      </c>
      <c r="P1861" s="22" t="str">
        <f t="shared" si="291"/>
        <v/>
      </c>
      <c r="Q1861" s="22" t="str">
        <f t="shared" si="296"/>
        <v>D2</v>
      </c>
    </row>
    <row r="1862" spans="1:17" x14ac:dyDescent="0.25">
      <c r="A1862" s="125" t="str">
        <f t="shared" si="292"/>
        <v/>
      </c>
      <c r="B1862" s="123" t="str">
        <f t="shared" si="293"/>
        <v/>
      </c>
      <c r="C1862" s="125" t="str">
        <f t="shared" si="294"/>
        <v/>
      </c>
      <c r="D1862" s="42"/>
      <c r="E1862" s="23" t="str">
        <f>IF(D1862="","",VLOOKUP(D1862,MASTERLIST!$A:$E,3,FALSE))</f>
        <v/>
      </c>
      <c r="F1862" s="23" t="str">
        <f>IF(D1862="","",VLOOKUP(D1862,MASTERLIST!$A:$E,4,FALSE))</f>
        <v/>
      </c>
      <c r="G1862" s="23" t="str">
        <f>IF(D1862="","",VLOOKUP(D1862,MASTERLIST!$A:$E,5,FALSE))</f>
        <v/>
      </c>
      <c r="H1862" s="23" t="str">
        <f>IF(D1862="","",VLOOKUP(D1862,MASTERLIST!$A:$E,2,FALSE))</f>
        <v/>
      </c>
      <c r="I1862" s="42"/>
      <c r="J1862" s="42"/>
      <c r="K1862" s="42"/>
      <c r="L1862" s="41" t="str">
        <f t="shared" si="288"/>
        <v/>
      </c>
      <c r="M1862" s="41" t="str">
        <f t="shared" si="289"/>
        <v/>
      </c>
      <c r="N1862" s="22" t="str">
        <f t="shared" si="290"/>
        <v xml:space="preserve"> </v>
      </c>
      <c r="O1862" s="22" t="str">
        <f t="shared" si="295"/>
        <v/>
      </c>
      <c r="P1862" s="22" t="str">
        <f t="shared" si="291"/>
        <v/>
      </c>
      <c r="Q1862" s="22" t="str">
        <f t="shared" si="296"/>
        <v>D2</v>
      </c>
    </row>
    <row r="1863" spans="1:17" x14ac:dyDescent="0.25">
      <c r="A1863" s="125" t="str">
        <f t="shared" si="292"/>
        <v/>
      </c>
      <c r="B1863" s="123" t="str">
        <f t="shared" si="293"/>
        <v/>
      </c>
      <c r="C1863" s="125" t="str">
        <f t="shared" si="294"/>
        <v/>
      </c>
      <c r="D1863" s="42"/>
      <c r="E1863" s="23" t="str">
        <f>IF(D1863="","",VLOOKUP(D1863,MASTERLIST!$A:$E,3,FALSE))</f>
        <v/>
      </c>
      <c r="F1863" s="23" t="str">
        <f>IF(D1863="","",VLOOKUP(D1863,MASTERLIST!$A:$E,4,FALSE))</f>
        <v/>
      </c>
      <c r="G1863" s="23" t="str">
        <f>IF(D1863="","",VLOOKUP(D1863,MASTERLIST!$A:$E,5,FALSE))</f>
        <v/>
      </c>
      <c r="H1863" s="23" t="str">
        <f>IF(D1863="","",VLOOKUP(D1863,MASTERLIST!$A:$E,2,FALSE))</f>
        <v/>
      </c>
      <c r="I1863" s="42"/>
      <c r="J1863" s="42"/>
      <c r="K1863" s="42"/>
      <c r="L1863" s="41" t="str">
        <f t="shared" si="288"/>
        <v/>
      </c>
      <c r="M1863" s="41" t="str">
        <f t="shared" si="289"/>
        <v/>
      </c>
      <c r="N1863" s="22" t="str">
        <f t="shared" si="290"/>
        <v xml:space="preserve"> </v>
      </c>
      <c r="O1863" s="22" t="str">
        <f t="shared" si="295"/>
        <v/>
      </c>
      <c r="P1863" s="22" t="str">
        <f t="shared" si="291"/>
        <v/>
      </c>
      <c r="Q1863" s="22" t="str">
        <f t="shared" si="296"/>
        <v>D2</v>
      </c>
    </row>
    <row r="1864" spans="1:17" x14ac:dyDescent="0.25">
      <c r="A1864" s="125" t="str">
        <f t="shared" si="292"/>
        <v/>
      </c>
      <c r="B1864" s="123" t="str">
        <f t="shared" si="293"/>
        <v/>
      </c>
      <c r="C1864" s="125" t="str">
        <f t="shared" si="294"/>
        <v/>
      </c>
      <c r="D1864" s="42"/>
      <c r="E1864" s="23" t="str">
        <f>IF(D1864="","",VLOOKUP(D1864,MASTERLIST!$A:$E,3,FALSE))</f>
        <v/>
      </c>
      <c r="F1864" s="23" t="str">
        <f>IF(D1864="","",VLOOKUP(D1864,MASTERLIST!$A:$E,4,FALSE))</f>
        <v/>
      </c>
      <c r="G1864" s="23" t="str">
        <f>IF(D1864="","",VLOOKUP(D1864,MASTERLIST!$A:$E,5,FALSE))</f>
        <v/>
      </c>
      <c r="H1864" s="23" t="str">
        <f>IF(D1864="","",VLOOKUP(D1864,MASTERLIST!$A:$E,2,FALSE))</f>
        <v/>
      </c>
      <c r="I1864" s="42"/>
      <c r="J1864" s="42"/>
      <c r="K1864" s="42"/>
      <c r="L1864" s="41" t="str">
        <f t="shared" si="288"/>
        <v/>
      </c>
      <c r="M1864" s="41" t="str">
        <f t="shared" si="289"/>
        <v/>
      </c>
      <c r="N1864" s="22" t="str">
        <f t="shared" si="290"/>
        <v xml:space="preserve"> </v>
      </c>
      <c r="O1864" s="22" t="str">
        <f t="shared" si="295"/>
        <v/>
      </c>
      <c r="P1864" s="22" t="str">
        <f t="shared" si="291"/>
        <v/>
      </c>
      <c r="Q1864" s="22" t="str">
        <f t="shared" si="296"/>
        <v>D2</v>
      </c>
    </row>
    <row r="1865" spans="1:17" x14ac:dyDescent="0.25">
      <c r="A1865" s="125" t="str">
        <f t="shared" si="292"/>
        <v/>
      </c>
      <c r="B1865" s="123" t="str">
        <f t="shared" si="293"/>
        <v/>
      </c>
      <c r="C1865" s="125" t="str">
        <f t="shared" si="294"/>
        <v/>
      </c>
      <c r="D1865" s="42"/>
      <c r="E1865" s="23" t="str">
        <f>IF(D1865="","",VLOOKUP(D1865,MASTERLIST!$A:$E,3,FALSE))</f>
        <v/>
      </c>
      <c r="F1865" s="23" t="str">
        <f>IF(D1865="","",VLOOKUP(D1865,MASTERLIST!$A:$E,4,FALSE))</f>
        <v/>
      </c>
      <c r="G1865" s="23" t="str">
        <f>IF(D1865="","",VLOOKUP(D1865,MASTERLIST!$A:$E,5,FALSE))</f>
        <v/>
      </c>
      <c r="H1865" s="23" t="str">
        <f>IF(D1865="","",VLOOKUP(D1865,MASTERLIST!$A:$E,2,FALSE))</f>
        <v/>
      </c>
      <c r="I1865" s="42"/>
      <c r="J1865" s="42"/>
      <c r="K1865" s="42"/>
      <c r="L1865" s="41" t="str">
        <f t="shared" si="288"/>
        <v/>
      </c>
      <c r="M1865" s="41" t="str">
        <f t="shared" si="289"/>
        <v/>
      </c>
      <c r="N1865" s="22" t="str">
        <f t="shared" si="290"/>
        <v xml:space="preserve"> </v>
      </c>
      <c r="O1865" s="22" t="str">
        <f t="shared" si="295"/>
        <v/>
      </c>
      <c r="P1865" s="22" t="str">
        <f t="shared" si="291"/>
        <v/>
      </c>
      <c r="Q1865" s="22" t="str">
        <f t="shared" si="296"/>
        <v>D2</v>
      </c>
    </row>
    <row r="1866" spans="1:17" x14ac:dyDescent="0.25">
      <c r="A1866" s="125" t="str">
        <f t="shared" si="292"/>
        <v/>
      </c>
      <c r="B1866" s="123" t="str">
        <f t="shared" si="293"/>
        <v/>
      </c>
      <c r="C1866" s="125" t="str">
        <f t="shared" si="294"/>
        <v/>
      </c>
      <c r="D1866" s="42"/>
      <c r="E1866" s="23" t="str">
        <f>IF(D1866="","",VLOOKUP(D1866,MASTERLIST!$A:$E,3,FALSE))</f>
        <v/>
      </c>
      <c r="F1866" s="23" t="str">
        <f>IF(D1866="","",VLOOKUP(D1866,MASTERLIST!$A:$E,4,FALSE))</f>
        <v/>
      </c>
      <c r="G1866" s="23" t="str">
        <f>IF(D1866="","",VLOOKUP(D1866,MASTERLIST!$A:$E,5,FALSE))</f>
        <v/>
      </c>
      <c r="H1866" s="23" t="str">
        <f>IF(D1866="","",VLOOKUP(D1866,MASTERLIST!$A:$E,2,FALSE))</f>
        <v/>
      </c>
      <c r="I1866" s="42"/>
      <c r="J1866" s="42"/>
      <c r="K1866" s="42"/>
      <c r="L1866" s="41" t="str">
        <f t="shared" si="288"/>
        <v/>
      </c>
      <c r="M1866" s="41" t="str">
        <f t="shared" si="289"/>
        <v/>
      </c>
      <c r="N1866" s="22" t="str">
        <f t="shared" si="290"/>
        <v xml:space="preserve"> </v>
      </c>
      <c r="O1866" s="22" t="str">
        <f t="shared" si="295"/>
        <v/>
      </c>
      <c r="P1866" s="22" t="str">
        <f t="shared" si="291"/>
        <v/>
      </c>
      <c r="Q1866" s="22" t="str">
        <f t="shared" si="296"/>
        <v>D2</v>
      </c>
    </row>
    <row r="1867" spans="1:17" x14ac:dyDescent="0.25">
      <c r="A1867" s="125" t="str">
        <f t="shared" si="292"/>
        <v/>
      </c>
      <c r="B1867" s="123" t="str">
        <f t="shared" si="293"/>
        <v/>
      </c>
      <c r="C1867" s="125" t="str">
        <f t="shared" si="294"/>
        <v/>
      </c>
      <c r="D1867" s="42"/>
      <c r="E1867" s="23" t="str">
        <f>IF(D1867="","",VLOOKUP(D1867,MASTERLIST!$A:$E,3,FALSE))</f>
        <v/>
      </c>
      <c r="F1867" s="23" t="str">
        <f>IF(D1867="","",VLOOKUP(D1867,MASTERLIST!$A:$E,4,FALSE))</f>
        <v/>
      </c>
      <c r="G1867" s="23" t="str">
        <f>IF(D1867="","",VLOOKUP(D1867,MASTERLIST!$A:$E,5,FALSE))</f>
        <v/>
      </c>
      <c r="H1867" s="23" t="str">
        <f>IF(D1867="","",VLOOKUP(D1867,MASTERLIST!$A:$E,2,FALSE))</f>
        <v/>
      </c>
      <c r="I1867" s="42"/>
      <c r="J1867" s="42"/>
      <c r="K1867" s="42"/>
      <c r="L1867" s="41" t="str">
        <f t="shared" si="288"/>
        <v/>
      </c>
      <c r="M1867" s="41" t="str">
        <f t="shared" si="289"/>
        <v/>
      </c>
      <c r="N1867" s="22" t="str">
        <f t="shared" si="290"/>
        <v xml:space="preserve"> </v>
      </c>
      <c r="O1867" s="22" t="str">
        <f t="shared" si="295"/>
        <v/>
      </c>
      <c r="P1867" s="22" t="str">
        <f t="shared" si="291"/>
        <v/>
      </c>
      <c r="Q1867" s="22" t="str">
        <f t="shared" si="296"/>
        <v>D2</v>
      </c>
    </row>
    <row r="1868" spans="1:17" x14ac:dyDescent="0.25">
      <c r="A1868" s="125" t="str">
        <f t="shared" si="292"/>
        <v/>
      </c>
      <c r="B1868" s="123" t="str">
        <f t="shared" si="293"/>
        <v/>
      </c>
      <c r="C1868" s="125" t="str">
        <f t="shared" si="294"/>
        <v/>
      </c>
      <c r="D1868" s="42"/>
      <c r="E1868" s="23" t="str">
        <f>IF(D1868="","",VLOOKUP(D1868,MASTERLIST!$A:$E,3,FALSE))</f>
        <v/>
      </c>
      <c r="F1868" s="23" t="str">
        <f>IF(D1868="","",VLOOKUP(D1868,MASTERLIST!$A:$E,4,FALSE))</f>
        <v/>
      </c>
      <c r="G1868" s="23" t="str">
        <f>IF(D1868="","",VLOOKUP(D1868,MASTERLIST!$A:$E,5,FALSE))</f>
        <v/>
      </c>
      <c r="H1868" s="23" t="str">
        <f>IF(D1868="","",VLOOKUP(D1868,MASTERLIST!$A:$E,2,FALSE))</f>
        <v/>
      </c>
      <c r="I1868" s="42"/>
      <c r="J1868" s="42"/>
      <c r="K1868" s="42"/>
      <c r="L1868" s="41" t="str">
        <f t="shared" si="288"/>
        <v/>
      </c>
      <c r="M1868" s="41" t="str">
        <f t="shared" si="289"/>
        <v/>
      </c>
      <c r="N1868" s="22" t="str">
        <f t="shared" si="290"/>
        <v xml:space="preserve"> </v>
      </c>
      <c r="O1868" s="22" t="str">
        <f t="shared" si="295"/>
        <v/>
      </c>
      <c r="P1868" s="22" t="str">
        <f t="shared" si="291"/>
        <v/>
      </c>
      <c r="Q1868" s="22" t="str">
        <f t="shared" si="296"/>
        <v>D2</v>
      </c>
    </row>
    <row r="1869" spans="1:17" x14ac:dyDescent="0.25">
      <c r="A1869" s="125" t="str">
        <f t="shared" si="292"/>
        <v/>
      </c>
      <c r="B1869" s="123" t="str">
        <f t="shared" si="293"/>
        <v/>
      </c>
      <c r="C1869" s="125" t="str">
        <f t="shared" si="294"/>
        <v/>
      </c>
      <c r="D1869" s="42"/>
      <c r="E1869" s="23" t="str">
        <f>IF(D1869="","",VLOOKUP(D1869,MASTERLIST!$A:$E,3,FALSE))</f>
        <v/>
      </c>
      <c r="F1869" s="23" t="str">
        <f>IF(D1869="","",VLOOKUP(D1869,MASTERLIST!$A:$E,4,FALSE))</f>
        <v/>
      </c>
      <c r="G1869" s="23" t="str">
        <f>IF(D1869="","",VLOOKUP(D1869,MASTERLIST!$A:$E,5,FALSE))</f>
        <v/>
      </c>
      <c r="H1869" s="23" t="str">
        <f>IF(D1869="","",VLOOKUP(D1869,MASTERLIST!$A:$E,2,FALSE))</f>
        <v/>
      </c>
      <c r="I1869" s="42"/>
      <c r="J1869" s="42"/>
      <c r="K1869" s="42"/>
      <c r="L1869" s="41" t="str">
        <f t="shared" si="288"/>
        <v/>
      </c>
      <c r="M1869" s="41" t="str">
        <f t="shared" si="289"/>
        <v/>
      </c>
      <c r="N1869" s="22" t="str">
        <f t="shared" si="290"/>
        <v xml:space="preserve"> </v>
      </c>
      <c r="O1869" s="22" t="str">
        <f t="shared" si="295"/>
        <v/>
      </c>
      <c r="P1869" s="22" t="str">
        <f t="shared" si="291"/>
        <v/>
      </c>
      <c r="Q1869" s="22" t="str">
        <f t="shared" si="296"/>
        <v>D2</v>
      </c>
    </row>
    <row r="1870" spans="1:17" x14ac:dyDescent="0.25">
      <c r="A1870" s="125" t="str">
        <f t="shared" si="292"/>
        <v/>
      </c>
      <c r="B1870" s="123" t="str">
        <f t="shared" si="293"/>
        <v/>
      </c>
      <c r="C1870" s="125" t="str">
        <f t="shared" si="294"/>
        <v/>
      </c>
      <c r="D1870" s="42"/>
      <c r="E1870" s="23" t="str">
        <f>IF(D1870="","",VLOOKUP(D1870,MASTERLIST!$A:$E,3,FALSE))</f>
        <v/>
      </c>
      <c r="F1870" s="23" t="str">
        <f>IF(D1870="","",VLOOKUP(D1870,MASTERLIST!$A:$E,4,FALSE))</f>
        <v/>
      </c>
      <c r="G1870" s="23" t="str">
        <f>IF(D1870="","",VLOOKUP(D1870,MASTERLIST!$A:$E,5,FALSE))</f>
        <v/>
      </c>
      <c r="H1870" s="23" t="str">
        <f>IF(D1870="","",VLOOKUP(D1870,MASTERLIST!$A:$E,2,FALSE))</f>
        <v/>
      </c>
      <c r="I1870" s="42"/>
      <c r="J1870" s="42"/>
      <c r="K1870" s="42"/>
      <c r="L1870" s="41" t="str">
        <f t="shared" si="288"/>
        <v/>
      </c>
      <c r="M1870" s="41" t="str">
        <f t="shared" si="289"/>
        <v/>
      </c>
      <c r="N1870" s="22" t="str">
        <f t="shared" si="290"/>
        <v xml:space="preserve"> </v>
      </c>
      <c r="O1870" s="22" t="str">
        <f t="shared" si="295"/>
        <v/>
      </c>
      <c r="P1870" s="22" t="str">
        <f t="shared" si="291"/>
        <v/>
      </c>
      <c r="Q1870" s="22" t="str">
        <f t="shared" si="296"/>
        <v>D2</v>
      </c>
    </row>
    <row r="1871" spans="1:17" x14ac:dyDescent="0.25">
      <c r="A1871" s="125" t="str">
        <f t="shared" si="292"/>
        <v/>
      </c>
      <c r="B1871" s="123" t="str">
        <f t="shared" si="293"/>
        <v/>
      </c>
      <c r="C1871" s="125" t="str">
        <f t="shared" si="294"/>
        <v/>
      </c>
      <c r="D1871" s="42"/>
      <c r="E1871" s="23" t="str">
        <f>IF(D1871="","",VLOOKUP(D1871,MASTERLIST!$A:$E,3,FALSE))</f>
        <v/>
      </c>
      <c r="F1871" s="23" t="str">
        <f>IF(D1871="","",VLOOKUP(D1871,MASTERLIST!$A:$E,4,FALSE))</f>
        <v/>
      </c>
      <c r="G1871" s="23" t="str">
        <f>IF(D1871="","",VLOOKUP(D1871,MASTERLIST!$A:$E,5,FALSE))</f>
        <v/>
      </c>
      <c r="H1871" s="23" t="str">
        <f>IF(D1871="","",VLOOKUP(D1871,MASTERLIST!$A:$E,2,FALSE))</f>
        <v/>
      </c>
      <c r="I1871" s="42"/>
      <c r="J1871" s="42"/>
      <c r="K1871" s="42"/>
      <c r="L1871" s="41" t="str">
        <f t="shared" si="288"/>
        <v/>
      </c>
      <c r="M1871" s="41" t="str">
        <f t="shared" si="289"/>
        <v/>
      </c>
      <c r="N1871" s="22" t="str">
        <f t="shared" si="290"/>
        <v xml:space="preserve"> </v>
      </c>
      <c r="O1871" s="22" t="str">
        <f t="shared" si="295"/>
        <v/>
      </c>
      <c r="P1871" s="22" t="str">
        <f t="shared" si="291"/>
        <v/>
      </c>
      <c r="Q1871" s="22" t="str">
        <f t="shared" si="296"/>
        <v>D2</v>
      </c>
    </row>
    <row r="1872" spans="1:17" x14ac:dyDescent="0.25">
      <c r="A1872" s="125" t="str">
        <f t="shared" si="292"/>
        <v/>
      </c>
      <c r="B1872" s="123" t="str">
        <f t="shared" si="293"/>
        <v/>
      </c>
      <c r="C1872" s="125" t="str">
        <f t="shared" si="294"/>
        <v/>
      </c>
      <c r="D1872" s="42"/>
      <c r="E1872" s="23" t="str">
        <f>IF(D1872="","",VLOOKUP(D1872,MASTERLIST!$A:$E,3,FALSE))</f>
        <v/>
      </c>
      <c r="F1872" s="23" t="str">
        <f>IF(D1872="","",VLOOKUP(D1872,MASTERLIST!$A:$E,4,FALSE))</f>
        <v/>
      </c>
      <c r="G1872" s="23" t="str">
        <f>IF(D1872="","",VLOOKUP(D1872,MASTERLIST!$A:$E,5,FALSE))</f>
        <v/>
      </c>
      <c r="H1872" s="23" t="str">
        <f>IF(D1872="","",VLOOKUP(D1872,MASTERLIST!$A:$E,2,FALSE))</f>
        <v/>
      </c>
      <c r="I1872" s="42"/>
      <c r="J1872" s="42"/>
      <c r="K1872" s="42"/>
      <c r="L1872" s="41" t="str">
        <f t="shared" si="288"/>
        <v/>
      </c>
      <c r="M1872" s="41" t="str">
        <f t="shared" si="289"/>
        <v/>
      </c>
      <c r="N1872" s="22" t="str">
        <f t="shared" si="290"/>
        <v xml:space="preserve"> </v>
      </c>
      <c r="O1872" s="22" t="str">
        <f t="shared" si="295"/>
        <v/>
      </c>
      <c r="P1872" s="22" t="str">
        <f t="shared" si="291"/>
        <v/>
      </c>
      <c r="Q1872" s="22" t="str">
        <f t="shared" si="296"/>
        <v>D2</v>
      </c>
    </row>
    <row r="1873" spans="1:17" x14ac:dyDescent="0.25">
      <c r="A1873" s="125" t="str">
        <f t="shared" si="292"/>
        <v/>
      </c>
      <c r="B1873" s="123" t="str">
        <f t="shared" si="293"/>
        <v/>
      </c>
      <c r="C1873" s="125" t="str">
        <f t="shared" si="294"/>
        <v/>
      </c>
      <c r="D1873" s="42"/>
      <c r="E1873" s="23" t="str">
        <f>IF(D1873="","",VLOOKUP(D1873,MASTERLIST!$A:$E,3,FALSE))</f>
        <v/>
      </c>
      <c r="F1873" s="23" t="str">
        <f>IF(D1873="","",VLOOKUP(D1873,MASTERLIST!$A:$E,4,FALSE))</f>
        <v/>
      </c>
      <c r="G1873" s="23" t="str">
        <f>IF(D1873="","",VLOOKUP(D1873,MASTERLIST!$A:$E,5,FALSE))</f>
        <v/>
      </c>
      <c r="H1873" s="23" t="str">
        <f>IF(D1873="","",VLOOKUP(D1873,MASTERLIST!$A:$E,2,FALSE))</f>
        <v/>
      </c>
      <c r="I1873" s="42"/>
      <c r="J1873" s="42"/>
      <c r="K1873" s="42"/>
      <c r="L1873" s="41" t="str">
        <f t="shared" si="288"/>
        <v/>
      </c>
      <c r="M1873" s="41" t="str">
        <f t="shared" si="289"/>
        <v/>
      </c>
      <c r="N1873" s="22" t="str">
        <f t="shared" si="290"/>
        <v xml:space="preserve"> </v>
      </c>
      <c r="O1873" s="22" t="str">
        <f t="shared" si="295"/>
        <v/>
      </c>
      <c r="P1873" s="22" t="str">
        <f t="shared" si="291"/>
        <v/>
      </c>
      <c r="Q1873" s="22" t="str">
        <f t="shared" si="296"/>
        <v>D2</v>
      </c>
    </row>
    <row r="1874" spans="1:17" x14ac:dyDescent="0.25">
      <c r="A1874" s="125" t="str">
        <f t="shared" si="292"/>
        <v/>
      </c>
      <c r="B1874" s="123" t="str">
        <f t="shared" si="293"/>
        <v/>
      </c>
      <c r="C1874" s="125" t="str">
        <f t="shared" si="294"/>
        <v/>
      </c>
      <c r="D1874" s="42"/>
      <c r="E1874" s="23" t="str">
        <f>IF(D1874="","",VLOOKUP(D1874,MASTERLIST!$A:$E,3,FALSE))</f>
        <v/>
      </c>
      <c r="F1874" s="23" t="str">
        <f>IF(D1874="","",VLOOKUP(D1874,MASTERLIST!$A:$E,4,FALSE))</f>
        <v/>
      </c>
      <c r="G1874" s="23" t="str">
        <f>IF(D1874="","",VLOOKUP(D1874,MASTERLIST!$A:$E,5,FALSE))</f>
        <v/>
      </c>
      <c r="H1874" s="23" t="str">
        <f>IF(D1874="","",VLOOKUP(D1874,MASTERLIST!$A:$E,2,FALSE))</f>
        <v/>
      </c>
      <c r="I1874" s="42"/>
      <c r="J1874" s="42"/>
      <c r="K1874" s="42"/>
      <c r="L1874" s="41" t="str">
        <f t="shared" si="288"/>
        <v/>
      </c>
      <c r="M1874" s="41" t="str">
        <f t="shared" si="289"/>
        <v/>
      </c>
      <c r="N1874" s="22" t="str">
        <f t="shared" si="290"/>
        <v xml:space="preserve"> </v>
      </c>
      <c r="O1874" s="22" t="str">
        <f t="shared" si="295"/>
        <v/>
      </c>
      <c r="P1874" s="22" t="str">
        <f t="shared" si="291"/>
        <v/>
      </c>
      <c r="Q1874" s="22" t="str">
        <f t="shared" si="296"/>
        <v>D2</v>
      </c>
    </row>
    <row r="1875" spans="1:17" x14ac:dyDescent="0.25">
      <c r="A1875" s="125" t="str">
        <f t="shared" si="292"/>
        <v/>
      </c>
      <c r="B1875" s="123" t="str">
        <f t="shared" si="293"/>
        <v/>
      </c>
      <c r="C1875" s="125" t="str">
        <f t="shared" si="294"/>
        <v/>
      </c>
      <c r="D1875" s="42"/>
      <c r="E1875" s="23" t="str">
        <f>IF(D1875="","",VLOOKUP(D1875,MASTERLIST!$A:$E,3,FALSE))</f>
        <v/>
      </c>
      <c r="F1875" s="23" t="str">
        <f>IF(D1875="","",VLOOKUP(D1875,MASTERLIST!$A:$E,4,FALSE))</f>
        <v/>
      </c>
      <c r="G1875" s="23" t="str">
        <f>IF(D1875="","",VLOOKUP(D1875,MASTERLIST!$A:$E,5,FALSE))</f>
        <v/>
      </c>
      <c r="H1875" s="23" t="str">
        <f>IF(D1875="","",VLOOKUP(D1875,MASTERLIST!$A:$E,2,FALSE))</f>
        <v/>
      </c>
      <c r="I1875" s="42"/>
      <c r="J1875" s="42"/>
      <c r="K1875" s="42"/>
      <c r="L1875" s="41" t="str">
        <f t="shared" si="288"/>
        <v/>
      </c>
      <c r="M1875" s="41" t="str">
        <f t="shared" si="289"/>
        <v/>
      </c>
      <c r="N1875" s="22" t="str">
        <f t="shared" si="290"/>
        <v xml:space="preserve"> </v>
      </c>
      <c r="O1875" s="22" t="str">
        <f t="shared" si="295"/>
        <v/>
      </c>
      <c r="P1875" s="22" t="str">
        <f t="shared" si="291"/>
        <v/>
      </c>
      <c r="Q1875" s="22" t="str">
        <f t="shared" si="296"/>
        <v>D2</v>
      </c>
    </row>
    <row r="1876" spans="1:17" x14ac:dyDescent="0.25">
      <c r="A1876" s="125" t="str">
        <f t="shared" si="292"/>
        <v/>
      </c>
      <c r="B1876" s="123" t="str">
        <f t="shared" si="293"/>
        <v/>
      </c>
      <c r="C1876" s="125" t="str">
        <f t="shared" si="294"/>
        <v/>
      </c>
      <c r="D1876" s="42"/>
      <c r="E1876" s="23" t="str">
        <f>IF(D1876="","",VLOOKUP(D1876,MASTERLIST!$A:$E,3,FALSE))</f>
        <v/>
      </c>
      <c r="F1876" s="23" t="str">
        <f>IF(D1876="","",VLOOKUP(D1876,MASTERLIST!$A:$E,4,FALSE))</f>
        <v/>
      </c>
      <c r="G1876" s="23" t="str">
        <f>IF(D1876="","",VLOOKUP(D1876,MASTERLIST!$A:$E,5,FALSE))</f>
        <v/>
      </c>
      <c r="H1876" s="23" t="str">
        <f>IF(D1876="","",VLOOKUP(D1876,MASTERLIST!$A:$E,2,FALSE))</f>
        <v/>
      </c>
      <c r="I1876" s="42"/>
      <c r="J1876" s="42"/>
      <c r="K1876" s="42"/>
      <c r="L1876" s="41" t="str">
        <f t="shared" ref="L1876:L1884" si="297">IF(K1876="","",IF(I1876="",ROUND(HLOOKUP(J1876,kgList,K1876,FALSE),1),ROUND(HLOOKUP(I1876,kgList,K1876,FALSE),1)))</f>
        <v/>
      </c>
      <c r="M1876" s="41" t="str">
        <f t="shared" ref="M1876:M1884" si="298">IF(L1876="","",IF(COUNTA(I1876:J1876)&gt;1,"Edible or Inedible",IF(COUNTA(I1876)=1,L1876*1,IF(COUNTA(J1876)=1,L1876*1,"ERROR"))))</f>
        <v/>
      </c>
      <c r="N1876" s="22" t="str">
        <f t="shared" si="290"/>
        <v xml:space="preserve"> </v>
      </c>
      <c r="O1876" s="22" t="str">
        <f t="shared" si="295"/>
        <v/>
      </c>
      <c r="P1876" s="22" t="str">
        <f t="shared" si="291"/>
        <v/>
      </c>
      <c r="Q1876" s="22" t="str">
        <f t="shared" si="296"/>
        <v>D2</v>
      </c>
    </row>
    <row r="1877" spans="1:17" x14ac:dyDescent="0.25">
      <c r="A1877" s="125" t="str">
        <f t="shared" si="292"/>
        <v/>
      </c>
      <c r="B1877" s="123" t="str">
        <f t="shared" si="293"/>
        <v/>
      </c>
      <c r="C1877" s="125" t="str">
        <f t="shared" si="294"/>
        <v/>
      </c>
      <c r="D1877" s="42"/>
      <c r="E1877" s="23" t="str">
        <f>IF(D1877="","",VLOOKUP(D1877,MASTERLIST!$A:$E,3,FALSE))</f>
        <v/>
      </c>
      <c r="F1877" s="23" t="str">
        <f>IF(D1877="","",VLOOKUP(D1877,MASTERLIST!$A:$E,4,FALSE))</f>
        <v/>
      </c>
      <c r="G1877" s="23" t="str">
        <f>IF(D1877="","",VLOOKUP(D1877,MASTERLIST!$A:$E,5,FALSE))</f>
        <v/>
      </c>
      <c r="H1877" s="23" t="str">
        <f>IF(D1877="","",VLOOKUP(D1877,MASTERLIST!$A:$E,2,FALSE))</f>
        <v/>
      </c>
      <c r="I1877" s="42"/>
      <c r="J1877" s="42"/>
      <c r="K1877" s="42"/>
      <c r="L1877" s="41" t="str">
        <f t="shared" si="297"/>
        <v/>
      </c>
      <c r="M1877" s="41" t="str">
        <f t="shared" si="298"/>
        <v/>
      </c>
      <c r="N1877" s="22" t="str">
        <f t="shared" si="290"/>
        <v xml:space="preserve"> </v>
      </c>
      <c r="O1877" s="22" t="str">
        <f t="shared" si="295"/>
        <v/>
      </c>
      <c r="P1877" s="22" t="str">
        <f t="shared" si="291"/>
        <v/>
      </c>
      <c r="Q1877" s="22" t="str">
        <f t="shared" si="296"/>
        <v>D2</v>
      </c>
    </row>
    <row r="1878" spans="1:17" x14ac:dyDescent="0.25">
      <c r="A1878" s="125" t="str">
        <f t="shared" si="292"/>
        <v/>
      </c>
      <c r="B1878" s="123" t="str">
        <f t="shared" si="293"/>
        <v/>
      </c>
      <c r="C1878" s="125" t="str">
        <f t="shared" si="294"/>
        <v/>
      </c>
      <c r="D1878" s="42"/>
      <c r="E1878" s="23" t="str">
        <f>IF(D1878="","",VLOOKUP(D1878,MASTERLIST!$A:$E,3,FALSE))</f>
        <v/>
      </c>
      <c r="F1878" s="23" t="str">
        <f>IF(D1878="","",VLOOKUP(D1878,MASTERLIST!$A:$E,4,FALSE))</f>
        <v/>
      </c>
      <c r="G1878" s="23" t="str">
        <f>IF(D1878="","",VLOOKUP(D1878,MASTERLIST!$A:$E,5,FALSE))</f>
        <v/>
      </c>
      <c r="H1878" s="23" t="str">
        <f>IF(D1878="","",VLOOKUP(D1878,MASTERLIST!$A:$E,2,FALSE))</f>
        <v/>
      </c>
      <c r="I1878" s="42"/>
      <c r="J1878" s="42"/>
      <c r="K1878" s="42"/>
      <c r="L1878" s="41" t="str">
        <f t="shared" si="297"/>
        <v/>
      </c>
      <c r="M1878" s="41" t="str">
        <f t="shared" si="298"/>
        <v/>
      </c>
      <c r="N1878" s="22" t="str">
        <f t="shared" si="290"/>
        <v xml:space="preserve"> </v>
      </c>
      <c r="O1878" s="22" t="str">
        <f t="shared" si="295"/>
        <v/>
      </c>
      <c r="P1878" s="22" t="str">
        <f t="shared" si="291"/>
        <v/>
      </c>
      <c r="Q1878" s="22" t="str">
        <f t="shared" si="296"/>
        <v>D2</v>
      </c>
    </row>
    <row r="1879" spans="1:17" x14ac:dyDescent="0.25">
      <c r="A1879" s="125" t="str">
        <f t="shared" si="292"/>
        <v/>
      </c>
      <c r="B1879" s="123" t="str">
        <f t="shared" si="293"/>
        <v/>
      </c>
      <c r="C1879" s="125" t="str">
        <f t="shared" si="294"/>
        <v/>
      </c>
      <c r="D1879" s="42"/>
      <c r="E1879" s="23" t="str">
        <f>IF(D1879="","",VLOOKUP(D1879,MASTERLIST!$A:$E,3,FALSE))</f>
        <v/>
      </c>
      <c r="F1879" s="23" t="str">
        <f>IF(D1879="","",VLOOKUP(D1879,MASTERLIST!$A:$E,4,FALSE))</f>
        <v/>
      </c>
      <c r="G1879" s="23" t="str">
        <f>IF(D1879="","",VLOOKUP(D1879,MASTERLIST!$A:$E,5,FALSE))</f>
        <v/>
      </c>
      <c r="H1879" s="23" t="str">
        <f>IF(D1879="","",VLOOKUP(D1879,MASTERLIST!$A:$E,2,FALSE))</f>
        <v/>
      </c>
      <c r="I1879" s="42"/>
      <c r="J1879" s="42"/>
      <c r="K1879" s="42"/>
      <c r="L1879" s="41" t="str">
        <f t="shared" si="297"/>
        <v/>
      </c>
      <c r="M1879" s="41" t="str">
        <f t="shared" si="298"/>
        <v/>
      </c>
      <c r="N1879" s="22" t="str">
        <f t="shared" si="290"/>
        <v xml:space="preserve"> </v>
      </c>
      <c r="O1879" s="22" t="str">
        <f t="shared" si="295"/>
        <v/>
      </c>
      <c r="P1879" s="22" t="str">
        <f t="shared" si="291"/>
        <v/>
      </c>
      <c r="Q1879" s="22" t="str">
        <f t="shared" si="296"/>
        <v>D2</v>
      </c>
    </row>
    <row r="1880" spans="1:17" x14ac:dyDescent="0.25">
      <c r="A1880" s="125" t="str">
        <f t="shared" si="292"/>
        <v/>
      </c>
      <c r="B1880" s="123" t="str">
        <f t="shared" si="293"/>
        <v/>
      </c>
      <c r="C1880" s="125" t="str">
        <f t="shared" si="294"/>
        <v/>
      </c>
      <c r="D1880" s="42"/>
      <c r="E1880" s="23" t="str">
        <f>IF(D1880="","",VLOOKUP(D1880,MASTERLIST!$A:$E,3,FALSE))</f>
        <v/>
      </c>
      <c r="F1880" s="23" t="str">
        <f>IF(D1880="","",VLOOKUP(D1880,MASTERLIST!$A:$E,4,FALSE))</f>
        <v/>
      </c>
      <c r="G1880" s="23" t="str">
        <f>IF(D1880="","",VLOOKUP(D1880,MASTERLIST!$A:$E,5,FALSE))</f>
        <v/>
      </c>
      <c r="H1880" s="23" t="str">
        <f>IF(D1880="","",VLOOKUP(D1880,MASTERLIST!$A:$E,2,FALSE))</f>
        <v/>
      </c>
      <c r="I1880" s="42"/>
      <c r="J1880" s="42"/>
      <c r="K1880" s="42"/>
      <c r="L1880" s="41" t="str">
        <f t="shared" si="297"/>
        <v/>
      </c>
      <c r="M1880" s="41" t="str">
        <f t="shared" si="298"/>
        <v/>
      </c>
      <c r="N1880" s="22" t="str">
        <f t="shared" si="290"/>
        <v xml:space="preserve"> </v>
      </c>
      <c r="O1880" s="22" t="str">
        <f t="shared" si="295"/>
        <v/>
      </c>
      <c r="P1880" s="22" t="str">
        <f t="shared" si="291"/>
        <v/>
      </c>
      <c r="Q1880" s="22" t="str">
        <f t="shared" si="296"/>
        <v>D2</v>
      </c>
    </row>
    <row r="1881" spans="1:17" x14ac:dyDescent="0.25">
      <c r="A1881" s="125" t="str">
        <f t="shared" si="292"/>
        <v/>
      </c>
      <c r="B1881" s="123" t="str">
        <f t="shared" si="293"/>
        <v/>
      </c>
      <c r="C1881" s="125" t="str">
        <f t="shared" si="294"/>
        <v/>
      </c>
      <c r="D1881" s="42"/>
      <c r="E1881" s="23" t="str">
        <f>IF(D1881="","",VLOOKUP(D1881,MASTERLIST!$A:$E,3,FALSE))</f>
        <v/>
      </c>
      <c r="F1881" s="23" t="str">
        <f>IF(D1881="","",VLOOKUP(D1881,MASTERLIST!$A:$E,4,FALSE))</f>
        <v/>
      </c>
      <c r="G1881" s="23" t="str">
        <f>IF(D1881="","",VLOOKUP(D1881,MASTERLIST!$A:$E,5,FALSE))</f>
        <v/>
      </c>
      <c r="H1881" s="23" t="str">
        <f>IF(D1881="","",VLOOKUP(D1881,MASTERLIST!$A:$E,2,FALSE))</f>
        <v/>
      </c>
      <c r="I1881" s="42"/>
      <c r="J1881" s="42"/>
      <c r="K1881" s="42"/>
      <c r="L1881" s="41" t="str">
        <f t="shared" si="297"/>
        <v/>
      </c>
      <c r="M1881" s="41" t="str">
        <f t="shared" si="298"/>
        <v/>
      </c>
      <c r="N1881" s="22" t="str">
        <f t="shared" si="290"/>
        <v xml:space="preserve"> </v>
      </c>
      <c r="O1881" s="22" t="str">
        <f t="shared" si="295"/>
        <v/>
      </c>
      <c r="P1881" s="22" t="str">
        <f t="shared" si="291"/>
        <v/>
      </c>
      <c r="Q1881" s="22" t="str">
        <f t="shared" si="296"/>
        <v>D2</v>
      </c>
    </row>
    <row r="1882" spans="1:17" x14ac:dyDescent="0.25">
      <c r="A1882" s="125" t="str">
        <f t="shared" si="292"/>
        <v/>
      </c>
      <c r="B1882" s="123" t="str">
        <f t="shared" si="293"/>
        <v/>
      </c>
      <c r="C1882" s="125" t="str">
        <f t="shared" si="294"/>
        <v/>
      </c>
      <c r="D1882" s="42"/>
      <c r="E1882" s="23" t="str">
        <f>IF(D1882="","",VLOOKUP(D1882,MASTERLIST!$A:$E,3,FALSE))</f>
        <v/>
      </c>
      <c r="F1882" s="23" t="str">
        <f>IF(D1882="","",VLOOKUP(D1882,MASTERLIST!$A:$E,4,FALSE))</f>
        <v/>
      </c>
      <c r="G1882" s="23" t="str">
        <f>IF(D1882="","",VLOOKUP(D1882,MASTERLIST!$A:$E,5,FALSE))</f>
        <v/>
      </c>
      <c r="H1882" s="23" t="str">
        <f>IF(D1882="","",VLOOKUP(D1882,MASTERLIST!$A:$E,2,FALSE))</f>
        <v/>
      </c>
      <c r="I1882" s="42"/>
      <c r="J1882" s="42"/>
      <c r="K1882" s="42"/>
      <c r="L1882" s="41" t="str">
        <f t="shared" si="297"/>
        <v/>
      </c>
      <c r="M1882" s="41" t="str">
        <f t="shared" si="298"/>
        <v/>
      </c>
      <c r="N1882" s="22" t="str">
        <f t="shared" ref="N1882:N1945" si="299">CONCATENATE(E1882," ",F1882)</f>
        <v xml:space="preserve"> </v>
      </c>
      <c r="O1882" s="22" t="str">
        <f t="shared" si="295"/>
        <v/>
      </c>
      <c r="P1882" s="22" t="str">
        <f t="shared" ref="P1882:P1945" si="300">IF(I1882="",IF(J1882="","",$J$1),$I$1)</f>
        <v/>
      </c>
      <c r="Q1882" s="22" t="str">
        <f t="shared" si="296"/>
        <v>D2</v>
      </c>
    </row>
    <row r="1883" spans="1:17" x14ac:dyDescent="0.25">
      <c r="A1883" s="125" t="str">
        <f t="shared" si="292"/>
        <v/>
      </c>
      <c r="B1883" s="123" t="str">
        <f t="shared" si="293"/>
        <v/>
      </c>
      <c r="C1883" s="125" t="str">
        <f t="shared" si="294"/>
        <v/>
      </c>
      <c r="D1883" s="42"/>
      <c r="E1883" s="23" t="str">
        <f>IF(D1883="","",VLOOKUP(D1883,MASTERLIST!$A:$E,3,FALSE))</f>
        <v/>
      </c>
      <c r="F1883" s="23" t="str">
        <f>IF(D1883="","",VLOOKUP(D1883,MASTERLIST!$A:$E,4,FALSE))</f>
        <v/>
      </c>
      <c r="G1883" s="23" t="str">
        <f>IF(D1883="","",VLOOKUP(D1883,MASTERLIST!$A:$E,5,FALSE))</f>
        <v/>
      </c>
      <c r="H1883" s="23" t="str">
        <f>IF(D1883="","",VLOOKUP(D1883,MASTERLIST!$A:$E,2,FALSE))</f>
        <v/>
      </c>
      <c r="I1883" s="42"/>
      <c r="J1883" s="42"/>
      <c r="K1883" s="42"/>
      <c r="L1883" s="41" t="str">
        <f t="shared" si="297"/>
        <v/>
      </c>
      <c r="M1883" s="41" t="str">
        <f t="shared" si="298"/>
        <v/>
      </c>
      <c r="N1883" s="22" t="str">
        <f t="shared" si="299"/>
        <v xml:space="preserve"> </v>
      </c>
      <c r="O1883" s="22" t="str">
        <f t="shared" si="295"/>
        <v/>
      </c>
      <c r="P1883" s="22" t="str">
        <f t="shared" si="300"/>
        <v/>
      </c>
      <c r="Q1883" s="22" t="str">
        <f t="shared" si="296"/>
        <v>D2</v>
      </c>
    </row>
    <row r="1884" spans="1:17" x14ac:dyDescent="0.25">
      <c r="A1884" s="125" t="str">
        <f t="shared" si="292"/>
        <v/>
      </c>
      <c r="B1884" s="123" t="str">
        <f t="shared" si="293"/>
        <v/>
      </c>
      <c r="C1884" s="125" t="str">
        <f t="shared" si="294"/>
        <v/>
      </c>
      <c r="D1884" s="42"/>
      <c r="E1884" s="23" t="str">
        <f>IF(D1884="","",VLOOKUP(D1884,MASTERLIST!$A:$E,3,FALSE))</f>
        <v/>
      </c>
      <c r="F1884" s="23" t="str">
        <f>IF(D1884="","",VLOOKUP(D1884,MASTERLIST!$A:$E,4,FALSE))</f>
        <v/>
      </c>
      <c r="G1884" s="23" t="str">
        <f>IF(D1884="","",VLOOKUP(D1884,MASTERLIST!$A:$E,5,FALSE))</f>
        <v/>
      </c>
      <c r="H1884" s="23" t="str">
        <f>IF(D1884="","",VLOOKUP(D1884,MASTERLIST!$A:$E,2,FALSE))</f>
        <v/>
      </c>
      <c r="I1884" s="42"/>
      <c r="J1884" s="42"/>
      <c r="K1884" s="42"/>
      <c r="L1884" s="41" t="str">
        <f t="shared" si="297"/>
        <v/>
      </c>
      <c r="M1884" s="41" t="str">
        <f t="shared" si="298"/>
        <v/>
      </c>
      <c r="N1884" s="22" t="str">
        <f t="shared" si="299"/>
        <v xml:space="preserve"> </v>
      </c>
      <c r="O1884" s="22" t="str">
        <f t="shared" si="295"/>
        <v/>
      </c>
      <c r="P1884" s="22" t="str">
        <f t="shared" si="300"/>
        <v/>
      </c>
      <c r="Q1884" s="22" t="str">
        <f t="shared" si="296"/>
        <v>D2</v>
      </c>
    </row>
    <row r="1885" spans="1:17" x14ac:dyDescent="0.25">
      <c r="A1885" s="125" t="str">
        <f t="shared" si="292"/>
        <v/>
      </c>
      <c r="B1885" s="123" t="str">
        <f t="shared" si="293"/>
        <v/>
      </c>
      <c r="C1885" s="125" t="str">
        <f t="shared" si="294"/>
        <v/>
      </c>
      <c r="D1885" s="42"/>
      <c r="E1885" s="23" t="str">
        <f>IF(D1885="","",VLOOKUP(D1885,MASTERLIST!$A:$E,3,FALSE))</f>
        <v/>
      </c>
      <c r="F1885" s="23" t="str">
        <f>IF(D1885="","",VLOOKUP(D1885,MASTERLIST!$A:$E,4,FALSE))</f>
        <v/>
      </c>
      <c r="G1885" s="23" t="str">
        <f>IF(D1885="","",VLOOKUP(D1885,MASTERLIST!$A:$E,5,FALSE))</f>
        <v/>
      </c>
      <c r="H1885" s="23" t="str">
        <f>IF(D1885="","",VLOOKUP(D1885,MASTERLIST!$A:$E,2,FALSE))</f>
        <v/>
      </c>
      <c r="I1885" s="42"/>
      <c r="J1885" s="42"/>
      <c r="K1885" s="42"/>
      <c r="L1885" s="41" t="str">
        <f t="shared" ref="L1885:L1948" si="301">IF(K1885="","",IF(I1885="",ROUND(HLOOKUP(J1885,kgList,K1885,FALSE),1),ROUND(HLOOKUP(I1885,kgList,K1885,FALSE),1)))</f>
        <v/>
      </c>
      <c r="M1885" s="41" t="str">
        <f t="shared" ref="M1885:M1948" si="302">IF(L1885="","",IF(COUNTA(I1885:J1885)&gt;1,"Edible or Inedible",IF(COUNTA(I1885)=1,L1885*1,IF(COUNTA(J1885)=1,L1885*1,"ERROR"))))</f>
        <v/>
      </c>
      <c r="N1885" s="22" t="str">
        <f t="shared" si="299"/>
        <v xml:space="preserve"> </v>
      </c>
      <c r="O1885" s="22" t="str">
        <f t="shared" si="295"/>
        <v/>
      </c>
      <c r="P1885" s="22" t="str">
        <f t="shared" si="300"/>
        <v/>
      </c>
      <c r="Q1885" s="22" t="str">
        <f t="shared" si="296"/>
        <v>D2</v>
      </c>
    </row>
    <row r="1886" spans="1:17" x14ac:dyDescent="0.25">
      <c r="A1886" s="125" t="str">
        <f t="shared" si="292"/>
        <v/>
      </c>
      <c r="B1886" s="123" t="str">
        <f t="shared" si="293"/>
        <v/>
      </c>
      <c r="C1886" s="125" t="str">
        <f t="shared" si="294"/>
        <v/>
      </c>
      <c r="D1886" s="42"/>
      <c r="E1886" s="23" t="str">
        <f>IF(D1886="","",VLOOKUP(D1886,MASTERLIST!$A:$E,3,FALSE))</f>
        <v/>
      </c>
      <c r="F1886" s="23" t="str">
        <f>IF(D1886="","",VLOOKUP(D1886,MASTERLIST!$A:$E,4,FALSE))</f>
        <v/>
      </c>
      <c r="G1886" s="23" t="str">
        <f>IF(D1886="","",VLOOKUP(D1886,MASTERLIST!$A:$E,5,FALSE))</f>
        <v/>
      </c>
      <c r="H1886" s="23" t="str">
        <f>IF(D1886="","",VLOOKUP(D1886,MASTERLIST!$A:$E,2,FALSE))</f>
        <v/>
      </c>
      <c r="I1886" s="42"/>
      <c r="J1886" s="42"/>
      <c r="K1886" s="42"/>
      <c r="L1886" s="41" t="str">
        <f t="shared" si="301"/>
        <v/>
      </c>
      <c r="M1886" s="41" t="str">
        <f t="shared" si="302"/>
        <v/>
      </c>
      <c r="N1886" s="22" t="str">
        <f t="shared" si="299"/>
        <v xml:space="preserve"> </v>
      </c>
      <c r="O1886" s="22" t="str">
        <f t="shared" si="295"/>
        <v/>
      </c>
      <c r="P1886" s="22" t="str">
        <f t="shared" si="300"/>
        <v/>
      </c>
      <c r="Q1886" s="22" t="str">
        <f t="shared" si="296"/>
        <v>D2</v>
      </c>
    </row>
    <row r="1887" spans="1:17" x14ac:dyDescent="0.25">
      <c r="A1887" s="125" t="str">
        <f t="shared" si="292"/>
        <v/>
      </c>
      <c r="B1887" s="123" t="str">
        <f t="shared" si="293"/>
        <v/>
      </c>
      <c r="C1887" s="125" t="str">
        <f t="shared" si="294"/>
        <v/>
      </c>
      <c r="D1887" s="42"/>
      <c r="E1887" s="23" t="str">
        <f>IF(D1887="","",VLOOKUP(D1887,MASTERLIST!$A:$E,3,FALSE))</f>
        <v/>
      </c>
      <c r="F1887" s="23" t="str">
        <f>IF(D1887="","",VLOOKUP(D1887,MASTERLIST!$A:$E,4,FALSE))</f>
        <v/>
      </c>
      <c r="G1887" s="23" t="str">
        <f>IF(D1887="","",VLOOKUP(D1887,MASTERLIST!$A:$E,5,FALSE))</f>
        <v/>
      </c>
      <c r="H1887" s="23" t="str">
        <f>IF(D1887="","",VLOOKUP(D1887,MASTERLIST!$A:$E,2,FALSE))</f>
        <v/>
      </c>
      <c r="I1887" s="42"/>
      <c r="J1887" s="42"/>
      <c r="K1887" s="42"/>
      <c r="L1887" s="41" t="str">
        <f t="shared" si="301"/>
        <v/>
      </c>
      <c r="M1887" s="41" t="str">
        <f t="shared" si="302"/>
        <v/>
      </c>
      <c r="N1887" s="22" t="str">
        <f t="shared" si="299"/>
        <v xml:space="preserve"> </v>
      </c>
      <c r="O1887" s="22" t="str">
        <f t="shared" si="295"/>
        <v/>
      </c>
      <c r="P1887" s="22" t="str">
        <f t="shared" si="300"/>
        <v/>
      </c>
      <c r="Q1887" s="22" t="str">
        <f t="shared" si="296"/>
        <v>D2</v>
      </c>
    </row>
    <row r="1888" spans="1:17" x14ac:dyDescent="0.25">
      <c r="A1888" s="125" t="str">
        <f t="shared" si="292"/>
        <v/>
      </c>
      <c r="B1888" s="123" t="str">
        <f t="shared" si="293"/>
        <v/>
      </c>
      <c r="C1888" s="125" t="str">
        <f t="shared" si="294"/>
        <v/>
      </c>
      <c r="D1888" s="42"/>
      <c r="E1888" s="23" t="str">
        <f>IF(D1888="","",VLOOKUP(D1888,MASTERLIST!$A:$E,3,FALSE))</f>
        <v/>
      </c>
      <c r="F1888" s="23" t="str">
        <f>IF(D1888="","",VLOOKUP(D1888,MASTERLIST!$A:$E,4,FALSE))</f>
        <v/>
      </c>
      <c r="G1888" s="23" t="str">
        <f>IF(D1888="","",VLOOKUP(D1888,MASTERLIST!$A:$E,5,FALSE))</f>
        <v/>
      </c>
      <c r="H1888" s="23" t="str">
        <f>IF(D1888="","",VLOOKUP(D1888,MASTERLIST!$A:$E,2,FALSE))</f>
        <v/>
      </c>
      <c r="I1888" s="42"/>
      <c r="J1888" s="42"/>
      <c r="K1888" s="42"/>
      <c r="L1888" s="41" t="str">
        <f t="shared" si="301"/>
        <v/>
      </c>
      <c r="M1888" s="41" t="str">
        <f t="shared" si="302"/>
        <v/>
      </c>
      <c r="N1888" s="22" t="str">
        <f t="shared" si="299"/>
        <v xml:space="preserve"> </v>
      </c>
      <c r="O1888" s="22" t="str">
        <f t="shared" si="295"/>
        <v/>
      </c>
      <c r="P1888" s="22" t="str">
        <f t="shared" si="300"/>
        <v/>
      </c>
      <c r="Q1888" s="22" t="str">
        <f t="shared" si="296"/>
        <v>D2</v>
      </c>
    </row>
    <row r="1889" spans="1:17" x14ac:dyDescent="0.25">
      <c r="A1889" s="125" t="str">
        <f t="shared" si="292"/>
        <v/>
      </c>
      <c r="B1889" s="123" t="str">
        <f t="shared" si="293"/>
        <v/>
      </c>
      <c r="C1889" s="125" t="str">
        <f t="shared" si="294"/>
        <v/>
      </c>
      <c r="D1889" s="42"/>
      <c r="E1889" s="23" t="str">
        <f>IF(D1889="","",VLOOKUP(D1889,MASTERLIST!$A:$E,3,FALSE))</f>
        <v/>
      </c>
      <c r="F1889" s="23" t="str">
        <f>IF(D1889="","",VLOOKUP(D1889,MASTERLIST!$A:$E,4,FALSE))</f>
        <v/>
      </c>
      <c r="G1889" s="23" t="str">
        <f>IF(D1889="","",VLOOKUP(D1889,MASTERLIST!$A:$E,5,FALSE))</f>
        <v/>
      </c>
      <c r="H1889" s="23" t="str">
        <f>IF(D1889="","",VLOOKUP(D1889,MASTERLIST!$A:$E,2,FALSE))</f>
        <v/>
      </c>
      <c r="I1889" s="42"/>
      <c r="J1889" s="42"/>
      <c r="K1889" s="42"/>
      <c r="L1889" s="41" t="str">
        <f t="shared" si="301"/>
        <v/>
      </c>
      <c r="M1889" s="41" t="str">
        <f t="shared" si="302"/>
        <v/>
      </c>
      <c r="N1889" s="22" t="str">
        <f t="shared" si="299"/>
        <v xml:space="preserve"> </v>
      </c>
      <c r="O1889" s="22" t="str">
        <f t="shared" si="295"/>
        <v/>
      </c>
      <c r="P1889" s="22" t="str">
        <f t="shared" si="300"/>
        <v/>
      </c>
      <c r="Q1889" s="22" t="str">
        <f t="shared" si="296"/>
        <v>D2</v>
      </c>
    </row>
    <row r="1890" spans="1:17" x14ac:dyDescent="0.25">
      <c r="A1890" s="125" t="str">
        <f t="shared" si="292"/>
        <v/>
      </c>
      <c r="B1890" s="123" t="str">
        <f t="shared" si="293"/>
        <v/>
      </c>
      <c r="C1890" s="125" t="str">
        <f t="shared" si="294"/>
        <v/>
      </c>
      <c r="D1890" s="42"/>
      <c r="E1890" s="23" t="str">
        <f>IF(D1890="","",VLOOKUP(D1890,MASTERLIST!$A:$E,3,FALSE))</f>
        <v/>
      </c>
      <c r="F1890" s="23" t="str">
        <f>IF(D1890="","",VLOOKUP(D1890,MASTERLIST!$A:$E,4,FALSE))</f>
        <v/>
      </c>
      <c r="G1890" s="23" t="str">
        <f>IF(D1890="","",VLOOKUP(D1890,MASTERLIST!$A:$E,5,FALSE))</f>
        <v/>
      </c>
      <c r="H1890" s="23" t="str">
        <f>IF(D1890="","",VLOOKUP(D1890,MASTERLIST!$A:$E,2,FALSE))</f>
        <v/>
      </c>
      <c r="I1890" s="42"/>
      <c r="J1890" s="42"/>
      <c r="K1890" s="42"/>
      <c r="L1890" s="41" t="str">
        <f t="shared" si="301"/>
        <v/>
      </c>
      <c r="M1890" s="41" t="str">
        <f t="shared" si="302"/>
        <v/>
      </c>
      <c r="N1890" s="22" t="str">
        <f t="shared" si="299"/>
        <v xml:space="preserve"> </v>
      </c>
      <c r="O1890" s="22" t="str">
        <f t="shared" si="295"/>
        <v/>
      </c>
      <c r="P1890" s="22" t="str">
        <f t="shared" si="300"/>
        <v/>
      </c>
      <c r="Q1890" s="22" t="str">
        <f t="shared" si="296"/>
        <v>D2</v>
      </c>
    </row>
    <row r="1891" spans="1:17" x14ac:dyDescent="0.25">
      <c r="A1891" s="125" t="str">
        <f t="shared" si="292"/>
        <v/>
      </c>
      <c r="B1891" s="123" t="str">
        <f t="shared" si="293"/>
        <v/>
      </c>
      <c r="C1891" s="125" t="str">
        <f t="shared" si="294"/>
        <v/>
      </c>
      <c r="D1891" s="42"/>
      <c r="E1891" s="23" t="str">
        <f>IF(D1891="","",VLOOKUP(D1891,MASTERLIST!$A:$E,3,FALSE))</f>
        <v/>
      </c>
      <c r="F1891" s="23" t="str">
        <f>IF(D1891="","",VLOOKUP(D1891,MASTERLIST!$A:$E,4,FALSE))</f>
        <v/>
      </c>
      <c r="G1891" s="23" t="str">
        <f>IF(D1891="","",VLOOKUP(D1891,MASTERLIST!$A:$E,5,FALSE))</f>
        <v/>
      </c>
      <c r="H1891" s="23" t="str">
        <f>IF(D1891="","",VLOOKUP(D1891,MASTERLIST!$A:$E,2,FALSE))</f>
        <v/>
      </c>
      <c r="I1891" s="42"/>
      <c r="J1891" s="42"/>
      <c r="K1891" s="42"/>
      <c r="L1891" s="41" t="str">
        <f t="shared" si="301"/>
        <v/>
      </c>
      <c r="M1891" s="41" t="str">
        <f t="shared" si="302"/>
        <v/>
      </c>
      <c r="N1891" s="22" t="str">
        <f t="shared" si="299"/>
        <v xml:space="preserve"> </v>
      </c>
      <c r="O1891" s="22" t="str">
        <f t="shared" si="295"/>
        <v/>
      </c>
      <c r="P1891" s="22" t="str">
        <f t="shared" si="300"/>
        <v/>
      </c>
      <c r="Q1891" s="22" t="str">
        <f t="shared" si="296"/>
        <v>D2</v>
      </c>
    </row>
    <row r="1892" spans="1:17" x14ac:dyDescent="0.25">
      <c r="A1892" s="125" t="str">
        <f t="shared" ref="A1892:A1955" si="303">IF(D1892="","",A1891)</f>
        <v/>
      </c>
      <c r="B1892" s="123" t="str">
        <f t="shared" ref="B1892:B1955" si="304">IF(D1892="","",B1891)</f>
        <v/>
      </c>
      <c r="C1892" s="125" t="str">
        <f t="shared" ref="C1892:C1955" si="305">IF(D1892="","",C1891)</f>
        <v/>
      </c>
      <c r="D1892" s="42"/>
      <c r="E1892" s="23" t="str">
        <f>IF(D1892="","",VLOOKUP(D1892,MASTERLIST!$A:$E,3,FALSE))</f>
        <v/>
      </c>
      <c r="F1892" s="23" t="str">
        <f>IF(D1892="","",VLOOKUP(D1892,MASTERLIST!$A:$E,4,FALSE))</f>
        <v/>
      </c>
      <c r="G1892" s="23" t="str">
        <f>IF(D1892="","",VLOOKUP(D1892,MASTERLIST!$A:$E,5,FALSE))</f>
        <v/>
      </c>
      <c r="H1892" s="23" t="str">
        <f>IF(D1892="","",VLOOKUP(D1892,MASTERLIST!$A:$E,2,FALSE))</f>
        <v/>
      </c>
      <c r="I1892" s="42"/>
      <c r="J1892" s="42"/>
      <c r="K1892" s="42"/>
      <c r="L1892" s="41" t="str">
        <f t="shared" si="301"/>
        <v/>
      </c>
      <c r="M1892" s="41" t="str">
        <f t="shared" si="302"/>
        <v/>
      </c>
      <c r="N1892" s="22" t="str">
        <f t="shared" si="299"/>
        <v xml:space="preserve"> </v>
      </c>
      <c r="O1892" s="22" t="str">
        <f t="shared" si="295"/>
        <v/>
      </c>
      <c r="P1892" s="22" t="str">
        <f t="shared" si="300"/>
        <v/>
      </c>
      <c r="Q1892" s="22" t="str">
        <f t="shared" si="296"/>
        <v>D2</v>
      </c>
    </row>
    <row r="1893" spans="1:17" x14ac:dyDescent="0.25">
      <c r="A1893" s="125" t="str">
        <f t="shared" si="303"/>
        <v/>
      </c>
      <c r="B1893" s="123" t="str">
        <f t="shared" si="304"/>
        <v/>
      </c>
      <c r="C1893" s="125" t="str">
        <f t="shared" si="305"/>
        <v/>
      </c>
      <c r="D1893" s="42"/>
      <c r="E1893" s="23" t="str">
        <f>IF(D1893="","",VLOOKUP(D1893,MASTERLIST!$A:$E,3,FALSE))</f>
        <v/>
      </c>
      <c r="F1893" s="23" t="str">
        <f>IF(D1893="","",VLOOKUP(D1893,MASTERLIST!$A:$E,4,FALSE))</f>
        <v/>
      </c>
      <c r="G1893" s="23" t="str">
        <f>IF(D1893="","",VLOOKUP(D1893,MASTERLIST!$A:$E,5,FALSE))</f>
        <v/>
      </c>
      <c r="H1893" s="23" t="str">
        <f>IF(D1893="","",VLOOKUP(D1893,MASTERLIST!$A:$E,2,FALSE))</f>
        <v/>
      </c>
      <c r="I1893" s="42"/>
      <c r="J1893" s="42"/>
      <c r="K1893" s="42"/>
      <c r="L1893" s="41" t="str">
        <f t="shared" si="301"/>
        <v/>
      </c>
      <c r="M1893" s="41" t="str">
        <f t="shared" si="302"/>
        <v/>
      </c>
      <c r="N1893" s="22" t="str">
        <f t="shared" si="299"/>
        <v xml:space="preserve"> </v>
      </c>
      <c r="O1893" s="22" t="str">
        <f t="shared" si="295"/>
        <v/>
      </c>
      <c r="P1893" s="22" t="str">
        <f t="shared" si="300"/>
        <v/>
      </c>
      <c r="Q1893" s="22" t="str">
        <f t="shared" si="296"/>
        <v>D2</v>
      </c>
    </row>
    <row r="1894" spans="1:17" x14ac:dyDescent="0.25">
      <c r="A1894" s="125" t="str">
        <f t="shared" si="303"/>
        <v/>
      </c>
      <c r="B1894" s="123" t="str">
        <f t="shared" si="304"/>
        <v/>
      </c>
      <c r="C1894" s="125" t="str">
        <f t="shared" si="305"/>
        <v/>
      </c>
      <c r="D1894" s="42"/>
      <c r="E1894" s="23" t="str">
        <f>IF(D1894="","",VLOOKUP(D1894,MASTERLIST!$A:$E,3,FALSE))</f>
        <v/>
      </c>
      <c r="F1894" s="23" t="str">
        <f>IF(D1894="","",VLOOKUP(D1894,MASTERLIST!$A:$E,4,FALSE))</f>
        <v/>
      </c>
      <c r="G1894" s="23" t="str">
        <f>IF(D1894="","",VLOOKUP(D1894,MASTERLIST!$A:$E,5,FALSE))</f>
        <v/>
      </c>
      <c r="H1894" s="23" t="str">
        <f>IF(D1894="","",VLOOKUP(D1894,MASTERLIST!$A:$E,2,FALSE))</f>
        <v/>
      </c>
      <c r="I1894" s="42"/>
      <c r="J1894" s="42"/>
      <c r="K1894" s="42"/>
      <c r="L1894" s="41" t="str">
        <f t="shared" si="301"/>
        <v/>
      </c>
      <c r="M1894" s="41" t="str">
        <f t="shared" si="302"/>
        <v/>
      </c>
      <c r="N1894" s="22" t="str">
        <f t="shared" si="299"/>
        <v xml:space="preserve"> </v>
      </c>
      <c r="O1894" s="22" t="str">
        <f t="shared" si="295"/>
        <v/>
      </c>
      <c r="P1894" s="22" t="str">
        <f t="shared" si="300"/>
        <v/>
      </c>
      <c r="Q1894" s="22" t="str">
        <f t="shared" si="296"/>
        <v>D2</v>
      </c>
    </row>
    <row r="1895" spans="1:17" x14ac:dyDescent="0.25">
      <c r="A1895" s="125" t="str">
        <f t="shared" si="303"/>
        <v/>
      </c>
      <c r="B1895" s="123" t="str">
        <f t="shared" si="304"/>
        <v/>
      </c>
      <c r="C1895" s="125" t="str">
        <f t="shared" si="305"/>
        <v/>
      </c>
      <c r="D1895" s="42"/>
      <c r="E1895" s="23" t="str">
        <f>IF(D1895="","",VLOOKUP(D1895,MASTERLIST!$A:$E,3,FALSE))</f>
        <v/>
      </c>
      <c r="F1895" s="23" t="str">
        <f>IF(D1895="","",VLOOKUP(D1895,MASTERLIST!$A:$E,4,FALSE))</f>
        <v/>
      </c>
      <c r="G1895" s="23" t="str">
        <f>IF(D1895="","",VLOOKUP(D1895,MASTERLIST!$A:$E,5,FALSE))</f>
        <v/>
      </c>
      <c r="H1895" s="23" t="str">
        <f>IF(D1895="","",VLOOKUP(D1895,MASTERLIST!$A:$E,2,FALSE))</f>
        <v/>
      </c>
      <c r="I1895" s="42"/>
      <c r="J1895" s="42"/>
      <c r="K1895" s="42"/>
      <c r="L1895" s="41" t="str">
        <f t="shared" si="301"/>
        <v/>
      </c>
      <c r="M1895" s="41" t="str">
        <f t="shared" si="302"/>
        <v/>
      </c>
      <c r="N1895" s="22" t="str">
        <f t="shared" si="299"/>
        <v xml:space="preserve"> </v>
      </c>
      <c r="O1895" s="22" t="str">
        <f t="shared" si="295"/>
        <v/>
      </c>
      <c r="P1895" s="22" t="str">
        <f t="shared" si="300"/>
        <v/>
      </c>
      <c r="Q1895" s="22" t="str">
        <f t="shared" si="296"/>
        <v>D2</v>
      </c>
    </row>
    <row r="1896" spans="1:17" x14ac:dyDescent="0.25">
      <c r="A1896" s="125" t="str">
        <f t="shared" si="303"/>
        <v/>
      </c>
      <c r="B1896" s="123" t="str">
        <f t="shared" si="304"/>
        <v/>
      </c>
      <c r="C1896" s="125" t="str">
        <f t="shared" si="305"/>
        <v/>
      </c>
      <c r="D1896" s="42"/>
      <c r="E1896" s="23" t="str">
        <f>IF(D1896="","",VLOOKUP(D1896,MASTERLIST!$A:$E,3,FALSE))</f>
        <v/>
      </c>
      <c r="F1896" s="23" t="str">
        <f>IF(D1896="","",VLOOKUP(D1896,MASTERLIST!$A:$E,4,FALSE))</f>
        <v/>
      </c>
      <c r="G1896" s="23" t="str">
        <f>IF(D1896="","",VLOOKUP(D1896,MASTERLIST!$A:$E,5,FALSE))</f>
        <v/>
      </c>
      <c r="H1896" s="23" t="str">
        <f>IF(D1896="","",VLOOKUP(D1896,MASTERLIST!$A:$E,2,FALSE))</f>
        <v/>
      </c>
      <c r="I1896" s="42"/>
      <c r="J1896" s="42"/>
      <c r="K1896" s="42"/>
      <c r="L1896" s="41" t="str">
        <f t="shared" si="301"/>
        <v/>
      </c>
      <c r="M1896" s="41" t="str">
        <f t="shared" si="302"/>
        <v/>
      </c>
      <c r="N1896" s="22" t="str">
        <f t="shared" si="299"/>
        <v xml:space="preserve"> </v>
      </c>
      <c r="O1896" s="22" t="str">
        <f t="shared" si="295"/>
        <v/>
      </c>
      <c r="P1896" s="22" t="str">
        <f t="shared" si="300"/>
        <v/>
      </c>
      <c r="Q1896" s="22" t="str">
        <f t="shared" si="296"/>
        <v>D2</v>
      </c>
    </row>
    <row r="1897" spans="1:17" x14ac:dyDescent="0.25">
      <c r="A1897" s="125" t="str">
        <f t="shared" si="303"/>
        <v/>
      </c>
      <c r="B1897" s="123" t="str">
        <f t="shared" si="304"/>
        <v/>
      </c>
      <c r="C1897" s="125" t="str">
        <f t="shared" si="305"/>
        <v/>
      </c>
      <c r="D1897" s="42"/>
      <c r="E1897" s="23" t="str">
        <f>IF(D1897="","",VLOOKUP(D1897,MASTERLIST!$A:$E,3,FALSE))</f>
        <v/>
      </c>
      <c r="F1897" s="23" t="str">
        <f>IF(D1897="","",VLOOKUP(D1897,MASTERLIST!$A:$E,4,FALSE))</f>
        <v/>
      </c>
      <c r="G1897" s="23" t="str">
        <f>IF(D1897="","",VLOOKUP(D1897,MASTERLIST!$A:$E,5,FALSE))</f>
        <v/>
      </c>
      <c r="H1897" s="23" t="str">
        <f>IF(D1897="","",VLOOKUP(D1897,MASTERLIST!$A:$E,2,FALSE))</f>
        <v/>
      </c>
      <c r="I1897" s="42"/>
      <c r="J1897" s="42"/>
      <c r="K1897" s="42"/>
      <c r="L1897" s="41" t="str">
        <f t="shared" si="301"/>
        <v/>
      </c>
      <c r="M1897" s="41" t="str">
        <f t="shared" si="302"/>
        <v/>
      </c>
      <c r="N1897" s="22" t="str">
        <f t="shared" si="299"/>
        <v xml:space="preserve"> </v>
      </c>
      <c r="O1897" s="22" t="str">
        <f t="shared" si="295"/>
        <v/>
      </c>
      <c r="P1897" s="22" t="str">
        <f t="shared" si="300"/>
        <v/>
      </c>
      <c r="Q1897" s="22" t="str">
        <f t="shared" si="296"/>
        <v>D2</v>
      </c>
    </row>
    <row r="1898" spans="1:17" x14ac:dyDescent="0.25">
      <c r="A1898" s="125" t="str">
        <f t="shared" si="303"/>
        <v/>
      </c>
      <c r="B1898" s="123" t="str">
        <f t="shared" si="304"/>
        <v/>
      </c>
      <c r="C1898" s="125" t="str">
        <f t="shared" si="305"/>
        <v/>
      </c>
      <c r="D1898" s="42"/>
      <c r="E1898" s="23" t="str">
        <f>IF(D1898="","",VLOOKUP(D1898,MASTERLIST!$A:$E,3,FALSE))</f>
        <v/>
      </c>
      <c r="F1898" s="23" t="str">
        <f>IF(D1898="","",VLOOKUP(D1898,MASTERLIST!$A:$E,4,FALSE))</f>
        <v/>
      </c>
      <c r="G1898" s="23" t="str">
        <f>IF(D1898="","",VLOOKUP(D1898,MASTERLIST!$A:$E,5,FALSE))</f>
        <v/>
      </c>
      <c r="H1898" s="23" t="str">
        <f>IF(D1898="","",VLOOKUP(D1898,MASTERLIST!$A:$E,2,FALSE))</f>
        <v/>
      </c>
      <c r="I1898" s="42"/>
      <c r="J1898" s="42"/>
      <c r="K1898" s="42"/>
      <c r="L1898" s="41" t="str">
        <f t="shared" si="301"/>
        <v/>
      </c>
      <c r="M1898" s="41" t="str">
        <f t="shared" si="302"/>
        <v/>
      </c>
      <c r="N1898" s="22" t="str">
        <f t="shared" si="299"/>
        <v xml:space="preserve"> </v>
      </c>
      <c r="O1898" s="22" t="str">
        <f t="shared" si="295"/>
        <v/>
      </c>
      <c r="P1898" s="22" t="str">
        <f t="shared" si="300"/>
        <v/>
      </c>
      <c r="Q1898" s="22" t="str">
        <f t="shared" si="296"/>
        <v>D2</v>
      </c>
    </row>
    <row r="1899" spans="1:17" x14ac:dyDescent="0.25">
      <c r="A1899" s="125" t="str">
        <f t="shared" si="303"/>
        <v/>
      </c>
      <c r="B1899" s="123" t="str">
        <f t="shared" si="304"/>
        <v/>
      </c>
      <c r="C1899" s="125" t="str">
        <f t="shared" si="305"/>
        <v/>
      </c>
      <c r="D1899" s="42"/>
      <c r="E1899" s="23" t="str">
        <f>IF(D1899="","",VLOOKUP(D1899,MASTERLIST!$A:$E,3,FALSE))</f>
        <v/>
      </c>
      <c r="F1899" s="23" t="str">
        <f>IF(D1899="","",VLOOKUP(D1899,MASTERLIST!$A:$E,4,FALSE))</f>
        <v/>
      </c>
      <c r="G1899" s="23" t="str">
        <f>IF(D1899="","",VLOOKUP(D1899,MASTERLIST!$A:$E,5,FALSE))</f>
        <v/>
      </c>
      <c r="H1899" s="23" t="str">
        <f>IF(D1899="","",VLOOKUP(D1899,MASTERLIST!$A:$E,2,FALSE))</f>
        <v/>
      </c>
      <c r="I1899" s="42"/>
      <c r="J1899" s="42"/>
      <c r="K1899" s="42"/>
      <c r="L1899" s="41" t="str">
        <f t="shared" si="301"/>
        <v/>
      </c>
      <c r="M1899" s="41" t="str">
        <f t="shared" si="302"/>
        <v/>
      </c>
      <c r="N1899" s="22" t="str">
        <f t="shared" si="299"/>
        <v xml:space="preserve"> </v>
      </c>
      <c r="O1899" s="22" t="str">
        <f t="shared" si="295"/>
        <v/>
      </c>
      <c r="P1899" s="22" t="str">
        <f t="shared" si="300"/>
        <v/>
      </c>
      <c r="Q1899" s="22" t="str">
        <f t="shared" si="296"/>
        <v>D2</v>
      </c>
    </row>
    <row r="1900" spans="1:17" x14ac:dyDescent="0.25">
      <c r="A1900" s="125" t="str">
        <f t="shared" si="303"/>
        <v/>
      </c>
      <c r="B1900" s="123" t="str">
        <f t="shared" si="304"/>
        <v/>
      </c>
      <c r="C1900" s="125" t="str">
        <f t="shared" si="305"/>
        <v/>
      </c>
      <c r="D1900" s="42"/>
      <c r="E1900" s="23" t="str">
        <f>IF(D1900="","",VLOOKUP(D1900,MASTERLIST!$A:$E,3,FALSE))</f>
        <v/>
      </c>
      <c r="F1900" s="23" t="str">
        <f>IF(D1900="","",VLOOKUP(D1900,MASTERLIST!$A:$E,4,FALSE))</f>
        <v/>
      </c>
      <c r="G1900" s="23" t="str">
        <f>IF(D1900="","",VLOOKUP(D1900,MASTERLIST!$A:$E,5,FALSE))</f>
        <v/>
      </c>
      <c r="H1900" s="23" t="str">
        <f>IF(D1900="","",VLOOKUP(D1900,MASTERLIST!$A:$E,2,FALSE))</f>
        <v/>
      </c>
      <c r="I1900" s="42"/>
      <c r="J1900" s="42"/>
      <c r="K1900" s="42"/>
      <c r="L1900" s="41" t="str">
        <f t="shared" si="301"/>
        <v/>
      </c>
      <c r="M1900" s="41" t="str">
        <f t="shared" si="302"/>
        <v/>
      </c>
      <c r="N1900" s="22" t="str">
        <f t="shared" si="299"/>
        <v xml:space="preserve"> </v>
      </c>
      <c r="O1900" s="22" t="str">
        <f t="shared" si="295"/>
        <v/>
      </c>
      <c r="P1900" s="22" t="str">
        <f t="shared" si="300"/>
        <v/>
      </c>
      <c r="Q1900" s="22" t="str">
        <f t="shared" si="296"/>
        <v>D2</v>
      </c>
    </row>
    <row r="1901" spans="1:17" x14ac:dyDescent="0.25">
      <c r="A1901" s="125" t="str">
        <f t="shared" si="303"/>
        <v/>
      </c>
      <c r="B1901" s="123" t="str">
        <f t="shared" si="304"/>
        <v/>
      </c>
      <c r="C1901" s="125" t="str">
        <f t="shared" si="305"/>
        <v/>
      </c>
      <c r="D1901" s="42"/>
      <c r="E1901" s="23" t="str">
        <f>IF(D1901="","",VLOOKUP(D1901,MASTERLIST!$A:$E,3,FALSE))</f>
        <v/>
      </c>
      <c r="F1901" s="23" t="str">
        <f>IF(D1901="","",VLOOKUP(D1901,MASTERLIST!$A:$E,4,FALSE))</f>
        <v/>
      </c>
      <c r="G1901" s="23" t="str">
        <f>IF(D1901="","",VLOOKUP(D1901,MASTERLIST!$A:$E,5,FALSE))</f>
        <v/>
      </c>
      <c r="H1901" s="23" t="str">
        <f>IF(D1901="","",VLOOKUP(D1901,MASTERLIST!$A:$E,2,FALSE))</f>
        <v/>
      </c>
      <c r="I1901" s="42"/>
      <c r="J1901" s="42"/>
      <c r="K1901" s="42"/>
      <c r="L1901" s="41" t="str">
        <f t="shared" si="301"/>
        <v/>
      </c>
      <c r="M1901" s="41" t="str">
        <f t="shared" si="302"/>
        <v/>
      </c>
      <c r="N1901" s="22" t="str">
        <f t="shared" si="299"/>
        <v xml:space="preserve"> </v>
      </c>
      <c r="O1901" s="22" t="str">
        <f t="shared" si="295"/>
        <v/>
      </c>
      <c r="P1901" s="22" t="str">
        <f t="shared" si="300"/>
        <v/>
      </c>
      <c r="Q1901" s="22" t="str">
        <f t="shared" si="296"/>
        <v>D2</v>
      </c>
    </row>
    <row r="1902" spans="1:17" x14ac:dyDescent="0.25">
      <c r="A1902" s="125" t="str">
        <f t="shared" si="303"/>
        <v/>
      </c>
      <c r="B1902" s="123" t="str">
        <f t="shared" si="304"/>
        <v/>
      </c>
      <c r="C1902" s="125" t="str">
        <f t="shared" si="305"/>
        <v/>
      </c>
      <c r="D1902" s="42"/>
      <c r="E1902" s="23" t="str">
        <f>IF(D1902="","",VLOOKUP(D1902,MASTERLIST!$A:$E,3,FALSE))</f>
        <v/>
      </c>
      <c r="F1902" s="23" t="str">
        <f>IF(D1902="","",VLOOKUP(D1902,MASTERLIST!$A:$E,4,FALSE))</f>
        <v/>
      </c>
      <c r="G1902" s="23" t="str">
        <f>IF(D1902="","",VLOOKUP(D1902,MASTERLIST!$A:$E,5,FALSE))</f>
        <v/>
      </c>
      <c r="H1902" s="23" t="str">
        <f>IF(D1902="","",VLOOKUP(D1902,MASTERLIST!$A:$E,2,FALSE))</f>
        <v/>
      </c>
      <c r="I1902" s="42"/>
      <c r="J1902" s="42"/>
      <c r="K1902" s="42"/>
      <c r="L1902" s="41" t="str">
        <f t="shared" si="301"/>
        <v/>
      </c>
      <c r="M1902" s="41" t="str">
        <f t="shared" si="302"/>
        <v/>
      </c>
      <c r="N1902" s="22" t="str">
        <f t="shared" si="299"/>
        <v xml:space="preserve"> </v>
      </c>
      <c r="O1902" s="22" t="str">
        <f t="shared" si="295"/>
        <v/>
      </c>
      <c r="P1902" s="22" t="str">
        <f t="shared" si="300"/>
        <v/>
      </c>
      <c r="Q1902" s="22" t="str">
        <f t="shared" si="296"/>
        <v>D2</v>
      </c>
    </row>
    <row r="1903" spans="1:17" x14ac:dyDescent="0.25">
      <c r="A1903" s="125" t="str">
        <f t="shared" si="303"/>
        <v/>
      </c>
      <c r="B1903" s="123" t="str">
        <f t="shared" si="304"/>
        <v/>
      </c>
      <c r="C1903" s="125" t="str">
        <f t="shared" si="305"/>
        <v/>
      </c>
      <c r="D1903" s="42"/>
      <c r="E1903" s="23" t="str">
        <f>IF(D1903="","",VLOOKUP(D1903,MASTERLIST!$A:$E,3,FALSE))</f>
        <v/>
      </c>
      <c r="F1903" s="23" t="str">
        <f>IF(D1903="","",VLOOKUP(D1903,MASTERLIST!$A:$E,4,FALSE))</f>
        <v/>
      </c>
      <c r="G1903" s="23" t="str">
        <f>IF(D1903="","",VLOOKUP(D1903,MASTERLIST!$A:$E,5,FALSE))</f>
        <v/>
      </c>
      <c r="H1903" s="23" t="str">
        <f>IF(D1903="","",VLOOKUP(D1903,MASTERLIST!$A:$E,2,FALSE))</f>
        <v/>
      </c>
      <c r="I1903" s="42"/>
      <c r="J1903" s="42"/>
      <c r="K1903" s="42"/>
      <c r="L1903" s="41" t="str">
        <f t="shared" si="301"/>
        <v/>
      </c>
      <c r="M1903" s="41" t="str">
        <f t="shared" si="302"/>
        <v/>
      </c>
      <c r="N1903" s="22" t="str">
        <f t="shared" si="299"/>
        <v xml:space="preserve"> </v>
      </c>
      <c r="O1903" s="22" t="str">
        <f t="shared" si="295"/>
        <v/>
      </c>
      <c r="P1903" s="22" t="str">
        <f t="shared" si="300"/>
        <v/>
      </c>
      <c r="Q1903" s="22" t="str">
        <f t="shared" si="296"/>
        <v>D2</v>
      </c>
    </row>
    <row r="1904" spans="1:17" x14ac:dyDescent="0.25">
      <c r="A1904" s="125" t="str">
        <f t="shared" si="303"/>
        <v/>
      </c>
      <c r="B1904" s="123" t="str">
        <f t="shared" si="304"/>
        <v/>
      </c>
      <c r="C1904" s="125" t="str">
        <f t="shared" si="305"/>
        <v/>
      </c>
      <c r="D1904" s="42"/>
      <c r="E1904" s="23" t="str">
        <f>IF(D1904="","",VLOOKUP(D1904,MASTERLIST!$A:$E,3,FALSE))</f>
        <v/>
      </c>
      <c r="F1904" s="23" t="str">
        <f>IF(D1904="","",VLOOKUP(D1904,MASTERLIST!$A:$E,4,FALSE))</f>
        <v/>
      </c>
      <c r="G1904" s="23" t="str">
        <f>IF(D1904="","",VLOOKUP(D1904,MASTERLIST!$A:$E,5,FALSE))</f>
        <v/>
      </c>
      <c r="H1904" s="23" t="str">
        <f>IF(D1904="","",VLOOKUP(D1904,MASTERLIST!$A:$E,2,FALSE))</f>
        <v/>
      </c>
      <c r="I1904" s="42"/>
      <c r="J1904" s="42"/>
      <c r="K1904" s="42"/>
      <c r="L1904" s="41" t="str">
        <f t="shared" si="301"/>
        <v/>
      </c>
      <c r="M1904" s="41" t="str">
        <f t="shared" si="302"/>
        <v/>
      </c>
      <c r="N1904" s="22" t="str">
        <f t="shared" si="299"/>
        <v xml:space="preserve"> </v>
      </c>
      <c r="O1904" s="22" t="str">
        <f t="shared" si="295"/>
        <v/>
      </c>
      <c r="P1904" s="22" t="str">
        <f t="shared" si="300"/>
        <v/>
      </c>
      <c r="Q1904" s="22" t="str">
        <f t="shared" si="296"/>
        <v>D2</v>
      </c>
    </row>
    <row r="1905" spans="1:17" x14ac:dyDescent="0.25">
      <c r="A1905" s="125" t="str">
        <f t="shared" si="303"/>
        <v/>
      </c>
      <c r="B1905" s="123" t="str">
        <f t="shared" si="304"/>
        <v/>
      </c>
      <c r="C1905" s="125" t="str">
        <f t="shared" si="305"/>
        <v/>
      </c>
      <c r="D1905" s="42"/>
      <c r="E1905" s="23" t="str">
        <f>IF(D1905="","",VLOOKUP(D1905,MASTERLIST!$A:$E,3,FALSE))</f>
        <v/>
      </c>
      <c r="F1905" s="23" t="str">
        <f>IF(D1905="","",VLOOKUP(D1905,MASTERLIST!$A:$E,4,FALSE))</f>
        <v/>
      </c>
      <c r="G1905" s="23" t="str">
        <f>IF(D1905="","",VLOOKUP(D1905,MASTERLIST!$A:$E,5,FALSE))</f>
        <v/>
      </c>
      <c r="H1905" s="23" t="str">
        <f>IF(D1905="","",VLOOKUP(D1905,MASTERLIST!$A:$E,2,FALSE))</f>
        <v/>
      </c>
      <c r="I1905" s="42"/>
      <c r="J1905" s="42"/>
      <c r="K1905" s="42"/>
      <c r="L1905" s="41" t="str">
        <f t="shared" si="301"/>
        <v/>
      </c>
      <c r="M1905" s="41" t="str">
        <f t="shared" si="302"/>
        <v/>
      </c>
      <c r="N1905" s="22" t="str">
        <f t="shared" si="299"/>
        <v xml:space="preserve"> </v>
      </c>
      <c r="O1905" s="22" t="str">
        <f t="shared" si="295"/>
        <v/>
      </c>
      <c r="P1905" s="22" t="str">
        <f t="shared" si="300"/>
        <v/>
      </c>
      <c r="Q1905" s="22" t="str">
        <f t="shared" si="296"/>
        <v>D2</v>
      </c>
    </row>
    <row r="1906" spans="1:17" x14ac:dyDescent="0.25">
      <c r="A1906" s="125" t="str">
        <f t="shared" si="303"/>
        <v/>
      </c>
      <c r="B1906" s="123" t="str">
        <f t="shared" si="304"/>
        <v/>
      </c>
      <c r="C1906" s="125" t="str">
        <f t="shared" si="305"/>
        <v/>
      </c>
      <c r="D1906" s="42"/>
      <c r="E1906" s="23" t="str">
        <f>IF(D1906="","",VLOOKUP(D1906,MASTERLIST!$A:$E,3,FALSE))</f>
        <v/>
      </c>
      <c r="F1906" s="23" t="str">
        <f>IF(D1906="","",VLOOKUP(D1906,MASTERLIST!$A:$E,4,FALSE))</f>
        <v/>
      </c>
      <c r="G1906" s="23" t="str">
        <f>IF(D1906="","",VLOOKUP(D1906,MASTERLIST!$A:$E,5,FALSE))</f>
        <v/>
      </c>
      <c r="H1906" s="23" t="str">
        <f>IF(D1906="","",VLOOKUP(D1906,MASTERLIST!$A:$E,2,FALSE))</f>
        <v/>
      </c>
      <c r="I1906" s="42"/>
      <c r="J1906" s="42"/>
      <c r="K1906" s="42"/>
      <c r="L1906" s="41" t="str">
        <f t="shared" si="301"/>
        <v/>
      </c>
      <c r="M1906" s="41" t="str">
        <f t="shared" si="302"/>
        <v/>
      </c>
      <c r="N1906" s="22" t="str">
        <f t="shared" si="299"/>
        <v xml:space="preserve"> </v>
      </c>
      <c r="O1906" s="22" t="str">
        <f t="shared" si="295"/>
        <v/>
      </c>
      <c r="P1906" s="22" t="str">
        <f t="shared" si="300"/>
        <v/>
      </c>
      <c r="Q1906" s="22" t="str">
        <f t="shared" si="296"/>
        <v>D2</v>
      </c>
    </row>
    <row r="1907" spans="1:17" x14ac:dyDescent="0.25">
      <c r="A1907" s="125" t="str">
        <f t="shared" si="303"/>
        <v/>
      </c>
      <c r="B1907" s="123" t="str">
        <f t="shared" si="304"/>
        <v/>
      </c>
      <c r="C1907" s="125" t="str">
        <f t="shared" si="305"/>
        <v/>
      </c>
      <c r="D1907" s="42"/>
      <c r="E1907" s="23" t="str">
        <f>IF(D1907="","",VLOOKUP(D1907,MASTERLIST!$A:$E,3,FALSE))</f>
        <v/>
      </c>
      <c r="F1907" s="23" t="str">
        <f>IF(D1907="","",VLOOKUP(D1907,MASTERLIST!$A:$E,4,FALSE))</f>
        <v/>
      </c>
      <c r="G1907" s="23" t="str">
        <f>IF(D1907="","",VLOOKUP(D1907,MASTERLIST!$A:$E,5,FALSE))</f>
        <v/>
      </c>
      <c r="H1907" s="23" t="str">
        <f>IF(D1907="","",VLOOKUP(D1907,MASTERLIST!$A:$E,2,FALSE))</f>
        <v/>
      </c>
      <c r="I1907" s="42"/>
      <c r="J1907" s="42"/>
      <c r="K1907" s="42"/>
      <c r="L1907" s="41" t="str">
        <f t="shared" si="301"/>
        <v/>
      </c>
      <c r="M1907" s="41" t="str">
        <f t="shared" si="302"/>
        <v/>
      </c>
      <c r="N1907" s="22" t="str">
        <f t="shared" si="299"/>
        <v xml:space="preserve"> </v>
      </c>
      <c r="O1907" s="22" t="str">
        <f t="shared" si="295"/>
        <v/>
      </c>
      <c r="P1907" s="22" t="str">
        <f t="shared" si="300"/>
        <v/>
      </c>
      <c r="Q1907" s="22" t="str">
        <f t="shared" si="296"/>
        <v>D2</v>
      </c>
    </row>
    <row r="1908" spans="1:17" x14ac:dyDescent="0.25">
      <c r="A1908" s="125" t="str">
        <f t="shared" si="303"/>
        <v/>
      </c>
      <c r="B1908" s="123" t="str">
        <f t="shared" si="304"/>
        <v/>
      </c>
      <c r="C1908" s="125" t="str">
        <f t="shared" si="305"/>
        <v/>
      </c>
      <c r="D1908" s="42"/>
      <c r="E1908" s="23" t="str">
        <f>IF(D1908="","",VLOOKUP(D1908,MASTERLIST!$A:$E,3,FALSE))</f>
        <v/>
      </c>
      <c r="F1908" s="23" t="str">
        <f>IF(D1908="","",VLOOKUP(D1908,MASTERLIST!$A:$E,4,FALSE))</f>
        <v/>
      </c>
      <c r="G1908" s="23" t="str">
        <f>IF(D1908="","",VLOOKUP(D1908,MASTERLIST!$A:$E,5,FALSE))</f>
        <v/>
      </c>
      <c r="H1908" s="23" t="str">
        <f>IF(D1908="","",VLOOKUP(D1908,MASTERLIST!$A:$E,2,FALSE))</f>
        <v/>
      </c>
      <c r="I1908" s="42"/>
      <c r="J1908" s="42"/>
      <c r="K1908" s="42"/>
      <c r="L1908" s="41" t="str">
        <f t="shared" si="301"/>
        <v/>
      </c>
      <c r="M1908" s="41" t="str">
        <f t="shared" si="302"/>
        <v/>
      </c>
      <c r="N1908" s="22" t="str">
        <f t="shared" si="299"/>
        <v xml:space="preserve"> </v>
      </c>
      <c r="O1908" s="22" t="str">
        <f t="shared" si="295"/>
        <v/>
      </c>
      <c r="P1908" s="22" t="str">
        <f t="shared" si="300"/>
        <v/>
      </c>
      <c r="Q1908" s="22" t="str">
        <f t="shared" si="296"/>
        <v>D2</v>
      </c>
    </row>
    <row r="1909" spans="1:17" x14ac:dyDescent="0.25">
      <c r="A1909" s="125" t="str">
        <f t="shared" si="303"/>
        <v/>
      </c>
      <c r="B1909" s="123" t="str">
        <f t="shared" si="304"/>
        <v/>
      </c>
      <c r="C1909" s="125" t="str">
        <f t="shared" si="305"/>
        <v/>
      </c>
      <c r="D1909" s="42"/>
      <c r="E1909" s="23" t="str">
        <f>IF(D1909="","",VLOOKUP(D1909,MASTERLIST!$A:$E,3,FALSE))</f>
        <v/>
      </c>
      <c r="F1909" s="23" t="str">
        <f>IF(D1909="","",VLOOKUP(D1909,MASTERLIST!$A:$E,4,FALSE))</f>
        <v/>
      </c>
      <c r="G1909" s="23" t="str">
        <f>IF(D1909="","",VLOOKUP(D1909,MASTERLIST!$A:$E,5,FALSE))</f>
        <v/>
      </c>
      <c r="H1909" s="23" t="str">
        <f>IF(D1909="","",VLOOKUP(D1909,MASTERLIST!$A:$E,2,FALSE))</f>
        <v/>
      </c>
      <c r="I1909" s="42"/>
      <c r="J1909" s="42"/>
      <c r="K1909" s="42"/>
      <c r="L1909" s="41" t="str">
        <f t="shared" si="301"/>
        <v/>
      </c>
      <c r="M1909" s="41" t="str">
        <f t="shared" si="302"/>
        <v/>
      </c>
      <c r="N1909" s="22" t="str">
        <f t="shared" si="299"/>
        <v xml:space="preserve"> </v>
      </c>
      <c r="O1909" s="22" t="str">
        <f t="shared" si="295"/>
        <v/>
      </c>
      <c r="P1909" s="22" t="str">
        <f t="shared" si="300"/>
        <v/>
      </c>
      <c r="Q1909" s="22" t="str">
        <f t="shared" si="296"/>
        <v>D2</v>
      </c>
    </row>
    <row r="1910" spans="1:17" x14ac:dyDescent="0.25">
      <c r="A1910" s="125" t="str">
        <f t="shared" si="303"/>
        <v/>
      </c>
      <c r="B1910" s="123" t="str">
        <f t="shared" si="304"/>
        <v/>
      </c>
      <c r="C1910" s="125" t="str">
        <f t="shared" si="305"/>
        <v/>
      </c>
      <c r="D1910" s="42"/>
      <c r="E1910" s="23" t="str">
        <f>IF(D1910="","",VLOOKUP(D1910,MASTERLIST!$A:$E,3,FALSE))</f>
        <v/>
      </c>
      <c r="F1910" s="23" t="str">
        <f>IF(D1910="","",VLOOKUP(D1910,MASTERLIST!$A:$E,4,FALSE))</f>
        <v/>
      </c>
      <c r="G1910" s="23" t="str">
        <f>IF(D1910="","",VLOOKUP(D1910,MASTERLIST!$A:$E,5,FALSE))</f>
        <v/>
      </c>
      <c r="H1910" s="23" t="str">
        <f>IF(D1910="","",VLOOKUP(D1910,MASTERLIST!$A:$E,2,FALSE))</f>
        <v/>
      </c>
      <c r="I1910" s="42"/>
      <c r="J1910" s="42"/>
      <c r="K1910" s="42"/>
      <c r="L1910" s="41" t="str">
        <f t="shared" si="301"/>
        <v/>
      </c>
      <c r="M1910" s="41" t="str">
        <f t="shared" si="302"/>
        <v/>
      </c>
      <c r="N1910" s="22" t="str">
        <f t="shared" si="299"/>
        <v xml:space="preserve"> </v>
      </c>
      <c r="O1910" s="22" t="str">
        <f t="shared" si="295"/>
        <v/>
      </c>
      <c r="P1910" s="22" t="str">
        <f t="shared" si="300"/>
        <v/>
      </c>
      <c r="Q1910" s="22" t="str">
        <f t="shared" si="296"/>
        <v>D2</v>
      </c>
    </row>
    <row r="1911" spans="1:17" x14ac:dyDescent="0.25">
      <c r="A1911" s="125" t="str">
        <f t="shared" si="303"/>
        <v/>
      </c>
      <c r="B1911" s="123" t="str">
        <f t="shared" si="304"/>
        <v/>
      </c>
      <c r="C1911" s="125" t="str">
        <f t="shared" si="305"/>
        <v/>
      </c>
      <c r="D1911" s="42"/>
      <c r="E1911" s="23" t="str">
        <f>IF(D1911="","",VLOOKUP(D1911,MASTERLIST!$A:$E,3,FALSE))</f>
        <v/>
      </c>
      <c r="F1911" s="23" t="str">
        <f>IF(D1911="","",VLOOKUP(D1911,MASTERLIST!$A:$E,4,FALSE))</f>
        <v/>
      </c>
      <c r="G1911" s="23" t="str">
        <f>IF(D1911="","",VLOOKUP(D1911,MASTERLIST!$A:$E,5,FALSE))</f>
        <v/>
      </c>
      <c r="H1911" s="23" t="str">
        <f>IF(D1911="","",VLOOKUP(D1911,MASTERLIST!$A:$E,2,FALSE))</f>
        <v/>
      </c>
      <c r="I1911" s="42"/>
      <c r="J1911" s="42"/>
      <c r="K1911" s="42"/>
      <c r="L1911" s="41" t="str">
        <f t="shared" si="301"/>
        <v/>
      </c>
      <c r="M1911" s="41" t="str">
        <f t="shared" si="302"/>
        <v/>
      </c>
      <c r="N1911" s="22" t="str">
        <f t="shared" si="299"/>
        <v xml:space="preserve"> </v>
      </c>
      <c r="O1911" s="22" t="str">
        <f t="shared" si="295"/>
        <v/>
      </c>
      <c r="P1911" s="22" t="str">
        <f t="shared" si="300"/>
        <v/>
      </c>
      <c r="Q1911" s="22" t="str">
        <f t="shared" si="296"/>
        <v>D2</v>
      </c>
    </row>
    <row r="1912" spans="1:17" x14ac:dyDescent="0.25">
      <c r="A1912" s="125" t="str">
        <f t="shared" si="303"/>
        <v/>
      </c>
      <c r="B1912" s="123" t="str">
        <f t="shared" si="304"/>
        <v/>
      </c>
      <c r="C1912" s="125" t="str">
        <f t="shared" si="305"/>
        <v/>
      </c>
      <c r="D1912" s="42"/>
      <c r="E1912" s="23" t="str">
        <f>IF(D1912="","",VLOOKUP(D1912,MASTERLIST!$A:$E,3,FALSE))</f>
        <v/>
      </c>
      <c r="F1912" s="23" t="str">
        <f>IF(D1912="","",VLOOKUP(D1912,MASTERLIST!$A:$E,4,FALSE))</f>
        <v/>
      </c>
      <c r="G1912" s="23" t="str">
        <f>IF(D1912="","",VLOOKUP(D1912,MASTERLIST!$A:$E,5,FALSE))</f>
        <v/>
      </c>
      <c r="H1912" s="23" t="str">
        <f>IF(D1912="","",VLOOKUP(D1912,MASTERLIST!$A:$E,2,FALSE))</f>
        <v/>
      </c>
      <c r="I1912" s="42"/>
      <c r="J1912" s="42"/>
      <c r="K1912" s="42"/>
      <c r="L1912" s="41" t="str">
        <f t="shared" si="301"/>
        <v/>
      </c>
      <c r="M1912" s="41" t="str">
        <f t="shared" si="302"/>
        <v/>
      </c>
      <c r="N1912" s="22" t="str">
        <f t="shared" si="299"/>
        <v xml:space="preserve"> </v>
      </c>
      <c r="O1912" s="22" t="str">
        <f t="shared" si="295"/>
        <v/>
      </c>
      <c r="P1912" s="22" t="str">
        <f t="shared" si="300"/>
        <v/>
      </c>
      <c r="Q1912" s="22" t="str">
        <f t="shared" si="296"/>
        <v>D2</v>
      </c>
    </row>
    <row r="1913" spans="1:17" x14ac:dyDescent="0.25">
      <c r="A1913" s="125" t="str">
        <f t="shared" si="303"/>
        <v/>
      </c>
      <c r="B1913" s="123" t="str">
        <f t="shared" si="304"/>
        <v/>
      </c>
      <c r="C1913" s="125" t="str">
        <f t="shared" si="305"/>
        <v/>
      </c>
      <c r="D1913" s="42"/>
      <c r="E1913" s="23" t="str">
        <f>IF(D1913="","",VLOOKUP(D1913,MASTERLIST!$A:$E,3,FALSE))</f>
        <v/>
      </c>
      <c r="F1913" s="23" t="str">
        <f>IF(D1913="","",VLOOKUP(D1913,MASTERLIST!$A:$E,4,FALSE))</f>
        <v/>
      </c>
      <c r="G1913" s="23" t="str">
        <f>IF(D1913="","",VLOOKUP(D1913,MASTERLIST!$A:$E,5,FALSE))</f>
        <v/>
      </c>
      <c r="H1913" s="23" t="str">
        <f>IF(D1913="","",VLOOKUP(D1913,MASTERLIST!$A:$E,2,FALSE))</f>
        <v/>
      </c>
      <c r="I1913" s="42"/>
      <c r="J1913" s="42"/>
      <c r="K1913" s="42"/>
      <c r="L1913" s="41" t="str">
        <f t="shared" si="301"/>
        <v/>
      </c>
      <c r="M1913" s="41" t="str">
        <f t="shared" si="302"/>
        <v/>
      </c>
      <c r="N1913" s="22" t="str">
        <f t="shared" si="299"/>
        <v xml:space="preserve"> </v>
      </c>
      <c r="O1913" s="22" t="str">
        <f t="shared" si="295"/>
        <v/>
      </c>
      <c r="P1913" s="22" t="str">
        <f t="shared" si="300"/>
        <v/>
      </c>
      <c r="Q1913" s="22" t="str">
        <f t="shared" si="296"/>
        <v>D2</v>
      </c>
    </row>
    <row r="1914" spans="1:17" x14ac:dyDescent="0.25">
      <c r="A1914" s="125" t="str">
        <f t="shared" si="303"/>
        <v/>
      </c>
      <c r="B1914" s="123" t="str">
        <f t="shared" si="304"/>
        <v/>
      </c>
      <c r="C1914" s="125" t="str">
        <f t="shared" si="305"/>
        <v/>
      </c>
      <c r="D1914" s="42"/>
      <c r="E1914" s="23" t="str">
        <f>IF(D1914="","",VLOOKUP(D1914,MASTERLIST!$A:$E,3,FALSE))</f>
        <v/>
      </c>
      <c r="F1914" s="23" t="str">
        <f>IF(D1914="","",VLOOKUP(D1914,MASTERLIST!$A:$E,4,FALSE))</f>
        <v/>
      </c>
      <c r="G1914" s="23" t="str">
        <f>IF(D1914="","",VLOOKUP(D1914,MASTERLIST!$A:$E,5,FALSE))</f>
        <v/>
      </c>
      <c r="H1914" s="23" t="str">
        <f>IF(D1914="","",VLOOKUP(D1914,MASTERLIST!$A:$E,2,FALSE))</f>
        <v/>
      </c>
      <c r="I1914" s="42"/>
      <c r="J1914" s="42"/>
      <c r="K1914" s="42"/>
      <c r="L1914" s="41" t="str">
        <f t="shared" si="301"/>
        <v/>
      </c>
      <c r="M1914" s="41" t="str">
        <f t="shared" si="302"/>
        <v/>
      </c>
      <c r="N1914" s="22" t="str">
        <f t="shared" si="299"/>
        <v xml:space="preserve"> </v>
      </c>
      <c r="O1914" s="22" t="str">
        <f t="shared" si="295"/>
        <v/>
      </c>
      <c r="P1914" s="22" t="str">
        <f t="shared" si="300"/>
        <v/>
      </c>
      <c r="Q1914" s="22" t="str">
        <f t="shared" si="296"/>
        <v>D2</v>
      </c>
    </row>
    <row r="1915" spans="1:17" x14ac:dyDescent="0.25">
      <c r="A1915" s="125" t="str">
        <f t="shared" si="303"/>
        <v/>
      </c>
      <c r="B1915" s="123" t="str">
        <f t="shared" si="304"/>
        <v/>
      </c>
      <c r="C1915" s="125" t="str">
        <f t="shared" si="305"/>
        <v/>
      </c>
      <c r="D1915" s="42"/>
      <c r="E1915" s="23" t="str">
        <f>IF(D1915="","",VLOOKUP(D1915,MASTERLIST!$A:$E,3,FALSE))</f>
        <v/>
      </c>
      <c r="F1915" s="23" t="str">
        <f>IF(D1915="","",VLOOKUP(D1915,MASTERLIST!$A:$E,4,FALSE))</f>
        <v/>
      </c>
      <c r="G1915" s="23" t="str">
        <f>IF(D1915="","",VLOOKUP(D1915,MASTERLIST!$A:$E,5,FALSE))</f>
        <v/>
      </c>
      <c r="H1915" s="23" t="str">
        <f>IF(D1915="","",VLOOKUP(D1915,MASTERLIST!$A:$E,2,FALSE))</f>
        <v/>
      </c>
      <c r="I1915" s="42"/>
      <c r="J1915" s="42"/>
      <c r="K1915" s="42"/>
      <c r="L1915" s="41" t="str">
        <f t="shared" si="301"/>
        <v/>
      </c>
      <c r="M1915" s="41" t="str">
        <f t="shared" si="302"/>
        <v/>
      </c>
      <c r="N1915" s="22" t="str">
        <f t="shared" si="299"/>
        <v xml:space="preserve"> </v>
      </c>
      <c r="O1915" s="22" t="str">
        <f t="shared" si="295"/>
        <v/>
      </c>
      <c r="P1915" s="22" t="str">
        <f t="shared" si="300"/>
        <v/>
      </c>
      <c r="Q1915" s="22" t="str">
        <f t="shared" si="296"/>
        <v>D2</v>
      </c>
    </row>
    <row r="1916" spans="1:17" x14ac:dyDescent="0.25">
      <c r="A1916" s="125" t="str">
        <f t="shared" si="303"/>
        <v/>
      </c>
      <c r="B1916" s="123" t="str">
        <f t="shared" si="304"/>
        <v/>
      </c>
      <c r="C1916" s="125" t="str">
        <f t="shared" si="305"/>
        <v/>
      </c>
      <c r="D1916" s="42"/>
      <c r="E1916" s="23" t="str">
        <f>IF(D1916="","",VLOOKUP(D1916,MASTERLIST!$A:$E,3,FALSE))</f>
        <v/>
      </c>
      <c r="F1916" s="23" t="str">
        <f>IF(D1916="","",VLOOKUP(D1916,MASTERLIST!$A:$E,4,FALSE))</f>
        <v/>
      </c>
      <c r="G1916" s="23" t="str">
        <f>IF(D1916="","",VLOOKUP(D1916,MASTERLIST!$A:$E,5,FALSE))</f>
        <v/>
      </c>
      <c r="H1916" s="23" t="str">
        <f>IF(D1916="","",VLOOKUP(D1916,MASTERLIST!$A:$E,2,FALSE))</f>
        <v/>
      </c>
      <c r="I1916" s="42"/>
      <c r="J1916" s="42"/>
      <c r="K1916" s="42"/>
      <c r="L1916" s="41" t="str">
        <f t="shared" si="301"/>
        <v/>
      </c>
      <c r="M1916" s="41" t="str">
        <f t="shared" si="302"/>
        <v/>
      </c>
      <c r="N1916" s="22" t="str">
        <f t="shared" si="299"/>
        <v xml:space="preserve"> </v>
      </c>
      <c r="O1916" s="22" t="str">
        <f t="shared" si="295"/>
        <v/>
      </c>
      <c r="P1916" s="22" t="str">
        <f t="shared" si="300"/>
        <v/>
      </c>
      <c r="Q1916" s="22" t="str">
        <f t="shared" si="296"/>
        <v>D2</v>
      </c>
    </row>
    <row r="1917" spans="1:17" x14ac:dyDescent="0.25">
      <c r="A1917" s="125" t="str">
        <f t="shared" si="303"/>
        <v/>
      </c>
      <c r="B1917" s="123" t="str">
        <f t="shared" si="304"/>
        <v/>
      </c>
      <c r="C1917" s="125" t="str">
        <f t="shared" si="305"/>
        <v/>
      </c>
      <c r="D1917" s="42"/>
      <c r="E1917" s="23" t="str">
        <f>IF(D1917="","",VLOOKUP(D1917,MASTERLIST!$A:$E,3,FALSE))</f>
        <v/>
      </c>
      <c r="F1917" s="23" t="str">
        <f>IF(D1917="","",VLOOKUP(D1917,MASTERLIST!$A:$E,4,FALSE))</f>
        <v/>
      </c>
      <c r="G1917" s="23" t="str">
        <f>IF(D1917="","",VLOOKUP(D1917,MASTERLIST!$A:$E,5,FALSE))</f>
        <v/>
      </c>
      <c r="H1917" s="23" t="str">
        <f>IF(D1917="","",VLOOKUP(D1917,MASTERLIST!$A:$E,2,FALSE))</f>
        <v/>
      </c>
      <c r="I1917" s="42"/>
      <c r="J1917" s="42"/>
      <c r="K1917" s="42"/>
      <c r="L1917" s="41" t="str">
        <f t="shared" si="301"/>
        <v/>
      </c>
      <c r="M1917" s="41" t="str">
        <f t="shared" si="302"/>
        <v/>
      </c>
      <c r="N1917" s="22" t="str">
        <f t="shared" si="299"/>
        <v xml:space="preserve"> </v>
      </c>
      <c r="O1917" s="22" t="str">
        <f t="shared" si="295"/>
        <v/>
      </c>
      <c r="P1917" s="22" t="str">
        <f t="shared" si="300"/>
        <v/>
      </c>
      <c r="Q1917" s="22" t="str">
        <f t="shared" si="296"/>
        <v>D2</v>
      </c>
    </row>
    <row r="1918" spans="1:17" x14ac:dyDescent="0.25">
      <c r="A1918" s="125" t="str">
        <f t="shared" si="303"/>
        <v/>
      </c>
      <c r="B1918" s="123" t="str">
        <f t="shared" si="304"/>
        <v/>
      </c>
      <c r="C1918" s="125" t="str">
        <f t="shared" si="305"/>
        <v/>
      </c>
      <c r="D1918" s="42"/>
      <c r="E1918" s="23" t="str">
        <f>IF(D1918="","",VLOOKUP(D1918,MASTERLIST!$A:$E,3,FALSE))</f>
        <v/>
      </c>
      <c r="F1918" s="23" t="str">
        <f>IF(D1918="","",VLOOKUP(D1918,MASTERLIST!$A:$E,4,FALSE))</f>
        <v/>
      </c>
      <c r="G1918" s="23" t="str">
        <f>IF(D1918="","",VLOOKUP(D1918,MASTERLIST!$A:$E,5,FALSE))</f>
        <v/>
      </c>
      <c r="H1918" s="23" t="str">
        <f>IF(D1918="","",VLOOKUP(D1918,MASTERLIST!$A:$E,2,FALSE))</f>
        <v/>
      </c>
      <c r="I1918" s="42"/>
      <c r="J1918" s="42"/>
      <c r="K1918" s="42"/>
      <c r="L1918" s="41" t="str">
        <f t="shared" si="301"/>
        <v/>
      </c>
      <c r="M1918" s="41" t="str">
        <f t="shared" si="302"/>
        <v/>
      </c>
      <c r="N1918" s="22" t="str">
        <f t="shared" si="299"/>
        <v xml:space="preserve"> </v>
      </c>
      <c r="O1918" s="22" t="str">
        <f t="shared" si="295"/>
        <v/>
      </c>
      <c r="P1918" s="22" t="str">
        <f t="shared" si="300"/>
        <v/>
      </c>
      <c r="Q1918" s="22" t="str">
        <f t="shared" si="296"/>
        <v>D2</v>
      </c>
    </row>
    <row r="1919" spans="1:17" x14ac:dyDescent="0.25">
      <c r="A1919" s="125" t="str">
        <f t="shared" si="303"/>
        <v/>
      </c>
      <c r="B1919" s="123" t="str">
        <f t="shared" si="304"/>
        <v/>
      </c>
      <c r="C1919" s="125" t="str">
        <f t="shared" si="305"/>
        <v/>
      </c>
      <c r="D1919" s="42"/>
      <c r="E1919" s="23" t="str">
        <f>IF(D1919="","",VLOOKUP(D1919,MASTERLIST!$A:$E,3,FALSE))</f>
        <v/>
      </c>
      <c r="F1919" s="23" t="str">
        <f>IF(D1919="","",VLOOKUP(D1919,MASTERLIST!$A:$E,4,FALSE))</f>
        <v/>
      </c>
      <c r="G1919" s="23" t="str">
        <f>IF(D1919="","",VLOOKUP(D1919,MASTERLIST!$A:$E,5,FALSE))</f>
        <v/>
      </c>
      <c r="H1919" s="23" t="str">
        <f>IF(D1919="","",VLOOKUP(D1919,MASTERLIST!$A:$E,2,FALSE))</f>
        <v/>
      </c>
      <c r="I1919" s="42"/>
      <c r="J1919" s="42"/>
      <c r="K1919" s="42"/>
      <c r="L1919" s="41" t="str">
        <f t="shared" si="301"/>
        <v/>
      </c>
      <c r="M1919" s="41" t="str">
        <f t="shared" si="302"/>
        <v/>
      </c>
      <c r="N1919" s="22" t="str">
        <f t="shared" si="299"/>
        <v xml:space="preserve"> </v>
      </c>
      <c r="O1919" s="22" t="str">
        <f t="shared" si="295"/>
        <v/>
      </c>
      <c r="P1919" s="22" t="str">
        <f t="shared" si="300"/>
        <v/>
      </c>
      <c r="Q1919" s="22" t="str">
        <f t="shared" si="296"/>
        <v>D2</v>
      </c>
    </row>
    <row r="1920" spans="1:17" x14ac:dyDescent="0.25">
      <c r="A1920" s="125" t="str">
        <f t="shared" si="303"/>
        <v/>
      </c>
      <c r="B1920" s="123" t="str">
        <f t="shared" si="304"/>
        <v/>
      </c>
      <c r="C1920" s="125" t="str">
        <f t="shared" si="305"/>
        <v/>
      </c>
      <c r="D1920" s="42"/>
      <c r="E1920" s="23" t="str">
        <f>IF(D1920="","",VLOOKUP(D1920,MASTERLIST!$A:$E,3,FALSE))</f>
        <v/>
      </c>
      <c r="F1920" s="23" t="str">
        <f>IF(D1920="","",VLOOKUP(D1920,MASTERLIST!$A:$E,4,FALSE))</f>
        <v/>
      </c>
      <c r="G1920" s="23" t="str">
        <f>IF(D1920="","",VLOOKUP(D1920,MASTERLIST!$A:$E,5,FALSE))</f>
        <v/>
      </c>
      <c r="H1920" s="23" t="str">
        <f>IF(D1920="","",VLOOKUP(D1920,MASTERLIST!$A:$E,2,FALSE))</f>
        <v/>
      </c>
      <c r="I1920" s="42"/>
      <c r="J1920" s="42"/>
      <c r="K1920" s="42"/>
      <c r="L1920" s="41" t="str">
        <f t="shared" si="301"/>
        <v/>
      </c>
      <c r="M1920" s="41" t="str">
        <f t="shared" si="302"/>
        <v/>
      </c>
      <c r="N1920" s="22" t="str">
        <f t="shared" si="299"/>
        <v xml:space="preserve"> </v>
      </c>
      <c r="O1920" s="22" t="str">
        <f t="shared" si="295"/>
        <v/>
      </c>
      <c r="P1920" s="22" t="str">
        <f t="shared" si="300"/>
        <v/>
      </c>
      <c r="Q1920" s="22" t="str">
        <f t="shared" si="296"/>
        <v>D2</v>
      </c>
    </row>
    <row r="1921" spans="1:17" x14ac:dyDescent="0.25">
      <c r="A1921" s="125" t="str">
        <f t="shared" si="303"/>
        <v/>
      </c>
      <c r="B1921" s="123" t="str">
        <f t="shared" si="304"/>
        <v/>
      </c>
      <c r="C1921" s="125" t="str">
        <f t="shared" si="305"/>
        <v/>
      </c>
      <c r="D1921" s="42"/>
      <c r="E1921" s="23" t="str">
        <f>IF(D1921="","",VLOOKUP(D1921,MASTERLIST!$A:$E,3,FALSE))</f>
        <v/>
      </c>
      <c r="F1921" s="23" t="str">
        <f>IF(D1921="","",VLOOKUP(D1921,MASTERLIST!$A:$E,4,FALSE))</f>
        <v/>
      </c>
      <c r="G1921" s="23" t="str">
        <f>IF(D1921="","",VLOOKUP(D1921,MASTERLIST!$A:$E,5,FALSE))</f>
        <v/>
      </c>
      <c r="H1921" s="23" t="str">
        <f>IF(D1921="","",VLOOKUP(D1921,MASTERLIST!$A:$E,2,FALSE))</f>
        <v/>
      </c>
      <c r="I1921" s="42"/>
      <c r="J1921" s="42"/>
      <c r="K1921" s="42"/>
      <c r="L1921" s="41" t="str">
        <f t="shared" si="301"/>
        <v/>
      </c>
      <c r="M1921" s="41" t="str">
        <f t="shared" si="302"/>
        <v/>
      </c>
      <c r="N1921" s="22" t="str">
        <f t="shared" si="299"/>
        <v xml:space="preserve"> </v>
      </c>
      <c r="O1921" s="22" t="str">
        <f t="shared" si="295"/>
        <v/>
      </c>
      <c r="P1921" s="22" t="str">
        <f t="shared" si="300"/>
        <v/>
      </c>
      <c r="Q1921" s="22" t="str">
        <f t="shared" si="296"/>
        <v>D2</v>
      </c>
    </row>
    <row r="1922" spans="1:17" x14ac:dyDescent="0.25">
      <c r="A1922" s="125" t="str">
        <f t="shared" si="303"/>
        <v/>
      </c>
      <c r="B1922" s="123" t="str">
        <f t="shared" si="304"/>
        <v/>
      </c>
      <c r="C1922" s="125" t="str">
        <f t="shared" si="305"/>
        <v/>
      </c>
      <c r="D1922" s="42"/>
      <c r="E1922" s="23" t="str">
        <f>IF(D1922="","",VLOOKUP(D1922,MASTERLIST!$A:$E,3,FALSE))</f>
        <v/>
      </c>
      <c r="F1922" s="23" t="str">
        <f>IF(D1922="","",VLOOKUP(D1922,MASTERLIST!$A:$E,4,FALSE))</f>
        <v/>
      </c>
      <c r="G1922" s="23" t="str">
        <f>IF(D1922="","",VLOOKUP(D1922,MASTERLIST!$A:$E,5,FALSE))</f>
        <v/>
      </c>
      <c r="H1922" s="23" t="str">
        <f>IF(D1922="","",VLOOKUP(D1922,MASTERLIST!$A:$E,2,FALSE))</f>
        <v/>
      </c>
      <c r="I1922" s="42"/>
      <c r="J1922" s="42"/>
      <c r="K1922" s="42"/>
      <c r="L1922" s="41" t="str">
        <f t="shared" si="301"/>
        <v/>
      </c>
      <c r="M1922" s="41" t="str">
        <f t="shared" si="302"/>
        <v/>
      </c>
      <c r="N1922" s="22" t="str">
        <f t="shared" si="299"/>
        <v xml:space="preserve"> </v>
      </c>
      <c r="O1922" s="22" t="str">
        <f t="shared" si="295"/>
        <v/>
      </c>
      <c r="P1922" s="22" t="str">
        <f t="shared" si="300"/>
        <v/>
      </c>
      <c r="Q1922" s="22" t="str">
        <f t="shared" si="296"/>
        <v>D2</v>
      </c>
    </row>
    <row r="1923" spans="1:17" x14ac:dyDescent="0.25">
      <c r="A1923" s="125" t="str">
        <f t="shared" si="303"/>
        <v/>
      </c>
      <c r="B1923" s="123" t="str">
        <f t="shared" si="304"/>
        <v/>
      </c>
      <c r="C1923" s="125" t="str">
        <f t="shared" si="305"/>
        <v/>
      </c>
      <c r="D1923" s="42"/>
      <c r="E1923" s="23" t="str">
        <f>IF(D1923="","",VLOOKUP(D1923,MASTERLIST!$A:$E,3,FALSE))</f>
        <v/>
      </c>
      <c r="F1923" s="23" t="str">
        <f>IF(D1923="","",VLOOKUP(D1923,MASTERLIST!$A:$E,4,FALSE))</f>
        <v/>
      </c>
      <c r="G1923" s="23" t="str">
        <f>IF(D1923="","",VLOOKUP(D1923,MASTERLIST!$A:$E,5,FALSE))</f>
        <v/>
      </c>
      <c r="H1923" s="23" t="str">
        <f>IF(D1923="","",VLOOKUP(D1923,MASTERLIST!$A:$E,2,FALSE))</f>
        <v/>
      </c>
      <c r="I1923" s="42"/>
      <c r="J1923" s="42"/>
      <c r="K1923" s="42"/>
      <c r="L1923" s="41" t="str">
        <f t="shared" si="301"/>
        <v/>
      </c>
      <c r="M1923" s="41" t="str">
        <f t="shared" si="302"/>
        <v/>
      </c>
      <c r="N1923" s="22" t="str">
        <f t="shared" si="299"/>
        <v xml:space="preserve"> </v>
      </c>
      <c r="O1923" s="22" t="str">
        <f t="shared" ref="O1923:O1986" si="306">IFERROR(VLOOKUP(G1923,$R$2:$S$15,2,),"")</f>
        <v/>
      </c>
      <c r="P1923" s="22" t="str">
        <f t="shared" si="300"/>
        <v/>
      </c>
      <c r="Q1923" s="22" t="str">
        <f t="shared" ref="Q1923:Q1986" si="307">IF(A1923="","D2",RIGHT(A1923,2))</f>
        <v>D2</v>
      </c>
    </row>
    <row r="1924" spans="1:17" x14ac:dyDescent="0.25">
      <c r="A1924" s="125" t="str">
        <f t="shared" si="303"/>
        <v/>
      </c>
      <c r="B1924" s="123" t="str">
        <f t="shared" si="304"/>
        <v/>
      </c>
      <c r="C1924" s="125" t="str">
        <f t="shared" si="305"/>
        <v/>
      </c>
      <c r="D1924" s="42"/>
      <c r="E1924" s="23" t="str">
        <f>IF(D1924="","",VLOOKUP(D1924,MASTERLIST!$A:$E,3,FALSE))</f>
        <v/>
      </c>
      <c r="F1924" s="23" t="str">
        <f>IF(D1924="","",VLOOKUP(D1924,MASTERLIST!$A:$E,4,FALSE))</f>
        <v/>
      </c>
      <c r="G1924" s="23" t="str">
        <f>IF(D1924="","",VLOOKUP(D1924,MASTERLIST!$A:$E,5,FALSE))</f>
        <v/>
      </c>
      <c r="H1924" s="23" t="str">
        <f>IF(D1924="","",VLOOKUP(D1924,MASTERLIST!$A:$E,2,FALSE))</f>
        <v/>
      </c>
      <c r="I1924" s="42"/>
      <c r="J1924" s="42"/>
      <c r="K1924" s="42"/>
      <c r="L1924" s="41" t="str">
        <f t="shared" si="301"/>
        <v/>
      </c>
      <c r="M1924" s="41" t="str">
        <f t="shared" si="302"/>
        <v/>
      </c>
      <c r="N1924" s="22" t="str">
        <f t="shared" si="299"/>
        <v xml:space="preserve"> </v>
      </c>
      <c r="O1924" s="22" t="str">
        <f t="shared" si="306"/>
        <v/>
      </c>
      <c r="P1924" s="22" t="str">
        <f t="shared" si="300"/>
        <v/>
      </c>
      <c r="Q1924" s="22" t="str">
        <f t="shared" si="307"/>
        <v>D2</v>
      </c>
    </row>
    <row r="1925" spans="1:17" x14ac:dyDescent="0.25">
      <c r="A1925" s="125" t="str">
        <f t="shared" si="303"/>
        <v/>
      </c>
      <c r="B1925" s="123" t="str">
        <f t="shared" si="304"/>
        <v/>
      </c>
      <c r="C1925" s="125" t="str">
        <f t="shared" si="305"/>
        <v/>
      </c>
      <c r="D1925" s="42"/>
      <c r="E1925" s="23" t="str">
        <f>IF(D1925="","",VLOOKUP(D1925,MASTERLIST!$A:$E,3,FALSE))</f>
        <v/>
      </c>
      <c r="F1925" s="23" t="str">
        <f>IF(D1925="","",VLOOKUP(D1925,MASTERLIST!$A:$E,4,FALSE))</f>
        <v/>
      </c>
      <c r="G1925" s="23" t="str">
        <f>IF(D1925="","",VLOOKUP(D1925,MASTERLIST!$A:$E,5,FALSE))</f>
        <v/>
      </c>
      <c r="H1925" s="23" t="str">
        <f>IF(D1925="","",VLOOKUP(D1925,MASTERLIST!$A:$E,2,FALSE))</f>
        <v/>
      </c>
      <c r="I1925" s="42"/>
      <c r="J1925" s="42"/>
      <c r="K1925" s="42"/>
      <c r="L1925" s="41" t="str">
        <f t="shared" si="301"/>
        <v/>
      </c>
      <c r="M1925" s="41" t="str">
        <f t="shared" si="302"/>
        <v/>
      </c>
      <c r="N1925" s="22" t="str">
        <f t="shared" si="299"/>
        <v xml:space="preserve"> </v>
      </c>
      <c r="O1925" s="22" t="str">
        <f t="shared" si="306"/>
        <v/>
      </c>
      <c r="P1925" s="22" t="str">
        <f t="shared" si="300"/>
        <v/>
      </c>
      <c r="Q1925" s="22" t="str">
        <f t="shared" si="307"/>
        <v>D2</v>
      </c>
    </row>
    <row r="1926" spans="1:17" x14ac:dyDescent="0.25">
      <c r="A1926" s="125" t="str">
        <f t="shared" si="303"/>
        <v/>
      </c>
      <c r="B1926" s="123" t="str">
        <f t="shared" si="304"/>
        <v/>
      </c>
      <c r="C1926" s="125" t="str">
        <f t="shared" si="305"/>
        <v/>
      </c>
      <c r="D1926" s="42"/>
      <c r="E1926" s="23" t="str">
        <f>IF(D1926="","",VLOOKUP(D1926,MASTERLIST!$A:$E,3,FALSE))</f>
        <v/>
      </c>
      <c r="F1926" s="23" t="str">
        <f>IF(D1926="","",VLOOKUP(D1926,MASTERLIST!$A:$E,4,FALSE))</f>
        <v/>
      </c>
      <c r="G1926" s="23" t="str">
        <f>IF(D1926="","",VLOOKUP(D1926,MASTERLIST!$A:$E,5,FALSE))</f>
        <v/>
      </c>
      <c r="H1926" s="23" t="str">
        <f>IF(D1926="","",VLOOKUP(D1926,MASTERLIST!$A:$E,2,FALSE))</f>
        <v/>
      </c>
      <c r="I1926" s="42"/>
      <c r="J1926" s="42"/>
      <c r="K1926" s="42"/>
      <c r="L1926" s="41" t="str">
        <f t="shared" si="301"/>
        <v/>
      </c>
      <c r="M1926" s="41" t="str">
        <f t="shared" si="302"/>
        <v/>
      </c>
      <c r="N1926" s="22" t="str">
        <f t="shared" si="299"/>
        <v xml:space="preserve"> </v>
      </c>
      <c r="O1926" s="22" t="str">
        <f t="shared" si="306"/>
        <v/>
      </c>
      <c r="P1926" s="22" t="str">
        <f t="shared" si="300"/>
        <v/>
      </c>
      <c r="Q1926" s="22" t="str">
        <f t="shared" si="307"/>
        <v>D2</v>
      </c>
    </row>
    <row r="1927" spans="1:17" x14ac:dyDescent="0.25">
      <c r="A1927" s="125" t="str">
        <f t="shared" si="303"/>
        <v/>
      </c>
      <c r="B1927" s="123" t="str">
        <f t="shared" si="304"/>
        <v/>
      </c>
      <c r="C1927" s="125" t="str">
        <f t="shared" si="305"/>
        <v/>
      </c>
      <c r="D1927" s="42"/>
      <c r="E1927" s="23" t="str">
        <f>IF(D1927="","",VLOOKUP(D1927,MASTERLIST!$A:$E,3,FALSE))</f>
        <v/>
      </c>
      <c r="F1927" s="23" t="str">
        <f>IF(D1927="","",VLOOKUP(D1927,MASTERLIST!$A:$E,4,FALSE))</f>
        <v/>
      </c>
      <c r="G1927" s="23" t="str">
        <f>IF(D1927="","",VLOOKUP(D1927,MASTERLIST!$A:$E,5,FALSE))</f>
        <v/>
      </c>
      <c r="H1927" s="23" t="str">
        <f>IF(D1927="","",VLOOKUP(D1927,MASTERLIST!$A:$E,2,FALSE))</f>
        <v/>
      </c>
      <c r="I1927" s="42"/>
      <c r="J1927" s="42"/>
      <c r="K1927" s="42"/>
      <c r="L1927" s="41" t="str">
        <f t="shared" si="301"/>
        <v/>
      </c>
      <c r="M1927" s="41" t="str">
        <f t="shared" si="302"/>
        <v/>
      </c>
      <c r="N1927" s="22" t="str">
        <f t="shared" si="299"/>
        <v xml:space="preserve"> </v>
      </c>
      <c r="O1927" s="22" t="str">
        <f t="shared" si="306"/>
        <v/>
      </c>
      <c r="P1927" s="22" t="str">
        <f t="shared" si="300"/>
        <v/>
      </c>
      <c r="Q1927" s="22" t="str">
        <f t="shared" si="307"/>
        <v>D2</v>
      </c>
    </row>
    <row r="1928" spans="1:17" x14ac:dyDescent="0.25">
      <c r="A1928" s="125" t="str">
        <f t="shared" si="303"/>
        <v/>
      </c>
      <c r="B1928" s="123" t="str">
        <f t="shared" si="304"/>
        <v/>
      </c>
      <c r="C1928" s="125" t="str">
        <f t="shared" si="305"/>
        <v/>
      </c>
      <c r="D1928" s="42"/>
      <c r="E1928" s="23" t="str">
        <f>IF(D1928="","",VLOOKUP(D1928,MASTERLIST!$A:$E,3,FALSE))</f>
        <v/>
      </c>
      <c r="F1928" s="23" t="str">
        <f>IF(D1928="","",VLOOKUP(D1928,MASTERLIST!$A:$E,4,FALSE))</f>
        <v/>
      </c>
      <c r="G1928" s="23" t="str">
        <f>IF(D1928="","",VLOOKUP(D1928,MASTERLIST!$A:$E,5,FALSE))</f>
        <v/>
      </c>
      <c r="H1928" s="23" t="str">
        <f>IF(D1928="","",VLOOKUP(D1928,MASTERLIST!$A:$E,2,FALSE))</f>
        <v/>
      </c>
      <c r="I1928" s="42"/>
      <c r="J1928" s="42"/>
      <c r="K1928" s="42"/>
      <c r="L1928" s="41" t="str">
        <f t="shared" si="301"/>
        <v/>
      </c>
      <c r="M1928" s="41" t="str">
        <f t="shared" si="302"/>
        <v/>
      </c>
      <c r="N1928" s="22" t="str">
        <f t="shared" si="299"/>
        <v xml:space="preserve"> </v>
      </c>
      <c r="O1928" s="22" t="str">
        <f t="shared" si="306"/>
        <v/>
      </c>
      <c r="P1928" s="22" t="str">
        <f t="shared" si="300"/>
        <v/>
      </c>
      <c r="Q1928" s="22" t="str">
        <f t="shared" si="307"/>
        <v>D2</v>
      </c>
    </row>
    <row r="1929" spans="1:17" x14ac:dyDescent="0.25">
      <c r="A1929" s="125" t="str">
        <f t="shared" si="303"/>
        <v/>
      </c>
      <c r="B1929" s="123" t="str">
        <f t="shared" si="304"/>
        <v/>
      </c>
      <c r="C1929" s="125" t="str">
        <f t="shared" si="305"/>
        <v/>
      </c>
      <c r="D1929" s="42"/>
      <c r="E1929" s="23" t="str">
        <f>IF(D1929="","",VLOOKUP(D1929,MASTERLIST!$A:$E,3,FALSE))</f>
        <v/>
      </c>
      <c r="F1929" s="23" t="str">
        <f>IF(D1929="","",VLOOKUP(D1929,MASTERLIST!$A:$E,4,FALSE))</f>
        <v/>
      </c>
      <c r="G1929" s="23" t="str">
        <f>IF(D1929="","",VLOOKUP(D1929,MASTERLIST!$A:$E,5,FALSE))</f>
        <v/>
      </c>
      <c r="H1929" s="23" t="str">
        <f>IF(D1929="","",VLOOKUP(D1929,MASTERLIST!$A:$E,2,FALSE))</f>
        <v/>
      </c>
      <c r="I1929" s="42"/>
      <c r="J1929" s="42"/>
      <c r="K1929" s="42"/>
      <c r="L1929" s="41" t="str">
        <f t="shared" si="301"/>
        <v/>
      </c>
      <c r="M1929" s="41" t="str">
        <f t="shared" si="302"/>
        <v/>
      </c>
      <c r="N1929" s="22" t="str">
        <f t="shared" si="299"/>
        <v xml:space="preserve"> </v>
      </c>
      <c r="O1929" s="22" t="str">
        <f t="shared" si="306"/>
        <v/>
      </c>
      <c r="P1929" s="22" t="str">
        <f t="shared" si="300"/>
        <v/>
      </c>
      <c r="Q1929" s="22" t="str">
        <f t="shared" si="307"/>
        <v>D2</v>
      </c>
    </row>
    <row r="1930" spans="1:17" x14ac:dyDescent="0.25">
      <c r="A1930" s="125" t="str">
        <f t="shared" si="303"/>
        <v/>
      </c>
      <c r="B1930" s="123" t="str">
        <f t="shared" si="304"/>
        <v/>
      </c>
      <c r="C1930" s="125" t="str">
        <f t="shared" si="305"/>
        <v/>
      </c>
      <c r="D1930" s="42"/>
      <c r="E1930" s="23" t="str">
        <f>IF(D1930="","",VLOOKUP(D1930,MASTERLIST!$A:$E,3,FALSE))</f>
        <v/>
      </c>
      <c r="F1930" s="23" t="str">
        <f>IF(D1930="","",VLOOKUP(D1930,MASTERLIST!$A:$E,4,FALSE))</f>
        <v/>
      </c>
      <c r="G1930" s="23" t="str">
        <f>IF(D1930="","",VLOOKUP(D1930,MASTERLIST!$A:$E,5,FALSE))</f>
        <v/>
      </c>
      <c r="H1930" s="23" t="str">
        <f>IF(D1930="","",VLOOKUP(D1930,MASTERLIST!$A:$E,2,FALSE))</f>
        <v/>
      </c>
      <c r="I1930" s="42"/>
      <c r="J1930" s="42"/>
      <c r="K1930" s="42"/>
      <c r="L1930" s="41" t="str">
        <f t="shared" si="301"/>
        <v/>
      </c>
      <c r="M1930" s="41" t="str">
        <f t="shared" si="302"/>
        <v/>
      </c>
      <c r="N1930" s="22" t="str">
        <f t="shared" si="299"/>
        <v xml:space="preserve"> </v>
      </c>
      <c r="O1930" s="22" t="str">
        <f t="shared" si="306"/>
        <v/>
      </c>
      <c r="P1930" s="22" t="str">
        <f t="shared" si="300"/>
        <v/>
      </c>
      <c r="Q1930" s="22" t="str">
        <f t="shared" si="307"/>
        <v>D2</v>
      </c>
    </row>
    <row r="1931" spans="1:17" x14ac:dyDescent="0.25">
      <c r="A1931" s="125" t="str">
        <f t="shared" si="303"/>
        <v/>
      </c>
      <c r="B1931" s="123" t="str">
        <f t="shared" si="304"/>
        <v/>
      </c>
      <c r="C1931" s="125" t="str">
        <f t="shared" si="305"/>
        <v/>
      </c>
      <c r="D1931" s="42"/>
      <c r="E1931" s="23" t="str">
        <f>IF(D1931="","",VLOOKUP(D1931,MASTERLIST!$A:$E,3,FALSE))</f>
        <v/>
      </c>
      <c r="F1931" s="23" t="str">
        <f>IF(D1931="","",VLOOKUP(D1931,MASTERLIST!$A:$E,4,FALSE))</f>
        <v/>
      </c>
      <c r="G1931" s="23" t="str">
        <f>IF(D1931="","",VLOOKUP(D1931,MASTERLIST!$A:$E,5,FALSE))</f>
        <v/>
      </c>
      <c r="H1931" s="23" t="str">
        <f>IF(D1931="","",VLOOKUP(D1931,MASTERLIST!$A:$E,2,FALSE))</f>
        <v/>
      </c>
      <c r="I1931" s="42"/>
      <c r="J1931" s="42"/>
      <c r="K1931" s="42"/>
      <c r="L1931" s="41" t="str">
        <f t="shared" si="301"/>
        <v/>
      </c>
      <c r="M1931" s="41" t="str">
        <f t="shared" si="302"/>
        <v/>
      </c>
      <c r="N1931" s="22" t="str">
        <f t="shared" si="299"/>
        <v xml:space="preserve"> </v>
      </c>
      <c r="O1931" s="22" t="str">
        <f t="shared" si="306"/>
        <v/>
      </c>
      <c r="P1931" s="22" t="str">
        <f t="shared" si="300"/>
        <v/>
      </c>
      <c r="Q1931" s="22" t="str">
        <f t="shared" si="307"/>
        <v>D2</v>
      </c>
    </row>
    <row r="1932" spans="1:17" x14ac:dyDescent="0.25">
      <c r="A1932" s="125" t="str">
        <f t="shared" si="303"/>
        <v/>
      </c>
      <c r="B1932" s="123" t="str">
        <f t="shared" si="304"/>
        <v/>
      </c>
      <c r="C1932" s="125" t="str">
        <f t="shared" si="305"/>
        <v/>
      </c>
      <c r="D1932" s="42"/>
      <c r="E1932" s="23" t="str">
        <f>IF(D1932="","",VLOOKUP(D1932,MASTERLIST!$A:$E,3,FALSE))</f>
        <v/>
      </c>
      <c r="F1932" s="23" t="str">
        <f>IF(D1932="","",VLOOKUP(D1932,MASTERLIST!$A:$E,4,FALSE))</f>
        <v/>
      </c>
      <c r="G1932" s="23" t="str">
        <f>IF(D1932="","",VLOOKUP(D1932,MASTERLIST!$A:$E,5,FALSE))</f>
        <v/>
      </c>
      <c r="H1932" s="23" t="str">
        <f>IF(D1932="","",VLOOKUP(D1932,MASTERLIST!$A:$E,2,FALSE))</f>
        <v/>
      </c>
      <c r="I1932" s="42"/>
      <c r="J1932" s="42"/>
      <c r="K1932" s="42"/>
      <c r="L1932" s="41" t="str">
        <f t="shared" si="301"/>
        <v/>
      </c>
      <c r="M1932" s="41" t="str">
        <f t="shared" si="302"/>
        <v/>
      </c>
      <c r="N1932" s="22" t="str">
        <f t="shared" si="299"/>
        <v xml:space="preserve"> </v>
      </c>
      <c r="O1932" s="22" t="str">
        <f t="shared" si="306"/>
        <v/>
      </c>
      <c r="P1932" s="22" t="str">
        <f t="shared" si="300"/>
        <v/>
      </c>
      <c r="Q1932" s="22" t="str">
        <f t="shared" si="307"/>
        <v>D2</v>
      </c>
    </row>
    <row r="1933" spans="1:17" x14ac:dyDescent="0.25">
      <c r="A1933" s="125" t="str">
        <f t="shared" si="303"/>
        <v/>
      </c>
      <c r="B1933" s="123" t="str">
        <f t="shared" si="304"/>
        <v/>
      </c>
      <c r="C1933" s="125" t="str">
        <f t="shared" si="305"/>
        <v/>
      </c>
      <c r="D1933" s="42"/>
      <c r="E1933" s="23" t="str">
        <f>IF(D1933="","",VLOOKUP(D1933,MASTERLIST!$A:$E,3,FALSE))</f>
        <v/>
      </c>
      <c r="F1933" s="23" t="str">
        <f>IF(D1933="","",VLOOKUP(D1933,MASTERLIST!$A:$E,4,FALSE))</f>
        <v/>
      </c>
      <c r="G1933" s="23" t="str">
        <f>IF(D1933="","",VLOOKUP(D1933,MASTERLIST!$A:$E,5,FALSE))</f>
        <v/>
      </c>
      <c r="H1933" s="23" t="str">
        <f>IF(D1933="","",VLOOKUP(D1933,MASTERLIST!$A:$E,2,FALSE))</f>
        <v/>
      </c>
      <c r="I1933" s="42"/>
      <c r="J1933" s="42"/>
      <c r="K1933" s="42"/>
      <c r="L1933" s="41" t="str">
        <f t="shared" si="301"/>
        <v/>
      </c>
      <c r="M1933" s="41" t="str">
        <f t="shared" si="302"/>
        <v/>
      </c>
      <c r="N1933" s="22" t="str">
        <f t="shared" si="299"/>
        <v xml:space="preserve"> </v>
      </c>
      <c r="O1933" s="22" t="str">
        <f t="shared" si="306"/>
        <v/>
      </c>
      <c r="P1933" s="22" t="str">
        <f t="shared" si="300"/>
        <v/>
      </c>
      <c r="Q1933" s="22" t="str">
        <f t="shared" si="307"/>
        <v>D2</v>
      </c>
    </row>
    <row r="1934" spans="1:17" x14ac:dyDescent="0.25">
      <c r="A1934" s="125" t="str">
        <f t="shared" si="303"/>
        <v/>
      </c>
      <c r="B1934" s="123" t="str">
        <f t="shared" si="304"/>
        <v/>
      </c>
      <c r="C1934" s="125" t="str">
        <f t="shared" si="305"/>
        <v/>
      </c>
      <c r="D1934" s="42"/>
      <c r="E1934" s="23" t="str">
        <f>IF(D1934="","",VLOOKUP(D1934,MASTERLIST!$A:$E,3,FALSE))</f>
        <v/>
      </c>
      <c r="F1934" s="23" t="str">
        <f>IF(D1934="","",VLOOKUP(D1934,MASTERLIST!$A:$E,4,FALSE))</f>
        <v/>
      </c>
      <c r="G1934" s="23" t="str">
        <f>IF(D1934="","",VLOOKUP(D1934,MASTERLIST!$A:$E,5,FALSE))</f>
        <v/>
      </c>
      <c r="H1934" s="23" t="str">
        <f>IF(D1934="","",VLOOKUP(D1934,MASTERLIST!$A:$E,2,FALSE))</f>
        <v/>
      </c>
      <c r="I1934" s="42"/>
      <c r="J1934" s="42"/>
      <c r="K1934" s="42"/>
      <c r="L1934" s="41" t="str">
        <f t="shared" si="301"/>
        <v/>
      </c>
      <c r="M1934" s="41" t="str">
        <f t="shared" si="302"/>
        <v/>
      </c>
      <c r="N1934" s="22" t="str">
        <f t="shared" si="299"/>
        <v xml:space="preserve"> </v>
      </c>
      <c r="O1934" s="22" t="str">
        <f t="shared" si="306"/>
        <v/>
      </c>
      <c r="P1934" s="22" t="str">
        <f t="shared" si="300"/>
        <v/>
      </c>
      <c r="Q1934" s="22" t="str">
        <f t="shared" si="307"/>
        <v>D2</v>
      </c>
    </row>
    <row r="1935" spans="1:17" x14ac:dyDescent="0.25">
      <c r="A1935" s="125" t="str">
        <f t="shared" si="303"/>
        <v/>
      </c>
      <c r="B1935" s="123" t="str">
        <f t="shared" si="304"/>
        <v/>
      </c>
      <c r="C1935" s="125" t="str">
        <f t="shared" si="305"/>
        <v/>
      </c>
      <c r="D1935" s="42"/>
      <c r="E1935" s="23" t="str">
        <f>IF(D1935="","",VLOOKUP(D1935,MASTERLIST!$A:$E,3,FALSE))</f>
        <v/>
      </c>
      <c r="F1935" s="23" t="str">
        <f>IF(D1935="","",VLOOKUP(D1935,MASTERLIST!$A:$E,4,FALSE))</f>
        <v/>
      </c>
      <c r="G1935" s="23" t="str">
        <f>IF(D1935="","",VLOOKUP(D1935,MASTERLIST!$A:$E,5,FALSE))</f>
        <v/>
      </c>
      <c r="H1935" s="23" t="str">
        <f>IF(D1935="","",VLOOKUP(D1935,MASTERLIST!$A:$E,2,FALSE))</f>
        <v/>
      </c>
      <c r="I1935" s="42"/>
      <c r="J1935" s="42"/>
      <c r="K1935" s="42"/>
      <c r="L1935" s="41" t="str">
        <f t="shared" si="301"/>
        <v/>
      </c>
      <c r="M1935" s="41" t="str">
        <f t="shared" si="302"/>
        <v/>
      </c>
      <c r="N1935" s="22" t="str">
        <f t="shared" si="299"/>
        <v xml:space="preserve"> </v>
      </c>
      <c r="O1935" s="22" t="str">
        <f t="shared" si="306"/>
        <v/>
      </c>
      <c r="P1935" s="22" t="str">
        <f t="shared" si="300"/>
        <v/>
      </c>
      <c r="Q1935" s="22" t="str">
        <f t="shared" si="307"/>
        <v>D2</v>
      </c>
    </row>
    <row r="1936" spans="1:17" x14ac:dyDescent="0.25">
      <c r="A1936" s="125" t="str">
        <f t="shared" si="303"/>
        <v/>
      </c>
      <c r="B1936" s="123" t="str">
        <f t="shared" si="304"/>
        <v/>
      </c>
      <c r="C1936" s="125" t="str">
        <f t="shared" si="305"/>
        <v/>
      </c>
      <c r="D1936" s="42"/>
      <c r="E1936" s="23" t="str">
        <f>IF(D1936="","",VLOOKUP(D1936,MASTERLIST!$A:$E,3,FALSE))</f>
        <v/>
      </c>
      <c r="F1936" s="23" t="str">
        <f>IF(D1936="","",VLOOKUP(D1936,MASTERLIST!$A:$E,4,FALSE))</f>
        <v/>
      </c>
      <c r="G1936" s="23" t="str">
        <f>IF(D1936="","",VLOOKUP(D1936,MASTERLIST!$A:$E,5,FALSE))</f>
        <v/>
      </c>
      <c r="H1936" s="23" t="str">
        <f>IF(D1936="","",VLOOKUP(D1936,MASTERLIST!$A:$E,2,FALSE))</f>
        <v/>
      </c>
      <c r="I1936" s="42"/>
      <c r="J1936" s="42"/>
      <c r="K1936" s="42"/>
      <c r="L1936" s="41" t="str">
        <f t="shared" si="301"/>
        <v/>
      </c>
      <c r="M1936" s="41" t="str">
        <f t="shared" si="302"/>
        <v/>
      </c>
      <c r="N1936" s="22" t="str">
        <f t="shared" si="299"/>
        <v xml:space="preserve"> </v>
      </c>
      <c r="O1936" s="22" t="str">
        <f t="shared" si="306"/>
        <v/>
      </c>
      <c r="P1936" s="22" t="str">
        <f t="shared" si="300"/>
        <v/>
      </c>
      <c r="Q1936" s="22" t="str">
        <f t="shared" si="307"/>
        <v>D2</v>
      </c>
    </row>
    <row r="1937" spans="1:17" x14ac:dyDescent="0.25">
      <c r="A1937" s="125" t="str">
        <f t="shared" si="303"/>
        <v/>
      </c>
      <c r="B1937" s="123" t="str">
        <f t="shared" si="304"/>
        <v/>
      </c>
      <c r="C1937" s="125" t="str">
        <f t="shared" si="305"/>
        <v/>
      </c>
      <c r="D1937" s="42"/>
      <c r="E1937" s="23" t="str">
        <f>IF(D1937="","",VLOOKUP(D1937,MASTERLIST!$A:$E,3,FALSE))</f>
        <v/>
      </c>
      <c r="F1937" s="23" t="str">
        <f>IF(D1937="","",VLOOKUP(D1937,MASTERLIST!$A:$E,4,FALSE))</f>
        <v/>
      </c>
      <c r="G1937" s="23" t="str">
        <f>IF(D1937="","",VLOOKUP(D1937,MASTERLIST!$A:$E,5,FALSE))</f>
        <v/>
      </c>
      <c r="H1937" s="23" t="str">
        <f>IF(D1937="","",VLOOKUP(D1937,MASTERLIST!$A:$E,2,FALSE))</f>
        <v/>
      </c>
      <c r="I1937" s="42"/>
      <c r="J1937" s="42"/>
      <c r="K1937" s="42"/>
      <c r="L1937" s="41" t="str">
        <f t="shared" si="301"/>
        <v/>
      </c>
      <c r="M1937" s="41" t="str">
        <f t="shared" si="302"/>
        <v/>
      </c>
      <c r="N1937" s="22" t="str">
        <f t="shared" si="299"/>
        <v xml:space="preserve"> </v>
      </c>
      <c r="O1937" s="22" t="str">
        <f t="shared" si="306"/>
        <v/>
      </c>
      <c r="P1937" s="22" t="str">
        <f t="shared" si="300"/>
        <v/>
      </c>
      <c r="Q1937" s="22" t="str">
        <f t="shared" si="307"/>
        <v>D2</v>
      </c>
    </row>
    <row r="1938" spans="1:17" x14ac:dyDescent="0.25">
      <c r="A1938" s="125" t="str">
        <f t="shared" si="303"/>
        <v/>
      </c>
      <c r="B1938" s="123" t="str">
        <f t="shared" si="304"/>
        <v/>
      </c>
      <c r="C1938" s="125" t="str">
        <f t="shared" si="305"/>
        <v/>
      </c>
      <c r="D1938" s="42"/>
      <c r="E1938" s="23" t="str">
        <f>IF(D1938="","",VLOOKUP(D1938,MASTERLIST!$A:$E,3,FALSE))</f>
        <v/>
      </c>
      <c r="F1938" s="23" t="str">
        <f>IF(D1938="","",VLOOKUP(D1938,MASTERLIST!$A:$E,4,FALSE))</f>
        <v/>
      </c>
      <c r="G1938" s="23" t="str">
        <f>IF(D1938="","",VLOOKUP(D1938,MASTERLIST!$A:$E,5,FALSE))</f>
        <v/>
      </c>
      <c r="H1938" s="23" t="str">
        <f>IF(D1938="","",VLOOKUP(D1938,MASTERLIST!$A:$E,2,FALSE))</f>
        <v/>
      </c>
      <c r="I1938" s="42"/>
      <c r="J1938" s="42"/>
      <c r="K1938" s="42"/>
      <c r="L1938" s="41" t="str">
        <f t="shared" si="301"/>
        <v/>
      </c>
      <c r="M1938" s="41" t="str">
        <f t="shared" si="302"/>
        <v/>
      </c>
      <c r="N1938" s="22" t="str">
        <f t="shared" si="299"/>
        <v xml:space="preserve"> </v>
      </c>
      <c r="O1938" s="22" t="str">
        <f t="shared" si="306"/>
        <v/>
      </c>
      <c r="P1938" s="22" t="str">
        <f t="shared" si="300"/>
        <v/>
      </c>
      <c r="Q1938" s="22" t="str">
        <f t="shared" si="307"/>
        <v>D2</v>
      </c>
    </row>
    <row r="1939" spans="1:17" x14ac:dyDescent="0.25">
      <c r="A1939" s="125" t="str">
        <f t="shared" si="303"/>
        <v/>
      </c>
      <c r="B1939" s="123" t="str">
        <f t="shared" si="304"/>
        <v/>
      </c>
      <c r="C1939" s="125" t="str">
        <f t="shared" si="305"/>
        <v/>
      </c>
      <c r="D1939" s="42"/>
      <c r="E1939" s="23" t="str">
        <f>IF(D1939="","",VLOOKUP(D1939,MASTERLIST!$A:$E,3,FALSE))</f>
        <v/>
      </c>
      <c r="F1939" s="23" t="str">
        <f>IF(D1939="","",VLOOKUP(D1939,MASTERLIST!$A:$E,4,FALSE))</f>
        <v/>
      </c>
      <c r="G1939" s="23" t="str">
        <f>IF(D1939="","",VLOOKUP(D1939,MASTERLIST!$A:$E,5,FALSE))</f>
        <v/>
      </c>
      <c r="H1939" s="23" t="str">
        <f>IF(D1939="","",VLOOKUP(D1939,MASTERLIST!$A:$E,2,FALSE))</f>
        <v/>
      </c>
      <c r="I1939" s="42"/>
      <c r="J1939" s="42"/>
      <c r="K1939" s="42"/>
      <c r="L1939" s="41" t="str">
        <f t="shared" si="301"/>
        <v/>
      </c>
      <c r="M1939" s="41" t="str">
        <f t="shared" si="302"/>
        <v/>
      </c>
      <c r="N1939" s="22" t="str">
        <f t="shared" si="299"/>
        <v xml:space="preserve"> </v>
      </c>
      <c r="O1939" s="22" t="str">
        <f t="shared" si="306"/>
        <v/>
      </c>
      <c r="P1939" s="22" t="str">
        <f t="shared" si="300"/>
        <v/>
      </c>
      <c r="Q1939" s="22" t="str">
        <f t="shared" si="307"/>
        <v>D2</v>
      </c>
    </row>
    <row r="1940" spans="1:17" x14ac:dyDescent="0.25">
      <c r="A1940" s="125" t="str">
        <f t="shared" si="303"/>
        <v/>
      </c>
      <c r="B1940" s="123" t="str">
        <f t="shared" si="304"/>
        <v/>
      </c>
      <c r="C1940" s="125" t="str">
        <f t="shared" si="305"/>
        <v/>
      </c>
      <c r="D1940" s="42"/>
      <c r="E1940" s="23" t="str">
        <f>IF(D1940="","",VLOOKUP(D1940,MASTERLIST!$A:$E,3,FALSE))</f>
        <v/>
      </c>
      <c r="F1940" s="23" t="str">
        <f>IF(D1940="","",VLOOKUP(D1940,MASTERLIST!$A:$E,4,FALSE))</f>
        <v/>
      </c>
      <c r="G1940" s="23" t="str">
        <f>IF(D1940="","",VLOOKUP(D1940,MASTERLIST!$A:$E,5,FALSE))</f>
        <v/>
      </c>
      <c r="H1940" s="23" t="str">
        <f>IF(D1940="","",VLOOKUP(D1940,MASTERLIST!$A:$E,2,FALSE))</f>
        <v/>
      </c>
      <c r="I1940" s="42"/>
      <c r="J1940" s="42"/>
      <c r="K1940" s="42"/>
      <c r="L1940" s="41" t="str">
        <f t="shared" si="301"/>
        <v/>
      </c>
      <c r="M1940" s="41" t="str">
        <f t="shared" si="302"/>
        <v/>
      </c>
      <c r="N1940" s="22" t="str">
        <f t="shared" si="299"/>
        <v xml:space="preserve"> </v>
      </c>
      <c r="O1940" s="22" t="str">
        <f t="shared" si="306"/>
        <v/>
      </c>
      <c r="P1940" s="22" t="str">
        <f t="shared" si="300"/>
        <v/>
      </c>
      <c r="Q1940" s="22" t="str">
        <f t="shared" si="307"/>
        <v>D2</v>
      </c>
    </row>
    <row r="1941" spans="1:17" x14ac:dyDescent="0.25">
      <c r="A1941" s="125" t="str">
        <f t="shared" si="303"/>
        <v/>
      </c>
      <c r="B1941" s="123" t="str">
        <f t="shared" si="304"/>
        <v/>
      </c>
      <c r="C1941" s="125" t="str">
        <f t="shared" si="305"/>
        <v/>
      </c>
      <c r="D1941" s="42"/>
      <c r="E1941" s="23" t="str">
        <f>IF(D1941="","",VLOOKUP(D1941,MASTERLIST!$A:$E,3,FALSE))</f>
        <v/>
      </c>
      <c r="F1941" s="23" t="str">
        <f>IF(D1941="","",VLOOKUP(D1941,MASTERLIST!$A:$E,4,FALSE))</f>
        <v/>
      </c>
      <c r="G1941" s="23" t="str">
        <f>IF(D1941="","",VLOOKUP(D1941,MASTERLIST!$A:$E,5,FALSE))</f>
        <v/>
      </c>
      <c r="H1941" s="23" t="str">
        <f>IF(D1941="","",VLOOKUP(D1941,MASTERLIST!$A:$E,2,FALSE))</f>
        <v/>
      </c>
      <c r="I1941" s="42"/>
      <c r="J1941" s="42"/>
      <c r="K1941" s="42"/>
      <c r="L1941" s="41" t="str">
        <f t="shared" si="301"/>
        <v/>
      </c>
      <c r="M1941" s="41" t="str">
        <f t="shared" si="302"/>
        <v/>
      </c>
      <c r="N1941" s="22" t="str">
        <f t="shared" si="299"/>
        <v xml:space="preserve"> </v>
      </c>
      <c r="O1941" s="22" t="str">
        <f t="shared" si="306"/>
        <v/>
      </c>
      <c r="P1941" s="22" t="str">
        <f t="shared" si="300"/>
        <v/>
      </c>
      <c r="Q1941" s="22" t="str">
        <f t="shared" si="307"/>
        <v>D2</v>
      </c>
    </row>
    <row r="1942" spans="1:17" x14ac:dyDescent="0.25">
      <c r="A1942" s="125" t="str">
        <f t="shared" si="303"/>
        <v/>
      </c>
      <c r="B1942" s="123" t="str">
        <f t="shared" si="304"/>
        <v/>
      </c>
      <c r="C1942" s="125" t="str">
        <f t="shared" si="305"/>
        <v/>
      </c>
      <c r="D1942" s="42"/>
      <c r="E1942" s="23" t="str">
        <f>IF(D1942="","",VLOOKUP(D1942,MASTERLIST!$A:$E,3,FALSE))</f>
        <v/>
      </c>
      <c r="F1942" s="23" t="str">
        <f>IF(D1942="","",VLOOKUP(D1942,MASTERLIST!$A:$E,4,FALSE))</f>
        <v/>
      </c>
      <c r="G1942" s="23" t="str">
        <f>IF(D1942="","",VLOOKUP(D1942,MASTERLIST!$A:$E,5,FALSE))</f>
        <v/>
      </c>
      <c r="H1942" s="23" t="str">
        <f>IF(D1942="","",VLOOKUP(D1942,MASTERLIST!$A:$E,2,FALSE))</f>
        <v/>
      </c>
      <c r="I1942" s="42"/>
      <c r="J1942" s="42"/>
      <c r="K1942" s="42"/>
      <c r="L1942" s="41" t="str">
        <f t="shared" si="301"/>
        <v/>
      </c>
      <c r="M1942" s="41" t="str">
        <f t="shared" si="302"/>
        <v/>
      </c>
      <c r="N1942" s="22" t="str">
        <f t="shared" si="299"/>
        <v xml:space="preserve"> </v>
      </c>
      <c r="O1942" s="22" t="str">
        <f t="shared" si="306"/>
        <v/>
      </c>
      <c r="P1942" s="22" t="str">
        <f t="shared" si="300"/>
        <v/>
      </c>
      <c r="Q1942" s="22" t="str">
        <f t="shared" si="307"/>
        <v>D2</v>
      </c>
    </row>
    <row r="1943" spans="1:17" x14ac:dyDescent="0.25">
      <c r="A1943" s="125" t="str">
        <f t="shared" si="303"/>
        <v/>
      </c>
      <c r="B1943" s="123" t="str">
        <f t="shared" si="304"/>
        <v/>
      </c>
      <c r="C1943" s="125" t="str">
        <f t="shared" si="305"/>
        <v/>
      </c>
      <c r="D1943" s="42"/>
      <c r="E1943" s="23" t="str">
        <f>IF(D1943="","",VLOOKUP(D1943,MASTERLIST!$A:$E,3,FALSE))</f>
        <v/>
      </c>
      <c r="F1943" s="23" t="str">
        <f>IF(D1943="","",VLOOKUP(D1943,MASTERLIST!$A:$E,4,FALSE))</f>
        <v/>
      </c>
      <c r="G1943" s="23" t="str">
        <f>IF(D1943="","",VLOOKUP(D1943,MASTERLIST!$A:$E,5,FALSE))</f>
        <v/>
      </c>
      <c r="H1943" s="23" t="str">
        <f>IF(D1943="","",VLOOKUP(D1943,MASTERLIST!$A:$E,2,FALSE))</f>
        <v/>
      </c>
      <c r="I1943" s="42"/>
      <c r="J1943" s="42"/>
      <c r="K1943" s="42"/>
      <c r="L1943" s="41" t="str">
        <f t="shared" si="301"/>
        <v/>
      </c>
      <c r="M1943" s="41" t="str">
        <f t="shared" si="302"/>
        <v/>
      </c>
      <c r="N1943" s="22" t="str">
        <f t="shared" si="299"/>
        <v xml:space="preserve"> </v>
      </c>
      <c r="O1943" s="22" t="str">
        <f t="shared" si="306"/>
        <v/>
      </c>
      <c r="P1943" s="22" t="str">
        <f t="shared" si="300"/>
        <v/>
      </c>
      <c r="Q1943" s="22" t="str">
        <f t="shared" si="307"/>
        <v>D2</v>
      </c>
    </row>
    <row r="1944" spans="1:17" x14ac:dyDescent="0.25">
      <c r="A1944" s="125" t="str">
        <f t="shared" si="303"/>
        <v/>
      </c>
      <c r="B1944" s="123" t="str">
        <f t="shared" si="304"/>
        <v/>
      </c>
      <c r="C1944" s="125" t="str">
        <f t="shared" si="305"/>
        <v/>
      </c>
      <c r="D1944" s="42"/>
      <c r="E1944" s="23" t="str">
        <f>IF(D1944="","",VLOOKUP(D1944,MASTERLIST!$A:$E,3,FALSE))</f>
        <v/>
      </c>
      <c r="F1944" s="23" t="str">
        <f>IF(D1944="","",VLOOKUP(D1944,MASTERLIST!$A:$E,4,FALSE))</f>
        <v/>
      </c>
      <c r="G1944" s="23" t="str">
        <f>IF(D1944="","",VLOOKUP(D1944,MASTERLIST!$A:$E,5,FALSE))</f>
        <v/>
      </c>
      <c r="H1944" s="23" t="str">
        <f>IF(D1944="","",VLOOKUP(D1944,MASTERLIST!$A:$E,2,FALSE))</f>
        <v/>
      </c>
      <c r="I1944" s="42"/>
      <c r="J1944" s="42"/>
      <c r="K1944" s="42"/>
      <c r="L1944" s="41" t="str">
        <f t="shared" si="301"/>
        <v/>
      </c>
      <c r="M1944" s="41" t="str">
        <f t="shared" si="302"/>
        <v/>
      </c>
      <c r="N1944" s="22" t="str">
        <f t="shared" si="299"/>
        <v xml:space="preserve"> </v>
      </c>
      <c r="O1944" s="22" t="str">
        <f t="shared" si="306"/>
        <v/>
      </c>
      <c r="P1944" s="22" t="str">
        <f t="shared" si="300"/>
        <v/>
      </c>
      <c r="Q1944" s="22" t="str">
        <f t="shared" si="307"/>
        <v>D2</v>
      </c>
    </row>
    <row r="1945" spans="1:17" x14ac:dyDescent="0.25">
      <c r="A1945" s="125" t="str">
        <f t="shared" si="303"/>
        <v/>
      </c>
      <c r="B1945" s="123" t="str">
        <f t="shared" si="304"/>
        <v/>
      </c>
      <c r="C1945" s="125" t="str">
        <f t="shared" si="305"/>
        <v/>
      </c>
      <c r="D1945" s="42"/>
      <c r="E1945" s="23" t="str">
        <f>IF(D1945="","",VLOOKUP(D1945,MASTERLIST!$A:$E,3,FALSE))</f>
        <v/>
      </c>
      <c r="F1945" s="23" t="str">
        <f>IF(D1945="","",VLOOKUP(D1945,MASTERLIST!$A:$E,4,FALSE))</f>
        <v/>
      </c>
      <c r="G1945" s="23" t="str">
        <f>IF(D1945="","",VLOOKUP(D1945,MASTERLIST!$A:$E,5,FALSE))</f>
        <v/>
      </c>
      <c r="H1945" s="23" t="str">
        <f>IF(D1945="","",VLOOKUP(D1945,MASTERLIST!$A:$E,2,FALSE))</f>
        <v/>
      </c>
      <c r="I1945" s="42"/>
      <c r="J1945" s="42"/>
      <c r="K1945" s="42"/>
      <c r="L1945" s="41" t="str">
        <f t="shared" si="301"/>
        <v/>
      </c>
      <c r="M1945" s="41" t="str">
        <f t="shared" si="302"/>
        <v/>
      </c>
      <c r="N1945" s="22" t="str">
        <f t="shared" si="299"/>
        <v xml:space="preserve"> </v>
      </c>
      <c r="O1945" s="22" t="str">
        <f t="shared" si="306"/>
        <v/>
      </c>
      <c r="P1945" s="22" t="str">
        <f t="shared" si="300"/>
        <v/>
      </c>
      <c r="Q1945" s="22" t="str">
        <f t="shared" si="307"/>
        <v>D2</v>
      </c>
    </row>
    <row r="1946" spans="1:17" x14ac:dyDescent="0.25">
      <c r="A1946" s="125" t="str">
        <f t="shared" si="303"/>
        <v/>
      </c>
      <c r="B1946" s="123" t="str">
        <f t="shared" si="304"/>
        <v/>
      </c>
      <c r="C1946" s="125" t="str">
        <f t="shared" si="305"/>
        <v/>
      </c>
      <c r="D1946" s="42"/>
      <c r="E1946" s="23" t="str">
        <f>IF(D1946="","",VLOOKUP(D1946,MASTERLIST!$A:$E,3,FALSE))</f>
        <v/>
      </c>
      <c r="F1946" s="23" t="str">
        <f>IF(D1946="","",VLOOKUP(D1946,MASTERLIST!$A:$E,4,FALSE))</f>
        <v/>
      </c>
      <c r="G1946" s="23" t="str">
        <f>IF(D1946="","",VLOOKUP(D1946,MASTERLIST!$A:$E,5,FALSE))</f>
        <v/>
      </c>
      <c r="H1946" s="23" t="str">
        <f>IF(D1946="","",VLOOKUP(D1946,MASTERLIST!$A:$E,2,FALSE))</f>
        <v/>
      </c>
      <c r="I1946" s="42"/>
      <c r="J1946" s="42"/>
      <c r="K1946" s="42"/>
      <c r="L1946" s="41" t="str">
        <f t="shared" si="301"/>
        <v/>
      </c>
      <c r="M1946" s="41" t="str">
        <f t="shared" si="302"/>
        <v/>
      </c>
      <c r="N1946" s="22" t="str">
        <f t="shared" ref="N1946:N2009" si="308">CONCATENATE(E1946," ",F1946)</f>
        <v xml:space="preserve"> </v>
      </c>
      <c r="O1946" s="22" t="str">
        <f t="shared" si="306"/>
        <v/>
      </c>
      <c r="P1946" s="22" t="str">
        <f t="shared" ref="P1946:P2009" si="309">IF(I1946="",IF(J1946="","",$J$1),$I$1)</f>
        <v/>
      </c>
      <c r="Q1946" s="22" t="str">
        <f t="shared" si="307"/>
        <v>D2</v>
      </c>
    </row>
    <row r="1947" spans="1:17" x14ac:dyDescent="0.25">
      <c r="A1947" s="125" t="str">
        <f t="shared" si="303"/>
        <v/>
      </c>
      <c r="B1947" s="123" t="str">
        <f t="shared" si="304"/>
        <v/>
      </c>
      <c r="C1947" s="125" t="str">
        <f t="shared" si="305"/>
        <v/>
      </c>
      <c r="D1947" s="42"/>
      <c r="E1947" s="23" t="str">
        <f>IF(D1947="","",VLOOKUP(D1947,MASTERLIST!$A:$E,3,FALSE))</f>
        <v/>
      </c>
      <c r="F1947" s="23" t="str">
        <f>IF(D1947="","",VLOOKUP(D1947,MASTERLIST!$A:$E,4,FALSE))</f>
        <v/>
      </c>
      <c r="G1947" s="23" t="str">
        <f>IF(D1947="","",VLOOKUP(D1947,MASTERLIST!$A:$E,5,FALSE))</f>
        <v/>
      </c>
      <c r="H1947" s="23" t="str">
        <f>IF(D1947="","",VLOOKUP(D1947,MASTERLIST!$A:$E,2,FALSE))</f>
        <v/>
      </c>
      <c r="I1947" s="42"/>
      <c r="J1947" s="42"/>
      <c r="K1947" s="42"/>
      <c r="L1947" s="41" t="str">
        <f t="shared" si="301"/>
        <v/>
      </c>
      <c r="M1947" s="41" t="str">
        <f t="shared" si="302"/>
        <v/>
      </c>
      <c r="N1947" s="22" t="str">
        <f t="shared" si="308"/>
        <v xml:space="preserve"> </v>
      </c>
      <c r="O1947" s="22" t="str">
        <f t="shared" si="306"/>
        <v/>
      </c>
      <c r="P1947" s="22" t="str">
        <f t="shared" si="309"/>
        <v/>
      </c>
      <c r="Q1947" s="22" t="str">
        <f t="shared" si="307"/>
        <v>D2</v>
      </c>
    </row>
    <row r="1948" spans="1:17" x14ac:dyDescent="0.25">
      <c r="A1948" s="125" t="str">
        <f t="shared" si="303"/>
        <v/>
      </c>
      <c r="B1948" s="123" t="str">
        <f t="shared" si="304"/>
        <v/>
      </c>
      <c r="C1948" s="125" t="str">
        <f t="shared" si="305"/>
        <v/>
      </c>
      <c r="D1948" s="42"/>
      <c r="E1948" s="23" t="str">
        <f>IF(D1948="","",VLOOKUP(D1948,MASTERLIST!$A:$E,3,FALSE))</f>
        <v/>
      </c>
      <c r="F1948" s="23" t="str">
        <f>IF(D1948="","",VLOOKUP(D1948,MASTERLIST!$A:$E,4,FALSE))</f>
        <v/>
      </c>
      <c r="G1948" s="23" t="str">
        <f>IF(D1948="","",VLOOKUP(D1948,MASTERLIST!$A:$E,5,FALSE))</f>
        <v/>
      </c>
      <c r="H1948" s="23" t="str">
        <f>IF(D1948="","",VLOOKUP(D1948,MASTERLIST!$A:$E,2,FALSE))</f>
        <v/>
      </c>
      <c r="I1948" s="42"/>
      <c r="J1948" s="42"/>
      <c r="K1948" s="42"/>
      <c r="L1948" s="41" t="str">
        <f t="shared" si="301"/>
        <v/>
      </c>
      <c r="M1948" s="41" t="str">
        <f t="shared" si="302"/>
        <v/>
      </c>
      <c r="N1948" s="22" t="str">
        <f t="shared" si="308"/>
        <v xml:space="preserve"> </v>
      </c>
      <c r="O1948" s="22" t="str">
        <f t="shared" si="306"/>
        <v/>
      </c>
      <c r="P1948" s="22" t="str">
        <f t="shared" si="309"/>
        <v/>
      </c>
      <c r="Q1948" s="22" t="str">
        <f t="shared" si="307"/>
        <v>D2</v>
      </c>
    </row>
    <row r="1949" spans="1:17" x14ac:dyDescent="0.25">
      <c r="A1949" s="125" t="str">
        <f t="shared" si="303"/>
        <v/>
      </c>
      <c r="B1949" s="123" t="str">
        <f t="shared" si="304"/>
        <v/>
      </c>
      <c r="C1949" s="125" t="str">
        <f t="shared" si="305"/>
        <v/>
      </c>
      <c r="D1949" s="42"/>
      <c r="E1949" s="23" t="str">
        <f>IF(D1949="","",VLOOKUP(D1949,MASTERLIST!$A:$E,3,FALSE))</f>
        <v/>
      </c>
      <c r="F1949" s="23" t="str">
        <f>IF(D1949="","",VLOOKUP(D1949,MASTERLIST!$A:$E,4,FALSE))</f>
        <v/>
      </c>
      <c r="G1949" s="23" t="str">
        <f>IF(D1949="","",VLOOKUP(D1949,MASTERLIST!$A:$E,5,FALSE))</f>
        <v/>
      </c>
      <c r="H1949" s="23" t="str">
        <f>IF(D1949="","",VLOOKUP(D1949,MASTERLIST!$A:$E,2,FALSE))</f>
        <v/>
      </c>
      <c r="I1949" s="42"/>
      <c r="J1949" s="42"/>
      <c r="K1949" s="42"/>
      <c r="L1949" s="41" t="str">
        <f t="shared" ref="L1949:L2012" si="310">IF(K1949="","",IF(I1949="",ROUND(HLOOKUP(J1949,kgList,K1949,FALSE),1),ROUND(HLOOKUP(I1949,kgList,K1949,FALSE),1)))</f>
        <v/>
      </c>
      <c r="M1949" s="41" t="str">
        <f t="shared" ref="M1949:M2012" si="311">IF(L1949="","",IF(COUNTA(I1949:J1949)&gt;1,"Edible or Inedible",IF(COUNTA(I1949)=1,L1949*1,IF(COUNTA(J1949)=1,L1949*1,"ERROR"))))</f>
        <v/>
      </c>
      <c r="N1949" s="22" t="str">
        <f t="shared" si="308"/>
        <v xml:space="preserve"> </v>
      </c>
      <c r="O1949" s="22" t="str">
        <f t="shared" si="306"/>
        <v/>
      </c>
      <c r="P1949" s="22" t="str">
        <f t="shared" si="309"/>
        <v/>
      </c>
      <c r="Q1949" s="22" t="str">
        <f t="shared" si="307"/>
        <v>D2</v>
      </c>
    </row>
    <row r="1950" spans="1:17" x14ac:dyDescent="0.25">
      <c r="A1950" s="125" t="str">
        <f t="shared" si="303"/>
        <v/>
      </c>
      <c r="B1950" s="123" t="str">
        <f t="shared" si="304"/>
        <v/>
      </c>
      <c r="C1950" s="125" t="str">
        <f t="shared" si="305"/>
        <v/>
      </c>
      <c r="D1950" s="42"/>
      <c r="E1950" s="23" t="str">
        <f>IF(D1950="","",VLOOKUP(D1950,MASTERLIST!$A:$E,3,FALSE))</f>
        <v/>
      </c>
      <c r="F1950" s="23" t="str">
        <f>IF(D1950="","",VLOOKUP(D1950,MASTERLIST!$A:$E,4,FALSE))</f>
        <v/>
      </c>
      <c r="G1950" s="23" t="str">
        <f>IF(D1950="","",VLOOKUP(D1950,MASTERLIST!$A:$E,5,FALSE))</f>
        <v/>
      </c>
      <c r="H1950" s="23" t="str">
        <f>IF(D1950="","",VLOOKUP(D1950,MASTERLIST!$A:$E,2,FALSE))</f>
        <v/>
      </c>
      <c r="I1950" s="42"/>
      <c r="J1950" s="42"/>
      <c r="K1950" s="42"/>
      <c r="L1950" s="41" t="str">
        <f t="shared" si="310"/>
        <v/>
      </c>
      <c r="M1950" s="41" t="str">
        <f t="shared" si="311"/>
        <v/>
      </c>
      <c r="N1950" s="22" t="str">
        <f t="shared" si="308"/>
        <v xml:space="preserve"> </v>
      </c>
      <c r="O1950" s="22" t="str">
        <f t="shared" si="306"/>
        <v/>
      </c>
      <c r="P1950" s="22" t="str">
        <f t="shared" si="309"/>
        <v/>
      </c>
      <c r="Q1950" s="22" t="str">
        <f t="shared" si="307"/>
        <v>D2</v>
      </c>
    </row>
    <row r="1951" spans="1:17" x14ac:dyDescent="0.25">
      <c r="A1951" s="125" t="str">
        <f t="shared" si="303"/>
        <v/>
      </c>
      <c r="B1951" s="123" t="str">
        <f t="shared" si="304"/>
        <v/>
      </c>
      <c r="C1951" s="125" t="str">
        <f t="shared" si="305"/>
        <v/>
      </c>
      <c r="D1951" s="42"/>
      <c r="E1951" s="23" t="str">
        <f>IF(D1951="","",VLOOKUP(D1951,MASTERLIST!$A:$E,3,FALSE))</f>
        <v/>
      </c>
      <c r="F1951" s="23" t="str">
        <f>IF(D1951="","",VLOOKUP(D1951,MASTERLIST!$A:$E,4,FALSE))</f>
        <v/>
      </c>
      <c r="G1951" s="23" t="str">
        <f>IF(D1951="","",VLOOKUP(D1951,MASTERLIST!$A:$E,5,FALSE))</f>
        <v/>
      </c>
      <c r="H1951" s="23" t="str">
        <f>IF(D1951="","",VLOOKUP(D1951,MASTERLIST!$A:$E,2,FALSE))</f>
        <v/>
      </c>
      <c r="I1951" s="42"/>
      <c r="J1951" s="42"/>
      <c r="K1951" s="42"/>
      <c r="L1951" s="41" t="str">
        <f t="shared" si="310"/>
        <v/>
      </c>
      <c r="M1951" s="41" t="str">
        <f t="shared" si="311"/>
        <v/>
      </c>
      <c r="N1951" s="22" t="str">
        <f t="shared" si="308"/>
        <v xml:space="preserve"> </v>
      </c>
      <c r="O1951" s="22" t="str">
        <f t="shared" si="306"/>
        <v/>
      </c>
      <c r="P1951" s="22" t="str">
        <f t="shared" si="309"/>
        <v/>
      </c>
      <c r="Q1951" s="22" t="str">
        <f t="shared" si="307"/>
        <v>D2</v>
      </c>
    </row>
    <row r="1952" spans="1:17" x14ac:dyDescent="0.25">
      <c r="A1952" s="125" t="str">
        <f t="shared" si="303"/>
        <v/>
      </c>
      <c r="B1952" s="123" t="str">
        <f t="shared" si="304"/>
        <v/>
      </c>
      <c r="C1952" s="125" t="str">
        <f t="shared" si="305"/>
        <v/>
      </c>
      <c r="D1952" s="42"/>
      <c r="E1952" s="23" t="str">
        <f>IF(D1952="","",VLOOKUP(D1952,MASTERLIST!$A:$E,3,FALSE))</f>
        <v/>
      </c>
      <c r="F1952" s="23" t="str">
        <f>IF(D1952="","",VLOOKUP(D1952,MASTERLIST!$A:$E,4,FALSE))</f>
        <v/>
      </c>
      <c r="G1952" s="23" t="str">
        <f>IF(D1952="","",VLOOKUP(D1952,MASTERLIST!$A:$E,5,FALSE))</f>
        <v/>
      </c>
      <c r="H1952" s="23" t="str">
        <f>IF(D1952="","",VLOOKUP(D1952,MASTERLIST!$A:$E,2,FALSE))</f>
        <v/>
      </c>
      <c r="I1952" s="42"/>
      <c r="J1952" s="42"/>
      <c r="K1952" s="42"/>
      <c r="L1952" s="41" t="str">
        <f t="shared" si="310"/>
        <v/>
      </c>
      <c r="M1952" s="41" t="str">
        <f t="shared" si="311"/>
        <v/>
      </c>
      <c r="N1952" s="22" t="str">
        <f t="shared" si="308"/>
        <v xml:space="preserve"> </v>
      </c>
      <c r="O1952" s="22" t="str">
        <f t="shared" si="306"/>
        <v/>
      </c>
      <c r="P1952" s="22" t="str">
        <f t="shared" si="309"/>
        <v/>
      </c>
      <c r="Q1952" s="22" t="str">
        <f t="shared" si="307"/>
        <v>D2</v>
      </c>
    </row>
    <row r="1953" spans="1:17" x14ac:dyDescent="0.25">
      <c r="A1953" s="125" t="str">
        <f t="shared" si="303"/>
        <v/>
      </c>
      <c r="B1953" s="123" t="str">
        <f t="shared" si="304"/>
        <v/>
      </c>
      <c r="C1953" s="125" t="str">
        <f t="shared" si="305"/>
        <v/>
      </c>
      <c r="D1953" s="42"/>
      <c r="E1953" s="23" t="str">
        <f>IF(D1953="","",VLOOKUP(D1953,MASTERLIST!$A:$E,3,FALSE))</f>
        <v/>
      </c>
      <c r="F1953" s="23" t="str">
        <f>IF(D1953="","",VLOOKUP(D1953,MASTERLIST!$A:$E,4,FALSE))</f>
        <v/>
      </c>
      <c r="G1953" s="23" t="str">
        <f>IF(D1953="","",VLOOKUP(D1953,MASTERLIST!$A:$E,5,FALSE))</f>
        <v/>
      </c>
      <c r="H1953" s="23" t="str">
        <f>IF(D1953="","",VLOOKUP(D1953,MASTERLIST!$A:$E,2,FALSE))</f>
        <v/>
      </c>
      <c r="I1953" s="42"/>
      <c r="J1953" s="42"/>
      <c r="K1953" s="42"/>
      <c r="L1953" s="41" t="str">
        <f t="shared" si="310"/>
        <v/>
      </c>
      <c r="M1953" s="41" t="str">
        <f t="shared" si="311"/>
        <v/>
      </c>
      <c r="N1953" s="22" t="str">
        <f t="shared" si="308"/>
        <v xml:space="preserve"> </v>
      </c>
      <c r="O1953" s="22" t="str">
        <f t="shared" si="306"/>
        <v/>
      </c>
      <c r="P1953" s="22" t="str">
        <f t="shared" si="309"/>
        <v/>
      </c>
      <c r="Q1953" s="22" t="str">
        <f t="shared" si="307"/>
        <v>D2</v>
      </c>
    </row>
    <row r="1954" spans="1:17" x14ac:dyDescent="0.25">
      <c r="A1954" s="125" t="str">
        <f t="shared" si="303"/>
        <v/>
      </c>
      <c r="B1954" s="123" t="str">
        <f t="shared" si="304"/>
        <v/>
      </c>
      <c r="C1954" s="125" t="str">
        <f t="shared" si="305"/>
        <v/>
      </c>
      <c r="D1954" s="42"/>
      <c r="E1954" s="23" t="str">
        <f>IF(D1954="","",VLOOKUP(D1954,MASTERLIST!$A:$E,3,FALSE))</f>
        <v/>
      </c>
      <c r="F1954" s="23" t="str">
        <f>IF(D1954="","",VLOOKUP(D1954,MASTERLIST!$A:$E,4,FALSE))</f>
        <v/>
      </c>
      <c r="G1954" s="23" t="str">
        <f>IF(D1954="","",VLOOKUP(D1954,MASTERLIST!$A:$E,5,FALSE))</f>
        <v/>
      </c>
      <c r="H1954" s="23" t="str">
        <f>IF(D1954="","",VLOOKUP(D1954,MASTERLIST!$A:$E,2,FALSE))</f>
        <v/>
      </c>
      <c r="I1954" s="42"/>
      <c r="J1954" s="42"/>
      <c r="K1954" s="42"/>
      <c r="L1954" s="41" t="str">
        <f t="shared" si="310"/>
        <v/>
      </c>
      <c r="M1954" s="41" t="str">
        <f t="shared" si="311"/>
        <v/>
      </c>
      <c r="N1954" s="22" t="str">
        <f t="shared" si="308"/>
        <v xml:space="preserve"> </v>
      </c>
      <c r="O1954" s="22" t="str">
        <f t="shared" si="306"/>
        <v/>
      </c>
      <c r="P1954" s="22" t="str">
        <f t="shared" si="309"/>
        <v/>
      </c>
      <c r="Q1954" s="22" t="str">
        <f t="shared" si="307"/>
        <v>D2</v>
      </c>
    </row>
    <row r="1955" spans="1:17" x14ac:dyDescent="0.25">
      <c r="A1955" s="125" t="str">
        <f t="shared" si="303"/>
        <v/>
      </c>
      <c r="B1955" s="123" t="str">
        <f t="shared" si="304"/>
        <v/>
      </c>
      <c r="C1955" s="125" t="str">
        <f t="shared" si="305"/>
        <v/>
      </c>
      <c r="D1955" s="42"/>
      <c r="E1955" s="23" t="str">
        <f>IF(D1955="","",VLOOKUP(D1955,MASTERLIST!$A:$E,3,FALSE))</f>
        <v/>
      </c>
      <c r="F1955" s="23" t="str">
        <f>IF(D1955="","",VLOOKUP(D1955,MASTERLIST!$A:$E,4,FALSE))</f>
        <v/>
      </c>
      <c r="G1955" s="23" t="str">
        <f>IF(D1955="","",VLOOKUP(D1955,MASTERLIST!$A:$E,5,FALSE))</f>
        <v/>
      </c>
      <c r="H1955" s="23" t="str">
        <f>IF(D1955="","",VLOOKUP(D1955,MASTERLIST!$A:$E,2,FALSE))</f>
        <v/>
      </c>
      <c r="I1955" s="42"/>
      <c r="J1955" s="42"/>
      <c r="K1955" s="42"/>
      <c r="L1955" s="41" t="str">
        <f t="shared" si="310"/>
        <v/>
      </c>
      <c r="M1955" s="41" t="str">
        <f t="shared" si="311"/>
        <v/>
      </c>
      <c r="N1955" s="22" t="str">
        <f t="shared" si="308"/>
        <v xml:space="preserve"> </v>
      </c>
      <c r="O1955" s="22" t="str">
        <f t="shared" si="306"/>
        <v/>
      </c>
      <c r="P1955" s="22" t="str">
        <f t="shared" si="309"/>
        <v/>
      </c>
      <c r="Q1955" s="22" t="str">
        <f t="shared" si="307"/>
        <v>D2</v>
      </c>
    </row>
    <row r="1956" spans="1:17" x14ac:dyDescent="0.25">
      <c r="A1956" s="125" t="str">
        <f t="shared" ref="A1956:A2019" si="312">IF(D1956="","",A1955)</f>
        <v/>
      </c>
      <c r="B1956" s="123" t="str">
        <f t="shared" ref="B1956:B2019" si="313">IF(D1956="","",B1955)</f>
        <v/>
      </c>
      <c r="C1956" s="125" t="str">
        <f t="shared" ref="C1956:C2019" si="314">IF(D1956="","",C1955)</f>
        <v/>
      </c>
      <c r="D1956" s="42"/>
      <c r="E1956" s="23" t="str">
        <f>IF(D1956="","",VLOOKUP(D1956,MASTERLIST!$A:$E,3,FALSE))</f>
        <v/>
      </c>
      <c r="F1956" s="23" t="str">
        <f>IF(D1956="","",VLOOKUP(D1956,MASTERLIST!$A:$E,4,FALSE))</f>
        <v/>
      </c>
      <c r="G1956" s="23" t="str">
        <f>IF(D1956="","",VLOOKUP(D1956,MASTERLIST!$A:$E,5,FALSE))</f>
        <v/>
      </c>
      <c r="H1956" s="23" t="str">
        <f>IF(D1956="","",VLOOKUP(D1956,MASTERLIST!$A:$E,2,FALSE))</f>
        <v/>
      </c>
      <c r="I1956" s="42"/>
      <c r="J1956" s="42"/>
      <c r="K1956" s="42"/>
      <c r="L1956" s="41" t="str">
        <f t="shared" si="310"/>
        <v/>
      </c>
      <c r="M1956" s="41" t="str">
        <f t="shared" si="311"/>
        <v/>
      </c>
      <c r="N1956" s="22" t="str">
        <f t="shared" si="308"/>
        <v xml:space="preserve"> </v>
      </c>
      <c r="O1956" s="22" t="str">
        <f t="shared" si="306"/>
        <v/>
      </c>
      <c r="P1956" s="22" t="str">
        <f t="shared" si="309"/>
        <v/>
      </c>
      <c r="Q1956" s="22" t="str">
        <f t="shared" si="307"/>
        <v>D2</v>
      </c>
    </row>
    <row r="1957" spans="1:17" x14ac:dyDescent="0.25">
      <c r="A1957" s="125" t="str">
        <f t="shared" si="312"/>
        <v/>
      </c>
      <c r="B1957" s="123" t="str">
        <f t="shared" si="313"/>
        <v/>
      </c>
      <c r="C1957" s="125" t="str">
        <f t="shared" si="314"/>
        <v/>
      </c>
      <c r="D1957" s="42"/>
      <c r="E1957" s="23" t="str">
        <f>IF(D1957="","",VLOOKUP(D1957,MASTERLIST!$A:$E,3,FALSE))</f>
        <v/>
      </c>
      <c r="F1957" s="23" t="str">
        <f>IF(D1957="","",VLOOKUP(D1957,MASTERLIST!$A:$E,4,FALSE))</f>
        <v/>
      </c>
      <c r="G1957" s="23" t="str">
        <f>IF(D1957="","",VLOOKUP(D1957,MASTERLIST!$A:$E,5,FALSE))</f>
        <v/>
      </c>
      <c r="H1957" s="23" t="str">
        <f>IF(D1957="","",VLOOKUP(D1957,MASTERLIST!$A:$E,2,FALSE))</f>
        <v/>
      </c>
      <c r="I1957" s="42"/>
      <c r="J1957" s="42"/>
      <c r="K1957" s="42"/>
      <c r="L1957" s="41" t="str">
        <f t="shared" si="310"/>
        <v/>
      </c>
      <c r="M1957" s="41" t="str">
        <f t="shared" si="311"/>
        <v/>
      </c>
      <c r="N1957" s="22" t="str">
        <f t="shared" si="308"/>
        <v xml:space="preserve"> </v>
      </c>
      <c r="O1957" s="22" t="str">
        <f t="shared" si="306"/>
        <v/>
      </c>
      <c r="P1957" s="22" t="str">
        <f t="shared" si="309"/>
        <v/>
      </c>
      <c r="Q1957" s="22" t="str">
        <f t="shared" si="307"/>
        <v>D2</v>
      </c>
    </row>
    <row r="1958" spans="1:17" x14ac:dyDescent="0.25">
      <c r="A1958" s="125" t="str">
        <f t="shared" si="312"/>
        <v/>
      </c>
      <c r="B1958" s="123" t="str">
        <f t="shared" si="313"/>
        <v/>
      </c>
      <c r="C1958" s="125" t="str">
        <f t="shared" si="314"/>
        <v/>
      </c>
      <c r="D1958" s="42"/>
      <c r="E1958" s="23" t="str">
        <f>IF(D1958="","",VLOOKUP(D1958,MASTERLIST!$A:$E,3,FALSE))</f>
        <v/>
      </c>
      <c r="F1958" s="23" t="str">
        <f>IF(D1958="","",VLOOKUP(D1958,MASTERLIST!$A:$E,4,FALSE))</f>
        <v/>
      </c>
      <c r="G1958" s="23" t="str">
        <f>IF(D1958="","",VLOOKUP(D1958,MASTERLIST!$A:$E,5,FALSE))</f>
        <v/>
      </c>
      <c r="H1958" s="23" t="str">
        <f>IF(D1958="","",VLOOKUP(D1958,MASTERLIST!$A:$E,2,FALSE))</f>
        <v/>
      </c>
      <c r="I1958" s="42"/>
      <c r="J1958" s="42"/>
      <c r="K1958" s="42"/>
      <c r="L1958" s="41" t="str">
        <f t="shared" si="310"/>
        <v/>
      </c>
      <c r="M1958" s="41" t="str">
        <f t="shared" si="311"/>
        <v/>
      </c>
      <c r="N1958" s="22" t="str">
        <f t="shared" si="308"/>
        <v xml:space="preserve"> </v>
      </c>
      <c r="O1958" s="22" t="str">
        <f t="shared" si="306"/>
        <v/>
      </c>
      <c r="P1958" s="22" t="str">
        <f t="shared" si="309"/>
        <v/>
      </c>
      <c r="Q1958" s="22" t="str">
        <f t="shared" si="307"/>
        <v>D2</v>
      </c>
    </row>
    <row r="1959" spans="1:17" x14ac:dyDescent="0.25">
      <c r="A1959" s="125" t="str">
        <f t="shared" si="312"/>
        <v/>
      </c>
      <c r="B1959" s="123" t="str">
        <f t="shared" si="313"/>
        <v/>
      </c>
      <c r="C1959" s="125" t="str">
        <f t="shared" si="314"/>
        <v/>
      </c>
      <c r="D1959" s="42"/>
      <c r="E1959" s="23" t="str">
        <f>IF(D1959="","",VLOOKUP(D1959,MASTERLIST!$A:$E,3,FALSE))</f>
        <v/>
      </c>
      <c r="F1959" s="23" t="str">
        <f>IF(D1959="","",VLOOKUP(D1959,MASTERLIST!$A:$E,4,FALSE))</f>
        <v/>
      </c>
      <c r="G1959" s="23" t="str">
        <f>IF(D1959="","",VLOOKUP(D1959,MASTERLIST!$A:$E,5,FALSE))</f>
        <v/>
      </c>
      <c r="H1959" s="23" t="str">
        <f>IF(D1959="","",VLOOKUP(D1959,MASTERLIST!$A:$E,2,FALSE))</f>
        <v/>
      </c>
      <c r="I1959" s="42"/>
      <c r="J1959" s="42"/>
      <c r="K1959" s="42"/>
      <c r="L1959" s="41" t="str">
        <f t="shared" si="310"/>
        <v/>
      </c>
      <c r="M1959" s="41" t="str">
        <f t="shared" si="311"/>
        <v/>
      </c>
      <c r="N1959" s="22" t="str">
        <f t="shared" si="308"/>
        <v xml:space="preserve"> </v>
      </c>
      <c r="O1959" s="22" t="str">
        <f t="shared" si="306"/>
        <v/>
      </c>
      <c r="P1959" s="22" t="str">
        <f t="shared" si="309"/>
        <v/>
      </c>
      <c r="Q1959" s="22" t="str">
        <f t="shared" si="307"/>
        <v>D2</v>
      </c>
    </row>
    <row r="1960" spans="1:17" x14ac:dyDescent="0.25">
      <c r="A1960" s="125" t="str">
        <f t="shared" si="312"/>
        <v/>
      </c>
      <c r="B1960" s="123" t="str">
        <f t="shared" si="313"/>
        <v/>
      </c>
      <c r="C1960" s="125" t="str">
        <f t="shared" si="314"/>
        <v/>
      </c>
      <c r="D1960" s="42"/>
      <c r="E1960" s="23" t="str">
        <f>IF(D1960="","",VLOOKUP(D1960,MASTERLIST!$A:$E,3,FALSE))</f>
        <v/>
      </c>
      <c r="F1960" s="23" t="str">
        <f>IF(D1960="","",VLOOKUP(D1960,MASTERLIST!$A:$E,4,FALSE))</f>
        <v/>
      </c>
      <c r="G1960" s="23" t="str">
        <f>IF(D1960="","",VLOOKUP(D1960,MASTERLIST!$A:$E,5,FALSE))</f>
        <v/>
      </c>
      <c r="H1960" s="23" t="str">
        <f>IF(D1960="","",VLOOKUP(D1960,MASTERLIST!$A:$E,2,FALSE))</f>
        <v/>
      </c>
      <c r="I1960" s="42"/>
      <c r="J1960" s="42"/>
      <c r="K1960" s="42"/>
      <c r="L1960" s="41" t="str">
        <f t="shared" si="310"/>
        <v/>
      </c>
      <c r="M1960" s="41" t="str">
        <f t="shared" si="311"/>
        <v/>
      </c>
      <c r="N1960" s="22" t="str">
        <f t="shared" si="308"/>
        <v xml:space="preserve"> </v>
      </c>
      <c r="O1960" s="22" t="str">
        <f t="shared" si="306"/>
        <v/>
      </c>
      <c r="P1960" s="22" t="str">
        <f t="shared" si="309"/>
        <v/>
      </c>
      <c r="Q1960" s="22" t="str">
        <f t="shared" si="307"/>
        <v>D2</v>
      </c>
    </row>
    <row r="1961" spans="1:17" x14ac:dyDescent="0.25">
      <c r="A1961" s="125" t="str">
        <f t="shared" si="312"/>
        <v/>
      </c>
      <c r="B1961" s="123" t="str">
        <f t="shared" si="313"/>
        <v/>
      </c>
      <c r="C1961" s="125" t="str">
        <f t="shared" si="314"/>
        <v/>
      </c>
      <c r="D1961" s="42"/>
      <c r="E1961" s="23" t="str">
        <f>IF(D1961="","",VLOOKUP(D1961,MASTERLIST!$A:$E,3,FALSE))</f>
        <v/>
      </c>
      <c r="F1961" s="23" t="str">
        <f>IF(D1961="","",VLOOKUP(D1961,MASTERLIST!$A:$E,4,FALSE))</f>
        <v/>
      </c>
      <c r="G1961" s="23" t="str">
        <f>IF(D1961="","",VLOOKUP(D1961,MASTERLIST!$A:$E,5,FALSE))</f>
        <v/>
      </c>
      <c r="H1961" s="23" t="str">
        <f>IF(D1961="","",VLOOKUP(D1961,MASTERLIST!$A:$E,2,FALSE))</f>
        <v/>
      </c>
      <c r="I1961" s="42"/>
      <c r="J1961" s="42"/>
      <c r="K1961" s="42"/>
      <c r="L1961" s="41" t="str">
        <f t="shared" si="310"/>
        <v/>
      </c>
      <c r="M1961" s="41" t="str">
        <f t="shared" si="311"/>
        <v/>
      </c>
      <c r="N1961" s="22" t="str">
        <f t="shared" si="308"/>
        <v xml:space="preserve"> </v>
      </c>
      <c r="O1961" s="22" t="str">
        <f t="shared" si="306"/>
        <v/>
      </c>
      <c r="P1961" s="22" t="str">
        <f t="shared" si="309"/>
        <v/>
      </c>
      <c r="Q1961" s="22" t="str">
        <f t="shared" si="307"/>
        <v>D2</v>
      </c>
    </row>
    <row r="1962" spans="1:17" x14ac:dyDescent="0.25">
      <c r="A1962" s="125" t="str">
        <f t="shared" si="312"/>
        <v/>
      </c>
      <c r="B1962" s="123" t="str">
        <f t="shared" si="313"/>
        <v/>
      </c>
      <c r="C1962" s="125" t="str">
        <f t="shared" si="314"/>
        <v/>
      </c>
      <c r="D1962" s="42"/>
      <c r="E1962" s="23" t="str">
        <f>IF(D1962="","",VLOOKUP(D1962,MASTERLIST!$A:$E,3,FALSE))</f>
        <v/>
      </c>
      <c r="F1962" s="23" t="str">
        <f>IF(D1962="","",VLOOKUP(D1962,MASTERLIST!$A:$E,4,FALSE))</f>
        <v/>
      </c>
      <c r="G1962" s="23" t="str">
        <f>IF(D1962="","",VLOOKUP(D1962,MASTERLIST!$A:$E,5,FALSE))</f>
        <v/>
      </c>
      <c r="H1962" s="23" t="str">
        <f>IF(D1962="","",VLOOKUP(D1962,MASTERLIST!$A:$E,2,FALSE))</f>
        <v/>
      </c>
      <c r="I1962" s="42"/>
      <c r="J1962" s="42"/>
      <c r="K1962" s="42"/>
      <c r="L1962" s="41" t="str">
        <f t="shared" si="310"/>
        <v/>
      </c>
      <c r="M1962" s="41" t="str">
        <f t="shared" si="311"/>
        <v/>
      </c>
      <c r="N1962" s="22" t="str">
        <f t="shared" si="308"/>
        <v xml:space="preserve"> </v>
      </c>
      <c r="O1962" s="22" t="str">
        <f t="shared" si="306"/>
        <v/>
      </c>
      <c r="P1962" s="22" t="str">
        <f t="shared" si="309"/>
        <v/>
      </c>
      <c r="Q1962" s="22" t="str">
        <f t="shared" si="307"/>
        <v>D2</v>
      </c>
    </row>
    <row r="1963" spans="1:17" x14ac:dyDescent="0.25">
      <c r="A1963" s="125" t="str">
        <f t="shared" si="312"/>
        <v/>
      </c>
      <c r="B1963" s="123" t="str">
        <f t="shared" si="313"/>
        <v/>
      </c>
      <c r="C1963" s="125" t="str">
        <f t="shared" si="314"/>
        <v/>
      </c>
      <c r="D1963" s="42"/>
      <c r="E1963" s="23" t="str">
        <f>IF(D1963="","",VLOOKUP(D1963,MASTERLIST!$A:$E,3,FALSE))</f>
        <v/>
      </c>
      <c r="F1963" s="23" t="str">
        <f>IF(D1963="","",VLOOKUP(D1963,MASTERLIST!$A:$E,4,FALSE))</f>
        <v/>
      </c>
      <c r="G1963" s="23" t="str">
        <f>IF(D1963="","",VLOOKUP(D1963,MASTERLIST!$A:$E,5,FALSE))</f>
        <v/>
      </c>
      <c r="H1963" s="23" t="str">
        <f>IF(D1963="","",VLOOKUP(D1963,MASTERLIST!$A:$E,2,FALSE))</f>
        <v/>
      </c>
      <c r="I1963" s="42"/>
      <c r="J1963" s="42"/>
      <c r="K1963" s="42"/>
      <c r="L1963" s="41" t="str">
        <f t="shared" si="310"/>
        <v/>
      </c>
      <c r="M1963" s="41" t="str">
        <f t="shared" si="311"/>
        <v/>
      </c>
      <c r="N1963" s="22" t="str">
        <f t="shared" si="308"/>
        <v xml:space="preserve"> </v>
      </c>
      <c r="O1963" s="22" t="str">
        <f t="shared" si="306"/>
        <v/>
      </c>
      <c r="P1963" s="22" t="str">
        <f t="shared" si="309"/>
        <v/>
      </c>
      <c r="Q1963" s="22" t="str">
        <f t="shared" si="307"/>
        <v>D2</v>
      </c>
    </row>
    <row r="1964" spans="1:17" x14ac:dyDescent="0.25">
      <c r="A1964" s="125" t="str">
        <f t="shared" si="312"/>
        <v/>
      </c>
      <c r="B1964" s="123" t="str">
        <f t="shared" si="313"/>
        <v/>
      </c>
      <c r="C1964" s="125" t="str">
        <f t="shared" si="314"/>
        <v/>
      </c>
      <c r="D1964" s="42"/>
      <c r="E1964" s="23" t="str">
        <f>IF(D1964="","",VLOOKUP(D1964,MASTERLIST!$A:$E,3,FALSE))</f>
        <v/>
      </c>
      <c r="F1964" s="23" t="str">
        <f>IF(D1964="","",VLOOKUP(D1964,MASTERLIST!$A:$E,4,FALSE))</f>
        <v/>
      </c>
      <c r="G1964" s="23" t="str">
        <f>IF(D1964="","",VLOOKUP(D1964,MASTERLIST!$A:$E,5,FALSE))</f>
        <v/>
      </c>
      <c r="H1964" s="23" t="str">
        <f>IF(D1964="","",VLOOKUP(D1964,MASTERLIST!$A:$E,2,FALSE))</f>
        <v/>
      </c>
      <c r="I1964" s="42"/>
      <c r="J1964" s="42"/>
      <c r="K1964" s="42"/>
      <c r="L1964" s="41" t="str">
        <f t="shared" si="310"/>
        <v/>
      </c>
      <c r="M1964" s="41" t="str">
        <f t="shared" si="311"/>
        <v/>
      </c>
      <c r="N1964" s="22" t="str">
        <f t="shared" si="308"/>
        <v xml:space="preserve"> </v>
      </c>
      <c r="O1964" s="22" t="str">
        <f t="shared" si="306"/>
        <v/>
      </c>
      <c r="P1964" s="22" t="str">
        <f t="shared" si="309"/>
        <v/>
      </c>
      <c r="Q1964" s="22" t="str">
        <f t="shared" si="307"/>
        <v>D2</v>
      </c>
    </row>
    <row r="1965" spans="1:17" x14ac:dyDescent="0.25">
      <c r="A1965" s="125" t="str">
        <f t="shared" si="312"/>
        <v/>
      </c>
      <c r="B1965" s="123" t="str">
        <f t="shared" si="313"/>
        <v/>
      </c>
      <c r="C1965" s="125" t="str">
        <f t="shared" si="314"/>
        <v/>
      </c>
      <c r="D1965" s="42"/>
      <c r="E1965" s="23" t="str">
        <f>IF(D1965="","",VLOOKUP(D1965,MASTERLIST!$A:$E,3,FALSE))</f>
        <v/>
      </c>
      <c r="F1965" s="23" t="str">
        <f>IF(D1965="","",VLOOKUP(D1965,MASTERLIST!$A:$E,4,FALSE))</f>
        <v/>
      </c>
      <c r="G1965" s="23" t="str">
        <f>IF(D1965="","",VLOOKUP(D1965,MASTERLIST!$A:$E,5,FALSE))</f>
        <v/>
      </c>
      <c r="H1965" s="23" t="str">
        <f>IF(D1965="","",VLOOKUP(D1965,MASTERLIST!$A:$E,2,FALSE))</f>
        <v/>
      </c>
      <c r="I1965" s="42"/>
      <c r="J1965" s="42"/>
      <c r="K1965" s="42"/>
      <c r="L1965" s="41" t="str">
        <f t="shared" si="310"/>
        <v/>
      </c>
      <c r="M1965" s="41" t="str">
        <f t="shared" si="311"/>
        <v/>
      </c>
      <c r="N1965" s="22" t="str">
        <f t="shared" si="308"/>
        <v xml:space="preserve"> </v>
      </c>
      <c r="O1965" s="22" t="str">
        <f t="shared" si="306"/>
        <v/>
      </c>
      <c r="P1965" s="22" t="str">
        <f t="shared" si="309"/>
        <v/>
      </c>
      <c r="Q1965" s="22" t="str">
        <f t="shared" si="307"/>
        <v>D2</v>
      </c>
    </row>
    <row r="1966" spans="1:17" x14ac:dyDescent="0.25">
      <c r="A1966" s="125" t="str">
        <f t="shared" si="312"/>
        <v/>
      </c>
      <c r="B1966" s="123" t="str">
        <f t="shared" si="313"/>
        <v/>
      </c>
      <c r="C1966" s="125" t="str">
        <f t="shared" si="314"/>
        <v/>
      </c>
      <c r="D1966" s="42"/>
      <c r="E1966" s="23" t="str">
        <f>IF(D1966="","",VLOOKUP(D1966,MASTERLIST!$A:$E,3,FALSE))</f>
        <v/>
      </c>
      <c r="F1966" s="23" t="str">
        <f>IF(D1966="","",VLOOKUP(D1966,MASTERLIST!$A:$E,4,FALSE))</f>
        <v/>
      </c>
      <c r="G1966" s="23" t="str">
        <f>IF(D1966="","",VLOOKUP(D1966,MASTERLIST!$A:$E,5,FALSE))</f>
        <v/>
      </c>
      <c r="H1966" s="23" t="str">
        <f>IF(D1966="","",VLOOKUP(D1966,MASTERLIST!$A:$E,2,FALSE))</f>
        <v/>
      </c>
      <c r="I1966" s="42"/>
      <c r="J1966" s="42"/>
      <c r="K1966" s="42"/>
      <c r="L1966" s="41" t="str">
        <f t="shared" si="310"/>
        <v/>
      </c>
      <c r="M1966" s="41" t="str">
        <f t="shared" si="311"/>
        <v/>
      </c>
      <c r="N1966" s="22" t="str">
        <f t="shared" si="308"/>
        <v xml:space="preserve"> </v>
      </c>
      <c r="O1966" s="22" t="str">
        <f t="shared" si="306"/>
        <v/>
      </c>
      <c r="P1966" s="22" t="str">
        <f t="shared" si="309"/>
        <v/>
      </c>
      <c r="Q1966" s="22" t="str">
        <f t="shared" si="307"/>
        <v>D2</v>
      </c>
    </row>
    <row r="1967" spans="1:17" x14ac:dyDescent="0.25">
      <c r="A1967" s="125" t="str">
        <f t="shared" si="312"/>
        <v/>
      </c>
      <c r="B1967" s="123" t="str">
        <f t="shared" si="313"/>
        <v/>
      </c>
      <c r="C1967" s="125" t="str">
        <f t="shared" si="314"/>
        <v/>
      </c>
      <c r="D1967" s="42"/>
      <c r="E1967" s="23" t="str">
        <f>IF(D1967="","",VLOOKUP(D1967,MASTERLIST!$A:$E,3,FALSE))</f>
        <v/>
      </c>
      <c r="F1967" s="23" t="str">
        <f>IF(D1967="","",VLOOKUP(D1967,MASTERLIST!$A:$E,4,FALSE))</f>
        <v/>
      </c>
      <c r="G1967" s="23" t="str">
        <f>IF(D1967="","",VLOOKUP(D1967,MASTERLIST!$A:$E,5,FALSE))</f>
        <v/>
      </c>
      <c r="H1967" s="23" t="str">
        <f>IF(D1967="","",VLOOKUP(D1967,MASTERLIST!$A:$E,2,FALSE))</f>
        <v/>
      </c>
      <c r="I1967" s="42"/>
      <c r="J1967" s="42"/>
      <c r="K1967" s="42"/>
      <c r="L1967" s="41" t="str">
        <f t="shared" si="310"/>
        <v/>
      </c>
      <c r="M1967" s="41" t="str">
        <f t="shared" si="311"/>
        <v/>
      </c>
      <c r="N1967" s="22" t="str">
        <f t="shared" si="308"/>
        <v xml:space="preserve"> </v>
      </c>
      <c r="O1967" s="22" t="str">
        <f t="shared" si="306"/>
        <v/>
      </c>
      <c r="P1967" s="22" t="str">
        <f t="shared" si="309"/>
        <v/>
      </c>
      <c r="Q1967" s="22" t="str">
        <f t="shared" si="307"/>
        <v>D2</v>
      </c>
    </row>
    <row r="1968" spans="1:17" x14ac:dyDescent="0.25">
      <c r="A1968" s="125" t="str">
        <f t="shared" si="312"/>
        <v/>
      </c>
      <c r="B1968" s="123" t="str">
        <f t="shared" si="313"/>
        <v/>
      </c>
      <c r="C1968" s="125" t="str">
        <f t="shared" si="314"/>
        <v/>
      </c>
      <c r="D1968" s="42"/>
      <c r="E1968" s="23" t="str">
        <f>IF(D1968="","",VLOOKUP(D1968,MASTERLIST!$A:$E,3,FALSE))</f>
        <v/>
      </c>
      <c r="F1968" s="23" t="str">
        <f>IF(D1968="","",VLOOKUP(D1968,MASTERLIST!$A:$E,4,FALSE))</f>
        <v/>
      </c>
      <c r="G1968" s="23" t="str">
        <f>IF(D1968="","",VLOOKUP(D1968,MASTERLIST!$A:$E,5,FALSE))</f>
        <v/>
      </c>
      <c r="H1968" s="23" t="str">
        <f>IF(D1968="","",VLOOKUP(D1968,MASTERLIST!$A:$E,2,FALSE))</f>
        <v/>
      </c>
      <c r="I1968" s="42"/>
      <c r="J1968" s="42"/>
      <c r="K1968" s="42"/>
      <c r="L1968" s="41" t="str">
        <f t="shared" si="310"/>
        <v/>
      </c>
      <c r="M1968" s="41" t="str">
        <f t="shared" si="311"/>
        <v/>
      </c>
      <c r="N1968" s="22" t="str">
        <f t="shared" si="308"/>
        <v xml:space="preserve"> </v>
      </c>
      <c r="O1968" s="22" t="str">
        <f t="shared" si="306"/>
        <v/>
      </c>
      <c r="P1968" s="22" t="str">
        <f t="shared" si="309"/>
        <v/>
      </c>
      <c r="Q1968" s="22" t="str">
        <f t="shared" si="307"/>
        <v>D2</v>
      </c>
    </row>
    <row r="1969" spans="1:17" x14ac:dyDescent="0.25">
      <c r="A1969" s="125" t="str">
        <f t="shared" si="312"/>
        <v/>
      </c>
      <c r="B1969" s="123" t="str">
        <f t="shared" si="313"/>
        <v/>
      </c>
      <c r="C1969" s="125" t="str">
        <f t="shared" si="314"/>
        <v/>
      </c>
      <c r="D1969" s="42"/>
      <c r="E1969" s="23" t="str">
        <f>IF(D1969="","",VLOOKUP(D1969,MASTERLIST!$A:$E,3,FALSE))</f>
        <v/>
      </c>
      <c r="F1969" s="23" t="str">
        <f>IF(D1969="","",VLOOKUP(D1969,MASTERLIST!$A:$E,4,FALSE))</f>
        <v/>
      </c>
      <c r="G1969" s="23" t="str">
        <f>IF(D1969="","",VLOOKUP(D1969,MASTERLIST!$A:$E,5,FALSE))</f>
        <v/>
      </c>
      <c r="H1969" s="23" t="str">
        <f>IF(D1969="","",VLOOKUP(D1969,MASTERLIST!$A:$E,2,FALSE))</f>
        <v/>
      </c>
      <c r="I1969" s="42"/>
      <c r="J1969" s="42"/>
      <c r="K1969" s="42"/>
      <c r="L1969" s="41" t="str">
        <f t="shared" si="310"/>
        <v/>
      </c>
      <c r="M1969" s="41" t="str">
        <f t="shared" si="311"/>
        <v/>
      </c>
      <c r="N1969" s="22" t="str">
        <f t="shared" si="308"/>
        <v xml:space="preserve"> </v>
      </c>
      <c r="O1969" s="22" t="str">
        <f t="shared" si="306"/>
        <v/>
      </c>
      <c r="P1969" s="22" t="str">
        <f t="shared" si="309"/>
        <v/>
      </c>
      <c r="Q1969" s="22" t="str">
        <f t="shared" si="307"/>
        <v>D2</v>
      </c>
    </row>
    <row r="1970" spans="1:17" x14ac:dyDescent="0.25">
      <c r="A1970" s="125" t="str">
        <f t="shared" si="312"/>
        <v/>
      </c>
      <c r="B1970" s="123" t="str">
        <f t="shared" si="313"/>
        <v/>
      </c>
      <c r="C1970" s="125" t="str">
        <f t="shared" si="314"/>
        <v/>
      </c>
      <c r="D1970" s="42"/>
      <c r="E1970" s="23" t="str">
        <f>IF(D1970="","",VLOOKUP(D1970,MASTERLIST!$A:$E,3,FALSE))</f>
        <v/>
      </c>
      <c r="F1970" s="23" t="str">
        <f>IF(D1970="","",VLOOKUP(D1970,MASTERLIST!$A:$E,4,FALSE))</f>
        <v/>
      </c>
      <c r="G1970" s="23" t="str">
        <f>IF(D1970="","",VLOOKUP(D1970,MASTERLIST!$A:$E,5,FALSE))</f>
        <v/>
      </c>
      <c r="H1970" s="23" t="str">
        <f>IF(D1970="","",VLOOKUP(D1970,MASTERLIST!$A:$E,2,FALSE))</f>
        <v/>
      </c>
      <c r="I1970" s="42"/>
      <c r="J1970" s="42"/>
      <c r="K1970" s="42"/>
      <c r="L1970" s="41" t="str">
        <f t="shared" si="310"/>
        <v/>
      </c>
      <c r="M1970" s="41" t="str">
        <f t="shared" si="311"/>
        <v/>
      </c>
      <c r="N1970" s="22" t="str">
        <f t="shared" si="308"/>
        <v xml:space="preserve"> </v>
      </c>
      <c r="O1970" s="22" t="str">
        <f t="shared" si="306"/>
        <v/>
      </c>
      <c r="P1970" s="22" t="str">
        <f t="shared" si="309"/>
        <v/>
      </c>
      <c r="Q1970" s="22" t="str">
        <f t="shared" si="307"/>
        <v>D2</v>
      </c>
    </row>
    <row r="1971" spans="1:17" x14ac:dyDescent="0.25">
      <c r="A1971" s="125" t="str">
        <f t="shared" si="312"/>
        <v/>
      </c>
      <c r="B1971" s="123" t="str">
        <f t="shared" si="313"/>
        <v/>
      </c>
      <c r="C1971" s="125" t="str">
        <f t="shared" si="314"/>
        <v/>
      </c>
      <c r="D1971" s="42"/>
      <c r="E1971" s="23" t="str">
        <f>IF(D1971="","",VLOOKUP(D1971,MASTERLIST!$A:$E,3,FALSE))</f>
        <v/>
      </c>
      <c r="F1971" s="23" t="str">
        <f>IF(D1971="","",VLOOKUP(D1971,MASTERLIST!$A:$E,4,FALSE))</f>
        <v/>
      </c>
      <c r="G1971" s="23" t="str">
        <f>IF(D1971="","",VLOOKUP(D1971,MASTERLIST!$A:$E,5,FALSE))</f>
        <v/>
      </c>
      <c r="H1971" s="23" t="str">
        <f>IF(D1971="","",VLOOKUP(D1971,MASTERLIST!$A:$E,2,FALSE))</f>
        <v/>
      </c>
      <c r="I1971" s="42"/>
      <c r="J1971" s="42"/>
      <c r="K1971" s="42"/>
      <c r="L1971" s="41" t="str">
        <f t="shared" si="310"/>
        <v/>
      </c>
      <c r="M1971" s="41" t="str">
        <f t="shared" si="311"/>
        <v/>
      </c>
      <c r="N1971" s="22" t="str">
        <f t="shared" si="308"/>
        <v xml:space="preserve"> </v>
      </c>
      <c r="O1971" s="22" t="str">
        <f t="shared" si="306"/>
        <v/>
      </c>
      <c r="P1971" s="22" t="str">
        <f t="shared" si="309"/>
        <v/>
      </c>
      <c r="Q1971" s="22" t="str">
        <f t="shared" si="307"/>
        <v>D2</v>
      </c>
    </row>
    <row r="1972" spans="1:17" x14ac:dyDescent="0.25">
      <c r="A1972" s="125" t="str">
        <f t="shared" si="312"/>
        <v/>
      </c>
      <c r="B1972" s="123" t="str">
        <f t="shared" si="313"/>
        <v/>
      </c>
      <c r="C1972" s="125" t="str">
        <f t="shared" si="314"/>
        <v/>
      </c>
      <c r="D1972" s="42"/>
      <c r="E1972" s="23" t="str">
        <f>IF(D1972="","",VLOOKUP(D1972,MASTERLIST!$A:$E,3,FALSE))</f>
        <v/>
      </c>
      <c r="F1972" s="23" t="str">
        <f>IF(D1972="","",VLOOKUP(D1972,MASTERLIST!$A:$E,4,FALSE))</f>
        <v/>
      </c>
      <c r="G1972" s="23" t="str">
        <f>IF(D1972="","",VLOOKUP(D1972,MASTERLIST!$A:$E,5,FALSE))</f>
        <v/>
      </c>
      <c r="H1972" s="23" t="str">
        <f>IF(D1972="","",VLOOKUP(D1972,MASTERLIST!$A:$E,2,FALSE))</f>
        <v/>
      </c>
      <c r="I1972" s="42"/>
      <c r="J1972" s="42"/>
      <c r="K1972" s="42"/>
      <c r="L1972" s="41" t="str">
        <f t="shared" si="310"/>
        <v/>
      </c>
      <c r="M1972" s="41" t="str">
        <f t="shared" si="311"/>
        <v/>
      </c>
      <c r="N1972" s="22" t="str">
        <f t="shared" si="308"/>
        <v xml:space="preserve"> </v>
      </c>
      <c r="O1972" s="22" t="str">
        <f t="shared" si="306"/>
        <v/>
      </c>
      <c r="P1972" s="22" t="str">
        <f t="shared" si="309"/>
        <v/>
      </c>
      <c r="Q1972" s="22" t="str">
        <f t="shared" si="307"/>
        <v>D2</v>
      </c>
    </row>
    <row r="1973" spans="1:17" x14ac:dyDescent="0.25">
      <c r="A1973" s="125" t="str">
        <f t="shared" si="312"/>
        <v/>
      </c>
      <c r="B1973" s="123" t="str">
        <f t="shared" si="313"/>
        <v/>
      </c>
      <c r="C1973" s="125" t="str">
        <f t="shared" si="314"/>
        <v/>
      </c>
      <c r="D1973" s="42"/>
      <c r="E1973" s="23" t="str">
        <f>IF(D1973="","",VLOOKUP(D1973,MASTERLIST!$A:$E,3,FALSE))</f>
        <v/>
      </c>
      <c r="F1973" s="23" t="str">
        <f>IF(D1973="","",VLOOKUP(D1973,MASTERLIST!$A:$E,4,FALSE))</f>
        <v/>
      </c>
      <c r="G1973" s="23" t="str">
        <f>IF(D1973="","",VLOOKUP(D1973,MASTERLIST!$A:$E,5,FALSE))</f>
        <v/>
      </c>
      <c r="H1973" s="23" t="str">
        <f>IF(D1973="","",VLOOKUP(D1973,MASTERLIST!$A:$E,2,FALSE))</f>
        <v/>
      </c>
      <c r="I1973" s="42"/>
      <c r="J1973" s="42"/>
      <c r="K1973" s="42"/>
      <c r="L1973" s="41" t="str">
        <f t="shared" si="310"/>
        <v/>
      </c>
      <c r="M1973" s="41" t="str">
        <f t="shared" si="311"/>
        <v/>
      </c>
      <c r="N1973" s="22" t="str">
        <f t="shared" si="308"/>
        <v xml:space="preserve"> </v>
      </c>
      <c r="O1973" s="22" t="str">
        <f t="shared" si="306"/>
        <v/>
      </c>
      <c r="P1973" s="22" t="str">
        <f t="shared" si="309"/>
        <v/>
      </c>
      <c r="Q1973" s="22" t="str">
        <f t="shared" si="307"/>
        <v>D2</v>
      </c>
    </row>
    <row r="1974" spans="1:17" x14ac:dyDescent="0.25">
      <c r="A1974" s="125" t="str">
        <f t="shared" si="312"/>
        <v/>
      </c>
      <c r="B1974" s="123" t="str">
        <f t="shared" si="313"/>
        <v/>
      </c>
      <c r="C1974" s="125" t="str">
        <f t="shared" si="314"/>
        <v/>
      </c>
      <c r="D1974" s="42"/>
      <c r="E1974" s="23" t="str">
        <f>IF(D1974="","",VLOOKUP(D1974,MASTERLIST!$A:$E,3,FALSE))</f>
        <v/>
      </c>
      <c r="F1974" s="23" t="str">
        <f>IF(D1974="","",VLOOKUP(D1974,MASTERLIST!$A:$E,4,FALSE))</f>
        <v/>
      </c>
      <c r="G1974" s="23" t="str">
        <f>IF(D1974="","",VLOOKUP(D1974,MASTERLIST!$A:$E,5,FALSE))</f>
        <v/>
      </c>
      <c r="H1974" s="23" t="str">
        <f>IF(D1974="","",VLOOKUP(D1974,MASTERLIST!$A:$E,2,FALSE))</f>
        <v/>
      </c>
      <c r="I1974" s="42"/>
      <c r="J1974" s="42"/>
      <c r="K1974" s="42"/>
      <c r="L1974" s="41" t="str">
        <f t="shared" si="310"/>
        <v/>
      </c>
      <c r="M1974" s="41" t="str">
        <f t="shared" si="311"/>
        <v/>
      </c>
      <c r="N1974" s="22" t="str">
        <f t="shared" si="308"/>
        <v xml:space="preserve"> </v>
      </c>
      <c r="O1974" s="22" t="str">
        <f t="shared" si="306"/>
        <v/>
      </c>
      <c r="P1974" s="22" t="str">
        <f t="shared" si="309"/>
        <v/>
      </c>
      <c r="Q1974" s="22" t="str">
        <f t="shared" si="307"/>
        <v>D2</v>
      </c>
    </row>
    <row r="1975" spans="1:17" x14ac:dyDescent="0.25">
      <c r="A1975" s="125" t="str">
        <f t="shared" si="312"/>
        <v/>
      </c>
      <c r="B1975" s="123" t="str">
        <f t="shared" si="313"/>
        <v/>
      </c>
      <c r="C1975" s="125" t="str">
        <f t="shared" si="314"/>
        <v/>
      </c>
      <c r="D1975" s="42"/>
      <c r="E1975" s="23" t="str">
        <f>IF(D1975="","",VLOOKUP(D1975,MASTERLIST!$A:$E,3,FALSE))</f>
        <v/>
      </c>
      <c r="F1975" s="23" t="str">
        <f>IF(D1975="","",VLOOKUP(D1975,MASTERLIST!$A:$E,4,FALSE))</f>
        <v/>
      </c>
      <c r="G1975" s="23" t="str">
        <f>IF(D1975="","",VLOOKUP(D1975,MASTERLIST!$A:$E,5,FALSE))</f>
        <v/>
      </c>
      <c r="H1975" s="23" t="str">
        <f>IF(D1975="","",VLOOKUP(D1975,MASTERLIST!$A:$E,2,FALSE))</f>
        <v/>
      </c>
      <c r="I1975" s="42"/>
      <c r="J1975" s="42"/>
      <c r="K1975" s="42"/>
      <c r="L1975" s="41" t="str">
        <f t="shared" si="310"/>
        <v/>
      </c>
      <c r="M1975" s="41" t="str">
        <f t="shared" si="311"/>
        <v/>
      </c>
      <c r="N1975" s="22" t="str">
        <f t="shared" si="308"/>
        <v xml:space="preserve"> </v>
      </c>
      <c r="O1975" s="22" t="str">
        <f t="shared" si="306"/>
        <v/>
      </c>
      <c r="P1975" s="22" t="str">
        <f t="shared" si="309"/>
        <v/>
      </c>
      <c r="Q1975" s="22" t="str">
        <f t="shared" si="307"/>
        <v>D2</v>
      </c>
    </row>
    <row r="1976" spans="1:17" x14ac:dyDescent="0.25">
      <c r="A1976" s="125" t="str">
        <f t="shared" si="312"/>
        <v/>
      </c>
      <c r="B1976" s="123" t="str">
        <f t="shared" si="313"/>
        <v/>
      </c>
      <c r="C1976" s="125" t="str">
        <f t="shared" si="314"/>
        <v/>
      </c>
      <c r="D1976" s="42"/>
      <c r="E1976" s="23" t="str">
        <f>IF(D1976="","",VLOOKUP(D1976,MASTERLIST!$A:$E,3,FALSE))</f>
        <v/>
      </c>
      <c r="F1976" s="23" t="str">
        <f>IF(D1976="","",VLOOKUP(D1976,MASTERLIST!$A:$E,4,FALSE))</f>
        <v/>
      </c>
      <c r="G1976" s="23" t="str">
        <f>IF(D1976="","",VLOOKUP(D1976,MASTERLIST!$A:$E,5,FALSE))</f>
        <v/>
      </c>
      <c r="H1976" s="23" t="str">
        <f>IF(D1976="","",VLOOKUP(D1976,MASTERLIST!$A:$E,2,FALSE))</f>
        <v/>
      </c>
      <c r="I1976" s="42"/>
      <c r="J1976" s="42"/>
      <c r="K1976" s="42"/>
      <c r="L1976" s="41" t="str">
        <f t="shared" si="310"/>
        <v/>
      </c>
      <c r="M1976" s="41" t="str">
        <f t="shared" si="311"/>
        <v/>
      </c>
      <c r="N1976" s="22" t="str">
        <f t="shared" si="308"/>
        <v xml:space="preserve"> </v>
      </c>
      <c r="O1976" s="22" t="str">
        <f t="shared" si="306"/>
        <v/>
      </c>
      <c r="P1976" s="22" t="str">
        <f t="shared" si="309"/>
        <v/>
      </c>
      <c r="Q1976" s="22" t="str">
        <f t="shared" si="307"/>
        <v>D2</v>
      </c>
    </row>
    <row r="1977" spans="1:17" x14ac:dyDescent="0.25">
      <c r="A1977" s="125" t="str">
        <f t="shared" si="312"/>
        <v/>
      </c>
      <c r="B1977" s="123" t="str">
        <f t="shared" si="313"/>
        <v/>
      </c>
      <c r="C1977" s="125" t="str">
        <f t="shared" si="314"/>
        <v/>
      </c>
      <c r="D1977" s="42"/>
      <c r="E1977" s="23" t="str">
        <f>IF(D1977="","",VLOOKUP(D1977,MASTERLIST!$A:$E,3,FALSE))</f>
        <v/>
      </c>
      <c r="F1977" s="23" t="str">
        <f>IF(D1977="","",VLOOKUP(D1977,MASTERLIST!$A:$E,4,FALSE))</f>
        <v/>
      </c>
      <c r="G1977" s="23" t="str">
        <f>IF(D1977="","",VLOOKUP(D1977,MASTERLIST!$A:$E,5,FALSE))</f>
        <v/>
      </c>
      <c r="H1977" s="23" t="str">
        <f>IF(D1977="","",VLOOKUP(D1977,MASTERLIST!$A:$E,2,FALSE))</f>
        <v/>
      </c>
      <c r="I1977" s="42"/>
      <c r="J1977" s="42"/>
      <c r="K1977" s="42"/>
      <c r="L1977" s="41" t="str">
        <f t="shared" si="310"/>
        <v/>
      </c>
      <c r="M1977" s="41" t="str">
        <f t="shared" si="311"/>
        <v/>
      </c>
      <c r="N1977" s="22" t="str">
        <f t="shared" si="308"/>
        <v xml:space="preserve"> </v>
      </c>
      <c r="O1977" s="22" t="str">
        <f t="shared" si="306"/>
        <v/>
      </c>
      <c r="P1977" s="22" t="str">
        <f t="shared" si="309"/>
        <v/>
      </c>
      <c r="Q1977" s="22" t="str">
        <f t="shared" si="307"/>
        <v>D2</v>
      </c>
    </row>
    <row r="1978" spans="1:17" x14ac:dyDescent="0.25">
      <c r="A1978" s="125" t="str">
        <f t="shared" si="312"/>
        <v/>
      </c>
      <c r="B1978" s="123" t="str">
        <f t="shared" si="313"/>
        <v/>
      </c>
      <c r="C1978" s="125" t="str">
        <f t="shared" si="314"/>
        <v/>
      </c>
      <c r="D1978" s="42"/>
      <c r="E1978" s="23" t="str">
        <f>IF(D1978="","",VLOOKUP(D1978,MASTERLIST!$A:$E,3,FALSE))</f>
        <v/>
      </c>
      <c r="F1978" s="23" t="str">
        <f>IF(D1978="","",VLOOKUP(D1978,MASTERLIST!$A:$E,4,FALSE))</f>
        <v/>
      </c>
      <c r="G1978" s="23" t="str">
        <f>IF(D1978="","",VLOOKUP(D1978,MASTERLIST!$A:$E,5,FALSE))</f>
        <v/>
      </c>
      <c r="H1978" s="23" t="str">
        <f>IF(D1978="","",VLOOKUP(D1978,MASTERLIST!$A:$E,2,FALSE))</f>
        <v/>
      </c>
      <c r="I1978" s="42"/>
      <c r="J1978" s="42"/>
      <c r="K1978" s="42"/>
      <c r="L1978" s="41" t="str">
        <f t="shared" si="310"/>
        <v/>
      </c>
      <c r="M1978" s="41" t="str">
        <f t="shared" si="311"/>
        <v/>
      </c>
      <c r="N1978" s="22" t="str">
        <f t="shared" si="308"/>
        <v xml:space="preserve"> </v>
      </c>
      <c r="O1978" s="22" t="str">
        <f t="shared" si="306"/>
        <v/>
      </c>
      <c r="P1978" s="22" t="str">
        <f t="shared" si="309"/>
        <v/>
      </c>
      <c r="Q1978" s="22" t="str">
        <f t="shared" si="307"/>
        <v>D2</v>
      </c>
    </row>
    <row r="1979" spans="1:17" x14ac:dyDescent="0.25">
      <c r="A1979" s="125" t="str">
        <f t="shared" si="312"/>
        <v/>
      </c>
      <c r="B1979" s="123" t="str">
        <f t="shared" si="313"/>
        <v/>
      </c>
      <c r="C1979" s="125" t="str">
        <f t="shared" si="314"/>
        <v/>
      </c>
      <c r="D1979" s="42"/>
      <c r="E1979" s="23" t="str">
        <f>IF(D1979="","",VLOOKUP(D1979,MASTERLIST!$A:$E,3,FALSE))</f>
        <v/>
      </c>
      <c r="F1979" s="23" t="str">
        <f>IF(D1979="","",VLOOKUP(D1979,MASTERLIST!$A:$E,4,FALSE))</f>
        <v/>
      </c>
      <c r="G1979" s="23" t="str">
        <f>IF(D1979="","",VLOOKUP(D1979,MASTERLIST!$A:$E,5,FALSE))</f>
        <v/>
      </c>
      <c r="H1979" s="23" t="str">
        <f>IF(D1979="","",VLOOKUP(D1979,MASTERLIST!$A:$E,2,FALSE))</f>
        <v/>
      </c>
      <c r="I1979" s="42"/>
      <c r="J1979" s="42"/>
      <c r="K1979" s="42"/>
      <c r="L1979" s="41" t="str">
        <f t="shared" si="310"/>
        <v/>
      </c>
      <c r="M1979" s="41" t="str">
        <f t="shared" si="311"/>
        <v/>
      </c>
      <c r="N1979" s="22" t="str">
        <f t="shared" si="308"/>
        <v xml:space="preserve"> </v>
      </c>
      <c r="O1979" s="22" t="str">
        <f t="shared" si="306"/>
        <v/>
      </c>
      <c r="P1979" s="22" t="str">
        <f t="shared" si="309"/>
        <v/>
      </c>
      <c r="Q1979" s="22" t="str">
        <f t="shared" si="307"/>
        <v>D2</v>
      </c>
    </row>
    <row r="1980" spans="1:17" x14ac:dyDescent="0.25">
      <c r="A1980" s="125" t="str">
        <f t="shared" si="312"/>
        <v/>
      </c>
      <c r="B1980" s="123" t="str">
        <f t="shared" si="313"/>
        <v/>
      </c>
      <c r="C1980" s="125" t="str">
        <f t="shared" si="314"/>
        <v/>
      </c>
      <c r="D1980" s="42"/>
      <c r="E1980" s="23" t="str">
        <f>IF(D1980="","",VLOOKUP(D1980,MASTERLIST!$A:$E,3,FALSE))</f>
        <v/>
      </c>
      <c r="F1980" s="23" t="str">
        <f>IF(D1980="","",VLOOKUP(D1980,MASTERLIST!$A:$E,4,FALSE))</f>
        <v/>
      </c>
      <c r="G1980" s="23" t="str">
        <f>IF(D1980="","",VLOOKUP(D1980,MASTERLIST!$A:$E,5,FALSE))</f>
        <v/>
      </c>
      <c r="H1980" s="23" t="str">
        <f>IF(D1980="","",VLOOKUP(D1980,MASTERLIST!$A:$E,2,FALSE))</f>
        <v/>
      </c>
      <c r="I1980" s="42"/>
      <c r="J1980" s="42"/>
      <c r="K1980" s="42"/>
      <c r="L1980" s="41" t="str">
        <f t="shared" si="310"/>
        <v/>
      </c>
      <c r="M1980" s="41" t="str">
        <f t="shared" si="311"/>
        <v/>
      </c>
      <c r="N1980" s="22" t="str">
        <f t="shared" si="308"/>
        <v xml:space="preserve"> </v>
      </c>
      <c r="O1980" s="22" t="str">
        <f t="shared" si="306"/>
        <v/>
      </c>
      <c r="P1980" s="22" t="str">
        <f t="shared" si="309"/>
        <v/>
      </c>
      <c r="Q1980" s="22" t="str">
        <f t="shared" si="307"/>
        <v>D2</v>
      </c>
    </row>
    <row r="1981" spans="1:17" x14ac:dyDescent="0.25">
      <c r="A1981" s="125" t="str">
        <f t="shared" si="312"/>
        <v/>
      </c>
      <c r="B1981" s="123" t="str">
        <f t="shared" si="313"/>
        <v/>
      </c>
      <c r="C1981" s="125" t="str">
        <f t="shared" si="314"/>
        <v/>
      </c>
      <c r="D1981" s="42"/>
      <c r="E1981" s="23" t="str">
        <f>IF(D1981="","",VLOOKUP(D1981,MASTERLIST!$A:$E,3,FALSE))</f>
        <v/>
      </c>
      <c r="F1981" s="23" t="str">
        <f>IF(D1981="","",VLOOKUP(D1981,MASTERLIST!$A:$E,4,FALSE))</f>
        <v/>
      </c>
      <c r="G1981" s="23" t="str">
        <f>IF(D1981="","",VLOOKUP(D1981,MASTERLIST!$A:$E,5,FALSE))</f>
        <v/>
      </c>
      <c r="H1981" s="23" t="str">
        <f>IF(D1981="","",VLOOKUP(D1981,MASTERLIST!$A:$E,2,FALSE))</f>
        <v/>
      </c>
      <c r="I1981" s="42"/>
      <c r="J1981" s="42"/>
      <c r="K1981" s="42"/>
      <c r="L1981" s="41" t="str">
        <f t="shared" si="310"/>
        <v/>
      </c>
      <c r="M1981" s="41" t="str">
        <f t="shared" si="311"/>
        <v/>
      </c>
      <c r="N1981" s="22" t="str">
        <f t="shared" si="308"/>
        <v xml:space="preserve"> </v>
      </c>
      <c r="O1981" s="22" t="str">
        <f t="shared" si="306"/>
        <v/>
      </c>
      <c r="P1981" s="22" t="str">
        <f t="shared" si="309"/>
        <v/>
      </c>
      <c r="Q1981" s="22" t="str">
        <f t="shared" si="307"/>
        <v>D2</v>
      </c>
    </row>
    <row r="1982" spans="1:17" x14ac:dyDescent="0.25">
      <c r="A1982" s="125" t="str">
        <f t="shared" si="312"/>
        <v/>
      </c>
      <c r="B1982" s="123" t="str">
        <f t="shared" si="313"/>
        <v/>
      </c>
      <c r="C1982" s="125" t="str">
        <f t="shared" si="314"/>
        <v/>
      </c>
      <c r="D1982" s="42"/>
      <c r="E1982" s="23" t="str">
        <f>IF(D1982="","",VLOOKUP(D1982,MASTERLIST!$A:$E,3,FALSE))</f>
        <v/>
      </c>
      <c r="F1982" s="23" t="str">
        <f>IF(D1982="","",VLOOKUP(D1982,MASTERLIST!$A:$E,4,FALSE))</f>
        <v/>
      </c>
      <c r="G1982" s="23" t="str">
        <f>IF(D1982="","",VLOOKUP(D1982,MASTERLIST!$A:$E,5,FALSE))</f>
        <v/>
      </c>
      <c r="H1982" s="23" t="str">
        <f>IF(D1982="","",VLOOKUP(D1982,MASTERLIST!$A:$E,2,FALSE))</f>
        <v/>
      </c>
      <c r="I1982" s="42"/>
      <c r="J1982" s="42"/>
      <c r="K1982" s="42"/>
      <c r="L1982" s="41" t="str">
        <f t="shared" si="310"/>
        <v/>
      </c>
      <c r="M1982" s="41" t="str">
        <f t="shared" si="311"/>
        <v/>
      </c>
      <c r="N1982" s="22" t="str">
        <f t="shared" si="308"/>
        <v xml:space="preserve"> </v>
      </c>
      <c r="O1982" s="22" t="str">
        <f t="shared" si="306"/>
        <v/>
      </c>
      <c r="P1982" s="22" t="str">
        <f t="shared" si="309"/>
        <v/>
      </c>
      <c r="Q1982" s="22" t="str">
        <f t="shared" si="307"/>
        <v>D2</v>
      </c>
    </row>
    <row r="1983" spans="1:17" x14ac:dyDescent="0.25">
      <c r="A1983" s="125" t="str">
        <f t="shared" si="312"/>
        <v/>
      </c>
      <c r="B1983" s="123" t="str">
        <f t="shared" si="313"/>
        <v/>
      </c>
      <c r="C1983" s="125" t="str">
        <f t="shared" si="314"/>
        <v/>
      </c>
      <c r="D1983" s="42"/>
      <c r="E1983" s="23" t="str">
        <f>IF(D1983="","",VLOOKUP(D1983,MASTERLIST!$A:$E,3,FALSE))</f>
        <v/>
      </c>
      <c r="F1983" s="23" t="str">
        <f>IF(D1983="","",VLOOKUP(D1983,MASTERLIST!$A:$E,4,FALSE))</f>
        <v/>
      </c>
      <c r="G1983" s="23" t="str">
        <f>IF(D1983="","",VLOOKUP(D1983,MASTERLIST!$A:$E,5,FALSE))</f>
        <v/>
      </c>
      <c r="H1983" s="23" t="str">
        <f>IF(D1983="","",VLOOKUP(D1983,MASTERLIST!$A:$E,2,FALSE))</f>
        <v/>
      </c>
      <c r="I1983" s="42"/>
      <c r="J1983" s="42"/>
      <c r="K1983" s="42"/>
      <c r="L1983" s="41" t="str">
        <f t="shared" si="310"/>
        <v/>
      </c>
      <c r="M1983" s="41" t="str">
        <f t="shared" si="311"/>
        <v/>
      </c>
      <c r="N1983" s="22" t="str">
        <f t="shared" si="308"/>
        <v xml:space="preserve"> </v>
      </c>
      <c r="O1983" s="22" t="str">
        <f t="shared" si="306"/>
        <v/>
      </c>
      <c r="P1983" s="22" t="str">
        <f t="shared" si="309"/>
        <v/>
      </c>
      <c r="Q1983" s="22" t="str">
        <f t="shared" si="307"/>
        <v>D2</v>
      </c>
    </row>
    <row r="1984" spans="1:17" x14ac:dyDescent="0.25">
      <c r="A1984" s="125" t="str">
        <f t="shared" si="312"/>
        <v/>
      </c>
      <c r="B1984" s="123" t="str">
        <f t="shared" si="313"/>
        <v/>
      </c>
      <c r="C1984" s="125" t="str">
        <f t="shared" si="314"/>
        <v/>
      </c>
      <c r="D1984" s="42"/>
      <c r="E1984" s="23" t="str">
        <f>IF(D1984="","",VLOOKUP(D1984,MASTERLIST!$A:$E,3,FALSE))</f>
        <v/>
      </c>
      <c r="F1984" s="23" t="str">
        <f>IF(D1984="","",VLOOKUP(D1984,MASTERLIST!$A:$E,4,FALSE))</f>
        <v/>
      </c>
      <c r="G1984" s="23" t="str">
        <f>IF(D1984="","",VLOOKUP(D1984,MASTERLIST!$A:$E,5,FALSE))</f>
        <v/>
      </c>
      <c r="H1984" s="23" t="str">
        <f>IF(D1984="","",VLOOKUP(D1984,MASTERLIST!$A:$E,2,FALSE))</f>
        <v/>
      </c>
      <c r="I1984" s="42"/>
      <c r="J1984" s="42"/>
      <c r="K1984" s="42"/>
      <c r="L1984" s="41" t="str">
        <f t="shared" si="310"/>
        <v/>
      </c>
      <c r="M1984" s="41" t="str">
        <f t="shared" si="311"/>
        <v/>
      </c>
      <c r="N1984" s="22" t="str">
        <f t="shared" si="308"/>
        <v xml:space="preserve"> </v>
      </c>
      <c r="O1984" s="22" t="str">
        <f t="shared" si="306"/>
        <v/>
      </c>
      <c r="P1984" s="22" t="str">
        <f t="shared" si="309"/>
        <v/>
      </c>
      <c r="Q1984" s="22" t="str">
        <f t="shared" si="307"/>
        <v>D2</v>
      </c>
    </row>
    <row r="1985" spans="1:17" x14ac:dyDescent="0.25">
      <c r="A1985" s="125" t="str">
        <f t="shared" si="312"/>
        <v/>
      </c>
      <c r="B1985" s="123" t="str">
        <f t="shared" si="313"/>
        <v/>
      </c>
      <c r="C1985" s="125" t="str">
        <f t="shared" si="314"/>
        <v/>
      </c>
      <c r="D1985" s="42"/>
      <c r="E1985" s="23" t="str">
        <f>IF(D1985="","",VLOOKUP(D1985,MASTERLIST!$A:$E,3,FALSE))</f>
        <v/>
      </c>
      <c r="F1985" s="23" t="str">
        <f>IF(D1985="","",VLOOKUP(D1985,MASTERLIST!$A:$E,4,FALSE))</f>
        <v/>
      </c>
      <c r="G1985" s="23" t="str">
        <f>IF(D1985="","",VLOOKUP(D1985,MASTERLIST!$A:$E,5,FALSE))</f>
        <v/>
      </c>
      <c r="H1985" s="23" t="str">
        <f>IF(D1985="","",VLOOKUP(D1985,MASTERLIST!$A:$E,2,FALSE))</f>
        <v/>
      </c>
      <c r="I1985" s="42"/>
      <c r="J1985" s="42"/>
      <c r="K1985" s="42"/>
      <c r="L1985" s="41" t="str">
        <f t="shared" si="310"/>
        <v/>
      </c>
      <c r="M1985" s="41" t="str">
        <f t="shared" si="311"/>
        <v/>
      </c>
      <c r="N1985" s="22" t="str">
        <f t="shared" si="308"/>
        <v xml:space="preserve"> </v>
      </c>
      <c r="O1985" s="22" t="str">
        <f t="shared" si="306"/>
        <v/>
      </c>
      <c r="P1985" s="22" t="str">
        <f t="shared" si="309"/>
        <v/>
      </c>
      <c r="Q1985" s="22" t="str">
        <f t="shared" si="307"/>
        <v>D2</v>
      </c>
    </row>
    <row r="1986" spans="1:17" x14ac:dyDescent="0.25">
      <c r="A1986" s="125" t="str">
        <f t="shared" si="312"/>
        <v/>
      </c>
      <c r="B1986" s="123" t="str">
        <f t="shared" si="313"/>
        <v/>
      </c>
      <c r="C1986" s="125" t="str">
        <f t="shared" si="314"/>
        <v/>
      </c>
      <c r="D1986" s="42"/>
      <c r="E1986" s="23" t="str">
        <f>IF(D1986="","",VLOOKUP(D1986,MASTERLIST!$A:$E,3,FALSE))</f>
        <v/>
      </c>
      <c r="F1986" s="23" t="str">
        <f>IF(D1986="","",VLOOKUP(D1986,MASTERLIST!$A:$E,4,FALSE))</f>
        <v/>
      </c>
      <c r="G1986" s="23" t="str">
        <f>IF(D1986="","",VLOOKUP(D1986,MASTERLIST!$A:$E,5,FALSE))</f>
        <v/>
      </c>
      <c r="H1986" s="23" t="str">
        <f>IF(D1986="","",VLOOKUP(D1986,MASTERLIST!$A:$E,2,FALSE))</f>
        <v/>
      </c>
      <c r="I1986" s="42"/>
      <c r="J1986" s="42"/>
      <c r="K1986" s="42"/>
      <c r="L1986" s="41" t="str">
        <f t="shared" si="310"/>
        <v/>
      </c>
      <c r="M1986" s="41" t="str">
        <f t="shared" si="311"/>
        <v/>
      </c>
      <c r="N1986" s="22" t="str">
        <f t="shared" si="308"/>
        <v xml:space="preserve"> </v>
      </c>
      <c r="O1986" s="22" t="str">
        <f t="shared" si="306"/>
        <v/>
      </c>
      <c r="P1986" s="22" t="str">
        <f t="shared" si="309"/>
        <v/>
      </c>
      <c r="Q1986" s="22" t="str">
        <f t="shared" si="307"/>
        <v>D2</v>
      </c>
    </row>
    <row r="1987" spans="1:17" x14ac:dyDescent="0.25">
      <c r="A1987" s="125" t="str">
        <f t="shared" si="312"/>
        <v/>
      </c>
      <c r="B1987" s="123" t="str">
        <f t="shared" si="313"/>
        <v/>
      </c>
      <c r="C1987" s="125" t="str">
        <f t="shared" si="314"/>
        <v/>
      </c>
      <c r="D1987" s="42"/>
      <c r="E1987" s="23" t="str">
        <f>IF(D1987="","",VLOOKUP(D1987,MASTERLIST!$A:$E,3,FALSE))</f>
        <v/>
      </c>
      <c r="F1987" s="23" t="str">
        <f>IF(D1987="","",VLOOKUP(D1987,MASTERLIST!$A:$E,4,FALSE))</f>
        <v/>
      </c>
      <c r="G1987" s="23" t="str">
        <f>IF(D1987="","",VLOOKUP(D1987,MASTERLIST!$A:$E,5,FALSE))</f>
        <v/>
      </c>
      <c r="H1987" s="23" t="str">
        <f>IF(D1987="","",VLOOKUP(D1987,MASTERLIST!$A:$E,2,FALSE))</f>
        <v/>
      </c>
      <c r="I1987" s="42"/>
      <c r="J1987" s="42"/>
      <c r="K1987" s="42"/>
      <c r="L1987" s="41" t="str">
        <f t="shared" si="310"/>
        <v/>
      </c>
      <c r="M1987" s="41" t="str">
        <f t="shared" si="311"/>
        <v/>
      </c>
      <c r="N1987" s="22" t="str">
        <f t="shared" si="308"/>
        <v xml:space="preserve"> </v>
      </c>
      <c r="O1987" s="22" t="str">
        <f t="shared" ref="O1987:O2000" si="315">IFERROR(VLOOKUP(G1987,$R$2:$S$15,2,),"")</f>
        <v/>
      </c>
      <c r="P1987" s="22" t="str">
        <f t="shared" si="309"/>
        <v/>
      </c>
      <c r="Q1987" s="22" t="str">
        <f t="shared" ref="Q1987:Q2050" si="316">IF(A1987="","D2",RIGHT(A1987,2))</f>
        <v>D2</v>
      </c>
    </row>
    <row r="1988" spans="1:17" x14ac:dyDescent="0.25">
      <c r="A1988" s="125" t="str">
        <f t="shared" si="312"/>
        <v/>
      </c>
      <c r="B1988" s="123" t="str">
        <f t="shared" si="313"/>
        <v/>
      </c>
      <c r="C1988" s="125" t="str">
        <f t="shared" si="314"/>
        <v/>
      </c>
      <c r="D1988" s="42"/>
      <c r="E1988" s="23" t="str">
        <f>IF(D1988="","",VLOOKUP(D1988,MASTERLIST!$A:$E,3,FALSE))</f>
        <v/>
      </c>
      <c r="F1988" s="23" t="str">
        <f>IF(D1988="","",VLOOKUP(D1988,MASTERLIST!$A:$E,4,FALSE))</f>
        <v/>
      </c>
      <c r="G1988" s="23" t="str">
        <f>IF(D1988="","",VLOOKUP(D1988,MASTERLIST!$A:$E,5,FALSE))</f>
        <v/>
      </c>
      <c r="H1988" s="23" t="str">
        <f>IF(D1988="","",VLOOKUP(D1988,MASTERLIST!$A:$E,2,FALSE))</f>
        <v/>
      </c>
      <c r="I1988" s="42"/>
      <c r="J1988" s="42"/>
      <c r="K1988" s="42"/>
      <c r="L1988" s="41" t="str">
        <f t="shared" si="310"/>
        <v/>
      </c>
      <c r="M1988" s="41" t="str">
        <f t="shared" si="311"/>
        <v/>
      </c>
      <c r="N1988" s="22" t="str">
        <f t="shared" si="308"/>
        <v xml:space="preserve"> </v>
      </c>
      <c r="O1988" s="22" t="str">
        <f t="shared" si="315"/>
        <v/>
      </c>
      <c r="P1988" s="22" t="str">
        <f t="shared" si="309"/>
        <v/>
      </c>
      <c r="Q1988" s="22" t="str">
        <f t="shared" si="316"/>
        <v>D2</v>
      </c>
    </row>
    <row r="1989" spans="1:17" x14ac:dyDescent="0.25">
      <c r="A1989" s="125" t="str">
        <f t="shared" si="312"/>
        <v/>
      </c>
      <c r="B1989" s="123" t="str">
        <f t="shared" si="313"/>
        <v/>
      </c>
      <c r="C1989" s="125" t="str">
        <f t="shared" si="314"/>
        <v/>
      </c>
      <c r="D1989" s="42"/>
      <c r="E1989" s="23" t="str">
        <f>IF(D1989="","",VLOOKUP(D1989,MASTERLIST!$A:$E,3,FALSE))</f>
        <v/>
      </c>
      <c r="F1989" s="23" t="str">
        <f>IF(D1989="","",VLOOKUP(D1989,MASTERLIST!$A:$E,4,FALSE))</f>
        <v/>
      </c>
      <c r="G1989" s="23" t="str">
        <f>IF(D1989="","",VLOOKUP(D1989,MASTERLIST!$A:$E,5,FALSE))</f>
        <v/>
      </c>
      <c r="H1989" s="23" t="str">
        <f>IF(D1989="","",VLOOKUP(D1989,MASTERLIST!$A:$E,2,FALSE))</f>
        <v/>
      </c>
      <c r="I1989" s="42"/>
      <c r="J1989" s="42"/>
      <c r="K1989" s="42"/>
      <c r="L1989" s="41" t="str">
        <f t="shared" si="310"/>
        <v/>
      </c>
      <c r="M1989" s="41" t="str">
        <f t="shared" si="311"/>
        <v/>
      </c>
      <c r="N1989" s="22" t="str">
        <f t="shared" si="308"/>
        <v xml:space="preserve"> </v>
      </c>
      <c r="O1989" s="22" t="str">
        <f t="shared" si="315"/>
        <v/>
      </c>
      <c r="P1989" s="22" t="str">
        <f t="shared" si="309"/>
        <v/>
      </c>
      <c r="Q1989" s="22" t="str">
        <f t="shared" si="316"/>
        <v>D2</v>
      </c>
    </row>
    <row r="1990" spans="1:17" x14ac:dyDescent="0.25">
      <c r="A1990" s="125" t="str">
        <f t="shared" si="312"/>
        <v/>
      </c>
      <c r="B1990" s="123" t="str">
        <f t="shared" si="313"/>
        <v/>
      </c>
      <c r="C1990" s="125" t="str">
        <f t="shared" si="314"/>
        <v/>
      </c>
      <c r="D1990" s="42"/>
      <c r="E1990" s="23" t="str">
        <f>IF(D1990="","",VLOOKUP(D1990,MASTERLIST!$A:$E,3,FALSE))</f>
        <v/>
      </c>
      <c r="F1990" s="23" t="str">
        <f>IF(D1990="","",VLOOKUP(D1990,MASTERLIST!$A:$E,4,FALSE))</f>
        <v/>
      </c>
      <c r="G1990" s="23" t="str">
        <f>IF(D1990="","",VLOOKUP(D1990,MASTERLIST!$A:$E,5,FALSE))</f>
        <v/>
      </c>
      <c r="H1990" s="23" t="str">
        <f>IF(D1990="","",VLOOKUP(D1990,MASTERLIST!$A:$E,2,FALSE))</f>
        <v/>
      </c>
      <c r="I1990" s="42"/>
      <c r="J1990" s="42"/>
      <c r="K1990" s="42"/>
      <c r="L1990" s="41" t="str">
        <f t="shared" si="310"/>
        <v/>
      </c>
      <c r="M1990" s="41" t="str">
        <f t="shared" si="311"/>
        <v/>
      </c>
      <c r="N1990" s="22" t="str">
        <f t="shared" si="308"/>
        <v xml:space="preserve"> </v>
      </c>
      <c r="O1990" s="22" t="str">
        <f t="shared" si="315"/>
        <v/>
      </c>
      <c r="P1990" s="22" t="str">
        <f t="shared" si="309"/>
        <v/>
      </c>
      <c r="Q1990" s="22" t="str">
        <f t="shared" si="316"/>
        <v>D2</v>
      </c>
    </row>
    <row r="1991" spans="1:17" x14ac:dyDescent="0.25">
      <c r="A1991" s="125" t="str">
        <f t="shared" si="312"/>
        <v/>
      </c>
      <c r="B1991" s="123" t="str">
        <f t="shared" si="313"/>
        <v/>
      </c>
      <c r="C1991" s="125" t="str">
        <f t="shared" si="314"/>
        <v/>
      </c>
      <c r="D1991" s="42"/>
      <c r="E1991" s="23" t="str">
        <f>IF(D1991="","",VLOOKUP(D1991,MASTERLIST!$A:$E,3,FALSE))</f>
        <v/>
      </c>
      <c r="F1991" s="23" t="str">
        <f>IF(D1991="","",VLOOKUP(D1991,MASTERLIST!$A:$E,4,FALSE))</f>
        <v/>
      </c>
      <c r="G1991" s="23" t="str">
        <f>IF(D1991="","",VLOOKUP(D1991,MASTERLIST!$A:$E,5,FALSE))</f>
        <v/>
      </c>
      <c r="H1991" s="23" t="str">
        <f>IF(D1991="","",VLOOKUP(D1991,MASTERLIST!$A:$E,2,FALSE))</f>
        <v/>
      </c>
      <c r="I1991" s="42"/>
      <c r="J1991" s="42"/>
      <c r="K1991" s="42"/>
      <c r="L1991" s="41" t="str">
        <f t="shared" si="310"/>
        <v/>
      </c>
      <c r="M1991" s="41" t="str">
        <f t="shared" si="311"/>
        <v/>
      </c>
      <c r="N1991" s="22" t="str">
        <f t="shared" si="308"/>
        <v xml:space="preserve"> </v>
      </c>
      <c r="O1991" s="22" t="str">
        <f t="shared" si="315"/>
        <v/>
      </c>
      <c r="P1991" s="22" t="str">
        <f t="shared" si="309"/>
        <v/>
      </c>
      <c r="Q1991" s="22" t="str">
        <f t="shared" si="316"/>
        <v>D2</v>
      </c>
    </row>
    <row r="1992" spans="1:17" x14ac:dyDescent="0.25">
      <c r="A1992" s="125" t="str">
        <f t="shared" si="312"/>
        <v/>
      </c>
      <c r="B1992" s="123" t="str">
        <f t="shared" si="313"/>
        <v/>
      </c>
      <c r="C1992" s="125" t="str">
        <f t="shared" si="314"/>
        <v/>
      </c>
      <c r="D1992" s="42"/>
      <c r="E1992" s="23" t="str">
        <f>IF(D1992="","",VLOOKUP(D1992,MASTERLIST!$A:$E,3,FALSE))</f>
        <v/>
      </c>
      <c r="F1992" s="23" t="str">
        <f>IF(D1992="","",VLOOKUP(D1992,MASTERLIST!$A:$E,4,FALSE))</f>
        <v/>
      </c>
      <c r="G1992" s="23" t="str">
        <f>IF(D1992="","",VLOOKUP(D1992,MASTERLIST!$A:$E,5,FALSE))</f>
        <v/>
      </c>
      <c r="H1992" s="23" t="str">
        <f>IF(D1992="","",VLOOKUP(D1992,MASTERLIST!$A:$E,2,FALSE))</f>
        <v/>
      </c>
      <c r="I1992" s="42"/>
      <c r="J1992" s="42"/>
      <c r="K1992" s="42"/>
      <c r="L1992" s="41" t="str">
        <f t="shared" si="310"/>
        <v/>
      </c>
      <c r="M1992" s="41" t="str">
        <f t="shared" si="311"/>
        <v/>
      </c>
      <c r="N1992" s="22" t="str">
        <f t="shared" si="308"/>
        <v xml:space="preserve"> </v>
      </c>
      <c r="O1992" s="22" t="str">
        <f t="shared" si="315"/>
        <v/>
      </c>
      <c r="P1992" s="22" t="str">
        <f t="shared" si="309"/>
        <v/>
      </c>
      <c r="Q1992" s="22" t="str">
        <f t="shared" si="316"/>
        <v>D2</v>
      </c>
    </row>
    <row r="1993" spans="1:17" x14ac:dyDescent="0.25">
      <c r="A1993" s="125" t="str">
        <f t="shared" si="312"/>
        <v/>
      </c>
      <c r="B1993" s="123" t="str">
        <f t="shared" si="313"/>
        <v/>
      </c>
      <c r="C1993" s="125" t="str">
        <f t="shared" si="314"/>
        <v/>
      </c>
      <c r="D1993" s="42"/>
      <c r="E1993" s="23" t="str">
        <f>IF(D1993="","",VLOOKUP(D1993,MASTERLIST!$A:$E,3,FALSE))</f>
        <v/>
      </c>
      <c r="F1993" s="23" t="str">
        <f>IF(D1993="","",VLOOKUP(D1993,MASTERLIST!$A:$E,4,FALSE))</f>
        <v/>
      </c>
      <c r="G1993" s="23" t="str">
        <f>IF(D1993="","",VLOOKUP(D1993,MASTERLIST!$A:$E,5,FALSE))</f>
        <v/>
      </c>
      <c r="H1993" s="23" t="str">
        <f>IF(D1993="","",VLOOKUP(D1993,MASTERLIST!$A:$E,2,FALSE))</f>
        <v/>
      </c>
      <c r="I1993" s="42"/>
      <c r="J1993" s="42"/>
      <c r="K1993" s="42"/>
      <c r="L1993" s="41" t="str">
        <f t="shared" si="310"/>
        <v/>
      </c>
      <c r="M1993" s="41" t="str">
        <f t="shared" si="311"/>
        <v/>
      </c>
      <c r="N1993" s="22" t="str">
        <f t="shared" si="308"/>
        <v xml:space="preserve"> </v>
      </c>
      <c r="O1993" s="22" t="str">
        <f t="shared" si="315"/>
        <v/>
      </c>
      <c r="P1993" s="22" t="str">
        <f t="shared" si="309"/>
        <v/>
      </c>
      <c r="Q1993" s="22" t="str">
        <f t="shared" si="316"/>
        <v>D2</v>
      </c>
    </row>
    <row r="1994" spans="1:17" x14ac:dyDescent="0.25">
      <c r="A1994" s="125" t="str">
        <f t="shared" si="312"/>
        <v/>
      </c>
      <c r="B1994" s="123" t="str">
        <f t="shared" si="313"/>
        <v/>
      </c>
      <c r="C1994" s="125" t="str">
        <f t="shared" si="314"/>
        <v/>
      </c>
      <c r="D1994" s="42"/>
      <c r="E1994" s="23" t="str">
        <f>IF(D1994="","",VLOOKUP(D1994,MASTERLIST!$A:$E,3,FALSE))</f>
        <v/>
      </c>
      <c r="F1994" s="23" t="str">
        <f>IF(D1994="","",VLOOKUP(D1994,MASTERLIST!$A:$E,4,FALSE))</f>
        <v/>
      </c>
      <c r="G1994" s="23" t="str">
        <f>IF(D1994="","",VLOOKUP(D1994,MASTERLIST!$A:$E,5,FALSE))</f>
        <v/>
      </c>
      <c r="H1994" s="23" t="str">
        <f>IF(D1994="","",VLOOKUP(D1994,MASTERLIST!$A:$E,2,FALSE))</f>
        <v/>
      </c>
      <c r="I1994" s="42"/>
      <c r="J1994" s="42"/>
      <c r="K1994" s="42"/>
      <c r="L1994" s="41" t="str">
        <f t="shared" si="310"/>
        <v/>
      </c>
      <c r="M1994" s="41" t="str">
        <f t="shared" si="311"/>
        <v/>
      </c>
      <c r="N1994" s="22" t="str">
        <f t="shared" si="308"/>
        <v xml:space="preserve"> </v>
      </c>
      <c r="O1994" s="22" t="str">
        <f t="shared" si="315"/>
        <v/>
      </c>
      <c r="P1994" s="22" t="str">
        <f t="shared" si="309"/>
        <v/>
      </c>
      <c r="Q1994" s="22" t="str">
        <f t="shared" si="316"/>
        <v>D2</v>
      </c>
    </row>
    <row r="1995" spans="1:17" x14ac:dyDescent="0.25">
      <c r="A1995" s="125" t="str">
        <f t="shared" si="312"/>
        <v/>
      </c>
      <c r="B1995" s="123" t="str">
        <f t="shared" si="313"/>
        <v/>
      </c>
      <c r="C1995" s="125" t="str">
        <f t="shared" si="314"/>
        <v/>
      </c>
      <c r="D1995" s="42"/>
      <c r="E1995" s="23" t="str">
        <f>IF(D1995="","",VLOOKUP(D1995,MASTERLIST!$A:$E,3,FALSE))</f>
        <v/>
      </c>
      <c r="F1995" s="23" t="str">
        <f>IF(D1995="","",VLOOKUP(D1995,MASTERLIST!$A:$E,4,FALSE))</f>
        <v/>
      </c>
      <c r="G1995" s="23" t="str">
        <f>IF(D1995="","",VLOOKUP(D1995,MASTERLIST!$A:$E,5,FALSE))</f>
        <v/>
      </c>
      <c r="H1995" s="23" t="str">
        <f>IF(D1995="","",VLOOKUP(D1995,MASTERLIST!$A:$E,2,FALSE))</f>
        <v/>
      </c>
      <c r="I1995" s="42"/>
      <c r="J1995" s="42"/>
      <c r="K1995" s="42"/>
      <c r="L1995" s="41" t="str">
        <f t="shared" si="310"/>
        <v/>
      </c>
      <c r="M1995" s="41" t="str">
        <f t="shared" si="311"/>
        <v/>
      </c>
      <c r="N1995" s="22" t="str">
        <f t="shared" si="308"/>
        <v xml:space="preserve"> </v>
      </c>
      <c r="O1995" s="22" t="str">
        <f t="shared" si="315"/>
        <v/>
      </c>
      <c r="P1995" s="22" t="str">
        <f t="shared" si="309"/>
        <v/>
      </c>
      <c r="Q1995" s="22" t="str">
        <f t="shared" si="316"/>
        <v>D2</v>
      </c>
    </row>
    <row r="1996" spans="1:17" x14ac:dyDescent="0.25">
      <c r="A1996" s="125" t="str">
        <f t="shared" si="312"/>
        <v/>
      </c>
      <c r="B1996" s="123" t="str">
        <f t="shared" si="313"/>
        <v/>
      </c>
      <c r="C1996" s="125" t="str">
        <f t="shared" si="314"/>
        <v/>
      </c>
      <c r="D1996" s="42"/>
      <c r="E1996" s="23" t="str">
        <f>IF(D1996="","",VLOOKUP(D1996,MASTERLIST!$A:$E,3,FALSE))</f>
        <v/>
      </c>
      <c r="F1996" s="23" t="str">
        <f>IF(D1996="","",VLOOKUP(D1996,MASTERLIST!$A:$E,4,FALSE))</f>
        <v/>
      </c>
      <c r="G1996" s="23" t="str">
        <f>IF(D1996="","",VLOOKUP(D1996,MASTERLIST!$A:$E,5,FALSE))</f>
        <v/>
      </c>
      <c r="H1996" s="23" t="str">
        <f>IF(D1996="","",VLOOKUP(D1996,MASTERLIST!$A:$E,2,FALSE))</f>
        <v/>
      </c>
      <c r="I1996" s="42"/>
      <c r="J1996" s="42"/>
      <c r="K1996" s="42"/>
      <c r="L1996" s="41" t="str">
        <f t="shared" si="310"/>
        <v/>
      </c>
      <c r="M1996" s="41" t="str">
        <f t="shared" si="311"/>
        <v/>
      </c>
      <c r="N1996" s="22" t="str">
        <f t="shared" si="308"/>
        <v xml:space="preserve"> </v>
      </c>
      <c r="O1996" s="22" t="str">
        <f t="shared" si="315"/>
        <v/>
      </c>
      <c r="P1996" s="22" t="str">
        <f t="shared" si="309"/>
        <v/>
      </c>
      <c r="Q1996" s="22" t="str">
        <f t="shared" si="316"/>
        <v>D2</v>
      </c>
    </row>
    <row r="1997" spans="1:17" x14ac:dyDescent="0.25">
      <c r="A1997" s="125" t="str">
        <f t="shared" si="312"/>
        <v/>
      </c>
      <c r="B1997" s="123" t="str">
        <f t="shared" si="313"/>
        <v/>
      </c>
      <c r="C1997" s="125" t="str">
        <f t="shared" si="314"/>
        <v/>
      </c>
      <c r="D1997" s="42"/>
      <c r="E1997" s="23" t="str">
        <f>IF(D1997="","",VLOOKUP(D1997,MASTERLIST!$A:$E,3,FALSE))</f>
        <v/>
      </c>
      <c r="F1997" s="23" t="str">
        <f>IF(D1997="","",VLOOKUP(D1997,MASTERLIST!$A:$E,4,FALSE))</f>
        <v/>
      </c>
      <c r="G1997" s="23" t="str">
        <f>IF(D1997="","",VLOOKUP(D1997,MASTERLIST!$A:$E,5,FALSE))</f>
        <v/>
      </c>
      <c r="H1997" s="23" t="str">
        <f>IF(D1997="","",VLOOKUP(D1997,MASTERLIST!$A:$E,2,FALSE))</f>
        <v/>
      </c>
      <c r="I1997" s="42"/>
      <c r="J1997" s="42"/>
      <c r="K1997" s="42"/>
      <c r="L1997" s="41" t="str">
        <f t="shared" si="310"/>
        <v/>
      </c>
      <c r="M1997" s="41" t="str">
        <f t="shared" si="311"/>
        <v/>
      </c>
      <c r="N1997" s="22" t="str">
        <f t="shared" si="308"/>
        <v xml:space="preserve"> </v>
      </c>
      <c r="O1997" s="22" t="str">
        <f t="shared" si="315"/>
        <v/>
      </c>
      <c r="P1997" s="22" t="str">
        <f t="shared" si="309"/>
        <v/>
      </c>
      <c r="Q1997" s="22" t="str">
        <f t="shared" si="316"/>
        <v>D2</v>
      </c>
    </row>
    <row r="1998" spans="1:17" x14ac:dyDescent="0.25">
      <c r="A1998" s="125" t="str">
        <f t="shared" si="312"/>
        <v/>
      </c>
      <c r="B1998" s="123" t="str">
        <f t="shared" si="313"/>
        <v/>
      </c>
      <c r="C1998" s="125" t="str">
        <f t="shared" si="314"/>
        <v/>
      </c>
      <c r="D1998" s="42"/>
      <c r="E1998" s="23" t="str">
        <f>IF(D1998="","",VLOOKUP(D1998,MASTERLIST!$A:$E,3,FALSE))</f>
        <v/>
      </c>
      <c r="F1998" s="23" t="str">
        <f>IF(D1998="","",VLOOKUP(D1998,MASTERLIST!$A:$E,4,FALSE))</f>
        <v/>
      </c>
      <c r="G1998" s="23" t="str">
        <f>IF(D1998="","",VLOOKUP(D1998,MASTERLIST!$A:$E,5,FALSE))</f>
        <v/>
      </c>
      <c r="H1998" s="23" t="str">
        <f>IF(D1998="","",VLOOKUP(D1998,MASTERLIST!$A:$E,2,FALSE))</f>
        <v/>
      </c>
      <c r="I1998" s="42"/>
      <c r="J1998" s="42"/>
      <c r="K1998" s="42"/>
      <c r="L1998" s="41" t="str">
        <f t="shared" si="310"/>
        <v/>
      </c>
      <c r="M1998" s="41" t="str">
        <f t="shared" si="311"/>
        <v/>
      </c>
      <c r="N1998" s="22" t="str">
        <f t="shared" si="308"/>
        <v xml:space="preserve"> </v>
      </c>
      <c r="O1998" s="22" t="str">
        <f t="shared" si="315"/>
        <v/>
      </c>
      <c r="P1998" s="22" t="str">
        <f t="shared" si="309"/>
        <v/>
      </c>
      <c r="Q1998" s="22" t="str">
        <f t="shared" si="316"/>
        <v>D2</v>
      </c>
    </row>
    <row r="1999" spans="1:17" x14ac:dyDescent="0.25">
      <c r="A1999" s="125" t="str">
        <f t="shared" si="312"/>
        <v/>
      </c>
      <c r="B1999" s="123" t="str">
        <f t="shared" si="313"/>
        <v/>
      </c>
      <c r="C1999" s="125" t="str">
        <f t="shared" si="314"/>
        <v/>
      </c>
      <c r="D1999" s="42"/>
      <c r="E1999" s="23" t="str">
        <f>IF(D1999="","",VLOOKUP(D1999,MASTERLIST!$A:$E,3,FALSE))</f>
        <v/>
      </c>
      <c r="F1999" s="23" t="str">
        <f>IF(D1999="","",VLOOKUP(D1999,MASTERLIST!$A:$E,4,FALSE))</f>
        <v/>
      </c>
      <c r="G1999" s="23" t="str">
        <f>IF(D1999="","",VLOOKUP(D1999,MASTERLIST!$A:$E,5,FALSE))</f>
        <v/>
      </c>
      <c r="H1999" s="23" t="str">
        <f>IF(D1999="","",VLOOKUP(D1999,MASTERLIST!$A:$E,2,FALSE))</f>
        <v/>
      </c>
      <c r="I1999" s="42"/>
      <c r="J1999" s="42"/>
      <c r="K1999" s="42"/>
      <c r="L1999" s="41" t="str">
        <f t="shared" si="310"/>
        <v/>
      </c>
      <c r="M1999" s="41" t="str">
        <f t="shared" si="311"/>
        <v/>
      </c>
      <c r="N1999" s="22" t="str">
        <f t="shared" si="308"/>
        <v xml:space="preserve"> </v>
      </c>
      <c r="O1999" s="22" t="str">
        <f t="shared" si="315"/>
        <v/>
      </c>
      <c r="P1999" s="22" t="str">
        <f t="shared" si="309"/>
        <v/>
      </c>
      <c r="Q1999" s="22" t="str">
        <f t="shared" si="316"/>
        <v>D2</v>
      </c>
    </row>
    <row r="2000" spans="1:17" x14ac:dyDescent="0.25">
      <c r="A2000" s="125" t="str">
        <f t="shared" si="312"/>
        <v/>
      </c>
      <c r="B2000" s="123" t="str">
        <f t="shared" si="313"/>
        <v/>
      </c>
      <c r="C2000" s="125" t="str">
        <f t="shared" si="314"/>
        <v/>
      </c>
      <c r="D2000" s="42"/>
      <c r="E2000" s="23" t="str">
        <f>IF(D2000="","",VLOOKUP(D2000,MASTERLIST!$A:$E,3,FALSE))</f>
        <v/>
      </c>
      <c r="F2000" s="23" t="str">
        <f>IF(D2000="","",VLOOKUP(D2000,MASTERLIST!$A:$E,4,FALSE))</f>
        <v/>
      </c>
      <c r="G2000" s="23" t="str">
        <f>IF(D2000="","",VLOOKUP(D2000,MASTERLIST!$A:$E,5,FALSE))</f>
        <v/>
      </c>
      <c r="H2000" s="23" t="str">
        <f>IF(D2000="","",VLOOKUP(D2000,MASTERLIST!$A:$E,2,FALSE))</f>
        <v/>
      </c>
      <c r="I2000" s="42"/>
      <c r="J2000" s="42"/>
      <c r="K2000" s="42"/>
      <c r="L2000" s="41" t="str">
        <f t="shared" si="310"/>
        <v/>
      </c>
      <c r="M2000" s="41" t="str">
        <f t="shared" si="311"/>
        <v/>
      </c>
      <c r="N2000" s="22" t="str">
        <f t="shared" si="308"/>
        <v xml:space="preserve"> </v>
      </c>
      <c r="O2000" s="22" t="str">
        <f t="shared" si="315"/>
        <v/>
      </c>
      <c r="P2000" s="22" t="str">
        <f t="shared" si="309"/>
        <v/>
      </c>
      <c r="Q2000" s="22" t="str">
        <f t="shared" si="316"/>
        <v>D2</v>
      </c>
    </row>
    <row r="2001" spans="1:17" x14ac:dyDescent="0.25">
      <c r="A2001" s="125" t="str">
        <f t="shared" si="312"/>
        <v/>
      </c>
      <c r="B2001" s="123" t="str">
        <f t="shared" si="313"/>
        <v/>
      </c>
      <c r="C2001" s="125" t="str">
        <f t="shared" si="314"/>
        <v/>
      </c>
      <c r="D2001" s="42"/>
      <c r="E2001" s="23" t="str">
        <f>IF(D2001="","",VLOOKUP(D2001,MASTERLIST!$A:$E,3,FALSE))</f>
        <v/>
      </c>
      <c r="F2001" s="23" t="str">
        <f>IF(D2001="","",VLOOKUP(D2001,MASTERLIST!$A:$E,4,FALSE))</f>
        <v/>
      </c>
      <c r="G2001" s="23" t="str">
        <f>IF(D2001="","",VLOOKUP(D2001,MASTERLIST!$A:$E,5,FALSE))</f>
        <v/>
      </c>
      <c r="H2001" s="23" t="str">
        <f>IF(D2001="","",VLOOKUP(D2001,MASTERLIST!$A:$E,2,FALSE))</f>
        <v/>
      </c>
      <c r="I2001" s="42"/>
      <c r="J2001" s="42"/>
      <c r="K2001" s="42"/>
      <c r="L2001" s="41" t="str">
        <f t="shared" si="310"/>
        <v/>
      </c>
      <c r="M2001" s="41" t="str">
        <f t="shared" si="311"/>
        <v/>
      </c>
      <c r="N2001" s="22" t="str">
        <f t="shared" si="308"/>
        <v xml:space="preserve"> </v>
      </c>
      <c r="O2001" s="22" t="str">
        <f t="shared" ref="O2001:O2002" si="317">IFERROR(VLOOKUP(G2001,$R$2:$S$15,2,),"")</f>
        <v/>
      </c>
      <c r="P2001" s="22" t="str">
        <f t="shared" si="309"/>
        <v/>
      </c>
      <c r="Q2001" s="22" t="str">
        <f t="shared" si="316"/>
        <v>D2</v>
      </c>
    </row>
    <row r="2002" spans="1:17" x14ac:dyDescent="0.25">
      <c r="A2002" s="125" t="str">
        <f t="shared" si="312"/>
        <v/>
      </c>
      <c r="B2002" s="123" t="str">
        <f t="shared" si="313"/>
        <v/>
      </c>
      <c r="C2002" s="125" t="str">
        <f t="shared" si="314"/>
        <v/>
      </c>
      <c r="D2002" s="42"/>
      <c r="E2002" s="23" t="str">
        <f>IF(D2002="","",VLOOKUP(D2002,MASTERLIST!$A:$E,3,FALSE))</f>
        <v/>
      </c>
      <c r="F2002" s="23" t="str">
        <f>IF(D2002="","",VLOOKUP(D2002,MASTERLIST!$A:$E,4,FALSE))</f>
        <v/>
      </c>
      <c r="G2002" s="23" t="str">
        <f>IF(D2002="","",VLOOKUP(D2002,MASTERLIST!$A:$E,5,FALSE))</f>
        <v/>
      </c>
      <c r="H2002" s="23" t="str">
        <f>IF(D2002="","",VLOOKUP(D2002,MASTERLIST!$A:$E,2,FALSE))</f>
        <v/>
      </c>
      <c r="I2002" s="42"/>
      <c r="J2002" s="42"/>
      <c r="K2002" s="42"/>
      <c r="L2002" s="41" t="str">
        <f t="shared" si="310"/>
        <v/>
      </c>
      <c r="M2002" s="41" t="str">
        <f t="shared" si="311"/>
        <v/>
      </c>
      <c r="N2002" s="22" t="str">
        <f t="shared" si="308"/>
        <v xml:space="preserve"> </v>
      </c>
      <c r="O2002" s="22" t="str">
        <f t="shared" si="317"/>
        <v/>
      </c>
      <c r="P2002" s="22" t="str">
        <f t="shared" si="309"/>
        <v/>
      </c>
      <c r="Q2002" s="22" t="str">
        <f t="shared" si="316"/>
        <v>D2</v>
      </c>
    </row>
    <row r="2003" spans="1:17" x14ac:dyDescent="0.25">
      <c r="A2003" s="125" t="str">
        <f t="shared" si="312"/>
        <v/>
      </c>
      <c r="B2003" s="123" t="str">
        <f t="shared" si="313"/>
        <v/>
      </c>
      <c r="C2003" s="125" t="str">
        <f t="shared" si="314"/>
        <v/>
      </c>
      <c r="D2003" s="42"/>
      <c r="E2003" s="23" t="str">
        <f>IF(D2003="","",VLOOKUP(D2003,MASTERLIST!$A:$E,3,FALSE))</f>
        <v/>
      </c>
      <c r="F2003" s="23" t="str">
        <f>IF(D2003="","",VLOOKUP(D2003,MASTERLIST!$A:$E,4,FALSE))</f>
        <v/>
      </c>
      <c r="G2003" s="23" t="str">
        <f>IF(D2003="","",VLOOKUP(D2003,MASTERLIST!$A:$E,5,FALSE))</f>
        <v/>
      </c>
      <c r="H2003" s="23" t="str">
        <f>IF(D2003="","",VLOOKUP(D2003,MASTERLIST!$A:$E,2,FALSE))</f>
        <v/>
      </c>
      <c r="I2003" s="42"/>
      <c r="J2003" s="42"/>
      <c r="K2003" s="42"/>
      <c r="L2003" s="41" t="str">
        <f t="shared" si="310"/>
        <v/>
      </c>
      <c r="M2003" s="41" t="str">
        <f t="shared" si="311"/>
        <v/>
      </c>
      <c r="N2003" s="22" t="str">
        <f t="shared" si="308"/>
        <v xml:space="preserve"> </v>
      </c>
      <c r="O2003" s="22" t="str">
        <f t="shared" ref="O2003:O2066" si="318">IFERROR(VLOOKUP(G2003,$R$2:$S$15,2,),"")</f>
        <v/>
      </c>
      <c r="P2003" s="22" t="str">
        <f t="shared" si="309"/>
        <v/>
      </c>
      <c r="Q2003" s="22" t="str">
        <f t="shared" si="316"/>
        <v>D2</v>
      </c>
    </row>
    <row r="2004" spans="1:17" x14ac:dyDescent="0.25">
      <c r="A2004" s="125" t="str">
        <f t="shared" si="312"/>
        <v/>
      </c>
      <c r="B2004" s="123" t="str">
        <f t="shared" si="313"/>
        <v/>
      </c>
      <c r="C2004" s="125" t="str">
        <f t="shared" si="314"/>
        <v/>
      </c>
      <c r="D2004" s="42"/>
      <c r="E2004" s="23" t="str">
        <f>IF(D2004="","",VLOOKUP(D2004,MASTERLIST!$A:$E,3,FALSE))</f>
        <v/>
      </c>
      <c r="F2004" s="23" t="str">
        <f>IF(D2004="","",VLOOKUP(D2004,MASTERLIST!$A:$E,4,FALSE))</f>
        <v/>
      </c>
      <c r="G2004" s="23" t="str">
        <f>IF(D2004="","",VLOOKUP(D2004,MASTERLIST!$A:$E,5,FALSE))</f>
        <v/>
      </c>
      <c r="H2004" s="23" t="str">
        <f>IF(D2004="","",VLOOKUP(D2004,MASTERLIST!$A:$E,2,FALSE))</f>
        <v/>
      </c>
      <c r="I2004" s="42"/>
      <c r="J2004" s="42"/>
      <c r="K2004" s="42"/>
      <c r="L2004" s="41" t="str">
        <f t="shared" si="310"/>
        <v/>
      </c>
      <c r="M2004" s="41" t="str">
        <f t="shared" si="311"/>
        <v/>
      </c>
      <c r="N2004" s="22" t="str">
        <f t="shared" si="308"/>
        <v xml:space="preserve"> </v>
      </c>
      <c r="O2004" s="22" t="str">
        <f t="shared" si="318"/>
        <v/>
      </c>
      <c r="P2004" s="22" t="str">
        <f t="shared" si="309"/>
        <v/>
      </c>
      <c r="Q2004" s="22" t="str">
        <f t="shared" si="316"/>
        <v>D2</v>
      </c>
    </row>
    <row r="2005" spans="1:17" x14ac:dyDescent="0.25">
      <c r="A2005" s="125" t="str">
        <f t="shared" si="312"/>
        <v/>
      </c>
      <c r="B2005" s="123" t="str">
        <f t="shared" si="313"/>
        <v/>
      </c>
      <c r="C2005" s="125" t="str">
        <f t="shared" si="314"/>
        <v/>
      </c>
      <c r="D2005" s="42"/>
      <c r="E2005" s="23" t="str">
        <f>IF(D2005="","",VLOOKUP(D2005,MASTERLIST!$A:$E,3,FALSE))</f>
        <v/>
      </c>
      <c r="F2005" s="23" t="str">
        <f>IF(D2005="","",VLOOKUP(D2005,MASTERLIST!$A:$E,4,FALSE))</f>
        <v/>
      </c>
      <c r="G2005" s="23" t="str">
        <f>IF(D2005="","",VLOOKUP(D2005,MASTERLIST!$A:$E,5,FALSE))</f>
        <v/>
      </c>
      <c r="H2005" s="23" t="str">
        <f>IF(D2005="","",VLOOKUP(D2005,MASTERLIST!$A:$E,2,FALSE))</f>
        <v/>
      </c>
      <c r="I2005" s="42"/>
      <c r="J2005" s="42"/>
      <c r="K2005" s="42"/>
      <c r="L2005" s="41" t="str">
        <f t="shared" si="310"/>
        <v/>
      </c>
      <c r="M2005" s="41" t="str">
        <f t="shared" si="311"/>
        <v/>
      </c>
      <c r="N2005" s="22" t="str">
        <f t="shared" si="308"/>
        <v xml:space="preserve"> </v>
      </c>
      <c r="O2005" s="22" t="str">
        <f t="shared" si="318"/>
        <v/>
      </c>
      <c r="P2005" s="22" t="str">
        <f t="shared" si="309"/>
        <v/>
      </c>
      <c r="Q2005" s="22" t="str">
        <f t="shared" si="316"/>
        <v>D2</v>
      </c>
    </row>
    <row r="2006" spans="1:17" x14ac:dyDescent="0.25">
      <c r="A2006" s="125" t="str">
        <f t="shared" si="312"/>
        <v/>
      </c>
      <c r="B2006" s="123" t="str">
        <f t="shared" si="313"/>
        <v/>
      </c>
      <c r="C2006" s="125" t="str">
        <f t="shared" si="314"/>
        <v/>
      </c>
      <c r="D2006" s="42"/>
      <c r="E2006" s="23" t="str">
        <f>IF(D2006="","",VLOOKUP(D2006,MASTERLIST!$A:$E,3,FALSE))</f>
        <v/>
      </c>
      <c r="F2006" s="23" t="str">
        <f>IF(D2006="","",VLOOKUP(D2006,MASTERLIST!$A:$E,4,FALSE))</f>
        <v/>
      </c>
      <c r="G2006" s="23" t="str">
        <f>IF(D2006="","",VLOOKUP(D2006,MASTERLIST!$A:$E,5,FALSE))</f>
        <v/>
      </c>
      <c r="H2006" s="23" t="str">
        <f>IF(D2006="","",VLOOKUP(D2006,MASTERLIST!$A:$E,2,FALSE))</f>
        <v/>
      </c>
      <c r="I2006" s="42"/>
      <c r="J2006" s="42"/>
      <c r="K2006" s="42"/>
      <c r="L2006" s="41" t="str">
        <f t="shared" si="310"/>
        <v/>
      </c>
      <c r="M2006" s="41" t="str">
        <f t="shared" si="311"/>
        <v/>
      </c>
      <c r="N2006" s="22" t="str">
        <f t="shared" si="308"/>
        <v xml:space="preserve"> </v>
      </c>
      <c r="O2006" s="22" t="str">
        <f t="shared" si="318"/>
        <v/>
      </c>
      <c r="P2006" s="22" t="str">
        <f t="shared" si="309"/>
        <v/>
      </c>
      <c r="Q2006" s="22" t="str">
        <f t="shared" si="316"/>
        <v>D2</v>
      </c>
    </row>
    <row r="2007" spans="1:17" x14ac:dyDescent="0.25">
      <c r="A2007" s="125" t="str">
        <f t="shared" si="312"/>
        <v/>
      </c>
      <c r="B2007" s="123" t="str">
        <f t="shared" si="313"/>
        <v/>
      </c>
      <c r="C2007" s="125" t="str">
        <f t="shared" si="314"/>
        <v/>
      </c>
      <c r="D2007" s="42"/>
      <c r="E2007" s="23" t="str">
        <f>IF(D2007="","",VLOOKUP(D2007,MASTERLIST!$A:$E,3,FALSE))</f>
        <v/>
      </c>
      <c r="F2007" s="23" t="str">
        <f>IF(D2007="","",VLOOKUP(D2007,MASTERLIST!$A:$E,4,FALSE))</f>
        <v/>
      </c>
      <c r="G2007" s="23" t="str">
        <f>IF(D2007="","",VLOOKUP(D2007,MASTERLIST!$A:$E,5,FALSE))</f>
        <v/>
      </c>
      <c r="H2007" s="23" t="str">
        <f>IF(D2007="","",VLOOKUP(D2007,MASTERLIST!$A:$E,2,FALSE))</f>
        <v/>
      </c>
      <c r="I2007" s="42"/>
      <c r="J2007" s="42"/>
      <c r="K2007" s="42"/>
      <c r="L2007" s="41" t="str">
        <f t="shared" si="310"/>
        <v/>
      </c>
      <c r="M2007" s="41" t="str">
        <f t="shared" si="311"/>
        <v/>
      </c>
      <c r="N2007" s="22" t="str">
        <f t="shared" si="308"/>
        <v xml:space="preserve"> </v>
      </c>
      <c r="O2007" s="22" t="str">
        <f t="shared" si="318"/>
        <v/>
      </c>
      <c r="P2007" s="22" t="str">
        <f t="shared" si="309"/>
        <v/>
      </c>
      <c r="Q2007" s="22" t="str">
        <f t="shared" si="316"/>
        <v>D2</v>
      </c>
    </row>
    <row r="2008" spans="1:17" x14ac:dyDescent="0.25">
      <c r="A2008" s="125" t="str">
        <f t="shared" si="312"/>
        <v/>
      </c>
      <c r="B2008" s="123" t="str">
        <f t="shared" si="313"/>
        <v/>
      </c>
      <c r="C2008" s="125" t="str">
        <f t="shared" si="314"/>
        <v/>
      </c>
      <c r="D2008" s="42"/>
      <c r="E2008" s="23" t="str">
        <f>IF(D2008="","",VLOOKUP(D2008,MASTERLIST!$A:$E,3,FALSE))</f>
        <v/>
      </c>
      <c r="F2008" s="23" t="str">
        <f>IF(D2008="","",VLOOKUP(D2008,MASTERLIST!$A:$E,4,FALSE))</f>
        <v/>
      </c>
      <c r="G2008" s="23" t="str">
        <f>IF(D2008="","",VLOOKUP(D2008,MASTERLIST!$A:$E,5,FALSE))</f>
        <v/>
      </c>
      <c r="H2008" s="23" t="str">
        <f>IF(D2008="","",VLOOKUP(D2008,MASTERLIST!$A:$E,2,FALSE))</f>
        <v/>
      </c>
      <c r="I2008" s="42"/>
      <c r="J2008" s="42"/>
      <c r="K2008" s="42"/>
      <c r="L2008" s="41" t="str">
        <f t="shared" si="310"/>
        <v/>
      </c>
      <c r="M2008" s="41" t="str">
        <f t="shared" si="311"/>
        <v/>
      </c>
      <c r="N2008" s="22" t="str">
        <f t="shared" si="308"/>
        <v xml:space="preserve"> </v>
      </c>
      <c r="O2008" s="22" t="str">
        <f t="shared" si="318"/>
        <v/>
      </c>
      <c r="P2008" s="22" t="str">
        <f t="shared" si="309"/>
        <v/>
      </c>
      <c r="Q2008" s="22" t="str">
        <f t="shared" si="316"/>
        <v>D2</v>
      </c>
    </row>
    <row r="2009" spans="1:17" x14ac:dyDescent="0.25">
      <c r="A2009" s="125" t="str">
        <f t="shared" si="312"/>
        <v/>
      </c>
      <c r="B2009" s="123" t="str">
        <f t="shared" si="313"/>
        <v/>
      </c>
      <c r="C2009" s="125" t="str">
        <f t="shared" si="314"/>
        <v/>
      </c>
      <c r="D2009" s="42"/>
      <c r="E2009" s="23" t="str">
        <f>IF(D2009="","",VLOOKUP(D2009,MASTERLIST!$A:$E,3,FALSE))</f>
        <v/>
      </c>
      <c r="F2009" s="23" t="str">
        <f>IF(D2009="","",VLOOKUP(D2009,MASTERLIST!$A:$E,4,FALSE))</f>
        <v/>
      </c>
      <c r="G2009" s="23" t="str">
        <f>IF(D2009="","",VLOOKUP(D2009,MASTERLIST!$A:$E,5,FALSE))</f>
        <v/>
      </c>
      <c r="H2009" s="23" t="str">
        <f>IF(D2009="","",VLOOKUP(D2009,MASTERLIST!$A:$E,2,FALSE))</f>
        <v/>
      </c>
      <c r="I2009" s="42"/>
      <c r="J2009" s="42"/>
      <c r="K2009" s="42"/>
      <c r="L2009" s="41" t="str">
        <f t="shared" si="310"/>
        <v/>
      </c>
      <c r="M2009" s="41" t="str">
        <f t="shared" si="311"/>
        <v/>
      </c>
      <c r="N2009" s="22" t="str">
        <f t="shared" si="308"/>
        <v xml:space="preserve"> </v>
      </c>
      <c r="O2009" s="22" t="str">
        <f t="shared" si="318"/>
        <v/>
      </c>
      <c r="P2009" s="22" t="str">
        <f t="shared" si="309"/>
        <v/>
      </c>
      <c r="Q2009" s="22" t="str">
        <f t="shared" si="316"/>
        <v>D2</v>
      </c>
    </row>
    <row r="2010" spans="1:17" x14ac:dyDescent="0.25">
      <c r="A2010" s="125" t="str">
        <f t="shared" si="312"/>
        <v/>
      </c>
      <c r="B2010" s="123" t="str">
        <f t="shared" si="313"/>
        <v/>
      </c>
      <c r="C2010" s="125" t="str">
        <f t="shared" si="314"/>
        <v/>
      </c>
      <c r="D2010" s="42"/>
      <c r="E2010" s="23" t="str">
        <f>IF(D2010="","",VLOOKUP(D2010,MASTERLIST!$A:$E,3,FALSE))</f>
        <v/>
      </c>
      <c r="F2010" s="23" t="str">
        <f>IF(D2010="","",VLOOKUP(D2010,MASTERLIST!$A:$E,4,FALSE))</f>
        <v/>
      </c>
      <c r="G2010" s="23" t="str">
        <f>IF(D2010="","",VLOOKUP(D2010,MASTERLIST!$A:$E,5,FALSE))</f>
        <v/>
      </c>
      <c r="H2010" s="23" t="str">
        <f>IF(D2010="","",VLOOKUP(D2010,MASTERLIST!$A:$E,2,FALSE))</f>
        <v/>
      </c>
      <c r="I2010" s="42"/>
      <c r="J2010" s="42"/>
      <c r="K2010" s="42"/>
      <c r="L2010" s="41" t="str">
        <f t="shared" si="310"/>
        <v/>
      </c>
      <c r="M2010" s="41" t="str">
        <f t="shared" si="311"/>
        <v/>
      </c>
      <c r="N2010" s="22" t="str">
        <f t="shared" ref="N2010:N2073" si="319">CONCATENATE(E2010," ",F2010)</f>
        <v xml:space="preserve"> </v>
      </c>
      <c r="O2010" s="22" t="str">
        <f t="shared" si="318"/>
        <v/>
      </c>
      <c r="P2010" s="22" t="str">
        <f t="shared" ref="P2010:P2073" si="320">IF(I2010="",IF(J2010="","",$J$1),$I$1)</f>
        <v/>
      </c>
      <c r="Q2010" s="22" t="str">
        <f t="shared" si="316"/>
        <v>D2</v>
      </c>
    </row>
    <row r="2011" spans="1:17" x14ac:dyDescent="0.25">
      <c r="A2011" s="125" t="str">
        <f t="shared" si="312"/>
        <v/>
      </c>
      <c r="B2011" s="123" t="str">
        <f t="shared" si="313"/>
        <v/>
      </c>
      <c r="C2011" s="125" t="str">
        <f t="shared" si="314"/>
        <v/>
      </c>
      <c r="D2011" s="42"/>
      <c r="E2011" s="23" t="str">
        <f>IF(D2011="","",VLOOKUP(D2011,MASTERLIST!$A:$E,3,FALSE))</f>
        <v/>
      </c>
      <c r="F2011" s="23" t="str">
        <f>IF(D2011="","",VLOOKUP(D2011,MASTERLIST!$A:$E,4,FALSE))</f>
        <v/>
      </c>
      <c r="G2011" s="23" t="str">
        <f>IF(D2011="","",VLOOKUP(D2011,MASTERLIST!$A:$E,5,FALSE))</f>
        <v/>
      </c>
      <c r="H2011" s="23" t="str">
        <f>IF(D2011="","",VLOOKUP(D2011,MASTERLIST!$A:$E,2,FALSE))</f>
        <v/>
      </c>
      <c r="I2011" s="42"/>
      <c r="J2011" s="42"/>
      <c r="K2011" s="42"/>
      <c r="L2011" s="41" t="str">
        <f t="shared" si="310"/>
        <v/>
      </c>
      <c r="M2011" s="41" t="str">
        <f t="shared" si="311"/>
        <v/>
      </c>
      <c r="N2011" s="22" t="str">
        <f t="shared" si="319"/>
        <v xml:space="preserve"> </v>
      </c>
      <c r="O2011" s="22" t="str">
        <f t="shared" si="318"/>
        <v/>
      </c>
      <c r="P2011" s="22" t="str">
        <f t="shared" si="320"/>
        <v/>
      </c>
      <c r="Q2011" s="22" t="str">
        <f t="shared" si="316"/>
        <v>D2</v>
      </c>
    </row>
    <row r="2012" spans="1:17" x14ac:dyDescent="0.25">
      <c r="A2012" s="125" t="str">
        <f t="shared" si="312"/>
        <v/>
      </c>
      <c r="B2012" s="123" t="str">
        <f t="shared" si="313"/>
        <v/>
      </c>
      <c r="C2012" s="125" t="str">
        <f t="shared" si="314"/>
        <v/>
      </c>
      <c r="D2012" s="42"/>
      <c r="E2012" s="23" t="str">
        <f>IF(D2012="","",VLOOKUP(D2012,MASTERLIST!$A:$E,3,FALSE))</f>
        <v/>
      </c>
      <c r="F2012" s="23" t="str">
        <f>IF(D2012="","",VLOOKUP(D2012,MASTERLIST!$A:$E,4,FALSE))</f>
        <v/>
      </c>
      <c r="G2012" s="23" t="str">
        <f>IF(D2012="","",VLOOKUP(D2012,MASTERLIST!$A:$E,5,FALSE))</f>
        <v/>
      </c>
      <c r="H2012" s="23" t="str">
        <f>IF(D2012="","",VLOOKUP(D2012,MASTERLIST!$A:$E,2,FALSE))</f>
        <v/>
      </c>
      <c r="I2012" s="42"/>
      <c r="J2012" s="42"/>
      <c r="K2012" s="42"/>
      <c r="L2012" s="41" t="str">
        <f t="shared" si="310"/>
        <v/>
      </c>
      <c r="M2012" s="41" t="str">
        <f t="shared" si="311"/>
        <v/>
      </c>
      <c r="N2012" s="22" t="str">
        <f t="shared" si="319"/>
        <v xml:space="preserve"> </v>
      </c>
      <c r="O2012" s="22" t="str">
        <f t="shared" si="318"/>
        <v/>
      </c>
      <c r="P2012" s="22" t="str">
        <f t="shared" si="320"/>
        <v/>
      </c>
      <c r="Q2012" s="22" t="str">
        <f t="shared" si="316"/>
        <v>D2</v>
      </c>
    </row>
    <row r="2013" spans="1:17" x14ac:dyDescent="0.25">
      <c r="A2013" s="125" t="str">
        <f t="shared" si="312"/>
        <v/>
      </c>
      <c r="B2013" s="123" t="str">
        <f t="shared" si="313"/>
        <v/>
      </c>
      <c r="C2013" s="125" t="str">
        <f t="shared" si="314"/>
        <v/>
      </c>
      <c r="D2013" s="42"/>
      <c r="E2013" s="23" t="str">
        <f>IF(D2013="","",VLOOKUP(D2013,MASTERLIST!$A:$E,3,FALSE))</f>
        <v/>
      </c>
      <c r="F2013" s="23" t="str">
        <f>IF(D2013="","",VLOOKUP(D2013,MASTERLIST!$A:$E,4,FALSE))</f>
        <v/>
      </c>
      <c r="G2013" s="23" t="str">
        <f>IF(D2013="","",VLOOKUP(D2013,MASTERLIST!$A:$E,5,FALSE))</f>
        <v/>
      </c>
      <c r="H2013" s="23" t="str">
        <f>IF(D2013="","",VLOOKUP(D2013,MASTERLIST!$A:$E,2,FALSE))</f>
        <v/>
      </c>
      <c r="I2013" s="42"/>
      <c r="J2013" s="42"/>
      <c r="K2013" s="42"/>
      <c r="L2013" s="41" t="str">
        <f t="shared" ref="L2013:L2076" si="321">IF(K2013="","",IF(I2013="",ROUND(HLOOKUP(J2013,kgList,K2013,FALSE),1),ROUND(HLOOKUP(I2013,kgList,K2013,FALSE),1)))</f>
        <v/>
      </c>
      <c r="M2013" s="41" t="str">
        <f t="shared" ref="M2013:M2076" si="322">IF(L2013="","",IF(COUNTA(I2013:J2013)&gt;1,"Edible or Inedible",IF(COUNTA(I2013)=1,L2013*1,IF(COUNTA(J2013)=1,L2013*1,"ERROR"))))</f>
        <v/>
      </c>
      <c r="N2013" s="22" t="str">
        <f t="shared" si="319"/>
        <v xml:space="preserve"> </v>
      </c>
      <c r="O2013" s="22" t="str">
        <f t="shared" si="318"/>
        <v/>
      </c>
      <c r="P2013" s="22" t="str">
        <f t="shared" si="320"/>
        <v/>
      </c>
      <c r="Q2013" s="22" t="str">
        <f t="shared" si="316"/>
        <v>D2</v>
      </c>
    </row>
    <row r="2014" spans="1:17" x14ac:dyDescent="0.25">
      <c r="A2014" s="125" t="str">
        <f t="shared" si="312"/>
        <v/>
      </c>
      <c r="B2014" s="123" t="str">
        <f t="shared" si="313"/>
        <v/>
      </c>
      <c r="C2014" s="125" t="str">
        <f t="shared" si="314"/>
        <v/>
      </c>
      <c r="D2014" s="42"/>
      <c r="E2014" s="23" t="str">
        <f>IF(D2014="","",VLOOKUP(D2014,MASTERLIST!$A:$E,3,FALSE))</f>
        <v/>
      </c>
      <c r="F2014" s="23" t="str">
        <f>IF(D2014="","",VLOOKUP(D2014,MASTERLIST!$A:$E,4,FALSE))</f>
        <v/>
      </c>
      <c r="G2014" s="23" t="str">
        <f>IF(D2014="","",VLOOKUP(D2014,MASTERLIST!$A:$E,5,FALSE))</f>
        <v/>
      </c>
      <c r="H2014" s="23" t="str">
        <f>IF(D2014="","",VLOOKUP(D2014,MASTERLIST!$A:$E,2,FALSE))</f>
        <v/>
      </c>
      <c r="I2014" s="42"/>
      <c r="J2014" s="42"/>
      <c r="K2014" s="42"/>
      <c r="L2014" s="41" t="str">
        <f t="shared" si="321"/>
        <v/>
      </c>
      <c r="M2014" s="41" t="str">
        <f t="shared" si="322"/>
        <v/>
      </c>
      <c r="N2014" s="22" t="str">
        <f t="shared" si="319"/>
        <v xml:space="preserve"> </v>
      </c>
      <c r="O2014" s="22" t="str">
        <f t="shared" si="318"/>
        <v/>
      </c>
      <c r="P2014" s="22" t="str">
        <f t="shared" si="320"/>
        <v/>
      </c>
      <c r="Q2014" s="22" t="str">
        <f t="shared" si="316"/>
        <v>D2</v>
      </c>
    </row>
    <row r="2015" spans="1:17" x14ac:dyDescent="0.25">
      <c r="A2015" s="125" t="str">
        <f t="shared" si="312"/>
        <v/>
      </c>
      <c r="B2015" s="123" t="str">
        <f t="shared" si="313"/>
        <v/>
      </c>
      <c r="C2015" s="125" t="str">
        <f t="shared" si="314"/>
        <v/>
      </c>
      <c r="D2015" s="42"/>
      <c r="E2015" s="23" t="str">
        <f>IF(D2015="","",VLOOKUP(D2015,MASTERLIST!$A:$E,3,FALSE))</f>
        <v/>
      </c>
      <c r="F2015" s="23" t="str">
        <f>IF(D2015="","",VLOOKUP(D2015,MASTERLIST!$A:$E,4,FALSE))</f>
        <v/>
      </c>
      <c r="G2015" s="23" t="str">
        <f>IF(D2015="","",VLOOKUP(D2015,MASTERLIST!$A:$E,5,FALSE))</f>
        <v/>
      </c>
      <c r="H2015" s="23" t="str">
        <f>IF(D2015="","",VLOOKUP(D2015,MASTERLIST!$A:$E,2,FALSE))</f>
        <v/>
      </c>
      <c r="I2015" s="42"/>
      <c r="J2015" s="42"/>
      <c r="K2015" s="42"/>
      <c r="L2015" s="41" t="str">
        <f t="shared" si="321"/>
        <v/>
      </c>
      <c r="M2015" s="41" t="str">
        <f t="shared" si="322"/>
        <v/>
      </c>
      <c r="N2015" s="22" t="str">
        <f t="shared" si="319"/>
        <v xml:space="preserve"> </v>
      </c>
      <c r="O2015" s="22" t="str">
        <f t="shared" si="318"/>
        <v/>
      </c>
      <c r="P2015" s="22" t="str">
        <f t="shared" si="320"/>
        <v/>
      </c>
      <c r="Q2015" s="22" t="str">
        <f t="shared" si="316"/>
        <v>D2</v>
      </c>
    </row>
    <row r="2016" spans="1:17" x14ac:dyDescent="0.25">
      <c r="A2016" s="125" t="str">
        <f t="shared" si="312"/>
        <v/>
      </c>
      <c r="B2016" s="123" t="str">
        <f t="shared" si="313"/>
        <v/>
      </c>
      <c r="C2016" s="125" t="str">
        <f t="shared" si="314"/>
        <v/>
      </c>
      <c r="D2016" s="42"/>
      <c r="E2016" s="23" t="str">
        <f>IF(D2016="","",VLOOKUP(D2016,MASTERLIST!$A:$E,3,FALSE))</f>
        <v/>
      </c>
      <c r="F2016" s="23" t="str">
        <f>IF(D2016="","",VLOOKUP(D2016,MASTERLIST!$A:$E,4,FALSE))</f>
        <v/>
      </c>
      <c r="G2016" s="23" t="str">
        <f>IF(D2016="","",VLOOKUP(D2016,MASTERLIST!$A:$E,5,FALSE))</f>
        <v/>
      </c>
      <c r="H2016" s="23" t="str">
        <f>IF(D2016="","",VLOOKUP(D2016,MASTERLIST!$A:$E,2,FALSE))</f>
        <v/>
      </c>
      <c r="I2016" s="42"/>
      <c r="J2016" s="42"/>
      <c r="K2016" s="42"/>
      <c r="L2016" s="41" t="str">
        <f t="shared" si="321"/>
        <v/>
      </c>
      <c r="M2016" s="41" t="str">
        <f t="shared" si="322"/>
        <v/>
      </c>
      <c r="N2016" s="22" t="str">
        <f t="shared" si="319"/>
        <v xml:space="preserve"> </v>
      </c>
      <c r="O2016" s="22" t="str">
        <f t="shared" si="318"/>
        <v/>
      </c>
      <c r="P2016" s="22" t="str">
        <f t="shared" si="320"/>
        <v/>
      </c>
      <c r="Q2016" s="22" t="str">
        <f t="shared" si="316"/>
        <v>D2</v>
      </c>
    </row>
    <row r="2017" spans="1:17" x14ac:dyDescent="0.25">
      <c r="A2017" s="125" t="str">
        <f t="shared" si="312"/>
        <v/>
      </c>
      <c r="B2017" s="123" t="str">
        <f t="shared" si="313"/>
        <v/>
      </c>
      <c r="C2017" s="125" t="str">
        <f t="shared" si="314"/>
        <v/>
      </c>
      <c r="D2017" s="42"/>
      <c r="E2017" s="23" t="str">
        <f>IF(D2017="","",VLOOKUP(D2017,MASTERLIST!$A:$E,3,FALSE))</f>
        <v/>
      </c>
      <c r="F2017" s="23" t="str">
        <f>IF(D2017="","",VLOOKUP(D2017,MASTERLIST!$A:$E,4,FALSE))</f>
        <v/>
      </c>
      <c r="G2017" s="23" t="str">
        <f>IF(D2017="","",VLOOKUP(D2017,MASTERLIST!$A:$E,5,FALSE))</f>
        <v/>
      </c>
      <c r="H2017" s="23" t="str">
        <f>IF(D2017="","",VLOOKUP(D2017,MASTERLIST!$A:$E,2,FALSE))</f>
        <v/>
      </c>
      <c r="I2017" s="42"/>
      <c r="J2017" s="42"/>
      <c r="K2017" s="42"/>
      <c r="L2017" s="41" t="str">
        <f t="shared" si="321"/>
        <v/>
      </c>
      <c r="M2017" s="41" t="str">
        <f t="shared" si="322"/>
        <v/>
      </c>
      <c r="N2017" s="22" t="str">
        <f t="shared" si="319"/>
        <v xml:space="preserve"> </v>
      </c>
      <c r="O2017" s="22" t="str">
        <f t="shared" si="318"/>
        <v/>
      </c>
      <c r="P2017" s="22" t="str">
        <f t="shared" si="320"/>
        <v/>
      </c>
      <c r="Q2017" s="22" t="str">
        <f t="shared" si="316"/>
        <v>D2</v>
      </c>
    </row>
    <row r="2018" spans="1:17" x14ac:dyDescent="0.25">
      <c r="A2018" s="125" t="str">
        <f t="shared" si="312"/>
        <v/>
      </c>
      <c r="B2018" s="123" t="str">
        <f t="shared" si="313"/>
        <v/>
      </c>
      <c r="C2018" s="125" t="str">
        <f t="shared" si="314"/>
        <v/>
      </c>
      <c r="D2018" s="42"/>
      <c r="E2018" s="23" t="str">
        <f>IF(D2018="","",VLOOKUP(D2018,MASTERLIST!$A:$E,3,FALSE))</f>
        <v/>
      </c>
      <c r="F2018" s="23" t="str">
        <f>IF(D2018="","",VLOOKUP(D2018,MASTERLIST!$A:$E,4,FALSE))</f>
        <v/>
      </c>
      <c r="G2018" s="23" t="str">
        <f>IF(D2018="","",VLOOKUP(D2018,MASTERLIST!$A:$E,5,FALSE))</f>
        <v/>
      </c>
      <c r="H2018" s="23" t="str">
        <f>IF(D2018="","",VLOOKUP(D2018,MASTERLIST!$A:$E,2,FALSE))</f>
        <v/>
      </c>
      <c r="I2018" s="42"/>
      <c r="J2018" s="42"/>
      <c r="K2018" s="42"/>
      <c r="L2018" s="41" t="str">
        <f t="shared" si="321"/>
        <v/>
      </c>
      <c r="M2018" s="41" t="str">
        <f t="shared" si="322"/>
        <v/>
      </c>
      <c r="N2018" s="22" t="str">
        <f t="shared" si="319"/>
        <v xml:space="preserve"> </v>
      </c>
      <c r="O2018" s="22" t="str">
        <f t="shared" si="318"/>
        <v/>
      </c>
      <c r="P2018" s="22" t="str">
        <f t="shared" si="320"/>
        <v/>
      </c>
      <c r="Q2018" s="22" t="str">
        <f t="shared" si="316"/>
        <v>D2</v>
      </c>
    </row>
    <row r="2019" spans="1:17" x14ac:dyDescent="0.25">
      <c r="A2019" s="125" t="str">
        <f t="shared" si="312"/>
        <v/>
      </c>
      <c r="B2019" s="123" t="str">
        <f t="shared" si="313"/>
        <v/>
      </c>
      <c r="C2019" s="125" t="str">
        <f t="shared" si="314"/>
        <v/>
      </c>
      <c r="D2019" s="42"/>
      <c r="E2019" s="23" t="str">
        <f>IF(D2019="","",VLOOKUP(D2019,MASTERLIST!$A:$E,3,FALSE))</f>
        <v/>
      </c>
      <c r="F2019" s="23" t="str">
        <f>IF(D2019="","",VLOOKUP(D2019,MASTERLIST!$A:$E,4,FALSE))</f>
        <v/>
      </c>
      <c r="G2019" s="23" t="str">
        <f>IF(D2019="","",VLOOKUP(D2019,MASTERLIST!$A:$E,5,FALSE))</f>
        <v/>
      </c>
      <c r="H2019" s="23" t="str">
        <f>IF(D2019="","",VLOOKUP(D2019,MASTERLIST!$A:$E,2,FALSE))</f>
        <v/>
      </c>
      <c r="I2019" s="42"/>
      <c r="J2019" s="42"/>
      <c r="K2019" s="42"/>
      <c r="L2019" s="41" t="str">
        <f t="shared" si="321"/>
        <v/>
      </c>
      <c r="M2019" s="41" t="str">
        <f t="shared" si="322"/>
        <v/>
      </c>
      <c r="N2019" s="22" t="str">
        <f t="shared" si="319"/>
        <v xml:space="preserve"> </v>
      </c>
      <c r="O2019" s="22" t="str">
        <f t="shared" si="318"/>
        <v/>
      </c>
      <c r="P2019" s="22" t="str">
        <f t="shared" si="320"/>
        <v/>
      </c>
      <c r="Q2019" s="22" t="str">
        <f t="shared" si="316"/>
        <v>D2</v>
      </c>
    </row>
    <row r="2020" spans="1:17" x14ac:dyDescent="0.25">
      <c r="A2020" s="125" t="str">
        <f t="shared" ref="A2020:A2083" si="323">IF(D2020="","",A2019)</f>
        <v/>
      </c>
      <c r="B2020" s="123" t="str">
        <f t="shared" ref="B2020:B2083" si="324">IF(D2020="","",B2019)</f>
        <v/>
      </c>
      <c r="C2020" s="125" t="str">
        <f t="shared" ref="C2020:C2083" si="325">IF(D2020="","",C2019)</f>
        <v/>
      </c>
      <c r="D2020" s="42"/>
      <c r="E2020" s="23" t="str">
        <f>IF(D2020="","",VLOOKUP(D2020,MASTERLIST!$A:$E,3,FALSE))</f>
        <v/>
      </c>
      <c r="F2020" s="23" t="str">
        <f>IF(D2020="","",VLOOKUP(D2020,MASTERLIST!$A:$E,4,FALSE))</f>
        <v/>
      </c>
      <c r="G2020" s="23" t="str">
        <f>IF(D2020="","",VLOOKUP(D2020,MASTERLIST!$A:$E,5,FALSE))</f>
        <v/>
      </c>
      <c r="H2020" s="23" t="str">
        <f>IF(D2020="","",VLOOKUP(D2020,MASTERLIST!$A:$E,2,FALSE))</f>
        <v/>
      </c>
      <c r="I2020" s="42"/>
      <c r="J2020" s="42"/>
      <c r="K2020" s="42"/>
      <c r="L2020" s="41" t="str">
        <f t="shared" si="321"/>
        <v/>
      </c>
      <c r="M2020" s="41" t="str">
        <f t="shared" si="322"/>
        <v/>
      </c>
      <c r="N2020" s="22" t="str">
        <f t="shared" si="319"/>
        <v xml:space="preserve"> </v>
      </c>
      <c r="O2020" s="22" t="str">
        <f t="shared" si="318"/>
        <v/>
      </c>
      <c r="P2020" s="22" t="str">
        <f t="shared" si="320"/>
        <v/>
      </c>
      <c r="Q2020" s="22" t="str">
        <f t="shared" si="316"/>
        <v>D2</v>
      </c>
    </row>
    <row r="2021" spans="1:17" x14ac:dyDescent="0.25">
      <c r="A2021" s="125" t="str">
        <f t="shared" si="323"/>
        <v/>
      </c>
      <c r="B2021" s="123" t="str">
        <f t="shared" si="324"/>
        <v/>
      </c>
      <c r="C2021" s="125" t="str">
        <f t="shared" si="325"/>
        <v/>
      </c>
      <c r="D2021" s="42"/>
      <c r="E2021" s="23" t="str">
        <f>IF(D2021="","",VLOOKUP(D2021,MASTERLIST!$A:$E,3,FALSE))</f>
        <v/>
      </c>
      <c r="F2021" s="23" t="str">
        <f>IF(D2021="","",VLOOKUP(D2021,MASTERLIST!$A:$E,4,FALSE))</f>
        <v/>
      </c>
      <c r="G2021" s="23" t="str">
        <f>IF(D2021="","",VLOOKUP(D2021,MASTERLIST!$A:$E,5,FALSE))</f>
        <v/>
      </c>
      <c r="H2021" s="23" t="str">
        <f>IF(D2021="","",VLOOKUP(D2021,MASTERLIST!$A:$E,2,FALSE))</f>
        <v/>
      </c>
      <c r="I2021" s="42"/>
      <c r="J2021" s="42"/>
      <c r="K2021" s="42"/>
      <c r="L2021" s="41" t="str">
        <f t="shared" si="321"/>
        <v/>
      </c>
      <c r="M2021" s="41" t="str">
        <f t="shared" si="322"/>
        <v/>
      </c>
      <c r="N2021" s="22" t="str">
        <f t="shared" si="319"/>
        <v xml:space="preserve"> </v>
      </c>
      <c r="O2021" s="22" t="str">
        <f t="shared" si="318"/>
        <v/>
      </c>
      <c r="P2021" s="22" t="str">
        <f t="shared" si="320"/>
        <v/>
      </c>
      <c r="Q2021" s="22" t="str">
        <f t="shared" si="316"/>
        <v>D2</v>
      </c>
    </row>
    <row r="2022" spans="1:17" x14ac:dyDescent="0.25">
      <c r="A2022" s="125" t="str">
        <f t="shared" si="323"/>
        <v/>
      </c>
      <c r="B2022" s="123" t="str">
        <f t="shared" si="324"/>
        <v/>
      </c>
      <c r="C2022" s="125" t="str">
        <f t="shared" si="325"/>
        <v/>
      </c>
      <c r="D2022" s="42"/>
      <c r="E2022" s="23" t="str">
        <f>IF(D2022="","",VLOOKUP(D2022,MASTERLIST!$A:$E,3,FALSE))</f>
        <v/>
      </c>
      <c r="F2022" s="23" t="str">
        <f>IF(D2022="","",VLOOKUP(D2022,MASTERLIST!$A:$E,4,FALSE))</f>
        <v/>
      </c>
      <c r="G2022" s="23" t="str">
        <f>IF(D2022="","",VLOOKUP(D2022,MASTERLIST!$A:$E,5,FALSE))</f>
        <v/>
      </c>
      <c r="H2022" s="23" t="str">
        <f>IF(D2022="","",VLOOKUP(D2022,MASTERLIST!$A:$E,2,FALSE))</f>
        <v/>
      </c>
      <c r="I2022" s="42"/>
      <c r="J2022" s="42"/>
      <c r="K2022" s="42"/>
      <c r="L2022" s="41" t="str">
        <f t="shared" si="321"/>
        <v/>
      </c>
      <c r="M2022" s="41" t="str">
        <f t="shared" si="322"/>
        <v/>
      </c>
      <c r="N2022" s="22" t="str">
        <f t="shared" si="319"/>
        <v xml:space="preserve"> </v>
      </c>
      <c r="O2022" s="22" t="str">
        <f t="shared" si="318"/>
        <v/>
      </c>
      <c r="P2022" s="22" t="str">
        <f t="shared" si="320"/>
        <v/>
      </c>
      <c r="Q2022" s="22" t="str">
        <f t="shared" si="316"/>
        <v>D2</v>
      </c>
    </row>
    <row r="2023" spans="1:17" x14ac:dyDescent="0.25">
      <c r="A2023" s="125" t="str">
        <f t="shared" si="323"/>
        <v/>
      </c>
      <c r="B2023" s="123" t="str">
        <f t="shared" si="324"/>
        <v/>
      </c>
      <c r="C2023" s="125" t="str">
        <f t="shared" si="325"/>
        <v/>
      </c>
      <c r="D2023" s="42"/>
      <c r="E2023" s="23" t="str">
        <f>IF(D2023="","",VLOOKUP(D2023,MASTERLIST!$A:$E,3,FALSE))</f>
        <v/>
      </c>
      <c r="F2023" s="23" t="str">
        <f>IF(D2023="","",VLOOKUP(D2023,MASTERLIST!$A:$E,4,FALSE))</f>
        <v/>
      </c>
      <c r="G2023" s="23" t="str">
        <f>IF(D2023="","",VLOOKUP(D2023,MASTERLIST!$A:$E,5,FALSE))</f>
        <v/>
      </c>
      <c r="H2023" s="23" t="str">
        <f>IF(D2023="","",VLOOKUP(D2023,MASTERLIST!$A:$E,2,FALSE))</f>
        <v/>
      </c>
      <c r="I2023" s="42"/>
      <c r="J2023" s="42"/>
      <c r="K2023" s="42"/>
      <c r="L2023" s="41" t="str">
        <f t="shared" si="321"/>
        <v/>
      </c>
      <c r="M2023" s="41" t="str">
        <f t="shared" si="322"/>
        <v/>
      </c>
      <c r="N2023" s="22" t="str">
        <f t="shared" si="319"/>
        <v xml:space="preserve"> </v>
      </c>
      <c r="O2023" s="22" t="str">
        <f t="shared" si="318"/>
        <v/>
      </c>
      <c r="P2023" s="22" t="str">
        <f t="shared" si="320"/>
        <v/>
      </c>
      <c r="Q2023" s="22" t="str">
        <f t="shared" si="316"/>
        <v>D2</v>
      </c>
    </row>
    <row r="2024" spans="1:17" x14ac:dyDescent="0.25">
      <c r="A2024" s="125" t="str">
        <f t="shared" si="323"/>
        <v/>
      </c>
      <c r="B2024" s="123" t="str">
        <f t="shared" si="324"/>
        <v/>
      </c>
      <c r="C2024" s="125" t="str">
        <f t="shared" si="325"/>
        <v/>
      </c>
      <c r="D2024" s="42"/>
      <c r="E2024" s="23" t="str">
        <f>IF(D2024="","",VLOOKUP(D2024,MASTERLIST!$A:$E,3,FALSE))</f>
        <v/>
      </c>
      <c r="F2024" s="23" t="str">
        <f>IF(D2024="","",VLOOKUP(D2024,MASTERLIST!$A:$E,4,FALSE))</f>
        <v/>
      </c>
      <c r="G2024" s="23" t="str">
        <f>IF(D2024="","",VLOOKUP(D2024,MASTERLIST!$A:$E,5,FALSE))</f>
        <v/>
      </c>
      <c r="H2024" s="23" t="str">
        <f>IF(D2024="","",VLOOKUP(D2024,MASTERLIST!$A:$E,2,FALSE))</f>
        <v/>
      </c>
      <c r="I2024" s="42"/>
      <c r="J2024" s="42"/>
      <c r="K2024" s="42"/>
      <c r="L2024" s="41" t="str">
        <f t="shared" si="321"/>
        <v/>
      </c>
      <c r="M2024" s="41" t="str">
        <f t="shared" si="322"/>
        <v/>
      </c>
      <c r="N2024" s="22" t="str">
        <f t="shared" si="319"/>
        <v xml:space="preserve"> </v>
      </c>
      <c r="O2024" s="22" t="str">
        <f t="shared" si="318"/>
        <v/>
      </c>
      <c r="P2024" s="22" t="str">
        <f t="shared" si="320"/>
        <v/>
      </c>
      <c r="Q2024" s="22" t="str">
        <f t="shared" si="316"/>
        <v>D2</v>
      </c>
    </row>
    <row r="2025" spans="1:17" x14ac:dyDescent="0.25">
      <c r="A2025" s="125" t="str">
        <f t="shared" si="323"/>
        <v/>
      </c>
      <c r="B2025" s="123" t="str">
        <f t="shared" si="324"/>
        <v/>
      </c>
      <c r="C2025" s="125" t="str">
        <f t="shared" si="325"/>
        <v/>
      </c>
      <c r="D2025" s="42"/>
      <c r="E2025" s="23" t="str">
        <f>IF(D2025="","",VLOOKUP(D2025,MASTERLIST!$A:$E,3,FALSE))</f>
        <v/>
      </c>
      <c r="F2025" s="23" t="str">
        <f>IF(D2025="","",VLOOKUP(D2025,MASTERLIST!$A:$E,4,FALSE))</f>
        <v/>
      </c>
      <c r="G2025" s="23" t="str">
        <f>IF(D2025="","",VLOOKUP(D2025,MASTERLIST!$A:$E,5,FALSE))</f>
        <v/>
      </c>
      <c r="H2025" s="23" t="str">
        <f>IF(D2025="","",VLOOKUP(D2025,MASTERLIST!$A:$E,2,FALSE))</f>
        <v/>
      </c>
      <c r="I2025" s="42"/>
      <c r="J2025" s="42"/>
      <c r="K2025" s="42"/>
      <c r="L2025" s="41" t="str">
        <f t="shared" si="321"/>
        <v/>
      </c>
      <c r="M2025" s="41" t="str">
        <f t="shared" si="322"/>
        <v/>
      </c>
      <c r="N2025" s="22" t="str">
        <f t="shared" si="319"/>
        <v xml:space="preserve"> </v>
      </c>
      <c r="O2025" s="22" t="str">
        <f t="shared" si="318"/>
        <v/>
      </c>
      <c r="P2025" s="22" t="str">
        <f t="shared" si="320"/>
        <v/>
      </c>
      <c r="Q2025" s="22" t="str">
        <f t="shared" si="316"/>
        <v>D2</v>
      </c>
    </row>
    <row r="2026" spans="1:17" x14ac:dyDescent="0.25">
      <c r="A2026" s="125" t="str">
        <f t="shared" si="323"/>
        <v/>
      </c>
      <c r="B2026" s="123" t="str">
        <f t="shared" si="324"/>
        <v/>
      </c>
      <c r="C2026" s="125" t="str">
        <f t="shared" si="325"/>
        <v/>
      </c>
      <c r="D2026" s="42"/>
      <c r="E2026" s="23" t="str">
        <f>IF(D2026="","",VLOOKUP(D2026,MASTERLIST!$A:$E,3,FALSE))</f>
        <v/>
      </c>
      <c r="F2026" s="23" t="str">
        <f>IF(D2026="","",VLOOKUP(D2026,MASTERLIST!$A:$E,4,FALSE))</f>
        <v/>
      </c>
      <c r="G2026" s="23" t="str">
        <f>IF(D2026="","",VLOOKUP(D2026,MASTERLIST!$A:$E,5,FALSE))</f>
        <v/>
      </c>
      <c r="H2026" s="23" t="str">
        <f>IF(D2026="","",VLOOKUP(D2026,MASTERLIST!$A:$E,2,FALSE))</f>
        <v/>
      </c>
      <c r="I2026" s="42"/>
      <c r="J2026" s="42"/>
      <c r="K2026" s="42"/>
      <c r="L2026" s="41" t="str">
        <f t="shared" si="321"/>
        <v/>
      </c>
      <c r="M2026" s="41" t="str">
        <f t="shared" si="322"/>
        <v/>
      </c>
      <c r="N2026" s="22" t="str">
        <f t="shared" si="319"/>
        <v xml:space="preserve"> </v>
      </c>
      <c r="O2026" s="22" t="str">
        <f t="shared" si="318"/>
        <v/>
      </c>
      <c r="P2026" s="22" t="str">
        <f t="shared" si="320"/>
        <v/>
      </c>
      <c r="Q2026" s="22" t="str">
        <f t="shared" si="316"/>
        <v>D2</v>
      </c>
    </row>
    <row r="2027" spans="1:17" x14ac:dyDescent="0.25">
      <c r="A2027" s="125" t="str">
        <f t="shared" si="323"/>
        <v/>
      </c>
      <c r="B2027" s="123" t="str">
        <f t="shared" si="324"/>
        <v/>
      </c>
      <c r="C2027" s="125" t="str">
        <f t="shared" si="325"/>
        <v/>
      </c>
      <c r="D2027" s="42"/>
      <c r="E2027" s="23" t="str">
        <f>IF(D2027="","",VLOOKUP(D2027,MASTERLIST!$A:$E,3,FALSE))</f>
        <v/>
      </c>
      <c r="F2027" s="23" t="str">
        <f>IF(D2027="","",VLOOKUP(D2027,MASTERLIST!$A:$E,4,FALSE))</f>
        <v/>
      </c>
      <c r="G2027" s="23" t="str">
        <f>IF(D2027="","",VLOOKUP(D2027,MASTERLIST!$A:$E,5,FALSE))</f>
        <v/>
      </c>
      <c r="H2027" s="23" t="str">
        <f>IF(D2027="","",VLOOKUP(D2027,MASTERLIST!$A:$E,2,FALSE))</f>
        <v/>
      </c>
      <c r="I2027" s="42"/>
      <c r="J2027" s="42"/>
      <c r="K2027" s="42"/>
      <c r="L2027" s="41" t="str">
        <f t="shared" si="321"/>
        <v/>
      </c>
      <c r="M2027" s="41" t="str">
        <f t="shared" si="322"/>
        <v/>
      </c>
      <c r="N2027" s="22" t="str">
        <f t="shared" si="319"/>
        <v xml:space="preserve"> </v>
      </c>
      <c r="O2027" s="22" t="str">
        <f t="shared" si="318"/>
        <v/>
      </c>
      <c r="P2027" s="22" t="str">
        <f t="shared" si="320"/>
        <v/>
      </c>
      <c r="Q2027" s="22" t="str">
        <f t="shared" si="316"/>
        <v>D2</v>
      </c>
    </row>
    <row r="2028" spans="1:17" x14ac:dyDescent="0.25">
      <c r="A2028" s="125" t="str">
        <f t="shared" si="323"/>
        <v/>
      </c>
      <c r="B2028" s="123" t="str">
        <f t="shared" si="324"/>
        <v/>
      </c>
      <c r="C2028" s="125" t="str">
        <f t="shared" si="325"/>
        <v/>
      </c>
      <c r="D2028" s="42"/>
      <c r="E2028" s="23" t="str">
        <f>IF(D2028="","",VLOOKUP(D2028,MASTERLIST!$A:$E,3,FALSE))</f>
        <v/>
      </c>
      <c r="F2028" s="23" t="str">
        <f>IF(D2028="","",VLOOKUP(D2028,MASTERLIST!$A:$E,4,FALSE))</f>
        <v/>
      </c>
      <c r="G2028" s="23" t="str">
        <f>IF(D2028="","",VLOOKUP(D2028,MASTERLIST!$A:$E,5,FALSE))</f>
        <v/>
      </c>
      <c r="H2028" s="23" t="str">
        <f>IF(D2028="","",VLOOKUP(D2028,MASTERLIST!$A:$E,2,FALSE))</f>
        <v/>
      </c>
      <c r="I2028" s="42"/>
      <c r="J2028" s="42"/>
      <c r="K2028" s="42"/>
      <c r="L2028" s="41" t="str">
        <f t="shared" si="321"/>
        <v/>
      </c>
      <c r="M2028" s="41" t="str">
        <f t="shared" si="322"/>
        <v/>
      </c>
      <c r="N2028" s="22" t="str">
        <f t="shared" si="319"/>
        <v xml:space="preserve"> </v>
      </c>
      <c r="O2028" s="22" t="str">
        <f t="shared" si="318"/>
        <v/>
      </c>
      <c r="P2028" s="22" t="str">
        <f t="shared" si="320"/>
        <v/>
      </c>
      <c r="Q2028" s="22" t="str">
        <f t="shared" si="316"/>
        <v>D2</v>
      </c>
    </row>
    <row r="2029" spans="1:17" x14ac:dyDescent="0.25">
      <c r="A2029" s="125" t="str">
        <f t="shared" si="323"/>
        <v/>
      </c>
      <c r="B2029" s="123" t="str">
        <f t="shared" si="324"/>
        <v/>
      </c>
      <c r="C2029" s="125" t="str">
        <f t="shared" si="325"/>
        <v/>
      </c>
      <c r="D2029" s="42"/>
      <c r="E2029" s="23" t="str">
        <f>IF(D2029="","",VLOOKUP(D2029,MASTERLIST!$A:$E,3,FALSE))</f>
        <v/>
      </c>
      <c r="F2029" s="23" t="str">
        <f>IF(D2029="","",VLOOKUP(D2029,MASTERLIST!$A:$E,4,FALSE))</f>
        <v/>
      </c>
      <c r="G2029" s="23" t="str">
        <f>IF(D2029="","",VLOOKUP(D2029,MASTERLIST!$A:$E,5,FALSE))</f>
        <v/>
      </c>
      <c r="H2029" s="23" t="str">
        <f>IF(D2029="","",VLOOKUP(D2029,MASTERLIST!$A:$E,2,FALSE))</f>
        <v/>
      </c>
      <c r="I2029" s="42"/>
      <c r="J2029" s="42"/>
      <c r="K2029" s="42"/>
      <c r="L2029" s="41" t="str">
        <f t="shared" si="321"/>
        <v/>
      </c>
      <c r="M2029" s="41" t="str">
        <f t="shared" si="322"/>
        <v/>
      </c>
      <c r="N2029" s="22" t="str">
        <f t="shared" si="319"/>
        <v xml:space="preserve"> </v>
      </c>
      <c r="O2029" s="22" t="str">
        <f t="shared" si="318"/>
        <v/>
      </c>
      <c r="P2029" s="22" t="str">
        <f t="shared" si="320"/>
        <v/>
      </c>
      <c r="Q2029" s="22" t="str">
        <f t="shared" si="316"/>
        <v>D2</v>
      </c>
    </row>
    <row r="2030" spans="1:17" x14ac:dyDescent="0.25">
      <c r="A2030" s="125" t="str">
        <f t="shared" si="323"/>
        <v/>
      </c>
      <c r="B2030" s="123" t="str">
        <f t="shared" si="324"/>
        <v/>
      </c>
      <c r="C2030" s="125" t="str">
        <f t="shared" si="325"/>
        <v/>
      </c>
      <c r="D2030" s="42"/>
      <c r="E2030" s="23" t="str">
        <f>IF(D2030="","",VLOOKUP(D2030,MASTERLIST!$A:$E,3,FALSE))</f>
        <v/>
      </c>
      <c r="F2030" s="23" t="str">
        <f>IF(D2030="","",VLOOKUP(D2030,MASTERLIST!$A:$E,4,FALSE))</f>
        <v/>
      </c>
      <c r="G2030" s="23" t="str">
        <f>IF(D2030="","",VLOOKUP(D2030,MASTERLIST!$A:$E,5,FALSE))</f>
        <v/>
      </c>
      <c r="H2030" s="23" t="str">
        <f>IF(D2030="","",VLOOKUP(D2030,MASTERLIST!$A:$E,2,FALSE))</f>
        <v/>
      </c>
      <c r="I2030" s="42"/>
      <c r="J2030" s="42"/>
      <c r="K2030" s="42"/>
      <c r="L2030" s="41" t="str">
        <f t="shared" si="321"/>
        <v/>
      </c>
      <c r="M2030" s="41" t="str">
        <f t="shared" si="322"/>
        <v/>
      </c>
      <c r="N2030" s="22" t="str">
        <f t="shared" si="319"/>
        <v xml:space="preserve"> </v>
      </c>
      <c r="O2030" s="22" t="str">
        <f t="shared" si="318"/>
        <v/>
      </c>
      <c r="P2030" s="22" t="str">
        <f t="shared" si="320"/>
        <v/>
      </c>
      <c r="Q2030" s="22" t="str">
        <f t="shared" si="316"/>
        <v>D2</v>
      </c>
    </row>
    <row r="2031" spans="1:17" x14ac:dyDescent="0.25">
      <c r="A2031" s="125" t="str">
        <f t="shared" si="323"/>
        <v/>
      </c>
      <c r="B2031" s="123" t="str">
        <f t="shared" si="324"/>
        <v/>
      </c>
      <c r="C2031" s="125" t="str">
        <f t="shared" si="325"/>
        <v/>
      </c>
      <c r="D2031" s="42"/>
      <c r="E2031" s="23" t="str">
        <f>IF(D2031="","",VLOOKUP(D2031,MASTERLIST!$A:$E,3,FALSE))</f>
        <v/>
      </c>
      <c r="F2031" s="23" t="str">
        <f>IF(D2031="","",VLOOKUP(D2031,MASTERLIST!$A:$E,4,FALSE))</f>
        <v/>
      </c>
      <c r="G2031" s="23" t="str">
        <f>IF(D2031="","",VLOOKUP(D2031,MASTERLIST!$A:$E,5,FALSE))</f>
        <v/>
      </c>
      <c r="H2031" s="23" t="str">
        <f>IF(D2031="","",VLOOKUP(D2031,MASTERLIST!$A:$E,2,FALSE))</f>
        <v/>
      </c>
      <c r="I2031" s="42"/>
      <c r="J2031" s="42"/>
      <c r="K2031" s="42"/>
      <c r="L2031" s="41" t="str">
        <f t="shared" si="321"/>
        <v/>
      </c>
      <c r="M2031" s="41" t="str">
        <f t="shared" si="322"/>
        <v/>
      </c>
      <c r="N2031" s="22" t="str">
        <f t="shared" si="319"/>
        <v xml:space="preserve"> </v>
      </c>
      <c r="O2031" s="22" t="str">
        <f t="shared" si="318"/>
        <v/>
      </c>
      <c r="P2031" s="22" t="str">
        <f t="shared" si="320"/>
        <v/>
      </c>
      <c r="Q2031" s="22" t="str">
        <f t="shared" si="316"/>
        <v>D2</v>
      </c>
    </row>
    <row r="2032" spans="1:17" x14ac:dyDescent="0.25">
      <c r="A2032" s="125" t="str">
        <f t="shared" si="323"/>
        <v/>
      </c>
      <c r="B2032" s="123" t="str">
        <f t="shared" si="324"/>
        <v/>
      </c>
      <c r="C2032" s="125" t="str">
        <f t="shared" si="325"/>
        <v/>
      </c>
      <c r="D2032" s="42"/>
      <c r="E2032" s="23" t="str">
        <f>IF(D2032="","",VLOOKUP(D2032,MASTERLIST!$A:$E,3,FALSE))</f>
        <v/>
      </c>
      <c r="F2032" s="23" t="str">
        <f>IF(D2032="","",VLOOKUP(D2032,MASTERLIST!$A:$E,4,FALSE))</f>
        <v/>
      </c>
      <c r="G2032" s="23" t="str">
        <f>IF(D2032="","",VLOOKUP(D2032,MASTERLIST!$A:$E,5,FALSE))</f>
        <v/>
      </c>
      <c r="H2032" s="23" t="str">
        <f>IF(D2032="","",VLOOKUP(D2032,MASTERLIST!$A:$E,2,FALSE))</f>
        <v/>
      </c>
      <c r="I2032" s="42"/>
      <c r="J2032" s="42"/>
      <c r="K2032" s="42"/>
      <c r="L2032" s="41" t="str">
        <f t="shared" si="321"/>
        <v/>
      </c>
      <c r="M2032" s="41" t="str">
        <f t="shared" si="322"/>
        <v/>
      </c>
      <c r="N2032" s="22" t="str">
        <f t="shared" si="319"/>
        <v xml:space="preserve"> </v>
      </c>
      <c r="O2032" s="22" t="str">
        <f t="shared" si="318"/>
        <v/>
      </c>
      <c r="P2032" s="22" t="str">
        <f t="shared" si="320"/>
        <v/>
      </c>
      <c r="Q2032" s="22" t="str">
        <f t="shared" si="316"/>
        <v>D2</v>
      </c>
    </row>
    <row r="2033" spans="1:17" x14ac:dyDescent="0.25">
      <c r="A2033" s="125" t="str">
        <f t="shared" si="323"/>
        <v/>
      </c>
      <c r="B2033" s="123" t="str">
        <f t="shared" si="324"/>
        <v/>
      </c>
      <c r="C2033" s="125" t="str">
        <f t="shared" si="325"/>
        <v/>
      </c>
      <c r="D2033" s="42"/>
      <c r="E2033" s="23" t="str">
        <f>IF(D2033="","",VLOOKUP(D2033,MASTERLIST!$A:$E,3,FALSE))</f>
        <v/>
      </c>
      <c r="F2033" s="23" t="str">
        <f>IF(D2033="","",VLOOKUP(D2033,MASTERLIST!$A:$E,4,FALSE))</f>
        <v/>
      </c>
      <c r="G2033" s="23" t="str">
        <f>IF(D2033="","",VLOOKUP(D2033,MASTERLIST!$A:$E,5,FALSE))</f>
        <v/>
      </c>
      <c r="H2033" s="23" t="str">
        <f>IF(D2033="","",VLOOKUP(D2033,MASTERLIST!$A:$E,2,FALSE))</f>
        <v/>
      </c>
      <c r="I2033" s="42"/>
      <c r="J2033" s="42"/>
      <c r="K2033" s="42"/>
      <c r="L2033" s="41" t="str">
        <f t="shared" si="321"/>
        <v/>
      </c>
      <c r="M2033" s="41" t="str">
        <f t="shared" si="322"/>
        <v/>
      </c>
      <c r="N2033" s="22" t="str">
        <f t="shared" si="319"/>
        <v xml:space="preserve"> </v>
      </c>
      <c r="O2033" s="22" t="str">
        <f t="shared" si="318"/>
        <v/>
      </c>
      <c r="P2033" s="22" t="str">
        <f t="shared" si="320"/>
        <v/>
      </c>
      <c r="Q2033" s="22" t="str">
        <f t="shared" si="316"/>
        <v>D2</v>
      </c>
    </row>
    <row r="2034" spans="1:17" x14ac:dyDescent="0.25">
      <c r="A2034" s="125" t="str">
        <f t="shared" si="323"/>
        <v/>
      </c>
      <c r="B2034" s="123" t="str">
        <f t="shared" si="324"/>
        <v/>
      </c>
      <c r="C2034" s="125" t="str">
        <f t="shared" si="325"/>
        <v/>
      </c>
      <c r="D2034" s="42"/>
      <c r="E2034" s="23" t="str">
        <f>IF(D2034="","",VLOOKUP(D2034,MASTERLIST!$A:$E,3,FALSE))</f>
        <v/>
      </c>
      <c r="F2034" s="23" t="str">
        <f>IF(D2034="","",VLOOKUP(D2034,MASTERLIST!$A:$E,4,FALSE))</f>
        <v/>
      </c>
      <c r="G2034" s="23" t="str">
        <f>IF(D2034="","",VLOOKUP(D2034,MASTERLIST!$A:$E,5,FALSE))</f>
        <v/>
      </c>
      <c r="H2034" s="23" t="str">
        <f>IF(D2034="","",VLOOKUP(D2034,MASTERLIST!$A:$E,2,FALSE))</f>
        <v/>
      </c>
      <c r="I2034" s="42"/>
      <c r="J2034" s="42"/>
      <c r="K2034" s="42"/>
      <c r="L2034" s="41" t="str">
        <f t="shared" si="321"/>
        <v/>
      </c>
      <c r="M2034" s="41" t="str">
        <f t="shared" si="322"/>
        <v/>
      </c>
      <c r="N2034" s="22" t="str">
        <f t="shared" si="319"/>
        <v xml:space="preserve"> </v>
      </c>
      <c r="O2034" s="22" t="str">
        <f t="shared" si="318"/>
        <v/>
      </c>
      <c r="P2034" s="22" t="str">
        <f t="shared" si="320"/>
        <v/>
      </c>
      <c r="Q2034" s="22" t="str">
        <f t="shared" si="316"/>
        <v>D2</v>
      </c>
    </row>
    <row r="2035" spans="1:17" x14ac:dyDescent="0.25">
      <c r="A2035" s="125" t="str">
        <f t="shared" si="323"/>
        <v/>
      </c>
      <c r="B2035" s="123" t="str">
        <f t="shared" si="324"/>
        <v/>
      </c>
      <c r="C2035" s="125" t="str">
        <f t="shared" si="325"/>
        <v/>
      </c>
      <c r="D2035" s="42"/>
      <c r="E2035" s="23" t="str">
        <f>IF(D2035="","",VLOOKUP(D2035,MASTERLIST!$A:$E,3,FALSE))</f>
        <v/>
      </c>
      <c r="F2035" s="23" t="str">
        <f>IF(D2035="","",VLOOKUP(D2035,MASTERLIST!$A:$E,4,FALSE))</f>
        <v/>
      </c>
      <c r="G2035" s="23" t="str">
        <f>IF(D2035="","",VLOOKUP(D2035,MASTERLIST!$A:$E,5,FALSE))</f>
        <v/>
      </c>
      <c r="H2035" s="23" t="str">
        <f>IF(D2035="","",VLOOKUP(D2035,MASTERLIST!$A:$E,2,FALSE))</f>
        <v/>
      </c>
      <c r="I2035" s="42"/>
      <c r="J2035" s="42"/>
      <c r="K2035" s="42"/>
      <c r="L2035" s="41" t="str">
        <f t="shared" si="321"/>
        <v/>
      </c>
      <c r="M2035" s="41" t="str">
        <f t="shared" si="322"/>
        <v/>
      </c>
      <c r="N2035" s="22" t="str">
        <f t="shared" si="319"/>
        <v xml:space="preserve"> </v>
      </c>
      <c r="O2035" s="22" t="str">
        <f t="shared" si="318"/>
        <v/>
      </c>
      <c r="P2035" s="22" t="str">
        <f t="shared" si="320"/>
        <v/>
      </c>
      <c r="Q2035" s="22" t="str">
        <f t="shared" si="316"/>
        <v>D2</v>
      </c>
    </row>
    <row r="2036" spans="1:17" x14ac:dyDescent="0.25">
      <c r="A2036" s="125" t="str">
        <f t="shared" si="323"/>
        <v/>
      </c>
      <c r="B2036" s="123" t="str">
        <f t="shared" si="324"/>
        <v/>
      </c>
      <c r="C2036" s="125" t="str">
        <f t="shared" si="325"/>
        <v/>
      </c>
      <c r="D2036" s="42"/>
      <c r="E2036" s="23" t="str">
        <f>IF(D2036="","",VLOOKUP(D2036,MASTERLIST!$A:$E,3,FALSE))</f>
        <v/>
      </c>
      <c r="F2036" s="23" t="str">
        <f>IF(D2036="","",VLOOKUP(D2036,MASTERLIST!$A:$E,4,FALSE))</f>
        <v/>
      </c>
      <c r="G2036" s="23" t="str">
        <f>IF(D2036="","",VLOOKUP(D2036,MASTERLIST!$A:$E,5,FALSE))</f>
        <v/>
      </c>
      <c r="H2036" s="23" t="str">
        <f>IF(D2036="","",VLOOKUP(D2036,MASTERLIST!$A:$E,2,FALSE))</f>
        <v/>
      </c>
      <c r="I2036" s="42"/>
      <c r="J2036" s="42"/>
      <c r="K2036" s="42"/>
      <c r="L2036" s="41" t="str">
        <f t="shared" si="321"/>
        <v/>
      </c>
      <c r="M2036" s="41" t="str">
        <f t="shared" si="322"/>
        <v/>
      </c>
      <c r="N2036" s="22" t="str">
        <f t="shared" si="319"/>
        <v xml:space="preserve"> </v>
      </c>
      <c r="O2036" s="22" t="str">
        <f t="shared" si="318"/>
        <v/>
      </c>
      <c r="P2036" s="22" t="str">
        <f t="shared" si="320"/>
        <v/>
      </c>
      <c r="Q2036" s="22" t="str">
        <f t="shared" si="316"/>
        <v>D2</v>
      </c>
    </row>
    <row r="2037" spans="1:17" x14ac:dyDescent="0.25">
      <c r="A2037" s="125" t="str">
        <f t="shared" si="323"/>
        <v/>
      </c>
      <c r="B2037" s="123" t="str">
        <f t="shared" si="324"/>
        <v/>
      </c>
      <c r="C2037" s="125" t="str">
        <f t="shared" si="325"/>
        <v/>
      </c>
      <c r="D2037" s="42"/>
      <c r="E2037" s="23" t="str">
        <f>IF(D2037="","",VLOOKUP(D2037,MASTERLIST!$A:$E,3,FALSE))</f>
        <v/>
      </c>
      <c r="F2037" s="23" t="str">
        <f>IF(D2037="","",VLOOKUP(D2037,MASTERLIST!$A:$E,4,FALSE))</f>
        <v/>
      </c>
      <c r="G2037" s="23" t="str">
        <f>IF(D2037="","",VLOOKUP(D2037,MASTERLIST!$A:$E,5,FALSE))</f>
        <v/>
      </c>
      <c r="H2037" s="23" t="str">
        <f>IF(D2037="","",VLOOKUP(D2037,MASTERLIST!$A:$E,2,FALSE))</f>
        <v/>
      </c>
      <c r="I2037" s="42"/>
      <c r="J2037" s="42"/>
      <c r="K2037" s="42"/>
      <c r="L2037" s="41" t="str">
        <f t="shared" si="321"/>
        <v/>
      </c>
      <c r="M2037" s="41" t="str">
        <f t="shared" si="322"/>
        <v/>
      </c>
      <c r="N2037" s="22" t="str">
        <f t="shared" si="319"/>
        <v xml:space="preserve"> </v>
      </c>
      <c r="O2037" s="22" t="str">
        <f t="shared" si="318"/>
        <v/>
      </c>
      <c r="P2037" s="22" t="str">
        <f t="shared" si="320"/>
        <v/>
      </c>
      <c r="Q2037" s="22" t="str">
        <f t="shared" si="316"/>
        <v>D2</v>
      </c>
    </row>
    <row r="2038" spans="1:17" x14ac:dyDescent="0.25">
      <c r="A2038" s="125" t="str">
        <f t="shared" si="323"/>
        <v/>
      </c>
      <c r="B2038" s="123" t="str">
        <f t="shared" si="324"/>
        <v/>
      </c>
      <c r="C2038" s="125" t="str">
        <f t="shared" si="325"/>
        <v/>
      </c>
      <c r="D2038" s="42"/>
      <c r="E2038" s="23" t="str">
        <f>IF(D2038="","",VLOOKUP(D2038,MASTERLIST!$A:$E,3,FALSE))</f>
        <v/>
      </c>
      <c r="F2038" s="23" t="str">
        <f>IF(D2038="","",VLOOKUP(D2038,MASTERLIST!$A:$E,4,FALSE))</f>
        <v/>
      </c>
      <c r="G2038" s="23" t="str">
        <f>IF(D2038="","",VLOOKUP(D2038,MASTERLIST!$A:$E,5,FALSE))</f>
        <v/>
      </c>
      <c r="H2038" s="23" t="str">
        <f>IF(D2038="","",VLOOKUP(D2038,MASTERLIST!$A:$E,2,FALSE))</f>
        <v/>
      </c>
      <c r="I2038" s="42"/>
      <c r="J2038" s="42"/>
      <c r="K2038" s="42"/>
      <c r="L2038" s="41" t="str">
        <f t="shared" si="321"/>
        <v/>
      </c>
      <c r="M2038" s="41" t="str">
        <f t="shared" si="322"/>
        <v/>
      </c>
      <c r="N2038" s="22" t="str">
        <f t="shared" si="319"/>
        <v xml:space="preserve"> </v>
      </c>
      <c r="O2038" s="22" t="str">
        <f t="shared" si="318"/>
        <v/>
      </c>
      <c r="P2038" s="22" t="str">
        <f t="shared" si="320"/>
        <v/>
      </c>
      <c r="Q2038" s="22" t="str">
        <f t="shared" si="316"/>
        <v>D2</v>
      </c>
    </row>
    <row r="2039" spans="1:17" x14ac:dyDescent="0.25">
      <c r="A2039" s="125" t="str">
        <f t="shared" si="323"/>
        <v/>
      </c>
      <c r="B2039" s="123" t="str">
        <f t="shared" si="324"/>
        <v/>
      </c>
      <c r="C2039" s="125" t="str">
        <f t="shared" si="325"/>
        <v/>
      </c>
      <c r="D2039" s="42"/>
      <c r="E2039" s="23" t="str">
        <f>IF(D2039="","",VLOOKUP(D2039,MASTERLIST!$A:$E,3,FALSE))</f>
        <v/>
      </c>
      <c r="F2039" s="23" t="str">
        <f>IF(D2039="","",VLOOKUP(D2039,MASTERLIST!$A:$E,4,FALSE))</f>
        <v/>
      </c>
      <c r="G2039" s="23" t="str">
        <f>IF(D2039="","",VLOOKUP(D2039,MASTERLIST!$A:$E,5,FALSE))</f>
        <v/>
      </c>
      <c r="H2039" s="23" t="str">
        <f>IF(D2039="","",VLOOKUP(D2039,MASTERLIST!$A:$E,2,FALSE))</f>
        <v/>
      </c>
      <c r="I2039" s="42"/>
      <c r="J2039" s="42"/>
      <c r="K2039" s="42"/>
      <c r="L2039" s="41" t="str">
        <f t="shared" si="321"/>
        <v/>
      </c>
      <c r="M2039" s="41" t="str">
        <f t="shared" si="322"/>
        <v/>
      </c>
      <c r="N2039" s="22" t="str">
        <f t="shared" si="319"/>
        <v xml:space="preserve"> </v>
      </c>
      <c r="O2039" s="22" t="str">
        <f t="shared" si="318"/>
        <v/>
      </c>
      <c r="P2039" s="22" t="str">
        <f t="shared" si="320"/>
        <v/>
      </c>
      <c r="Q2039" s="22" t="str">
        <f t="shared" si="316"/>
        <v>D2</v>
      </c>
    </row>
    <row r="2040" spans="1:17" x14ac:dyDescent="0.25">
      <c r="A2040" s="125" t="str">
        <f t="shared" si="323"/>
        <v/>
      </c>
      <c r="B2040" s="123" t="str">
        <f t="shared" si="324"/>
        <v/>
      </c>
      <c r="C2040" s="125" t="str">
        <f t="shared" si="325"/>
        <v/>
      </c>
      <c r="D2040" s="42"/>
      <c r="E2040" s="23" t="str">
        <f>IF(D2040="","",VLOOKUP(D2040,MASTERLIST!$A:$E,3,FALSE))</f>
        <v/>
      </c>
      <c r="F2040" s="23" t="str">
        <f>IF(D2040="","",VLOOKUP(D2040,MASTERLIST!$A:$E,4,FALSE))</f>
        <v/>
      </c>
      <c r="G2040" s="23" t="str">
        <f>IF(D2040="","",VLOOKUP(D2040,MASTERLIST!$A:$E,5,FALSE))</f>
        <v/>
      </c>
      <c r="H2040" s="23" t="str">
        <f>IF(D2040="","",VLOOKUP(D2040,MASTERLIST!$A:$E,2,FALSE))</f>
        <v/>
      </c>
      <c r="I2040" s="42"/>
      <c r="J2040" s="42"/>
      <c r="K2040" s="42"/>
      <c r="L2040" s="41" t="str">
        <f t="shared" si="321"/>
        <v/>
      </c>
      <c r="M2040" s="41" t="str">
        <f t="shared" si="322"/>
        <v/>
      </c>
      <c r="N2040" s="22" t="str">
        <f t="shared" si="319"/>
        <v xml:space="preserve"> </v>
      </c>
      <c r="O2040" s="22" t="str">
        <f t="shared" si="318"/>
        <v/>
      </c>
      <c r="P2040" s="22" t="str">
        <f t="shared" si="320"/>
        <v/>
      </c>
      <c r="Q2040" s="22" t="str">
        <f t="shared" si="316"/>
        <v>D2</v>
      </c>
    </row>
    <row r="2041" spans="1:17" x14ac:dyDescent="0.25">
      <c r="A2041" s="125" t="str">
        <f t="shared" si="323"/>
        <v/>
      </c>
      <c r="B2041" s="123" t="str">
        <f t="shared" si="324"/>
        <v/>
      </c>
      <c r="C2041" s="125" t="str">
        <f t="shared" si="325"/>
        <v/>
      </c>
      <c r="D2041" s="42"/>
      <c r="E2041" s="23" t="str">
        <f>IF(D2041="","",VLOOKUP(D2041,MASTERLIST!$A:$E,3,FALSE))</f>
        <v/>
      </c>
      <c r="F2041" s="23" t="str">
        <f>IF(D2041="","",VLOOKUP(D2041,MASTERLIST!$A:$E,4,FALSE))</f>
        <v/>
      </c>
      <c r="G2041" s="23" t="str">
        <f>IF(D2041="","",VLOOKUP(D2041,MASTERLIST!$A:$E,5,FALSE))</f>
        <v/>
      </c>
      <c r="H2041" s="23" t="str">
        <f>IF(D2041="","",VLOOKUP(D2041,MASTERLIST!$A:$E,2,FALSE))</f>
        <v/>
      </c>
      <c r="I2041" s="42"/>
      <c r="J2041" s="42"/>
      <c r="K2041" s="42"/>
      <c r="L2041" s="41" t="str">
        <f t="shared" si="321"/>
        <v/>
      </c>
      <c r="M2041" s="41" t="str">
        <f t="shared" si="322"/>
        <v/>
      </c>
      <c r="N2041" s="22" t="str">
        <f t="shared" si="319"/>
        <v xml:space="preserve"> </v>
      </c>
      <c r="O2041" s="22" t="str">
        <f t="shared" si="318"/>
        <v/>
      </c>
      <c r="P2041" s="22" t="str">
        <f t="shared" si="320"/>
        <v/>
      </c>
      <c r="Q2041" s="22" t="str">
        <f t="shared" si="316"/>
        <v>D2</v>
      </c>
    </row>
    <row r="2042" spans="1:17" x14ac:dyDescent="0.25">
      <c r="A2042" s="125" t="str">
        <f t="shared" si="323"/>
        <v/>
      </c>
      <c r="B2042" s="123" t="str">
        <f t="shared" si="324"/>
        <v/>
      </c>
      <c r="C2042" s="125" t="str">
        <f t="shared" si="325"/>
        <v/>
      </c>
      <c r="D2042" s="42"/>
      <c r="E2042" s="23" t="str">
        <f>IF(D2042="","",VLOOKUP(D2042,MASTERLIST!$A:$E,3,FALSE))</f>
        <v/>
      </c>
      <c r="F2042" s="23" t="str">
        <f>IF(D2042="","",VLOOKUP(D2042,MASTERLIST!$A:$E,4,FALSE))</f>
        <v/>
      </c>
      <c r="G2042" s="23" t="str">
        <f>IF(D2042="","",VLOOKUP(D2042,MASTERLIST!$A:$E,5,FALSE))</f>
        <v/>
      </c>
      <c r="H2042" s="23" t="str">
        <f>IF(D2042="","",VLOOKUP(D2042,MASTERLIST!$A:$E,2,FALSE))</f>
        <v/>
      </c>
      <c r="I2042" s="42"/>
      <c r="J2042" s="42"/>
      <c r="K2042" s="42"/>
      <c r="L2042" s="41" t="str">
        <f t="shared" si="321"/>
        <v/>
      </c>
      <c r="M2042" s="41" t="str">
        <f t="shared" si="322"/>
        <v/>
      </c>
      <c r="N2042" s="22" t="str">
        <f t="shared" si="319"/>
        <v xml:space="preserve"> </v>
      </c>
      <c r="O2042" s="22" t="str">
        <f t="shared" si="318"/>
        <v/>
      </c>
      <c r="P2042" s="22" t="str">
        <f t="shared" si="320"/>
        <v/>
      </c>
      <c r="Q2042" s="22" t="str">
        <f t="shared" si="316"/>
        <v>D2</v>
      </c>
    </row>
    <row r="2043" spans="1:17" x14ac:dyDescent="0.25">
      <c r="A2043" s="125" t="str">
        <f t="shared" si="323"/>
        <v/>
      </c>
      <c r="B2043" s="123" t="str">
        <f t="shared" si="324"/>
        <v/>
      </c>
      <c r="C2043" s="125" t="str">
        <f t="shared" si="325"/>
        <v/>
      </c>
      <c r="D2043" s="42"/>
      <c r="E2043" s="23" t="str">
        <f>IF(D2043="","",VLOOKUP(D2043,MASTERLIST!$A:$E,3,FALSE))</f>
        <v/>
      </c>
      <c r="F2043" s="23" t="str">
        <f>IF(D2043="","",VLOOKUP(D2043,MASTERLIST!$A:$E,4,FALSE))</f>
        <v/>
      </c>
      <c r="G2043" s="23" t="str">
        <f>IF(D2043="","",VLOOKUP(D2043,MASTERLIST!$A:$E,5,FALSE))</f>
        <v/>
      </c>
      <c r="H2043" s="23" t="str">
        <f>IF(D2043="","",VLOOKUP(D2043,MASTERLIST!$A:$E,2,FALSE))</f>
        <v/>
      </c>
      <c r="I2043" s="42"/>
      <c r="J2043" s="42"/>
      <c r="K2043" s="42"/>
      <c r="L2043" s="41" t="str">
        <f t="shared" si="321"/>
        <v/>
      </c>
      <c r="M2043" s="41" t="str">
        <f t="shared" si="322"/>
        <v/>
      </c>
      <c r="N2043" s="22" t="str">
        <f t="shared" si="319"/>
        <v xml:space="preserve"> </v>
      </c>
      <c r="O2043" s="22" t="str">
        <f t="shared" si="318"/>
        <v/>
      </c>
      <c r="P2043" s="22" t="str">
        <f t="shared" si="320"/>
        <v/>
      </c>
      <c r="Q2043" s="22" t="str">
        <f t="shared" si="316"/>
        <v>D2</v>
      </c>
    </row>
    <row r="2044" spans="1:17" x14ac:dyDescent="0.25">
      <c r="A2044" s="125" t="str">
        <f t="shared" si="323"/>
        <v/>
      </c>
      <c r="B2044" s="123" t="str">
        <f t="shared" si="324"/>
        <v/>
      </c>
      <c r="C2044" s="125" t="str">
        <f t="shared" si="325"/>
        <v/>
      </c>
      <c r="D2044" s="42"/>
      <c r="E2044" s="23" t="str">
        <f>IF(D2044="","",VLOOKUP(D2044,MASTERLIST!$A:$E,3,FALSE))</f>
        <v/>
      </c>
      <c r="F2044" s="23" t="str">
        <f>IF(D2044="","",VLOOKUP(D2044,MASTERLIST!$A:$E,4,FALSE))</f>
        <v/>
      </c>
      <c r="G2044" s="23" t="str">
        <f>IF(D2044="","",VLOOKUP(D2044,MASTERLIST!$A:$E,5,FALSE))</f>
        <v/>
      </c>
      <c r="H2044" s="23" t="str">
        <f>IF(D2044="","",VLOOKUP(D2044,MASTERLIST!$A:$E,2,FALSE))</f>
        <v/>
      </c>
      <c r="I2044" s="42"/>
      <c r="J2044" s="42"/>
      <c r="K2044" s="42"/>
      <c r="L2044" s="41" t="str">
        <f t="shared" si="321"/>
        <v/>
      </c>
      <c r="M2044" s="41" t="str">
        <f t="shared" si="322"/>
        <v/>
      </c>
      <c r="N2044" s="22" t="str">
        <f t="shared" si="319"/>
        <v xml:space="preserve"> </v>
      </c>
      <c r="O2044" s="22" t="str">
        <f t="shared" si="318"/>
        <v/>
      </c>
      <c r="P2044" s="22" t="str">
        <f t="shared" si="320"/>
        <v/>
      </c>
      <c r="Q2044" s="22" t="str">
        <f t="shared" si="316"/>
        <v>D2</v>
      </c>
    </row>
    <row r="2045" spans="1:17" x14ac:dyDescent="0.25">
      <c r="A2045" s="125" t="str">
        <f t="shared" si="323"/>
        <v/>
      </c>
      <c r="B2045" s="123" t="str">
        <f t="shared" si="324"/>
        <v/>
      </c>
      <c r="C2045" s="125" t="str">
        <f t="shared" si="325"/>
        <v/>
      </c>
      <c r="D2045" s="42"/>
      <c r="E2045" s="23" t="str">
        <f>IF(D2045="","",VLOOKUP(D2045,MASTERLIST!$A:$E,3,FALSE))</f>
        <v/>
      </c>
      <c r="F2045" s="23" t="str">
        <f>IF(D2045="","",VLOOKUP(D2045,MASTERLIST!$A:$E,4,FALSE))</f>
        <v/>
      </c>
      <c r="G2045" s="23" t="str">
        <f>IF(D2045="","",VLOOKUP(D2045,MASTERLIST!$A:$E,5,FALSE))</f>
        <v/>
      </c>
      <c r="H2045" s="23" t="str">
        <f>IF(D2045="","",VLOOKUP(D2045,MASTERLIST!$A:$E,2,FALSE))</f>
        <v/>
      </c>
      <c r="I2045" s="42"/>
      <c r="J2045" s="42"/>
      <c r="K2045" s="42"/>
      <c r="L2045" s="41" t="str">
        <f t="shared" si="321"/>
        <v/>
      </c>
      <c r="M2045" s="41" t="str">
        <f t="shared" si="322"/>
        <v/>
      </c>
      <c r="N2045" s="22" t="str">
        <f t="shared" si="319"/>
        <v xml:space="preserve"> </v>
      </c>
      <c r="O2045" s="22" t="str">
        <f t="shared" si="318"/>
        <v/>
      </c>
      <c r="P2045" s="22" t="str">
        <f t="shared" si="320"/>
        <v/>
      </c>
      <c r="Q2045" s="22" t="str">
        <f t="shared" si="316"/>
        <v>D2</v>
      </c>
    </row>
    <row r="2046" spans="1:17" x14ac:dyDescent="0.25">
      <c r="A2046" s="125" t="str">
        <f t="shared" si="323"/>
        <v/>
      </c>
      <c r="B2046" s="123" t="str">
        <f t="shared" si="324"/>
        <v/>
      </c>
      <c r="C2046" s="125" t="str">
        <f t="shared" si="325"/>
        <v/>
      </c>
      <c r="D2046" s="42"/>
      <c r="E2046" s="23" t="str">
        <f>IF(D2046="","",VLOOKUP(D2046,MASTERLIST!$A:$E,3,FALSE))</f>
        <v/>
      </c>
      <c r="F2046" s="23" t="str">
        <f>IF(D2046="","",VLOOKUP(D2046,MASTERLIST!$A:$E,4,FALSE))</f>
        <v/>
      </c>
      <c r="G2046" s="23" t="str">
        <f>IF(D2046="","",VLOOKUP(D2046,MASTERLIST!$A:$E,5,FALSE))</f>
        <v/>
      </c>
      <c r="H2046" s="23" t="str">
        <f>IF(D2046="","",VLOOKUP(D2046,MASTERLIST!$A:$E,2,FALSE))</f>
        <v/>
      </c>
      <c r="I2046" s="42"/>
      <c r="J2046" s="42"/>
      <c r="K2046" s="42"/>
      <c r="L2046" s="41" t="str">
        <f t="shared" si="321"/>
        <v/>
      </c>
      <c r="M2046" s="41" t="str">
        <f t="shared" si="322"/>
        <v/>
      </c>
      <c r="N2046" s="22" t="str">
        <f t="shared" si="319"/>
        <v xml:space="preserve"> </v>
      </c>
      <c r="O2046" s="22" t="str">
        <f t="shared" si="318"/>
        <v/>
      </c>
      <c r="P2046" s="22" t="str">
        <f t="shared" si="320"/>
        <v/>
      </c>
      <c r="Q2046" s="22" t="str">
        <f t="shared" si="316"/>
        <v>D2</v>
      </c>
    </row>
    <row r="2047" spans="1:17" x14ac:dyDescent="0.25">
      <c r="A2047" s="125" t="str">
        <f t="shared" si="323"/>
        <v/>
      </c>
      <c r="B2047" s="123" t="str">
        <f t="shared" si="324"/>
        <v/>
      </c>
      <c r="C2047" s="125" t="str">
        <f t="shared" si="325"/>
        <v/>
      </c>
      <c r="D2047" s="42"/>
      <c r="E2047" s="23" t="str">
        <f>IF(D2047="","",VLOOKUP(D2047,MASTERLIST!$A:$E,3,FALSE))</f>
        <v/>
      </c>
      <c r="F2047" s="23" t="str">
        <f>IF(D2047="","",VLOOKUP(D2047,MASTERLIST!$A:$E,4,FALSE))</f>
        <v/>
      </c>
      <c r="G2047" s="23" t="str">
        <f>IF(D2047="","",VLOOKUP(D2047,MASTERLIST!$A:$E,5,FALSE))</f>
        <v/>
      </c>
      <c r="H2047" s="23" t="str">
        <f>IF(D2047="","",VLOOKUP(D2047,MASTERLIST!$A:$E,2,FALSE))</f>
        <v/>
      </c>
      <c r="I2047" s="42"/>
      <c r="J2047" s="42"/>
      <c r="K2047" s="42"/>
      <c r="L2047" s="41" t="str">
        <f t="shared" si="321"/>
        <v/>
      </c>
      <c r="M2047" s="41" t="str">
        <f t="shared" si="322"/>
        <v/>
      </c>
      <c r="N2047" s="22" t="str">
        <f t="shared" si="319"/>
        <v xml:space="preserve"> </v>
      </c>
      <c r="O2047" s="22" t="str">
        <f t="shared" si="318"/>
        <v/>
      </c>
      <c r="P2047" s="22" t="str">
        <f t="shared" si="320"/>
        <v/>
      </c>
      <c r="Q2047" s="22" t="str">
        <f t="shared" si="316"/>
        <v>D2</v>
      </c>
    </row>
    <row r="2048" spans="1:17" x14ac:dyDescent="0.25">
      <c r="A2048" s="125" t="str">
        <f t="shared" si="323"/>
        <v/>
      </c>
      <c r="B2048" s="123" t="str">
        <f t="shared" si="324"/>
        <v/>
      </c>
      <c r="C2048" s="125" t="str">
        <f t="shared" si="325"/>
        <v/>
      </c>
      <c r="D2048" s="42"/>
      <c r="E2048" s="23" t="str">
        <f>IF(D2048="","",VLOOKUP(D2048,MASTERLIST!$A:$E,3,FALSE))</f>
        <v/>
      </c>
      <c r="F2048" s="23" t="str">
        <f>IF(D2048="","",VLOOKUP(D2048,MASTERLIST!$A:$E,4,FALSE))</f>
        <v/>
      </c>
      <c r="G2048" s="23" t="str">
        <f>IF(D2048="","",VLOOKUP(D2048,MASTERLIST!$A:$E,5,FALSE))</f>
        <v/>
      </c>
      <c r="H2048" s="23" t="str">
        <f>IF(D2048="","",VLOOKUP(D2048,MASTERLIST!$A:$E,2,FALSE))</f>
        <v/>
      </c>
      <c r="I2048" s="42"/>
      <c r="J2048" s="42"/>
      <c r="K2048" s="42"/>
      <c r="L2048" s="41" t="str">
        <f t="shared" si="321"/>
        <v/>
      </c>
      <c r="M2048" s="41" t="str">
        <f t="shared" si="322"/>
        <v/>
      </c>
      <c r="N2048" s="22" t="str">
        <f t="shared" si="319"/>
        <v xml:space="preserve"> </v>
      </c>
      <c r="O2048" s="22" t="str">
        <f t="shared" si="318"/>
        <v/>
      </c>
      <c r="P2048" s="22" t="str">
        <f t="shared" si="320"/>
        <v/>
      </c>
      <c r="Q2048" s="22" t="str">
        <f t="shared" si="316"/>
        <v>D2</v>
      </c>
    </row>
    <row r="2049" spans="1:17" x14ac:dyDescent="0.25">
      <c r="A2049" s="125" t="str">
        <f t="shared" si="323"/>
        <v/>
      </c>
      <c r="B2049" s="123" t="str">
        <f t="shared" si="324"/>
        <v/>
      </c>
      <c r="C2049" s="125" t="str">
        <f t="shared" si="325"/>
        <v/>
      </c>
      <c r="D2049" s="42"/>
      <c r="E2049" s="23" t="str">
        <f>IF(D2049="","",VLOOKUP(D2049,MASTERLIST!$A:$E,3,FALSE))</f>
        <v/>
      </c>
      <c r="F2049" s="23" t="str">
        <f>IF(D2049="","",VLOOKUP(D2049,MASTERLIST!$A:$E,4,FALSE))</f>
        <v/>
      </c>
      <c r="G2049" s="23" t="str">
        <f>IF(D2049="","",VLOOKUP(D2049,MASTERLIST!$A:$E,5,FALSE))</f>
        <v/>
      </c>
      <c r="H2049" s="23" t="str">
        <f>IF(D2049="","",VLOOKUP(D2049,MASTERLIST!$A:$E,2,FALSE))</f>
        <v/>
      </c>
      <c r="I2049" s="42"/>
      <c r="J2049" s="42"/>
      <c r="K2049" s="42"/>
      <c r="L2049" s="41" t="str">
        <f t="shared" si="321"/>
        <v/>
      </c>
      <c r="M2049" s="41" t="str">
        <f t="shared" si="322"/>
        <v/>
      </c>
      <c r="N2049" s="22" t="str">
        <f t="shared" si="319"/>
        <v xml:space="preserve"> </v>
      </c>
      <c r="O2049" s="22" t="str">
        <f t="shared" si="318"/>
        <v/>
      </c>
      <c r="P2049" s="22" t="str">
        <f t="shared" si="320"/>
        <v/>
      </c>
      <c r="Q2049" s="22" t="str">
        <f t="shared" si="316"/>
        <v>D2</v>
      </c>
    </row>
    <row r="2050" spans="1:17" x14ac:dyDescent="0.25">
      <c r="A2050" s="125" t="str">
        <f t="shared" si="323"/>
        <v/>
      </c>
      <c r="B2050" s="123" t="str">
        <f t="shared" si="324"/>
        <v/>
      </c>
      <c r="C2050" s="125" t="str">
        <f t="shared" si="325"/>
        <v/>
      </c>
      <c r="D2050" s="42"/>
      <c r="E2050" s="23" t="str">
        <f>IF(D2050="","",VLOOKUP(D2050,MASTERLIST!$A:$E,3,FALSE))</f>
        <v/>
      </c>
      <c r="F2050" s="23" t="str">
        <f>IF(D2050="","",VLOOKUP(D2050,MASTERLIST!$A:$E,4,FALSE))</f>
        <v/>
      </c>
      <c r="G2050" s="23" t="str">
        <f>IF(D2050="","",VLOOKUP(D2050,MASTERLIST!$A:$E,5,FALSE))</f>
        <v/>
      </c>
      <c r="H2050" s="23" t="str">
        <f>IF(D2050="","",VLOOKUP(D2050,MASTERLIST!$A:$E,2,FALSE))</f>
        <v/>
      </c>
      <c r="I2050" s="42"/>
      <c r="J2050" s="42"/>
      <c r="K2050" s="42"/>
      <c r="L2050" s="41" t="str">
        <f t="shared" si="321"/>
        <v/>
      </c>
      <c r="M2050" s="41" t="str">
        <f t="shared" si="322"/>
        <v/>
      </c>
      <c r="N2050" s="22" t="str">
        <f t="shared" si="319"/>
        <v xml:space="preserve"> </v>
      </c>
      <c r="O2050" s="22" t="str">
        <f t="shared" si="318"/>
        <v/>
      </c>
      <c r="P2050" s="22" t="str">
        <f t="shared" si="320"/>
        <v/>
      </c>
      <c r="Q2050" s="22" t="str">
        <f t="shared" si="316"/>
        <v>D2</v>
      </c>
    </row>
    <row r="2051" spans="1:17" x14ac:dyDescent="0.25">
      <c r="A2051" s="125" t="str">
        <f t="shared" si="323"/>
        <v/>
      </c>
      <c r="B2051" s="123" t="str">
        <f t="shared" si="324"/>
        <v/>
      </c>
      <c r="C2051" s="125" t="str">
        <f t="shared" si="325"/>
        <v/>
      </c>
      <c r="D2051" s="42"/>
      <c r="E2051" s="23" t="str">
        <f>IF(D2051="","",VLOOKUP(D2051,MASTERLIST!$A:$E,3,FALSE))</f>
        <v/>
      </c>
      <c r="F2051" s="23" t="str">
        <f>IF(D2051="","",VLOOKUP(D2051,MASTERLIST!$A:$E,4,FALSE))</f>
        <v/>
      </c>
      <c r="G2051" s="23" t="str">
        <f>IF(D2051="","",VLOOKUP(D2051,MASTERLIST!$A:$E,5,FALSE))</f>
        <v/>
      </c>
      <c r="H2051" s="23" t="str">
        <f>IF(D2051="","",VLOOKUP(D2051,MASTERLIST!$A:$E,2,FALSE))</f>
        <v/>
      </c>
      <c r="I2051" s="42"/>
      <c r="J2051" s="42"/>
      <c r="K2051" s="42"/>
      <c r="L2051" s="41" t="str">
        <f t="shared" si="321"/>
        <v/>
      </c>
      <c r="M2051" s="41" t="str">
        <f t="shared" si="322"/>
        <v/>
      </c>
      <c r="N2051" s="22" t="str">
        <f t="shared" si="319"/>
        <v xml:space="preserve"> </v>
      </c>
      <c r="O2051" s="22" t="str">
        <f t="shared" si="318"/>
        <v/>
      </c>
      <c r="P2051" s="22" t="str">
        <f t="shared" si="320"/>
        <v/>
      </c>
      <c r="Q2051" s="22" t="str">
        <f t="shared" ref="Q2051:Q2114" si="326">IF(A2051="","D2",RIGHT(A2051,2))</f>
        <v>D2</v>
      </c>
    </row>
    <row r="2052" spans="1:17" x14ac:dyDescent="0.25">
      <c r="A2052" s="125" t="str">
        <f t="shared" si="323"/>
        <v/>
      </c>
      <c r="B2052" s="123" t="str">
        <f t="shared" si="324"/>
        <v/>
      </c>
      <c r="C2052" s="125" t="str">
        <f t="shared" si="325"/>
        <v/>
      </c>
      <c r="D2052" s="42"/>
      <c r="E2052" s="23" t="str">
        <f>IF(D2052="","",VLOOKUP(D2052,MASTERLIST!$A:$E,3,FALSE))</f>
        <v/>
      </c>
      <c r="F2052" s="23" t="str">
        <f>IF(D2052="","",VLOOKUP(D2052,MASTERLIST!$A:$E,4,FALSE))</f>
        <v/>
      </c>
      <c r="G2052" s="23" t="str">
        <f>IF(D2052="","",VLOOKUP(D2052,MASTERLIST!$A:$E,5,FALSE))</f>
        <v/>
      </c>
      <c r="H2052" s="23" t="str">
        <f>IF(D2052="","",VLOOKUP(D2052,MASTERLIST!$A:$E,2,FALSE))</f>
        <v/>
      </c>
      <c r="I2052" s="42"/>
      <c r="J2052" s="42"/>
      <c r="K2052" s="42"/>
      <c r="L2052" s="41" t="str">
        <f t="shared" si="321"/>
        <v/>
      </c>
      <c r="M2052" s="41" t="str">
        <f t="shared" si="322"/>
        <v/>
      </c>
      <c r="N2052" s="22" t="str">
        <f t="shared" si="319"/>
        <v xml:space="preserve"> </v>
      </c>
      <c r="O2052" s="22" t="str">
        <f t="shared" si="318"/>
        <v/>
      </c>
      <c r="P2052" s="22" t="str">
        <f t="shared" si="320"/>
        <v/>
      </c>
      <c r="Q2052" s="22" t="str">
        <f t="shared" si="326"/>
        <v>D2</v>
      </c>
    </row>
    <row r="2053" spans="1:17" x14ac:dyDescent="0.25">
      <c r="A2053" s="125" t="str">
        <f t="shared" si="323"/>
        <v/>
      </c>
      <c r="B2053" s="123" t="str">
        <f t="shared" si="324"/>
        <v/>
      </c>
      <c r="C2053" s="125" t="str">
        <f t="shared" si="325"/>
        <v/>
      </c>
      <c r="D2053" s="42"/>
      <c r="E2053" s="23" t="str">
        <f>IF(D2053="","",VLOOKUP(D2053,MASTERLIST!$A:$E,3,FALSE))</f>
        <v/>
      </c>
      <c r="F2053" s="23" t="str">
        <f>IF(D2053="","",VLOOKUP(D2053,MASTERLIST!$A:$E,4,FALSE))</f>
        <v/>
      </c>
      <c r="G2053" s="23" t="str">
        <f>IF(D2053="","",VLOOKUP(D2053,MASTERLIST!$A:$E,5,FALSE))</f>
        <v/>
      </c>
      <c r="H2053" s="23" t="str">
        <f>IF(D2053="","",VLOOKUP(D2053,MASTERLIST!$A:$E,2,FALSE))</f>
        <v/>
      </c>
      <c r="I2053" s="42"/>
      <c r="J2053" s="42"/>
      <c r="K2053" s="42"/>
      <c r="L2053" s="41" t="str">
        <f t="shared" si="321"/>
        <v/>
      </c>
      <c r="M2053" s="41" t="str">
        <f t="shared" si="322"/>
        <v/>
      </c>
      <c r="N2053" s="22" t="str">
        <f t="shared" si="319"/>
        <v xml:space="preserve"> </v>
      </c>
      <c r="O2053" s="22" t="str">
        <f t="shared" si="318"/>
        <v/>
      </c>
      <c r="P2053" s="22" t="str">
        <f t="shared" si="320"/>
        <v/>
      </c>
      <c r="Q2053" s="22" t="str">
        <f t="shared" si="326"/>
        <v>D2</v>
      </c>
    </row>
    <row r="2054" spans="1:17" x14ac:dyDescent="0.25">
      <c r="A2054" s="125" t="str">
        <f t="shared" si="323"/>
        <v/>
      </c>
      <c r="B2054" s="123" t="str">
        <f t="shared" si="324"/>
        <v/>
      </c>
      <c r="C2054" s="125" t="str">
        <f t="shared" si="325"/>
        <v/>
      </c>
      <c r="D2054" s="42"/>
      <c r="E2054" s="23" t="str">
        <f>IF(D2054="","",VLOOKUP(D2054,MASTERLIST!$A:$E,3,FALSE))</f>
        <v/>
      </c>
      <c r="F2054" s="23" t="str">
        <f>IF(D2054="","",VLOOKUP(D2054,MASTERLIST!$A:$E,4,FALSE))</f>
        <v/>
      </c>
      <c r="G2054" s="23" t="str">
        <f>IF(D2054="","",VLOOKUP(D2054,MASTERLIST!$A:$E,5,FALSE))</f>
        <v/>
      </c>
      <c r="H2054" s="23" t="str">
        <f>IF(D2054="","",VLOOKUP(D2054,MASTERLIST!$A:$E,2,FALSE))</f>
        <v/>
      </c>
      <c r="I2054" s="42"/>
      <c r="J2054" s="42"/>
      <c r="K2054" s="42"/>
      <c r="L2054" s="41" t="str">
        <f t="shared" si="321"/>
        <v/>
      </c>
      <c r="M2054" s="41" t="str">
        <f t="shared" si="322"/>
        <v/>
      </c>
      <c r="N2054" s="22" t="str">
        <f t="shared" si="319"/>
        <v xml:space="preserve"> </v>
      </c>
      <c r="O2054" s="22" t="str">
        <f t="shared" si="318"/>
        <v/>
      </c>
      <c r="P2054" s="22" t="str">
        <f t="shared" si="320"/>
        <v/>
      </c>
      <c r="Q2054" s="22" t="str">
        <f t="shared" si="326"/>
        <v>D2</v>
      </c>
    </row>
    <row r="2055" spans="1:17" x14ac:dyDescent="0.25">
      <c r="A2055" s="125" t="str">
        <f t="shared" si="323"/>
        <v/>
      </c>
      <c r="B2055" s="123" t="str">
        <f t="shared" si="324"/>
        <v/>
      </c>
      <c r="C2055" s="125" t="str">
        <f t="shared" si="325"/>
        <v/>
      </c>
      <c r="D2055" s="42"/>
      <c r="E2055" s="23" t="str">
        <f>IF(D2055="","",VLOOKUP(D2055,MASTERLIST!$A:$E,3,FALSE))</f>
        <v/>
      </c>
      <c r="F2055" s="23" t="str">
        <f>IF(D2055="","",VLOOKUP(D2055,MASTERLIST!$A:$E,4,FALSE))</f>
        <v/>
      </c>
      <c r="G2055" s="23" t="str">
        <f>IF(D2055="","",VLOOKUP(D2055,MASTERLIST!$A:$E,5,FALSE))</f>
        <v/>
      </c>
      <c r="H2055" s="23" t="str">
        <f>IF(D2055="","",VLOOKUP(D2055,MASTERLIST!$A:$E,2,FALSE))</f>
        <v/>
      </c>
      <c r="I2055" s="42"/>
      <c r="J2055" s="42"/>
      <c r="K2055" s="42"/>
      <c r="L2055" s="41" t="str">
        <f t="shared" si="321"/>
        <v/>
      </c>
      <c r="M2055" s="41" t="str">
        <f t="shared" si="322"/>
        <v/>
      </c>
      <c r="N2055" s="22" t="str">
        <f t="shared" si="319"/>
        <v xml:space="preserve"> </v>
      </c>
      <c r="O2055" s="22" t="str">
        <f t="shared" si="318"/>
        <v/>
      </c>
      <c r="P2055" s="22" t="str">
        <f t="shared" si="320"/>
        <v/>
      </c>
      <c r="Q2055" s="22" t="str">
        <f t="shared" si="326"/>
        <v>D2</v>
      </c>
    </row>
    <row r="2056" spans="1:17" x14ac:dyDescent="0.25">
      <c r="A2056" s="125" t="str">
        <f t="shared" si="323"/>
        <v/>
      </c>
      <c r="B2056" s="123" t="str">
        <f t="shared" si="324"/>
        <v/>
      </c>
      <c r="C2056" s="125" t="str">
        <f t="shared" si="325"/>
        <v/>
      </c>
      <c r="D2056" s="42"/>
      <c r="E2056" s="23" t="str">
        <f>IF(D2056="","",VLOOKUP(D2056,MASTERLIST!$A:$E,3,FALSE))</f>
        <v/>
      </c>
      <c r="F2056" s="23" t="str">
        <f>IF(D2056="","",VLOOKUP(D2056,MASTERLIST!$A:$E,4,FALSE))</f>
        <v/>
      </c>
      <c r="G2056" s="23" t="str">
        <f>IF(D2056="","",VLOOKUP(D2056,MASTERLIST!$A:$E,5,FALSE))</f>
        <v/>
      </c>
      <c r="H2056" s="23" t="str">
        <f>IF(D2056="","",VLOOKUP(D2056,MASTERLIST!$A:$E,2,FALSE))</f>
        <v/>
      </c>
      <c r="I2056" s="42"/>
      <c r="J2056" s="42"/>
      <c r="K2056" s="42"/>
      <c r="L2056" s="41" t="str">
        <f t="shared" si="321"/>
        <v/>
      </c>
      <c r="M2056" s="41" t="str">
        <f t="shared" si="322"/>
        <v/>
      </c>
      <c r="N2056" s="22" t="str">
        <f t="shared" si="319"/>
        <v xml:space="preserve"> </v>
      </c>
      <c r="O2056" s="22" t="str">
        <f t="shared" si="318"/>
        <v/>
      </c>
      <c r="P2056" s="22" t="str">
        <f t="shared" si="320"/>
        <v/>
      </c>
      <c r="Q2056" s="22" t="str">
        <f t="shared" si="326"/>
        <v>D2</v>
      </c>
    </row>
    <row r="2057" spans="1:17" x14ac:dyDescent="0.25">
      <c r="A2057" s="125" t="str">
        <f t="shared" si="323"/>
        <v/>
      </c>
      <c r="B2057" s="123" t="str">
        <f t="shared" si="324"/>
        <v/>
      </c>
      <c r="C2057" s="125" t="str">
        <f t="shared" si="325"/>
        <v/>
      </c>
      <c r="D2057" s="42"/>
      <c r="E2057" s="23" t="str">
        <f>IF(D2057="","",VLOOKUP(D2057,MASTERLIST!$A:$E,3,FALSE))</f>
        <v/>
      </c>
      <c r="F2057" s="23" t="str">
        <f>IF(D2057="","",VLOOKUP(D2057,MASTERLIST!$A:$E,4,FALSE))</f>
        <v/>
      </c>
      <c r="G2057" s="23" t="str">
        <f>IF(D2057="","",VLOOKUP(D2057,MASTERLIST!$A:$E,5,FALSE))</f>
        <v/>
      </c>
      <c r="H2057" s="23" t="str">
        <f>IF(D2057="","",VLOOKUP(D2057,MASTERLIST!$A:$E,2,FALSE))</f>
        <v/>
      </c>
      <c r="I2057" s="42"/>
      <c r="J2057" s="42"/>
      <c r="K2057" s="42"/>
      <c r="L2057" s="41" t="str">
        <f t="shared" si="321"/>
        <v/>
      </c>
      <c r="M2057" s="41" t="str">
        <f t="shared" si="322"/>
        <v/>
      </c>
      <c r="N2057" s="22" t="str">
        <f t="shared" si="319"/>
        <v xml:space="preserve"> </v>
      </c>
      <c r="O2057" s="22" t="str">
        <f t="shared" si="318"/>
        <v/>
      </c>
      <c r="P2057" s="22" t="str">
        <f t="shared" si="320"/>
        <v/>
      </c>
      <c r="Q2057" s="22" t="str">
        <f t="shared" si="326"/>
        <v>D2</v>
      </c>
    </row>
    <row r="2058" spans="1:17" x14ac:dyDescent="0.25">
      <c r="A2058" s="125" t="str">
        <f t="shared" si="323"/>
        <v/>
      </c>
      <c r="B2058" s="123" t="str">
        <f t="shared" si="324"/>
        <v/>
      </c>
      <c r="C2058" s="125" t="str">
        <f t="shared" si="325"/>
        <v/>
      </c>
      <c r="D2058" s="42"/>
      <c r="E2058" s="23" t="str">
        <f>IF(D2058="","",VLOOKUP(D2058,MASTERLIST!$A:$E,3,FALSE))</f>
        <v/>
      </c>
      <c r="F2058" s="23" t="str">
        <f>IF(D2058="","",VLOOKUP(D2058,MASTERLIST!$A:$E,4,FALSE))</f>
        <v/>
      </c>
      <c r="G2058" s="23" t="str">
        <f>IF(D2058="","",VLOOKUP(D2058,MASTERLIST!$A:$E,5,FALSE))</f>
        <v/>
      </c>
      <c r="H2058" s="23" t="str">
        <f>IF(D2058="","",VLOOKUP(D2058,MASTERLIST!$A:$E,2,FALSE))</f>
        <v/>
      </c>
      <c r="I2058" s="42"/>
      <c r="J2058" s="42"/>
      <c r="K2058" s="42"/>
      <c r="L2058" s="41" t="str">
        <f t="shared" si="321"/>
        <v/>
      </c>
      <c r="M2058" s="41" t="str">
        <f t="shared" si="322"/>
        <v/>
      </c>
      <c r="N2058" s="22" t="str">
        <f t="shared" si="319"/>
        <v xml:space="preserve"> </v>
      </c>
      <c r="O2058" s="22" t="str">
        <f t="shared" si="318"/>
        <v/>
      </c>
      <c r="P2058" s="22" t="str">
        <f t="shared" si="320"/>
        <v/>
      </c>
      <c r="Q2058" s="22" t="str">
        <f t="shared" si="326"/>
        <v>D2</v>
      </c>
    </row>
    <row r="2059" spans="1:17" x14ac:dyDescent="0.25">
      <c r="A2059" s="125" t="str">
        <f t="shared" si="323"/>
        <v/>
      </c>
      <c r="B2059" s="123" t="str">
        <f t="shared" si="324"/>
        <v/>
      </c>
      <c r="C2059" s="125" t="str">
        <f t="shared" si="325"/>
        <v/>
      </c>
      <c r="D2059" s="42"/>
      <c r="E2059" s="23" t="str">
        <f>IF(D2059="","",VLOOKUP(D2059,MASTERLIST!$A:$E,3,FALSE))</f>
        <v/>
      </c>
      <c r="F2059" s="23" t="str">
        <f>IF(D2059="","",VLOOKUP(D2059,MASTERLIST!$A:$E,4,FALSE))</f>
        <v/>
      </c>
      <c r="G2059" s="23" t="str">
        <f>IF(D2059="","",VLOOKUP(D2059,MASTERLIST!$A:$E,5,FALSE))</f>
        <v/>
      </c>
      <c r="H2059" s="23" t="str">
        <f>IF(D2059="","",VLOOKUP(D2059,MASTERLIST!$A:$E,2,FALSE))</f>
        <v/>
      </c>
      <c r="I2059" s="42"/>
      <c r="J2059" s="42"/>
      <c r="K2059" s="42"/>
      <c r="L2059" s="41" t="str">
        <f t="shared" si="321"/>
        <v/>
      </c>
      <c r="M2059" s="41" t="str">
        <f t="shared" si="322"/>
        <v/>
      </c>
      <c r="N2059" s="22" t="str">
        <f t="shared" si="319"/>
        <v xml:space="preserve"> </v>
      </c>
      <c r="O2059" s="22" t="str">
        <f t="shared" si="318"/>
        <v/>
      </c>
      <c r="P2059" s="22" t="str">
        <f t="shared" si="320"/>
        <v/>
      </c>
      <c r="Q2059" s="22" t="str">
        <f t="shared" si="326"/>
        <v>D2</v>
      </c>
    </row>
    <row r="2060" spans="1:17" x14ac:dyDescent="0.25">
      <c r="A2060" s="125" t="str">
        <f t="shared" si="323"/>
        <v/>
      </c>
      <c r="B2060" s="123" t="str">
        <f t="shared" si="324"/>
        <v/>
      </c>
      <c r="C2060" s="125" t="str">
        <f t="shared" si="325"/>
        <v/>
      </c>
      <c r="D2060" s="42"/>
      <c r="E2060" s="23" t="str">
        <f>IF(D2060="","",VLOOKUP(D2060,MASTERLIST!$A:$E,3,FALSE))</f>
        <v/>
      </c>
      <c r="F2060" s="23" t="str">
        <f>IF(D2060="","",VLOOKUP(D2060,MASTERLIST!$A:$E,4,FALSE))</f>
        <v/>
      </c>
      <c r="G2060" s="23" t="str">
        <f>IF(D2060="","",VLOOKUP(D2060,MASTERLIST!$A:$E,5,FALSE))</f>
        <v/>
      </c>
      <c r="H2060" s="23" t="str">
        <f>IF(D2060="","",VLOOKUP(D2060,MASTERLIST!$A:$E,2,FALSE))</f>
        <v/>
      </c>
      <c r="I2060" s="42"/>
      <c r="J2060" s="42"/>
      <c r="K2060" s="42"/>
      <c r="L2060" s="41" t="str">
        <f t="shared" si="321"/>
        <v/>
      </c>
      <c r="M2060" s="41" t="str">
        <f t="shared" si="322"/>
        <v/>
      </c>
      <c r="N2060" s="22" t="str">
        <f t="shared" si="319"/>
        <v xml:space="preserve"> </v>
      </c>
      <c r="O2060" s="22" t="str">
        <f t="shared" si="318"/>
        <v/>
      </c>
      <c r="P2060" s="22" t="str">
        <f t="shared" si="320"/>
        <v/>
      </c>
      <c r="Q2060" s="22" t="str">
        <f t="shared" si="326"/>
        <v>D2</v>
      </c>
    </row>
    <row r="2061" spans="1:17" x14ac:dyDescent="0.25">
      <c r="A2061" s="125" t="str">
        <f t="shared" si="323"/>
        <v/>
      </c>
      <c r="B2061" s="123" t="str">
        <f t="shared" si="324"/>
        <v/>
      </c>
      <c r="C2061" s="125" t="str">
        <f t="shared" si="325"/>
        <v/>
      </c>
      <c r="D2061" s="42"/>
      <c r="E2061" s="23" t="str">
        <f>IF(D2061="","",VLOOKUP(D2061,MASTERLIST!$A:$E,3,FALSE))</f>
        <v/>
      </c>
      <c r="F2061" s="23" t="str">
        <f>IF(D2061="","",VLOOKUP(D2061,MASTERLIST!$A:$E,4,FALSE))</f>
        <v/>
      </c>
      <c r="G2061" s="23" t="str">
        <f>IF(D2061="","",VLOOKUP(D2061,MASTERLIST!$A:$E,5,FALSE))</f>
        <v/>
      </c>
      <c r="H2061" s="23" t="str">
        <f>IF(D2061="","",VLOOKUP(D2061,MASTERLIST!$A:$E,2,FALSE))</f>
        <v/>
      </c>
      <c r="I2061" s="42"/>
      <c r="J2061" s="42"/>
      <c r="K2061" s="42"/>
      <c r="L2061" s="41" t="str">
        <f t="shared" si="321"/>
        <v/>
      </c>
      <c r="M2061" s="41" t="str">
        <f t="shared" si="322"/>
        <v/>
      </c>
      <c r="N2061" s="22" t="str">
        <f t="shared" si="319"/>
        <v xml:space="preserve"> </v>
      </c>
      <c r="O2061" s="22" t="str">
        <f t="shared" si="318"/>
        <v/>
      </c>
      <c r="P2061" s="22" t="str">
        <f t="shared" si="320"/>
        <v/>
      </c>
      <c r="Q2061" s="22" t="str">
        <f t="shared" si="326"/>
        <v>D2</v>
      </c>
    </row>
    <row r="2062" spans="1:17" x14ac:dyDescent="0.25">
      <c r="A2062" s="125" t="str">
        <f t="shared" si="323"/>
        <v/>
      </c>
      <c r="B2062" s="123" t="str">
        <f t="shared" si="324"/>
        <v/>
      </c>
      <c r="C2062" s="125" t="str">
        <f t="shared" si="325"/>
        <v/>
      </c>
      <c r="D2062" s="42"/>
      <c r="E2062" s="23" t="str">
        <f>IF(D2062="","",VLOOKUP(D2062,MASTERLIST!$A:$E,3,FALSE))</f>
        <v/>
      </c>
      <c r="F2062" s="23" t="str">
        <f>IF(D2062="","",VLOOKUP(D2062,MASTERLIST!$A:$E,4,FALSE))</f>
        <v/>
      </c>
      <c r="G2062" s="23" t="str">
        <f>IF(D2062="","",VLOOKUP(D2062,MASTERLIST!$A:$E,5,FALSE))</f>
        <v/>
      </c>
      <c r="H2062" s="23" t="str">
        <f>IF(D2062="","",VLOOKUP(D2062,MASTERLIST!$A:$E,2,FALSE))</f>
        <v/>
      </c>
      <c r="I2062" s="42"/>
      <c r="J2062" s="42"/>
      <c r="K2062" s="42"/>
      <c r="L2062" s="41" t="str">
        <f t="shared" si="321"/>
        <v/>
      </c>
      <c r="M2062" s="41" t="str">
        <f t="shared" si="322"/>
        <v/>
      </c>
      <c r="N2062" s="22" t="str">
        <f t="shared" si="319"/>
        <v xml:space="preserve"> </v>
      </c>
      <c r="O2062" s="22" t="str">
        <f t="shared" si="318"/>
        <v/>
      </c>
      <c r="P2062" s="22" t="str">
        <f t="shared" si="320"/>
        <v/>
      </c>
      <c r="Q2062" s="22" t="str">
        <f t="shared" si="326"/>
        <v>D2</v>
      </c>
    </row>
    <row r="2063" spans="1:17" x14ac:dyDescent="0.25">
      <c r="A2063" s="125" t="str">
        <f t="shared" si="323"/>
        <v/>
      </c>
      <c r="B2063" s="123" t="str">
        <f t="shared" si="324"/>
        <v/>
      </c>
      <c r="C2063" s="125" t="str">
        <f t="shared" si="325"/>
        <v/>
      </c>
      <c r="D2063" s="42"/>
      <c r="E2063" s="23" t="str">
        <f>IF(D2063="","",VLOOKUP(D2063,MASTERLIST!$A:$E,3,FALSE))</f>
        <v/>
      </c>
      <c r="F2063" s="23" t="str">
        <f>IF(D2063="","",VLOOKUP(D2063,MASTERLIST!$A:$E,4,FALSE))</f>
        <v/>
      </c>
      <c r="G2063" s="23" t="str">
        <f>IF(D2063="","",VLOOKUP(D2063,MASTERLIST!$A:$E,5,FALSE))</f>
        <v/>
      </c>
      <c r="H2063" s="23" t="str">
        <f>IF(D2063="","",VLOOKUP(D2063,MASTERLIST!$A:$E,2,FALSE))</f>
        <v/>
      </c>
      <c r="I2063" s="42"/>
      <c r="J2063" s="42"/>
      <c r="K2063" s="42"/>
      <c r="L2063" s="41" t="str">
        <f t="shared" si="321"/>
        <v/>
      </c>
      <c r="M2063" s="41" t="str">
        <f t="shared" si="322"/>
        <v/>
      </c>
      <c r="N2063" s="22" t="str">
        <f t="shared" si="319"/>
        <v xml:space="preserve"> </v>
      </c>
      <c r="O2063" s="22" t="str">
        <f t="shared" si="318"/>
        <v/>
      </c>
      <c r="P2063" s="22" t="str">
        <f t="shared" si="320"/>
        <v/>
      </c>
      <c r="Q2063" s="22" t="str">
        <f t="shared" si="326"/>
        <v>D2</v>
      </c>
    </row>
    <row r="2064" spans="1:17" x14ac:dyDescent="0.25">
      <c r="A2064" s="125" t="str">
        <f t="shared" si="323"/>
        <v/>
      </c>
      <c r="B2064" s="123" t="str">
        <f t="shared" si="324"/>
        <v/>
      </c>
      <c r="C2064" s="125" t="str">
        <f t="shared" si="325"/>
        <v/>
      </c>
      <c r="D2064" s="42"/>
      <c r="E2064" s="23" t="str">
        <f>IF(D2064="","",VLOOKUP(D2064,MASTERLIST!$A:$E,3,FALSE))</f>
        <v/>
      </c>
      <c r="F2064" s="23" t="str">
        <f>IF(D2064="","",VLOOKUP(D2064,MASTERLIST!$A:$E,4,FALSE))</f>
        <v/>
      </c>
      <c r="G2064" s="23" t="str">
        <f>IF(D2064="","",VLOOKUP(D2064,MASTERLIST!$A:$E,5,FALSE))</f>
        <v/>
      </c>
      <c r="H2064" s="23" t="str">
        <f>IF(D2064="","",VLOOKUP(D2064,MASTERLIST!$A:$E,2,FALSE))</f>
        <v/>
      </c>
      <c r="I2064" s="42"/>
      <c r="J2064" s="42"/>
      <c r="K2064" s="42"/>
      <c r="L2064" s="41" t="str">
        <f t="shared" si="321"/>
        <v/>
      </c>
      <c r="M2064" s="41" t="str">
        <f t="shared" si="322"/>
        <v/>
      </c>
      <c r="N2064" s="22" t="str">
        <f t="shared" si="319"/>
        <v xml:space="preserve"> </v>
      </c>
      <c r="O2064" s="22" t="str">
        <f t="shared" si="318"/>
        <v/>
      </c>
      <c r="P2064" s="22" t="str">
        <f t="shared" si="320"/>
        <v/>
      </c>
      <c r="Q2064" s="22" t="str">
        <f t="shared" si="326"/>
        <v>D2</v>
      </c>
    </row>
    <row r="2065" spans="1:17" x14ac:dyDescent="0.25">
      <c r="A2065" s="125" t="str">
        <f t="shared" si="323"/>
        <v/>
      </c>
      <c r="B2065" s="123" t="str">
        <f t="shared" si="324"/>
        <v/>
      </c>
      <c r="C2065" s="125" t="str">
        <f t="shared" si="325"/>
        <v/>
      </c>
      <c r="D2065" s="42"/>
      <c r="E2065" s="23" t="str">
        <f>IF(D2065="","",VLOOKUP(D2065,MASTERLIST!$A:$E,3,FALSE))</f>
        <v/>
      </c>
      <c r="F2065" s="23" t="str">
        <f>IF(D2065="","",VLOOKUP(D2065,MASTERLIST!$A:$E,4,FALSE))</f>
        <v/>
      </c>
      <c r="G2065" s="23" t="str">
        <f>IF(D2065="","",VLOOKUP(D2065,MASTERLIST!$A:$E,5,FALSE))</f>
        <v/>
      </c>
      <c r="H2065" s="23" t="str">
        <f>IF(D2065="","",VLOOKUP(D2065,MASTERLIST!$A:$E,2,FALSE))</f>
        <v/>
      </c>
      <c r="I2065" s="42"/>
      <c r="J2065" s="42"/>
      <c r="K2065" s="42"/>
      <c r="L2065" s="41" t="str">
        <f t="shared" si="321"/>
        <v/>
      </c>
      <c r="M2065" s="41" t="str">
        <f t="shared" si="322"/>
        <v/>
      </c>
      <c r="N2065" s="22" t="str">
        <f t="shared" si="319"/>
        <v xml:space="preserve"> </v>
      </c>
      <c r="O2065" s="22" t="str">
        <f t="shared" si="318"/>
        <v/>
      </c>
      <c r="P2065" s="22" t="str">
        <f t="shared" si="320"/>
        <v/>
      </c>
      <c r="Q2065" s="22" t="str">
        <f t="shared" si="326"/>
        <v>D2</v>
      </c>
    </row>
    <row r="2066" spans="1:17" x14ac:dyDescent="0.25">
      <c r="A2066" s="125" t="str">
        <f t="shared" si="323"/>
        <v/>
      </c>
      <c r="B2066" s="123" t="str">
        <f t="shared" si="324"/>
        <v/>
      </c>
      <c r="C2066" s="125" t="str">
        <f t="shared" si="325"/>
        <v/>
      </c>
      <c r="D2066" s="42"/>
      <c r="E2066" s="23" t="str">
        <f>IF(D2066="","",VLOOKUP(D2066,MASTERLIST!$A:$E,3,FALSE))</f>
        <v/>
      </c>
      <c r="F2066" s="23" t="str">
        <f>IF(D2066="","",VLOOKUP(D2066,MASTERLIST!$A:$E,4,FALSE))</f>
        <v/>
      </c>
      <c r="G2066" s="23" t="str">
        <f>IF(D2066="","",VLOOKUP(D2066,MASTERLIST!$A:$E,5,FALSE))</f>
        <v/>
      </c>
      <c r="H2066" s="23" t="str">
        <f>IF(D2066="","",VLOOKUP(D2066,MASTERLIST!$A:$E,2,FALSE))</f>
        <v/>
      </c>
      <c r="I2066" s="42"/>
      <c r="J2066" s="42"/>
      <c r="K2066" s="42"/>
      <c r="L2066" s="41" t="str">
        <f t="shared" si="321"/>
        <v/>
      </c>
      <c r="M2066" s="41" t="str">
        <f t="shared" si="322"/>
        <v/>
      </c>
      <c r="N2066" s="22" t="str">
        <f t="shared" si="319"/>
        <v xml:space="preserve"> </v>
      </c>
      <c r="O2066" s="22" t="str">
        <f t="shared" si="318"/>
        <v/>
      </c>
      <c r="P2066" s="22" t="str">
        <f t="shared" si="320"/>
        <v/>
      </c>
      <c r="Q2066" s="22" t="str">
        <f t="shared" si="326"/>
        <v>D2</v>
      </c>
    </row>
    <row r="2067" spans="1:17" x14ac:dyDescent="0.25">
      <c r="A2067" s="125" t="str">
        <f t="shared" si="323"/>
        <v/>
      </c>
      <c r="B2067" s="123" t="str">
        <f t="shared" si="324"/>
        <v/>
      </c>
      <c r="C2067" s="125" t="str">
        <f t="shared" si="325"/>
        <v/>
      </c>
      <c r="D2067" s="42"/>
      <c r="E2067" s="23" t="str">
        <f>IF(D2067="","",VLOOKUP(D2067,MASTERLIST!$A:$E,3,FALSE))</f>
        <v/>
      </c>
      <c r="F2067" s="23" t="str">
        <f>IF(D2067="","",VLOOKUP(D2067,MASTERLIST!$A:$E,4,FALSE))</f>
        <v/>
      </c>
      <c r="G2067" s="23" t="str">
        <f>IF(D2067="","",VLOOKUP(D2067,MASTERLIST!$A:$E,5,FALSE))</f>
        <v/>
      </c>
      <c r="H2067" s="23" t="str">
        <f>IF(D2067="","",VLOOKUP(D2067,MASTERLIST!$A:$E,2,FALSE))</f>
        <v/>
      </c>
      <c r="I2067" s="42"/>
      <c r="J2067" s="42"/>
      <c r="K2067" s="42"/>
      <c r="L2067" s="41" t="str">
        <f t="shared" si="321"/>
        <v/>
      </c>
      <c r="M2067" s="41" t="str">
        <f t="shared" si="322"/>
        <v/>
      </c>
      <c r="N2067" s="22" t="str">
        <f t="shared" si="319"/>
        <v xml:space="preserve"> </v>
      </c>
      <c r="O2067" s="22" t="str">
        <f t="shared" ref="O2067:O2130" si="327">IFERROR(VLOOKUP(G2067,$R$2:$S$15,2,),"")</f>
        <v/>
      </c>
      <c r="P2067" s="22" t="str">
        <f t="shared" si="320"/>
        <v/>
      </c>
      <c r="Q2067" s="22" t="str">
        <f t="shared" si="326"/>
        <v>D2</v>
      </c>
    </row>
    <row r="2068" spans="1:17" x14ac:dyDescent="0.25">
      <c r="A2068" s="125" t="str">
        <f t="shared" si="323"/>
        <v/>
      </c>
      <c r="B2068" s="123" t="str">
        <f t="shared" si="324"/>
        <v/>
      </c>
      <c r="C2068" s="125" t="str">
        <f t="shared" si="325"/>
        <v/>
      </c>
      <c r="D2068" s="42"/>
      <c r="E2068" s="23" t="str">
        <f>IF(D2068="","",VLOOKUP(D2068,MASTERLIST!$A:$E,3,FALSE))</f>
        <v/>
      </c>
      <c r="F2068" s="23" t="str">
        <f>IF(D2068="","",VLOOKUP(D2068,MASTERLIST!$A:$E,4,FALSE))</f>
        <v/>
      </c>
      <c r="G2068" s="23" t="str">
        <f>IF(D2068="","",VLOOKUP(D2068,MASTERLIST!$A:$E,5,FALSE))</f>
        <v/>
      </c>
      <c r="H2068" s="23" t="str">
        <f>IF(D2068="","",VLOOKUP(D2068,MASTERLIST!$A:$E,2,FALSE))</f>
        <v/>
      </c>
      <c r="I2068" s="42"/>
      <c r="J2068" s="42"/>
      <c r="K2068" s="42"/>
      <c r="L2068" s="41" t="str">
        <f t="shared" si="321"/>
        <v/>
      </c>
      <c r="M2068" s="41" t="str">
        <f t="shared" si="322"/>
        <v/>
      </c>
      <c r="N2068" s="22" t="str">
        <f t="shared" si="319"/>
        <v xml:space="preserve"> </v>
      </c>
      <c r="O2068" s="22" t="str">
        <f t="shared" si="327"/>
        <v/>
      </c>
      <c r="P2068" s="22" t="str">
        <f t="shared" si="320"/>
        <v/>
      </c>
      <c r="Q2068" s="22" t="str">
        <f t="shared" si="326"/>
        <v>D2</v>
      </c>
    </row>
    <row r="2069" spans="1:17" x14ac:dyDescent="0.25">
      <c r="A2069" s="125" t="str">
        <f t="shared" si="323"/>
        <v/>
      </c>
      <c r="B2069" s="123" t="str">
        <f t="shared" si="324"/>
        <v/>
      </c>
      <c r="C2069" s="125" t="str">
        <f t="shared" si="325"/>
        <v/>
      </c>
      <c r="D2069" s="42"/>
      <c r="E2069" s="23" t="str">
        <f>IF(D2069="","",VLOOKUP(D2069,MASTERLIST!$A:$E,3,FALSE))</f>
        <v/>
      </c>
      <c r="F2069" s="23" t="str">
        <f>IF(D2069="","",VLOOKUP(D2069,MASTERLIST!$A:$E,4,FALSE))</f>
        <v/>
      </c>
      <c r="G2069" s="23" t="str">
        <f>IF(D2069="","",VLOOKUP(D2069,MASTERLIST!$A:$E,5,FALSE))</f>
        <v/>
      </c>
      <c r="H2069" s="23" t="str">
        <f>IF(D2069="","",VLOOKUP(D2069,MASTERLIST!$A:$E,2,FALSE))</f>
        <v/>
      </c>
      <c r="I2069" s="42"/>
      <c r="J2069" s="42"/>
      <c r="K2069" s="42"/>
      <c r="L2069" s="41" t="str">
        <f t="shared" si="321"/>
        <v/>
      </c>
      <c r="M2069" s="41" t="str">
        <f t="shared" si="322"/>
        <v/>
      </c>
      <c r="N2069" s="22" t="str">
        <f t="shared" si="319"/>
        <v xml:space="preserve"> </v>
      </c>
      <c r="O2069" s="22" t="str">
        <f t="shared" si="327"/>
        <v/>
      </c>
      <c r="P2069" s="22" t="str">
        <f t="shared" si="320"/>
        <v/>
      </c>
      <c r="Q2069" s="22" t="str">
        <f t="shared" si="326"/>
        <v>D2</v>
      </c>
    </row>
    <row r="2070" spans="1:17" x14ac:dyDescent="0.25">
      <c r="A2070" s="125" t="str">
        <f t="shared" si="323"/>
        <v/>
      </c>
      <c r="B2070" s="123" t="str">
        <f t="shared" si="324"/>
        <v/>
      </c>
      <c r="C2070" s="125" t="str">
        <f t="shared" si="325"/>
        <v/>
      </c>
      <c r="D2070" s="42"/>
      <c r="E2070" s="23" t="str">
        <f>IF(D2070="","",VLOOKUP(D2070,MASTERLIST!$A:$E,3,FALSE))</f>
        <v/>
      </c>
      <c r="F2070" s="23" t="str">
        <f>IF(D2070="","",VLOOKUP(D2070,MASTERLIST!$A:$E,4,FALSE))</f>
        <v/>
      </c>
      <c r="G2070" s="23" t="str">
        <f>IF(D2070="","",VLOOKUP(D2070,MASTERLIST!$A:$E,5,FALSE))</f>
        <v/>
      </c>
      <c r="H2070" s="23" t="str">
        <f>IF(D2070="","",VLOOKUP(D2070,MASTERLIST!$A:$E,2,FALSE))</f>
        <v/>
      </c>
      <c r="I2070" s="42"/>
      <c r="J2070" s="42"/>
      <c r="K2070" s="42"/>
      <c r="L2070" s="41" t="str">
        <f t="shared" si="321"/>
        <v/>
      </c>
      <c r="M2070" s="41" t="str">
        <f t="shared" si="322"/>
        <v/>
      </c>
      <c r="N2070" s="22" t="str">
        <f t="shared" si="319"/>
        <v xml:space="preserve"> </v>
      </c>
      <c r="O2070" s="22" t="str">
        <f t="shared" si="327"/>
        <v/>
      </c>
      <c r="P2070" s="22" t="str">
        <f t="shared" si="320"/>
        <v/>
      </c>
      <c r="Q2070" s="22" t="str">
        <f t="shared" si="326"/>
        <v>D2</v>
      </c>
    </row>
    <row r="2071" spans="1:17" x14ac:dyDescent="0.25">
      <c r="A2071" s="125" t="str">
        <f t="shared" si="323"/>
        <v/>
      </c>
      <c r="B2071" s="123" t="str">
        <f t="shared" si="324"/>
        <v/>
      </c>
      <c r="C2071" s="125" t="str">
        <f t="shared" si="325"/>
        <v/>
      </c>
      <c r="D2071" s="42"/>
      <c r="E2071" s="23" t="str">
        <f>IF(D2071="","",VLOOKUP(D2071,MASTERLIST!$A:$E,3,FALSE))</f>
        <v/>
      </c>
      <c r="F2071" s="23" t="str">
        <f>IF(D2071="","",VLOOKUP(D2071,MASTERLIST!$A:$E,4,FALSE))</f>
        <v/>
      </c>
      <c r="G2071" s="23" t="str">
        <f>IF(D2071="","",VLOOKUP(D2071,MASTERLIST!$A:$E,5,FALSE))</f>
        <v/>
      </c>
      <c r="H2071" s="23" t="str">
        <f>IF(D2071="","",VLOOKUP(D2071,MASTERLIST!$A:$E,2,FALSE))</f>
        <v/>
      </c>
      <c r="I2071" s="42"/>
      <c r="J2071" s="42"/>
      <c r="K2071" s="42"/>
      <c r="L2071" s="41" t="str">
        <f t="shared" si="321"/>
        <v/>
      </c>
      <c r="M2071" s="41" t="str">
        <f t="shared" si="322"/>
        <v/>
      </c>
      <c r="N2071" s="22" t="str">
        <f t="shared" si="319"/>
        <v xml:space="preserve"> </v>
      </c>
      <c r="O2071" s="22" t="str">
        <f t="shared" si="327"/>
        <v/>
      </c>
      <c r="P2071" s="22" t="str">
        <f t="shared" si="320"/>
        <v/>
      </c>
      <c r="Q2071" s="22" t="str">
        <f t="shared" si="326"/>
        <v>D2</v>
      </c>
    </row>
    <row r="2072" spans="1:17" x14ac:dyDescent="0.25">
      <c r="A2072" s="125" t="str">
        <f t="shared" si="323"/>
        <v/>
      </c>
      <c r="B2072" s="123" t="str">
        <f t="shared" si="324"/>
        <v/>
      </c>
      <c r="C2072" s="125" t="str">
        <f t="shared" si="325"/>
        <v/>
      </c>
      <c r="D2072" s="42"/>
      <c r="E2072" s="23" t="str">
        <f>IF(D2072="","",VLOOKUP(D2072,MASTERLIST!$A:$E,3,FALSE))</f>
        <v/>
      </c>
      <c r="F2072" s="23" t="str">
        <f>IF(D2072="","",VLOOKUP(D2072,MASTERLIST!$A:$E,4,FALSE))</f>
        <v/>
      </c>
      <c r="G2072" s="23" t="str">
        <f>IF(D2072="","",VLOOKUP(D2072,MASTERLIST!$A:$E,5,FALSE))</f>
        <v/>
      </c>
      <c r="H2072" s="23" t="str">
        <f>IF(D2072="","",VLOOKUP(D2072,MASTERLIST!$A:$E,2,FALSE))</f>
        <v/>
      </c>
      <c r="I2072" s="42"/>
      <c r="J2072" s="42"/>
      <c r="K2072" s="42"/>
      <c r="L2072" s="41" t="str">
        <f t="shared" si="321"/>
        <v/>
      </c>
      <c r="M2072" s="41" t="str">
        <f t="shared" si="322"/>
        <v/>
      </c>
      <c r="N2072" s="22" t="str">
        <f t="shared" si="319"/>
        <v xml:space="preserve"> </v>
      </c>
      <c r="O2072" s="22" t="str">
        <f t="shared" si="327"/>
        <v/>
      </c>
      <c r="P2072" s="22" t="str">
        <f t="shared" si="320"/>
        <v/>
      </c>
      <c r="Q2072" s="22" t="str">
        <f t="shared" si="326"/>
        <v>D2</v>
      </c>
    </row>
    <row r="2073" spans="1:17" x14ac:dyDescent="0.25">
      <c r="A2073" s="125" t="str">
        <f t="shared" si="323"/>
        <v/>
      </c>
      <c r="B2073" s="123" t="str">
        <f t="shared" si="324"/>
        <v/>
      </c>
      <c r="C2073" s="125" t="str">
        <f t="shared" si="325"/>
        <v/>
      </c>
      <c r="D2073" s="42"/>
      <c r="E2073" s="23" t="str">
        <f>IF(D2073="","",VLOOKUP(D2073,MASTERLIST!$A:$E,3,FALSE))</f>
        <v/>
      </c>
      <c r="F2073" s="23" t="str">
        <f>IF(D2073="","",VLOOKUP(D2073,MASTERLIST!$A:$E,4,FALSE))</f>
        <v/>
      </c>
      <c r="G2073" s="23" t="str">
        <f>IF(D2073="","",VLOOKUP(D2073,MASTERLIST!$A:$E,5,FALSE))</f>
        <v/>
      </c>
      <c r="H2073" s="23" t="str">
        <f>IF(D2073="","",VLOOKUP(D2073,MASTERLIST!$A:$E,2,FALSE))</f>
        <v/>
      </c>
      <c r="I2073" s="42"/>
      <c r="J2073" s="42"/>
      <c r="K2073" s="42"/>
      <c r="L2073" s="41" t="str">
        <f t="shared" si="321"/>
        <v/>
      </c>
      <c r="M2073" s="41" t="str">
        <f t="shared" si="322"/>
        <v/>
      </c>
      <c r="N2073" s="22" t="str">
        <f t="shared" si="319"/>
        <v xml:space="preserve"> </v>
      </c>
      <c r="O2073" s="22" t="str">
        <f t="shared" si="327"/>
        <v/>
      </c>
      <c r="P2073" s="22" t="str">
        <f t="shared" si="320"/>
        <v/>
      </c>
      <c r="Q2073" s="22" t="str">
        <f t="shared" si="326"/>
        <v>D2</v>
      </c>
    </row>
    <row r="2074" spans="1:17" x14ac:dyDescent="0.25">
      <c r="A2074" s="125" t="str">
        <f t="shared" si="323"/>
        <v/>
      </c>
      <c r="B2074" s="123" t="str">
        <f t="shared" si="324"/>
        <v/>
      </c>
      <c r="C2074" s="125" t="str">
        <f t="shared" si="325"/>
        <v/>
      </c>
      <c r="D2074" s="42"/>
      <c r="E2074" s="23" t="str">
        <f>IF(D2074="","",VLOOKUP(D2074,MASTERLIST!$A:$E,3,FALSE))</f>
        <v/>
      </c>
      <c r="F2074" s="23" t="str">
        <f>IF(D2074="","",VLOOKUP(D2074,MASTERLIST!$A:$E,4,FALSE))</f>
        <v/>
      </c>
      <c r="G2074" s="23" t="str">
        <f>IF(D2074="","",VLOOKUP(D2074,MASTERLIST!$A:$E,5,FALSE))</f>
        <v/>
      </c>
      <c r="H2074" s="23" t="str">
        <f>IF(D2074="","",VLOOKUP(D2074,MASTERLIST!$A:$E,2,FALSE))</f>
        <v/>
      </c>
      <c r="I2074" s="42"/>
      <c r="J2074" s="42"/>
      <c r="K2074" s="42"/>
      <c r="L2074" s="41" t="str">
        <f t="shared" si="321"/>
        <v/>
      </c>
      <c r="M2074" s="41" t="str">
        <f t="shared" si="322"/>
        <v/>
      </c>
      <c r="N2074" s="22" t="str">
        <f t="shared" ref="N2074:N2137" si="328">CONCATENATE(E2074," ",F2074)</f>
        <v xml:space="preserve"> </v>
      </c>
      <c r="O2074" s="22" t="str">
        <f t="shared" si="327"/>
        <v/>
      </c>
      <c r="P2074" s="22" t="str">
        <f t="shared" ref="P2074:P2137" si="329">IF(I2074="",IF(J2074="","",$J$1),$I$1)</f>
        <v/>
      </c>
      <c r="Q2074" s="22" t="str">
        <f t="shared" si="326"/>
        <v>D2</v>
      </c>
    </row>
    <row r="2075" spans="1:17" x14ac:dyDescent="0.25">
      <c r="A2075" s="125" t="str">
        <f t="shared" si="323"/>
        <v/>
      </c>
      <c r="B2075" s="123" t="str">
        <f t="shared" si="324"/>
        <v/>
      </c>
      <c r="C2075" s="125" t="str">
        <f t="shared" si="325"/>
        <v/>
      </c>
      <c r="D2075" s="42"/>
      <c r="E2075" s="23" t="str">
        <f>IF(D2075="","",VLOOKUP(D2075,MASTERLIST!$A:$E,3,FALSE))</f>
        <v/>
      </c>
      <c r="F2075" s="23" t="str">
        <f>IF(D2075="","",VLOOKUP(D2075,MASTERLIST!$A:$E,4,FALSE))</f>
        <v/>
      </c>
      <c r="G2075" s="23" t="str">
        <f>IF(D2075="","",VLOOKUP(D2075,MASTERLIST!$A:$E,5,FALSE))</f>
        <v/>
      </c>
      <c r="H2075" s="23" t="str">
        <f>IF(D2075="","",VLOOKUP(D2075,MASTERLIST!$A:$E,2,FALSE))</f>
        <v/>
      </c>
      <c r="I2075" s="42"/>
      <c r="J2075" s="42"/>
      <c r="K2075" s="42"/>
      <c r="L2075" s="41" t="str">
        <f t="shared" si="321"/>
        <v/>
      </c>
      <c r="M2075" s="41" t="str">
        <f t="shared" si="322"/>
        <v/>
      </c>
      <c r="N2075" s="22" t="str">
        <f t="shared" si="328"/>
        <v xml:space="preserve"> </v>
      </c>
      <c r="O2075" s="22" t="str">
        <f t="shared" si="327"/>
        <v/>
      </c>
      <c r="P2075" s="22" t="str">
        <f t="shared" si="329"/>
        <v/>
      </c>
      <c r="Q2075" s="22" t="str">
        <f t="shared" si="326"/>
        <v>D2</v>
      </c>
    </row>
    <row r="2076" spans="1:17" x14ac:dyDescent="0.25">
      <c r="A2076" s="125" t="str">
        <f t="shared" si="323"/>
        <v/>
      </c>
      <c r="B2076" s="123" t="str">
        <f t="shared" si="324"/>
        <v/>
      </c>
      <c r="C2076" s="125" t="str">
        <f t="shared" si="325"/>
        <v/>
      </c>
      <c r="D2076" s="42"/>
      <c r="E2076" s="23" t="str">
        <f>IF(D2076="","",VLOOKUP(D2076,MASTERLIST!$A:$E,3,FALSE))</f>
        <v/>
      </c>
      <c r="F2076" s="23" t="str">
        <f>IF(D2076="","",VLOOKUP(D2076,MASTERLIST!$A:$E,4,FALSE))</f>
        <v/>
      </c>
      <c r="G2076" s="23" t="str">
        <f>IF(D2076="","",VLOOKUP(D2076,MASTERLIST!$A:$E,5,FALSE))</f>
        <v/>
      </c>
      <c r="H2076" s="23" t="str">
        <f>IF(D2076="","",VLOOKUP(D2076,MASTERLIST!$A:$E,2,FALSE))</f>
        <v/>
      </c>
      <c r="I2076" s="42"/>
      <c r="J2076" s="42"/>
      <c r="K2076" s="42"/>
      <c r="L2076" s="41" t="str">
        <f t="shared" si="321"/>
        <v/>
      </c>
      <c r="M2076" s="41" t="str">
        <f t="shared" si="322"/>
        <v/>
      </c>
      <c r="N2076" s="22" t="str">
        <f t="shared" si="328"/>
        <v xml:space="preserve"> </v>
      </c>
      <c r="O2076" s="22" t="str">
        <f t="shared" si="327"/>
        <v/>
      </c>
      <c r="P2076" s="22" t="str">
        <f t="shared" si="329"/>
        <v/>
      </c>
      <c r="Q2076" s="22" t="str">
        <f t="shared" si="326"/>
        <v>D2</v>
      </c>
    </row>
    <row r="2077" spans="1:17" x14ac:dyDescent="0.25">
      <c r="A2077" s="125" t="str">
        <f t="shared" si="323"/>
        <v/>
      </c>
      <c r="B2077" s="123" t="str">
        <f t="shared" si="324"/>
        <v/>
      </c>
      <c r="C2077" s="125" t="str">
        <f t="shared" si="325"/>
        <v/>
      </c>
      <c r="D2077" s="42"/>
      <c r="E2077" s="23" t="str">
        <f>IF(D2077="","",VLOOKUP(D2077,MASTERLIST!$A:$E,3,FALSE))</f>
        <v/>
      </c>
      <c r="F2077" s="23" t="str">
        <f>IF(D2077="","",VLOOKUP(D2077,MASTERLIST!$A:$E,4,FALSE))</f>
        <v/>
      </c>
      <c r="G2077" s="23" t="str">
        <f>IF(D2077="","",VLOOKUP(D2077,MASTERLIST!$A:$E,5,FALSE))</f>
        <v/>
      </c>
      <c r="H2077" s="23" t="str">
        <f>IF(D2077="","",VLOOKUP(D2077,MASTERLIST!$A:$E,2,FALSE))</f>
        <v/>
      </c>
      <c r="I2077" s="42"/>
      <c r="J2077" s="42"/>
      <c r="K2077" s="42"/>
      <c r="L2077" s="41" t="str">
        <f t="shared" ref="L2077:L2140" si="330">IF(K2077="","",IF(I2077="",ROUND(HLOOKUP(J2077,kgList,K2077,FALSE),1),ROUND(HLOOKUP(I2077,kgList,K2077,FALSE),1)))</f>
        <v/>
      </c>
      <c r="M2077" s="41" t="str">
        <f t="shared" ref="M2077:M2140" si="331">IF(L2077="","",IF(COUNTA(I2077:J2077)&gt;1,"Edible or Inedible",IF(COUNTA(I2077)=1,L2077*1,IF(COUNTA(J2077)=1,L2077*1,"ERROR"))))</f>
        <v/>
      </c>
      <c r="N2077" s="22" t="str">
        <f t="shared" si="328"/>
        <v xml:space="preserve"> </v>
      </c>
      <c r="O2077" s="22" t="str">
        <f t="shared" si="327"/>
        <v/>
      </c>
      <c r="P2077" s="22" t="str">
        <f t="shared" si="329"/>
        <v/>
      </c>
      <c r="Q2077" s="22" t="str">
        <f t="shared" si="326"/>
        <v>D2</v>
      </c>
    </row>
    <row r="2078" spans="1:17" x14ac:dyDescent="0.25">
      <c r="A2078" s="125" t="str">
        <f t="shared" si="323"/>
        <v/>
      </c>
      <c r="B2078" s="123" t="str">
        <f t="shared" si="324"/>
        <v/>
      </c>
      <c r="C2078" s="125" t="str">
        <f t="shared" si="325"/>
        <v/>
      </c>
      <c r="D2078" s="42"/>
      <c r="E2078" s="23" t="str">
        <f>IF(D2078="","",VLOOKUP(D2078,MASTERLIST!$A:$E,3,FALSE))</f>
        <v/>
      </c>
      <c r="F2078" s="23" t="str">
        <f>IF(D2078="","",VLOOKUP(D2078,MASTERLIST!$A:$E,4,FALSE))</f>
        <v/>
      </c>
      <c r="G2078" s="23" t="str">
        <f>IF(D2078="","",VLOOKUP(D2078,MASTERLIST!$A:$E,5,FALSE))</f>
        <v/>
      </c>
      <c r="H2078" s="23" t="str">
        <f>IF(D2078="","",VLOOKUP(D2078,MASTERLIST!$A:$E,2,FALSE))</f>
        <v/>
      </c>
      <c r="I2078" s="42"/>
      <c r="J2078" s="42"/>
      <c r="K2078" s="42"/>
      <c r="L2078" s="41" t="str">
        <f t="shared" si="330"/>
        <v/>
      </c>
      <c r="M2078" s="41" t="str">
        <f t="shared" si="331"/>
        <v/>
      </c>
      <c r="N2078" s="22" t="str">
        <f t="shared" si="328"/>
        <v xml:space="preserve"> </v>
      </c>
      <c r="O2078" s="22" t="str">
        <f t="shared" si="327"/>
        <v/>
      </c>
      <c r="P2078" s="22" t="str">
        <f t="shared" si="329"/>
        <v/>
      </c>
      <c r="Q2078" s="22" t="str">
        <f t="shared" si="326"/>
        <v>D2</v>
      </c>
    </row>
    <row r="2079" spans="1:17" x14ac:dyDescent="0.25">
      <c r="A2079" s="125" t="str">
        <f t="shared" si="323"/>
        <v/>
      </c>
      <c r="B2079" s="123" t="str">
        <f t="shared" si="324"/>
        <v/>
      </c>
      <c r="C2079" s="125" t="str">
        <f t="shared" si="325"/>
        <v/>
      </c>
      <c r="D2079" s="42"/>
      <c r="E2079" s="23" t="str">
        <f>IF(D2079="","",VLOOKUP(D2079,MASTERLIST!$A:$E,3,FALSE))</f>
        <v/>
      </c>
      <c r="F2079" s="23" t="str">
        <f>IF(D2079="","",VLOOKUP(D2079,MASTERLIST!$A:$E,4,FALSE))</f>
        <v/>
      </c>
      <c r="G2079" s="23" t="str">
        <f>IF(D2079="","",VLOOKUP(D2079,MASTERLIST!$A:$E,5,FALSE))</f>
        <v/>
      </c>
      <c r="H2079" s="23" t="str">
        <f>IF(D2079="","",VLOOKUP(D2079,MASTERLIST!$A:$E,2,FALSE))</f>
        <v/>
      </c>
      <c r="I2079" s="42"/>
      <c r="J2079" s="42"/>
      <c r="K2079" s="42"/>
      <c r="L2079" s="41" t="str">
        <f t="shared" si="330"/>
        <v/>
      </c>
      <c r="M2079" s="41" t="str">
        <f t="shared" si="331"/>
        <v/>
      </c>
      <c r="N2079" s="22" t="str">
        <f t="shared" si="328"/>
        <v xml:space="preserve"> </v>
      </c>
      <c r="O2079" s="22" t="str">
        <f t="shared" si="327"/>
        <v/>
      </c>
      <c r="P2079" s="22" t="str">
        <f t="shared" si="329"/>
        <v/>
      </c>
      <c r="Q2079" s="22" t="str">
        <f t="shared" si="326"/>
        <v>D2</v>
      </c>
    </row>
    <row r="2080" spans="1:17" x14ac:dyDescent="0.25">
      <c r="A2080" s="125" t="str">
        <f t="shared" si="323"/>
        <v/>
      </c>
      <c r="B2080" s="123" t="str">
        <f t="shared" si="324"/>
        <v/>
      </c>
      <c r="C2080" s="125" t="str">
        <f t="shared" si="325"/>
        <v/>
      </c>
      <c r="D2080" s="42"/>
      <c r="E2080" s="23" t="str">
        <f>IF(D2080="","",VLOOKUP(D2080,MASTERLIST!$A:$E,3,FALSE))</f>
        <v/>
      </c>
      <c r="F2080" s="23" t="str">
        <f>IF(D2080="","",VLOOKUP(D2080,MASTERLIST!$A:$E,4,FALSE))</f>
        <v/>
      </c>
      <c r="G2080" s="23" t="str">
        <f>IF(D2080="","",VLOOKUP(D2080,MASTERLIST!$A:$E,5,FALSE))</f>
        <v/>
      </c>
      <c r="H2080" s="23" t="str">
        <f>IF(D2080="","",VLOOKUP(D2080,MASTERLIST!$A:$E,2,FALSE))</f>
        <v/>
      </c>
      <c r="I2080" s="42"/>
      <c r="J2080" s="42"/>
      <c r="K2080" s="42"/>
      <c r="L2080" s="41" t="str">
        <f t="shared" si="330"/>
        <v/>
      </c>
      <c r="M2080" s="41" t="str">
        <f t="shared" si="331"/>
        <v/>
      </c>
      <c r="N2080" s="22" t="str">
        <f t="shared" si="328"/>
        <v xml:space="preserve"> </v>
      </c>
      <c r="O2080" s="22" t="str">
        <f t="shared" si="327"/>
        <v/>
      </c>
      <c r="P2080" s="22" t="str">
        <f t="shared" si="329"/>
        <v/>
      </c>
      <c r="Q2080" s="22" t="str">
        <f t="shared" si="326"/>
        <v>D2</v>
      </c>
    </row>
    <row r="2081" spans="1:17" x14ac:dyDescent="0.25">
      <c r="A2081" s="125" t="str">
        <f t="shared" si="323"/>
        <v/>
      </c>
      <c r="B2081" s="123" t="str">
        <f t="shared" si="324"/>
        <v/>
      </c>
      <c r="C2081" s="125" t="str">
        <f t="shared" si="325"/>
        <v/>
      </c>
      <c r="D2081" s="42"/>
      <c r="E2081" s="23" t="str">
        <f>IF(D2081="","",VLOOKUP(D2081,MASTERLIST!$A:$E,3,FALSE))</f>
        <v/>
      </c>
      <c r="F2081" s="23" t="str">
        <f>IF(D2081="","",VLOOKUP(D2081,MASTERLIST!$A:$E,4,FALSE))</f>
        <v/>
      </c>
      <c r="G2081" s="23" t="str">
        <f>IF(D2081="","",VLOOKUP(D2081,MASTERLIST!$A:$E,5,FALSE))</f>
        <v/>
      </c>
      <c r="H2081" s="23" t="str">
        <f>IF(D2081="","",VLOOKUP(D2081,MASTERLIST!$A:$E,2,FALSE))</f>
        <v/>
      </c>
      <c r="I2081" s="42"/>
      <c r="J2081" s="42"/>
      <c r="K2081" s="42"/>
      <c r="L2081" s="41" t="str">
        <f t="shared" si="330"/>
        <v/>
      </c>
      <c r="M2081" s="41" t="str">
        <f t="shared" si="331"/>
        <v/>
      </c>
      <c r="N2081" s="22" t="str">
        <f t="shared" si="328"/>
        <v xml:space="preserve"> </v>
      </c>
      <c r="O2081" s="22" t="str">
        <f t="shared" si="327"/>
        <v/>
      </c>
      <c r="P2081" s="22" t="str">
        <f t="shared" si="329"/>
        <v/>
      </c>
      <c r="Q2081" s="22" t="str">
        <f t="shared" si="326"/>
        <v>D2</v>
      </c>
    </row>
    <row r="2082" spans="1:17" x14ac:dyDescent="0.25">
      <c r="A2082" s="125" t="str">
        <f t="shared" si="323"/>
        <v/>
      </c>
      <c r="B2082" s="123" t="str">
        <f t="shared" si="324"/>
        <v/>
      </c>
      <c r="C2082" s="125" t="str">
        <f t="shared" si="325"/>
        <v/>
      </c>
      <c r="D2082" s="42"/>
      <c r="E2082" s="23" t="str">
        <f>IF(D2082="","",VLOOKUP(D2082,MASTERLIST!$A:$E,3,FALSE))</f>
        <v/>
      </c>
      <c r="F2082" s="23" t="str">
        <f>IF(D2082="","",VLOOKUP(D2082,MASTERLIST!$A:$E,4,FALSE))</f>
        <v/>
      </c>
      <c r="G2082" s="23" t="str">
        <f>IF(D2082="","",VLOOKUP(D2082,MASTERLIST!$A:$E,5,FALSE))</f>
        <v/>
      </c>
      <c r="H2082" s="23" t="str">
        <f>IF(D2082="","",VLOOKUP(D2082,MASTERLIST!$A:$E,2,FALSE))</f>
        <v/>
      </c>
      <c r="I2082" s="42"/>
      <c r="J2082" s="42"/>
      <c r="K2082" s="42"/>
      <c r="L2082" s="41" t="str">
        <f t="shared" si="330"/>
        <v/>
      </c>
      <c r="M2082" s="41" t="str">
        <f t="shared" si="331"/>
        <v/>
      </c>
      <c r="N2082" s="22" t="str">
        <f t="shared" si="328"/>
        <v xml:space="preserve"> </v>
      </c>
      <c r="O2082" s="22" t="str">
        <f t="shared" si="327"/>
        <v/>
      </c>
      <c r="P2082" s="22" t="str">
        <f t="shared" si="329"/>
        <v/>
      </c>
      <c r="Q2082" s="22" t="str">
        <f t="shared" si="326"/>
        <v>D2</v>
      </c>
    </row>
    <row r="2083" spans="1:17" x14ac:dyDescent="0.25">
      <c r="A2083" s="125" t="str">
        <f t="shared" si="323"/>
        <v/>
      </c>
      <c r="B2083" s="123" t="str">
        <f t="shared" si="324"/>
        <v/>
      </c>
      <c r="C2083" s="125" t="str">
        <f t="shared" si="325"/>
        <v/>
      </c>
      <c r="D2083" s="42"/>
      <c r="E2083" s="23" t="str">
        <f>IF(D2083="","",VLOOKUP(D2083,MASTERLIST!$A:$E,3,FALSE))</f>
        <v/>
      </c>
      <c r="F2083" s="23" t="str">
        <f>IF(D2083="","",VLOOKUP(D2083,MASTERLIST!$A:$E,4,FALSE))</f>
        <v/>
      </c>
      <c r="G2083" s="23" t="str">
        <f>IF(D2083="","",VLOOKUP(D2083,MASTERLIST!$A:$E,5,FALSE))</f>
        <v/>
      </c>
      <c r="H2083" s="23" t="str">
        <f>IF(D2083="","",VLOOKUP(D2083,MASTERLIST!$A:$E,2,FALSE))</f>
        <v/>
      </c>
      <c r="I2083" s="42"/>
      <c r="J2083" s="42"/>
      <c r="K2083" s="42"/>
      <c r="L2083" s="41" t="str">
        <f t="shared" si="330"/>
        <v/>
      </c>
      <c r="M2083" s="41" t="str">
        <f t="shared" si="331"/>
        <v/>
      </c>
      <c r="N2083" s="22" t="str">
        <f t="shared" si="328"/>
        <v xml:space="preserve"> </v>
      </c>
      <c r="O2083" s="22" t="str">
        <f t="shared" si="327"/>
        <v/>
      </c>
      <c r="P2083" s="22" t="str">
        <f t="shared" si="329"/>
        <v/>
      </c>
      <c r="Q2083" s="22" t="str">
        <f t="shared" si="326"/>
        <v>D2</v>
      </c>
    </row>
    <row r="2084" spans="1:17" x14ac:dyDescent="0.25">
      <c r="A2084" s="125" t="str">
        <f t="shared" ref="A2084:A2147" si="332">IF(D2084="","",A2083)</f>
        <v/>
      </c>
      <c r="B2084" s="123" t="str">
        <f t="shared" ref="B2084:B2147" si="333">IF(D2084="","",B2083)</f>
        <v/>
      </c>
      <c r="C2084" s="125" t="str">
        <f t="shared" ref="C2084:C2147" si="334">IF(D2084="","",C2083)</f>
        <v/>
      </c>
      <c r="D2084" s="42"/>
      <c r="E2084" s="23" t="str">
        <f>IF(D2084="","",VLOOKUP(D2084,MASTERLIST!$A:$E,3,FALSE))</f>
        <v/>
      </c>
      <c r="F2084" s="23" t="str">
        <f>IF(D2084="","",VLOOKUP(D2084,MASTERLIST!$A:$E,4,FALSE))</f>
        <v/>
      </c>
      <c r="G2084" s="23" t="str">
        <f>IF(D2084="","",VLOOKUP(D2084,MASTERLIST!$A:$E,5,FALSE))</f>
        <v/>
      </c>
      <c r="H2084" s="23" t="str">
        <f>IF(D2084="","",VLOOKUP(D2084,MASTERLIST!$A:$E,2,FALSE))</f>
        <v/>
      </c>
      <c r="I2084" s="42"/>
      <c r="J2084" s="42"/>
      <c r="K2084" s="42"/>
      <c r="L2084" s="41" t="str">
        <f t="shared" si="330"/>
        <v/>
      </c>
      <c r="M2084" s="41" t="str">
        <f t="shared" si="331"/>
        <v/>
      </c>
      <c r="N2084" s="22" t="str">
        <f t="shared" si="328"/>
        <v xml:space="preserve"> </v>
      </c>
      <c r="O2084" s="22" t="str">
        <f t="shared" si="327"/>
        <v/>
      </c>
      <c r="P2084" s="22" t="str">
        <f t="shared" si="329"/>
        <v/>
      </c>
      <c r="Q2084" s="22" t="str">
        <f t="shared" si="326"/>
        <v>D2</v>
      </c>
    </row>
    <row r="2085" spans="1:17" x14ac:dyDescent="0.25">
      <c r="A2085" s="125" t="str">
        <f t="shared" si="332"/>
        <v/>
      </c>
      <c r="B2085" s="123" t="str">
        <f t="shared" si="333"/>
        <v/>
      </c>
      <c r="C2085" s="125" t="str">
        <f t="shared" si="334"/>
        <v/>
      </c>
      <c r="D2085" s="42"/>
      <c r="E2085" s="23" t="str">
        <f>IF(D2085="","",VLOOKUP(D2085,MASTERLIST!$A:$E,3,FALSE))</f>
        <v/>
      </c>
      <c r="F2085" s="23" t="str">
        <f>IF(D2085="","",VLOOKUP(D2085,MASTERLIST!$A:$E,4,FALSE))</f>
        <v/>
      </c>
      <c r="G2085" s="23" t="str">
        <f>IF(D2085="","",VLOOKUP(D2085,MASTERLIST!$A:$E,5,FALSE))</f>
        <v/>
      </c>
      <c r="H2085" s="23" t="str">
        <f>IF(D2085="","",VLOOKUP(D2085,MASTERLIST!$A:$E,2,FALSE))</f>
        <v/>
      </c>
      <c r="I2085" s="42"/>
      <c r="J2085" s="42"/>
      <c r="K2085" s="42"/>
      <c r="L2085" s="41" t="str">
        <f t="shared" si="330"/>
        <v/>
      </c>
      <c r="M2085" s="41" t="str">
        <f t="shared" si="331"/>
        <v/>
      </c>
      <c r="N2085" s="22" t="str">
        <f t="shared" si="328"/>
        <v xml:space="preserve"> </v>
      </c>
      <c r="O2085" s="22" t="str">
        <f t="shared" si="327"/>
        <v/>
      </c>
      <c r="P2085" s="22" t="str">
        <f t="shared" si="329"/>
        <v/>
      </c>
      <c r="Q2085" s="22" t="str">
        <f t="shared" si="326"/>
        <v>D2</v>
      </c>
    </row>
    <row r="2086" spans="1:17" x14ac:dyDescent="0.25">
      <c r="A2086" s="125" t="str">
        <f t="shared" si="332"/>
        <v/>
      </c>
      <c r="B2086" s="123" t="str">
        <f t="shared" si="333"/>
        <v/>
      </c>
      <c r="C2086" s="125" t="str">
        <f t="shared" si="334"/>
        <v/>
      </c>
      <c r="D2086" s="42"/>
      <c r="E2086" s="23" t="str">
        <f>IF(D2086="","",VLOOKUP(D2086,MASTERLIST!$A:$E,3,FALSE))</f>
        <v/>
      </c>
      <c r="F2086" s="23" t="str">
        <f>IF(D2086="","",VLOOKUP(D2086,MASTERLIST!$A:$E,4,FALSE))</f>
        <v/>
      </c>
      <c r="G2086" s="23" t="str">
        <f>IF(D2086="","",VLOOKUP(D2086,MASTERLIST!$A:$E,5,FALSE))</f>
        <v/>
      </c>
      <c r="H2086" s="23" t="str">
        <f>IF(D2086="","",VLOOKUP(D2086,MASTERLIST!$A:$E,2,FALSE))</f>
        <v/>
      </c>
      <c r="I2086" s="42"/>
      <c r="J2086" s="42"/>
      <c r="K2086" s="42"/>
      <c r="L2086" s="41" t="str">
        <f t="shared" si="330"/>
        <v/>
      </c>
      <c r="M2086" s="41" t="str">
        <f t="shared" si="331"/>
        <v/>
      </c>
      <c r="N2086" s="22" t="str">
        <f t="shared" si="328"/>
        <v xml:space="preserve"> </v>
      </c>
      <c r="O2086" s="22" t="str">
        <f t="shared" si="327"/>
        <v/>
      </c>
      <c r="P2086" s="22" t="str">
        <f t="shared" si="329"/>
        <v/>
      </c>
      <c r="Q2086" s="22" t="str">
        <f t="shared" si="326"/>
        <v>D2</v>
      </c>
    </row>
    <row r="2087" spans="1:17" x14ac:dyDescent="0.25">
      <c r="A2087" s="125" t="str">
        <f t="shared" si="332"/>
        <v/>
      </c>
      <c r="B2087" s="123" t="str">
        <f t="shared" si="333"/>
        <v/>
      </c>
      <c r="C2087" s="125" t="str">
        <f t="shared" si="334"/>
        <v/>
      </c>
      <c r="D2087" s="42"/>
      <c r="E2087" s="23" t="str">
        <f>IF(D2087="","",VLOOKUP(D2087,MASTERLIST!$A:$E,3,FALSE))</f>
        <v/>
      </c>
      <c r="F2087" s="23" t="str">
        <f>IF(D2087="","",VLOOKUP(D2087,MASTERLIST!$A:$E,4,FALSE))</f>
        <v/>
      </c>
      <c r="G2087" s="23" t="str">
        <f>IF(D2087="","",VLOOKUP(D2087,MASTERLIST!$A:$E,5,FALSE))</f>
        <v/>
      </c>
      <c r="H2087" s="23" t="str">
        <f>IF(D2087="","",VLOOKUP(D2087,MASTERLIST!$A:$E,2,FALSE))</f>
        <v/>
      </c>
      <c r="I2087" s="42"/>
      <c r="J2087" s="42"/>
      <c r="K2087" s="42"/>
      <c r="L2087" s="41" t="str">
        <f t="shared" si="330"/>
        <v/>
      </c>
      <c r="M2087" s="41" t="str">
        <f t="shared" si="331"/>
        <v/>
      </c>
      <c r="N2087" s="22" t="str">
        <f t="shared" si="328"/>
        <v xml:space="preserve"> </v>
      </c>
      <c r="O2087" s="22" t="str">
        <f t="shared" si="327"/>
        <v/>
      </c>
      <c r="P2087" s="22" t="str">
        <f t="shared" si="329"/>
        <v/>
      </c>
      <c r="Q2087" s="22" t="str">
        <f t="shared" si="326"/>
        <v>D2</v>
      </c>
    </row>
    <row r="2088" spans="1:17" x14ac:dyDescent="0.25">
      <c r="A2088" s="125" t="str">
        <f t="shared" si="332"/>
        <v/>
      </c>
      <c r="B2088" s="123" t="str">
        <f t="shared" si="333"/>
        <v/>
      </c>
      <c r="C2088" s="125" t="str">
        <f t="shared" si="334"/>
        <v/>
      </c>
      <c r="D2088" s="42"/>
      <c r="E2088" s="23" t="str">
        <f>IF(D2088="","",VLOOKUP(D2088,MASTERLIST!$A:$E,3,FALSE))</f>
        <v/>
      </c>
      <c r="F2088" s="23" t="str">
        <f>IF(D2088="","",VLOOKUP(D2088,MASTERLIST!$A:$E,4,FALSE))</f>
        <v/>
      </c>
      <c r="G2088" s="23" t="str">
        <f>IF(D2088="","",VLOOKUP(D2088,MASTERLIST!$A:$E,5,FALSE))</f>
        <v/>
      </c>
      <c r="H2088" s="23" t="str">
        <f>IF(D2088="","",VLOOKUP(D2088,MASTERLIST!$A:$E,2,FALSE))</f>
        <v/>
      </c>
      <c r="I2088" s="42"/>
      <c r="J2088" s="42"/>
      <c r="K2088" s="42"/>
      <c r="L2088" s="41" t="str">
        <f t="shared" si="330"/>
        <v/>
      </c>
      <c r="M2088" s="41" t="str">
        <f t="shared" si="331"/>
        <v/>
      </c>
      <c r="N2088" s="22" t="str">
        <f t="shared" si="328"/>
        <v xml:space="preserve"> </v>
      </c>
      <c r="O2088" s="22" t="str">
        <f t="shared" si="327"/>
        <v/>
      </c>
      <c r="P2088" s="22" t="str">
        <f t="shared" si="329"/>
        <v/>
      </c>
      <c r="Q2088" s="22" t="str">
        <f t="shared" si="326"/>
        <v>D2</v>
      </c>
    </row>
    <row r="2089" spans="1:17" x14ac:dyDescent="0.25">
      <c r="A2089" s="125" t="str">
        <f t="shared" si="332"/>
        <v/>
      </c>
      <c r="B2089" s="123" t="str">
        <f t="shared" si="333"/>
        <v/>
      </c>
      <c r="C2089" s="125" t="str">
        <f t="shared" si="334"/>
        <v/>
      </c>
      <c r="D2089" s="42"/>
      <c r="E2089" s="23" t="str">
        <f>IF(D2089="","",VLOOKUP(D2089,MASTERLIST!$A:$E,3,FALSE))</f>
        <v/>
      </c>
      <c r="F2089" s="23" t="str">
        <f>IF(D2089="","",VLOOKUP(D2089,MASTERLIST!$A:$E,4,FALSE))</f>
        <v/>
      </c>
      <c r="G2089" s="23" t="str">
        <f>IF(D2089="","",VLOOKUP(D2089,MASTERLIST!$A:$E,5,FALSE))</f>
        <v/>
      </c>
      <c r="H2089" s="23" t="str">
        <f>IF(D2089="","",VLOOKUP(D2089,MASTERLIST!$A:$E,2,FALSE))</f>
        <v/>
      </c>
      <c r="I2089" s="42"/>
      <c r="J2089" s="42"/>
      <c r="K2089" s="42"/>
      <c r="L2089" s="41" t="str">
        <f t="shared" si="330"/>
        <v/>
      </c>
      <c r="M2089" s="41" t="str">
        <f t="shared" si="331"/>
        <v/>
      </c>
      <c r="N2089" s="22" t="str">
        <f t="shared" si="328"/>
        <v xml:space="preserve"> </v>
      </c>
      <c r="O2089" s="22" t="str">
        <f t="shared" si="327"/>
        <v/>
      </c>
      <c r="P2089" s="22" t="str">
        <f t="shared" si="329"/>
        <v/>
      </c>
      <c r="Q2089" s="22" t="str">
        <f t="shared" si="326"/>
        <v>D2</v>
      </c>
    </row>
    <row r="2090" spans="1:17" x14ac:dyDescent="0.25">
      <c r="A2090" s="125" t="str">
        <f t="shared" si="332"/>
        <v/>
      </c>
      <c r="B2090" s="123" t="str">
        <f t="shared" si="333"/>
        <v/>
      </c>
      <c r="C2090" s="125" t="str">
        <f t="shared" si="334"/>
        <v/>
      </c>
      <c r="D2090" s="42"/>
      <c r="E2090" s="23" t="str">
        <f>IF(D2090="","",VLOOKUP(D2090,MASTERLIST!$A:$E,3,FALSE))</f>
        <v/>
      </c>
      <c r="F2090" s="23" t="str">
        <f>IF(D2090="","",VLOOKUP(D2090,MASTERLIST!$A:$E,4,FALSE))</f>
        <v/>
      </c>
      <c r="G2090" s="23" t="str">
        <f>IF(D2090="","",VLOOKUP(D2090,MASTERLIST!$A:$E,5,FALSE))</f>
        <v/>
      </c>
      <c r="H2090" s="23" t="str">
        <f>IF(D2090="","",VLOOKUP(D2090,MASTERLIST!$A:$E,2,FALSE))</f>
        <v/>
      </c>
      <c r="I2090" s="42"/>
      <c r="J2090" s="42"/>
      <c r="K2090" s="42"/>
      <c r="L2090" s="41" t="str">
        <f t="shared" si="330"/>
        <v/>
      </c>
      <c r="M2090" s="41" t="str">
        <f t="shared" si="331"/>
        <v/>
      </c>
      <c r="N2090" s="22" t="str">
        <f t="shared" si="328"/>
        <v xml:space="preserve"> </v>
      </c>
      <c r="O2090" s="22" t="str">
        <f t="shared" si="327"/>
        <v/>
      </c>
      <c r="P2090" s="22" t="str">
        <f t="shared" si="329"/>
        <v/>
      </c>
      <c r="Q2090" s="22" t="str">
        <f t="shared" si="326"/>
        <v>D2</v>
      </c>
    </row>
    <row r="2091" spans="1:17" x14ac:dyDescent="0.25">
      <c r="A2091" s="125" t="str">
        <f t="shared" si="332"/>
        <v/>
      </c>
      <c r="B2091" s="123" t="str">
        <f t="shared" si="333"/>
        <v/>
      </c>
      <c r="C2091" s="125" t="str">
        <f t="shared" si="334"/>
        <v/>
      </c>
      <c r="D2091" s="42"/>
      <c r="E2091" s="23" t="str">
        <f>IF(D2091="","",VLOOKUP(D2091,MASTERLIST!$A:$E,3,FALSE))</f>
        <v/>
      </c>
      <c r="F2091" s="23" t="str">
        <f>IF(D2091="","",VLOOKUP(D2091,MASTERLIST!$A:$E,4,FALSE))</f>
        <v/>
      </c>
      <c r="G2091" s="23" t="str">
        <f>IF(D2091="","",VLOOKUP(D2091,MASTERLIST!$A:$E,5,FALSE))</f>
        <v/>
      </c>
      <c r="H2091" s="23" t="str">
        <f>IF(D2091="","",VLOOKUP(D2091,MASTERLIST!$A:$E,2,FALSE))</f>
        <v/>
      </c>
      <c r="I2091" s="42"/>
      <c r="J2091" s="42"/>
      <c r="K2091" s="42"/>
      <c r="L2091" s="41" t="str">
        <f t="shared" si="330"/>
        <v/>
      </c>
      <c r="M2091" s="41" t="str">
        <f t="shared" si="331"/>
        <v/>
      </c>
      <c r="N2091" s="22" t="str">
        <f t="shared" si="328"/>
        <v xml:space="preserve"> </v>
      </c>
      <c r="O2091" s="22" t="str">
        <f t="shared" si="327"/>
        <v/>
      </c>
      <c r="P2091" s="22" t="str">
        <f t="shared" si="329"/>
        <v/>
      </c>
      <c r="Q2091" s="22" t="str">
        <f t="shared" si="326"/>
        <v>D2</v>
      </c>
    </row>
    <row r="2092" spans="1:17" x14ac:dyDescent="0.25">
      <c r="A2092" s="125" t="str">
        <f t="shared" si="332"/>
        <v/>
      </c>
      <c r="B2092" s="123" t="str">
        <f t="shared" si="333"/>
        <v/>
      </c>
      <c r="C2092" s="125" t="str">
        <f t="shared" si="334"/>
        <v/>
      </c>
      <c r="D2092" s="42"/>
      <c r="E2092" s="23" t="str">
        <f>IF(D2092="","",VLOOKUP(D2092,MASTERLIST!$A:$E,3,FALSE))</f>
        <v/>
      </c>
      <c r="F2092" s="23" t="str">
        <f>IF(D2092="","",VLOOKUP(D2092,MASTERLIST!$A:$E,4,FALSE))</f>
        <v/>
      </c>
      <c r="G2092" s="23" t="str">
        <f>IF(D2092="","",VLOOKUP(D2092,MASTERLIST!$A:$E,5,FALSE))</f>
        <v/>
      </c>
      <c r="H2092" s="23" t="str">
        <f>IF(D2092="","",VLOOKUP(D2092,MASTERLIST!$A:$E,2,FALSE))</f>
        <v/>
      </c>
      <c r="I2092" s="42"/>
      <c r="J2092" s="42"/>
      <c r="K2092" s="42"/>
      <c r="L2092" s="41" t="str">
        <f t="shared" si="330"/>
        <v/>
      </c>
      <c r="M2092" s="41" t="str">
        <f t="shared" si="331"/>
        <v/>
      </c>
      <c r="N2092" s="22" t="str">
        <f t="shared" si="328"/>
        <v xml:space="preserve"> </v>
      </c>
      <c r="O2092" s="22" t="str">
        <f t="shared" si="327"/>
        <v/>
      </c>
      <c r="P2092" s="22" t="str">
        <f t="shared" si="329"/>
        <v/>
      </c>
      <c r="Q2092" s="22" t="str">
        <f t="shared" si="326"/>
        <v>D2</v>
      </c>
    </row>
    <row r="2093" spans="1:17" x14ac:dyDescent="0.25">
      <c r="A2093" s="125" t="str">
        <f t="shared" si="332"/>
        <v/>
      </c>
      <c r="B2093" s="123" t="str">
        <f t="shared" si="333"/>
        <v/>
      </c>
      <c r="C2093" s="125" t="str">
        <f t="shared" si="334"/>
        <v/>
      </c>
      <c r="D2093" s="42"/>
      <c r="E2093" s="23" t="str">
        <f>IF(D2093="","",VLOOKUP(D2093,MASTERLIST!$A:$E,3,FALSE))</f>
        <v/>
      </c>
      <c r="F2093" s="23" t="str">
        <f>IF(D2093="","",VLOOKUP(D2093,MASTERLIST!$A:$E,4,FALSE))</f>
        <v/>
      </c>
      <c r="G2093" s="23" t="str">
        <f>IF(D2093="","",VLOOKUP(D2093,MASTERLIST!$A:$E,5,FALSE))</f>
        <v/>
      </c>
      <c r="H2093" s="23" t="str">
        <f>IF(D2093="","",VLOOKUP(D2093,MASTERLIST!$A:$E,2,FALSE))</f>
        <v/>
      </c>
      <c r="I2093" s="42"/>
      <c r="J2093" s="42"/>
      <c r="K2093" s="42"/>
      <c r="L2093" s="41" t="str">
        <f t="shared" si="330"/>
        <v/>
      </c>
      <c r="M2093" s="41" t="str">
        <f t="shared" si="331"/>
        <v/>
      </c>
      <c r="N2093" s="22" t="str">
        <f t="shared" si="328"/>
        <v xml:space="preserve"> </v>
      </c>
      <c r="O2093" s="22" t="str">
        <f t="shared" si="327"/>
        <v/>
      </c>
      <c r="P2093" s="22" t="str">
        <f t="shared" si="329"/>
        <v/>
      </c>
      <c r="Q2093" s="22" t="str">
        <f t="shared" si="326"/>
        <v>D2</v>
      </c>
    </row>
    <row r="2094" spans="1:17" x14ac:dyDescent="0.25">
      <c r="A2094" s="125" t="str">
        <f t="shared" si="332"/>
        <v/>
      </c>
      <c r="B2094" s="123" t="str">
        <f t="shared" si="333"/>
        <v/>
      </c>
      <c r="C2094" s="125" t="str">
        <f t="shared" si="334"/>
        <v/>
      </c>
      <c r="D2094" s="42"/>
      <c r="E2094" s="23" t="str">
        <f>IF(D2094="","",VLOOKUP(D2094,MASTERLIST!$A:$E,3,FALSE))</f>
        <v/>
      </c>
      <c r="F2094" s="23" t="str">
        <f>IF(D2094="","",VLOOKUP(D2094,MASTERLIST!$A:$E,4,FALSE))</f>
        <v/>
      </c>
      <c r="G2094" s="23" t="str">
        <f>IF(D2094="","",VLOOKUP(D2094,MASTERLIST!$A:$E,5,FALSE))</f>
        <v/>
      </c>
      <c r="H2094" s="23" t="str">
        <f>IF(D2094="","",VLOOKUP(D2094,MASTERLIST!$A:$E,2,FALSE))</f>
        <v/>
      </c>
      <c r="I2094" s="42"/>
      <c r="J2094" s="42"/>
      <c r="K2094" s="42"/>
      <c r="L2094" s="41" t="str">
        <f t="shared" si="330"/>
        <v/>
      </c>
      <c r="M2094" s="41" t="str">
        <f t="shared" si="331"/>
        <v/>
      </c>
      <c r="N2094" s="22" t="str">
        <f t="shared" si="328"/>
        <v xml:space="preserve"> </v>
      </c>
      <c r="O2094" s="22" t="str">
        <f t="shared" si="327"/>
        <v/>
      </c>
      <c r="P2094" s="22" t="str">
        <f t="shared" si="329"/>
        <v/>
      </c>
      <c r="Q2094" s="22" t="str">
        <f t="shared" si="326"/>
        <v>D2</v>
      </c>
    </row>
    <row r="2095" spans="1:17" x14ac:dyDescent="0.25">
      <c r="A2095" s="125" t="str">
        <f t="shared" si="332"/>
        <v/>
      </c>
      <c r="B2095" s="123" t="str">
        <f t="shared" si="333"/>
        <v/>
      </c>
      <c r="C2095" s="125" t="str">
        <f t="shared" si="334"/>
        <v/>
      </c>
      <c r="D2095" s="42"/>
      <c r="E2095" s="23" t="str">
        <f>IF(D2095="","",VLOOKUP(D2095,MASTERLIST!$A:$E,3,FALSE))</f>
        <v/>
      </c>
      <c r="F2095" s="23" t="str">
        <f>IF(D2095="","",VLOOKUP(D2095,MASTERLIST!$A:$E,4,FALSE))</f>
        <v/>
      </c>
      <c r="G2095" s="23" t="str">
        <f>IF(D2095="","",VLOOKUP(D2095,MASTERLIST!$A:$E,5,FALSE))</f>
        <v/>
      </c>
      <c r="H2095" s="23" t="str">
        <f>IF(D2095="","",VLOOKUP(D2095,MASTERLIST!$A:$E,2,FALSE))</f>
        <v/>
      </c>
      <c r="I2095" s="42"/>
      <c r="J2095" s="42"/>
      <c r="K2095" s="42"/>
      <c r="L2095" s="41" t="str">
        <f t="shared" si="330"/>
        <v/>
      </c>
      <c r="M2095" s="41" t="str">
        <f t="shared" si="331"/>
        <v/>
      </c>
      <c r="N2095" s="22" t="str">
        <f t="shared" si="328"/>
        <v xml:space="preserve"> </v>
      </c>
      <c r="O2095" s="22" t="str">
        <f t="shared" si="327"/>
        <v/>
      </c>
      <c r="P2095" s="22" t="str">
        <f t="shared" si="329"/>
        <v/>
      </c>
      <c r="Q2095" s="22" t="str">
        <f t="shared" si="326"/>
        <v>D2</v>
      </c>
    </row>
    <row r="2096" spans="1:17" x14ac:dyDescent="0.25">
      <c r="A2096" s="125" t="str">
        <f t="shared" si="332"/>
        <v/>
      </c>
      <c r="B2096" s="123" t="str">
        <f t="shared" si="333"/>
        <v/>
      </c>
      <c r="C2096" s="125" t="str">
        <f t="shared" si="334"/>
        <v/>
      </c>
      <c r="D2096" s="42"/>
      <c r="E2096" s="23" t="str">
        <f>IF(D2096="","",VLOOKUP(D2096,MASTERLIST!$A:$E,3,FALSE))</f>
        <v/>
      </c>
      <c r="F2096" s="23" t="str">
        <f>IF(D2096="","",VLOOKUP(D2096,MASTERLIST!$A:$E,4,FALSE))</f>
        <v/>
      </c>
      <c r="G2096" s="23" t="str">
        <f>IF(D2096="","",VLOOKUP(D2096,MASTERLIST!$A:$E,5,FALSE))</f>
        <v/>
      </c>
      <c r="H2096" s="23" t="str">
        <f>IF(D2096="","",VLOOKUP(D2096,MASTERLIST!$A:$E,2,FALSE))</f>
        <v/>
      </c>
      <c r="I2096" s="42"/>
      <c r="J2096" s="42"/>
      <c r="K2096" s="42"/>
      <c r="L2096" s="41" t="str">
        <f t="shared" si="330"/>
        <v/>
      </c>
      <c r="M2096" s="41" t="str">
        <f t="shared" si="331"/>
        <v/>
      </c>
      <c r="N2096" s="22" t="str">
        <f t="shared" si="328"/>
        <v xml:space="preserve"> </v>
      </c>
      <c r="O2096" s="22" t="str">
        <f t="shared" si="327"/>
        <v/>
      </c>
      <c r="P2096" s="22" t="str">
        <f t="shared" si="329"/>
        <v/>
      </c>
      <c r="Q2096" s="22" t="str">
        <f t="shared" si="326"/>
        <v>D2</v>
      </c>
    </row>
    <row r="2097" spans="1:17" x14ac:dyDescent="0.25">
      <c r="A2097" s="125" t="str">
        <f t="shared" si="332"/>
        <v/>
      </c>
      <c r="B2097" s="123" t="str">
        <f t="shared" si="333"/>
        <v/>
      </c>
      <c r="C2097" s="125" t="str">
        <f t="shared" si="334"/>
        <v/>
      </c>
      <c r="D2097" s="42"/>
      <c r="E2097" s="23" t="str">
        <f>IF(D2097="","",VLOOKUP(D2097,MASTERLIST!$A:$E,3,FALSE))</f>
        <v/>
      </c>
      <c r="F2097" s="23" t="str">
        <f>IF(D2097="","",VLOOKUP(D2097,MASTERLIST!$A:$E,4,FALSE))</f>
        <v/>
      </c>
      <c r="G2097" s="23" t="str">
        <f>IF(D2097="","",VLOOKUP(D2097,MASTERLIST!$A:$E,5,FALSE))</f>
        <v/>
      </c>
      <c r="H2097" s="23" t="str">
        <f>IF(D2097="","",VLOOKUP(D2097,MASTERLIST!$A:$E,2,FALSE))</f>
        <v/>
      </c>
      <c r="I2097" s="42"/>
      <c r="J2097" s="42"/>
      <c r="K2097" s="42"/>
      <c r="L2097" s="41" t="str">
        <f t="shared" si="330"/>
        <v/>
      </c>
      <c r="M2097" s="41" t="str">
        <f t="shared" si="331"/>
        <v/>
      </c>
      <c r="N2097" s="22" t="str">
        <f t="shared" si="328"/>
        <v xml:space="preserve"> </v>
      </c>
      <c r="O2097" s="22" t="str">
        <f t="shared" si="327"/>
        <v/>
      </c>
      <c r="P2097" s="22" t="str">
        <f t="shared" si="329"/>
        <v/>
      </c>
      <c r="Q2097" s="22" t="str">
        <f t="shared" si="326"/>
        <v>D2</v>
      </c>
    </row>
    <row r="2098" spans="1:17" x14ac:dyDescent="0.25">
      <c r="A2098" s="125" t="str">
        <f t="shared" si="332"/>
        <v/>
      </c>
      <c r="B2098" s="123" t="str">
        <f t="shared" si="333"/>
        <v/>
      </c>
      <c r="C2098" s="125" t="str">
        <f t="shared" si="334"/>
        <v/>
      </c>
      <c r="D2098" s="42"/>
      <c r="E2098" s="23" t="str">
        <f>IF(D2098="","",VLOOKUP(D2098,MASTERLIST!$A:$E,3,FALSE))</f>
        <v/>
      </c>
      <c r="F2098" s="23" t="str">
        <f>IF(D2098="","",VLOOKUP(D2098,MASTERLIST!$A:$E,4,FALSE))</f>
        <v/>
      </c>
      <c r="G2098" s="23" t="str">
        <f>IF(D2098="","",VLOOKUP(D2098,MASTERLIST!$A:$E,5,FALSE))</f>
        <v/>
      </c>
      <c r="H2098" s="23" t="str">
        <f>IF(D2098="","",VLOOKUP(D2098,MASTERLIST!$A:$E,2,FALSE))</f>
        <v/>
      </c>
      <c r="I2098" s="42"/>
      <c r="J2098" s="42"/>
      <c r="K2098" s="42"/>
      <c r="L2098" s="41" t="str">
        <f t="shared" si="330"/>
        <v/>
      </c>
      <c r="M2098" s="41" t="str">
        <f t="shared" si="331"/>
        <v/>
      </c>
      <c r="N2098" s="22" t="str">
        <f t="shared" si="328"/>
        <v xml:space="preserve"> </v>
      </c>
      <c r="O2098" s="22" t="str">
        <f t="shared" si="327"/>
        <v/>
      </c>
      <c r="P2098" s="22" t="str">
        <f t="shared" si="329"/>
        <v/>
      </c>
      <c r="Q2098" s="22" t="str">
        <f t="shared" si="326"/>
        <v>D2</v>
      </c>
    </row>
    <row r="2099" spans="1:17" x14ac:dyDescent="0.25">
      <c r="A2099" s="125" t="str">
        <f t="shared" si="332"/>
        <v/>
      </c>
      <c r="B2099" s="123" t="str">
        <f t="shared" si="333"/>
        <v/>
      </c>
      <c r="C2099" s="125" t="str">
        <f t="shared" si="334"/>
        <v/>
      </c>
      <c r="D2099" s="42"/>
      <c r="E2099" s="23" t="str">
        <f>IF(D2099="","",VLOOKUP(D2099,MASTERLIST!$A:$E,3,FALSE))</f>
        <v/>
      </c>
      <c r="F2099" s="23" t="str">
        <f>IF(D2099="","",VLOOKUP(D2099,MASTERLIST!$A:$E,4,FALSE))</f>
        <v/>
      </c>
      <c r="G2099" s="23" t="str">
        <f>IF(D2099="","",VLOOKUP(D2099,MASTERLIST!$A:$E,5,FALSE))</f>
        <v/>
      </c>
      <c r="H2099" s="23" t="str">
        <f>IF(D2099="","",VLOOKUP(D2099,MASTERLIST!$A:$E,2,FALSE))</f>
        <v/>
      </c>
      <c r="I2099" s="42"/>
      <c r="J2099" s="42"/>
      <c r="K2099" s="42"/>
      <c r="L2099" s="41" t="str">
        <f t="shared" si="330"/>
        <v/>
      </c>
      <c r="M2099" s="41" t="str">
        <f t="shared" si="331"/>
        <v/>
      </c>
      <c r="N2099" s="22" t="str">
        <f t="shared" si="328"/>
        <v xml:space="preserve"> </v>
      </c>
      <c r="O2099" s="22" t="str">
        <f t="shared" si="327"/>
        <v/>
      </c>
      <c r="P2099" s="22" t="str">
        <f t="shared" si="329"/>
        <v/>
      </c>
      <c r="Q2099" s="22" t="str">
        <f t="shared" si="326"/>
        <v>D2</v>
      </c>
    </row>
    <row r="2100" spans="1:17" x14ac:dyDescent="0.25">
      <c r="A2100" s="125" t="str">
        <f t="shared" si="332"/>
        <v/>
      </c>
      <c r="B2100" s="123" t="str">
        <f t="shared" si="333"/>
        <v/>
      </c>
      <c r="C2100" s="125" t="str">
        <f t="shared" si="334"/>
        <v/>
      </c>
      <c r="D2100" s="42"/>
      <c r="E2100" s="23" t="str">
        <f>IF(D2100="","",VLOOKUP(D2100,MASTERLIST!$A:$E,3,FALSE))</f>
        <v/>
      </c>
      <c r="F2100" s="23" t="str">
        <f>IF(D2100="","",VLOOKUP(D2100,MASTERLIST!$A:$E,4,FALSE))</f>
        <v/>
      </c>
      <c r="G2100" s="23" t="str">
        <f>IF(D2100="","",VLOOKUP(D2100,MASTERLIST!$A:$E,5,FALSE))</f>
        <v/>
      </c>
      <c r="H2100" s="23" t="str">
        <f>IF(D2100="","",VLOOKUP(D2100,MASTERLIST!$A:$E,2,FALSE))</f>
        <v/>
      </c>
      <c r="I2100" s="42"/>
      <c r="J2100" s="42"/>
      <c r="K2100" s="42"/>
      <c r="L2100" s="41" t="str">
        <f t="shared" si="330"/>
        <v/>
      </c>
      <c r="M2100" s="41" t="str">
        <f t="shared" si="331"/>
        <v/>
      </c>
      <c r="N2100" s="22" t="str">
        <f t="shared" si="328"/>
        <v xml:space="preserve"> </v>
      </c>
      <c r="O2100" s="22" t="str">
        <f t="shared" si="327"/>
        <v/>
      </c>
      <c r="P2100" s="22" t="str">
        <f t="shared" si="329"/>
        <v/>
      </c>
      <c r="Q2100" s="22" t="str">
        <f t="shared" si="326"/>
        <v>D2</v>
      </c>
    </row>
    <row r="2101" spans="1:17" x14ac:dyDescent="0.25">
      <c r="A2101" s="125" t="str">
        <f t="shared" si="332"/>
        <v/>
      </c>
      <c r="B2101" s="123" t="str">
        <f t="shared" si="333"/>
        <v/>
      </c>
      <c r="C2101" s="125" t="str">
        <f t="shared" si="334"/>
        <v/>
      </c>
      <c r="D2101" s="42"/>
      <c r="E2101" s="23" t="str">
        <f>IF(D2101="","",VLOOKUP(D2101,MASTERLIST!$A:$E,3,FALSE))</f>
        <v/>
      </c>
      <c r="F2101" s="23" t="str">
        <f>IF(D2101="","",VLOOKUP(D2101,MASTERLIST!$A:$E,4,FALSE))</f>
        <v/>
      </c>
      <c r="G2101" s="23" t="str">
        <f>IF(D2101="","",VLOOKUP(D2101,MASTERLIST!$A:$E,5,FALSE))</f>
        <v/>
      </c>
      <c r="H2101" s="23" t="str">
        <f>IF(D2101="","",VLOOKUP(D2101,MASTERLIST!$A:$E,2,FALSE))</f>
        <v/>
      </c>
      <c r="I2101" s="42"/>
      <c r="J2101" s="42"/>
      <c r="K2101" s="42"/>
      <c r="L2101" s="41" t="str">
        <f t="shared" si="330"/>
        <v/>
      </c>
      <c r="M2101" s="41" t="str">
        <f t="shared" si="331"/>
        <v/>
      </c>
      <c r="N2101" s="22" t="str">
        <f t="shared" si="328"/>
        <v xml:space="preserve"> </v>
      </c>
      <c r="O2101" s="22" t="str">
        <f t="shared" si="327"/>
        <v/>
      </c>
      <c r="P2101" s="22" t="str">
        <f t="shared" si="329"/>
        <v/>
      </c>
      <c r="Q2101" s="22" t="str">
        <f t="shared" si="326"/>
        <v>D2</v>
      </c>
    </row>
    <row r="2102" spans="1:17" x14ac:dyDescent="0.25">
      <c r="A2102" s="125" t="str">
        <f t="shared" si="332"/>
        <v/>
      </c>
      <c r="B2102" s="123" t="str">
        <f t="shared" si="333"/>
        <v/>
      </c>
      <c r="C2102" s="125" t="str">
        <f t="shared" si="334"/>
        <v/>
      </c>
      <c r="D2102" s="42"/>
      <c r="E2102" s="23" t="str">
        <f>IF(D2102="","",VLOOKUP(D2102,MASTERLIST!$A:$E,3,FALSE))</f>
        <v/>
      </c>
      <c r="F2102" s="23" t="str">
        <f>IF(D2102="","",VLOOKUP(D2102,MASTERLIST!$A:$E,4,FALSE))</f>
        <v/>
      </c>
      <c r="G2102" s="23" t="str">
        <f>IF(D2102="","",VLOOKUP(D2102,MASTERLIST!$A:$E,5,FALSE))</f>
        <v/>
      </c>
      <c r="H2102" s="23" t="str">
        <f>IF(D2102="","",VLOOKUP(D2102,MASTERLIST!$A:$E,2,FALSE))</f>
        <v/>
      </c>
      <c r="I2102" s="42"/>
      <c r="J2102" s="42"/>
      <c r="K2102" s="42"/>
      <c r="L2102" s="41" t="str">
        <f t="shared" si="330"/>
        <v/>
      </c>
      <c r="M2102" s="41" t="str">
        <f t="shared" si="331"/>
        <v/>
      </c>
      <c r="N2102" s="22" t="str">
        <f t="shared" si="328"/>
        <v xml:space="preserve"> </v>
      </c>
      <c r="O2102" s="22" t="str">
        <f t="shared" si="327"/>
        <v/>
      </c>
      <c r="P2102" s="22" t="str">
        <f t="shared" si="329"/>
        <v/>
      </c>
      <c r="Q2102" s="22" t="str">
        <f t="shared" si="326"/>
        <v>D2</v>
      </c>
    </row>
    <row r="2103" spans="1:17" x14ac:dyDescent="0.25">
      <c r="A2103" s="125" t="str">
        <f t="shared" si="332"/>
        <v/>
      </c>
      <c r="B2103" s="123" t="str">
        <f t="shared" si="333"/>
        <v/>
      </c>
      <c r="C2103" s="125" t="str">
        <f t="shared" si="334"/>
        <v/>
      </c>
      <c r="D2103" s="42"/>
      <c r="E2103" s="23" t="str">
        <f>IF(D2103="","",VLOOKUP(D2103,MASTERLIST!$A:$E,3,FALSE))</f>
        <v/>
      </c>
      <c r="F2103" s="23" t="str">
        <f>IF(D2103="","",VLOOKUP(D2103,MASTERLIST!$A:$E,4,FALSE))</f>
        <v/>
      </c>
      <c r="G2103" s="23" t="str">
        <f>IF(D2103="","",VLOOKUP(D2103,MASTERLIST!$A:$E,5,FALSE))</f>
        <v/>
      </c>
      <c r="H2103" s="23" t="str">
        <f>IF(D2103="","",VLOOKUP(D2103,MASTERLIST!$A:$E,2,FALSE))</f>
        <v/>
      </c>
      <c r="I2103" s="42"/>
      <c r="J2103" s="42"/>
      <c r="K2103" s="42"/>
      <c r="L2103" s="41" t="str">
        <f t="shared" si="330"/>
        <v/>
      </c>
      <c r="M2103" s="41" t="str">
        <f t="shared" si="331"/>
        <v/>
      </c>
      <c r="N2103" s="22" t="str">
        <f t="shared" si="328"/>
        <v xml:space="preserve"> </v>
      </c>
      <c r="O2103" s="22" t="str">
        <f t="shared" si="327"/>
        <v/>
      </c>
      <c r="P2103" s="22" t="str">
        <f t="shared" si="329"/>
        <v/>
      </c>
      <c r="Q2103" s="22" t="str">
        <f t="shared" si="326"/>
        <v>D2</v>
      </c>
    </row>
    <row r="2104" spans="1:17" x14ac:dyDescent="0.25">
      <c r="A2104" s="125" t="str">
        <f t="shared" si="332"/>
        <v/>
      </c>
      <c r="B2104" s="123" t="str">
        <f t="shared" si="333"/>
        <v/>
      </c>
      <c r="C2104" s="125" t="str">
        <f t="shared" si="334"/>
        <v/>
      </c>
      <c r="D2104" s="42"/>
      <c r="E2104" s="23" t="str">
        <f>IF(D2104="","",VLOOKUP(D2104,MASTERLIST!$A:$E,3,FALSE))</f>
        <v/>
      </c>
      <c r="F2104" s="23" t="str">
        <f>IF(D2104="","",VLOOKUP(D2104,MASTERLIST!$A:$E,4,FALSE))</f>
        <v/>
      </c>
      <c r="G2104" s="23" t="str">
        <f>IF(D2104="","",VLOOKUP(D2104,MASTERLIST!$A:$E,5,FALSE))</f>
        <v/>
      </c>
      <c r="H2104" s="23" t="str">
        <f>IF(D2104="","",VLOOKUP(D2104,MASTERLIST!$A:$E,2,FALSE))</f>
        <v/>
      </c>
      <c r="I2104" s="42"/>
      <c r="J2104" s="42"/>
      <c r="K2104" s="42"/>
      <c r="L2104" s="41" t="str">
        <f t="shared" si="330"/>
        <v/>
      </c>
      <c r="M2104" s="41" t="str">
        <f t="shared" si="331"/>
        <v/>
      </c>
      <c r="N2104" s="22" t="str">
        <f t="shared" si="328"/>
        <v xml:space="preserve"> </v>
      </c>
      <c r="O2104" s="22" t="str">
        <f t="shared" si="327"/>
        <v/>
      </c>
      <c r="P2104" s="22" t="str">
        <f t="shared" si="329"/>
        <v/>
      </c>
      <c r="Q2104" s="22" t="str">
        <f t="shared" si="326"/>
        <v>D2</v>
      </c>
    </row>
    <row r="2105" spans="1:17" x14ac:dyDescent="0.25">
      <c r="A2105" s="125" t="str">
        <f t="shared" si="332"/>
        <v/>
      </c>
      <c r="B2105" s="123" t="str">
        <f t="shared" si="333"/>
        <v/>
      </c>
      <c r="C2105" s="125" t="str">
        <f t="shared" si="334"/>
        <v/>
      </c>
      <c r="D2105" s="42"/>
      <c r="E2105" s="23" t="str">
        <f>IF(D2105="","",VLOOKUP(D2105,MASTERLIST!$A:$E,3,FALSE))</f>
        <v/>
      </c>
      <c r="F2105" s="23" t="str">
        <f>IF(D2105="","",VLOOKUP(D2105,MASTERLIST!$A:$E,4,FALSE))</f>
        <v/>
      </c>
      <c r="G2105" s="23" t="str">
        <f>IF(D2105="","",VLOOKUP(D2105,MASTERLIST!$A:$E,5,FALSE))</f>
        <v/>
      </c>
      <c r="H2105" s="23" t="str">
        <f>IF(D2105="","",VLOOKUP(D2105,MASTERLIST!$A:$E,2,FALSE))</f>
        <v/>
      </c>
      <c r="I2105" s="42"/>
      <c r="J2105" s="42"/>
      <c r="K2105" s="42"/>
      <c r="L2105" s="41" t="str">
        <f t="shared" si="330"/>
        <v/>
      </c>
      <c r="M2105" s="41" t="str">
        <f t="shared" si="331"/>
        <v/>
      </c>
      <c r="N2105" s="22" t="str">
        <f t="shared" si="328"/>
        <v xml:space="preserve"> </v>
      </c>
      <c r="O2105" s="22" t="str">
        <f t="shared" si="327"/>
        <v/>
      </c>
      <c r="P2105" s="22" t="str">
        <f t="shared" si="329"/>
        <v/>
      </c>
      <c r="Q2105" s="22" t="str">
        <f t="shared" si="326"/>
        <v>D2</v>
      </c>
    </row>
    <row r="2106" spans="1:17" x14ac:dyDescent="0.25">
      <c r="A2106" s="125" t="str">
        <f t="shared" si="332"/>
        <v/>
      </c>
      <c r="B2106" s="123" t="str">
        <f t="shared" si="333"/>
        <v/>
      </c>
      <c r="C2106" s="125" t="str">
        <f t="shared" si="334"/>
        <v/>
      </c>
      <c r="D2106" s="42"/>
      <c r="E2106" s="23" t="str">
        <f>IF(D2106="","",VLOOKUP(D2106,MASTERLIST!$A:$E,3,FALSE))</f>
        <v/>
      </c>
      <c r="F2106" s="23" t="str">
        <f>IF(D2106="","",VLOOKUP(D2106,MASTERLIST!$A:$E,4,FALSE))</f>
        <v/>
      </c>
      <c r="G2106" s="23" t="str">
        <f>IF(D2106="","",VLOOKUP(D2106,MASTERLIST!$A:$E,5,FALSE))</f>
        <v/>
      </c>
      <c r="H2106" s="23" t="str">
        <f>IF(D2106="","",VLOOKUP(D2106,MASTERLIST!$A:$E,2,FALSE))</f>
        <v/>
      </c>
      <c r="I2106" s="42"/>
      <c r="J2106" s="42"/>
      <c r="K2106" s="42"/>
      <c r="L2106" s="41" t="str">
        <f t="shared" si="330"/>
        <v/>
      </c>
      <c r="M2106" s="41" t="str">
        <f t="shared" si="331"/>
        <v/>
      </c>
      <c r="N2106" s="22" t="str">
        <f t="shared" si="328"/>
        <v xml:space="preserve"> </v>
      </c>
      <c r="O2106" s="22" t="str">
        <f t="shared" si="327"/>
        <v/>
      </c>
      <c r="P2106" s="22" t="str">
        <f t="shared" si="329"/>
        <v/>
      </c>
      <c r="Q2106" s="22" t="str">
        <f t="shared" si="326"/>
        <v>D2</v>
      </c>
    </row>
    <row r="2107" spans="1:17" x14ac:dyDescent="0.25">
      <c r="A2107" s="125" t="str">
        <f t="shared" si="332"/>
        <v/>
      </c>
      <c r="B2107" s="123" t="str">
        <f t="shared" si="333"/>
        <v/>
      </c>
      <c r="C2107" s="125" t="str">
        <f t="shared" si="334"/>
        <v/>
      </c>
      <c r="D2107" s="42"/>
      <c r="E2107" s="23" t="str">
        <f>IF(D2107="","",VLOOKUP(D2107,MASTERLIST!$A:$E,3,FALSE))</f>
        <v/>
      </c>
      <c r="F2107" s="23" t="str">
        <f>IF(D2107="","",VLOOKUP(D2107,MASTERLIST!$A:$E,4,FALSE))</f>
        <v/>
      </c>
      <c r="G2107" s="23" t="str">
        <f>IF(D2107="","",VLOOKUP(D2107,MASTERLIST!$A:$E,5,FALSE))</f>
        <v/>
      </c>
      <c r="H2107" s="23" t="str">
        <f>IF(D2107="","",VLOOKUP(D2107,MASTERLIST!$A:$E,2,FALSE))</f>
        <v/>
      </c>
      <c r="I2107" s="42"/>
      <c r="J2107" s="42"/>
      <c r="K2107" s="42"/>
      <c r="L2107" s="41" t="str">
        <f t="shared" si="330"/>
        <v/>
      </c>
      <c r="M2107" s="41" t="str">
        <f t="shared" si="331"/>
        <v/>
      </c>
      <c r="N2107" s="22" t="str">
        <f t="shared" si="328"/>
        <v xml:space="preserve"> </v>
      </c>
      <c r="O2107" s="22" t="str">
        <f t="shared" si="327"/>
        <v/>
      </c>
      <c r="P2107" s="22" t="str">
        <f t="shared" si="329"/>
        <v/>
      </c>
      <c r="Q2107" s="22" t="str">
        <f t="shared" si="326"/>
        <v>D2</v>
      </c>
    </row>
    <row r="2108" spans="1:17" x14ac:dyDescent="0.25">
      <c r="A2108" s="125" t="str">
        <f t="shared" si="332"/>
        <v/>
      </c>
      <c r="B2108" s="123" t="str">
        <f t="shared" si="333"/>
        <v/>
      </c>
      <c r="C2108" s="125" t="str">
        <f t="shared" si="334"/>
        <v/>
      </c>
      <c r="D2108" s="42"/>
      <c r="E2108" s="23" t="str">
        <f>IF(D2108="","",VLOOKUP(D2108,MASTERLIST!$A:$E,3,FALSE))</f>
        <v/>
      </c>
      <c r="F2108" s="23" t="str">
        <f>IF(D2108="","",VLOOKUP(D2108,MASTERLIST!$A:$E,4,FALSE))</f>
        <v/>
      </c>
      <c r="G2108" s="23" t="str">
        <f>IF(D2108="","",VLOOKUP(D2108,MASTERLIST!$A:$E,5,FALSE))</f>
        <v/>
      </c>
      <c r="H2108" s="23" t="str">
        <f>IF(D2108="","",VLOOKUP(D2108,MASTERLIST!$A:$E,2,FALSE))</f>
        <v/>
      </c>
      <c r="I2108" s="42"/>
      <c r="J2108" s="42"/>
      <c r="K2108" s="42"/>
      <c r="L2108" s="41" t="str">
        <f t="shared" si="330"/>
        <v/>
      </c>
      <c r="M2108" s="41" t="str">
        <f t="shared" si="331"/>
        <v/>
      </c>
      <c r="N2108" s="22" t="str">
        <f t="shared" si="328"/>
        <v xml:space="preserve"> </v>
      </c>
      <c r="O2108" s="22" t="str">
        <f t="shared" si="327"/>
        <v/>
      </c>
      <c r="P2108" s="22" t="str">
        <f t="shared" si="329"/>
        <v/>
      </c>
      <c r="Q2108" s="22" t="str">
        <f t="shared" si="326"/>
        <v>D2</v>
      </c>
    </row>
    <row r="2109" spans="1:17" x14ac:dyDescent="0.25">
      <c r="A2109" s="125" t="str">
        <f t="shared" si="332"/>
        <v/>
      </c>
      <c r="B2109" s="123" t="str">
        <f t="shared" si="333"/>
        <v/>
      </c>
      <c r="C2109" s="125" t="str">
        <f t="shared" si="334"/>
        <v/>
      </c>
      <c r="D2109" s="42"/>
      <c r="E2109" s="23" t="str">
        <f>IF(D2109="","",VLOOKUP(D2109,MASTERLIST!$A:$E,3,FALSE))</f>
        <v/>
      </c>
      <c r="F2109" s="23" t="str">
        <f>IF(D2109="","",VLOOKUP(D2109,MASTERLIST!$A:$E,4,FALSE))</f>
        <v/>
      </c>
      <c r="G2109" s="23" t="str">
        <f>IF(D2109="","",VLOOKUP(D2109,MASTERLIST!$A:$E,5,FALSE))</f>
        <v/>
      </c>
      <c r="H2109" s="23" t="str">
        <f>IF(D2109="","",VLOOKUP(D2109,MASTERLIST!$A:$E,2,FALSE))</f>
        <v/>
      </c>
      <c r="I2109" s="42"/>
      <c r="J2109" s="42"/>
      <c r="K2109" s="42"/>
      <c r="L2109" s="41" t="str">
        <f t="shared" si="330"/>
        <v/>
      </c>
      <c r="M2109" s="41" t="str">
        <f t="shared" si="331"/>
        <v/>
      </c>
      <c r="N2109" s="22" t="str">
        <f t="shared" si="328"/>
        <v xml:space="preserve"> </v>
      </c>
      <c r="O2109" s="22" t="str">
        <f t="shared" si="327"/>
        <v/>
      </c>
      <c r="P2109" s="22" t="str">
        <f t="shared" si="329"/>
        <v/>
      </c>
      <c r="Q2109" s="22" t="str">
        <f t="shared" si="326"/>
        <v>D2</v>
      </c>
    </row>
    <row r="2110" spans="1:17" x14ac:dyDescent="0.25">
      <c r="A2110" s="125" t="str">
        <f t="shared" si="332"/>
        <v/>
      </c>
      <c r="B2110" s="123" t="str">
        <f t="shared" si="333"/>
        <v/>
      </c>
      <c r="C2110" s="125" t="str">
        <f t="shared" si="334"/>
        <v/>
      </c>
      <c r="D2110" s="42"/>
      <c r="E2110" s="23" t="str">
        <f>IF(D2110="","",VLOOKUP(D2110,MASTERLIST!$A:$E,3,FALSE))</f>
        <v/>
      </c>
      <c r="F2110" s="23" t="str">
        <f>IF(D2110="","",VLOOKUP(D2110,MASTERLIST!$A:$E,4,FALSE))</f>
        <v/>
      </c>
      <c r="G2110" s="23" t="str">
        <f>IF(D2110="","",VLOOKUP(D2110,MASTERLIST!$A:$E,5,FALSE))</f>
        <v/>
      </c>
      <c r="H2110" s="23" t="str">
        <f>IF(D2110="","",VLOOKUP(D2110,MASTERLIST!$A:$E,2,FALSE))</f>
        <v/>
      </c>
      <c r="I2110" s="42"/>
      <c r="J2110" s="42"/>
      <c r="K2110" s="42"/>
      <c r="L2110" s="41" t="str">
        <f t="shared" si="330"/>
        <v/>
      </c>
      <c r="M2110" s="41" t="str">
        <f t="shared" si="331"/>
        <v/>
      </c>
      <c r="N2110" s="22" t="str">
        <f t="shared" si="328"/>
        <v xml:space="preserve"> </v>
      </c>
      <c r="O2110" s="22" t="str">
        <f t="shared" si="327"/>
        <v/>
      </c>
      <c r="P2110" s="22" t="str">
        <f t="shared" si="329"/>
        <v/>
      </c>
      <c r="Q2110" s="22" t="str">
        <f t="shared" si="326"/>
        <v>D2</v>
      </c>
    </row>
    <row r="2111" spans="1:17" x14ac:dyDescent="0.25">
      <c r="A2111" s="125" t="str">
        <f t="shared" si="332"/>
        <v/>
      </c>
      <c r="B2111" s="123" t="str">
        <f t="shared" si="333"/>
        <v/>
      </c>
      <c r="C2111" s="125" t="str">
        <f t="shared" si="334"/>
        <v/>
      </c>
      <c r="D2111" s="42"/>
      <c r="E2111" s="23" t="str">
        <f>IF(D2111="","",VLOOKUP(D2111,MASTERLIST!$A:$E,3,FALSE))</f>
        <v/>
      </c>
      <c r="F2111" s="23" t="str">
        <f>IF(D2111="","",VLOOKUP(D2111,MASTERLIST!$A:$E,4,FALSE))</f>
        <v/>
      </c>
      <c r="G2111" s="23" t="str">
        <f>IF(D2111="","",VLOOKUP(D2111,MASTERLIST!$A:$E,5,FALSE))</f>
        <v/>
      </c>
      <c r="H2111" s="23" t="str">
        <f>IF(D2111="","",VLOOKUP(D2111,MASTERLIST!$A:$E,2,FALSE))</f>
        <v/>
      </c>
      <c r="I2111" s="42"/>
      <c r="J2111" s="42"/>
      <c r="K2111" s="42"/>
      <c r="L2111" s="41" t="str">
        <f t="shared" si="330"/>
        <v/>
      </c>
      <c r="M2111" s="41" t="str">
        <f t="shared" si="331"/>
        <v/>
      </c>
      <c r="N2111" s="22" t="str">
        <f t="shared" si="328"/>
        <v xml:space="preserve"> </v>
      </c>
      <c r="O2111" s="22" t="str">
        <f t="shared" si="327"/>
        <v/>
      </c>
      <c r="P2111" s="22" t="str">
        <f t="shared" si="329"/>
        <v/>
      </c>
      <c r="Q2111" s="22" t="str">
        <f t="shared" si="326"/>
        <v>D2</v>
      </c>
    </row>
    <row r="2112" spans="1:17" x14ac:dyDescent="0.25">
      <c r="A2112" s="125" t="str">
        <f t="shared" si="332"/>
        <v/>
      </c>
      <c r="B2112" s="123" t="str">
        <f t="shared" si="333"/>
        <v/>
      </c>
      <c r="C2112" s="125" t="str">
        <f t="shared" si="334"/>
        <v/>
      </c>
      <c r="D2112" s="42"/>
      <c r="E2112" s="23" t="str">
        <f>IF(D2112="","",VLOOKUP(D2112,MASTERLIST!$A:$E,3,FALSE))</f>
        <v/>
      </c>
      <c r="F2112" s="23" t="str">
        <f>IF(D2112="","",VLOOKUP(D2112,MASTERLIST!$A:$E,4,FALSE))</f>
        <v/>
      </c>
      <c r="G2112" s="23" t="str">
        <f>IF(D2112="","",VLOOKUP(D2112,MASTERLIST!$A:$E,5,FALSE))</f>
        <v/>
      </c>
      <c r="H2112" s="23" t="str">
        <f>IF(D2112="","",VLOOKUP(D2112,MASTERLIST!$A:$E,2,FALSE))</f>
        <v/>
      </c>
      <c r="I2112" s="42"/>
      <c r="J2112" s="42"/>
      <c r="K2112" s="42"/>
      <c r="L2112" s="41" t="str">
        <f t="shared" si="330"/>
        <v/>
      </c>
      <c r="M2112" s="41" t="str">
        <f t="shared" si="331"/>
        <v/>
      </c>
      <c r="N2112" s="22" t="str">
        <f t="shared" si="328"/>
        <v xml:space="preserve"> </v>
      </c>
      <c r="O2112" s="22" t="str">
        <f t="shared" si="327"/>
        <v/>
      </c>
      <c r="P2112" s="22" t="str">
        <f t="shared" si="329"/>
        <v/>
      </c>
      <c r="Q2112" s="22" t="str">
        <f t="shared" si="326"/>
        <v>D2</v>
      </c>
    </row>
    <row r="2113" spans="1:17" x14ac:dyDescent="0.25">
      <c r="A2113" s="125" t="str">
        <f t="shared" si="332"/>
        <v/>
      </c>
      <c r="B2113" s="123" t="str">
        <f t="shared" si="333"/>
        <v/>
      </c>
      <c r="C2113" s="125" t="str">
        <f t="shared" si="334"/>
        <v/>
      </c>
      <c r="D2113" s="42"/>
      <c r="E2113" s="23" t="str">
        <f>IF(D2113="","",VLOOKUP(D2113,MASTERLIST!$A:$E,3,FALSE))</f>
        <v/>
      </c>
      <c r="F2113" s="23" t="str">
        <f>IF(D2113="","",VLOOKUP(D2113,MASTERLIST!$A:$E,4,FALSE))</f>
        <v/>
      </c>
      <c r="G2113" s="23" t="str">
        <f>IF(D2113="","",VLOOKUP(D2113,MASTERLIST!$A:$E,5,FALSE))</f>
        <v/>
      </c>
      <c r="H2113" s="23" t="str">
        <f>IF(D2113="","",VLOOKUP(D2113,MASTERLIST!$A:$E,2,FALSE))</f>
        <v/>
      </c>
      <c r="I2113" s="42"/>
      <c r="J2113" s="42"/>
      <c r="K2113" s="42"/>
      <c r="L2113" s="41" t="str">
        <f t="shared" si="330"/>
        <v/>
      </c>
      <c r="M2113" s="41" t="str">
        <f t="shared" si="331"/>
        <v/>
      </c>
      <c r="N2113" s="22" t="str">
        <f t="shared" si="328"/>
        <v xml:space="preserve"> </v>
      </c>
      <c r="O2113" s="22" t="str">
        <f t="shared" si="327"/>
        <v/>
      </c>
      <c r="P2113" s="22" t="str">
        <f t="shared" si="329"/>
        <v/>
      </c>
      <c r="Q2113" s="22" t="str">
        <f t="shared" si="326"/>
        <v>D2</v>
      </c>
    </row>
    <row r="2114" spans="1:17" x14ac:dyDescent="0.25">
      <c r="A2114" s="125" t="str">
        <f t="shared" si="332"/>
        <v/>
      </c>
      <c r="B2114" s="123" t="str">
        <f t="shared" si="333"/>
        <v/>
      </c>
      <c r="C2114" s="125" t="str">
        <f t="shared" si="334"/>
        <v/>
      </c>
      <c r="D2114" s="42"/>
      <c r="E2114" s="23" t="str">
        <f>IF(D2114="","",VLOOKUP(D2114,MASTERLIST!$A:$E,3,FALSE))</f>
        <v/>
      </c>
      <c r="F2114" s="23" t="str">
        <f>IF(D2114="","",VLOOKUP(D2114,MASTERLIST!$A:$E,4,FALSE))</f>
        <v/>
      </c>
      <c r="G2114" s="23" t="str">
        <f>IF(D2114="","",VLOOKUP(D2114,MASTERLIST!$A:$E,5,FALSE))</f>
        <v/>
      </c>
      <c r="H2114" s="23" t="str">
        <f>IF(D2114="","",VLOOKUP(D2114,MASTERLIST!$A:$E,2,FALSE))</f>
        <v/>
      </c>
      <c r="I2114" s="42"/>
      <c r="J2114" s="42"/>
      <c r="K2114" s="42"/>
      <c r="L2114" s="41" t="str">
        <f t="shared" si="330"/>
        <v/>
      </c>
      <c r="M2114" s="41" t="str">
        <f t="shared" si="331"/>
        <v/>
      </c>
      <c r="N2114" s="22" t="str">
        <f t="shared" si="328"/>
        <v xml:space="preserve"> </v>
      </c>
      <c r="O2114" s="22" t="str">
        <f t="shared" si="327"/>
        <v/>
      </c>
      <c r="P2114" s="22" t="str">
        <f t="shared" si="329"/>
        <v/>
      </c>
      <c r="Q2114" s="22" t="str">
        <f t="shared" si="326"/>
        <v>D2</v>
      </c>
    </row>
    <row r="2115" spans="1:17" x14ac:dyDescent="0.25">
      <c r="A2115" s="125" t="str">
        <f t="shared" si="332"/>
        <v/>
      </c>
      <c r="B2115" s="123" t="str">
        <f t="shared" si="333"/>
        <v/>
      </c>
      <c r="C2115" s="125" t="str">
        <f t="shared" si="334"/>
        <v/>
      </c>
      <c r="D2115" s="42"/>
      <c r="E2115" s="23" t="str">
        <f>IF(D2115="","",VLOOKUP(D2115,MASTERLIST!$A:$E,3,FALSE))</f>
        <v/>
      </c>
      <c r="F2115" s="23" t="str">
        <f>IF(D2115="","",VLOOKUP(D2115,MASTERLIST!$A:$E,4,FALSE))</f>
        <v/>
      </c>
      <c r="G2115" s="23" t="str">
        <f>IF(D2115="","",VLOOKUP(D2115,MASTERLIST!$A:$E,5,FALSE))</f>
        <v/>
      </c>
      <c r="H2115" s="23" t="str">
        <f>IF(D2115="","",VLOOKUP(D2115,MASTERLIST!$A:$E,2,FALSE))</f>
        <v/>
      </c>
      <c r="I2115" s="42"/>
      <c r="J2115" s="42"/>
      <c r="K2115" s="42"/>
      <c r="L2115" s="41" t="str">
        <f t="shared" si="330"/>
        <v/>
      </c>
      <c r="M2115" s="41" t="str">
        <f t="shared" si="331"/>
        <v/>
      </c>
      <c r="N2115" s="22" t="str">
        <f t="shared" si="328"/>
        <v xml:space="preserve"> </v>
      </c>
      <c r="O2115" s="22" t="str">
        <f t="shared" si="327"/>
        <v/>
      </c>
      <c r="P2115" s="22" t="str">
        <f t="shared" si="329"/>
        <v/>
      </c>
      <c r="Q2115" s="22" t="str">
        <f t="shared" ref="Q2115:Q2178" si="335">IF(A2115="","D2",RIGHT(A2115,2))</f>
        <v>D2</v>
      </c>
    </row>
    <row r="2116" spans="1:17" x14ac:dyDescent="0.25">
      <c r="A2116" s="125" t="str">
        <f t="shared" si="332"/>
        <v/>
      </c>
      <c r="B2116" s="123" t="str">
        <f t="shared" si="333"/>
        <v/>
      </c>
      <c r="C2116" s="125" t="str">
        <f t="shared" si="334"/>
        <v/>
      </c>
      <c r="D2116" s="42"/>
      <c r="E2116" s="23" t="str">
        <f>IF(D2116="","",VLOOKUP(D2116,MASTERLIST!$A:$E,3,FALSE))</f>
        <v/>
      </c>
      <c r="F2116" s="23" t="str">
        <f>IF(D2116="","",VLOOKUP(D2116,MASTERLIST!$A:$E,4,FALSE))</f>
        <v/>
      </c>
      <c r="G2116" s="23" t="str">
        <f>IF(D2116="","",VLOOKUP(D2116,MASTERLIST!$A:$E,5,FALSE))</f>
        <v/>
      </c>
      <c r="H2116" s="23" t="str">
        <f>IF(D2116="","",VLOOKUP(D2116,MASTERLIST!$A:$E,2,FALSE))</f>
        <v/>
      </c>
      <c r="I2116" s="42"/>
      <c r="J2116" s="42"/>
      <c r="K2116" s="42"/>
      <c r="L2116" s="41" t="str">
        <f t="shared" si="330"/>
        <v/>
      </c>
      <c r="M2116" s="41" t="str">
        <f t="shared" si="331"/>
        <v/>
      </c>
      <c r="N2116" s="22" t="str">
        <f t="shared" si="328"/>
        <v xml:space="preserve"> </v>
      </c>
      <c r="O2116" s="22" t="str">
        <f t="shared" si="327"/>
        <v/>
      </c>
      <c r="P2116" s="22" t="str">
        <f t="shared" si="329"/>
        <v/>
      </c>
      <c r="Q2116" s="22" t="str">
        <f t="shared" si="335"/>
        <v>D2</v>
      </c>
    </row>
    <row r="2117" spans="1:17" x14ac:dyDescent="0.25">
      <c r="A2117" s="125" t="str">
        <f t="shared" si="332"/>
        <v/>
      </c>
      <c r="B2117" s="123" t="str">
        <f t="shared" si="333"/>
        <v/>
      </c>
      <c r="C2117" s="125" t="str">
        <f t="shared" si="334"/>
        <v/>
      </c>
      <c r="D2117" s="42"/>
      <c r="E2117" s="23" t="str">
        <f>IF(D2117="","",VLOOKUP(D2117,MASTERLIST!$A:$E,3,FALSE))</f>
        <v/>
      </c>
      <c r="F2117" s="23" t="str">
        <f>IF(D2117="","",VLOOKUP(D2117,MASTERLIST!$A:$E,4,FALSE))</f>
        <v/>
      </c>
      <c r="G2117" s="23" t="str">
        <f>IF(D2117="","",VLOOKUP(D2117,MASTERLIST!$A:$E,5,FALSE))</f>
        <v/>
      </c>
      <c r="H2117" s="23" t="str">
        <f>IF(D2117="","",VLOOKUP(D2117,MASTERLIST!$A:$E,2,FALSE))</f>
        <v/>
      </c>
      <c r="I2117" s="42"/>
      <c r="J2117" s="42"/>
      <c r="K2117" s="42"/>
      <c r="L2117" s="41" t="str">
        <f t="shared" si="330"/>
        <v/>
      </c>
      <c r="M2117" s="41" t="str">
        <f t="shared" si="331"/>
        <v/>
      </c>
      <c r="N2117" s="22" t="str">
        <f t="shared" si="328"/>
        <v xml:space="preserve"> </v>
      </c>
      <c r="O2117" s="22" t="str">
        <f t="shared" si="327"/>
        <v/>
      </c>
      <c r="P2117" s="22" t="str">
        <f t="shared" si="329"/>
        <v/>
      </c>
      <c r="Q2117" s="22" t="str">
        <f t="shared" si="335"/>
        <v>D2</v>
      </c>
    </row>
    <row r="2118" spans="1:17" x14ac:dyDescent="0.25">
      <c r="A2118" s="125" t="str">
        <f t="shared" si="332"/>
        <v/>
      </c>
      <c r="B2118" s="123" t="str">
        <f t="shared" si="333"/>
        <v/>
      </c>
      <c r="C2118" s="125" t="str">
        <f t="shared" si="334"/>
        <v/>
      </c>
      <c r="D2118" s="42"/>
      <c r="E2118" s="23" t="str">
        <f>IF(D2118="","",VLOOKUP(D2118,MASTERLIST!$A:$E,3,FALSE))</f>
        <v/>
      </c>
      <c r="F2118" s="23" t="str">
        <f>IF(D2118="","",VLOOKUP(D2118,MASTERLIST!$A:$E,4,FALSE))</f>
        <v/>
      </c>
      <c r="G2118" s="23" t="str">
        <f>IF(D2118="","",VLOOKUP(D2118,MASTERLIST!$A:$E,5,FALSE))</f>
        <v/>
      </c>
      <c r="H2118" s="23" t="str">
        <f>IF(D2118="","",VLOOKUP(D2118,MASTERLIST!$A:$E,2,FALSE))</f>
        <v/>
      </c>
      <c r="I2118" s="42"/>
      <c r="J2118" s="42"/>
      <c r="K2118" s="42"/>
      <c r="L2118" s="41" t="str">
        <f t="shared" si="330"/>
        <v/>
      </c>
      <c r="M2118" s="41" t="str">
        <f t="shared" si="331"/>
        <v/>
      </c>
      <c r="N2118" s="22" t="str">
        <f t="shared" si="328"/>
        <v xml:space="preserve"> </v>
      </c>
      <c r="O2118" s="22" t="str">
        <f t="shared" si="327"/>
        <v/>
      </c>
      <c r="P2118" s="22" t="str">
        <f t="shared" si="329"/>
        <v/>
      </c>
      <c r="Q2118" s="22" t="str">
        <f t="shared" si="335"/>
        <v>D2</v>
      </c>
    </row>
    <row r="2119" spans="1:17" x14ac:dyDescent="0.25">
      <c r="A2119" s="125" t="str">
        <f t="shared" si="332"/>
        <v/>
      </c>
      <c r="B2119" s="123" t="str">
        <f t="shared" si="333"/>
        <v/>
      </c>
      <c r="C2119" s="125" t="str">
        <f t="shared" si="334"/>
        <v/>
      </c>
      <c r="D2119" s="42"/>
      <c r="E2119" s="23" t="str">
        <f>IF(D2119="","",VLOOKUP(D2119,MASTERLIST!$A:$E,3,FALSE))</f>
        <v/>
      </c>
      <c r="F2119" s="23" t="str">
        <f>IF(D2119="","",VLOOKUP(D2119,MASTERLIST!$A:$E,4,FALSE))</f>
        <v/>
      </c>
      <c r="G2119" s="23" t="str">
        <f>IF(D2119="","",VLOOKUP(D2119,MASTERLIST!$A:$E,5,FALSE))</f>
        <v/>
      </c>
      <c r="H2119" s="23" t="str">
        <f>IF(D2119="","",VLOOKUP(D2119,MASTERLIST!$A:$E,2,FALSE))</f>
        <v/>
      </c>
      <c r="I2119" s="42"/>
      <c r="J2119" s="42"/>
      <c r="K2119" s="42"/>
      <c r="L2119" s="41" t="str">
        <f t="shared" si="330"/>
        <v/>
      </c>
      <c r="M2119" s="41" t="str">
        <f t="shared" si="331"/>
        <v/>
      </c>
      <c r="N2119" s="22" t="str">
        <f t="shared" si="328"/>
        <v xml:space="preserve"> </v>
      </c>
      <c r="O2119" s="22" t="str">
        <f t="shared" si="327"/>
        <v/>
      </c>
      <c r="P2119" s="22" t="str">
        <f t="shared" si="329"/>
        <v/>
      </c>
      <c r="Q2119" s="22" t="str">
        <f t="shared" si="335"/>
        <v>D2</v>
      </c>
    </row>
    <row r="2120" spans="1:17" x14ac:dyDescent="0.25">
      <c r="A2120" s="125" t="str">
        <f t="shared" si="332"/>
        <v/>
      </c>
      <c r="B2120" s="123" t="str">
        <f t="shared" si="333"/>
        <v/>
      </c>
      <c r="C2120" s="125" t="str">
        <f t="shared" si="334"/>
        <v/>
      </c>
      <c r="D2120" s="42"/>
      <c r="E2120" s="23" t="str">
        <f>IF(D2120="","",VLOOKUP(D2120,MASTERLIST!$A:$E,3,FALSE))</f>
        <v/>
      </c>
      <c r="F2120" s="23" t="str">
        <f>IF(D2120="","",VLOOKUP(D2120,MASTERLIST!$A:$E,4,FALSE))</f>
        <v/>
      </c>
      <c r="G2120" s="23" t="str">
        <f>IF(D2120="","",VLOOKUP(D2120,MASTERLIST!$A:$E,5,FALSE))</f>
        <v/>
      </c>
      <c r="H2120" s="23" t="str">
        <f>IF(D2120="","",VLOOKUP(D2120,MASTERLIST!$A:$E,2,FALSE))</f>
        <v/>
      </c>
      <c r="I2120" s="42"/>
      <c r="J2120" s="42"/>
      <c r="K2120" s="42"/>
      <c r="L2120" s="41" t="str">
        <f t="shared" si="330"/>
        <v/>
      </c>
      <c r="M2120" s="41" t="str">
        <f t="shared" si="331"/>
        <v/>
      </c>
      <c r="N2120" s="22" t="str">
        <f t="shared" si="328"/>
        <v xml:space="preserve"> </v>
      </c>
      <c r="O2120" s="22" t="str">
        <f t="shared" si="327"/>
        <v/>
      </c>
      <c r="P2120" s="22" t="str">
        <f t="shared" si="329"/>
        <v/>
      </c>
      <c r="Q2120" s="22" t="str">
        <f t="shared" si="335"/>
        <v>D2</v>
      </c>
    </row>
    <row r="2121" spans="1:17" x14ac:dyDescent="0.25">
      <c r="A2121" s="125" t="str">
        <f t="shared" si="332"/>
        <v/>
      </c>
      <c r="B2121" s="123" t="str">
        <f t="shared" si="333"/>
        <v/>
      </c>
      <c r="C2121" s="125" t="str">
        <f t="shared" si="334"/>
        <v/>
      </c>
      <c r="D2121" s="42"/>
      <c r="E2121" s="23" t="str">
        <f>IF(D2121="","",VLOOKUP(D2121,MASTERLIST!$A:$E,3,FALSE))</f>
        <v/>
      </c>
      <c r="F2121" s="23" t="str">
        <f>IF(D2121="","",VLOOKUP(D2121,MASTERLIST!$A:$E,4,FALSE))</f>
        <v/>
      </c>
      <c r="G2121" s="23" t="str">
        <f>IF(D2121="","",VLOOKUP(D2121,MASTERLIST!$A:$E,5,FALSE))</f>
        <v/>
      </c>
      <c r="H2121" s="23" t="str">
        <f>IF(D2121="","",VLOOKUP(D2121,MASTERLIST!$A:$E,2,FALSE))</f>
        <v/>
      </c>
      <c r="I2121" s="42"/>
      <c r="J2121" s="42"/>
      <c r="K2121" s="42"/>
      <c r="L2121" s="41" t="str">
        <f t="shared" si="330"/>
        <v/>
      </c>
      <c r="M2121" s="41" t="str">
        <f t="shared" si="331"/>
        <v/>
      </c>
      <c r="N2121" s="22" t="str">
        <f t="shared" si="328"/>
        <v xml:space="preserve"> </v>
      </c>
      <c r="O2121" s="22" t="str">
        <f t="shared" si="327"/>
        <v/>
      </c>
      <c r="P2121" s="22" t="str">
        <f t="shared" si="329"/>
        <v/>
      </c>
      <c r="Q2121" s="22" t="str">
        <f t="shared" si="335"/>
        <v>D2</v>
      </c>
    </row>
    <row r="2122" spans="1:17" x14ac:dyDescent="0.25">
      <c r="A2122" s="125" t="str">
        <f t="shared" si="332"/>
        <v/>
      </c>
      <c r="B2122" s="123" t="str">
        <f t="shared" si="333"/>
        <v/>
      </c>
      <c r="C2122" s="125" t="str">
        <f t="shared" si="334"/>
        <v/>
      </c>
      <c r="D2122" s="42"/>
      <c r="E2122" s="23" t="str">
        <f>IF(D2122="","",VLOOKUP(D2122,MASTERLIST!$A:$E,3,FALSE))</f>
        <v/>
      </c>
      <c r="F2122" s="23" t="str">
        <f>IF(D2122="","",VLOOKUP(D2122,MASTERLIST!$A:$E,4,FALSE))</f>
        <v/>
      </c>
      <c r="G2122" s="23" t="str">
        <f>IF(D2122="","",VLOOKUP(D2122,MASTERLIST!$A:$E,5,FALSE))</f>
        <v/>
      </c>
      <c r="H2122" s="23" t="str">
        <f>IF(D2122="","",VLOOKUP(D2122,MASTERLIST!$A:$E,2,FALSE))</f>
        <v/>
      </c>
      <c r="I2122" s="42"/>
      <c r="J2122" s="42"/>
      <c r="K2122" s="42"/>
      <c r="L2122" s="41" t="str">
        <f t="shared" si="330"/>
        <v/>
      </c>
      <c r="M2122" s="41" t="str">
        <f t="shared" si="331"/>
        <v/>
      </c>
      <c r="N2122" s="22" t="str">
        <f t="shared" si="328"/>
        <v xml:space="preserve"> </v>
      </c>
      <c r="O2122" s="22" t="str">
        <f t="shared" si="327"/>
        <v/>
      </c>
      <c r="P2122" s="22" t="str">
        <f t="shared" si="329"/>
        <v/>
      </c>
      <c r="Q2122" s="22" t="str">
        <f t="shared" si="335"/>
        <v>D2</v>
      </c>
    </row>
    <row r="2123" spans="1:17" x14ac:dyDescent="0.25">
      <c r="A2123" s="125" t="str">
        <f t="shared" si="332"/>
        <v/>
      </c>
      <c r="B2123" s="123" t="str">
        <f t="shared" si="333"/>
        <v/>
      </c>
      <c r="C2123" s="125" t="str">
        <f t="shared" si="334"/>
        <v/>
      </c>
      <c r="D2123" s="42"/>
      <c r="E2123" s="23" t="str">
        <f>IF(D2123="","",VLOOKUP(D2123,MASTERLIST!$A:$E,3,FALSE))</f>
        <v/>
      </c>
      <c r="F2123" s="23" t="str">
        <f>IF(D2123="","",VLOOKUP(D2123,MASTERLIST!$A:$E,4,FALSE))</f>
        <v/>
      </c>
      <c r="G2123" s="23" t="str">
        <f>IF(D2123="","",VLOOKUP(D2123,MASTERLIST!$A:$E,5,FALSE))</f>
        <v/>
      </c>
      <c r="H2123" s="23" t="str">
        <f>IF(D2123="","",VLOOKUP(D2123,MASTERLIST!$A:$E,2,FALSE))</f>
        <v/>
      </c>
      <c r="I2123" s="42"/>
      <c r="J2123" s="42"/>
      <c r="K2123" s="42"/>
      <c r="L2123" s="41" t="str">
        <f t="shared" si="330"/>
        <v/>
      </c>
      <c r="M2123" s="41" t="str">
        <f t="shared" si="331"/>
        <v/>
      </c>
      <c r="N2123" s="22" t="str">
        <f t="shared" si="328"/>
        <v xml:space="preserve"> </v>
      </c>
      <c r="O2123" s="22" t="str">
        <f t="shared" si="327"/>
        <v/>
      </c>
      <c r="P2123" s="22" t="str">
        <f t="shared" si="329"/>
        <v/>
      </c>
      <c r="Q2123" s="22" t="str">
        <f t="shared" si="335"/>
        <v>D2</v>
      </c>
    </row>
    <row r="2124" spans="1:17" x14ac:dyDescent="0.25">
      <c r="A2124" s="125" t="str">
        <f t="shared" si="332"/>
        <v/>
      </c>
      <c r="B2124" s="123" t="str">
        <f t="shared" si="333"/>
        <v/>
      </c>
      <c r="C2124" s="125" t="str">
        <f t="shared" si="334"/>
        <v/>
      </c>
      <c r="D2124" s="42"/>
      <c r="E2124" s="23" t="str">
        <f>IF(D2124="","",VLOOKUP(D2124,MASTERLIST!$A:$E,3,FALSE))</f>
        <v/>
      </c>
      <c r="F2124" s="23" t="str">
        <f>IF(D2124="","",VLOOKUP(D2124,MASTERLIST!$A:$E,4,FALSE))</f>
        <v/>
      </c>
      <c r="G2124" s="23" t="str">
        <f>IF(D2124="","",VLOOKUP(D2124,MASTERLIST!$A:$E,5,FALSE))</f>
        <v/>
      </c>
      <c r="H2124" s="23" t="str">
        <f>IF(D2124="","",VLOOKUP(D2124,MASTERLIST!$A:$E,2,FALSE))</f>
        <v/>
      </c>
      <c r="I2124" s="42"/>
      <c r="J2124" s="42"/>
      <c r="K2124" s="42"/>
      <c r="L2124" s="41" t="str">
        <f t="shared" si="330"/>
        <v/>
      </c>
      <c r="M2124" s="41" t="str">
        <f t="shared" si="331"/>
        <v/>
      </c>
      <c r="N2124" s="22" t="str">
        <f t="shared" si="328"/>
        <v xml:space="preserve"> </v>
      </c>
      <c r="O2124" s="22" t="str">
        <f t="shared" si="327"/>
        <v/>
      </c>
      <c r="P2124" s="22" t="str">
        <f t="shared" si="329"/>
        <v/>
      </c>
      <c r="Q2124" s="22" t="str">
        <f t="shared" si="335"/>
        <v>D2</v>
      </c>
    </row>
    <row r="2125" spans="1:17" x14ac:dyDescent="0.25">
      <c r="A2125" s="125" t="str">
        <f t="shared" si="332"/>
        <v/>
      </c>
      <c r="B2125" s="123" t="str">
        <f t="shared" si="333"/>
        <v/>
      </c>
      <c r="C2125" s="125" t="str">
        <f t="shared" si="334"/>
        <v/>
      </c>
      <c r="D2125" s="42"/>
      <c r="E2125" s="23" t="str">
        <f>IF(D2125="","",VLOOKUP(D2125,MASTERLIST!$A:$E,3,FALSE))</f>
        <v/>
      </c>
      <c r="F2125" s="23" t="str">
        <f>IF(D2125="","",VLOOKUP(D2125,MASTERLIST!$A:$E,4,FALSE))</f>
        <v/>
      </c>
      <c r="G2125" s="23" t="str">
        <f>IF(D2125="","",VLOOKUP(D2125,MASTERLIST!$A:$E,5,FALSE))</f>
        <v/>
      </c>
      <c r="H2125" s="23" t="str">
        <f>IF(D2125="","",VLOOKUP(D2125,MASTERLIST!$A:$E,2,FALSE))</f>
        <v/>
      </c>
      <c r="I2125" s="42"/>
      <c r="J2125" s="42"/>
      <c r="K2125" s="42"/>
      <c r="L2125" s="41" t="str">
        <f t="shared" si="330"/>
        <v/>
      </c>
      <c r="M2125" s="41" t="str">
        <f t="shared" si="331"/>
        <v/>
      </c>
      <c r="N2125" s="22" t="str">
        <f t="shared" si="328"/>
        <v xml:space="preserve"> </v>
      </c>
      <c r="O2125" s="22" t="str">
        <f t="shared" si="327"/>
        <v/>
      </c>
      <c r="P2125" s="22" t="str">
        <f t="shared" si="329"/>
        <v/>
      </c>
      <c r="Q2125" s="22" t="str">
        <f t="shared" si="335"/>
        <v>D2</v>
      </c>
    </row>
    <row r="2126" spans="1:17" x14ac:dyDescent="0.25">
      <c r="A2126" s="125" t="str">
        <f t="shared" si="332"/>
        <v/>
      </c>
      <c r="B2126" s="123" t="str">
        <f t="shared" si="333"/>
        <v/>
      </c>
      <c r="C2126" s="125" t="str">
        <f t="shared" si="334"/>
        <v/>
      </c>
      <c r="D2126" s="42"/>
      <c r="E2126" s="23" t="str">
        <f>IF(D2126="","",VLOOKUP(D2126,MASTERLIST!$A:$E,3,FALSE))</f>
        <v/>
      </c>
      <c r="F2126" s="23" t="str">
        <f>IF(D2126="","",VLOOKUP(D2126,MASTERLIST!$A:$E,4,FALSE))</f>
        <v/>
      </c>
      <c r="G2126" s="23" t="str">
        <f>IF(D2126="","",VLOOKUP(D2126,MASTERLIST!$A:$E,5,FALSE))</f>
        <v/>
      </c>
      <c r="H2126" s="23" t="str">
        <f>IF(D2126="","",VLOOKUP(D2126,MASTERLIST!$A:$E,2,FALSE))</f>
        <v/>
      </c>
      <c r="I2126" s="42"/>
      <c r="J2126" s="42"/>
      <c r="K2126" s="42"/>
      <c r="L2126" s="41" t="str">
        <f t="shared" si="330"/>
        <v/>
      </c>
      <c r="M2126" s="41" t="str">
        <f t="shared" si="331"/>
        <v/>
      </c>
      <c r="N2126" s="22" t="str">
        <f t="shared" si="328"/>
        <v xml:space="preserve"> </v>
      </c>
      <c r="O2126" s="22" t="str">
        <f t="shared" si="327"/>
        <v/>
      </c>
      <c r="P2126" s="22" t="str">
        <f t="shared" si="329"/>
        <v/>
      </c>
      <c r="Q2126" s="22" t="str">
        <f t="shared" si="335"/>
        <v>D2</v>
      </c>
    </row>
    <row r="2127" spans="1:17" x14ac:dyDescent="0.25">
      <c r="A2127" s="125" t="str">
        <f t="shared" si="332"/>
        <v/>
      </c>
      <c r="B2127" s="123" t="str">
        <f t="shared" si="333"/>
        <v/>
      </c>
      <c r="C2127" s="125" t="str">
        <f t="shared" si="334"/>
        <v/>
      </c>
      <c r="D2127" s="42"/>
      <c r="E2127" s="23" t="str">
        <f>IF(D2127="","",VLOOKUP(D2127,MASTERLIST!$A:$E,3,FALSE))</f>
        <v/>
      </c>
      <c r="F2127" s="23" t="str">
        <f>IF(D2127="","",VLOOKUP(D2127,MASTERLIST!$A:$E,4,FALSE))</f>
        <v/>
      </c>
      <c r="G2127" s="23" t="str">
        <f>IF(D2127="","",VLOOKUP(D2127,MASTERLIST!$A:$E,5,FALSE))</f>
        <v/>
      </c>
      <c r="H2127" s="23" t="str">
        <f>IF(D2127="","",VLOOKUP(D2127,MASTERLIST!$A:$E,2,FALSE))</f>
        <v/>
      </c>
      <c r="I2127" s="42"/>
      <c r="J2127" s="42"/>
      <c r="K2127" s="42"/>
      <c r="L2127" s="41" t="str">
        <f t="shared" si="330"/>
        <v/>
      </c>
      <c r="M2127" s="41" t="str">
        <f t="shared" si="331"/>
        <v/>
      </c>
      <c r="N2127" s="22" t="str">
        <f t="shared" si="328"/>
        <v xml:space="preserve"> </v>
      </c>
      <c r="O2127" s="22" t="str">
        <f t="shared" si="327"/>
        <v/>
      </c>
      <c r="P2127" s="22" t="str">
        <f t="shared" si="329"/>
        <v/>
      </c>
      <c r="Q2127" s="22" t="str">
        <f t="shared" si="335"/>
        <v>D2</v>
      </c>
    </row>
    <row r="2128" spans="1:17" x14ac:dyDescent="0.25">
      <c r="A2128" s="125" t="str">
        <f t="shared" si="332"/>
        <v/>
      </c>
      <c r="B2128" s="123" t="str">
        <f t="shared" si="333"/>
        <v/>
      </c>
      <c r="C2128" s="125" t="str">
        <f t="shared" si="334"/>
        <v/>
      </c>
      <c r="D2128" s="42"/>
      <c r="E2128" s="23" t="str">
        <f>IF(D2128="","",VLOOKUP(D2128,MASTERLIST!$A:$E,3,FALSE))</f>
        <v/>
      </c>
      <c r="F2128" s="23" t="str">
        <f>IF(D2128="","",VLOOKUP(D2128,MASTERLIST!$A:$E,4,FALSE))</f>
        <v/>
      </c>
      <c r="G2128" s="23" t="str">
        <f>IF(D2128="","",VLOOKUP(D2128,MASTERLIST!$A:$E,5,FALSE))</f>
        <v/>
      </c>
      <c r="H2128" s="23" t="str">
        <f>IF(D2128="","",VLOOKUP(D2128,MASTERLIST!$A:$E,2,FALSE))</f>
        <v/>
      </c>
      <c r="I2128" s="42"/>
      <c r="J2128" s="42"/>
      <c r="K2128" s="42"/>
      <c r="L2128" s="41" t="str">
        <f t="shared" si="330"/>
        <v/>
      </c>
      <c r="M2128" s="41" t="str">
        <f t="shared" si="331"/>
        <v/>
      </c>
      <c r="N2128" s="22" t="str">
        <f t="shared" si="328"/>
        <v xml:space="preserve"> </v>
      </c>
      <c r="O2128" s="22" t="str">
        <f t="shared" si="327"/>
        <v/>
      </c>
      <c r="P2128" s="22" t="str">
        <f t="shared" si="329"/>
        <v/>
      </c>
      <c r="Q2128" s="22" t="str">
        <f t="shared" si="335"/>
        <v>D2</v>
      </c>
    </row>
    <row r="2129" spans="1:17" x14ac:dyDescent="0.25">
      <c r="A2129" s="125" t="str">
        <f t="shared" si="332"/>
        <v/>
      </c>
      <c r="B2129" s="123" t="str">
        <f t="shared" si="333"/>
        <v/>
      </c>
      <c r="C2129" s="125" t="str">
        <f t="shared" si="334"/>
        <v/>
      </c>
      <c r="D2129" s="42"/>
      <c r="E2129" s="23" t="str">
        <f>IF(D2129="","",VLOOKUP(D2129,MASTERLIST!$A:$E,3,FALSE))</f>
        <v/>
      </c>
      <c r="F2129" s="23" t="str">
        <f>IF(D2129="","",VLOOKUP(D2129,MASTERLIST!$A:$E,4,FALSE))</f>
        <v/>
      </c>
      <c r="G2129" s="23" t="str">
        <f>IF(D2129="","",VLOOKUP(D2129,MASTERLIST!$A:$E,5,FALSE))</f>
        <v/>
      </c>
      <c r="H2129" s="23" t="str">
        <f>IF(D2129="","",VLOOKUP(D2129,MASTERLIST!$A:$E,2,FALSE))</f>
        <v/>
      </c>
      <c r="I2129" s="42"/>
      <c r="J2129" s="42"/>
      <c r="K2129" s="42"/>
      <c r="L2129" s="41" t="str">
        <f t="shared" si="330"/>
        <v/>
      </c>
      <c r="M2129" s="41" t="str">
        <f t="shared" si="331"/>
        <v/>
      </c>
      <c r="N2129" s="22" t="str">
        <f t="shared" si="328"/>
        <v xml:space="preserve"> </v>
      </c>
      <c r="O2129" s="22" t="str">
        <f t="shared" si="327"/>
        <v/>
      </c>
      <c r="P2129" s="22" t="str">
        <f t="shared" si="329"/>
        <v/>
      </c>
      <c r="Q2129" s="22" t="str">
        <f t="shared" si="335"/>
        <v>D2</v>
      </c>
    </row>
    <row r="2130" spans="1:17" x14ac:dyDescent="0.25">
      <c r="A2130" s="125" t="str">
        <f t="shared" si="332"/>
        <v/>
      </c>
      <c r="B2130" s="123" t="str">
        <f t="shared" si="333"/>
        <v/>
      </c>
      <c r="C2130" s="125" t="str">
        <f t="shared" si="334"/>
        <v/>
      </c>
      <c r="D2130" s="42"/>
      <c r="E2130" s="23" t="str">
        <f>IF(D2130="","",VLOOKUP(D2130,MASTERLIST!$A:$E,3,FALSE))</f>
        <v/>
      </c>
      <c r="F2130" s="23" t="str">
        <f>IF(D2130="","",VLOOKUP(D2130,MASTERLIST!$A:$E,4,FALSE))</f>
        <v/>
      </c>
      <c r="G2130" s="23" t="str">
        <f>IF(D2130="","",VLOOKUP(D2130,MASTERLIST!$A:$E,5,FALSE))</f>
        <v/>
      </c>
      <c r="H2130" s="23" t="str">
        <f>IF(D2130="","",VLOOKUP(D2130,MASTERLIST!$A:$E,2,FALSE))</f>
        <v/>
      </c>
      <c r="I2130" s="42"/>
      <c r="J2130" s="42"/>
      <c r="K2130" s="42"/>
      <c r="L2130" s="41" t="str">
        <f t="shared" si="330"/>
        <v/>
      </c>
      <c r="M2130" s="41" t="str">
        <f t="shared" si="331"/>
        <v/>
      </c>
      <c r="N2130" s="22" t="str">
        <f t="shared" si="328"/>
        <v xml:space="preserve"> </v>
      </c>
      <c r="O2130" s="22" t="str">
        <f t="shared" si="327"/>
        <v/>
      </c>
      <c r="P2130" s="22" t="str">
        <f t="shared" si="329"/>
        <v/>
      </c>
      <c r="Q2130" s="22" t="str">
        <f t="shared" si="335"/>
        <v>D2</v>
      </c>
    </row>
    <row r="2131" spans="1:17" x14ac:dyDescent="0.25">
      <c r="A2131" s="125" t="str">
        <f t="shared" si="332"/>
        <v/>
      </c>
      <c r="B2131" s="123" t="str">
        <f t="shared" si="333"/>
        <v/>
      </c>
      <c r="C2131" s="125" t="str">
        <f t="shared" si="334"/>
        <v/>
      </c>
      <c r="D2131" s="42"/>
      <c r="E2131" s="23" t="str">
        <f>IF(D2131="","",VLOOKUP(D2131,MASTERLIST!$A:$E,3,FALSE))</f>
        <v/>
      </c>
      <c r="F2131" s="23" t="str">
        <f>IF(D2131="","",VLOOKUP(D2131,MASTERLIST!$A:$E,4,FALSE))</f>
        <v/>
      </c>
      <c r="G2131" s="23" t="str">
        <f>IF(D2131="","",VLOOKUP(D2131,MASTERLIST!$A:$E,5,FALSE))</f>
        <v/>
      </c>
      <c r="H2131" s="23" t="str">
        <f>IF(D2131="","",VLOOKUP(D2131,MASTERLIST!$A:$E,2,FALSE))</f>
        <v/>
      </c>
      <c r="I2131" s="42"/>
      <c r="J2131" s="42"/>
      <c r="K2131" s="42"/>
      <c r="L2131" s="41" t="str">
        <f t="shared" si="330"/>
        <v/>
      </c>
      <c r="M2131" s="41" t="str">
        <f t="shared" si="331"/>
        <v/>
      </c>
      <c r="N2131" s="22" t="str">
        <f t="shared" si="328"/>
        <v xml:space="preserve"> </v>
      </c>
      <c r="O2131" s="22" t="str">
        <f t="shared" ref="O2131:O2194" si="336">IFERROR(VLOOKUP(G2131,$R$2:$S$15,2,),"")</f>
        <v/>
      </c>
      <c r="P2131" s="22" t="str">
        <f t="shared" si="329"/>
        <v/>
      </c>
      <c r="Q2131" s="22" t="str">
        <f t="shared" si="335"/>
        <v>D2</v>
      </c>
    </row>
    <row r="2132" spans="1:17" x14ac:dyDescent="0.25">
      <c r="A2132" s="125" t="str">
        <f t="shared" si="332"/>
        <v/>
      </c>
      <c r="B2132" s="123" t="str">
        <f t="shared" si="333"/>
        <v/>
      </c>
      <c r="C2132" s="125" t="str">
        <f t="shared" si="334"/>
        <v/>
      </c>
      <c r="D2132" s="42"/>
      <c r="E2132" s="23" t="str">
        <f>IF(D2132="","",VLOOKUP(D2132,MASTERLIST!$A:$E,3,FALSE))</f>
        <v/>
      </c>
      <c r="F2132" s="23" t="str">
        <f>IF(D2132="","",VLOOKUP(D2132,MASTERLIST!$A:$E,4,FALSE))</f>
        <v/>
      </c>
      <c r="G2132" s="23" t="str">
        <f>IF(D2132="","",VLOOKUP(D2132,MASTERLIST!$A:$E,5,FALSE))</f>
        <v/>
      </c>
      <c r="H2132" s="23" t="str">
        <f>IF(D2132="","",VLOOKUP(D2132,MASTERLIST!$A:$E,2,FALSE))</f>
        <v/>
      </c>
      <c r="I2132" s="42"/>
      <c r="J2132" s="42"/>
      <c r="K2132" s="42"/>
      <c r="L2132" s="41" t="str">
        <f t="shared" si="330"/>
        <v/>
      </c>
      <c r="M2132" s="41" t="str">
        <f t="shared" si="331"/>
        <v/>
      </c>
      <c r="N2132" s="22" t="str">
        <f t="shared" si="328"/>
        <v xml:space="preserve"> </v>
      </c>
      <c r="O2132" s="22" t="str">
        <f t="shared" si="336"/>
        <v/>
      </c>
      <c r="P2132" s="22" t="str">
        <f t="shared" si="329"/>
        <v/>
      </c>
      <c r="Q2132" s="22" t="str">
        <f t="shared" si="335"/>
        <v>D2</v>
      </c>
    </row>
    <row r="2133" spans="1:17" x14ac:dyDescent="0.25">
      <c r="A2133" s="125" t="str">
        <f t="shared" si="332"/>
        <v/>
      </c>
      <c r="B2133" s="123" t="str">
        <f t="shared" si="333"/>
        <v/>
      </c>
      <c r="C2133" s="125" t="str">
        <f t="shared" si="334"/>
        <v/>
      </c>
      <c r="D2133" s="42"/>
      <c r="E2133" s="23" t="str">
        <f>IF(D2133="","",VLOOKUP(D2133,MASTERLIST!$A:$E,3,FALSE))</f>
        <v/>
      </c>
      <c r="F2133" s="23" t="str">
        <f>IF(D2133="","",VLOOKUP(D2133,MASTERLIST!$A:$E,4,FALSE))</f>
        <v/>
      </c>
      <c r="G2133" s="23" t="str">
        <f>IF(D2133="","",VLOOKUP(D2133,MASTERLIST!$A:$E,5,FALSE))</f>
        <v/>
      </c>
      <c r="H2133" s="23" t="str">
        <f>IF(D2133="","",VLOOKUP(D2133,MASTERLIST!$A:$E,2,FALSE))</f>
        <v/>
      </c>
      <c r="I2133" s="42"/>
      <c r="J2133" s="42"/>
      <c r="K2133" s="42"/>
      <c r="L2133" s="41" t="str">
        <f t="shared" si="330"/>
        <v/>
      </c>
      <c r="M2133" s="41" t="str">
        <f t="shared" si="331"/>
        <v/>
      </c>
      <c r="N2133" s="22" t="str">
        <f t="shared" si="328"/>
        <v xml:space="preserve"> </v>
      </c>
      <c r="O2133" s="22" t="str">
        <f t="shared" si="336"/>
        <v/>
      </c>
      <c r="P2133" s="22" t="str">
        <f t="shared" si="329"/>
        <v/>
      </c>
      <c r="Q2133" s="22" t="str">
        <f t="shared" si="335"/>
        <v>D2</v>
      </c>
    </row>
    <row r="2134" spans="1:17" x14ac:dyDescent="0.25">
      <c r="A2134" s="125" t="str">
        <f t="shared" si="332"/>
        <v/>
      </c>
      <c r="B2134" s="123" t="str">
        <f t="shared" si="333"/>
        <v/>
      </c>
      <c r="C2134" s="125" t="str">
        <f t="shared" si="334"/>
        <v/>
      </c>
      <c r="D2134" s="42"/>
      <c r="E2134" s="23" t="str">
        <f>IF(D2134="","",VLOOKUP(D2134,MASTERLIST!$A:$E,3,FALSE))</f>
        <v/>
      </c>
      <c r="F2134" s="23" t="str">
        <f>IF(D2134="","",VLOOKUP(D2134,MASTERLIST!$A:$E,4,FALSE))</f>
        <v/>
      </c>
      <c r="G2134" s="23" t="str">
        <f>IF(D2134="","",VLOOKUP(D2134,MASTERLIST!$A:$E,5,FALSE))</f>
        <v/>
      </c>
      <c r="H2134" s="23" t="str">
        <f>IF(D2134="","",VLOOKUP(D2134,MASTERLIST!$A:$E,2,FALSE))</f>
        <v/>
      </c>
      <c r="I2134" s="42"/>
      <c r="J2134" s="42"/>
      <c r="K2134" s="42"/>
      <c r="L2134" s="41" t="str">
        <f t="shared" si="330"/>
        <v/>
      </c>
      <c r="M2134" s="41" t="str">
        <f t="shared" si="331"/>
        <v/>
      </c>
      <c r="N2134" s="22" t="str">
        <f t="shared" si="328"/>
        <v xml:space="preserve"> </v>
      </c>
      <c r="O2134" s="22" t="str">
        <f t="shared" si="336"/>
        <v/>
      </c>
      <c r="P2134" s="22" t="str">
        <f t="shared" si="329"/>
        <v/>
      </c>
      <c r="Q2134" s="22" t="str">
        <f t="shared" si="335"/>
        <v>D2</v>
      </c>
    </row>
    <row r="2135" spans="1:17" x14ac:dyDescent="0.25">
      <c r="A2135" s="125" t="str">
        <f t="shared" si="332"/>
        <v/>
      </c>
      <c r="B2135" s="123" t="str">
        <f t="shared" si="333"/>
        <v/>
      </c>
      <c r="C2135" s="125" t="str">
        <f t="shared" si="334"/>
        <v/>
      </c>
      <c r="D2135" s="42"/>
      <c r="E2135" s="23" t="str">
        <f>IF(D2135="","",VLOOKUP(D2135,MASTERLIST!$A:$E,3,FALSE))</f>
        <v/>
      </c>
      <c r="F2135" s="23" t="str">
        <f>IF(D2135="","",VLOOKUP(D2135,MASTERLIST!$A:$E,4,FALSE))</f>
        <v/>
      </c>
      <c r="G2135" s="23" t="str">
        <f>IF(D2135="","",VLOOKUP(D2135,MASTERLIST!$A:$E,5,FALSE))</f>
        <v/>
      </c>
      <c r="H2135" s="23" t="str">
        <f>IF(D2135="","",VLOOKUP(D2135,MASTERLIST!$A:$E,2,FALSE))</f>
        <v/>
      </c>
      <c r="I2135" s="42"/>
      <c r="J2135" s="42"/>
      <c r="K2135" s="42"/>
      <c r="L2135" s="41" t="str">
        <f t="shared" si="330"/>
        <v/>
      </c>
      <c r="M2135" s="41" t="str">
        <f t="shared" si="331"/>
        <v/>
      </c>
      <c r="N2135" s="22" t="str">
        <f t="shared" si="328"/>
        <v xml:space="preserve"> </v>
      </c>
      <c r="O2135" s="22" t="str">
        <f t="shared" si="336"/>
        <v/>
      </c>
      <c r="P2135" s="22" t="str">
        <f t="shared" si="329"/>
        <v/>
      </c>
      <c r="Q2135" s="22" t="str">
        <f t="shared" si="335"/>
        <v>D2</v>
      </c>
    </row>
    <row r="2136" spans="1:17" x14ac:dyDescent="0.25">
      <c r="A2136" s="125" t="str">
        <f t="shared" si="332"/>
        <v/>
      </c>
      <c r="B2136" s="123" t="str">
        <f t="shared" si="333"/>
        <v/>
      </c>
      <c r="C2136" s="125" t="str">
        <f t="shared" si="334"/>
        <v/>
      </c>
      <c r="D2136" s="42"/>
      <c r="E2136" s="23" t="str">
        <f>IF(D2136="","",VLOOKUP(D2136,MASTERLIST!$A:$E,3,FALSE))</f>
        <v/>
      </c>
      <c r="F2136" s="23" t="str">
        <f>IF(D2136="","",VLOOKUP(D2136,MASTERLIST!$A:$E,4,FALSE))</f>
        <v/>
      </c>
      <c r="G2136" s="23" t="str">
        <f>IF(D2136="","",VLOOKUP(D2136,MASTERLIST!$A:$E,5,FALSE))</f>
        <v/>
      </c>
      <c r="H2136" s="23" t="str">
        <f>IF(D2136="","",VLOOKUP(D2136,MASTERLIST!$A:$E,2,FALSE))</f>
        <v/>
      </c>
      <c r="I2136" s="42"/>
      <c r="J2136" s="42"/>
      <c r="K2136" s="42"/>
      <c r="L2136" s="41" t="str">
        <f t="shared" si="330"/>
        <v/>
      </c>
      <c r="M2136" s="41" t="str">
        <f t="shared" si="331"/>
        <v/>
      </c>
      <c r="N2136" s="22" t="str">
        <f t="shared" si="328"/>
        <v xml:space="preserve"> </v>
      </c>
      <c r="O2136" s="22" t="str">
        <f t="shared" si="336"/>
        <v/>
      </c>
      <c r="P2136" s="22" t="str">
        <f t="shared" si="329"/>
        <v/>
      </c>
      <c r="Q2136" s="22" t="str">
        <f t="shared" si="335"/>
        <v>D2</v>
      </c>
    </row>
    <row r="2137" spans="1:17" x14ac:dyDescent="0.25">
      <c r="A2137" s="125" t="str">
        <f t="shared" si="332"/>
        <v/>
      </c>
      <c r="B2137" s="123" t="str">
        <f t="shared" si="333"/>
        <v/>
      </c>
      <c r="C2137" s="125" t="str">
        <f t="shared" si="334"/>
        <v/>
      </c>
      <c r="D2137" s="42"/>
      <c r="E2137" s="23" t="str">
        <f>IF(D2137="","",VLOOKUP(D2137,MASTERLIST!$A:$E,3,FALSE))</f>
        <v/>
      </c>
      <c r="F2137" s="23" t="str">
        <f>IF(D2137="","",VLOOKUP(D2137,MASTERLIST!$A:$E,4,FALSE))</f>
        <v/>
      </c>
      <c r="G2137" s="23" t="str">
        <f>IF(D2137="","",VLOOKUP(D2137,MASTERLIST!$A:$E,5,FALSE))</f>
        <v/>
      </c>
      <c r="H2137" s="23" t="str">
        <f>IF(D2137="","",VLOOKUP(D2137,MASTERLIST!$A:$E,2,FALSE))</f>
        <v/>
      </c>
      <c r="I2137" s="42"/>
      <c r="J2137" s="42"/>
      <c r="K2137" s="42"/>
      <c r="L2137" s="41" t="str">
        <f t="shared" si="330"/>
        <v/>
      </c>
      <c r="M2137" s="41" t="str">
        <f t="shared" si="331"/>
        <v/>
      </c>
      <c r="N2137" s="22" t="str">
        <f t="shared" si="328"/>
        <v xml:space="preserve"> </v>
      </c>
      <c r="O2137" s="22" t="str">
        <f t="shared" si="336"/>
        <v/>
      </c>
      <c r="P2137" s="22" t="str">
        <f t="shared" si="329"/>
        <v/>
      </c>
      <c r="Q2137" s="22" t="str">
        <f t="shared" si="335"/>
        <v>D2</v>
      </c>
    </row>
    <row r="2138" spans="1:17" x14ac:dyDescent="0.25">
      <c r="A2138" s="125" t="str">
        <f t="shared" si="332"/>
        <v/>
      </c>
      <c r="B2138" s="123" t="str">
        <f t="shared" si="333"/>
        <v/>
      </c>
      <c r="C2138" s="125" t="str">
        <f t="shared" si="334"/>
        <v/>
      </c>
      <c r="D2138" s="42"/>
      <c r="E2138" s="23" t="str">
        <f>IF(D2138="","",VLOOKUP(D2138,MASTERLIST!$A:$E,3,FALSE))</f>
        <v/>
      </c>
      <c r="F2138" s="23" t="str">
        <f>IF(D2138="","",VLOOKUP(D2138,MASTERLIST!$A:$E,4,FALSE))</f>
        <v/>
      </c>
      <c r="G2138" s="23" t="str">
        <f>IF(D2138="","",VLOOKUP(D2138,MASTERLIST!$A:$E,5,FALSE))</f>
        <v/>
      </c>
      <c r="H2138" s="23" t="str">
        <f>IF(D2138="","",VLOOKUP(D2138,MASTERLIST!$A:$E,2,FALSE))</f>
        <v/>
      </c>
      <c r="I2138" s="42"/>
      <c r="J2138" s="42"/>
      <c r="K2138" s="42"/>
      <c r="L2138" s="41" t="str">
        <f t="shared" si="330"/>
        <v/>
      </c>
      <c r="M2138" s="41" t="str">
        <f t="shared" si="331"/>
        <v/>
      </c>
      <c r="N2138" s="22" t="str">
        <f t="shared" ref="N2138:N2201" si="337">CONCATENATE(E2138," ",F2138)</f>
        <v xml:space="preserve"> </v>
      </c>
      <c r="O2138" s="22" t="str">
        <f t="shared" si="336"/>
        <v/>
      </c>
      <c r="P2138" s="22" t="str">
        <f t="shared" ref="P2138:P2201" si="338">IF(I2138="",IF(J2138="","",$J$1),$I$1)</f>
        <v/>
      </c>
      <c r="Q2138" s="22" t="str">
        <f t="shared" si="335"/>
        <v>D2</v>
      </c>
    </row>
    <row r="2139" spans="1:17" x14ac:dyDescent="0.25">
      <c r="A2139" s="125" t="str">
        <f t="shared" si="332"/>
        <v/>
      </c>
      <c r="B2139" s="123" t="str">
        <f t="shared" si="333"/>
        <v/>
      </c>
      <c r="C2139" s="125" t="str">
        <f t="shared" si="334"/>
        <v/>
      </c>
      <c r="D2139" s="42"/>
      <c r="E2139" s="23" t="str">
        <f>IF(D2139="","",VLOOKUP(D2139,MASTERLIST!$A:$E,3,FALSE))</f>
        <v/>
      </c>
      <c r="F2139" s="23" t="str">
        <f>IF(D2139="","",VLOOKUP(D2139,MASTERLIST!$A:$E,4,FALSE))</f>
        <v/>
      </c>
      <c r="G2139" s="23" t="str">
        <f>IF(D2139="","",VLOOKUP(D2139,MASTERLIST!$A:$E,5,FALSE))</f>
        <v/>
      </c>
      <c r="H2139" s="23" t="str">
        <f>IF(D2139="","",VLOOKUP(D2139,MASTERLIST!$A:$E,2,FALSE))</f>
        <v/>
      </c>
      <c r="I2139" s="42"/>
      <c r="J2139" s="42"/>
      <c r="K2139" s="42"/>
      <c r="L2139" s="41" t="str">
        <f t="shared" si="330"/>
        <v/>
      </c>
      <c r="M2139" s="41" t="str">
        <f t="shared" si="331"/>
        <v/>
      </c>
      <c r="N2139" s="22" t="str">
        <f t="shared" si="337"/>
        <v xml:space="preserve"> </v>
      </c>
      <c r="O2139" s="22" t="str">
        <f t="shared" si="336"/>
        <v/>
      </c>
      <c r="P2139" s="22" t="str">
        <f t="shared" si="338"/>
        <v/>
      </c>
      <c r="Q2139" s="22" t="str">
        <f t="shared" si="335"/>
        <v>D2</v>
      </c>
    </row>
    <row r="2140" spans="1:17" x14ac:dyDescent="0.25">
      <c r="A2140" s="125" t="str">
        <f t="shared" si="332"/>
        <v/>
      </c>
      <c r="B2140" s="123" t="str">
        <f t="shared" si="333"/>
        <v/>
      </c>
      <c r="C2140" s="125" t="str">
        <f t="shared" si="334"/>
        <v/>
      </c>
      <c r="D2140" s="42"/>
      <c r="E2140" s="23" t="str">
        <f>IF(D2140="","",VLOOKUP(D2140,MASTERLIST!$A:$E,3,FALSE))</f>
        <v/>
      </c>
      <c r="F2140" s="23" t="str">
        <f>IF(D2140="","",VLOOKUP(D2140,MASTERLIST!$A:$E,4,FALSE))</f>
        <v/>
      </c>
      <c r="G2140" s="23" t="str">
        <f>IF(D2140="","",VLOOKUP(D2140,MASTERLIST!$A:$E,5,FALSE))</f>
        <v/>
      </c>
      <c r="H2140" s="23" t="str">
        <f>IF(D2140="","",VLOOKUP(D2140,MASTERLIST!$A:$E,2,FALSE))</f>
        <v/>
      </c>
      <c r="I2140" s="42"/>
      <c r="J2140" s="42"/>
      <c r="K2140" s="42"/>
      <c r="L2140" s="41" t="str">
        <f t="shared" si="330"/>
        <v/>
      </c>
      <c r="M2140" s="41" t="str">
        <f t="shared" si="331"/>
        <v/>
      </c>
      <c r="N2140" s="22" t="str">
        <f t="shared" si="337"/>
        <v xml:space="preserve"> </v>
      </c>
      <c r="O2140" s="22" t="str">
        <f t="shared" si="336"/>
        <v/>
      </c>
      <c r="P2140" s="22" t="str">
        <f t="shared" si="338"/>
        <v/>
      </c>
      <c r="Q2140" s="22" t="str">
        <f t="shared" si="335"/>
        <v>D2</v>
      </c>
    </row>
    <row r="2141" spans="1:17" x14ac:dyDescent="0.25">
      <c r="A2141" s="125" t="str">
        <f t="shared" si="332"/>
        <v/>
      </c>
      <c r="B2141" s="123" t="str">
        <f t="shared" si="333"/>
        <v/>
      </c>
      <c r="C2141" s="125" t="str">
        <f t="shared" si="334"/>
        <v/>
      </c>
      <c r="D2141" s="42"/>
      <c r="E2141" s="23" t="str">
        <f>IF(D2141="","",VLOOKUP(D2141,MASTERLIST!$A:$E,3,FALSE))</f>
        <v/>
      </c>
      <c r="F2141" s="23" t="str">
        <f>IF(D2141="","",VLOOKUP(D2141,MASTERLIST!$A:$E,4,FALSE))</f>
        <v/>
      </c>
      <c r="G2141" s="23" t="str">
        <f>IF(D2141="","",VLOOKUP(D2141,MASTERLIST!$A:$E,5,FALSE))</f>
        <v/>
      </c>
      <c r="H2141" s="23" t="str">
        <f>IF(D2141="","",VLOOKUP(D2141,MASTERLIST!$A:$E,2,FALSE))</f>
        <v/>
      </c>
      <c r="I2141" s="42"/>
      <c r="J2141" s="42"/>
      <c r="K2141" s="42"/>
      <c r="L2141" s="41" t="str">
        <f t="shared" ref="L2141:L2204" si="339">IF(K2141="","",IF(I2141="",ROUND(HLOOKUP(J2141,kgList,K2141,FALSE),1),ROUND(HLOOKUP(I2141,kgList,K2141,FALSE),1)))</f>
        <v/>
      </c>
      <c r="M2141" s="41" t="str">
        <f t="shared" ref="M2141:M2204" si="340">IF(L2141="","",IF(COUNTA(I2141:J2141)&gt;1,"Edible or Inedible",IF(COUNTA(I2141)=1,L2141*1,IF(COUNTA(J2141)=1,L2141*1,"ERROR"))))</f>
        <v/>
      </c>
      <c r="N2141" s="22" t="str">
        <f t="shared" si="337"/>
        <v xml:space="preserve"> </v>
      </c>
      <c r="O2141" s="22" t="str">
        <f t="shared" si="336"/>
        <v/>
      </c>
      <c r="P2141" s="22" t="str">
        <f t="shared" si="338"/>
        <v/>
      </c>
      <c r="Q2141" s="22" t="str">
        <f t="shared" si="335"/>
        <v>D2</v>
      </c>
    </row>
    <row r="2142" spans="1:17" x14ac:dyDescent="0.25">
      <c r="A2142" s="125" t="str">
        <f t="shared" si="332"/>
        <v/>
      </c>
      <c r="B2142" s="123" t="str">
        <f t="shared" si="333"/>
        <v/>
      </c>
      <c r="C2142" s="125" t="str">
        <f t="shared" si="334"/>
        <v/>
      </c>
      <c r="D2142" s="42"/>
      <c r="E2142" s="23" t="str">
        <f>IF(D2142="","",VLOOKUP(D2142,MASTERLIST!$A:$E,3,FALSE))</f>
        <v/>
      </c>
      <c r="F2142" s="23" t="str">
        <f>IF(D2142="","",VLOOKUP(D2142,MASTERLIST!$A:$E,4,FALSE))</f>
        <v/>
      </c>
      <c r="G2142" s="23" t="str">
        <f>IF(D2142="","",VLOOKUP(D2142,MASTERLIST!$A:$E,5,FALSE))</f>
        <v/>
      </c>
      <c r="H2142" s="23" t="str">
        <f>IF(D2142="","",VLOOKUP(D2142,MASTERLIST!$A:$E,2,FALSE))</f>
        <v/>
      </c>
      <c r="I2142" s="42"/>
      <c r="J2142" s="42"/>
      <c r="K2142" s="42"/>
      <c r="L2142" s="41" t="str">
        <f t="shared" si="339"/>
        <v/>
      </c>
      <c r="M2142" s="41" t="str">
        <f t="shared" si="340"/>
        <v/>
      </c>
      <c r="N2142" s="22" t="str">
        <f t="shared" si="337"/>
        <v xml:space="preserve"> </v>
      </c>
      <c r="O2142" s="22" t="str">
        <f t="shared" si="336"/>
        <v/>
      </c>
      <c r="P2142" s="22" t="str">
        <f t="shared" si="338"/>
        <v/>
      </c>
      <c r="Q2142" s="22" t="str">
        <f t="shared" si="335"/>
        <v>D2</v>
      </c>
    </row>
    <row r="2143" spans="1:17" x14ac:dyDescent="0.25">
      <c r="A2143" s="125" t="str">
        <f t="shared" si="332"/>
        <v/>
      </c>
      <c r="B2143" s="123" t="str">
        <f t="shared" si="333"/>
        <v/>
      </c>
      <c r="C2143" s="125" t="str">
        <f t="shared" si="334"/>
        <v/>
      </c>
      <c r="D2143" s="42"/>
      <c r="E2143" s="23" t="str">
        <f>IF(D2143="","",VLOOKUP(D2143,MASTERLIST!$A:$E,3,FALSE))</f>
        <v/>
      </c>
      <c r="F2143" s="23" t="str">
        <f>IF(D2143="","",VLOOKUP(D2143,MASTERLIST!$A:$E,4,FALSE))</f>
        <v/>
      </c>
      <c r="G2143" s="23" t="str">
        <f>IF(D2143="","",VLOOKUP(D2143,MASTERLIST!$A:$E,5,FALSE))</f>
        <v/>
      </c>
      <c r="H2143" s="23" t="str">
        <f>IF(D2143="","",VLOOKUP(D2143,MASTERLIST!$A:$E,2,FALSE))</f>
        <v/>
      </c>
      <c r="I2143" s="42"/>
      <c r="J2143" s="42"/>
      <c r="K2143" s="42"/>
      <c r="L2143" s="41" t="str">
        <f t="shared" si="339"/>
        <v/>
      </c>
      <c r="M2143" s="41" t="str">
        <f t="shared" si="340"/>
        <v/>
      </c>
      <c r="N2143" s="22" t="str">
        <f t="shared" si="337"/>
        <v xml:space="preserve"> </v>
      </c>
      <c r="O2143" s="22" t="str">
        <f t="shared" si="336"/>
        <v/>
      </c>
      <c r="P2143" s="22" t="str">
        <f t="shared" si="338"/>
        <v/>
      </c>
      <c r="Q2143" s="22" t="str">
        <f t="shared" si="335"/>
        <v>D2</v>
      </c>
    </row>
    <row r="2144" spans="1:17" x14ac:dyDescent="0.25">
      <c r="A2144" s="125" t="str">
        <f t="shared" si="332"/>
        <v/>
      </c>
      <c r="B2144" s="123" t="str">
        <f t="shared" si="333"/>
        <v/>
      </c>
      <c r="C2144" s="125" t="str">
        <f t="shared" si="334"/>
        <v/>
      </c>
      <c r="D2144" s="42"/>
      <c r="E2144" s="23" t="str">
        <f>IF(D2144="","",VLOOKUP(D2144,MASTERLIST!$A:$E,3,FALSE))</f>
        <v/>
      </c>
      <c r="F2144" s="23" t="str">
        <f>IF(D2144="","",VLOOKUP(D2144,MASTERLIST!$A:$E,4,FALSE))</f>
        <v/>
      </c>
      <c r="G2144" s="23" t="str">
        <f>IF(D2144="","",VLOOKUP(D2144,MASTERLIST!$A:$E,5,FALSE))</f>
        <v/>
      </c>
      <c r="H2144" s="23" t="str">
        <f>IF(D2144="","",VLOOKUP(D2144,MASTERLIST!$A:$E,2,FALSE))</f>
        <v/>
      </c>
      <c r="I2144" s="42"/>
      <c r="J2144" s="42"/>
      <c r="K2144" s="42"/>
      <c r="L2144" s="41" t="str">
        <f t="shared" si="339"/>
        <v/>
      </c>
      <c r="M2144" s="41" t="str">
        <f t="shared" si="340"/>
        <v/>
      </c>
      <c r="N2144" s="22" t="str">
        <f t="shared" si="337"/>
        <v xml:space="preserve"> </v>
      </c>
      <c r="O2144" s="22" t="str">
        <f t="shared" si="336"/>
        <v/>
      </c>
      <c r="P2144" s="22" t="str">
        <f t="shared" si="338"/>
        <v/>
      </c>
      <c r="Q2144" s="22" t="str">
        <f t="shared" si="335"/>
        <v>D2</v>
      </c>
    </row>
    <row r="2145" spans="1:17" x14ac:dyDescent="0.25">
      <c r="A2145" s="125" t="str">
        <f t="shared" si="332"/>
        <v/>
      </c>
      <c r="B2145" s="123" t="str">
        <f t="shared" si="333"/>
        <v/>
      </c>
      <c r="C2145" s="125" t="str">
        <f t="shared" si="334"/>
        <v/>
      </c>
      <c r="D2145" s="42"/>
      <c r="E2145" s="23" t="str">
        <f>IF(D2145="","",VLOOKUP(D2145,MASTERLIST!$A:$E,3,FALSE))</f>
        <v/>
      </c>
      <c r="F2145" s="23" t="str">
        <f>IF(D2145="","",VLOOKUP(D2145,MASTERLIST!$A:$E,4,FALSE))</f>
        <v/>
      </c>
      <c r="G2145" s="23" t="str">
        <f>IF(D2145="","",VLOOKUP(D2145,MASTERLIST!$A:$E,5,FALSE))</f>
        <v/>
      </c>
      <c r="H2145" s="23" t="str">
        <f>IF(D2145="","",VLOOKUP(D2145,MASTERLIST!$A:$E,2,FALSE))</f>
        <v/>
      </c>
      <c r="I2145" s="42"/>
      <c r="J2145" s="42"/>
      <c r="K2145" s="42"/>
      <c r="L2145" s="41" t="str">
        <f t="shared" si="339"/>
        <v/>
      </c>
      <c r="M2145" s="41" t="str">
        <f t="shared" si="340"/>
        <v/>
      </c>
      <c r="N2145" s="22" t="str">
        <f t="shared" si="337"/>
        <v xml:space="preserve"> </v>
      </c>
      <c r="O2145" s="22" t="str">
        <f t="shared" si="336"/>
        <v/>
      </c>
      <c r="P2145" s="22" t="str">
        <f t="shared" si="338"/>
        <v/>
      </c>
      <c r="Q2145" s="22" t="str">
        <f t="shared" si="335"/>
        <v>D2</v>
      </c>
    </row>
    <row r="2146" spans="1:17" x14ac:dyDescent="0.25">
      <c r="A2146" s="125" t="str">
        <f t="shared" si="332"/>
        <v/>
      </c>
      <c r="B2146" s="123" t="str">
        <f t="shared" si="333"/>
        <v/>
      </c>
      <c r="C2146" s="125" t="str">
        <f t="shared" si="334"/>
        <v/>
      </c>
      <c r="D2146" s="42"/>
      <c r="E2146" s="23" t="str">
        <f>IF(D2146="","",VLOOKUP(D2146,MASTERLIST!$A:$E,3,FALSE))</f>
        <v/>
      </c>
      <c r="F2146" s="23" t="str">
        <f>IF(D2146="","",VLOOKUP(D2146,MASTERLIST!$A:$E,4,FALSE))</f>
        <v/>
      </c>
      <c r="G2146" s="23" t="str">
        <f>IF(D2146="","",VLOOKUP(D2146,MASTERLIST!$A:$E,5,FALSE))</f>
        <v/>
      </c>
      <c r="H2146" s="23" t="str">
        <f>IF(D2146="","",VLOOKUP(D2146,MASTERLIST!$A:$E,2,FALSE))</f>
        <v/>
      </c>
      <c r="I2146" s="42"/>
      <c r="J2146" s="42"/>
      <c r="K2146" s="42"/>
      <c r="L2146" s="41" t="str">
        <f t="shared" si="339"/>
        <v/>
      </c>
      <c r="M2146" s="41" t="str">
        <f t="shared" si="340"/>
        <v/>
      </c>
      <c r="N2146" s="22" t="str">
        <f t="shared" si="337"/>
        <v xml:space="preserve"> </v>
      </c>
      <c r="O2146" s="22" t="str">
        <f t="shared" si="336"/>
        <v/>
      </c>
      <c r="P2146" s="22" t="str">
        <f t="shared" si="338"/>
        <v/>
      </c>
      <c r="Q2146" s="22" t="str">
        <f t="shared" si="335"/>
        <v>D2</v>
      </c>
    </row>
    <row r="2147" spans="1:17" x14ac:dyDescent="0.25">
      <c r="A2147" s="125" t="str">
        <f t="shared" si="332"/>
        <v/>
      </c>
      <c r="B2147" s="123" t="str">
        <f t="shared" si="333"/>
        <v/>
      </c>
      <c r="C2147" s="125" t="str">
        <f t="shared" si="334"/>
        <v/>
      </c>
      <c r="D2147" s="42"/>
      <c r="E2147" s="23" t="str">
        <f>IF(D2147="","",VLOOKUP(D2147,MASTERLIST!$A:$E,3,FALSE))</f>
        <v/>
      </c>
      <c r="F2147" s="23" t="str">
        <f>IF(D2147="","",VLOOKUP(D2147,MASTERLIST!$A:$E,4,FALSE))</f>
        <v/>
      </c>
      <c r="G2147" s="23" t="str">
        <f>IF(D2147="","",VLOOKUP(D2147,MASTERLIST!$A:$E,5,FALSE))</f>
        <v/>
      </c>
      <c r="H2147" s="23" t="str">
        <f>IF(D2147="","",VLOOKUP(D2147,MASTERLIST!$A:$E,2,FALSE))</f>
        <v/>
      </c>
      <c r="I2147" s="42"/>
      <c r="J2147" s="42"/>
      <c r="K2147" s="42"/>
      <c r="L2147" s="41" t="str">
        <f t="shared" si="339"/>
        <v/>
      </c>
      <c r="M2147" s="41" t="str">
        <f t="shared" si="340"/>
        <v/>
      </c>
      <c r="N2147" s="22" t="str">
        <f t="shared" si="337"/>
        <v xml:space="preserve"> </v>
      </c>
      <c r="O2147" s="22" t="str">
        <f t="shared" si="336"/>
        <v/>
      </c>
      <c r="P2147" s="22" t="str">
        <f t="shared" si="338"/>
        <v/>
      </c>
      <c r="Q2147" s="22" t="str">
        <f t="shared" si="335"/>
        <v>D2</v>
      </c>
    </row>
    <row r="2148" spans="1:17" x14ac:dyDescent="0.25">
      <c r="A2148" s="125" t="str">
        <f t="shared" ref="A2148:A2211" si="341">IF(D2148="","",A2147)</f>
        <v/>
      </c>
      <c r="B2148" s="123" t="str">
        <f t="shared" ref="B2148:B2211" si="342">IF(D2148="","",B2147)</f>
        <v/>
      </c>
      <c r="C2148" s="125" t="str">
        <f t="shared" ref="C2148:C2211" si="343">IF(D2148="","",C2147)</f>
        <v/>
      </c>
      <c r="D2148" s="42"/>
      <c r="E2148" s="23" t="str">
        <f>IF(D2148="","",VLOOKUP(D2148,MASTERLIST!$A:$E,3,FALSE))</f>
        <v/>
      </c>
      <c r="F2148" s="23" t="str">
        <f>IF(D2148="","",VLOOKUP(D2148,MASTERLIST!$A:$E,4,FALSE))</f>
        <v/>
      </c>
      <c r="G2148" s="23" t="str">
        <f>IF(D2148="","",VLOOKUP(D2148,MASTERLIST!$A:$E,5,FALSE))</f>
        <v/>
      </c>
      <c r="H2148" s="23" t="str">
        <f>IF(D2148="","",VLOOKUP(D2148,MASTERLIST!$A:$E,2,FALSE))</f>
        <v/>
      </c>
      <c r="I2148" s="42"/>
      <c r="J2148" s="42"/>
      <c r="K2148" s="42"/>
      <c r="L2148" s="41" t="str">
        <f t="shared" si="339"/>
        <v/>
      </c>
      <c r="M2148" s="41" t="str">
        <f t="shared" si="340"/>
        <v/>
      </c>
      <c r="N2148" s="22" t="str">
        <f t="shared" si="337"/>
        <v xml:space="preserve"> </v>
      </c>
      <c r="O2148" s="22" t="str">
        <f t="shared" si="336"/>
        <v/>
      </c>
      <c r="P2148" s="22" t="str">
        <f t="shared" si="338"/>
        <v/>
      </c>
      <c r="Q2148" s="22" t="str">
        <f t="shared" si="335"/>
        <v>D2</v>
      </c>
    </row>
    <row r="2149" spans="1:17" x14ac:dyDescent="0.25">
      <c r="A2149" s="125" t="str">
        <f t="shared" si="341"/>
        <v/>
      </c>
      <c r="B2149" s="123" t="str">
        <f t="shared" si="342"/>
        <v/>
      </c>
      <c r="C2149" s="125" t="str">
        <f t="shared" si="343"/>
        <v/>
      </c>
      <c r="D2149" s="42"/>
      <c r="E2149" s="23" t="str">
        <f>IF(D2149="","",VLOOKUP(D2149,MASTERLIST!$A:$E,3,FALSE))</f>
        <v/>
      </c>
      <c r="F2149" s="23" t="str">
        <f>IF(D2149="","",VLOOKUP(D2149,MASTERLIST!$A:$E,4,FALSE))</f>
        <v/>
      </c>
      <c r="G2149" s="23" t="str">
        <f>IF(D2149="","",VLOOKUP(D2149,MASTERLIST!$A:$E,5,FALSE))</f>
        <v/>
      </c>
      <c r="H2149" s="23" t="str">
        <f>IF(D2149="","",VLOOKUP(D2149,MASTERLIST!$A:$E,2,FALSE))</f>
        <v/>
      </c>
      <c r="I2149" s="42"/>
      <c r="J2149" s="42"/>
      <c r="K2149" s="42"/>
      <c r="L2149" s="41" t="str">
        <f t="shared" si="339"/>
        <v/>
      </c>
      <c r="M2149" s="41" t="str">
        <f t="shared" si="340"/>
        <v/>
      </c>
      <c r="N2149" s="22" t="str">
        <f t="shared" si="337"/>
        <v xml:space="preserve"> </v>
      </c>
      <c r="O2149" s="22" t="str">
        <f t="shared" si="336"/>
        <v/>
      </c>
      <c r="P2149" s="22" t="str">
        <f t="shared" si="338"/>
        <v/>
      </c>
      <c r="Q2149" s="22" t="str">
        <f t="shared" si="335"/>
        <v>D2</v>
      </c>
    </row>
    <row r="2150" spans="1:17" x14ac:dyDescent="0.25">
      <c r="A2150" s="125" t="str">
        <f t="shared" si="341"/>
        <v/>
      </c>
      <c r="B2150" s="123" t="str">
        <f t="shared" si="342"/>
        <v/>
      </c>
      <c r="C2150" s="125" t="str">
        <f t="shared" si="343"/>
        <v/>
      </c>
      <c r="D2150" s="42"/>
      <c r="E2150" s="23" t="str">
        <f>IF(D2150="","",VLOOKUP(D2150,MASTERLIST!$A:$E,3,FALSE))</f>
        <v/>
      </c>
      <c r="F2150" s="23" t="str">
        <f>IF(D2150="","",VLOOKUP(D2150,MASTERLIST!$A:$E,4,FALSE))</f>
        <v/>
      </c>
      <c r="G2150" s="23" t="str">
        <f>IF(D2150="","",VLOOKUP(D2150,MASTERLIST!$A:$E,5,FALSE))</f>
        <v/>
      </c>
      <c r="H2150" s="23" t="str">
        <f>IF(D2150="","",VLOOKUP(D2150,MASTERLIST!$A:$E,2,FALSE))</f>
        <v/>
      </c>
      <c r="I2150" s="42"/>
      <c r="J2150" s="42"/>
      <c r="K2150" s="42"/>
      <c r="L2150" s="41" t="str">
        <f t="shared" si="339"/>
        <v/>
      </c>
      <c r="M2150" s="41" t="str">
        <f t="shared" si="340"/>
        <v/>
      </c>
      <c r="N2150" s="22" t="str">
        <f t="shared" si="337"/>
        <v xml:space="preserve"> </v>
      </c>
      <c r="O2150" s="22" t="str">
        <f t="shared" si="336"/>
        <v/>
      </c>
      <c r="P2150" s="22" t="str">
        <f t="shared" si="338"/>
        <v/>
      </c>
      <c r="Q2150" s="22" t="str">
        <f t="shared" si="335"/>
        <v>D2</v>
      </c>
    </row>
    <row r="2151" spans="1:17" x14ac:dyDescent="0.25">
      <c r="A2151" s="125" t="str">
        <f t="shared" si="341"/>
        <v/>
      </c>
      <c r="B2151" s="123" t="str">
        <f t="shared" si="342"/>
        <v/>
      </c>
      <c r="C2151" s="125" t="str">
        <f t="shared" si="343"/>
        <v/>
      </c>
      <c r="D2151" s="42"/>
      <c r="E2151" s="23" t="str">
        <f>IF(D2151="","",VLOOKUP(D2151,MASTERLIST!$A:$E,3,FALSE))</f>
        <v/>
      </c>
      <c r="F2151" s="23" t="str">
        <f>IF(D2151="","",VLOOKUP(D2151,MASTERLIST!$A:$E,4,FALSE))</f>
        <v/>
      </c>
      <c r="G2151" s="23" t="str">
        <f>IF(D2151="","",VLOOKUP(D2151,MASTERLIST!$A:$E,5,FALSE))</f>
        <v/>
      </c>
      <c r="H2151" s="23" t="str">
        <f>IF(D2151="","",VLOOKUP(D2151,MASTERLIST!$A:$E,2,FALSE))</f>
        <v/>
      </c>
      <c r="I2151" s="42"/>
      <c r="J2151" s="42"/>
      <c r="K2151" s="42"/>
      <c r="L2151" s="41" t="str">
        <f t="shared" si="339"/>
        <v/>
      </c>
      <c r="M2151" s="41" t="str">
        <f t="shared" si="340"/>
        <v/>
      </c>
      <c r="N2151" s="22" t="str">
        <f t="shared" si="337"/>
        <v xml:space="preserve"> </v>
      </c>
      <c r="O2151" s="22" t="str">
        <f t="shared" si="336"/>
        <v/>
      </c>
      <c r="P2151" s="22" t="str">
        <f t="shared" si="338"/>
        <v/>
      </c>
      <c r="Q2151" s="22" t="str">
        <f t="shared" si="335"/>
        <v>D2</v>
      </c>
    </row>
    <row r="2152" spans="1:17" x14ac:dyDescent="0.25">
      <c r="A2152" s="125" t="str">
        <f t="shared" si="341"/>
        <v/>
      </c>
      <c r="B2152" s="123" t="str">
        <f t="shared" si="342"/>
        <v/>
      </c>
      <c r="C2152" s="125" t="str">
        <f t="shared" si="343"/>
        <v/>
      </c>
      <c r="D2152" s="42"/>
      <c r="E2152" s="23" t="str">
        <f>IF(D2152="","",VLOOKUP(D2152,MASTERLIST!$A:$E,3,FALSE))</f>
        <v/>
      </c>
      <c r="F2152" s="23" t="str">
        <f>IF(D2152="","",VLOOKUP(D2152,MASTERLIST!$A:$E,4,FALSE))</f>
        <v/>
      </c>
      <c r="G2152" s="23" t="str">
        <f>IF(D2152="","",VLOOKUP(D2152,MASTERLIST!$A:$E,5,FALSE))</f>
        <v/>
      </c>
      <c r="H2152" s="23" t="str">
        <f>IF(D2152="","",VLOOKUP(D2152,MASTERLIST!$A:$E,2,FALSE))</f>
        <v/>
      </c>
      <c r="I2152" s="42"/>
      <c r="J2152" s="42"/>
      <c r="K2152" s="42"/>
      <c r="L2152" s="41" t="str">
        <f t="shared" si="339"/>
        <v/>
      </c>
      <c r="M2152" s="41" t="str">
        <f t="shared" si="340"/>
        <v/>
      </c>
      <c r="N2152" s="22" t="str">
        <f t="shared" si="337"/>
        <v xml:space="preserve"> </v>
      </c>
      <c r="O2152" s="22" t="str">
        <f t="shared" si="336"/>
        <v/>
      </c>
      <c r="P2152" s="22" t="str">
        <f t="shared" si="338"/>
        <v/>
      </c>
      <c r="Q2152" s="22" t="str">
        <f t="shared" si="335"/>
        <v>D2</v>
      </c>
    </row>
    <row r="2153" spans="1:17" x14ac:dyDescent="0.25">
      <c r="A2153" s="125" t="str">
        <f t="shared" si="341"/>
        <v/>
      </c>
      <c r="B2153" s="123" t="str">
        <f t="shared" si="342"/>
        <v/>
      </c>
      <c r="C2153" s="125" t="str">
        <f t="shared" si="343"/>
        <v/>
      </c>
      <c r="D2153" s="42"/>
      <c r="E2153" s="23" t="str">
        <f>IF(D2153="","",VLOOKUP(D2153,MASTERLIST!$A:$E,3,FALSE))</f>
        <v/>
      </c>
      <c r="F2153" s="23" t="str">
        <f>IF(D2153="","",VLOOKUP(D2153,MASTERLIST!$A:$E,4,FALSE))</f>
        <v/>
      </c>
      <c r="G2153" s="23" t="str">
        <f>IF(D2153="","",VLOOKUP(D2153,MASTERLIST!$A:$E,5,FALSE))</f>
        <v/>
      </c>
      <c r="H2153" s="23" t="str">
        <f>IF(D2153="","",VLOOKUP(D2153,MASTERLIST!$A:$E,2,FALSE))</f>
        <v/>
      </c>
      <c r="I2153" s="42"/>
      <c r="J2153" s="42"/>
      <c r="K2153" s="42"/>
      <c r="L2153" s="41" t="str">
        <f t="shared" si="339"/>
        <v/>
      </c>
      <c r="M2153" s="41" t="str">
        <f t="shared" si="340"/>
        <v/>
      </c>
      <c r="N2153" s="22" t="str">
        <f t="shared" si="337"/>
        <v xml:space="preserve"> </v>
      </c>
      <c r="O2153" s="22" t="str">
        <f t="shared" si="336"/>
        <v/>
      </c>
      <c r="P2153" s="22" t="str">
        <f t="shared" si="338"/>
        <v/>
      </c>
      <c r="Q2153" s="22" t="str">
        <f t="shared" si="335"/>
        <v>D2</v>
      </c>
    </row>
    <row r="2154" spans="1:17" x14ac:dyDescent="0.25">
      <c r="A2154" s="125" t="str">
        <f t="shared" si="341"/>
        <v/>
      </c>
      <c r="B2154" s="123" t="str">
        <f t="shared" si="342"/>
        <v/>
      </c>
      <c r="C2154" s="125" t="str">
        <f t="shared" si="343"/>
        <v/>
      </c>
      <c r="D2154" s="42"/>
      <c r="E2154" s="23" t="str">
        <f>IF(D2154="","",VLOOKUP(D2154,MASTERLIST!$A:$E,3,FALSE))</f>
        <v/>
      </c>
      <c r="F2154" s="23" t="str">
        <f>IF(D2154="","",VLOOKUP(D2154,MASTERLIST!$A:$E,4,FALSE))</f>
        <v/>
      </c>
      <c r="G2154" s="23" t="str">
        <f>IF(D2154="","",VLOOKUP(D2154,MASTERLIST!$A:$E,5,FALSE))</f>
        <v/>
      </c>
      <c r="H2154" s="23" t="str">
        <f>IF(D2154="","",VLOOKUP(D2154,MASTERLIST!$A:$E,2,FALSE))</f>
        <v/>
      </c>
      <c r="I2154" s="42"/>
      <c r="J2154" s="42"/>
      <c r="K2154" s="42"/>
      <c r="L2154" s="41" t="str">
        <f t="shared" si="339"/>
        <v/>
      </c>
      <c r="M2154" s="41" t="str">
        <f t="shared" si="340"/>
        <v/>
      </c>
      <c r="N2154" s="22" t="str">
        <f t="shared" si="337"/>
        <v xml:space="preserve"> </v>
      </c>
      <c r="O2154" s="22" t="str">
        <f t="shared" si="336"/>
        <v/>
      </c>
      <c r="P2154" s="22" t="str">
        <f t="shared" si="338"/>
        <v/>
      </c>
      <c r="Q2154" s="22" t="str">
        <f t="shared" si="335"/>
        <v>D2</v>
      </c>
    </row>
    <row r="2155" spans="1:17" x14ac:dyDescent="0.25">
      <c r="A2155" s="125" t="str">
        <f t="shared" si="341"/>
        <v/>
      </c>
      <c r="B2155" s="123" t="str">
        <f t="shared" si="342"/>
        <v/>
      </c>
      <c r="C2155" s="125" t="str">
        <f t="shared" si="343"/>
        <v/>
      </c>
      <c r="D2155" s="42"/>
      <c r="E2155" s="23" t="str">
        <f>IF(D2155="","",VLOOKUP(D2155,MASTERLIST!$A:$E,3,FALSE))</f>
        <v/>
      </c>
      <c r="F2155" s="23" t="str">
        <f>IF(D2155="","",VLOOKUP(D2155,MASTERLIST!$A:$E,4,FALSE))</f>
        <v/>
      </c>
      <c r="G2155" s="23" t="str">
        <f>IF(D2155="","",VLOOKUP(D2155,MASTERLIST!$A:$E,5,FALSE))</f>
        <v/>
      </c>
      <c r="H2155" s="23" t="str">
        <f>IF(D2155="","",VLOOKUP(D2155,MASTERLIST!$A:$E,2,FALSE))</f>
        <v/>
      </c>
      <c r="I2155" s="42"/>
      <c r="J2155" s="42"/>
      <c r="K2155" s="42"/>
      <c r="L2155" s="41" t="str">
        <f t="shared" si="339"/>
        <v/>
      </c>
      <c r="M2155" s="41" t="str">
        <f t="shared" si="340"/>
        <v/>
      </c>
      <c r="N2155" s="22" t="str">
        <f t="shared" si="337"/>
        <v xml:space="preserve"> </v>
      </c>
      <c r="O2155" s="22" t="str">
        <f t="shared" si="336"/>
        <v/>
      </c>
      <c r="P2155" s="22" t="str">
        <f t="shared" si="338"/>
        <v/>
      </c>
      <c r="Q2155" s="22" t="str">
        <f t="shared" si="335"/>
        <v>D2</v>
      </c>
    </row>
    <row r="2156" spans="1:17" x14ac:dyDescent="0.25">
      <c r="A2156" s="125" t="str">
        <f t="shared" si="341"/>
        <v/>
      </c>
      <c r="B2156" s="123" t="str">
        <f t="shared" si="342"/>
        <v/>
      </c>
      <c r="C2156" s="125" t="str">
        <f t="shared" si="343"/>
        <v/>
      </c>
      <c r="D2156" s="42"/>
      <c r="E2156" s="23" t="str">
        <f>IF(D2156="","",VLOOKUP(D2156,MASTERLIST!$A:$E,3,FALSE))</f>
        <v/>
      </c>
      <c r="F2156" s="23" t="str">
        <f>IF(D2156="","",VLOOKUP(D2156,MASTERLIST!$A:$E,4,FALSE))</f>
        <v/>
      </c>
      <c r="G2156" s="23" t="str">
        <f>IF(D2156="","",VLOOKUP(D2156,MASTERLIST!$A:$E,5,FALSE))</f>
        <v/>
      </c>
      <c r="H2156" s="23" t="str">
        <f>IF(D2156="","",VLOOKUP(D2156,MASTERLIST!$A:$E,2,FALSE))</f>
        <v/>
      </c>
      <c r="I2156" s="42"/>
      <c r="J2156" s="42"/>
      <c r="K2156" s="42"/>
      <c r="L2156" s="41" t="str">
        <f t="shared" si="339"/>
        <v/>
      </c>
      <c r="M2156" s="41" t="str">
        <f t="shared" si="340"/>
        <v/>
      </c>
      <c r="N2156" s="22" t="str">
        <f t="shared" si="337"/>
        <v xml:space="preserve"> </v>
      </c>
      <c r="O2156" s="22" t="str">
        <f t="shared" si="336"/>
        <v/>
      </c>
      <c r="P2156" s="22" t="str">
        <f t="shared" si="338"/>
        <v/>
      </c>
      <c r="Q2156" s="22" t="str">
        <f t="shared" si="335"/>
        <v>D2</v>
      </c>
    </row>
    <row r="2157" spans="1:17" x14ac:dyDescent="0.25">
      <c r="A2157" s="125" t="str">
        <f t="shared" si="341"/>
        <v/>
      </c>
      <c r="B2157" s="123" t="str">
        <f t="shared" si="342"/>
        <v/>
      </c>
      <c r="C2157" s="125" t="str">
        <f t="shared" si="343"/>
        <v/>
      </c>
      <c r="D2157" s="42"/>
      <c r="E2157" s="23" t="str">
        <f>IF(D2157="","",VLOOKUP(D2157,MASTERLIST!$A:$E,3,FALSE))</f>
        <v/>
      </c>
      <c r="F2157" s="23" t="str">
        <f>IF(D2157="","",VLOOKUP(D2157,MASTERLIST!$A:$E,4,FALSE))</f>
        <v/>
      </c>
      <c r="G2157" s="23" t="str">
        <f>IF(D2157="","",VLOOKUP(D2157,MASTERLIST!$A:$E,5,FALSE))</f>
        <v/>
      </c>
      <c r="H2157" s="23" t="str">
        <f>IF(D2157="","",VLOOKUP(D2157,MASTERLIST!$A:$E,2,FALSE))</f>
        <v/>
      </c>
      <c r="I2157" s="42"/>
      <c r="J2157" s="42"/>
      <c r="K2157" s="42"/>
      <c r="L2157" s="41" t="str">
        <f t="shared" si="339"/>
        <v/>
      </c>
      <c r="M2157" s="41" t="str">
        <f t="shared" si="340"/>
        <v/>
      </c>
      <c r="N2157" s="22" t="str">
        <f t="shared" si="337"/>
        <v xml:space="preserve"> </v>
      </c>
      <c r="O2157" s="22" t="str">
        <f t="shared" si="336"/>
        <v/>
      </c>
      <c r="P2157" s="22" t="str">
        <f t="shared" si="338"/>
        <v/>
      </c>
      <c r="Q2157" s="22" t="str">
        <f t="shared" si="335"/>
        <v>D2</v>
      </c>
    </row>
    <row r="2158" spans="1:17" x14ac:dyDescent="0.25">
      <c r="A2158" s="125" t="str">
        <f t="shared" si="341"/>
        <v/>
      </c>
      <c r="B2158" s="123" t="str">
        <f t="shared" si="342"/>
        <v/>
      </c>
      <c r="C2158" s="125" t="str">
        <f t="shared" si="343"/>
        <v/>
      </c>
      <c r="D2158" s="42"/>
      <c r="E2158" s="23" t="str">
        <f>IF(D2158="","",VLOOKUP(D2158,MASTERLIST!$A:$E,3,FALSE))</f>
        <v/>
      </c>
      <c r="F2158" s="23" t="str">
        <f>IF(D2158="","",VLOOKUP(D2158,MASTERLIST!$A:$E,4,FALSE))</f>
        <v/>
      </c>
      <c r="G2158" s="23" t="str">
        <f>IF(D2158="","",VLOOKUP(D2158,MASTERLIST!$A:$E,5,FALSE))</f>
        <v/>
      </c>
      <c r="H2158" s="23" t="str">
        <f>IF(D2158="","",VLOOKUP(D2158,MASTERLIST!$A:$E,2,FALSE))</f>
        <v/>
      </c>
      <c r="I2158" s="42"/>
      <c r="J2158" s="42"/>
      <c r="K2158" s="42"/>
      <c r="L2158" s="41" t="str">
        <f t="shared" si="339"/>
        <v/>
      </c>
      <c r="M2158" s="41" t="str">
        <f t="shared" si="340"/>
        <v/>
      </c>
      <c r="N2158" s="22" t="str">
        <f t="shared" si="337"/>
        <v xml:space="preserve"> </v>
      </c>
      <c r="O2158" s="22" t="str">
        <f t="shared" si="336"/>
        <v/>
      </c>
      <c r="P2158" s="22" t="str">
        <f t="shared" si="338"/>
        <v/>
      </c>
      <c r="Q2158" s="22" t="str">
        <f t="shared" si="335"/>
        <v>D2</v>
      </c>
    </row>
    <row r="2159" spans="1:17" x14ac:dyDescent="0.25">
      <c r="A2159" s="125" t="str">
        <f t="shared" si="341"/>
        <v/>
      </c>
      <c r="B2159" s="123" t="str">
        <f t="shared" si="342"/>
        <v/>
      </c>
      <c r="C2159" s="125" t="str">
        <f t="shared" si="343"/>
        <v/>
      </c>
      <c r="D2159" s="42"/>
      <c r="E2159" s="23" t="str">
        <f>IF(D2159="","",VLOOKUP(D2159,MASTERLIST!$A:$E,3,FALSE))</f>
        <v/>
      </c>
      <c r="F2159" s="23" t="str">
        <f>IF(D2159="","",VLOOKUP(D2159,MASTERLIST!$A:$E,4,FALSE))</f>
        <v/>
      </c>
      <c r="G2159" s="23" t="str">
        <f>IF(D2159="","",VLOOKUP(D2159,MASTERLIST!$A:$E,5,FALSE))</f>
        <v/>
      </c>
      <c r="H2159" s="23" t="str">
        <f>IF(D2159="","",VLOOKUP(D2159,MASTERLIST!$A:$E,2,FALSE))</f>
        <v/>
      </c>
      <c r="I2159" s="42"/>
      <c r="J2159" s="42"/>
      <c r="K2159" s="42"/>
      <c r="L2159" s="41" t="str">
        <f t="shared" si="339"/>
        <v/>
      </c>
      <c r="M2159" s="41" t="str">
        <f t="shared" si="340"/>
        <v/>
      </c>
      <c r="N2159" s="22" t="str">
        <f t="shared" si="337"/>
        <v xml:space="preserve"> </v>
      </c>
      <c r="O2159" s="22" t="str">
        <f t="shared" si="336"/>
        <v/>
      </c>
      <c r="P2159" s="22" t="str">
        <f t="shared" si="338"/>
        <v/>
      </c>
      <c r="Q2159" s="22" t="str">
        <f t="shared" si="335"/>
        <v>D2</v>
      </c>
    </row>
    <row r="2160" spans="1:17" x14ac:dyDescent="0.25">
      <c r="A2160" s="125" t="str">
        <f t="shared" si="341"/>
        <v/>
      </c>
      <c r="B2160" s="123" t="str">
        <f t="shared" si="342"/>
        <v/>
      </c>
      <c r="C2160" s="125" t="str">
        <f t="shared" si="343"/>
        <v/>
      </c>
      <c r="D2160" s="42"/>
      <c r="E2160" s="23" t="str">
        <f>IF(D2160="","",VLOOKUP(D2160,MASTERLIST!$A:$E,3,FALSE))</f>
        <v/>
      </c>
      <c r="F2160" s="23" t="str">
        <f>IF(D2160="","",VLOOKUP(D2160,MASTERLIST!$A:$E,4,FALSE))</f>
        <v/>
      </c>
      <c r="G2160" s="23" t="str">
        <f>IF(D2160="","",VLOOKUP(D2160,MASTERLIST!$A:$E,5,FALSE))</f>
        <v/>
      </c>
      <c r="H2160" s="23" t="str">
        <f>IF(D2160="","",VLOOKUP(D2160,MASTERLIST!$A:$E,2,FALSE))</f>
        <v/>
      </c>
      <c r="I2160" s="42"/>
      <c r="J2160" s="42"/>
      <c r="K2160" s="42"/>
      <c r="L2160" s="41" t="str">
        <f t="shared" si="339"/>
        <v/>
      </c>
      <c r="M2160" s="41" t="str">
        <f t="shared" si="340"/>
        <v/>
      </c>
      <c r="N2160" s="22" t="str">
        <f t="shared" si="337"/>
        <v xml:space="preserve"> </v>
      </c>
      <c r="O2160" s="22" t="str">
        <f t="shared" si="336"/>
        <v/>
      </c>
      <c r="P2160" s="22" t="str">
        <f t="shared" si="338"/>
        <v/>
      </c>
      <c r="Q2160" s="22" t="str">
        <f t="shared" si="335"/>
        <v>D2</v>
      </c>
    </row>
    <row r="2161" spans="1:17" x14ac:dyDescent="0.25">
      <c r="A2161" s="125" t="str">
        <f t="shared" si="341"/>
        <v/>
      </c>
      <c r="B2161" s="123" t="str">
        <f t="shared" si="342"/>
        <v/>
      </c>
      <c r="C2161" s="125" t="str">
        <f t="shared" si="343"/>
        <v/>
      </c>
      <c r="D2161" s="42"/>
      <c r="E2161" s="23" t="str">
        <f>IF(D2161="","",VLOOKUP(D2161,MASTERLIST!$A:$E,3,FALSE))</f>
        <v/>
      </c>
      <c r="F2161" s="23" t="str">
        <f>IF(D2161="","",VLOOKUP(D2161,MASTERLIST!$A:$E,4,FALSE))</f>
        <v/>
      </c>
      <c r="G2161" s="23" t="str">
        <f>IF(D2161="","",VLOOKUP(D2161,MASTERLIST!$A:$E,5,FALSE))</f>
        <v/>
      </c>
      <c r="H2161" s="23" t="str">
        <f>IF(D2161="","",VLOOKUP(D2161,MASTERLIST!$A:$E,2,FALSE))</f>
        <v/>
      </c>
      <c r="I2161" s="42"/>
      <c r="J2161" s="42"/>
      <c r="K2161" s="42"/>
      <c r="L2161" s="41" t="str">
        <f t="shared" si="339"/>
        <v/>
      </c>
      <c r="M2161" s="41" t="str">
        <f t="shared" si="340"/>
        <v/>
      </c>
      <c r="N2161" s="22" t="str">
        <f t="shared" si="337"/>
        <v xml:space="preserve"> </v>
      </c>
      <c r="O2161" s="22" t="str">
        <f t="shared" si="336"/>
        <v/>
      </c>
      <c r="P2161" s="22" t="str">
        <f t="shared" si="338"/>
        <v/>
      </c>
      <c r="Q2161" s="22" t="str">
        <f t="shared" si="335"/>
        <v>D2</v>
      </c>
    </row>
    <row r="2162" spans="1:17" x14ac:dyDescent="0.25">
      <c r="A2162" s="125" t="str">
        <f t="shared" si="341"/>
        <v/>
      </c>
      <c r="B2162" s="123" t="str">
        <f t="shared" si="342"/>
        <v/>
      </c>
      <c r="C2162" s="125" t="str">
        <f t="shared" si="343"/>
        <v/>
      </c>
      <c r="D2162" s="42"/>
      <c r="E2162" s="23" t="str">
        <f>IF(D2162="","",VLOOKUP(D2162,MASTERLIST!$A:$E,3,FALSE))</f>
        <v/>
      </c>
      <c r="F2162" s="23" t="str">
        <f>IF(D2162="","",VLOOKUP(D2162,MASTERLIST!$A:$E,4,FALSE))</f>
        <v/>
      </c>
      <c r="G2162" s="23" t="str">
        <f>IF(D2162="","",VLOOKUP(D2162,MASTERLIST!$A:$E,5,FALSE))</f>
        <v/>
      </c>
      <c r="H2162" s="23" t="str">
        <f>IF(D2162="","",VLOOKUP(D2162,MASTERLIST!$A:$E,2,FALSE))</f>
        <v/>
      </c>
      <c r="I2162" s="42"/>
      <c r="J2162" s="42"/>
      <c r="K2162" s="42"/>
      <c r="L2162" s="41" t="str">
        <f t="shared" si="339"/>
        <v/>
      </c>
      <c r="M2162" s="41" t="str">
        <f t="shared" si="340"/>
        <v/>
      </c>
      <c r="N2162" s="22" t="str">
        <f t="shared" si="337"/>
        <v xml:space="preserve"> </v>
      </c>
      <c r="O2162" s="22" t="str">
        <f t="shared" si="336"/>
        <v/>
      </c>
      <c r="P2162" s="22" t="str">
        <f t="shared" si="338"/>
        <v/>
      </c>
      <c r="Q2162" s="22" t="str">
        <f t="shared" si="335"/>
        <v>D2</v>
      </c>
    </row>
    <row r="2163" spans="1:17" x14ac:dyDescent="0.25">
      <c r="A2163" s="125" t="str">
        <f t="shared" si="341"/>
        <v/>
      </c>
      <c r="B2163" s="123" t="str">
        <f t="shared" si="342"/>
        <v/>
      </c>
      <c r="C2163" s="125" t="str">
        <f t="shared" si="343"/>
        <v/>
      </c>
      <c r="D2163" s="42"/>
      <c r="E2163" s="23" t="str">
        <f>IF(D2163="","",VLOOKUP(D2163,MASTERLIST!$A:$E,3,FALSE))</f>
        <v/>
      </c>
      <c r="F2163" s="23" t="str">
        <f>IF(D2163="","",VLOOKUP(D2163,MASTERLIST!$A:$E,4,FALSE))</f>
        <v/>
      </c>
      <c r="G2163" s="23" t="str">
        <f>IF(D2163="","",VLOOKUP(D2163,MASTERLIST!$A:$E,5,FALSE))</f>
        <v/>
      </c>
      <c r="H2163" s="23" t="str">
        <f>IF(D2163="","",VLOOKUP(D2163,MASTERLIST!$A:$E,2,FALSE))</f>
        <v/>
      </c>
      <c r="I2163" s="42"/>
      <c r="J2163" s="42"/>
      <c r="K2163" s="42"/>
      <c r="L2163" s="41" t="str">
        <f t="shared" si="339"/>
        <v/>
      </c>
      <c r="M2163" s="41" t="str">
        <f t="shared" si="340"/>
        <v/>
      </c>
      <c r="N2163" s="22" t="str">
        <f t="shared" si="337"/>
        <v xml:space="preserve"> </v>
      </c>
      <c r="O2163" s="22" t="str">
        <f t="shared" si="336"/>
        <v/>
      </c>
      <c r="P2163" s="22" t="str">
        <f t="shared" si="338"/>
        <v/>
      </c>
      <c r="Q2163" s="22" t="str">
        <f t="shared" si="335"/>
        <v>D2</v>
      </c>
    </row>
    <row r="2164" spans="1:17" x14ac:dyDescent="0.25">
      <c r="A2164" s="125" t="str">
        <f t="shared" si="341"/>
        <v/>
      </c>
      <c r="B2164" s="123" t="str">
        <f t="shared" si="342"/>
        <v/>
      </c>
      <c r="C2164" s="125" t="str">
        <f t="shared" si="343"/>
        <v/>
      </c>
      <c r="D2164" s="42"/>
      <c r="E2164" s="23" t="str">
        <f>IF(D2164="","",VLOOKUP(D2164,MASTERLIST!$A:$E,3,FALSE))</f>
        <v/>
      </c>
      <c r="F2164" s="23" t="str">
        <f>IF(D2164="","",VLOOKUP(D2164,MASTERLIST!$A:$E,4,FALSE))</f>
        <v/>
      </c>
      <c r="G2164" s="23" t="str">
        <f>IF(D2164="","",VLOOKUP(D2164,MASTERLIST!$A:$E,5,FALSE))</f>
        <v/>
      </c>
      <c r="H2164" s="23" t="str">
        <f>IF(D2164="","",VLOOKUP(D2164,MASTERLIST!$A:$E,2,FALSE))</f>
        <v/>
      </c>
      <c r="I2164" s="42"/>
      <c r="J2164" s="42"/>
      <c r="K2164" s="42"/>
      <c r="L2164" s="41" t="str">
        <f t="shared" si="339"/>
        <v/>
      </c>
      <c r="M2164" s="41" t="str">
        <f t="shared" si="340"/>
        <v/>
      </c>
      <c r="N2164" s="22" t="str">
        <f t="shared" si="337"/>
        <v xml:space="preserve"> </v>
      </c>
      <c r="O2164" s="22" t="str">
        <f t="shared" si="336"/>
        <v/>
      </c>
      <c r="P2164" s="22" t="str">
        <f t="shared" si="338"/>
        <v/>
      </c>
      <c r="Q2164" s="22" t="str">
        <f t="shared" si="335"/>
        <v>D2</v>
      </c>
    </row>
    <row r="2165" spans="1:17" x14ac:dyDescent="0.25">
      <c r="A2165" s="125" t="str">
        <f t="shared" si="341"/>
        <v/>
      </c>
      <c r="B2165" s="123" t="str">
        <f t="shared" si="342"/>
        <v/>
      </c>
      <c r="C2165" s="125" t="str">
        <f t="shared" si="343"/>
        <v/>
      </c>
      <c r="D2165" s="42"/>
      <c r="E2165" s="23" t="str">
        <f>IF(D2165="","",VLOOKUP(D2165,MASTERLIST!$A:$E,3,FALSE))</f>
        <v/>
      </c>
      <c r="F2165" s="23" t="str">
        <f>IF(D2165="","",VLOOKUP(D2165,MASTERLIST!$A:$E,4,FALSE))</f>
        <v/>
      </c>
      <c r="G2165" s="23" t="str">
        <f>IF(D2165="","",VLOOKUP(D2165,MASTERLIST!$A:$E,5,FALSE))</f>
        <v/>
      </c>
      <c r="H2165" s="23" t="str">
        <f>IF(D2165="","",VLOOKUP(D2165,MASTERLIST!$A:$E,2,FALSE))</f>
        <v/>
      </c>
      <c r="I2165" s="42"/>
      <c r="J2165" s="42"/>
      <c r="K2165" s="42"/>
      <c r="L2165" s="41" t="str">
        <f t="shared" si="339"/>
        <v/>
      </c>
      <c r="M2165" s="41" t="str">
        <f t="shared" si="340"/>
        <v/>
      </c>
      <c r="N2165" s="22" t="str">
        <f t="shared" si="337"/>
        <v xml:space="preserve"> </v>
      </c>
      <c r="O2165" s="22" t="str">
        <f t="shared" si="336"/>
        <v/>
      </c>
      <c r="P2165" s="22" t="str">
        <f t="shared" si="338"/>
        <v/>
      </c>
      <c r="Q2165" s="22" t="str">
        <f t="shared" si="335"/>
        <v>D2</v>
      </c>
    </row>
    <row r="2166" spans="1:17" x14ac:dyDescent="0.25">
      <c r="A2166" s="125" t="str">
        <f t="shared" si="341"/>
        <v/>
      </c>
      <c r="B2166" s="123" t="str">
        <f t="shared" si="342"/>
        <v/>
      </c>
      <c r="C2166" s="125" t="str">
        <f t="shared" si="343"/>
        <v/>
      </c>
      <c r="D2166" s="42"/>
      <c r="E2166" s="23" t="str">
        <f>IF(D2166="","",VLOOKUP(D2166,MASTERLIST!$A:$E,3,FALSE))</f>
        <v/>
      </c>
      <c r="F2166" s="23" t="str">
        <f>IF(D2166="","",VLOOKUP(D2166,MASTERLIST!$A:$E,4,FALSE))</f>
        <v/>
      </c>
      <c r="G2166" s="23" t="str">
        <f>IF(D2166="","",VLOOKUP(D2166,MASTERLIST!$A:$E,5,FALSE))</f>
        <v/>
      </c>
      <c r="H2166" s="23" t="str">
        <f>IF(D2166="","",VLOOKUP(D2166,MASTERLIST!$A:$E,2,FALSE))</f>
        <v/>
      </c>
      <c r="I2166" s="42"/>
      <c r="J2166" s="42"/>
      <c r="K2166" s="42"/>
      <c r="L2166" s="41" t="str">
        <f t="shared" si="339"/>
        <v/>
      </c>
      <c r="M2166" s="41" t="str">
        <f t="shared" si="340"/>
        <v/>
      </c>
      <c r="N2166" s="22" t="str">
        <f t="shared" si="337"/>
        <v xml:space="preserve"> </v>
      </c>
      <c r="O2166" s="22" t="str">
        <f t="shared" si="336"/>
        <v/>
      </c>
      <c r="P2166" s="22" t="str">
        <f t="shared" si="338"/>
        <v/>
      </c>
      <c r="Q2166" s="22" t="str">
        <f t="shared" si="335"/>
        <v>D2</v>
      </c>
    </row>
    <row r="2167" spans="1:17" x14ac:dyDescent="0.25">
      <c r="A2167" s="125" t="str">
        <f t="shared" si="341"/>
        <v/>
      </c>
      <c r="B2167" s="123" t="str">
        <f t="shared" si="342"/>
        <v/>
      </c>
      <c r="C2167" s="125" t="str">
        <f t="shared" si="343"/>
        <v/>
      </c>
      <c r="D2167" s="42"/>
      <c r="E2167" s="23" t="str">
        <f>IF(D2167="","",VLOOKUP(D2167,MASTERLIST!$A:$E,3,FALSE))</f>
        <v/>
      </c>
      <c r="F2167" s="23" t="str">
        <f>IF(D2167="","",VLOOKUP(D2167,MASTERLIST!$A:$E,4,FALSE))</f>
        <v/>
      </c>
      <c r="G2167" s="23" t="str">
        <f>IF(D2167="","",VLOOKUP(D2167,MASTERLIST!$A:$E,5,FALSE))</f>
        <v/>
      </c>
      <c r="H2167" s="23" t="str">
        <f>IF(D2167="","",VLOOKUP(D2167,MASTERLIST!$A:$E,2,FALSE))</f>
        <v/>
      </c>
      <c r="I2167" s="42"/>
      <c r="J2167" s="42"/>
      <c r="K2167" s="42"/>
      <c r="L2167" s="41" t="str">
        <f t="shared" si="339"/>
        <v/>
      </c>
      <c r="M2167" s="41" t="str">
        <f t="shared" si="340"/>
        <v/>
      </c>
      <c r="N2167" s="22" t="str">
        <f t="shared" si="337"/>
        <v xml:space="preserve"> </v>
      </c>
      <c r="O2167" s="22" t="str">
        <f t="shared" si="336"/>
        <v/>
      </c>
      <c r="P2167" s="22" t="str">
        <f t="shared" si="338"/>
        <v/>
      </c>
      <c r="Q2167" s="22" t="str">
        <f t="shared" si="335"/>
        <v>D2</v>
      </c>
    </row>
    <row r="2168" spans="1:17" x14ac:dyDescent="0.25">
      <c r="A2168" s="125" t="str">
        <f t="shared" si="341"/>
        <v/>
      </c>
      <c r="B2168" s="123" t="str">
        <f t="shared" si="342"/>
        <v/>
      </c>
      <c r="C2168" s="125" t="str">
        <f t="shared" si="343"/>
        <v/>
      </c>
      <c r="D2168" s="42"/>
      <c r="E2168" s="23" t="str">
        <f>IF(D2168="","",VLOOKUP(D2168,MASTERLIST!$A:$E,3,FALSE))</f>
        <v/>
      </c>
      <c r="F2168" s="23" t="str">
        <f>IF(D2168="","",VLOOKUP(D2168,MASTERLIST!$A:$E,4,FALSE))</f>
        <v/>
      </c>
      <c r="G2168" s="23" t="str">
        <f>IF(D2168="","",VLOOKUP(D2168,MASTERLIST!$A:$E,5,FALSE))</f>
        <v/>
      </c>
      <c r="H2168" s="23" t="str">
        <f>IF(D2168="","",VLOOKUP(D2168,MASTERLIST!$A:$E,2,FALSE))</f>
        <v/>
      </c>
      <c r="I2168" s="42"/>
      <c r="J2168" s="42"/>
      <c r="K2168" s="42"/>
      <c r="L2168" s="41" t="str">
        <f t="shared" si="339"/>
        <v/>
      </c>
      <c r="M2168" s="41" t="str">
        <f t="shared" si="340"/>
        <v/>
      </c>
      <c r="N2168" s="22" t="str">
        <f t="shared" si="337"/>
        <v xml:space="preserve"> </v>
      </c>
      <c r="O2168" s="22" t="str">
        <f t="shared" si="336"/>
        <v/>
      </c>
      <c r="P2168" s="22" t="str">
        <f t="shared" si="338"/>
        <v/>
      </c>
      <c r="Q2168" s="22" t="str">
        <f t="shared" si="335"/>
        <v>D2</v>
      </c>
    </row>
    <row r="2169" spans="1:17" x14ac:dyDescent="0.25">
      <c r="A2169" s="125" t="str">
        <f t="shared" si="341"/>
        <v/>
      </c>
      <c r="B2169" s="123" t="str">
        <f t="shared" si="342"/>
        <v/>
      </c>
      <c r="C2169" s="125" t="str">
        <f t="shared" si="343"/>
        <v/>
      </c>
      <c r="D2169" s="42"/>
      <c r="E2169" s="23" t="str">
        <f>IF(D2169="","",VLOOKUP(D2169,MASTERLIST!$A:$E,3,FALSE))</f>
        <v/>
      </c>
      <c r="F2169" s="23" t="str">
        <f>IF(D2169="","",VLOOKUP(D2169,MASTERLIST!$A:$E,4,FALSE))</f>
        <v/>
      </c>
      <c r="G2169" s="23" t="str">
        <f>IF(D2169="","",VLOOKUP(D2169,MASTERLIST!$A:$E,5,FALSE))</f>
        <v/>
      </c>
      <c r="H2169" s="23" t="str">
        <f>IF(D2169="","",VLOOKUP(D2169,MASTERLIST!$A:$E,2,FALSE))</f>
        <v/>
      </c>
      <c r="I2169" s="42"/>
      <c r="J2169" s="42"/>
      <c r="K2169" s="42"/>
      <c r="L2169" s="41" t="str">
        <f t="shared" si="339"/>
        <v/>
      </c>
      <c r="M2169" s="41" t="str">
        <f t="shared" si="340"/>
        <v/>
      </c>
      <c r="N2169" s="22" t="str">
        <f t="shared" si="337"/>
        <v xml:space="preserve"> </v>
      </c>
      <c r="O2169" s="22" t="str">
        <f t="shared" si="336"/>
        <v/>
      </c>
      <c r="P2169" s="22" t="str">
        <f t="shared" si="338"/>
        <v/>
      </c>
      <c r="Q2169" s="22" t="str">
        <f t="shared" si="335"/>
        <v>D2</v>
      </c>
    </row>
    <row r="2170" spans="1:17" x14ac:dyDescent="0.25">
      <c r="A2170" s="125" t="str">
        <f t="shared" si="341"/>
        <v/>
      </c>
      <c r="B2170" s="123" t="str">
        <f t="shared" si="342"/>
        <v/>
      </c>
      <c r="C2170" s="125" t="str">
        <f t="shared" si="343"/>
        <v/>
      </c>
      <c r="D2170" s="42"/>
      <c r="E2170" s="23" t="str">
        <f>IF(D2170="","",VLOOKUP(D2170,MASTERLIST!$A:$E,3,FALSE))</f>
        <v/>
      </c>
      <c r="F2170" s="23" t="str">
        <f>IF(D2170="","",VLOOKUP(D2170,MASTERLIST!$A:$E,4,FALSE))</f>
        <v/>
      </c>
      <c r="G2170" s="23" t="str">
        <f>IF(D2170="","",VLOOKUP(D2170,MASTERLIST!$A:$E,5,FALSE))</f>
        <v/>
      </c>
      <c r="H2170" s="23" t="str">
        <f>IF(D2170="","",VLOOKUP(D2170,MASTERLIST!$A:$E,2,FALSE))</f>
        <v/>
      </c>
      <c r="I2170" s="42"/>
      <c r="J2170" s="42"/>
      <c r="K2170" s="42"/>
      <c r="L2170" s="41" t="str">
        <f t="shared" si="339"/>
        <v/>
      </c>
      <c r="M2170" s="41" t="str">
        <f t="shared" si="340"/>
        <v/>
      </c>
      <c r="N2170" s="22" t="str">
        <f t="shared" si="337"/>
        <v xml:space="preserve"> </v>
      </c>
      <c r="O2170" s="22" t="str">
        <f t="shared" si="336"/>
        <v/>
      </c>
      <c r="P2170" s="22" t="str">
        <f t="shared" si="338"/>
        <v/>
      </c>
      <c r="Q2170" s="22" t="str">
        <f t="shared" si="335"/>
        <v>D2</v>
      </c>
    </row>
    <row r="2171" spans="1:17" x14ac:dyDescent="0.25">
      <c r="A2171" s="125" t="str">
        <f t="shared" si="341"/>
        <v/>
      </c>
      <c r="B2171" s="123" t="str">
        <f t="shared" si="342"/>
        <v/>
      </c>
      <c r="C2171" s="125" t="str">
        <f t="shared" si="343"/>
        <v/>
      </c>
      <c r="D2171" s="42"/>
      <c r="E2171" s="23" t="str">
        <f>IF(D2171="","",VLOOKUP(D2171,MASTERLIST!$A:$E,3,FALSE))</f>
        <v/>
      </c>
      <c r="F2171" s="23" t="str">
        <f>IF(D2171="","",VLOOKUP(D2171,MASTERLIST!$A:$E,4,FALSE))</f>
        <v/>
      </c>
      <c r="G2171" s="23" t="str">
        <f>IF(D2171="","",VLOOKUP(D2171,MASTERLIST!$A:$E,5,FALSE))</f>
        <v/>
      </c>
      <c r="H2171" s="23" t="str">
        <f>IF(D2171="","",VLOOKUP(D2171,MASTERLIST!$A:$E,2,FALSE))</f>
        <v/>
      </c>
      <c r="I2171" s="42"/>
      <c r="J2171" s="42"/>
      <c r="K2171" s="42"/>
      <c r="L2171" s="41" t="str">
        <f t="shared" si="339"/>
        <v/>
      </c>
      <c r="M2171" s="41" t="str">
        <f t="shared" si="340"/>
        <v/>
      </c>
      <c r="N2171" s="22" t="str">
        <f t="shared" si="337"/>
        <v xml:space="preserve"> </v>
      </c>
      <c r="O2171" s="22" t="str">
        <f t="shared" si="336"/>
        <v/>
      </c>
      <c r="P2171" s="22" t="str">
        <f t="shared" si="338"/>
        <v/>
      </c>
      <c r="Q2171" s="22" t="str">
        <f t="shared" si="335"/>
        <v>D2</v>
      </c>
    </row>
    <row r="2172" spans="1:17" x14ac:dyDescent="0.25">
      <c r="A2172" s="125" t="str">
        <f t="shared" si="341"/>
        <v/>
      </c>
      <c r="B2172" s="123" t="str">
        <f t="shared" si="342"/>
        <v/>
      </c>
      <c r="C2172" s="125" t="str">
        <f t="shared" si="343"/>
        <v/>
      </c>
      <c r="D2172" s="42"/>
      <c r="E2172" s="23" t="str">
        <f>IF(D2172="","",VLOOKUP(D2172,MASTERLIST!$A:$E,3,FALSE))</f>
        <v/>
      </c>
      <c r="F2172" s="23" t="str">
        <f>IF(D2172="","",VLOOKUP(D2172,MASTERLIST!$A:$E,4,FALSE))</f>
        <v/>
      </c>
      <c r="G2172" s="23" t="str">
        <f>IF(D2172="","",VLOOKUP(D2172,MASTERLIST!$A:$E,5,FALSE))</f>
        <v/>
      </c>
      <c r="H2172" s="23" t="str">
        <f>IF(D2172="","",VLOOKUP(D2172,MASTERLIST!$A:$E,2,FALSE))</f>
        <v/>
      </c>
      <c r="I2172" s="42"/>
      <c r="J2172" s="42"/>
      <c r="K2172" s="42"/>
      <c r="L2172" s="41" t="str">
        <f t="shared" si="339"/>
        <v/>
      </c>
      <c r="M2172" s="41" t="str">
        <f t="shared" si="340"/>
        <v/>
      </c>
      <c r="N2172" s="22" t="str">
        <f t="shared" si="337"/>
        <v xml:space="preserve"> </v>
      </c>
      <c r="O2172" s="22" t="str">
        <f t="shared" si="336"/>
        <v/>
      </c>
      <c r="P2172" s="22" t="str">
        <f t="shared" si="338"/>
        <v/>
      </c>
      <c r="Q2172" s="22" t="str">
        <f t="shared" si="335"/>
        <v>D2</v>
      </c>
    </row>
    <row r="2173" spans="1:17" x14ac:dyDescent="0.25">
      <c r="A2173" s="125" t="str">
        <f t="shared" si="341"/>
        <v/>
      </c>
      <c r="B2173" s="123" t="str">
        <f t="shared" si="342"/>
        <v/>
      </c>
      <c r="C2173" s="125" t="str">
        <f t="shared" si="343"/>
        <v/>
      </c>
      <c r="D2173" s="42"/>
      <c r="E2173" s="23" t="str">
        <f>IF(D2173="","",VLOOKUP(D2173,MASTERLIST!$A:$E,3,FALSE))</f>
        <v/>
      </c>
      <c r="F2173" s="23" t="str">
        <f>IF(D2173="","",VLOOKUP(D2173,MASTERLIST!$A:$E,4,FALSE))</f>
        <v/>
      </c>
      <c r="G2173" s="23" t="str">
        <f>IF(D2173="","",VLOOKUP(D2173,MASTERLIST!$A:$E,5,FALSE))</f>
        <v/>
      </c>
      <c r="H2173" s="23" t="str">
        <f>IF(D2173="","",VLOOKUP(D2173,MASTERLIST!$A:$E,2,FALSE))</f>
        <v/>
      </c>
      <c r="I2173" s="42"/>
      <c r="J2173" s="42"/>
      <c r="K2173" s="42"/>
      <c r="L2173" s="41" t="str">
        <f t="shared" si="339"/>
        <v/>
      </c>
      <c r="M2173" s="41" t="str">
        <f t="shared" si="340"/>
        <v/>
      </c>
      <c r="N2173" s="22" t="str">
        <f t="shared" si="337"/>
        <v xml:space="preserve"> </v>
      </c>
      <c r="O2173" s="22" t="str">
        <f t="shared" si="336"/>
        <v/>
      </c>
      <c r="P2173" s="22" t="str">
        <f t="shared" si="338"/>
        <v/>
      </c>
      <c r="Q2173" s="22" t="str">
        <f t="shared" si="335"/>
        <v>D2</v>
      </c>
    </row>
    <row r="2174" spans="1:17" x14ac:dyDescent="0.25">
      <c r="A2174" s="125" t="str">
        <f t="shared" si="341"/>
        <v/>
      </c>
      <c r="B2174" s="123" t="str">
        <f t="shared" si="342"/>
        <v/>
      </c>
      <c r="C2174" s="125" t="str">
        <f t="shared" si="343"/>
        <v/>
      </c>
      <c r="D2174" s="42"/>
      <c r="E2174" s="23" t="str">
        <f>IF(D2174="","",VLOOKUP(D2174,MASTERLIST!$A:$E,3,FALSE))</f>
        <v/>
      </c>
      <c r="F2174" s="23" t="str">
        <f>IF(D2174="","",VLOOKUP(D2174,MASTERLIST!$A:$E,4,FALSE))</f>
        <v/>
      </c>
      <c r="G2174" s="23" t="str">
        <f>IF(D2174="","",VLOOKUP(D2174,MASTERLIST!$A:$E,5,FALSE))</f>
        <v/>
      </c>
      <c r="H2174" s="23" t="str">
        <f>IF(D2174="","",VLOOKUP(D2174,MASTERLIST!$A:$E,2,FALSE))</f>
        <v/>
      </c>
      <c r="I2174" s="42"/>
      <c r="J2174" s="42"/>
      <c r="K2174" s="42"/>
      <c r="L2174" s="41" t="str">
        <f t="shared" si="339"/>
        <v/>
      </c>
      <c r="M2174" s="41" t="str">
        <f t="shared" si="340"/>
        <v/>
      </c>
      <c r="N2174" s="22" t="str">
        <f t="shared" si="337"/>
        <v xml:space="preserve"> </v>
      </c>
      <c r="O2174" s="22" t="str">
        <f t="shared" si="336"/>
        <v/>
      </c>
      <c r="P2174" s="22" t="str">
        <f t="shared" si="338"/>
        <v/>
      </c>
      <c r="Q2174" s="22" t="str">
        <f t="shared" si="335"/>
        <v>D2</v>
      </c>
    </row>
    <row r="2175" spans="1:17" x14ac:dyDescent="0.25">
      <c r="A2175" s="125" t="str">
        <f t="shared" si="341"/>
        <v/>
      </c>
      <c r="B2175" s="123" t="str">
        <f t="shared" si="342"/>
        <v/>
      </c>
      <c r="C2175" s="125" t="str">
        <f t="shared" si="343"/>
        <v/>
      </c>
      <c r="D2175" s="42"/>
      <c r="E2175" s="23" t="str">
        <f>IF(D2175="","",VLOOKUP(D2175,MASTERLIST!$A:$E,3,FALSE))</f>
        <v/>
      </c>
      <c r="F2175" s="23" t="str">
        <f>IF(D2175="","",VLOOKUP(D2175,MASTERLIST!$A:$E,4,FALSE))</f>
        <v/>
      </c>
      <c r="G2175" s="23" t="str">
        <f>IF(D2175="","",VLOOKUP(D2175,MASTERLIST!$A:$E,5,FALSE))</f>
        <v/>
      </c>
      <c r="H2175" s="23" t="str">
        <f>IF(D2175="","",VLOOKUP(D2175,MASTERLIST!$A:$E,2,FALSE))</f>
        <v/>
      </c>
      <c r="I2175" s="42"/>
      <c r="J2175" s="42"/>
      <c r="K2175" s="42"/>
      <c r="L2175" s="41" t="str">
        <f t="shared" si="339"/>
        <v/>
      </c>
      <c r="M2175" s="41" t="str">
        <f t="shared" si="340"/>
        <v/>
      </c>
      <c r="N2175" s="22" t="str">
        <f t="shared" si="337"/>
        <v xml:space="preserve"> </v>
      </c>
      <c r="O2175" s="22" t="str">
        <f t="shared" si="336"/>
        <v/>
      </c>
      <c r="P2175" s="22" t="str">
        <f t="shared" si="338"/>
        <v/>
      </c>
      <c r="Q2175" s="22" t="str">
        <f t="shared" si="335"/>
        <v>D2</v>
      </c>
    </row>
    <row r="2176" spans="1:17" x14ac:dyDescent="0.25">
      <c r="A2176" s="125" t="str">
        <f t="shared" si="341"/>
        <v/>
      </c>
      <c r="B2176" s="123" t="str">
        <f t="shared" si="342"/>
        <v/>
      </c>
      <c r="C2176" s="125" t="str">
        <f t="shared" si="343"/>
        <v/>
      </c>
      <c r="D2176" s="42"/>
      <c r="E2176" s="23" t="str">
        <f>IF(D2176="","",VLOOKUP(D2176,MASTERLIST!$A:$E,3,FALSE))</f>
        <v/>
      </c>
      <c r="F2176" s="23" t="str">
        <f>IF(D2176="","",VLOOKUP(D2176,MASTERLIST!$A:$E,4,FALSE))</f>
        <v/>
      </c>
      <c r="G2176" s="23" t="str">
        <f>IF(D2176="","",VLOOKUP(D2176,MASTERLIST!$A:$E,5,FALSE))</f>
        <v/>
      </c>
      <c r="H2176" s="23" t="str">
        <f>IF(D2176="","",VLOOKUP(D2176,MASTERLIST!$A:$E,2,FALSE))</f>
        <v/>
      </c>
      <c r="I2176" s="42"/>
      <c r="J2176" s="42"/>
      <c r="K2176" s="42"/>
      <c r="L2176" s="41" t="str">
        <f t="shared" si="339"/>
        <v/>
      </c>
      <c r="M2176" s="41" t="str">
        <f t="shared" si="340"/>
        <v/>
      </c>
      <c r="N2176" s="22" t="str">
        <f t="shared" si="337"/>
        <v xml:space="preserve"> </v>
      </c>
      <c r="O2176" s="22" t="str">
        <f t="shared" si="336"/>
        <v/>
      </c>
      <c r="P2176" s="22" t="str">
        <f t="shared" si="338"/>
        <v/>
      </c>
      <c r="Q2176" s="22" t="str">
        <f t="shared" si="335"/>
        <v>D2</v>
      </c>
    </row>
    <row r="2177" spans="1:17" x14ac:dyDescent="0.25">
      <c r="A2177" s="125" t="str">
        <f t="shared" si="341"/>
        <v/>
      </c>
      <c r="B2177" s="123" t="str">
        <f t="shared" si="342"/>
        <v/>
      </c>
      <c r="C2177" s="125" t="str">
        <f t="shared" si="343"/>
        <v/>
      </c>
      <c r="D2177" s="42"/>
      <c r="E2177" s="23" t="str">
        <f>IF(D2177="","",VLOOKUP(D2177,MASTERLIST!$A:$E,3,FALSE))</f>
        <v/>
      </c>
      <c r="F2177" s="23" t="str">
        <f>IF(D2177="","",VLOOKUP(D2177,MASTERLIST!$A:$E,4,FALSE))</f>
        <v/>
      </c>
      <c r="G2177" s="23" t="str">
        <f>IF(D2177="","",VLOOKUP(D2177,MASTERLIST!$A:$E,5,FALSE))</f>
        <v/>
      </c>
      <c r="H2177" s="23" t="str">
        <f>IF(D2177="","",VLOOKUP(D2177,MASTERLIST!$A:$E,2,FALSE))</f>
        <v/>
      </c>
      <c r="I2177" s="42"/>
      <c r="J2177" s="42"/>
      <c r="K2177" s="42"/>
      <c r="L2177" s="41" t="str">
        <f t="shared" si="339"/>
        <v/>
      </c>
      <c r="M2177" s="41" t="str">
        <f t="shared" si="340"/>
        <v/>
      </c>
      <c r="N2177" s="22" t="str">
        <f t="shared" si="337"/>
        <v xml:space="preserve"> </v>
      </c>
      <c r="O2177" s="22" t="str">
        <f t="shared" si="336"/>
        <v/>
      </c>
      <c r="P2177" s="22" t="str">
        <f t="shared" si="338"/>
        <v/>
      </c>
      <c r="Q2177" s="22" t="str">
        <f t="shared" si="335"/>
        <v>D2</v>
      </c>
    </row>
    <row r="2178" spans="1:17" x14ac:dyDescent="0.25">
      <c r="A2178" s="125" t="str">
        <f t="shared" si="341"/>
        <v/>
      </c>
      <c r="B2178" s="123" t="str">
        <f t="shared" si="342"/>
        <v/>
      </c>
      <c r="C2178" s="125" t="str">
        <f t="shared" si="343"/>
        <v/>
      </c>
      <c r="D2178" s="42"/>
      <c r="E2178" s="23" t="str">
        <f>IF(D2178="","",VLOOKUP(D2178,MASTERLIST!$A:$E,3,FALSE))</f>
        <v/>
      </c>
      <c r="F2178" s="23" t="str">
        <f>IF(D2178="","",VLOOKUP(D2178,MASTERLIST!$A:$E,4,FALSE))</f>
        <v/>
      </c>
      <c r="G2178" s="23" t="str">
        <f>IF(D2178="","",VLOOKUP(D2178,MASTERLIST!$A:$E,5,FALSE))</f>
        <v/>
      </c>
      <c r="H2178" s="23" t="str">
        <f>IF(D2178="","",VLOOKUP(D2178,MASTERLIST!$A:$E,2,FALSE))</f>
        <v/>
      </c>
      <c r="I2178" s="42"/>
      <c r="J2178" s="42"/>
      <c r="K2178" s="42"/>
      <c r="L2178" s="41" t="str">
        <f t="shared" si="339"/>
        <v/>
      </c>
      <c r="M2178" s="41" t="str">
        <f t="shared" si="340"/>
        <v/>
      </c>
      <c r="N2178" s="22" t="str">
        <f t="shared" si="337"/>
        <v xml:space="preserve"> </v>
      </c>
      <c r="O2178" s="22" t="str">
        <f t="shared" si="336"/>
        <v/>
      </c>
      <c r="P2178" s="22" t="str">
        <f t="shared" si="338"/>
        <v/>
      </c>
      <c r="Q2178" s="22" t="str">
        <f t="shared" si="335"/>
        <v>D2</v>
      </c>
    </row>
    <row r="2179" spans="1:17" x14ac:dyDescent="0.25">
      <c r="A2179" s="125" t="str">
        <f t="shared" si="341"/>
        <v/>
      </c>
      <c r="B2179" s="123" t="str">
        <f t="shared" si="342"/>
        <v/>
      </c>
      <c r="C2179" s="125" t="str">
        <f t="shared" si="343"/>
        <v/>
      </c>
      <c r="D2179" s="42"/>
      <c r="E2179" s="23" t="str">
        <f>IF(D2179="","",VLOOKUP(D2179,MASTERLIST!$A:$E,3,FALSE))</f>
        <v/>
      </c>
      <c r="F2179" s="23" t="str">
        <f>IF(D2179="","",VLOOKUP(D2179,MASTERLIST!$A:$E,4,FALSE))</f>
        <v/>
      </c>
      <c r="G2179" s="23" t="str">
        <f>IF(D2179="","",VLOOKUP(D2179,MASTERLIST!$A:$E,5,FALSE))</f>
        <v/>
      </c>
      <c r="H2179" s="23" t="str">
        <f>IF(D2179="","",VLOOKUP(D2179,MASTERLIST!$A:$E,2,FALSE))</f>
        <v/>
      </c>
      <c r="I2179" s="42"/>
      <c r="J2179" s="42"/>
      <c r="K2179" s="42"/>
      <c r="L2179" s="41" t="str">
        <f t="shared" si="339"/>
        <v/>
      </c>
      <c r="M2179" s="41" t="str">
        <f t="shared" si="340"/>
        <v/>
      </c>
      <c r="N2179" s="22" t="str">
        <f t="shared" si="337"/>
        <v xml:space="preserve"> </v>
      </c>
      <c r="O2179" s="22" t="str">
        <f t="shared" si="336"/>
        <v/>
      </c>
      <c r="P2179" s="22" t="str">
        <f t="shared" si="338"/>
        <v/>
      </c>
      <c r="Q2179" s="22" t="str">
        <f t="shared" ref="Q2179:Q2242" si="344">IF(A2179="","D2",RIGHT(A2179,2))</f>
        <v>D2</v>
      </c>
    </row>
    <row r="2180" spans="1:17" x14ac:dyDescent="0.25">
      <c r="A2180" s="125" t="str">
        <f t="shared" si="341"/>
        <v/>
      </c>
      <c r="B2180" s="123" t="str">
        <f t="shared" si="342"/>
        <v/>
      </c>
      <c r="C2180" s="125" t="str">
        <f t="shared" si="343"/>
        <v/>
      </c>
      <c r="D2180" s="42"/>
      <c r="E2180" s="23" t="str">
        <f>IF(D2180="","",VLOOKUP(D2180,MASTERLIST!$A:$E,3,FALSE))</f>
        <v/>
      </c>
      <c r="F2180" s="23" t="str">
        <f>IF(D2180="","",VLOOKUP(D2180,MASTERLIST!$A:$E,4,FALSE))</f>
        <v/>
      </c>
      <c r="G2180" s="23" t="str">
        <f>IF(D2180="","",VLOOKUP(D2180,MASTERLIST!$A:$E,5,FALSE))</f>
        <v/>
      </c>
      <c r="H2180" s="23" t="str">
        <f>IF(D2180="","",VLOOKUP(D2180,MASTERLIST!$A:$E,2,FALSE))</f>
        <v/>
      </c>
      <c r="I2180" s="42"/>
      <c r="J2180" s="42"/>
      <c r="K2180" s="42"/>
      <c r="L2180" s="41" t="str">
        <f t="shared" si="339"/>
        <v/>
      </c>
      <c r="M2180" s="41" t="str">
        <f t="shared" si="340"/>
        <v/>
      </c>
      <c r="N2180" s="22" t="str">
        <f t="shared" si="337"/>
        <v xml:space="preserve"> </v>
      </c>
      <c r="O2180" s="22" t="str">
        <f t="shared" si="336"/>
        <v/>
      </c>
      <c r="P2180" s="22" t="str">
        <f t="shared" si="338"/>
        <v/>
      </c>
      <c r="Q2180" s="22" t="str">
        <f t="shared" si="344"/>
        <v>D2</v>
      </c>
    </row>
    <row r="2181" spans="1:17" x14ac:dyDescent="0.25">
      <c r="A2181" s="125" t="str">
        <f t="shared" si="341"/>
        <v/>
      </c>
      <c r="B2181" s="123" t="str">
        <f t="shared" si="342"/>
        <v/>
      </c>
      <c r="C2181" s="125" t="str">
        <f t="shared" si="343"/>
        <v/>
      </c>
      <c r="D2181" s="42"/>
      <c r="E2181" s="23" t="str">
        <f>IF(D2181="","",VLOOKUP(D2181,MASTERLIST!$A:$E,3,FALSE))</f>
        <v/>
      </c>
      <c r="F2181" s="23" t="str">
        <f>IF(D2181="","",VLOOKUP(D2181,MASTERLIST!$A:$E,4,FALSE))</f>
        <v/>
      </c>
      <c r="G2181" s="23" t="str">
        <f>IF(D2181="","",VLOOKUP(D2181,MASTERLIST!$A:$E,5,FALSE))</f>
        <v/>
      </c>
      <c r="H2181" s="23" t="str">
        <f>IF(D2181="","",VLOOKUP(D2181,MASTERLIST!$A:$E,2,FALSE))</f>
        <v/>
      </c>
      <c r="I2181" s="42"/>
      <c r="J2181" s="42"/>
      <c r="K2181" s="42"/>
      <c r="L2181" s="41" t="str">
        <f t="shared" si="339"/>
        <v/>
      </c>
      <c r="M2181" s="41" t="str">
        <f t="shared" si="340"/>
        <v/>
      </c>
      <c r="N2181" s="22" t="str">
        <f t="shared" si="337"/>
        <v xml:space="preserve"> </v>
      </c>
      <c r="O2181" s="22" t="str">
        <f t="shared" si="336"/>
        <v/>
      </c>
      <c r="P2181" s="22" t="str">
        <f t="shared" si="338"/>
        <v/>
      </c>
      <c r="Q2181" s="22" t="str">
        <f t="shared" si="344"/>
        <v>D2</v>
      </c>
    </row>
    <row r="2182" spans="1:17" x14ac:dyDescent="0.25">
      <c r="A2182" s="125" t="str">
        <f t="shared" si="341"/>
        <v/>
      </c>
      <c r="B2182" s="123" t="str">
        <f t="shared" si="342"/>
        <v/>
      </c>
      <c r="C2182" s="125" t="str">
        <f t="shared" si="343"/>
        <v/>
      </c>
      <c r="D2182" s="42"/>
      <c r="E2182" s="23" t="str">
        <f>IF(D2182="","",VLOOKUP(D2182,MASTERLIST!$A:$E,3,FALSE))</f>
        <v/>
      </c>
      <c r="F2182" s="23" t="str">
        <f>IF(D2182="","",VLOOKUP(D2182,MASTERLIST!$A:$E,4,FALSE))</f>
        <v/>
      </c>
      <c r="G2182" s="23" t="str">
        <f>IF(D2182="","",VLOOKUP(D2182,MASTERLIST!$A:$E,5,FALSE))</f>
        <v/>
      </c>
      <c r="H2182" s="23" t="str">
        <f>IF(D2182="","",VLOOKUP(D2182,MASTERLIST!$A:$E,2,FALSE))</f>
        <v/>
      </c>
      <c r="I2182" s="42"/>
      <c r="J2182" s="42"/>
      <c r="K2182" s="42"/>
      <c r="L2182" s="41" t="str">
        <f t="shared" si="339"/>
        <v/>
      </c>
      <c r="M2182" s="41" t="str">
        <f t="shared" si="340"/>
        <v/>
      </c>
      <c r="N2182" s="22" t="str">
        <f t="shared" si="337"/>
        <v xml:space="preserve"> </v>
      </c>
      <c r="O2182" s="22" t="str">
        <f t="shared" si="336"/>
        <v/>
      </c>
      <c r="P2182" s="22" t="str">
        <f t="shared" si="338"/>
        <v/>
      </c>
      <c r="Q2182" s="22" t="str">
        <f t="shared" si="344"/>
        <v>D2</v>
      </c>
    </row>
    <row r="2183" spans="1:17" x14ac:dyDescent="0.25">
      <c r="A2183" s="125" t="str">
        <f t="shared" si="341"/>
        <v/>
      </c>
      <c r="B2183" s="123" t="str">
        <f t="shared" si="342"/>
        <v/>
      </c>
      <c r="C2183" s="125" t="str">
        <f t="shared" si="343"/>
        <v/>
      </c>
      <c r="D2183" s="42"/>
      <c r="E2183" s="23" t="str">
        <f>IF(D2183="","",VLOOKUP(D2183,MASTERLIST!$A:$E,3,FALSE))</f>
        <v/>
      </c>
      <c r="F2183" s="23" t="str">
        <f>IF(D2183="","",VLOOKUP(D2183,MASTERLIST!$A:$E,4,FALSE))</f>
        <v/>
      </c>
      <c r="G2183" s="23" t="str">
        <f>IF(D2183="","",VLOOKUP(D2183,MASTERLIST!$A:$E,5,FALSE))</f>
        <v/>
      </c>
      <c r="H2183" s="23" t="str">
        <f>IF(D2183="","",VLOOKUP(D2183,MASTERLIST!$A:$E,2,FALSE))</f>
        <v/>
      </c>
      <c r="I2183" s="42"/>
      <c r="J2183" s="42"/>
      <c r="K2183" s="42"/>
      <c r="L2183" s="41" t="str">
        <f t="shared" si="339"/>
        <v/>
      </c>
      <c r="M2183" s="41" t="str">
        <f t="shared" si="340"/>
        <v/>
      </c>
      <c r="N2183" s="22" t="str">
        <f t="shared" si="337"/>
        <v xml:space="preserve"> </v>
      </c>
      <c r="O2183" s="22" t="str">
        <f t="shared" si="336"/>
        <v/>
      </c>
      <c r="P2183" s="22" t="str">
        <f t="shared" si="338"/>
        <v/>
      </c>
      <c r="Q2183" s="22" t="str">
        <f t="shared" si="344"/>
        <v>D2</v>
      </c>
    </row>
    <row r="2184" spans="1:17" x14ac:dyDescent="0.25">
      <c r="A2184" s="125" t="str">
        <f t="shared" si="341"/>
        <v/>
      </c>
      <c r="B2184" s="123" t="str">
        <f t="shared" si="342"/>
        <v/>
      </c>
      <c r="C2184" s="125" t="str">
        <f t="shared" si="343"/>
        <v/>
      </c>
      <c r="D2184" s="42"/>
      <c r="E2184" s="23" t="str">
        <f>IF(D2184="","",VLOOKUP(D2184,MASTERLIST!$A:$E,3,FALSE))</f>
        <v/>
      </c>
      <c r="F2184" s="23" t="str">
        <f>IF(D2184="","",VLOOKUP(D2184,MASTERLIST!$A:$E,4,FALSE))</f>
        <v/>
      </c>
      <c r="G2184" s="23" t="str">
        <f>IF(D2184="","",VLOOKUP(D2184,MASTERLIST!$A:$E,5,FALSE))</f>
        <v/>
      </c>
      <c r="H2184" s="23" t="str">
        <f>IF(D2184="","",VLOOKUP(D2184,MASTERLIST!$A:$E,2,FALSE))</f>
        <v/>
      </c>
      <c r="I2184" s="42"/>
      <c r="J2184" s="42"/>
      <c r="K2184" s="42"/>
      <c r="L2184" s="41" t="str">
        <f t="shared" si="339"/>
        <v/>
      </c>
      <c r="M2184" s="41" t="str">
        <f t="shared" si="340"/>
        <v/>
      </c>
      <c r="N2184" s="22" t="str">
        <f t="shared" si="337"/>
        <v xml:space="preserve"> </v>
      </c>
      <c r="O2184" s="22" t="str">
        <f t="shared" si="336"/>
        <v/>
      </c>
      <c r="P2184" s="22" t="str">
        <f t="shared" si="338"/>
        <v/>
      </c>
      <c r="Q2184" s="22" t="str">
        <f t="shared" si="344"/>
        <v>D2</v>
      </c>
    </row>
    <row r="2185" spans="1:17" x14ac:dyDescent="0.25">
      <c r="A2185" s="125" t="str">
        <f t="shared" si="341"/>
        <v/>
      </c>
      <c r="B2185" s="123" t="str">
        <f t="shared" si="342"/>
        <v/>
      </c>
      <c r="C2185" s="125" t="str">
        <f t="shared" si="343"/>
        <v/>
      </c>
      <c r="D2185" s="42"/>
      <c r="E2185" s="23" t="str">
        <f>IF(D2185="","",VLOOKUP(D2185,MASTERLIST!$A:$E,3,FALSE))</f>
        <v/>
      </c>
      <c r="F2185" s="23" t="str">
        <f>IF(D2185="","",VLOOKUP(D2185,MASTERLIST!$A:$E,4,FALSE))</f>
        <v/>
      </c>
      <c r="G2185" s="23" t="str">
        <f>IF(D2185="","",VLOOKUP(D2185,MASTERLIST!$A:$E,5,FALSE))</f>
        <v/>
      </c>
      <c r="H2185" s="23" t="str">
        <f>IF(D2185="","",VLOOKUP(D2185,MASTERLIST!$A:$E,2,FALSE))</f>
        <v/>
      </c>
      <c r="I2185" s="42"/>
      <c r="J2185" s="42"/>
      <c r="K2185" s="42"/>
      <c r="L2185" s="41" t="str">
        <f t="shared" si="339"/>
        <v/>
      </c>
      <c r="M2185" s="41" t="str">
        <f t="shared" si="340"/>
        <v/>
      </c>
      <c r="N2185" s="22" t="str">
        <f t="shared" si="337"/>
        <v xml:space="preserve"> </v>
      </c>
      <c r="O2185" s="22" t="str">
        <f t="shared" si="336"/>
        <v/>
      </c>
      <c r="P2185" s="22" t="str">
        <f t="shared" si="338"/>
        <v/>
      </c>
      <c r="Q2185" s="22" t="str">
        <f t="shared" si="344"/>
        <v>D2</v>
      </c>
    </row>
    <row r="2186" spans="1:17" x14ac:dyDescent="0.25">
      <c r="A2186" s="125" t="str">
        <f t="shared" si="341"/>
        <v/>
      </c>
      <c r="B2186" s="123" t="str">
        <f t="shared" si="342"/>
        <v/>
      </c>
      <c r="C2186" s="125" t="str">
        <f t="shared" si="343"/>
        <v/>
      </c>
      <c r="D2186" s="42"/>
      <c r="E2186" s="23" t="str">
        <f>IF(D2186="","",VLOOKUP(D2186,MASTERLIST!$A:$E,3,FALSE))</f>
        <v/>
      </c>
      <c r="F2186" s="23" t="str">
        <f>IF(D2186="","",VLOOKUP(D2186,MASTERLIST!$A:$E,4,FALSE))</f>
        <v/>
      </c>
      <c r="G2186" s="23" t="str">
        <f>IF(D2186="","",VLOOKUP(D2186,MASTERLIST!$A:$E,5,FALSE))</f>
        <v/>
      </c>
      <c r="H2186" s="23" t="str">
        <f>IF(D2186="","",VLOOKUP(D2186,MASTERLIST!$A:$E,2,FALSE))</f>
        <v/>
      </c>
      <c r="I2186" s="42"/>
      <c r="J2186" s="42"/>
      <c r="K2186" s="42"/>
      <c r="L2186" s="41" t="str">
        <f t="shared" si="339"/>
        <v/>
      </c>
      <c r="M2186" s="41" t="str">
        <f t="shared" si="340"/>
        <v/>
      </c>
      <c r="N2186" s="22" t="str">
        <f t="shared" si="337"/>
        <v xml:space="preserve"> </v>
      </c>
      <c r="O2186" s="22" t="str">
        <f t="shared" si="336"/>
        <v/>
      </c>
      <c r="P2186" s="22" t="str">
        <f t="shared" si="338"/>
        <v/>
      </c>
      <c r="Q2186" s="22" t="str">
        <f t="shared" si="344"/>
        <v>D2</v>
      </c>
    </row>
    <row r="2187" spans="1:17" x14ac:dyDescent="0.25">
      <c r="A2187" s="125" t="str">
        <f t="shared" si="341"/>
        <v/>
      </c>
      <c r="B2187" s="123" t="str">
        <f t="shared" si="342"/>
        <v/>
      </c>
      <c r="C2187" s="125" t="str">
        <f t="shared" si="343"/>
        <v/>
      </c>
      <c r="D2187" s="42"/>
      <c r="E2187" s="23" t="str">
        <f>IF(D2187="","",VLOOKUP(D2187,MASTERLIST!$A:$E,3,FALSE))</f>
        <v/>
      </c>
      <c r="F2187" s="23" t="str">
        <f>IF(D2187="","",VLOOKUP(D2187,MASTERLIST!$A:$E,4,FALSE))</f>
        <v/>
      </c>
      <c r="G2187" s="23" t="str">
        <f>IF(D2187="","",VLOOKUP(D2187,MASTERLIST!$A:$E,5,FALSE))</f>
        <v/>
      </c>
      <c r="H2187" s="23" t="str">
        <f>IF(D2187="","",VLOOKUP(D2187,MASTERLIST!$A:$E,2,FALSE))</f>
        <v/>
      </c>
      <c r="I2187" s="42"/>
      <c r="J2187" s="42"/>
      <c r="K2187" s="42"/>
      <c r="L2187" s="41" t="str">
        <f t="shared" si="339"/>
        <v/>
      </c>
      <c r="M2187" s="41" t="str">
        <f t="shared" si="340"/>
        <v/>
      </c>
      <c r="N2187" s="22" t="str">
        <f t="shared" si="337"/>
        <v xml:space="preserve"> </v>
      </c>
      <c r="O2187" s="22" t="str">
        <f t="shared" si="336"/>
        <v/>
      </c>
      <c r="P2187" s="22" t="str">
        <f t="shared" si="338"/>
        <v/>
      </c>
      <c r="Q2187" s="22" t="str">
        <f t="shared" si="344"/>
        <v>D2</v>
      </c>
    </row>
    <row r="2188" spans="1:17" x14ac:dyDescent="0.25">
      <c r="A2188" s="125" t="str">
        <f t="shared" si="341"/>
        <v/>
      </c>
      <c r="B2188" s="123" t="str">
        <f t="shared" si="342"/>
        <v/>
      </c>
      <c r="C2188" s="125" t="str">
        <f t="shared" si="343"/>
        <v/>
      </c>
      <c r="D2188" s="42"/>
      <c r="E2188" s="23" t="str">
        <f>IF(D2188="","",VLOOKUP(D2188,MASTERLIST!$A:$E,3,FALSE))</f>
        <v/>
      </c>
      <c r="F2188" s="23" t="str">
        <f>IF(D2188="","",VLOOKUP(D2188,MASTERLIST!$A:$E,4,FALSE))</f>
        <v/>
      </c>
      <c r="G2188" s="23" t="str">
        <f>IF(D2188="","",VLOOKUP(D2188,MASTERLIST!$A:$E,5,FALSE))</f>
        <v/>
      </c>
      <c r="H2188" s="23" t="str">
        <f>IF(D2188="","",VLOOKUP(D2188,MASTERLIST!$A:$E,2,FALSE))</f>
        <v/>
      </c>
      <c r="I2188" s="42"/>
      <c r="J2188" s="42"/>
      <c r="K2188" s="42"/>
      <c r="L2188" s="41" t="str">
        <f t="shared" si="339"/>
        <v/>
      </c>
      <c r="M2188" s="41" t="str">
        <f t="shared" si="340"/>
        <v/>
      </c>
      <c r="N2188" s="22" t="str">
        <f t="shared" si="337"/>
        <v xml:space="preserve"> </v>
      </c>
      <c r="O2188" s="22" t="str">
        <f t="shared" si="336"/>
        <v/>
      </c>
      <c r="P2188" s="22" t="str">
        <f t="shared" si="338"/>
        <v/>
      </c>
      <c r="Q2188" s="22" t="str">
        <f t="shared" si="344"/>
        <v>D2</v>
      </c>
    </row>
    <row r="2189" spans="1:17" x14ac:dyDescent="0.25">
      <c r="A2189" s="125" t="str">
        <f t="shared" si="341"/>
        <v/>
      </c>
      <c r="B2189" s="123" t="str">
        <f t="shared" si="342"/>
        <v/>
      </c>
      <c r="C2189" s="125" t="str">
        <f t="shared" si="343"/>
        <v/>
      </c>
      <c r="D2189" s="42"/>
      <c r="E2189" s="23" t="str">
        <f>IF(D2189="","",VLOOKUP(D2189,MASTERLIST!$A:$E,3,FALSE))</f>
        <v/>
      </c>
      <c r="F2189" s="23" t="str">
        <f>IF(D2189="","",VLOOKUP(D2189,MASTERLIST!$A:$E,4,FALSE))</f>
        <v/>
      </c>
      <c r="G2189" s="23" t="str">
        <f>IF(D2189="","",VLOOKUP(D2189,MASTERLIST!$A:$E,5,FALSE))</f>
        <v/>
      </c>
      <c r="H2189" s="23" t="str">
        <f>IF(D2189="","",VLOOKUP(D2189,MASTERLIST!$A:$E,2,FALSE))</f>
        <v/>
      </c>
      <c r="I2189" s="42"/>
      <c r="J2189" s="42"/>
      <c r="K2189" s="42"/>
      <c r="L2189" s="41" t="str">
        <f t="shared" si="339"/>
        <v/>
      </c>
      <c r="M2189" s="41" t="str">
        <f t="shared" si="340"/>
        <v/>
      </c>
      <c r="N2189" s="22" t="str">
        <f t="shared" si="337"/>
        <v xml:space="preserve"> </v>
      </c>
      <c r="O2189" s="22" t="str">
        <f t="shared" si="336"/>
        <v/>
      </c>
      <c r="P2189" s="22" t="str">
        <f t="shared" si="338"/>
        <v/>
      </c>
      <c r="Q2189" s="22" t="str">
        <f t="shared" si="344"/>
        <v>D2</v>
      </c>
    </row>
    <row r="2190" spans="1:17" x14ac:dyDescent="0.25">
      <c r="A2190" s="125" t="str">
        <f t="shared" si="341"/>
        <v/>
      </c>
      <c r="B2190" s="123" t="str">
        <f t="shared" si="342"/>
        <v/>
      </c>
      <c r="C2190" s="125" t="str">
        <f t="shared" si="343"/>
        <v/>
      </c>
      <c r="D2190" s="42"/>
      <c r="E2190" s="23" t="str">
        <f>IF(D2190="","",VLOOKUP(D2190,MASTERLIST!$A:$E,3,FALSE))</f>
        <v/>
      </c>
      <c r="F2190" s="23" t="str">
        <f>IF(D2190="","",VLOOKUP(D2190,MASTERLIST!$A:$E,4,FALSE))</f>
        <v/>
      </c>
      <c r="G2190" s="23" t="str">
        <f>IF(D2190="","",VLOOKUP(D2190,MASTERLIST!$A:$E,5,FALSE))</f>
        <v/>
      </c>
      <c r="H2190" s="23" t="str">
        <f>IF(D2190="","",VLOOKUP(D2190,MASTERLIST!$A:$E,2,FALSE))</f>
        <v/>
      </c>
      <c r="I2190" s="42"/>
      <c r="J2190" s="42"/>
      <c r="K2190" s="42"/>
      <c r="L2190" s="41" t="str">
        <f t="shared" si="339"/>
        <v/>
      </c>
      <c r="M2190" s="41" t="str">
        <f t="shared" si="340"/>
        <v/>
      </c>
      <c r="N2190" s="22" t="str">
        <f t="shared" si="337"/>
        <v xml:space="preserve"> </v>
      </c>
      <c r="O2190" s="22" t="str">
        <f t="shared" si="336"/>
        <v/>
      </c>
      <c r="P2190" s="22" t="str">
        <f t="shared" si="338"/>
        <v/>
      </c>
      <c r="Q2190" s="22" t="str">
        <f t="shared" si="344"/>
        <v>D2</v>
      </c>
    </row>
    <row r="2191" spans="1:17" x14ac:dyDescent="0.25">
      <c r="A2191" s="125" t="str">
        <f t="shared" si="341"/>
        <v/>
      </c>
      <c r="B2191" s="123" t="str">
        <f t="shared" si="342"/>
        <v/>
      </c>
      <c r="C2191" s="125" t="str">
        <f t="shared" si="343"/>
        <v/>
      </c>
      <c r="D2191" s="42"/>
      <c r="E2191" s="23" t="str">
        <f>IF(D2191="","",VLOOKUP(D2191,MASTERLIST!$A:$E,3,FALSE))</f>
        <v/>
      </c>
      <c r="F2191" s="23" t="str">
        <f>IF(D2191="","",VLOOKUP(D2191,MASTERLIST!$A:$E,4,FALSE))</f>
        <v/>
      </c>
      <c r="G2191" s="23" t="str">
        <f>IF(D2191="","",VLOOKUP(D2191,MASTERLIST!$A:$E,5,FALSE))</f>
        <v/>
      </c>
      <c r="H2191" s="23" t="str">
        <f>IF(D2191="","",VLOOKUP(D2191,MASTERLIST!$A:$E,2,FALSE))</f>
        <v/>
      </c>
      <c r="I2191" s="42"/>
      <c r="J2191" s="42"/>
      <c r="K2191" s="42"/>
      <c r="L2191" s="41" t="str">
        <f t="shared" si="339"/>
        <v/>
      </c>
      <c r="M2191" s="41" t="str">
        <f t="shared" si="340"/>
        <v/>
      </c>
      <c r="N2191" s="22" t="str">
        <f t="shared" si="337"/>
        <v xml:space="preserve"> </v>
      </c>
      <c r="O2191" s="22" t="str">
        <f t="shared" si="336"/>
        <v/>
      </c>
      <c r="P2191" s="22" t="str">
        <f t="shared" si="338"/>
        <v/>
      </c>
      <c r="Q2191" s="22" t="str">
        <f t="shared" si="344"/>
        <v>D2</v>
      </c>
    </row>
    <row r="2192" spans="1:17" x14ac:dyDescent="0.25">
      <c r="A2192" s="125" t="str">
        <f t="shared" si="341"/>
        <v/>
      </c>
      <c r="B2192" s="123" t="str">
        <f t="shared" si="342"/>
        <v/>
      </c>
      <c r="C2192" s="125" t="str">
        <f t="shared" si="343"/>
        <v/>
      </c>
      <c r="D2192" s="42"/>
      <c r="E2192" s="23" t="str">
        <f>IF(D2192="","",VLOOKUP(D2192,MASTERLIST!$A:$E,3,FALSE))</f>
        <v/>
      </c>
      <c r="F2192" s="23" t="str">
        <f>IF(D2192="","",VLOOKUP(D2192,MASTERLIST!$A:$E,4,FALSE))</f>
        <v/>
      </c>
      <c r="G2192" s="23" t="str">
        <f>IF(D2192="","",VLOOKUP(D2192,MASTERLIST!$A:$E,5,FALSE))</f>
        <v/>
      </c>
      <c r="H2192" s="23" t="str">
        <f>IF(D2192="","",VLOOKUP(D2192,MASTERLIST!$A:$E,2,FALSE))</f>
        <v/>
      </c>
      <c r="I2192" s="42"/>
      <c r="J2192" s="42"/>
      <c r="K2192" s="42"/>
      <c r="L2192" s="41" t="str">
        <f t="shared" si="339"/>
        <v/>
      </c>
      <c r="M2192" s="41" t="str">
        <f t="shared" si="340"/>
        <v/>
      </c>
      <c r="N2192" s="22" t="str">
        <f t="shared" si="337"/>
        <v xml:space="preserve"> </v>
      </c>
      <c r="O2192" s="22" t="str">
        <f t="shared" si="336"/>
        <v/>
      </c>
      <c r="P2192" s="22" t="str">
        <f t="shared" si="338"/>
        <v/>
      </c>
      <c r="Q2192" s="22" t="str">
        <f t="shared" si="344"/>
        <v>D2</v>
      </c>
    </row>
    <row r="2193" spans="1:17" x14ac:dyDescent="0.25">
      <c r="A2193" s="125" t="str">
        <f t="shared" si="341"/>
        <v/>
      </c>
      <c r="B2193" s="123" t="str">
        <f t="shared" si="342"/>
        <v/>
      </c>
      <c r="C2193" s="125" t="str">
        <f t="shared" si="343"/>
        <v/>
      </c>
      <c r="D2193" s="42"/>
      <c r="E2193" s="23" t="str">
        <f>IF(D2193="","",VLOOKUP(D2193,MASTERLIST!$A:$E,3,FALSE))</f>
        <v/>
      </c>
      <c r="F2193" s="23" t="str">
        <f>IF(D2193="","",VLOOKUP(D2193,MASTERLIST!$A:$E,4,FALSE))</f>
        <v/>
      </c>
      <c r="G2193" s="23" t="str">
        <f>IF(D2193="","",VLOOKUP(D2193,MASTERLIST!$A:$E,5,FALSE))</f>
        <v/>
      </c>
      <c r="H2193" s="23" t="str">
        <f>IF(D2193="","",VLOOKUP(D2193,MASTERLIST!$A:$E,2,FALSE))</f>
        <v/>
      </c>
      <c r="I2193" s="42"/>
      <c r="J2193" s="42"/>
      <c r="K2193" s="42"/>
      <c r="L2193" s="41" t="str">
        <f t="shared" si="339"/>
        <v/>
      </c>
      <c r="M2193" s="41" t="str">
        <f t="shared" si="340"/>
        <v/>
      </c>
      <c r="N2193" s="22" t="str">
        <f t="shared" si="337"/>
        <v xml:space="preserve"> </v>
      </c>
      <c r="O2193" s="22" t="str">
        <f t="shared" si="336"/>
        <v/>
      </c>
      <c r="P2193" s="22" t="str">
        <f t="shared" si="338"/>
        <v/>
      </c>
      <c r="Q2193" s="22" t="str">
        <f t="shared" si="344"/>
        <v>D2</v>
      </c>
    </row>
    <row r="2194" spans="1:17" x14ac:dyDescent="0.25">
      <c r="A2194" s="125" t="str">
        <f t="shared" si="341"/>
        <v/>
      </c>
      <c r="B2194" s="123" t="str">
        <f t="shared" si="342"/>
        <v/>
      </c>
      <c r="C2194" s="125" t="str">
        <f t="shared" si="343"/>
        <v/>
      </c>
      <c r="D2194" s="42"/>
      <c r="E2194" s="23" t="str">
        <f>IF(D2194="","",VLOOKUP(D2194,MASTERLIST!$A:$E,3,FALSE))</f>
        <v/>
      </c>
      <c r="F2194" s="23" t="str">
        <f>IF(D2194="","",VLOOKUP(D2194,MASTERLIST!$A:$E,4,FALSE))</f>
        <v/>
      </c>
      <c r="G2194" s="23" t="str">
        <f>IF(D2194="","",VLOOKUP(D2194,MASTERLIST!$A:$E,5,FALSE))</f>
        <v/>
      </c>
      <c r="H2194" s="23" t="str">
        <f>IF(D2194="","",VLOOKUP(D2194,MASTERLIST!$A:$E,2,FALSE))</f>
        <v/>
      </c>
      <c r="I2194" s="42"/>
      <c r="J2194" s="42"/>
      <c r="K2194" s="42"/>
      <c r="L2194" s="41" t="str">
        <f t="shared" si="339"/>
        <v/>
      </c>
      <c r="M2194" s="41" t="str">
        <f t="shared" si="340"/>
        <v/>
      </c>
      <c r="N2194" s="22" t="str">
        <f t="shared" si="337"/>
        <v xml:space="preserve"> </v>
      </c>
      <c r="O2194" s="22" t="str">
        <f t="shared" si="336"/>
        <v/>
      </c>
      <c r="P2194" s="22" t="str">
        <f t="shared" si="338"/>
        <v/>
      </c>
      <c r="Q2194" s="22" t="str">
        <f t="shared" si="344"/>
        <v>D2</v>
      </c>
    </row>
    <row r="2195" spans="1:17" x14ac:dyDescent="0.25">
      <c r="A2195" s="125" t="str">
        <f t="shared" si="341"/>
        <v/>
      </c>
      <c r="B2195" s="123" t="str">
        <f t="shared" si="342"/>
        <v/>
      </c>
      <c r="C2195" s="125" t="str">
        <f t="shared" si="343"/>
        <v/>
      </c>
      <c r="D2195" s="42"/>
      <c r="E2195" s="23" t="str">
        <f>IF(D2195="","",VLOOKUP(D2195,MASTERLIST!$A:$E,3,FALSE))</f>
        <v/>
      </c>
      <c r="F2195" s="23" t="str">
        <f>IF(D2195="","",VLOOKUP(D2195,MASTERLIST!$A:$E,4,FALSE))</f>
        <v/>
      </c>
      <c r="G2195" s="23" t="str">
        <f>IF(D2195="","",VLOOKUP(D2195,MASTERLIST!$A:$E,5,FALSE))</f>
        <v/>
      </c>
      <c r="H2195" s="23" t="str">
        <f>IF(D2195="","",VLOOKUP(D2195,MASTERLIST!$A:$E,2,FALSE))</f>
        <v/>
      </c>
      <c r="I2195" s="42"/>
      <c r="J2195" s="42"/>
      <c r="K2195" s="42"/>
      <c r="L2195" s="41" t="str">
        <f t="shared" si="339"/>
        <v/>
      </c>
      <c r="M2195" s="41" t="str">
        <f t="shared" si="340"/>
        <v/>
      </c>
      <c r="N2195" s="22" t="str">
        <f t="shared" si="337"/>
        <v xml:space="preserve"> </v>
      </c>
      <c r="O2195" s="22" t="str">
        <f t="shared" ref="O2195:O2258" si="345">IFERROR(VLOOKUP(G2195,$R$2:$S$15,2,),"")</f>
        <v/>
      </c>
      <c r="P2195" s="22" t="str">
        <f t="shared" si="338"/>
        <v/>
      </c>
      <c r="Q2195" s="22" t="str">
        <f t="shared" si="344"/>
        <v>D2</v>
      </c>
    </row>
    <row r="2196" spans="1:17" x14ac:dyDescent="0.25">
      <c r="A2196" s="125" t="str">
        <f t="shared" si="341"/>
        <v/>
      </c>
      <c r="B2196" s="123" t="str">
        <f t="shared" si="342"/>
        <v/>
      </c>
      <c r="C2196" s="125" t="str">
        <f t="shared" si="343"/>
        <v/>
      </c>
      <c r="D2196" s="42"/>
      <c r="E2196" s="23" t="str">
        <f>IF(D2196="","",VLOOKUP(D2196,MASTERLIST!$A:$E,3,FALSE))</f>
        <v/>
      </c>
      <c r="F2196" s="23" t="str">
        <f>IF(D2196="","",VLOOKUP(D2196,MASTERLIST!$A:$E,4,FALSE))</f>
        <v/>
      </c>
      <c r="G2196" s="23" t="str">
        <f>IF(D2196="","",VLOOKUP(D2196,MASTERLIST!$A:$E,5,FALSE))</f>
        <v/>
      </c>
      <c r="H2196" s="23" t="str">
        <f>IF(D2196="","",VLOOKUP(D2196,MASTERLIST!$A:$E,2,FALSE))</f>
        <v/>
      </c>
      <c r="I2196" s="42"/>
      <c r="J2196" s="42"/>
      <c r="K2196" s="42"/>
      <c r="L2196" s="41" t="str">
        <f t="shared" si="339"/>
        <v/>
      </c>
      <c r="M2196" s="41" t="str">
        <f t="shared" si="340"/>
        <v/>
      </c>
      <c r="N2196" s="22" t="str">
        <f t="shared" si="337"/>
        <v xml:space="preserve"> </v>
      </c>
      <c r="O2196" s="22" t="str">
        <f t="shared" si="345"/>
        <v/>
      </c>
      <c r="P2196" s="22" t="str">
        <f t="shared" si="338"/>
        <v/>
      </c>
      <c r="Q2196" s="22" t="str">
        <f t="shared" si="344"/>
        <v>D2</v>
      </c>
    </row>
    <row r="2197" spans="1:17" x14ac:dyDescent="0.25">
      <c r="A2197" s="125" t="str">
        <f t="shared" si="341"/>
        <v/>
      </c>
      <c r="B2197" s="123" t="str">
        <f t="shared" si="342"/>
        <v/>
      </c>
      <c r="C2197" s="125" t="str">
        <f t="shared" si="343"/>
        <v/>
      </c>
      <c r="D2197" s="42"/>
      <c r="E2197" s="23" t="str">
        <f>IF(D2197="","",VLOOKUP(D2197,MASTERLIST!$A:$E,3,FALSE))</f>
        <v/>
      </c>
      <c r="F2197" s="23" t="str">
        <f>IF(D2197="","",VLOOKUP(D2197,MASTERLIST!$A:$E,4,FALSE))</f>
        <v/>
      </c>
      <c r="G2197" s="23" t="str">
        <f>IF(D2197="","",VLOOKUP(D2197,MASTERLIST!$A:$E,5,FALSE))</f>
        <v/>
      </c>
      <c r="H2197" s="23" t="str">
        <f>IF(D2197="","",VLOOKUP(D2197,MASTERLIST!$A:$E,2,FALSE))</f>
        <v/>
      </c>
      <c r="I2197" s="42"/>
      <c r="J2197" s="42"/>
      <c r="K2197" s="42"/>
      <c r="L2197" s="41" t="str">
        <f t="shared" si="339"/>
        <v/>
      </c>
      <c r="M2197" s="41" t="str">
        <f t="shared" si="340"/>
        <v/>
      </c>
      <c r="N2197" s="22" t="str">
        <f t="shared" si="337"/>
        <v xml:space="preserve"> </v>
      </c>
      <c r="O2197" s="22" t="str">
        <f t="shared" si="345"/>
        <v/>
      </c>
      <c r="P2197" s="22" t="str">
        <f t="shared" si="338"/>
        <v/>
      </c>
      <c r="Q2197" s="22" t="str">
        <f t="shared" si="344"/>
        <v>D2</v>
      </c>
    </row>
    <row r="2198" spans="1:17" x14ac:dyDescent="0.25">
      <c r="A2198" s="125" t="str">
        <f t="shared" si="341"/>
        <v/>
      </c>
      <c r="B2198" s="123" t="str">
        <f t="shared" si="342"/>
        <v/>
      </c>
      <c r="C2198" s="125" t="str">
        <f t="shared" si="343"/>
        <v/>
      </c>
      <c r="D2198" s="42"/>
      <c r="E2198" s="23" t="str">
        <f>IF(D2198="","",VLOOKUP(D2198,MASTERLIST!$A:$E,3,FALSE))</f>
        <v/>
      </c>
      <c r="F2198" s="23" t="str">
        <f>IF(D2198="","",VLOOKUP(D2198,MASTERLIST!$A:$E,4,FALSE))</f>
        <v/>
      </c>
      <c r="G2198" s="23" t="str">
        <f>IF(D2198="","",VLOOKUP(D2198,MASTERLIST!$A:$E,5,FALSE))</f>
        <v/>
      </c>
      <c r="H2198" s="23" t="str">
        <f>IF(D2198="","",VLOOKUP(D2198,MASTERLIST!$A:$E,2,FALSE))</f>
        <v/>
      </c>
      <c r="I2198" s="42"/>
      <c r="J2198" s="42"/>
      <c r="K2198" s="42"/>
      <c r="L2198" s="41" t="str">
        <f t="shared" si="339"/>
        <v/>
      </c>
      <c r="M2198" s="41" t="str">
        <f t="shared" si="340"/>
        <v/>
      </c>
      <c r="N2198" s="22" t="str">
        <f t="shared" si="337"/>
        <v xml:space="preserve"> </v>
      </c>
      <c r="O2198" s="22" t="str">
        <f t="shared" si="345"/>
        <v/>
      </c>
      <c r="P2198" s="22" t="str">
        <f t="shared" si="338"/>
        <v/>
      </c>
      <c r="Q2198" s="22" t="str">
        <f t="shared" si="344"/>
        <v>D2</v>
      </c>
    </row>
    <row r="2199" spans="1:17" x14ac:dyDescent="0.25">
      <c r="A2199" s="125" t="str">
        <f t="shared" si="341"/>
        <v/>
      </c>
      <c r="B2199" s="123" t="str">
        <f t="shared" si="342"/>
        <v/>
      </c>
      <c r="C2199" s="125" t="str">
        <f t="shared" si="343"/>
        <v/>
      </c>
      <c r="D2199" s="42"/>
      <c r="E2199" s="23" t="str">
        <f>IF(D2199="","",VLOOKUP(D2199,MASTERLIST!$A:$E,3,FALSE))</f>
        <v/>
      </c>
      <c r="F2199" s="23" t="str">
        <f>IF(D2199="","",VLOOKUP(D2199,MASTERLIST!$A:$E,4,FALSE))</f>
        <v/>
      </c>
      <c r="G2199" s="23" t="str">
        <f>IF(D2199="","",VLOOKUP(D2199,MASTERLIST!$A:$E,5,FALSE))</f>
        <v/>
      </c>
      <c r="H2199" s="23" t="str">
        <f>IF(D2199="","",VLOOKUP(D2199,MASTERLIST!$A:$E,2,FALSE))</f>
        <v/>
      </c>
      <c r="I2199" s="42"/>
      <c r="J2199" s="42"/>
      <c r="K2199" s="42"/>
      <c r="L2199" s="41" t="str">
        <f t="shared" si="339"/>
        <v/>
      </c>
      <c r="M2199" s="41" t="str">
        <f t="shared" si="340"/>
        <v/>
      </c>
      <c r="N2199" s="22" t="str">
        <f t="shared" si="337"/>
        <v xml:space="preserve"> </v>
      </c>
      <c r="O2199" s="22" t="str">
        <f t="shared" si="345"/>
        <v/>
      </c>
      <c r="P2199" s="22" t="str">
        <f t="shared" si="338"/>
        <v/>
      </c>
      <c r="Q2199" s="22" t="str">
        <f t="shared" si="344"/>
        <v>D2</v>
      </c>
    </row>
    <row r="2200" spans="1:17" x14ac:dyDescent="0.25">
      <c r="A2200" s="125" t="str">
        <f t="shared" si="341"/>
        <v/>
      </c>
      <c r="B2200" s="123" t="str">
        <f t="shared" si="342"/>
        <v/>
      </c>
      <c r="C2200" s="125" t="str">
        <f t="shared" si="343"/>
        <v/>
      </c>
      <c r="D2200" s="42"/>
      <c r="E2200" s="23" t="str">
        <f>IF(D2200="","",VLOOKUP(D2200,MASTERLIST!$A:$E,3,FALSE))</f>
        <v/>
      </c>
      <c r="F2200" s="23" t="str">
        <f>IF(D2200="","",VLOOKUP(D2200,MASTERLIST!$A:$E,4,FALSE))</f>
        <v/>
      </c>
      <c r="G2200" s="23" t="str">
        <f>IF(D2200="","",VLOOKUP(D2200,MASTERLIST!$A:$E,5,FALSE))</f>
        <v/>
      </c>
      <c r="H2200" s="23" t="str">
        <f>IF(D2200="","",VLOOKUP(D2200,MASTERLIST!$A:$E,2,FALSE))</f>
        <v/>
      </c>
      <c r="I2200" s="42"/>
      <c r="J2200" s="42"/>
      <c r="K2200" s="42"/>
      <c r="L2200" s="41" t="str">
        <f t="shared" si="339"/>
        <v/>
      </c>
      <c r="M2200" s="41" t="str">
        <f t="shared" si="340"/>
        <v/>
      </c>
      <c r="N2200" s="22" t="str">
        <f t="shared" si="337"/>
        <v xml:space="preserve"> </v>
      </c>
      <c r="O2200" s="22" t="str">
        <f t="shared" si="345"/>
        <v/>
      </c>
      <c r="P2200" s="22" t="str">
        <f t="shared" si="338"/>
        <v/>
      </c>
      <c r="Q2200" s="22" t="str">
        <f t="shared" si="344"/>
        <v>D2</v>
      </c>
    </row>
    <row r="2201" spans="1:17" x14ac:dyDescent="0.25">
      <c r="A2201" s="125" t="str">
        <f t="shared" si="341"/>
        <v/>
      </c>
      <c r="B2201" s="123" t="str">
        <f t="shared" si="342"/>
        <v/>
      </c>
      <c r="C2201" s="125" t="str">
        <f t="shared" si="343"/>
        <v/>
      </c>
      <c r="D2201" s="42"/>
      <c r="E2201" s="23" t="str">
        <f>IF(D2201="","",VLOOKUP(D2201,MASTERLIST!$A:$E,3,FALSE))</f>
        <v/>
      </c>
      <c r="F2201" s="23" t="str">
        <f>IF(D2201="","",VLOOKUP(D2201,MASTERLIST!$A:$E,4,FALSE))</f>
        <v/>
      </c>
      <c r="G2201" s="23" t="str">
        <f>IF(D2201="","",VLOOKUP(D2201,MASTERLIST!$A:$E,5,FALSE))</f>
        <v/>
      </c>
      <c r="H2201" s="23" t="str">
        <f>IF(D2201="","",VLOOKUP(D2201,MASTERLIST!$A:$E,2,FALSE))</f>
        <v/>
      </c>
      <c r="I2201" s="42"/>
      <c r="J2201" s="42"/>
      <c r="K2201" s="42"/>
      <c r="L2201" s="41" t="str">
        <f t="shared" si="339"/>
        <v/>
      </c>
      <c r="M2201" s="41" t="str">
        <f t="shared" si="340"/>
        <v/>
      </c>
      <c r="N2201" s="22" t="str">
        <f t="shared" si="337"/>
        <v xml:space="preserve"> </v>
      </c>
      <c r="O2201" s="22" t="str">
        <f t="shared" si="345"/>
        <v/>
      </c>
      <c r="P2201" s="22" t="str">
        <f t="shared" si="338"/>
        <v/>
      </c>
      <c r="Q2201" s="22" t="str">
        <f t="shared" si="344"/>
        <v>D2</v>
      </c>
    </row>
    <row r="2202" spans="1:17" x14ac:dyDescent="0.25">
      <c r="A2202" s="125" t="str">
        <f t="shared" si="341"/>
        <v/>
      </c>
      <c r="B2202" s="123" t="str">
        <f t="shared" si="342"/>
        <v/>
      </c>
      <c r="C2202" s="125" t="str">
        <f t="shared" si="343"/>
        <v/>
      </c>
      <c r="D2202" s="42"/>
      <c r="E2202" s="23" t="str">
        <f>IF(D2202="","",VLOOKUP(D2202,MASTERLIST!$A:$E,3,FALSE))</f>
        <v/>
      </c>
      <c r="F2202" s="23" t="str">
        <f>IF(D2202="","",VLOOKUP(D2202,MASTERLIST!$A:$E,4,FALSE))</f>
        <v/>
      </c>
      <c r="G2202" s="23" t="str">
        <f>IF(D2202="","",VLOOKUP(D2202,MASTERLIST!$A:$E,5,FALSE))</f>
        <v/>
      </c>
      <c r="H2202" s="23" t="str">
        <f>IF(D2202="","",VLOOKUP(D2202,MASTERLIST!$A:$E,2,FALSE))</f>
        <v/>
      </c>
      <c r="I2202" s="42"/>
      <c r="J2202" s="42"/>
      <c r="K2202" s="42"/>
      <c r="L2202" s="41" t="str">
        <f t="shared" si="339"/>
        <v/>
      </c>
      <c r="M2202" s="41" t="str">
        <f t="shared" si="340"/>
        <v/>
      </c>
      <c r="N2202" s="22" t="str">
        <f t="shared" ref="N2202:N2265" si="346">CONCATENATE(E2202," ",F2202)</f>
        <v xml:space="preserve"> </v>
      </c>
      <c r="O2202" s="22" t="str">
        <f t="shared" si="345"/>
        <v/>
      </c>
      <c r="P2202" s="22" t="str">
        <f t="shared" ref="P2202:P2265" si="347">IF(I2202="",IF(J2202="","",$J$1),$I$1)</f>
        <v/>
      </c>
      <c r="Q2202" s="22" t="str">
        <f t="shared" si="344"/>
        <v>D2</v>
      </c>
    </row>
    <row r="2203" spans="1:17" x14ac:dyDescent="0.25">
      <c r="A2203" s="125" t="str">
        <f t="shared" si="341"/>
        <v/>
      </c>
      <c r="B2203" s="123" t="str">
        <f t="shared" si="342"/>
        <v/>
      </c>
      <c r="C2203" s="125" t="str">
        <f t="shared" si="343"/>
        <v/>
      </c>
      <c r="D2203" s="42"/>
      <c r="E2203" s="23" t="str">
        <f>IF(D2203="","",VLOOKUP(D2203,MASTERLIST!$A:$E,3,FALSE))</f>
        <v/>
      </c>
      <c r="F2203" s="23" t="str">
        <f>IF(D2203="","",VLOOKUP(D2203,MASTERLIST!$A:$E,4,FALSE))</f>
        <v/>
      </c>
      <c r="G2203" s="23" t="str">
        <f>IF(D2203="","",VLOOKUP(D2203,MASTERLIST!$A:$E,5,FALSE))</f>
        <v/>
      </c>
      <c r="H2203" s="23" t="str">
        <f>IF(D2203="","",VLOOKUP(D2203,MASTERLIST!$A:$E,2,FALSE))</f>
        <v/>
      </c>
      <c r="I2203" s="42"/>
      <c r="J2203" s="42"/>
      <c r="K2203" s="42"/>
      <c r="L2203" s="41" t="str">
        <f t="shared" si="339"/>
        <v/>
      </c>
      <c r="M2203" s="41" t="str">
        <f t="shared" si="340"/>
        <v/>
      </c>
      <c r="N2203" s="22" t="str">
        <f t="shared" si="346"/>
        <v xml:space="preserve"> </v>
      </c>
      <c r="O2203" s="22" t="str">
        <f t="shared" si="345"/>
        <v/>
      </c>
      <c r="P2203" s="22" t="str">
        <f t="shared" si="347"/>
        <v/>
      </c>
      <c r="Q2203" s="22" t="str">
        <f t="shared" si="344"/>
        <v>D2</v>
      </c>
    </row>
    <row r="2204" spans="1:17" x14ac:dyDescent="0.25">
      <c r="A2204" s="125" t="str">
        <f t="shared" si="341"/>
        <v/>
      </c>
      <c r="B2204" s="123" t="str">
        <f t="shared" si="342"/>
        <v/>
      </c>
      <c r="C2204" s="125" t="str">
        <f t="shared" si="343"/>
        <v/>
      </c>
      <c r="D2204" s="42"/>
      <c r="E2204" s="23" t="str">
        <f>IF(D2204="","",VLOOKUP(D2204,MASTERLIST!$A:$E,3,FALSE))</f>
        <v/>
      </c>
      <c r="F2204" s="23" t="str">
        <f>IF(D2204="","",VLOOKUP(D2204,MASTERLIST!$A:$E,4,FALSE))</f>
        <v/>
      </c>
      <c r="G2204" s="23" t="str">
        <f>IF(D2204="","",VLOOKUP(D2204,MASTERLIST!$A:$E,5,FALSE))</f>
        <v/>
      </c>
      <c r="H2204" s="23" t="str">
        <f>IF(D2204="","",VLOOKUP(D2204,MASTERLIST!$A:$E,2,FALSE))</f>
        <v/>
      </c>
      <c r="I2204" s="42"/>
      <c r="J2204" s="42"/>
      <c r="K2204" s="42"/>
      <c r="L2204" s="41" t="str">
        <f t="shared" si="339"/>
        <v/>
      </c>
      <c r="M2204" s="41" t="str">
        <f t="shared" si="340"/>
        <v/>
      </c>
      <c r="N2204" s="22" t="str">
        <f t="shared" si="346"/>
        <v xml:space="preserve"> </v>
      </c>
      <c r="O2204" s="22" t="str">
        <f t="shared" si="345"/>
        <v/>
      </c>
      <c r="P2204" s="22" t="str">
        <f t="shared" si="347"/>
        <v/>
      </c>
      <c r="Q2204" s="22" t="str">
        <f t="shared" si="344"/>
        <v>D2</v>
      </c>
    </row>
    <row r="2205" spans="1:17" x14ac:dyDescent="0.25">
      <c r="A2205" s="125" t="str">
        <f t="shared" si="341"/>
        <v/>
      </c>
      <c r="B2205" s="123" t="str">
        <f t="shared" si="342"/>
        <v/>
      </c>
      <c r="C2205" s="125" t="str">
        <f t="shared" si="343"/>
        <v/>
      </c>
      <c r="D2205" s="42"/>
      <c r="E2205" s="23" t="str">
        <f>IF(D2205="","",VLOOKUP(D2205,MASTERLIST!$A:$E,3,FALSE))</f>
        <v/>
      </c>
      <c r="F2205" s="23" t="str">
        <f>IF(D2205="","",VLOOKUP(D2205,MASTERLIST!$A:$E,4,FALSE))</f>
        <v/>
      </c>
      <c r="G2205" s="23" t="str">
        <f>IF(D2205="","",VLOOKUP(D2205,MASTERLIST!$A:$E,5,FALSE))</f>
        <v/>
      </c>
      <c r="H2205" s="23" t="str">
        <f>IF(D2205="","",VLOOKUP(D2205,MASTERLIST!$A:$E,2,FALSE))</f>
        <v/>
      </c>
      <c r="I2205" s="42"/>
      <c r="J2205" s="42"/>
      <c r="K2205" s="42"/>
      <c r="L2205" s="41" t="str">
        <f t="shared" ref="L2205:L2268" si="348">IF(K2205="","",IF(I2205="",ROUND(HLOOKUP(J2205,kgList,K2205,FALSE),1),ROUND(HLOOKUP(I2205,kgList,K2205,FALSE),1)))</f>
        <v/>
      </c>
      <c r="M2205" s="41" t="str">
        <f t="shared" ref="M2205:M2268" si="349">IF(L2205="","",IF(COUNTA(I2205:J2205)&gt;1,"Edible or Inedible",IF(COUNTA(I2205)=1,L2205*1,IF(COUNTA(J2205)=1,L2205*1,"ERROR"))))</f>
        <v/>
      </c>
      <c r="N2205" s="22" t="str">
        <f t="shared" si="346"/>
        <v xml:space="preserve"> </v>
      </c>
      <c r="O2205" s="22" t="str">
        <f t="shared" si="345"/>
        <v/>
      </c>
      <c r="P2205" s="22" t="str">
        <f t="shared" si="347"/>
        <v/>
      </c>
      <c r="Q2205" s="22" t="str">
        <f t="shared" si="344"/>
        <v>D2</v>
      </c>
    </row>
    <row r="2206" spans="1:17" x14ac:dyDescent="0.25">
      <c r="A2206" s="125" t="str">
        <f t="shared" si="341"/>
        <v/>
      </c>
      <c r="B2206" s="123" t="str">
        <f t="shared" si="342"/>
        <v/>
      </c>
      <c r="C2206" s="125" t="str">
        <f t="shared" si="343"/>
        <v/>
      </c>
      <c r="D2206" s="42"/>
      <c r="E2206" s="23" t="str">
        <f>IF(D2206="","",VLOOKUP(D2206,MASTERLIST!$A:$E,3,FALSE))</f>
        <v/>
      </c>
      <c r="F2206" s="23" t="str">
        <f>IF(D2206="","",VLOOKUP(D2206,MASTERLIST!$A:$E,4,FALSE))</f>
        <v/>
      </c>
      <c r="G2206" s="23" t="str">
        <f>IF(D2206="","",VLOOKUP(D2206,MASTERLIST!$A:$E,5,FALSE))</f>
        <v/>
      </c>
      <c r="H2206" s="23" t="str">
        <f>IF(D2206="","",VLOOKUP(D2206,MASTERLIST!$A:$E,2,FALSE))</f>
        <v/>
      </c>
      <c r="I2206" s="42"/>
      <c r="J2206" s="42"/>
      <c r="K2206" s="42"/>
      <c r="L2206" s="41" t="str">
        <f t="shared" si="348"/>
        <v/>
      </c>
      <c r="M2206" s="41" t="str">
        <f t="shared" si="349"/>
        <v/>
      </c>
      <c r="N2206" s="22" t="str">
        <f t="shared" si="346"/>
        <v xml:space="preserve"> </v>
      </c>
      <c r="O2206" s="22" t="str">
        <f t="shared" si="345"/>
        <v/>
      </c>
      <c r="P2206" s="22" t="str">
        <f t="shared" si="347"/>
        <v/>
      </c>
      <c r="Q2206" s="22" t="str">
        <f t="shared" si="344"/>
        <v>D2</v>
      </c>
    </row>
    <row r="2207" spans="1:17" x14ac:dyDescent="0.25">
      <c r="A2207" s="125" t="str">
        <f t="shared" si="341"/>
        <v/>
      </c>
      <c r="B2207" s="123" t="str">
        <f t="shared" si="342"/>
        <v/>
      </c>
      <c r="C2207" s="125" t="str">
        <f t="shared" si="343"/>
        <v/>
      </c>
      <c r="D2207" s="42"/>
      <c r="E2207" s="23" t="str">
        <f>IF(D2207="","",VLOOKUP(D2207,MASTERLIST!$A:$E,3,FALSE))</f>
        <v/>
      </c>
      <c r="F2207" s="23" t="str">
        <f>IF(D2207="","",VLOOKUP(D2207,MASTERLIST!$A:$E,4,FALSE))</f>
        <v/>
      </c>
      <c r="G2207" s="23" t="str">
        <f>IF(D2207="","",VLOOKUP(D2207,MASTERLIST!$A:$E,5,FALSE))</f>
        <v/>
      </c>
      <c r="H2207" s="23" t="str">
        <f>IF(D2207="","",VLOOKUP(D2207,MASTERLIST!$A:$E,2,FALSE))</f>
        <v/>
      </c>
      <c r="I2207" s="42"/>
      <c r="J2207" s="42"/>
      <c r="K2207" s="42"/>
      <c r="L2207" s="41" t="str">
        <f t="shared" si="348"/>
        <v/>
      </c>
      <c r="M2207" s="41" t="str">
        <f t="shared" si="349"/>
        <v/>
      </c>
      <c r="N2207" s="22" t="str">
        <f t="shared" si="346"/>
        <v xml:space="preserve"> </v>
      </c>
      <c r="O2207" s="22" t="str">
        <f t="shared" si="345"/>
        <v/>
      </c>
      <c r="P2207" s="22" t="str">
        <f t="shared" si="347"/>
        <v/>
      </c>
      <c r="Q2207" s="22" t="str">
        <f t="shared" si="344"/>
        <v>D2</v>
      </c>
    </row>
    <row r="2208" spans="1:17" x14ac:dyDescent="0.25">
      <c r="A2208" s="125" t="str">
        <f t="shared" si="341"/>
        <v/>
      </c>
      <c r="B2208" s="123" t="str">
        <f t="shared" si="342"/>
        <v/>
      </c>
      <c r="C2208" s="125" t="str">
        <f t="shared" si="343"/>
        <v/>
      </c>
      <c r="D2208" s="42"/>
      <c r="E2208" s="23" t="str">
        <f>IF(D2208="","",VLOOKUP(D2208,MASTERLIST!$A:$E,3,FALSE))</f>
        <v/>
      </c>
      <c r="F2208" s="23" t="str">
        <f>IF(D2208="","",VLOOKUP(D2208,MASTERLIST!$A:$E,4,FALSE))</f>
        <v/>
      </c>
      <c r="G2208" s="23" t="str">
        <f>IF(D2208="","",VLOOKUP(D2208,MASTERLIST!$A:$E,5,FALSE))</f>
        <v/>
      </c>
      <c r="H2208" s="23" t="str">
        <f>IF(D2208="","",VLOOKUP(D2208,MASTERLIST!$A:$E,2,FALSE))</f>
        <v/>
      </c>
      <c r="I2208" s="42"/>
      <c r="J2208" s="42"/>
      <c r="K2208" s="42"/>
      <c r="L2208" s="41" t="str">
        <f t="shared" si="348"/>
        <v/>
      </c>
      <c r="M2208" s="41" t="str">
        <f t="shared" si="349"/>
        <v/>
      </c>
      <c r="N2208" s="22" t="str">
        <f t="shared" si="346"/>
        <v xml:space="preserve"> </v>
      </c>
      <c r="O2208" s="22" t="str">
        <f t="shared" si="345"/>
        <v/>
      </c>
      <c r="P2208" s="22" t="str">
        <f t="shared" si="347"/>
        <v/>
      </c>
      <c r="Q2208" s="22" t="str">
        <f t="shared" si="344"/>
        <v>D2</v>
      </c>
    </row>
    <row r="2209" spans="1:17" x14ac:dyDescent="0.25">
      <c r="A2209" s="125" t="str">
        <f t="shared" si="341"/>
        <v/>
      </c>
      <c r="B2209" s="123" t="str">
        <f t="shared" si="342"/>
        <v/>
      </c>
      <c r="C2209" s="125" t="str">
        <f t="shared" si="343"/>
        <v/>
      </c>
      <c r="D2209" s="42"/>
      <c r="E2209" s="23" t="str">
        <f>IF(D2209="","",VLOOKUP(D2209,MASTERLIST!$A:$E,3,FALSE))</f>
        <v/>
      </c>
      <c r="F2209" s="23" t="str">
        <f>IF(D2209="","",VLOOKUP(D2209,MASTERLIST!$A:$E,4,FALSE))</f>
        <v/>
      </c>
      <c r="G2209" s="23" t="str">
        <f>IF(D2209="","",VLOOKUP(D2209,MASTERLIST!$A:$E,5,FALSE))</f>
        <v/>
      </c>
      <c r="H2209" s="23" t="str">
        <f>IF(D2209="","",VLOOKUP(D2209,MASTERLIST!$A:$E,2,FALSE))</f>
        <v/>
      </c>
      <c r="I2209" s="42"/>
      <c r="J2209" s="42"/>
      <c r="K2209" s="42"/>
      <c r="L2209" s="41" t="str">
        <f t="shared" si="348"/>
        <v/>
      </c>
      <c r="M2209" s="41" t="str">
        <f t="shared" si="349"/>
        <v/>
      </c>
      <c r="N2209" s="22" t="str">
        <f t="shared" si="346"/>
        <v xml:space="preserve"> </v>
      </c>
      <c r="O2209" s="22" t="str">
        <f t="shared" si="345"/>
        <v/>
      </c>
      <c r="P2209" s="22" t="str">
        <f t="shared" si="347"/>
        <v/>
      </c>
      <c r="Q2209" s="22" t="str">
        <f t="shared" si="344"/>
        <v>D2</v>
      </c>
    </row>
    <row r="2210" spans="1:17" x14ac:dyDescent="0.25">
      <c r="A2210" s="125" t="str">
        <f t="shared" si="341"/>
        <v/>
      </c>
      <c r="B2210" s="123" t="str">
        <f t="shared" si="342"/>
        <v/>
      </c>
      <c r="C2210" s="125" t="str">
        <f t="shared" si="343"/>
        <v/>
      </c>
      <c r="D2210" s="42"/>
      <c r="E2210" s="23" t="str">
        <f>IF(D2210="","",VLOOKUP(D2210,MASTERLIST!$A:$E,3,FALSE))</f>
        <v/>
      </c>
      <c r="F2210" s="23" t="str">
        <f>IF(D2210="","",VLOOKUP(D2210,MASTERLIST!$A:$E,4,FALSE))</f>
        <v/>
      </c>
      <c r="G2210" s="23" t="str">
        <f>IF(D2210="","",VLOOKUP(D2210,MASTERLIST!$A:$E,5,FALSE))</f>
        <v/>
      </c>
      <c r="H2210" s="23" t="str">
        <f>IF(D2210="","",VLOOKUP(D2210,MASTERLIST!$A:$E,2,FALSE))</f>
        <v/>
      </c>
      <c r="I2210" s="42"/>
      <c r="J2210" s="42"/>
      <c r="K2210" s="42"/>
      <c r="L2210" s="41" t="str">
        <f t="shared" si="348"/>
        <v/>
      </c>
      <c r="M2210" s="41" t="str">
        <f t="shared" si="349"/>
        <v/>
      </c>
      <c r="N2210" s="22" t="str">
        <f t="shared" si="346"/>
        <v xml:space="preserve"> </v>
      </c>
      <c r="O2210" s="22" t="str">
        <f t="shared" si="345"/>
        <v/>
      </c>
      <c r="P2210" s="22" t="str">
        <f t="shared" si="347"/>
        <v/>
      </c>
      <c r="Q2210" s="22" t="str">
        <f t="shared" si="344"/>
        <v>D2</v>
      </c>
    </row>
    <row r="2211" spans="1:17" x14ac:dyDescent="0.25">
      <c r="A2211" s="125" t="str">
        <f t="shared" si="341"/>
        <v/>
      </c>
      <c r="B2211" s="123" t="str">
        <f t="shared" si="342"/>
        <v/>
      </c>
      <c r="C2211" s="125" t="str">
        <f t="shared" si="343"/>
        <v/>
      </c>
      <c r="D2211" s="42"/>
      <c r="E2211" s="23" t="str">
        <f>IF(D2211="","",VLOOKUP(D2211,MASTERLIST!$A:$E,3,FALSE))</f>
        <v/>
      </c>
      <c r="F2211" s="23" t="str">
        <f>IF(D2211="","",VLOOKUP(D2211,MASTERLIST!$A:$E,4,FALSE))</f>
        <v/>
      </c>
      <c r="G2211" s="23" t="str">
        <f>IF(D2211="","",VLOOKUP(D2211,MASTERLIST!$A:$E,5,FALSE))</f>
        <v/>
      </c>
      <c r="H2211" s="23" t="str">
        <f>IF(D2211="","",VLOOKUP(D2211,MASTERLIST!$A:$E,2,FALSE))</f>
        <v/>
      </c>
      <c r="I2211" s="42"/>
      <c r="J2211" s="42"/>
      <c r="K2211" s="42"/>
      <c r="L2211" s="41" t="str">
        <f t="shared" si="348"/>
        <v/>
      </c>
      <c r="M2211" s="41" t="str">
        <f t="shared" si="349"/>
        <v/>
      </c>
      <c r="N2211" s="22" t="str">
        <f t="shared" si="346"/>
        <v xml:space="preserve"> </v>
      </c>
      <c r="O2211" s="22" t="str">
        <f t="shared" si="345"/>
        <v/>
      </c>
      <c r="P2211" s="22" t="str">
        <f t="shared" si="347"/>
        <v/>
      </c>
      <c r="Q2211" s="22" t="str">
        <f t="shared" si="344"/>
        <v>D2</v>
      </c>
    </row>
    <row r="2212" spans="1:17" x14ac:dyDescent="0.25">
      <c r="A2212" s="125" t="str">
        <f t="shared" ref="A2212:A2275" si="350">IF(D2212="","",A2211)</f>
        <v/>
      </c>
      <c r="B2212" s="123" t="str">
        <f t="shared" ref="B2212:B2275" si="351">IF(D2212="","",B2211)</f>
        <v/>
      </c>
      <c r="C2212" s="125" t="str">
        <f t="shared" ref="C2212:C2275" si="352">IF(D2212="","",C2211)</f>
        <v/>
      </c>
      <c r="D2212" s="42"/>
      <c r="E2212" s="23" t="str">
        <f>IF(D2212="","",VLOOKUP(D2212,MASTERLIST!$A:$E,3,FALSE))</f>
        <v/>
      </c>
      <c r="F2212" s="23" t="str">
        <f>IF(D2212="","",VLOOKUP(D2212,MASTERLIST!$A:$E,4,FALSE))</f>
        <v/>
      </c>
      <c r="G2212" s="23" t="str">
        <f>IF(D2212="","",VLOOKUP(D2212,MASTERLIST!$A:$E,5,FALSE))</f>
        <v/>
      </c>
      <c r="H2212" s="23" t="str">
        <f>IF(D2212="","",VLOOKUP(D2212,MASTERLIST!$A:$E,2,FALSE))</f>
        <v/>
      </c>
      <c r="I2212" s="42"/>
      <c r="J2212" s="42"/>
      <c r="K2212" s="42"/>
      <c r="L2212" s="41" t="str">
        <f t="shared" si="348"/>
        <v/>
      </c>
      <c r="M2212" s="41" t="str">
        <f t="shared" si="349"/>
        <v/>
      </c>
      <c r="N2212" s="22" t="str">
        <f t="shared" si="346"/>
        <v xml:space="preserve"> </v>
      </c>
      <c r="O2212" s="22" t="str">
        <f t="shared" si="345"/>
        <v/>
      </c>
      <c r="P2212" s="22" t="str">
        <f t="shared" si="347"/>
        <v/>
      </c>
      <c r="Q2212" s="22" t="str">
        <f t="shared" si="344"/>
        <v>D2</v>
      </c>
    </row>
    <row r="2213" spans="1:17" x14ac:dyDescent="0.25">
      <c r="A2213" s="125" t="str">
        <f t="shared" si="350"/>
        <v/>
      </c>
      <c r="B2213" s="123" t="str">
        <f t="shared" si="351"/>
        <v/>
      </c>
      <c r="C2213" s="125" t="str">
        <f t="shared" si="352"/>
        <v/>
      </c>
      <c r="D2213" s="42"/>
      <c r="E2213" s="23" t="str">
        <f>IF(D2213="","",VLOOKUP(D2213,MASTERLIST!$A:$E,3,FALSE))</f>
        <v/>
      </c>
      <c r="F2213" s="23" t="str">
        <f>IF(D2213="","",VLOOKUP(D2213,MASTERLIST!$A:$E,4,FALSE))</f>
        <v/>
      </c>
      <c r="G2213" s="23" t="str">
        <f>IF(D2213="","",VLOOKUP(D2213,MASTERLIST!$A:$E,5,FALSE))</f>
        <v/>
      </c>
      <c r="H2213" s="23" t="str">
        <f>IF(D2213="","",VLOOKUP(D2213,MASTERLIST!$A:$E,2,FALSE))</f>
        <v/>
      </c>
      <c r="I2213" s="42"/>
      <c r="J2213" s="42"/>
      <c r="K2213" s="42"/>
      <c r="L2213" s="41" t="str">
        <f t="shared" si="348"/>
        <v/>
      </c>
      <c r="M2213" s="41" t="str">
        <f t="shared" si="349"/>
        <v/>
      </c>
      <c r="N2213" s="22" t="str">
        <f t="shared" si="346"/>
        <v xml:space="preserve"> </v>
      </c>
      <c r="O2213" s="22" t="str">
        <f t="shared" si="345"/>
        <v/>
      </c>
      <c r="P2213" s="22" t="str">
        <f t="shared" si="347"/>
        <v/>
      </c>
      <c r="Q2213" s="22" t="str">
        <f t="shared" si="344"/>
        <v>D2</v>
      </c>
    </row>
    <row r="2214" spans="1:17" x14ac:dyDescent="0.25">
      <c r="A2214" s="125" t="str">
        <f t="shared" si="350"/>
        <v/>
      </c>
      <c r="B2214" s="123" t="str">
        <f t="shared" si="351"/>
        <v/>
      </c>
      <c r="C2214" s="125" t="str">
        <f t="shared" si="352"/>
        <v/>
      </c>
      <c r="D2214" s="42"/>
      <c r="E2214" s="23" t="str">
        <f>IF(D2214="","",VLOOKUP(D2214,MASTERLIST!$A:$E,3,FALSE))</f>
        <v/>
      </c>
      <c r="F2214" s="23" t="str">
        <f>IF(D2214="","",VLOOKUP(D2214,MASTERLIST!$A:$E,4,FALSE))</f>
        <v/>
      </c>
      <c r="G2214" s="23" t="str">
        <f>IF(D2214="","",VLOOKUP(D2214,MASTERLIST!$A:$E,5,FALSE))</f>
        <v/>
      </c>
      <c r="H2214" s="23" t="str">
        <f>IF(D2214="","",VLOOKUP(D2214,MASTERLIST!$A:$E,2,FALSE))</f>
        <v/>
      </c>
      <c r="I2214" s="42"/>
      <c r="J2214" s="42"/>
      <c r="K2214" s="42"/>
      <c r="L2214" s="41" t="str">
        <f t="shared" si="348"/>
        <v/>
      </c>
      <c r="M2214" s="41" t="str">
        <f t="shared" si="349"/>
        <v/>
      </c>
      <c r="N2214" s="22" t="str">
        <f t="shared" si="346"/>
        <v xml:space="preserve"> </v>
      </c>
      <c r="O2214" s="22" t="str">
        <f t="shared" si="345"/>
        <v/>
      </c>
      <c r="P2214" s="22" t="str">
        <f t="shared" si="347"/>
        <v/>
      </c>
      <c r="Q2214" s="22" t="str">
        <f t="shared" si="344"/>
        <v>D2</v>
      </c>
    </row>
    <row r="2215" spans="1:17" x14ac:dyDescent="0.25">
      <c r="A2215" s="125" t="str">
        <f t="shared" si="350"/>
        <v/>
      </c>
      <c r="B2215" s="123" t="str">
        <f t="shared" si="351"/>
        <v/>
      </c>
      <c r="C2215" s="125" t="str">
        <f t="shared" si="352"/>
        <v/>
      </c>
      <c r="D2215" s="42"/>
      <c r="E2215" s="23" t="str">
        <f>IF(D2215="","",VLOOKUP(D2215,MASTERLIST!$A:$E,3,FALSE))</f>
        <v/>
      </c>
      <c r="F2215" s="23" t="str">
        <f>IF(D2215="","",VLOOKUP(D2215,MASTERLIST!$A:$E,4,FALSE))</f>
        <v/>
      </c>
      <c r="G2215" s="23" t="str">
        <f>IF(D2215="","",VLOOKUP(D2215,MASTERLIST!$A:$E,5,FALSE))</f>
        <v/>
      </c>
      <c r="H2215" s="23" t="str">
        <f>IF(D2215="","",VLOOKUP(D2215,MASTERLIST!$A:$E,2,FALSE))</f>
        <v/>
      </c>
      <c r="I2215" s="42"/>
      <c r="J2215" s="42"/>
      <c r="K2215" s="42"/>
      <c r="L2215" s="41" t="str">
        <f t="shared" si="348"/>
        <v/>
      </c>
      <c r="M2215" s="41" t="str">
        <f t="shared" si="349"/>
        <v/>
      </c>
      <c r="N2215" s="22" t="str">
        <f t="shared" si="346"/>
        <v xml:space="preserve"> </v>
      </c>
      <c r="O2215" s="22" t="str">
        <f t="shared" si="345"/>
        <v/>
      </c>
      <c r="P2215" s="22" t="str">
        <f t="shared" si="347"/>
        <v/>
      </c>
      <c r="Q2215" s="22" t="str">
        <f t="shared" si="344"/>
        <v>D2</v>
      </c>
    </row>
    <row r="2216" spans="1:17" x14ac:dyDescent="0.25">
      <c r="A2216" s="125" t="str">
        <f t="shared" si="350"/>
        <v/>
      </c>
      <c r="B2216" s="123" t="str">
        <f t="shared" si="351"/>
        <v/>
      </c>
      <c r="C2216" s="125" t="str">
        <f t="shared" si="352"/>
        <v/>
      </c>
      <c r="D2216" s="42"/>
      <c r="E2216" s="23" t="str">
        <f>IF(D2216="","",VLOOKUP(D2216,MASTERLIST!$A:$E,3,FALSE))</f>
        <v/>
      </c>
      <c r="F2216" s="23" t="str">
        <f>IF(D2216="","",VLOOKUP(D2216,MASTERLIST!$A:$E,4,FALSE))</f>
        <v/>
      </c>
      <c r="G2216" s="23" t="str">
        <f>IF(D2216="","",VLOOKUP(D2216,MASTERLIST!$A:$E,5,FALSE))</f>
        <v/>
      </c>
      <c r="H2216" s="23" t="str">
        <f>IF(D2216="","",VLOOKUP(D2216,MASTERLIST!$A:$E,2,FALSE))</f>
        <v/>
      </c>
      <c r="I2216" s="42"/>
      <c r="J2216" s="42"/>
      <c r="K2216" s="42"/>
      <c r="L2216" s="41" t="str">
        <f t="shared" si="348"/>
        <v/>
      </c>
      <c r="M2216" s="41" t="str">
        <f t="shared" si="349"/>
        <v/>
      </c>
      <c r="N2216" s="22" t="str">
        <f t="shared" si="346"/>
        <v xml:space="preserve"> </v>
      </c>
      <c r="O2216" s="22" t="str">
        <f t="shared" si="345"/>
        <v/>
      </c>
      <c r="P2216" s="22" t="str">
        <f t="shared" si="347"/>
        <v/>
      </c>
      <c r="Q2216" s="22" t="str">
        <f t="shared" si="344"/>
        <v>D2</v>
      </c>
    </row>
    <row r="2217" spans="1:17" x14ac:dyDescent="0.25">
      <c r="A2217" s="125" t="str">
        <f t="shared" si="350"/>
        <v/>
      </c>
      <c r="B2217" s="123" t="str">
        <f t="shared" si="351"/>
        <v/>
      </c>
      <c r="C2217" s="125" t="str">
        <f t="shared" si="352"/>
        <v/>
      </c>
      <c r="D2217" s="42"/>
      <c r="E2217" s="23" t="str">
        <f>IF(D2217="","",VLOOKUP(D2217,MASTERLIST!$A:$E,3,FALSE))</f>
        <v/>
      </c>
      <c r="F2217" s="23" t="str">
        <f>IF(D2217="","",VLOOKUP(D2217,MASTERLIST!$A:$E,4,FALSE))</f>
        <v/>
      </c>
      <c r="G2217" s="23" t="str">
        <f>IF(D2217="","",VLOOKUP(D2217,MASTERLIST!$A:$E,5,FALSE))</f>
        <v/>
      </c>
      <c r="H2217" s="23" t="str">
        <f>IF(D2217="","",VLOOKUP(D2217,MASTERLIST!$A:$E,2,FALSE))</f>
        <v/>
      </c>
      <c r="I2217" s="42"/>
      <c r="J2217" s="42"/>
      <c r="K2217" s="42"/>
      <c r="L2217" s="41" t="str">
        <f t="shared" si="348"/>
        <v/>
      </c>
      <c r="M2217" s="41" t="str">
        <f t="shared" si="349"/>
        <v/>
      </c>
      <c r="N2217" s="22" t="str">
        <f t="shared" si="346"/>
        <v xml:space="preserve"> </v>
      </c>
      <c r="O2217" s="22" t="str">
        <f t="shared" si="345"/>
        <v/>
      </c>
      <c r="P2217" s="22" t="str">
        <f t="shared" si="347"/>
        <v/>
      </c>
      <c r="Q2217" s="22" t="str">
        <f t="shared" si="344"/>
        <v>D2</v>
      </c>
    </row>
    <row r="2218" spans="1:17" x14ac:dyDescent="0.25">
      <c r="A2218" s="125" t="str">
        <f t="shared" si="350"/>
        <v/>
      </c>
      <c r="B2218" s="123" t="str">
        <f t="shared" si="351"/>
        <v/>
      </c>
      <c r="C2218" s="125" t="str">
        <f t="shared" si="352"/>
        <v/>
      </c>
      <c r="D2218" s="42"/>
      <c r="E2218" s="23" t="str">
        <f>IF(D2218="","",VLOOKUP(D2218,MASTERLIST!$A:$E,3,FALSE))</f>
        <v/>
      </c>
      <c r="F2218" s="23" t="str">
        <f>IF(D2218="","",VLOOKUP(D2218,MASTERLIST!$A:$E,4,FALSE))</f>
        <v/>
      </c>
      <c r="G2218" s="23" t="str">
        <f>IF(D2218="","",VLOOKUP(D2218,MASTERLIST!$A:$E,5,FALSE))</f>
        <v/>
      </c>
      <c r="H2218" s="23" t="str">
        <f>IF(D2218="","",VLOOKUP(D2218,MASTERLIST!$A:$E,2,FALSE))</f>
        <v/>
      </c>
      <c r="I2218" s="42"/>
      <c r="J2218" s="42"/>
      <c r="K2218" s="42"/>
      <c r="L2218" s="41" t="str">
        <f t="shared" si="348"/>
        <v/>
      </c>
      <c r="M2218" s="41" t="str">
        <f t="shared" si="349"/>
        <v/>
      </c>
      <c r="N2218" s="22" t="str">
        <f t="shared" si="346"/>
        <v xml:space="preserve"> </v>
      </c>
      <c r="O2218" s="22" t="str">
        <f t="shared" si="345"/>
        <v/>
      </c>
      <c r="P2218" s="22" t="str">
        <f t="shared" si="347"/>
        <v/>
      </c>
      <c r="Q2218" s="22" t="str">
        <f t="shared" si="344"/>
        <v>D2</v>
      </c>
    </row>
    <row r="2219" spans="1:17" x14ac:dyDescent="0.25">
      <c r="A2219" s="125" t="str">
        <f t="shared" si="350"/>
        <v/>
      </c>
      <c r="B2219" s="123" t="str">
        <f t="shared" si="351"/>
        <v/>
      </c>
      <c r="C2219" s="125" t="str">
        <f t="shared" si="352"/>
        <v/>
      </c>
      <c r="D2219" s="42"/>
      <c r="E2219" s="23" t="str">
        <f>IF(D2219="","",VLOOKUP(D2219,MASTERLIST!$A:$E,3,FALSE))</f>
        <v/>
      </c>
      <c r="F2219" s="23" t="str">
        <f>IF(D2219="","",VLOOKUP(D2219,MASTERLIST!$A:$E,4,FALSE))</f>
        <v/>
      </c>
      <c r="G2219" s="23" t="str">
        <f>IF(D2219="","",VLOOKUP(D2219,MASTERLIST!$A:$E,5,FALSE))</f>
        <v/>
      </c>
      <c r="H2219" s="23" t="str">
        <f>IF(D2219="","",VLOOKUP(D2219,MASTERLIST!$A:$E,2,FALSE))</f>
        <v/>
      </c>
      <c r="I2219" s="42"/>
      <c r="J2219" s="42"/>
      <c r="K2219" s="42"/>
      <c r="L2219" s="41" t="str">
        <f t="shared" si="348"/>
        <v/>
      </c>
      <c r="M2219" s="41" t="str">
        <f t="shared" si="349"/>
        <v/>
      </c>
      <c r="N2219" s="22" t="str">
        <f t="shared" si="346"/>
        <v xml:space="preserve"> </v>
      </c>
      <c r="O2219" s="22" t="str">
        <f t="shared" si="345"/>
        <v/>
      </c>
      <c r="P2219" s="22" t="str">
        <f t="shared" si="347"/>
        <v/>
      </c>
      <c r="Q2219" s="22" t="str">
        <f t="shared" si="344"/>
        <v>D2</v>
      </c>
    </row>
    <row r="2220" spans="1:17" x14ac:dyDescent="0.25">
      <c r="A2220" s="125" t="str">
        <f t="shared" si="350"/>
        <v/>
      </c>
      <c r="B2220" s="123" t="str">
        <f t="shared" si="351"/>
        <v/>
      </c>
      <c r="C2220" s="125" t="str">
        <f t="shared" si="352"/>
        <v/>
      </c>
      <c r="D2220" s="42"/>
      <c r="E2220" s="23" t="str">
        <f>IF(D2220="","",VLOOKUP(D2220,MASTERLIST!$A:$E,3,FALSE))</f>
        <v/>
      </c>
      <c r="F2220" s="23" t="str">
        <f>IF(D2220="","",VLOOKUP(D2220,MASTERLIST!$A:$E,4,FALSE))</f>
        <v/>
      </c>
      <c r="G2220" s="23" t="str">
        <f>IF(D2220="","",VLOOKUP(D2220,MASTERLIST!$A:$E,5,FALSE))</f>
        <v/>
      </c>
      <c r="H2220" s="23" t="str">
        <f>IF(D2220="","",VLOOKUP(D2220,MASTERLIST!$A:$E,2,FALSE))</f>
        <v/>
      </c>
      <c r="I2220" s="42"/>
      <c r="J2220" s="42"/>
      <c r="K2220" s="42"/>
      <c r="L2220" s="41" t="str">
        <f t="shared" si="348"/>
        <v/>
      </c>
      <c r="M2220" s="41" t="str">
        <f t="shared" si="349"/>
        <v/>
      </c>
      <c r="N2220" s="22" t="str">
        <f t="shared" si="346"/>
        <v xml:space="preserve"> </v>
      </c>
      <c r="O2220" s="22" t="str">
        <f t="shared" si="345"/>
        <v/>
      </c>
      <c r="P2220" s="22" t="str">
        <f t="shared" si="347"/>
        <v/>
      </c>
      <c r="Q2220" s="22" t="str">
        <f t="shared" si="344"/>
        <v>D2</v>
      </c>
    </row>
    <row r="2221" spans="1:17" x14ac:dyDescent="0.25">
      <c r="A2221" s="125" t="str">
        <f t="shared" si="350"/>
        <v/>
      </c>
      <c r="B2221" s="123" t="str">
        <f t="shared" si="351"/>
        <v/>
      </c>
      <c r="C2221" s="125" t="str">
        <f t="shared" si="352"/>
        <v/>
      </c>
      <c r="D2221" s="42"/>
      <c r="E2221" s="23" t="str">
        <f>IF(D2221="","",VLOOKUP(D2221,MASTERLIST!$A:$E,3,FALSE))</f>
        <v/>
      </c>
      <c r="F2221" s="23" t="str">
        <f>IF(D2221="","",VLOOKUP(D2221,MASTERLIST!$A:$E,4,FALSE))</f>
        <v/>
      </c>
      <c r="G2221" s="23" t="str">
        <f>IF(D2221="","",VLOOKUP(D2221,MASTERLIST!$A:$E,5,FALSE))</f>
        <v/>
      </c>
      <c r="H2221" s="23" t="str">
        <f>IF(D2221="","",VLOOKUP(D2221,MASTERLIST!$A:$E,2,FALSE))</f>
        <v/>
      </c>
      <c r="I2221" s="42"/>
      <c r="J2221" s="42"/>
      <c r="K2221" s="42"/>
      <c r="L2221" s="41" t="str">
        <f t="shared" si="348"/>
        <v/>
      </c>
      <c r="M2221" s="41" t="str">
        <f t="shared" si="349"/>
        <v/>
      </c>
      <c r="N2221" s="22" t="str">
        <f t="shared" si="346"/>
        <v xml:space="preserve"> </v>
      </c>
      <c r="O2221" s="22" t="str">
        <f t="shared" si="345"/>
        <v/>
      </c>
      <c r="P2221" s="22" t="str">
        <f t="shared" si="347"/>
        <v/>
      </c>
      <c r="Q2221" s="22" t="str">
        <f t="shared" si="344"/>
        <v>D2</v>
      </c>
    </row>
    <row r="2222" spans="1:17" x14ac:dyDescent="0.25">
      <c r="A2222" s="125" t="str">
        <f t="shared" si="350"/>
        <v/>
      </c>
      <c r="B2222" s="123" t="str">
        <f t="shared" si="351"/>
        <v/>
      </c>
      <c r="C2222" s="125" t="str">
        <f t="shared" si="352"/>
        <v/>
      </c>
      <c r="D2222" s="42"/>
      <c r="E2222" s="23" t="str">
        <f>IF(D2222="","",VLOOKUP(D2222,MASTERLIST!$A:$E,3,FALSE))</f>
        <v/>
      </c>
      <c r="F2222" s="23" t="str">
        <f>IF(D2222="","",VLOOKUP(D2222,MASTERLIST!$A:$E,4,FALSE))</f>
        <v/>
      </c>
      <c r="G2222" s="23" t="str">
        <f>IF(D2222="","",VLOOKUP(D2222,MASTERLIST!$A:$E,5,FALSE))</f>
        <v/>
      </c>
      <c r="H2222" s="23" t="str">
        <f>IF(D2222="","",VLOOKUP(D2222,MASTERLIST!$A:$E,2,FALSE))</f>
        <v/>
      </c>
      <c r="I2222" s="42"/>
      <c r="J2222" s="42"/>
      <c r="K2222" s="42"/>
      <c r="L2222" s="41" t="str">
        <f t="shared" si="348"/>
        <v/>
      </c>
      <c r="M2222" s="41" t="str">
        <f t="shared" si="349"/>
        <v/>
      </c>
      <c r="N2222" s="22" t="str">
        <f t="shared" si="346"/>
        <v xml:space="preserve"> </v>
      </c>
      <c r="O2222" s="22" t="str">
        <f t="shared" si="345"/>
        <v/>
      </c>
      <c r="P2222" s="22" t="str">
        <f t="shared" si="347"/>
        <v/>
      </c>
      <c r="Q2222" s="22" t="str">
        <f t="shared" si="344"/>
        <v>D2</v>
      </c>
    </row>
    <row r="2223" spans="1:17" x14ac:dyDescent="0.25">
      <c r="A2223" s="125" t="str">
        <f t="shared" si="350"/>
        <v/>
      </c>
      <c r="B2223" s="123" t="str">
        <f t="shared" si="351"/>
        <v/>
      </c>
      <c r="C2223" s="125" t="str">
        <f t="shared" si="352"/>
        <v/>
      </c>
      <c r="D2223" s="42"/>
      <c r="E2223" s="23" t="str">
        <f>IF(D2223="","",VLOOKUP(D2223,MASTERLIST!$A:$E,3,FALSE))</f>
        <v/>
      </c>
      <c r="F2223" s="23" t="str">
        <f>IF(D2223="","",VLOOKUP(D2223,MASTERLIST!$A:$E,4,FALSE))</f>
        <v/>
      </c>
      <c r="G2223" s="23" t="str">
        <f>IF(D2223="","",VLOOKUP(D2223,MASTERLIST!$A:$E,5,FALSE))</f>
        <v/>
      </c>
      <c r="H2223" s="23" t="str">
        <f>IF(D2223="","",VLOOKUP(D2223,MASTERLIST!$A:$E,2,FALSE))</f>
        <v/>
      </c>
      <c r="I2223" s="42"/>
      <c r="J2223" s="42"/>
      <c r="K2223" s="42"/>
      <c r="L2223" s="41" t="str">
        <f t="shared" si="348"/>
        <v/>
      </c>
      <c r="M2223" s="41" t="str">
        <f t="shared" si="349"/>
        <v/>
      </c>
      <c r="N2223" s="22" t="str">
        <f t="shared" si="346"/>
        <v xml:space="preserve"> </v>
      </c>
      <c r="O2223" s="22" t="str">
        <f t="shared" si="345"/>
        <v/>
      </c>
      <c r="P2223" s="22" t="str">
        <f t="shared" si="347"/>
        <v/>
      </c>
      <c r="Q2223" s="22" t="str">
        <f t="shared" si="344"/>
        <v>D2</v>
      </c>
    </row>
    <row r="2224" spans="1:17" x14ac:dyDescent="0.25">
      <c r="A2224" s="125" t="str">
        <f t="shared" si="350"/>
        <v/>
      </c>
      <c r="B2224" s="123" t="str">
        <f t="shared" si="351"/>
        <v/>
      </c>
      <c r="C2224" s="125" t="str">
        <f t="shared" si="352"/>
        <v/>
      </c>
      <c r="D2224" s="42"/>
      <c r="E2224" s="23" t="str">
        <f>IF(D2224="","",VLOOKUP(D2224,MASTERLIST!$A:$E,3,FALSE))</f>
        <v/>
      </c>
      <c r="F2224" s="23" t="str">
        <f>IF(D2224="","",VLOOKUP(D2224,MASTERLIST!$A:$E,4,FALSE))</f>
        <v/>
      </c>
      <c r="G2224" s="23" t="str">
        <f>IF(D2224="","",VLOOKUP(D2224,MASTERLIST!$A:$E,5,FALSE))</f>
        <v/>
      </c>
      <c r="H2224" s="23" t="str">
        <f>IF(D2224="","",VLOOKUP(D2224,MASTERLIST!$A:$E,2,FALSE))</f>
        <v/>
      </c>
      <c r="I2224" s="42"/>
      <c r="J2224" s="42"/>
      <c r="K2224" s="42"/>
      <c r="L2224" s="41" t="str">
        <f t="shared" si="348"/>
        <v/>
      </c>
      <c r="M2224" s="41" t="str">
        <f t="shared" si="349"/>
        <v/>
      </c>
      <c r="N2224" s="22" t="str">
        <f t="shared" si="346"/>
        <v xml:space="preserve"> </v>
      </c>
      <c r="O2224" s="22" t="str">
        <f t="shared" si="345"/>
        <v/>
      </c>
      <c r="P2224" s="22" t="str">
        <f t="shared" si="347"/>
        <v/>
      </c>
      <c r="Q2224" s="22" t="str">
        <f t="shared" si="344"/>
        <v>D2</v>
      </c>
    </row>
    <row r="2225" spans="1:17" x14ac:dyDescent="0.25">
      <c r="A2225" s="125" t="str">
        <f t="shared" si="350"/>
        <v/>
      </c>
      <c r="B2225" s="123" t="str">
        <f t="shared" si="351"/>
        <v/>
      </c>
      <c r="C2225" s="125" t="str">
        <f t="shared" si="352"/>
        <v/>
      </c>
      <c r="D2225" s="42"/>
      <c r="E2225" s="23" t="str">
        <f>IF(D2225="","",VLOOKUP(D2225,MASTERLIST!$A:$E,3,FALSE))</f>
        <v/>
      </c>
      <c r="F2225" s="23" t="str">
        <f>IF(D2225="","",VLOOKUP(D2225,MASTERLIST!$A:$E,4,FALSE))</f>
        <v/>
      </c>
      <c r="G2225" s="23" t="str">
        <f>IF(D2225="","",VLOOKUP(D2225,MASTERLIST!$A:$E,5,FALSE))</f>
        <v/>
      </c>
      <c r="H2225" s="23" t="str">
        <f>IF(D2225="","",VLOOKUP(D2225,MASTERLIST!$A:$E,2,FALSE))</f>
        <v/>
      </c>
      <c r="I2225" s="42"/>
      <c r="J2225" s="42"/>
      <c r="K2225" s="42"/>
      <c r="L2225" s="41" t="str">
        <f t="shared" si="348"/>
        <v/>
      </c>
      <c r="M2225" s="41" t="str">
        <f t="shared" si="349"/>
        <v/>
      </c>
      <c r="N2225" s="22" t="str">
        <f t="shared" si="346"/>
        <v xml:space="preserve"> </v>
      </c>
      <c r="O2225" s="22" t="str">
        <f t="shared" si="345"/>
        <v/>
      </c>
      <c r="P2225" s="22" t="str">
        <f t="shared" si="347"/>
        <v/>
      </c>
      <c r="Q2225" s="22" t="str">
        <f t="shared" si="344"/>
        <v>D2</v>
      </c>
    </row>
    <row r="2226" spans="1:17" x14ac:dyDescent="0.25">
      <c r="A2226" s="125" t="str">
        <f t="shared" si="350"/>
        <v/>
      </c>
      <c r="B2226" s="123" t="str">
        <f t="shared" si="351"/>
        <v/>
      </c>
      <c r="C2226" s="125" t="str">
        <f t="shared" si="352"/>
        <v/>
      </c>
      <c r="D2226" s="42"/>
      <c r="E2226" s="23" t="str">
        <f>IF(D2226="","",VLOOKUP(D2226,MASTERLIST!$A:$E,3,FALSE))</f>
        <v/>
      </c>
      <c r="F2226" s="23" t="str">
        <f>IF(D2226="","",VLOOKUP(D2226,MASTERLIST!$A:$E,4,FALSE))</f>
        <v/>
      </c>
      <c r="G2226" s="23" t="str">
        <f>IF(D2226="","",VLOOKUP(D2226,MASTERLIST!$A:$E,5,FALSE))</f>
        <v/>
      </c>
      <c r="H2226" s="23" t="str">
        <f>IF(D2226="","",VLOOKUP(D2226,MASTERLIST!$A:$E,2,FALSE))</f>
        <v/>
      </c>
      <c r="I2226" s="42"/>
      <c r="J2226" s="42"/>
      <c r="K2226" s="42"/>
      <c r="L2226" s="41" t="str">
        <f t="shared" si="348"/>
        <v/>
      </c>
      <c r="M2226" s="41" t="str">
        <f t="shared" si="349"/>
        <v/>
      </c>
      <c r="N2226" s="22" t="str">
        <f t="shared" si="346"/>
        <v xml:space="preserve"> </v>
      </c>
      <c r="O2226" s="22" t="str">
        <f t="shared" si="345"/>
        <v/>
      </c>
      <c r="P2226" s="22" t="str">
        <f t="shared" si="347"/>
        <v/>
      </c>
      <c r="Q2226" s="22" t="str">
        <f t="shared" si="344"/>
        <v>D2</v>
      </c>
    </row>
    <row r="2227" spans="1:17" x14ac:dyDescent="0.25">
      <c r="A2227" s="125" t="str">
        <f t="shared" si="350"/>
        <v/>
      </c>
      <c r="B2227" s="123" t="str">
        <f t="shared" si="351"/>
        <v/>
      </c>
      <c r="C2227" s="125" t="str">
        <f t="shared" si="352"/>
        <v/>
      </c>
      <c r="D2227" s="42"/>
      <c r="E2227" s="23" t="str">
        <f>IF(D2227="","",VLOOKUP(D2227,MASTERLIST!$A:$E,3,FALSE))</f>
        <v/>
      </c>
      <c r="F2227" s="23" t="str">
        <f>IF(D2227="","",VLOOKUP(D2227,MASTERLIST!$A:$E,4,FALSE))</f>
        <v/>
      </c>
      <c r="G2227" s="23" t="str">
        <f>IF(D2227="","",VLOOKUP(D2227,MASTERLIST!$A:$E,5,FALSE))</f>
        <v/>
      </c>
      <c r="H2227" s="23" t="str">
        <f>IF(D2227="","",VLOOKUP(D2227,MASTERLIST!$A:$E,2,FALSE))</f>
        <v/>
      </c>
      <c r="I2227" s="42"/>
      <c r="J2227" s="42"/>
      <c r="K2227" s="42"/>
      <c r="L2227" s="41" t="str">
        <f t="shared" si="348"/>
        <v/>
      </c>
      <c r="M2227" s="41" t="str">
        <f t="shared" si="349"/>
        <v/>
      </c>
      <c r="N2227" s="22" t="str">
        <f t="shared" si="346"/>
        <v xml:space="preserve"> </v>
      </c>
      <c r="O2227" s="22" t="str">
        <f t="shared" si="345"/>
        <v/>
      </c>
      <c r="P2227" s="22" t="str">
        <f t="shared" si="347"/>
        <v/>
      </c>
      <c r="Q2227" s="22" t="str">
        <f t="shared" si="344"/>
        <v>D2</v>
      </c>
    </row>
    <row r="2228" spans="1:17" x14ac:dyDescent="0.25">
      <c r="A2228" s="125" t="str">
        <f t="shared" si="350"/>
        <v/>
      </c>
      <c r="B2228" s="123" t="str">
        <f t="shared" si="351"/>
        <v/>
      </c>
      <c r="C2228" s="125" t="str">
        <f t="shared" si="352"/>
        <v/>
      </c>
      <c r="D2228" s="42"/>
      <c r="E2228" s="23" t="str">
        <f>IF(D2228="","",VLOOKUP(D2228,MASTERLIST!$A:$E,3,FALSE))</f>
        <v/>
      </c>
      <c r="F2228" s="23" t="str">
        <f>IF(D2228="","",VLOOKUP(D2228,MASTERLIST!$A:$E,4,FALSE))</f>
        <v/>
      </c>
      <c r="G2228" s="23" t="str">
        <f>IF(D2228="","",VLOOKUP(D2228,MASTERLIST!$A:$E,5,FALSE))</f>
        <v/>
      </c>
      <c r="H2228" s="23" t="str">
        <f>IF(D2228="","",VLOOKUP(D2228,MASTERLIST!$A:$E,2,FALSE))</f>
        <v/>
      </c>
      <c r="I2228" s="42"/>
      <c r="J2228" s="42"/>
      <c r="K2228" s="42"/>
      <c r="L2228" s="41" t="str">
        <f t="shared" si="348"/>
        <v/>
      </c>
      <c r="M2228" s="41" t="str">
        <f t="shared" si="349"/>
        <v/>
      </c>
      <c r="N2228" s="22" t="str">
        <f t="shared" si="346"/>
        <v xml:space="preserve"> </v>
      </c>
      <c r="O2228" s="22" t="str">
        <f t="shared" si="345"/>
        <v/>
      </c>
      <c r="P2228" s="22" t="str">
        <f t="shared" si="347"/>
        <v/>
      </c>
      <c r="Q2228" s="22" t="str">
        <f t="shared" si="344"/>
        <v>D2</v>
      </c>
    </row>
    <row r="2229" spans="1:17" x14ac:dyDescent="0.25">
      <c r="A2229" s="125" t="str">
        <f t="shared" si="350"/>
        <v/>
      </c>
      <c r="B2229" s="123" t="str">
        <f t="shared" si="351"/>
        <v/>
      </c>
      <c r="C2229" s="125" t="str">
        <f t="shared" si="352"/>
        <v/>
      </c>
      <c r="D2229" s="42"/>
      <c r="E2229" s="23" t="str">
        <f>IF(D2229="","",VLOOKUP(D2229,MASTERLIST!$A:$E,3,FALSE))</f>
        <v/>
      </c>
      <c r="F2229" s="23" t="str">
        <f>IF(D2229="","",VLOOKUP(D2229,MASTERLIST!$A:$E,4,FALSE))</f>
        <v/>
      </c>
      <c r="G2229" s="23" t="str">
        <f>IF(D2229="","",VLOOKUP(D2229,MASTERLIST!$A:$E,5,FALSE))</f>
        <v/>
      </c>
      <c r="H2229" s="23" t="str">
        <f>IF(D2229="","",VLOOKUP(D2229,MASTERLIST!$A:$E,2,FALSE))</f>
        <v/>
      </c>
      <c r="I2229" s="42"/>
      <c r="J2229" s="42"/>
      <c r="K2229" s="42"/>
      <c r="L2229" s="41" t="str">
        <f t="shared" si="348"/>
        <v/>
      </c>
      <c r="M2229" s="41" t="str">
        <f t="shared" si="349"/>
        <v/>
      </c>
      <c r="N2229" s="22" t="str">
        <f t="shared" si="346"/>
        <v xml:space="preserve"> </v>
      </c>
      <c r="O2229" s="22" t="str">
        <f t="shared" si="345"/>
        <v/>
      </c>
      <c r="P2229" s="22" t="str">
        <f t="shared" si="347"/>
        <v/>
      </c>
      <c r="Q2229" s="22" t="str">
        <f t="shared" si="344"/>
        <v>D2</v>
      </c>
    </row>
    <row r="2230" spans="1:17" x14ac:dyDescent="0.25">
      <c r="A2230" s="125" t="str">
        <f t="shared" si="350"/>
        <v/>
      </c>
      <c r="B2230" s="123" t="str">
        <f t="shared" si="351"/>
        <v/>
      </c>
      <c r="C2230" s="125" t="str">
        <f t="shared" si="352"/>
        <v/>
      </c>
      <c r="D2230" s="42"/>
      <c r="E2230" s="23" t="str">
        <f>IF(D2230="","",VLOOKUP(D2230,MASTERLIST!$A:$E,3,FALSE))</f>
        <v/>
      </c>
      <c r="F2230" s="23" t="str">
        <f>IF(D2230="","",VLOOKUP(D2230,MASTERLIST!$A:$E,4,FALSE))</f>
        <v/>
      </c>
      <c r="G2230" s="23" t="str">
        <f>IF(D2230="","",VLOOKUP(D2230,MASTERLIST!$A:$E,5,FALSE))</f>
        <v/>
      </c>
      <c r="H2230" s="23" t="str">
        <f>IF(D2230="","",VLOOKUP(D2230,MASTERLIST!$A:$E,2,FALSE))</f>
        <v/>
      </c>
      <c r="I2230" s="42"/>
      <c r="J2230" s="42"/>
      <c r="K2230" s="42"/>
      <c r="L2230" s="41" t="str">
        <f t="shared" si="348"/>
        <v/>
      </c>
      <c r="M2230" s="41" t="str">
        <f t="shared" si="349"/>
        <v/>
      </c>
      <c r="N2230" s="22" t="str">
        <f t="shared" si="346"/>
        <v xml:space="preserve"> </v>
      </c>
      <c r="O2230" s="22" t="str">
        <f t="shared" si="345"/>
        <v/>
      </c>
      <c r="P2230" s="22" t="str">
        <f t="shared" si="347"/>
        <v/>
      </c>
      <c r="Q2230" s="22" t="str">
        <f t="shared" si="344"/>
        <v>D2</v>
      </c>
    </row>
    <row r="2231" spans="1:17" x14ac:dyDescent="0.25">
      <c r="A2231" s="125" t="str">
        <f t="shared" si="350"/>
        <v/>
      </c>
      <c r="B2231" s="123" t="str">
        <f t="shared" si="351"/>
        <v/>
      </c>
      <c r="C2231" s="125" t="str">
        <f t="shared" si="352"/>
        <v/>
      </c>
      <c r="D2231" s="42"/>
      <c r="E2231" s="23" t="str">
        <f>IF(D2231="","",VLOOKUP(D2231,MASTERLIST!$A:$E,3,FALSE))</f>
        <v/>
      </c>
      <c r="F2231" s="23" t="str">
        <f>IF(D2231="","",VLOOKUP(D2231,MASTERLIST!$A:$E,4,FALSE))</f>
        <v/>
      </c>
      <c r="G2231" s="23" t="str">
        <f>IF(D2231="","",VLOOKUP(D2231,MASTERLIST!$A:$E,5,FALSE))</f>
        <v/>
      </c>
      <c r="H2231" s="23" t="str">
        <f>IF(D2231="","",VLOOKUP(D2231,MASTERLIST!$A:$E,2,FALSE))</f>
        <v/>
      </c>
      <c r="I2231" s="42"/>
      <c r="J2231" s="42"/>
      <c r="K2231" s="42"/>
      <c r="L2231" s="41" t="str">
        <f t="shared" si="348"/>
        <v/>
      </c>
      <c r="M2231" s="41" t="str">
        <f t="shared" si="349"/>
        <v/>
      </c>
      <c r="N2231" s="22" t="str">
        <f t="shared" si="346"/>
        <v xml:space="preserve"> </v>
      </c>
      <c r="O2231" s="22" t="str">
        <f t="shared" si="345"/>
        <v/>
      </c>
      <c r="P2231" s="22" t="str">
        <f t="shared" si="347"/>
        <v/>
      </c>
      <c r="Q2231" s="22" t="str">
        <f t="shared" si="344"/>
        <v>D2</v>
      </c>
    </row>
    <row r="2232" spans="1:17" x14ac:dyDescent="0.25">
      <c r="A2232" s="125" t="str">
        <f t="shared" si="350"/>
        <v/>
      </c>
      <c r="B2232" s="123" t="str">
        <f t="shared" si="351"/>
        <v/>
      </c>
      <c r="C2232" s="125" t="str">
        <f t="shared" si="352"/>
        <v/>
      </c>
      <c r="D2232" s="42"/>
      <c r="E2232" s="23" t="str">
        <f>IF(D2232="","",VLOOKUP(D2232,MASTERLIST!$A:$E,3,FALSE))</f>
        <v/>
      </c>
      <c r="F2232" s="23" t="str">
        <f>IF(D2232="","",VLOOKUP(D2232,MASTERLIST!$A:$E,4,FALSE))</f>
        <v/>
      </c>
      <c r="G2232" s="23" t="str">
        <f>IF(D2232="","",VLOOKUP(D2232,MASTERLIST!$A:$E,5,FALSE))</f>
        <v/>
      </c>
      <c r="H2232" s="23" t="str">
        <f>IF(D2232="","",VLOOKUP(D2232,MASTERLIST!$A:$E,2,FALSE))</f>
        <v/>
      </c>
      <c r="I2232" s="42"/>
      <c r="J2232" s="42"/>
      <c r="K2232" s="42"/>
      <c r="L2232" s="41" t="str">
        <f t="shared" si="348"/>
        <v/>
      </c>
      <c r="M2232" s="41" t="str">
        <f t="shared" si="349"/>
        <v/>
      </c>
      <c r="N2232" s="22" t="str">
        <f t="shared" si="346"/>
        <v xml:space="preserve"> </v>
      </c>
      <c r="O2232" s="22" t="str">
        <f t="shared" si="345"/>
        <v/>
      </c>
      <c r="P2232" s="22" t="str">
        <f t="shared" si="347"/>
        <v/>
      </c>
      <c r="Q2232" s="22" t="str">
        <f t="shared" si="344"/>
        <v>D2</v>
      </c>
    </row>
    <row r="2233" spans="1:17" x14ac:dyDescent="0.25">
      <c r="A2233" s="125" t="str">
        <f t="shared" si="350"/>
        <v/>
      </c>
      <c r="B2233" s="123" t="str">
        <f t="shared" si="351"/>
        <v/>
      </c>
      <c r="C2233" s="125" t="str">
        <f t="shared" si="352"/>
        <v/>
      </c>
      <c r="D2233" s="42"/>
      <c r="E2233" s="23" t="str">
        <f>IF(D2233="","",VLOOKUP(D2233,MASTERLIST!$A:$E,3,FALSE))</f>
        <v/>
      </c>
      <c r="F2233" s="23" t="str">
        <f>IF(D2233="","",VLOOKUP(D2233,MASTERLIST!$A:$E,4,FALSE))</f>
        <v/>
      </c>
      <c r="G2233" s="23" t="str">
        <f>IF(D2233="","",VLOOKUP(D2233,MASTERLIST!$A:$E,5,FALSE))</f>
        <v/>
      </c>
      <c r="H2233" s="23" t="str">
        <f>IF(D2233="","",VLOOKUP(D2233,MASTERLIST!$A:$E,2,FALSE))</f>
        <v/>
      </c>
      <c r="I2233" s="42"/>
      <c r="J2233" s="42"/>
      <c r="K2233" s="42"/>
      <c r="L2233" s="41" t="str">
        <f t="shared" si="348"/>
        <v/>
      </c>
      <c r="M2233" s="41" t="str">
        <f t="shared" si="349"/>
        <v/>
      </c>
      <c r="N2233" s="22" t="str">
        <f t="shared" si="346"/>
        <v xml:space="preserve"> </v>
      </c>
      <c r="O2233" s="22" t="str">
        <f t="shared" si="345"/>
        <v/>
      </c>
      <c r="P2233" s="22" t="str">
        <f t="shared" si="347"/>
        <v/>
      </c>
      <c r="Q2233" s="22" t="str">
        <f t="shared" si="344"/>
        <v>D2</v>
      </c>
    </row>
    <row r="2234" spans="1:17" x14ac:dyDescent="0.25">
      <c r="A2234" s="125" t="str">
        <f t="shared" si="350"/>
        <v/>
      </c>
      <c r="B2234" s="123" t="str">
        <f t="shared" si="351"/>
        <v/>
      </c>
      <c r="C2234" s="125" t="str">
        <f t="shared" si="352"/>
        <v/>
      </c>
      <c r="D2234" s="42"/>
      <c r="E2234" s="23" t="str">
        <f>IF(D2234="","",VLOOKUP(D2234,MASTERLIST!$A:$E,3,FALSE))</f>
        <v/>
      </c>
      <c r="F2234" s="23" t="str">
        <f>IF(D2234="","",VLOOKUP(D2234,MASTERLIST!$A:$E,4,FALSE))</f>
        <v/>
      </c>
      <c r="G2234" s="23" t="str">
        <f>IF(D2234="","",VLOOKUP(D2234,MASTERLIST!$A:$E,5,FALSE))</f>
        <v/>
      </c>
      <c r="H2234" s="23" t="str">
        <f>IF(D2234="","",VLOOKUP(D2234,MASTERLIST!$A:$E,2,FALSE))</f>
        <v/>
      </c>
      <c r="I2234" s="42"/>
      <c r="J2234" s="42"/>
      <c r="K2234" s="42"/>
      <c r="L2234" s="41" t="str">
        <f t="shared" si="348"/>
        <v/>
      </c>
      <c r="M2234" s="41" t="str">
        <f t="shared" si="349"/>
        <v/>
      </c>
      <c r="N2234" s="22" t="str">
        <f t="shared" si="346"/>
        <v xml:space="preserve"> </v>
      </c>
      <c r="O2234" s="22" t="str">
        <f t="shared" si="345"/>
        <v/>
      </c>
      <c r="P2234" s="22" t="str">
        <f t="shared" si="347"/>
        <v/>
      </c>
      <c r="Q2234" s="22" t="str">
        <f t="shared" si="344"/>
        <v>D2</v>
      </c>
    </row>
    <row r="2235" spans="1:17" x14ac:dyDescent="0.25">
      <c r="A2235" s="125" t="str">
        <f t="shared" si="350"/>
        <v/>
      </c>
      <c r="B2235" s="123" t="str">
        <f t="shared" si="351"/>
        <v/>
      </c>
      <c r="C2235" s="125" t="str">
        <f t="shared" si="352"/>
        <v/>
      </c>
      <c r="D2235" s="42"/>
      <c r="E2235" s="23" t="str">
        <f>IF(D2235="","",VLOOKUP(D2235,MASTERLIST!$A:$E,3,FALSE))</f>
        <v/>
      </c>
      <c r="F2235" s="23" t="str">
        <f>IF(D2235="","",VLOOKUP(D2235,MASTERLIST!$A:$E,4,FALSE))</f>
        <v/>
      </c>
      <c r="G2235" s="23" t="str">
        <f>IF(D2235="","",VLOOKUP(D2235,MASTERLIST!$A:$E,5,FALSE))</f>
        <v/>
      </c>
      <c r="H2235" s="23" t="str">
        <f>IF(D2235="","",VLOOKUP(D2235,MASTERLIST!$A:$E,2,FALSE))</f>
        <v/>
      </c>
      <c r="I2235" s="42"/>
      <c r="J2235" s="42"/>
      <c r="K2235" s="42"/>
      <c r="L2235" s="41" t="str">
        <f t="shared" si="348"/>
        <v/>
      </c>
      <c r="M2235" s="41" t="str">
        <f t="shared" si="349"/>
        <v/>
      </c>
      <c r="N2235" s="22" t="str">
        <f t="shared" si="346"/>
        <v xml:space="preserve"> </v>
      </c>
      <c r="O2235" s="22" t="str">
        <f t="shared" si="345"/>
        <v/>
      </c>
      <c r="P2235" s="22" t="str">
        <f t="shared" si="347"/>
        <v/>
      </c>
      <c r="Q2235" s="22" t="str">
        <f t="shared" si="344"/>
        <v>D2</v>
      </c>
    </row>
    <row r="2236" spans="1:17" x14ac:dyDescent="0.25">
      <c r="A2236" s="125" t="str">
        <f t="shared" si="350"/>
        <v/>
      </c>
      <c r="B2236" s="123" t="str">
        <f t="shared" si="351"/>
        <v/>
      </c>
      <c r="C2236" s="125" t="str">
        <f t="shared" si="352"/>
        <v/>
      </c>
      <c r="D2236" s="42"/>
      <c r="E2236" s="23" t="str">
        <f>IF(D2236="","",VLOOKUP(D2236,MASTERLIST!$A:$E,3,FALSE))</f>
        <v/>
      </c>
      <c r="F2236" s="23" t="str">
        <f>IF(D2236="","",VLOOKUP(D2236,MASTERLIST!$A:$E,4,FALSE))</f>
        <v/>
      </c>
      <c r="G2236" s="23" t="str">
        <f>IF(D2236="","",VLOOKUP(D2236,MASTERLIST!$A:$E,5,FALSE))</f>
        <v/>
      </c>
      <c r="H2236" s="23" t="str">
        <f>IF(D2236="","",VLOOKUP(D2236,MASTERLIST!$A:$E,2,FALSE))</f>
        <v/>
      </c>
      <c r="I2236" s="42"/>
      <c r="J2236" s="42"/>
      <c r="K2236" s="42"/>
      <c r="L2236" s="41" t="str">
        <f t="shared" si="348"/>
        <v/>
      </c>
      <c r="M2236" s="41" t="str">
        <f t="shared" si="349"/>
        <v/>
      </c>
      <c r="N2236" s="22" t="str">
        <f t="shared" si="346"/>
        <v xml:space="preserve"> </v>
      </c>
      <c r="O2236" s="22" t="str">
        <f t="shared" si="345"/>
        <v/>
      </c>
      <c r="P2236" s="22" t="str">
        <f t="shared" si="347"/>
        <v/>
      </c>
      <c r="Q2236" s="22" t="str">
        <f t="shared" si="344"/>
        <v>D2</v>
      </c>
    </row>
    <row r="2237" spans="1:17" x14ac:dyDescent="0.25">
      <c r="A2237" s="125" t="str">
        <f t="shared" si="350"/>
        <v/>
      </c>
      <c r="B2237" s="123" t="str">
        <f t="shared" si="351"/>
        <v/>
      </c>
      <c r="C2237" s="125" t="str">
        <f t="shared" si="352"/>
        <v/>
      </c>
      <c r="D2237" s="42"/>
      <c r="E2237" s="23" t="str">
        <f>IF(D2237="","",VLOOKUP(D2237,MASTERLIST!$A:$E,3,FALSE))</f>
        <v/>
      </c>
      <c r="F2237" s="23" t="str">
        <f>IF(D2237="","",VLOOKUP(D2237,MASTERLIST!$A:$E,4,FALSE))</f>
        <v/>
      </c>
      <c r="G2237" s="23" t="str">
        <f>IF(D2237="","",VLOOKUP(D2237,MASTERLIST!$A:$E,5,FALSE))</f>
        <v/>
      </c>
      <c r="H2237" s="23" t="str">
        <f>IF(D2237="","",VLOOKUP(D2237,MASTERLIST!$A:$E,2,FALSE))</f>
        <v/>
      </c>
      <c r="I2237" s="42"/>
      <c r="J2237" s="42"/>
      <c r="K2237" s="42"/>
      <c r="L2237" s="41" t="str">
        <f t="shared" si="348"/>
        <v/>
      </c>
      <c r="M2237" s="41" t="str">
        <f t="shared" si="349"/>
        <v/>
      </c>
      <c r="N2237" s="22" t="str">
        <f t="shared" si="346"/>
        <v xml:space="preserve"> </v>
      </c>
      <c r="O2237" s="22" t="str">
        <f t="shared" si="345"/>
        <v/>
      </c>
      <c r="P2237" s="22" t="str">
        <f t="shared" si="347"/>
        <v/>
      </c>
      <c r="Q2237" s="22" t="str">
        <f t="shared" si="344"/>
        <v>D2</v>
      </c>
    </row>
    <row r="2238" spans="1:17" x14ac:dyDescent="0.25">
      <c r="A2238" s="125" t="str">
        <f t="shared" si="350"/>
        <v/>
      </c>
      <c r="B2238" s="123" t="str">
        <f t="shared" si="351"/>
        <v/>
      </c>
      <c r="C2238" s="125" t="str">
        <f t="shared" si="352"/>
        <v/>
      </c>
      <c r="D2238" s="42"/>
      <c r="E2238" s="23" t="str">
        <f>IF(D2238="","",VLOOKUP(D2238,MASTERLIST!$A:$E,3,FALSE))</f>
        <v/>
      </c>
      <c r="F2238" s="23" t="str">
        <f>IF(D2238="","",VLOOKUP(D2238,MASTERLIST!$A:$E,4,FALSE))</f>
        <v/>
      </c>
      <c r="G2238" s="23" t="str">
        <f>IF(D2238="","",VLOOKUP(D2238,MASTERLIST!$A:$E,5,FALSE))</f>
        <v/>
      </c>
      <c r="H2238" s="23" t="str">
        <f>IF(D2238="","",VLOOKUP(D2238,MASTERLIST!$A:$E,2,FALSE))</f>
        <v/>
      </c>
      <c r="I2238" s="42"/>
      <c r="J2238" s="42"/>
      <c r="K2238" s="42"/>
      <c r="L2238" s="41" t="str">
        <f t="shared" si="348"/>
        <v/>
      </c>
      <c r="M2238" s="41" t="str">
        <f t="shared" si="349"/>
        <v/>
      </c>
      <c r="N2238" s="22" t="str">
        <f t="shared" si="346"/>
        <v xml:space="preserve"> </v>
      </c>
      <c r="O2238" s="22" t="str">
        <f t="shared" si="345"/>
        <v/>
      </c>
      <c r="P2238" s="22" t="str">
        <f t="shared" si="347"/>
        <v/>
      </c>
      <c r="Q2238" s="22" t="str">
        <f t="shared" si="344"/>
        <v>D2</v>
      </c>
    </row>
    <row r="2239" spans="1:17" x14ac:dyDescent="0.25">
      <c r="A2239" s="125" t="str">
        <f t="shared" si="350"/>
        <v/>
      </c>
      <c r="B2239" s="123" t="str">
        <f t="shared" si="351"/>
        <v/>
      </c>
      <c r="C2239" s="125" t="str">
        <f t="shared" si="352"/>
        <v/>
      </c>
      <c r="D2239" s="42"/>
      <c r="E2239" s="23" t="str">
        <f>IF(D2239="","",VLOOKUP(D2239,MASTERLIST!$A:$E,3,FALSE))</f>
        <v/>
      </c>
      <c r="F2239" s="23" t="str">
        <f>IF(D2239="","",VLOOKUP(D2239,MASTERLIST!$A:$E,4,FALSE))</f>
        <v/>
      </c>
      <c r="G2239" s="23" t="str">
        <f>IF(D2239="","",VLOOKUP(D2239,MASTERLIST!$A:$E,5,FALSE))</f>
        <v/>
      </c>
      <c r="H2239" s="23" t="str">
        <f>IF(D2239="","",VLOOKUP(D2239,MASTERLIST!$A:$E,2,FALSE))</f>
        <v/>
      </c>
      <c r="I2239" s="42"/>
      <c r="J2239" s="42"/>
      <c r="K2239" s="42"/>
      <c r="L2239" s="41" t="str">
        <f t="shared" si="348"/>
        <v/>
      </c>
      <c r="M2239" s="41" t="str">
        <f t="shared" si="349"/>
        <v/>
      </c>
      <c r="N2239" s="22" t="str">
        <f t="shared" si="346"/>
        <v xml:space="preserve"> </v>
      </c>
      <c r="O2239" s="22" t="str">
        <f t="shared" si="345"/>
        <v/>
      </c>
      <c r="P2239" s="22" t="str">
        <f t="shared" si="347"/>
        <v/>
      </c>
      <c r="Q2239" s="22" t="str">
        <f t="shared" si="344"/>
        <v>D2</v>
      </c>
    </row>
    <row r="2240" spans="1:17" x14ac:dyDescent="0.25">
      <c r="A2240" s="125" t="str">
        <f t="shared" si="350"/>
        <v/>
      </c>
      <c r="B2240" s="123" t="str">
        <f t="shared" si="351"/>
        <v/>
      </c>
      <c r="C2240" s="125" t="str">
        <f t="shared" si="352"/>
        <v/>
      </c>
      <c r="D2240" s="42"/>
      <c r="E2240" s="23" t="str">
        <f>IF(D2240="","",VLOOKUP(D2240,MASTERLIST!$A:$E,3,FALSE))</f>
        <v/>
      </c>
      <c r="F2240" s="23" t="str">
        <f>IF(D2240="","",VLOOKUP(D2240,MASTERLIST!$A:$E,4,FALSE))</f>
        <v/>
      </c>
      <c r="G2240" s="23" t="str">
        <f>IF(D2240="","",VLOOKUP(D2240,MASTERLIST!$A:$E,5,FALSE))</f>
        <v/>
      </c>
      <c r="H2240" s="23" t="str">
        <f>IF(D2240="","",VLOOKUP(D2240,MASTERLIST!$A:$E,2,FALSE))</f>
        <v/>
      </c>
      <c r="I2240" s="42"/>
      <c r="J2240" s="42"/>
      <c r="K2240" s="42"/>
      <c r="L2240" s="41" t="str">
        <f t="shared" si="348"/>
        <v/>
      </c>
      <c r="M2240" s="41" t="str">
        <f t="shared" si="349"/>
        <v/>
      </c>
      <c r="N2240" s="22" t="str">
        <f t="shared" si="346"/>
        <v xml:space="preserve"> </v>
      </c>
      <c r="O2240" s="22" t="str">
        <f t="shared" si="345"/>
        <v/>
      </c>
      <c r="P2240" s="22" t="str">
        <f t="shared" si="347"/>
        <v/>
      </c>
      <c r="Q2240" s="22" t="str">
        <f t="shared" si="344"/>
        <v>D2</v>
      </c>
    </row>
    <row r="2241" spans="1:17" x14ac:dyDescent="0.25">
      <c r="A2241" s="125" t="str">
        <f t="shared" si="350"/>
        <v/>
      </c>
      <c r="B2241" s="123" t="str">
        <f t="shared" si="351"/>
        <v/>
      </c>
      <c r="C2241" s="125" t="str">
        <f t="shared" si="352"/>
        <v/>
      </c>
      <c r="D2241" s="42"/>
      <c r="E2241" s="23" t="str">
        <f>IF(D2241="","",VLOOKUP(D2241,MASTERLIST!$A:$E,3,FALSE))</f>
        <v/>
      </c>
      <c r="F2241" s="23" t="str">
        <f>IF(D2241="","",VLOOKUP(D2241,MASTERLIST!$A:$E,4,FALSE))</f>
        <v/>
      </c>
      <c r="G2241" s="23" t="str">
        <f>IF(D2241="","",VLOOKUP(D2241,MASTERLIST!$A:$E,5,FALSE))</f>
        <v/>
      </c>
      <c r="H2241" s="23" t="str">
        <f>IF(D2241="","",VLOOKUP(D2241,MASTERLIST!$A:$E,2,FALSE))</f>
        <v/>
      </c>
      <c r="I2241" s="42"/>
      <c r="J2241" s="42"/>
      <c r="K2241" s="42"/>
      <c r="L2241" s="41" t="str">
        <f t="shared" si="348"/>
        <v/>
      </c>
      <c r="M2241" s="41" t="str">
        <f t="shared" si="349"/>
        <v/>
      </c>
      <c r="N2241" s="22" t="str">
        <f t="shared" si="346"/>
        <v xml:space="preserve"> </v>
      </c>
      <c r="O2241" s="22" t="str">
        <f t="shared" si="345"/>
        <v/>
      </c>
      <c r="P2241" s="22" t="str">
        <f t="shared" si="347"/>
        <v/>
      </c>
      <c r="Q2241" s="22" t="str">
        <f t="shared" si="344"/>
        <v>D2</v>
      </c>
    </row>
    <row r="2242" spans="1:17" x14ac:dyDescent="0.25">
      <c r="A2242" s="125" t="str">
        <f t="shared" si="350"/>
        <v/>
      </c>
      <c r="B2242" s="123" t="str">
        <f t="shared" si="351"/>
        <v/>
      </c>
      <c r="C2242" s="125" t="str">
        <f t="shared" si="352"/>
        <v/>
      </c>
      <c r="D2242" s="42"/>
      <c r="E2242" s="23" t="str">
        <f>IF(D2242="","",VLOOKUP(D2242,MASTERLIST!$A:$E,3,FALSE))</f>
        <v/>
      </c>
      <c r="F2242" s="23" t="str">
        <f>IF(D2242="","",VLOOKUP(D2242,MASTERLIST!$A:$E,4,FALSE))</f>
        <v/>
      </c>
      <c r="G2242" s="23" t="str">
        <f>IF(D2242="","",VLOOKUP(D2242,MASTERLIST!$A:$E,5,FALSE))</f>
        <v/>
      </c>
      <c r="H2242" s="23" t="str">
        <f>IF(D2242="","",VLOOKUP(D2242,MASTERLIST!$A:$E,2,FALSE))</f>
        <v/>
      </c>
      <c r="I2242" s="42"/>
      <c r="J2242" s="42"/>
      <c r="K2242" s="42"/>
      <c r="L2242" s="41" t="str">
        <f t="shared" si="348"/>
        <v/>
      </c>
      <c r="M2242" s="41" t="str">
        <f t="shared" si="349"/>
        <v/>
      </c>
      <c r="N2242" s="22" t="str">
        <f t="shared" si="346"/>
        <v xml:space="preserve"> </v>
      </c>
      <c r="O2242" s="22" t="str">
        <f t="shared" si="345"/>
        <v/>
      </c>
      <c r="P2242" s="22" t="str">
        <f t="shared" si="347"/>
        <v/>
      </c>
      <c r="Q2242" s="22" t="str">
        <f t="shared" si="344"/>
        <v>D2</v>
      </c>
    </row>
    <row r="2243" spans="1:17" x14ac:dyDescent="0.25">
      <c r="A2243" s="125" t="str">
        <f t="shared" si="350"/>
        <v/>
      </c>
      <c r="B2243" s="123" t="str">
        <f t="shared" si="351"/>
        <v/>
      </c>
      <c r="C2243" s="125" t="str">
        <f t="shared" si="352"/>
        <v/>
      </c>
      <c r="D2243" s="42"/>
      <c r="E2243" s="23" t="str">
        <f>IF(D2243="","",VLOOKUP(D2243,MASTERLIST!$A:$E,3,FALSE))</f>
        <v/>
      </c>
      <c r="F2243" s="23" t="str">
        <f>IF(D2243="","",VLOOKUP(D2243,MASTERLIST!$A:$E,4,FALSE))</f>
        <v/>
      </c>
      <c r="G2243" s="23" t="str">
        <f>IF(D2243="","",VLOOKUP(D2243,MASTERLIST!$A:$E,5,FALSE))</f>
        <v/>
      </c>
      <c r="H2243" s="23" t="str">
        <f>IF(D2243="","",VLOOKUP(D2243,MASTERLIST!$A:$E,2,FALSE))</f>
        <v/>
      </c>
      <c r="I2243" s="42"/>
      <c r="J2243" s="42"/>
      <c r="K2243" s="42"/>
      <c r="L2243" s="41" t="str">
        <f t="shared" si="348"/>
        <v/>
      </c>
      <c r="M2243" s="41" t="str">
        <f t="shared" si="349"/>
        <v/>
      </c>
      <c r="N2243" s="22" t="str">
        <f t="shared" si="346"/>
        <v xml:space="preserve"> </v>
      </c>
      <c r="O2243" s="22" t="str">
        <f t="shared" si="345"/>
        <v/>
      </c>
      <c r="P2243" s="22" t="str">
        <f t="shared" si="347"/>
        <v/>
      </c>
      <c r="Q2243" s="22" t="str">
        <f t="shared" ref="Q2243:Q2306" si="353">IF(A2243="","D2",RIGHT(A2243,2))</f>
        <v>D2</v>
      </c>
    </row>
    <row r="2244" spans="1:17" x14ac:dyDescent="0.25">
      <c r="A2244" s="125" t="str">
        <f t="shared" si="350"/>
        <v/>
      </c>
      <c r="B2244" s="123" t="str">
        <f t="shared" si="351"/>
        <v/>
      </c>
      <c r="C2244" s="125" t="str">
        <f t="shared" si="352"/>
        <v/>
      </c>
      <c r="D2244" s="42"/>
      <c r="E2244" s="23" t="str">
        <f>IF(D2244="","",VLOOKUP(D2244,MASTERLIST!$A:$E,3,FALSE))</f>
        <v/>
      </c>
      <c r="F2244" s="23" t="str">
        <f>IF(D2244="","",VLOOKUP(D2244,MASTERLIST!$A:$E,4,FALSE))</f>
        <v/>
      </c>
      <c r="G2244" s="23" t="str">
        <f>IF(D2244="","",VLOOKUP(D2244,MASTERLIST!$A:$E,5,FALSE))</f>
        <v/>
      </c>
      <c r="H2244" s="23" t="str">
        <f>IF(D2244="","",VLOOKUP(D2244,MASTERLIST!$A:$E,2,FALSE))</f>
        <v/>
      </c>
      <c r="I2244" s="42"/>
      <c r="J2244" s="42"/>
      <c r="K2244" s="42"/>
      <c r="L2244" s="41" t="str">
        <f t="shared" si="348"/>
        <v/>
      </c>
      <c r="M2244" s="41" t="str">
        <f t="shared" si="349"/>
        <v/>
      </c>
      <c r="N2244" s="22" t="str">
        <f t="shared" si="346"/>
        <v xml:space="preserve"> </v>
      </c>
      <c r="O2244" s="22" t="str">
        <f t="shared" si="345"/>
        <v/>
      </c>
      <c r="P2244" s="22" t="str">
        <f t="shared" si="347"/>
        <v/>
      </c>
      <c r="Q2244" s="22" t="str">
        <f t="shared" si="353"/>
        <v>D2</v>
      </c>
    </row>
    <row r="2245" spans="1:17" x14ac:dyDescent="0.25">
      <c r="A2245" s="125" t="str">
        <f t="shared" si="350"/>
        <v/>
      </c>
      <c r="B2245" s="123" t="str">
        <f t="shared" si="351"/>
        <v/>
      </c>
      <c r="C2245" s="125" t="str">
        <f t="shared" si="352"/>
        <v/>
      </c>
      <c r="D2245" s="42"/>
      <c r="E2245" s="23" t="str">
        <f>IF(D2245="","",VLOOKUP(D2245,MASTERLIST!$A:$E,3,FALSE))</f>
        <v/>
      </c>
      <c r="F2245" s="23" t="str">
        <f>IF(D2245="","",VLOOKUP(D2245,MASTERLIST!$A:$E,4,FALSE))</f>
        <v/>
      </c>
      <c r="G2245" s="23" t="str">
        <f>IF(D2245="","",VLOOKUP(D2245,MASTERLIST!$A:$E,5,FALSE))</f>
        <v/>
      </c>
      <c r="H2245" s="23" t="str">
        <f>IF(D2245="","",VLOOKUP(D2245,MASTERLIST!$A:$E,2,FALSE))</f>
        <v/>
      </c>
      <c r="I2245" s="42"/>
      <c r="J2245" s="42"/>
      <c r="K2245" s="42"/>
      <c r="L2245" s="41" t="str">
        <f t="shared" si="348"/>
        <v/>
      </c>
      <c r="M2245" s="41" t="str">
        <f t="shared" si="349"/>
        <v/>
      </c>
      <c r="N2245" s="22" t="str">
        <f t="shared" si="346"/>
        <v xml:space="preserve"> </v>
      </c>
      <c r="O2245" s="22" t="str">
        <f t="shared" si="345"/>
        <v/>
      </c>
      <c r="P2245" s="22" t="str">
        <f t="shared" si="347"/>
        <v/>
      </c>
      <c r="Q2245" s="22" t="str">
        <f t="shared" si="353"/>
        <v>D2</v>
      </c>
    </row>
    <row r="2246" spans="1:17" x14ac:dyDescent="0.25">
      <c r="A2246" s="125" t="str">
        <f t="shared" si="350"/>
        <v/>
      </c>
      <c r="B2246" s="123" t="str">
        <f t="shared" si="351"/>
        <v/>
      </c>
      <c r="C2246" s="125" t="str">
        <f t="shared" si="352"/>
        <v/>
      </c>
      <c r="D2246" s="42"/>
      <c r="E2246" s="23" t="str">
        <f>IF(D2246="","",VLOOKUP(D2246,MASTERLIST!$A:$E,3,FALSE))</f>
        <v/>
      </c>
      <c r="F2246" s="23" t="str">
        <f>IF(D2246="","",VLOOKUP(D2246,MASTERLIST!$A:$E,4,FALSE))</f>
        <v/>
      </c>
      <c r="G2246" s="23" t="str">
        <f>IF(D2246="","",VLOOKUP(D2246,MASTERLIST!$A:$E,5,FALSE))</f>
        <v/>
      </c>
      <c r="H2246" s="23" t="str">
        <f>IF(D2246="","",VLOOKUP(D2246,MASTERLIST!$A:$E,2,FALSE))</f>
        <v/>
      </c>
      <c r="I2246" s="42"/>
      <c r="J2246" s="42"/>
      <c r="K2246" s="42"/>
      <c r="L2246" s="41" t="str">
        <f t="shared" si="348"/>
        <v/>
      </c>
      <c r="M2246" s="41" t="str">
        <f t="shared" si="349"/>
        <v/>
      </c>
      <c r="N2246" s="22" t="str">
        <f t="shared" si="346"/>
        <v xml:space="preserve"> </v>
      </c>
      <c r="O2246" s="22" t="str">
        <f t="shared" si="345"/>
        <v/>
      </c>
      <c r="P2246" s="22" t="str">
        <f t="shared" si="347"/>
        <v/>
      </c>
      <c r="Q2246" s="22" t="str">
        <f t="shared" si="353"/>
        <v>D2</v>
      </c>
    </row>
    <row r="2247" spans="1:17" x14ac:dyDescent="0.25">
      <c r="A2247" s="125" t="str">
        <f t="shared" si="350"/>
        <v/>
      </c>
      <c r="B2247" s="123" t="str">
        <f t="shared" si="351"/>
        <v/>
      </c>
      <c r="C2247" s="125" t="str">
        <f t="shared" si="352"/>
        <v/>
      </c>
      <c r="D2247" s="42"/>
      <c r="E2247" s="23" t="str">
        <f>IF(D2247="","",VLOOKUP(D2247,MASTERLIST!$A:$E,3,FALSE))</f>
        <v/>
      </c>
      <c r="F2247" s="23" t="str">
        <f>IF(D2247="","",VLOOKUP(D2247,MASTERLIST!$A:$E,4,FALSE))</f>
        <v/>
      </c>
      <c r="G2247" s="23" t="str">
        <f>IF(D2247="","",VLOOKUP(D2247,MASTERLIST!$A:$E,5,FALSE))</f>
        <v/>
      </c>
      <c r="H2247" s="23" t="str">
        <f>IF(D2247="","",VLOOKUP(D2247,MASTERLIST!$A:$E,2,FALSE))</f>
        <v/>
      </c>
      <c r="I2247" s="42"/>
      <c r="J2247" s="42"/>
      <c r="K2247" s="42"/>
      <c r="L2247" s="41" t="str">
        <f t="shared" si="348"/>
        <v/>
      </c>
      <c r="M2247" s="41" t="str">
        <f t="shared" si="349"/>
        <v/>
      </c>
      <c r="N2247" s="22" t="str">
        <f t="shared" si="346"/>
        <v xml:space="preserve"> </v>
      </c>
      <c r="O2247" s="22" t="str">
        <f t="shared" si="345"/>
        <v/>
      </c>
      <c r="P2247" s="22" t="str">
        <f t="shared" si="347"/>
        <v/>
      </c>
      <c r="Q2247" s="22" t="str">
        <f t="shared" si="353"/>
        <v>D2</v>
      </c>
    </row>
    <row r="2248" spans="1:17" x14ac:dyDescent="0.25">
      <c r="A2248" s="125" t="str">
        <f t="shared" si="350"/>
        <v/>
      </c>
      <c r="B2248" s="123" t="str">
        <f t="shared" si="351"/>
        <v/>
      </c>
      <c r="C2248" s="125" t="str">
        <f t="shared" si="352"/>
        <v/>
      </c>
      <c r="D2248" s="42"/>
      <c r="E2248" s="23" t="str">
        <f>IF(D2248="","",VLOOKUP(D2248,MASTERLIST!$A:$E,3,FALSE))</f>
        <v/>
      </c>
      <c r="F2248" s="23" t="str">
        <f>IF(D2248="","",VLOOKUP(D2248,MASTERLIST!$A:$E,4,FALSE))</f>
        <v/>
      </c>
      <c r="G2248" s="23" t="str">
        <f>IF(D2248="","",VLOOKUP(D2248,MASTERLIST!$A:$E,5,FALSE))</f>
        <v/>
      </c>
      <c r="H2248" s="23" t="str">
        <f>IF(D2248="","",VLOOKUP(D2248,MASTERLIST!$A:$E,2,FALSE))</f>
        <v/>
      </c>
      <c r="I2248" s="42"/>
      <c r="J2248" s="42"/>
      <c r="K2248" s="42"/>
      <c r="L2248" s="41" t="str">
        <f t="shared" si="348"/>
        <v/>
      </c>
      <c r="M2248" s="41" t="str">
        <f t="shared" si="349"/>
        <v/>
      </c>
      <c r="N2248" s="22" t="str">
        <f t="shared" si="346"/>
        <v xml:space="preserve"> </v>
      </c>
      <c r="O2248" s="22" t="str">
        <f t="shared" si="345"/>
        <v/>
      </c>
      <c r="P2248" s="22" t="str">
        <f t="shared" si="347"/>
        <v/>
      </c>
      <c r="Q2248" s="22" t="str">
        <f t="shared" si="353"/>
        <v>D2</v>
      </c>
    </row>
    <row r="2249" spans="1:17" x14ac:dyDescent="0.25">
      <c r="A2249" s="125" t="str">
        <f t="shared" si="350"/>
        <v/>
      </c>
      <c r="B2249" s="123" t="str">
        <f t="shared" si="351"/>
        <v/>
      </c>
      <c r="C2249" s="125" t="str">
        <f t="shared" si="352"/>
        <v/>
      </c>
      <c r="D2249" s="42"/>
      <c r="E2249" s="23" t="str">
        <f>IF(D2249="","",VLOOKUP(D2249,MASTERLIST!$A:$E,3,FALSE))</f>
        <v/>
      </c>
      <c r="F2249" s="23" t="str">
        <f>IF(D2249="","",VLOOKUP(D2249,MASTERLIST!$A:$E,4,FALSE))</f>
        <v/>
      </c>
      <c r="G2249" s="23" t="str">
        <f>IF(D2249="","",VLOOKUP(D2249,MASTERLIST!$A:$E,5,FALSE))</f>
        <v/>
      </c>
      <c r="H2249" s="23" t="str">
        <f>IF(D2249="","",VLOOKUP(D2249,MASTERLIST!$A:$E,2,FALSE))</f>
        <v/>
      </c>
      <c r="I2249" s="42"/>
      <c r="J2249" s="42"/>
      <c r="K2249" s="42"/>
      <c r="L2249" s="41" t="str">
        <f t="shared" si="348"/>
        <v/>
      </c>
      <c r="M2249" s="41" t="str">
        <f t="shared" si="349"/>
        <v/>
      </c>
      <c r="N2249" s="22" t="str">
        <f t="shared" si="346"/>
        <v xml:space="preserve"> </v>
      </c>
      <c r="O2249" s="22" t="str">
        <f t="shared" si="345"/>
        <v/>
      </c>
      <c r="P2249" s="22" t="str">
        <f t="shared" si="347"/>
        <v/>
      </c>
      <c r="Q2249" s="22" t="str">
        <f t="shared" si="353"/>
        <v>D2</v>
      </c>
    </row>
    <row r="2250" spans="1:17" x14ac:dyDescent="0.25">
      <c r="A2250" s="125" t="str">
        <f t="shared" si="350"/>
        <v/>
      </c>
      <c r="B2250" s="123" t="str">
        <f t="shared" si="351"/>
        <v/>
      </c>
      <c r="C2250" s="125" t="str">
        <f t="shared" si="352"/>
        <v/>
      </c>
      <c r="D2250" s="42"/>
      <c r="E2250" s="23" t="str">
        <f>IF(D2250="","",VLOOKUP(D2250,MASTERLIST!$A:$E,3,FALSE))</f>
        <v/>
      </c>
      <c r="F2250" s="23" t="str">
        <f>IF(D2250="","",VLOOKUP(D2250,MASTERLIST!$A:$E,4,FALSE))</f>
        <v/>
      </c>
      <c r="G2250" s="23" t="str">
        <f>IF(D2250="","",VLOOKUP(D2250,MASTERLIST!$A:$E,5,FALSE))</f>
        <v/>
      </c>
      <c r="H2250" s="23" t="str">
        <f>IF(D2250="","",VLOOKUP(D2250,MASTERLIST!$A:$E,2,FALSE))</f>
        <v/>
      </c>
      <c r="I2250" s="42"/>
      <c r="J2250" s="42"/>
      <c r="K2250" s="42"/>
      <c r="L2250" s="41" t="str">
        <f t="shared" si="348"/>
        <v/>
      </c>
      <c r="M2250" s="41" t="str">
        <f t="shared" si="349"/>
        <v/>
      </c>
      <c r="N2250" s="22" t="str">
        <f t="shared" si="346"/>
        <v xml:space="preserve"> </v>
      </c>
      <c r="O2250" s="22" t="str">
        <f t="shared" si="345"/>
        <v/>
      </c>
      <c r="P2250" s="22" t="str">
        <f t="shared" si="347"/>
        <v/>
      </c>
      <c r="Q2250" s="22" t="str">
        <f t="shared" si="353"/>
        <v>D2</v>
      </c>
    </row>
    <row r="2251" spans="1:17" x14ac:dyDescent="0.25">
      <c r="A2251" s="125" t="str">
        <f t="shared" si="350"/>
        <v/>
      </c>
      <c r="B2251" s="123" t="str">
        <f t="shared" si="351"/>
        <v/>
      </c>
      <c r="C2251" s="125" t="str">
        <f t="shared" si="352"/>
        <v/>
      </c>
      <c r="D2251" s="42"/>
      <c r="E2251" s="23" t="str">
        <f>IF(D2251="","",VLOOKUP(D2251,MASTERLIST!$A:$E,3,FALSE))</f>
        <v/>
      </c>
      <c r="F2251" s="23" t="str">
        <f>IF(D2251="","",VLOOKUP(D2251,MASTERLIST!$A:$E,4,FALSE))</f>
        <v/>
      </c>
      <c r="G2251" s="23" t="str">
        <f>IF(D2251="","",VLOOKUP(D2251,MASTERLIST!$A:$E,5,FALSE))</f>
        <v/>
      </c>
      <c r="H2251" s="23" t="str">
        <f>IF(D2251="","",VLOOKUP(D2251,MASTERLIST!$A:$E,2,FALSE))</f>
        <v/>
      </c>
      <c r="I2251" s="42"/>
      <c r="J2251" s="42"/>
      <c r="K2251" s="42"/>
      <c r="L2251" s="41" t="str">
        <f t="shared" si="348"/>
        <v/>
      </c>
      <c r="M2251" s="41" t="str">
        <f t="shared" si="349"/>
        <v/>
      </c>
      <c r="N2251" s="22" t="str">
        <f t="shared" si="346"/>
        <v xml:space="preserve"> </v>
      </c>
      <c r="O2251" s="22" t="str">
        <f t="shared" si="345"/>
        <v/>
      </c>
      <c r="P2251" s="22" t="str">
        <f t="shared" si="347"/>
        <v/>
      </c>
      <c r="Q2251" s="22" t="str">
        <f t="shared" si="353"/>
        <v>D2</v>
      </c>
    </row>
    <row r="2252" spans="1:17" x14ac:dyDescent="0.25">
      <c r="A2252" s="125" t="str">
        <f t="shared" si="350"/>
        <v/>
      </c>
      <c r="B2252" s="123" t="str">
        <f t="shared" si="351"/>
        <v/>
      </c>
      <c r="C2252" s="125" t="str">
        <f t="shared" si="352"/>
        <v/>
      </c>
      <c r="D2252" s="42"/>
      <c r="E2252" s="23" t="str">
        <f>IF(D2252="","",VLOOKUP(D2252,MASTERLIST!$A:$E,3,FALSE))</f>
        <v/>
      </c>
      <c r="F2252" s="23" t="str">
        <f>IF(D2252="","",VLOOKUP(D2252,MASTERLIST!$A:$E,4,FALSE))</f>
        <v/>
      </c>
      <c r="G2252" s="23" t="str">
        <f>IF(D2252="","",VLOOKUP(D2252,MASTERLIST!$A:$E,5,FALSE))</f>
        <v/>
      </c>
      <c r="H2252" s="23" t="str">
        <f>IF(D2252="","",VLOOKUP(D2252,MASTERLIST!$A:$E,2,FALSE))</f>
        <v/>
      </c>
      <c r="I2252" s="42"/>
      <c r="J2252" s="42"/>
      <c r="K2252" s="42"/>
      <c r="L2252" s="41" t="str">
        <f t="shared" si="348"/>
        <v/>
      </c>
      <c r="M2252" s="41" t="str">
        <f t="shared" si="349"/>
        <v/>
      </c>
      <c r="N2252" s="22" t="str">
        <f t="shared" si="346"/>
        <v xml:space="preserve"> </v>
      </c>
      <c r="O2252" s="22" t="str">
        <f t="shared" si="345"/>
        <v/>
      </c>
      <c r="P2252" s="22" t="str">
        <f t="shared" si="347"/>
        <v/>
      </c>
      <c r="Q2252" s="22" t="str">
        <f t="shared" si="353"/>
        <v>D2</v>
      </c>
    </row>
    <row r="2253" spans="1:17" x14ac:dyDescent="0.25">
      <c r="A2253" s="125" t="str">
        <f t="shared" si="350"/>
        <v/>
      </c>
      <c r="B2253" s="123" t="str">
        <f t="shared" si="351"/>
        <v/>
      </c>
      <c r="C2253" s="125" t="str">
        <f t="shared" si="352"/>
        <v/>
      </c>
      <c r="D2253" s="42"/>
      <c r="E2253" s="23" t="str">
        <f>IF(D2253="","",VLOOKUP(D2253,MASTERLIST!$A:$E,3,FALSE))</f>
        <v/>
      </c>
      <c r="F2253" s="23" t="str">
        <f>IF(D2253="","",VLOOKUP(D2253,MASTERLIST!$A:$E,4,FALSE))</f>
        <v/>
      </c>
      <c r="G2253" s="23" t="str">
        <f>IF(D2253="","",VLOOKUP(D2253,MASTERLIST!$A:$E,5,FALSE))</f>
        <v/>
      </c>
      <c r="H2253" s="23" t="str">
        <f>IF(D2253="","",VLOOKUP(D2253,MASTERLIST!$A:$E,2,FALSE))</f>
        <v/>
      </c>
      <c r="I2253" s="42"/>
      <c r="J2253" s="42"/>
      <c r="K2253" s="42"/>
      <c r="L2253" s="41" t="str">
        <f t="shared" si="348"/>
        <v/>
      </c>
      <c r="M2253" s="41" t="str">
        <f t="shared" si="349"/>
        <v/>
      </c>
      <c r="N2253" s="22" t="str">
        <f t="shared" si="346"/>
        <v xml:space="preserve"> </v>
      </c>
      <c r="O2253" s="22" t="str">
        <f t="shared" si="345"/>
        <v/>
      </c>
      <c r="P2253" s="22" t="str">
        <f t="shared" si="347"/>
        <v/>
      </c>
      <c r="Q2253" s="22" t="str">
        <f t="shared" si="353"/>
        <v>D2</v>
      </c>
    </row>
    <row r="2254" spans="1:17" x14ac:dyDescent="0.25">
      <c r="A2254" s="125" t="str">
        <f t="shared" si="350"/>
        <v/>
      </c>
      <c r="B2254" s="123" t="str">
        <f t="shared" si="351"/>
        <v/>
      </c>
      <c r="C2254" s="125" t="str">
        <f t="shared" si="352"/>
        <v/>
      </c>
      <c r="D2254" s="42"/>
      <c r="E2254" s="23" t="str">
        <f>IF(D2254="","",VLOOKUP(D2254,MASTERLIST!$A:$E,3,FALSE))</f>
        <v/>
      </c>
      <c r="F2254" s="23" t="str">
        <f>IF(D2254="","",VLOOKUP(D2254,MASTERLIST!$A:$E,4,FALSE))</f>
        <v/>
      </c>
      <c r="G2254" s="23" t="str">
        <f>IF(D2254="","",VLOOKUP(D2254,MASTERLIST!$A:$E,5,FALSE))</f>
        <v/>
      </c>
      <c r="H2254" s="23" t="str">
        <f>IF(D2254="","",VLOOKUP(D2254,MASTERLIST!$A:$E,2,FALSE))</f>
        <v/>
      </c>
      <c r="I2254" s="42"/>
      <c r="J2254" s="42"/>
      <c r="K2254" s="42"/>
      <c r="L2254" s="41" t="str">
        <f t="shared" si="348"/>
        <v/>
      </c>
      <c r="M2254" s="41" t="str">
        <f t="shared" si="349"/>
        <v/>
      </c>
      <c r="N2254" s="22" t="str">
        <f t="shared" si="346"/>
        <v xml:space="preserve"> </v>
      </c>
      <c r="O2254" s="22" t="str">
        <f t="shared" si="345"/>
        <v/>
      </c>
      <c r="P2254" s="22" t="str">
        <f t="shared" si="347"/>
        <v/>
      </c>
      <c r="Q2254" s="22" t="str">
        <f t="shared" si="353"/>
        <v>D2</v>
      </c>
    </row>
    <row r="2255" spans="1:17" x14ac:dyDescent="0.25">
      <c r="A2255" s="125" t="str">
        <f t="shared" si="350"/>
        <v/>
      </c>
      <c r="B2255" s="123" t="str">
        <f t="shared" si="351"/>
        <v/>
      </c>
      <c r="C2255" s="125" t="str">
        <f t="shared" si="352"/>
        <v/>
      </c>
      <c r="D2255" s="42"/>
      <c r="E2255" s="23" t="str">
        <f>IF(D2255="","",VLOOKUP(D2255,MASTERLIST!$A:$E,3,FALSE))</f>
        <v/>
      </c>
      <c r="F2255" s="23" t="str">
        <f>IF(D2255="","",VLOOKUP(D2255,MASTERLIST!$A:$E,4,FALSE))</f>
        <v/>
      </c>
      <c r="G2255" s="23" t="str">
        <f>IF(D2255="","",VLOOKUP(D2255,MASTERLIST!$A:$E,5,FALSE))</f>
        <v/>
      </c>
      <c r="H2255" s="23" t="str">
        <f>IF(D2255="","",VLOOKUP(D2255,MASTERLIST!$A:$E,2,FALSE))</f>
        <v/>
      </c>
      <c r="I2255" s="42"/>
      <c r="J2255" s="42"/>
      <c r="K2255" s="42"/>
      <c r="L2255" s="41" t="str">
        <f t="shared" si="348"/>
        <v/>
      </c>
      <c r="M2255" s="41" t="str">
        <f t="shared" si="349"/>
        <v/>
      </c>
      <c r="N2255" s="22" t="str">
        <f t="shared" si="346"/>
        <v xml:space="preserve"> </v>
      </c>
      <c r="O2255" s="22" t="str">
        <f t="shared" si="345"/>
        <v/>
      </c>
      <c r="P2255" s="22" t="str">
        <f t="shared" si="347"/>
        <v/>
      </c>
      <c r="Q2255" s="22" t="str">
        <f t="shared" si="353"/>
        <v>D2</v>
      </c>
    </row>
    <row r="2256" spans="1:17" x14ac:dyDescent="0.25">
      <c r="A2256" s="125" t="str">
        <f t="shared" si="350"/>
        <v/>
      </c>
      <c r="B2256" s="123" t="str">
        <f t="shared" si="351"/>
        <v/>
      </c>
      <c r="C2256" s="125" t="str">
        <f t="shared" si="352"/>
        <v/>
      </c>
      <c r="D2256" s="42"/>
      <c r="E2256" s="23" t="str">
        <f>IF(D2256="","",VLOOKUP(D2256,MASTERLIST!$A:$E,3,FALSE))</f>
        <v/>
      </c>
      <c r="F2256" s="23" t="str">
        <f>IF(D2256="","",VLOOKUP(D2256,MASTERLIST!$A:$E,4,FALSE))</f>
        <v/>
      </c>
      <c r="G2256" s="23" t="str">
        <f>IF(D2256="","",VLOOKUP(D2256,MASTERLIST!$A:$E,5,FALSE))</f>
        <v/>
      </c>
      <c r="H2256" s="23" t="str">
        <f>IF(D2256="","",VLOOKUP(D2256,MASTERLIST!$A:$E,2,FALSE))</f>
        <v/>
      </c>
      <c r="I2256" s="42"/>
      <c r="J2256" s="42"/>
      <c r="K2256" s="42"/>
      <c r="L2256" s="41" t="str">
        <f t="shared" si="348"/>
        <v/>
      </c>
      <c r="M2256" s="41" t="str">
        <f t="shared" si="349"/>
        <v/>
      </c>
      <c r="N2256" s="22" t="str">
        <f t="shared" si="346"/>
        <v xml:space="preserve"> </v>
      </c>
      <c r="O2256" s="22" t="str">
        <f t="shared" si="345"/>
        <v/>
      </c>
      <c r="P2256" s="22" t="str">
        <f t="shared" si="347"/>
        <v/>
      </c>
      <c r="Q2256" s="22" t="str">
        <f t="shared" si="353"/>
        <v>D2</v>
      </c>
    </row>
    <row r="2257" spans="1:17" x14ac:dyDescent="0.25">
      <c r="A2257" s="125" t="str">
        <f t="shared" si="350"/>
        <v/>
      </c>
      <c r="B2257" s="123" t="str">
        <f t="shared" si="351"/>
        <v/>
      </c>
      <c r="C2257" s="125" t="str">
        <f t="shared" si="352"/>
        <v/>
      </c>
      <c r="D2257" s="42"/>
      <c r="E2257" s="23" t="str">
        <f>IF(D2257="","",VLOOKUP(D2257,MASTERLIST!$A:$E,3,FALSE))</f>
        <v/>
      </c>
      <c r="F2257" s="23" t="str">
        <f>IF(D2257="","",VLOOKUP(D2257,MASTERLIST!$A:$E,4,FALSE))</f>
        <v/>
      </c>
      <c r="G2257" s="23" t="str">
        <f>IF(D2257="","",VLOOKUP(D2257,MASTERLIST!$A:$E,5,FALSE))</f>
        <v/>
      </c>
      <c r="H2257" s="23" t="str">
        <f>IF(D2257="","",VLOOKUP(D2257,MASTERLIST!$A:$E,2,FALSE))</f>
        <v/>
      </c>
      <c r="I2257" s="42"/>
      <c r="J2257" s="42"/>
      <c r="K2257" s="42"/>
      <c r="L2257" s="41" t="str">
        <f t="shared" si="348"/>
        <v/>
      </c>
      <c r="M2257" s="41" t="str">
        <f t="shared" si="349"/>
        <v/>
      </c>
      <c r="N2257" s="22" t="str">
        <f t="shared" si="346"/>
        <v xml:space="preserve"> </v>
      </c>
      <c r="O2257" s="22" t="str">
        <f t="shared" si="345"/>
        <v/>
      </c>
      <c r="P2257" s="22" t="str">
        <f t="shared" si="347"/>
        <v/>
      </c>
      <c r="Q2257" s="22" t="str">
        <f t="shared" si="353"/>
        <v>D2</v>
      </c>
    </row>
    <row r="2258" spans="1:17" x14ac:dyDescent="0.25">
      <c r="A2258" s="125" t="str">
        <f t="shared" si="350"/>
        <v/>
      </c>
      <c r="B2258" s="123" t="str">
        <f t="shared" si="351"/>
        <v/>
      </c>
      <c r="C2258" s="125" t="str">
        <f t="shared" si="352"/>
        <v/>
      </c>
      <c r="D2258" s="42"/>
      <c r="E2258" s="23" t="str">
        <f>IF(D2258="","",VLOOKUP(D2258,MASTERLIST!$A:$E,3,FALSE))</f>
        <v/>
      </c>
      <c r="F2258" s="23" t="str">
        <f>IF(D2258="","",VLOOKUP(D2258,MASTERLIST!$A:$E,4,FALSE))</f>
        <v/>
      </c>
      <c r="G2258" s="23" t="str">
        <f>IF(D2258="","",VLOOKUP(D2258,MASTERLIST!$A:$E,5,FALSE))</f>
        <v/>
      </c>
      <c r="H2258" s="23" t="str">
        <f>IF(D2258="","",VLOOKUP(D2258,MASTERLIST!$A:$E,2,FALSE))</f>
        <v/>
      </c>
      <c r="I2258" s="42"/>
      <c r="J2258" s="42"/>
      <c r="K2258" s="42"/>
      <c r="L2258" s="41" t="str">
        <f t="shared" si="348"/>
        <v/>
      </c>
      <c r="M2258" s="41" t="str">
        <f t="shared" si="349"/>
        <v/>
      </c>
      <c r="N2258" s="22" t="str">
        <f t="shared" si="346"/>
        <v xml:space="preserve"> </v>
      </c>
      <c r="O2258" s="22" t="str">
        <f t="shared" si="345"/>
        <v/>
      </c>
      <c r="P2258" s="22" t="str">
        <f t="shared" si="347"/>
        <v/>
      </c>
      <c r="Q2258" s="22" t="str">
        <f t="shared" si="353"/>
        <v>D2</v>
      </c>
    </row>
    <row r="2259" spans="1:17" x14ac:dyDescent="0.25">
      <c r="A2259" s="125" t="str">
        <f t="shared" si="350"/>
        <v/>
      </c>
      <c r="B2259" s="123" t="str">
        <f t="shared" si="351"/>
        <v/>
      </c>
      <c r="C2259" s="125" t="str">
        <f t="shared" si="352"/>
        <v/>
      </c>
      <c r="D2259" s="42"/>
      <c r="E2259" s="23" t="str">
        <f>IF(D2259="","",VLOOKUP(D2259,MASTERLIST!$A:$E,3,FALSE))</f>
        <v/>
      </c>
      <c r="F2259" s="23" t="str">
        <f>IF(D2259="","",VLOOKUP(D2259,MASTERLIST!$A:$E,4,FALSE))</f>
        <v/>
      </c>
      <c r="G2259" s="23" t="str">
        <f>IF(D2259="","",VLOOKUP(D2259,MASTERLIST!$A:$E,5,FALSE))</f>
        <v/>
      </c>
      <c r="H2259" s="23" t="str">
        <f>IF(D2259="","",VLOOKUP(D2259,MASTERLIST!$A:$E,2,FALSE))</f>
        <v/>
      </c>
      <c r="I2259" s="42"/>
      <c r="J2259" s="42"/>
      <c r="K2259" s="42"/>
      <c r="L2259" s="41" t="str">
        <f t="shared" si="348"/>
        <v/>
      </c>
      <c r="M2259" s="41" t="str">
        <f t="shared" si="349"/>
        <v/>
      </c>
      <c r="N2259" s="22" t="str">
        <f t="shared" si="346"/>
        <v xml:space="preserve"> </v>
      </c>
      <c r="O2259" s="22" t="str">
        <f t="shared" ref="O2259:O2322" si="354">IFERROR(VLOOKUP(G2259,$R$2:$S$15,2,),"")</f>
        <v/>
      </c>
      <c r="P2259" s="22" t="str">
        <f t="shared" si="347"/>
        <v/>
      </c>
      <c r="Q2259" s="22" t="str">
        <f t="shared" si="353"/>
        <v>D2</v>
      </c>
    </row>
    <row r="2260" spans="1:17" x14ac:dyDescent="0.25">
      <c r="A2260" s="125" t="str">
        <f t="shared" si="350"/>
        <v/>
      </c>
      <c r="B2260" s="123" t="str">
        <f t="shared" si="351"/>
        <v/>
      </c>
      <c r="C2260" s="125" t="str">
        <f t="shared" si="352"/>
        <v/>
      </c>
      <c r="D2260" s="42"/>
      <c r="E2260" s="23" t="str">
        <f>IF(D2260="","",VLOOKUP(D2260,MASTERLIST!$A:$E,3,FALSE))</f>
        <v/>
      </c>
      <c r="F2260" s="23" t="str">
        <f>IF(D2260="","",VLOOKUP(D2260,MASTERLIST!$A:$E,4,FALSE))</f>
        <v/>
      </c>
      <c r="G2260" s="23" t="str">
        <f>IF(D2260="","",VLOOKUP(D2260,MASTERLIST!$A:$E,5,FALSE))</f>
        <v/>
      </c>
      <c r="H2260" s="23" t="str">
        <f>IF(D2260="","",VLOOKUP(D2260,MASTERLIST!$A:$E,2,FALSE))</f>
        <v/>
      </c>
      <c r="I2260" s="42"/>
      <c r="J2260" s="42"/>
      <c r="K2260" s="42"/>
      <c r="L2260" s="41" t="str">
        <f t="shared" si="348"/>
        <v/>
      </c>
      <c r="M2260" s="41" t="str">
        <f t="shared" si="349"/>
        <v/>
      </c>
      <c r="N2260" s="22" t="str">
        <f t="shared" si="346"/>
        <v xml:space="preserve"> </v>
      </c>
      <c r="O2260" s="22" t="str">
        <f t="shared" si="354"/>
        <v/>
      </c>
      <c r="P2260" s="22" t="str">
        <f t="shared" si="347"/>
        <v/>
      </c>
      <c r="Q2260" s="22" t="str">
        <f t="shared" si="353"/>
        <v>D2</v>
      </c>
    </row>
    <row r="2261" spans="1:17" x14ac:dyDescent="0.25">
      <c r="A2261" s="125" t="str">
        <f t="shared" si="350"/>
        <v/>
      </c>
      <c r="B2261" s="123" t="str">
        <f t="shared" si="351"/>
        <v/>
      </c>
      <c r="C2261" s="125" t="str">
        <f t="shared" si="352"/>
        <v/>
      </c>
      <c r="D2261" s="42"/>
      <c r="E2261" s="23" t="str">
        <f>IF(D2261="","",VLOOKUP(D2261,MASTERLIST!$A:$E,3,FALSE))</f>
        <v/>
      </c>
      <c r="F2261" s="23" t="str">
        <f>IF(D2261="","",VLOOKUP(D2261,MASTERLIST!$A:$E,4,FALSE))</f>
        <v/>
      </c>
      <c r="G2261" s="23" t="str">
        <f>IF(D2261="","",VLOOKUP(D2261,MASTERLIST!$A:$E,5,FALSE))</f>
        <v/>
      </c>
      <c r="H2261" s="23" t="str">
        <f>IF(D2261="","",VLOOKUP(D2261,MASTERLIST!$A:$E,2,FALSE))</f>
        <v/>
      </c>
      <c r="I2261" s="42"/>
      <c r="J2261" s="42"/>
      <c r="K2261" s="42"/>
      <c r="L2261" s="41" t="str">
        <f t="shared" si="348"/>
        <v/>
      </c>
      <c r="M2261" s="41" t="str">
        <f t="shared" si="349"/>
        <v/>
      </c>
      <c r="N2261" s="22" t="str">
        <f t="shared" si="346"/>
        <v xml:space="preserve"> </v>
      </c>
      <c r="O2261" s="22" t="str">
        <f t="shared" si="354"/>
        <v/>
      </c>
      <c r="P2261" s="22" t="str">
        <f t="shared" si="347"/>
        <v/>
      </c>
      <c r="Q2261" s="22" t="str">
        <f t="shared" si="353"/>
        <v>D2</v>
      </c>
    </row>
    <row r="2262" spans="1:17" x14ac:dyDescent="0.25">
      <c r="A2262" s="125" t="str">
        <f t="shared" si="350"/>
        <v/>
      </c>
      <c r="B2262" s="123" t="str">
        <f t="shared" si="351"/>
        <v/>
      </c>
      <c r="C2262" s="125" t="str">
        <f t="shared" si="352"/>
        <v/>
      </c>
      <c r="D2262" s="42"/>
      <c r="E2262" s="23" t="str">
        <f>IF(D2262="","",VLOOKUP(D2262,MASTERLIST!$A:$E,3,FALSE))</f>
        <v/>
      </c>
      <c r="F2262" s="23" t="str">
        <f>IF(D2262="","",VLOOKUP(D2262,MASTERLIST!$A:$E,4,FALSE))</f>
        <v/>
      </c>
      <c r="G2262" s="23" t="str">
        <f>IF(D2262="","",VLOOKUP(D2262,MASTERLIST!$A:$E,5,FALSE))</f>
        <v/>
      </c>
      <c r="H2262" s="23" t="str">
        <f>IF(D2262="","",VLOOKUP(D2262,MASTERLIST!$A:$E,2,FALSE))</f>
        <v/>
      </c>
      <c r="I2262" s="42"/>
      <c r="J2262" s="42"/>
      <c r="K2262" s="42"/>
      <c r="L2262" s="41" t="str">
        <f t="shared" si="348"/>
        <v/>
      </c>
      <c r="M2262" s="41" t="str">
        <f t="shared" si="349"/>
        <v/>
      </c>
      <c r="N2262" s="22" t="str">
        <f t="shared" si="346"/>
        <v xml:space="preserve"> </v>
      </c>
      <c r="O2262" s="22" t="str">
        <f t="shared" si="354"/>
        <v/>
      </c>
      <c r="P2262" s="22" t="str">
        <f t="shared" si="347"/>
        <v/>
      </c>
      <c r="Q2262" s="22" t="str">
        <f t="shared" si="353"/>
        <v>D2</v>
      </c>
    </row>
    <row r="2263" spans="1:17" x14ac:dyDescent="0.25">
      <c r="A2263" s="125" t="str">
        <f t="shared" si="350"/>
        <v/>
      </c>
      <c r="B2263" s="123" t="str">
        <f t="shared" si="351"/>
        <v/>
      </c>
      <c r="C2263" s="125" t="str">
        <f t="shared" si="352"/>
        <v/>
      </c>
      <c r="D2263" s="42"/>
      <c r="E2263" s="23" t="str">
        <f>IF(D2263="","",VLOOKUP(D2263,MASTERLIST!$A:$E,3,FALSE))</f>
        <v/>
      </c>
      <c r="F2263" s="23" t="str">
        <f>IF(D2263="","",VLOOKUP(D2263,MASTERLIST!$A:$E,4,FALSE))</f>
        <v/>
      </c>
      <c r="G2263" s="23" t="str">
        <f>IF(D2263="","",VLOOKUP(D2263,MASTERLIST!$A:$E,5,FALSE))</f>
        <v/>
      </c>
      <c r="H2263" s="23" t="str">
        <f>IF(D2263="","",VLOOKUP(D2263,MASTERLIST!$A:$E,2,FALSE))</f>
        <v/>
      </c>
      <c r="I2263" s="42"/>
      <c r="J2263" s="42"/>
      <c r="K2263" s="42"/>
      <c r="L2263" s="41" t="str">
        <f t="shared" si="348"/>
        <v/>
      </c>
      <c r="M2263" s="41" t="str">
        <f t="shared" si="349"/>
        <v/>
      </c>
      <c r="N2263" s="22" t="str">
        <f t="shared" si="346"/>
        <v xml:space="preserve"> </v>
      </c>
      <c r="O2263" s="22" t="str">
        <f t="shared" si="354"/>
        <v/>
      </c>
      <c r="P2263" s="22" t="str">
        <f t="shared" si="347"/>
        <v/>
      </c>
      <c r="Q2263" s="22" t="str">
        <f t="shared" si="353"/>
        <v>D2</v>
      </c>
    </row>
    <row r="2264" spans="1:17" x14ac:dyDescent="0.25">
      <c r="A2264" s="125" t="str">
        <f t="shared" si="350"/>
        <v/>
      </c>
      <c r="B2264" s="123" t="str">
        <f t="shared" si="351"/>
        <v/>
      </c>
      <c r="C2264" s="125" t="str">
        <f t="shared" si="352"/>
        <v/>
      </c>
      <c r="D2264" s="42"/>
      <c r="E2264" s="23" t="str">
        <f>IF(D2264="","",VLOOKUP(D2264,MASTERLIST!$A:$E,3,FALSE))</f>
        <v/>
      </c>
      <c r="F2264" s="23" t="str">
        <f>IF(D2264="","",VLOOKUP(D2264,MASTERLIST!$A:$E,4,FALSE))</f>
        <v/>
      </c>
      <c r="G2264" s="23" t="str">
        <f>IF(D2264="","",VLOOKUP(D2264,MASTERLIST!$A:$E,5,FALSE))</f>
        <v/>
      </c>
      <c r="H2264" s="23" t="str">
        <f>IF(D2264="","",VLOOKUP(D2264,MASTERLIST!$A:$E,2,FALSE))</f>
        <v/>
      </c>
      <c r="I2264" s="42"/>
      <c r="J2264" s="42"/>
      <c r="K2264" s="42"/>
      <c r="L2264" s="41" t="str">
        <f t="shared" si="348"/>
        <v/>
      </c>
      <c r="M2264" s="41" t="str">
        <f t="shared" si="349"/>
        <v/>
      </c>
      <c r="N2264" s="22" t="str">
        <f t="shared" si="346"/>
        <v xml:space="preserve"> </v>
      </c>
      <c r="O2264" s="22" t="str">
        <f t="shared" si="354"/>
        <v/>
      </c>
      <c r="P2264" s="22" t="str">
        <f t="shared" si="347"/>
        <v/>
      </c>
      <c r="Q2264" s="22" t="str">
        <f t="shared" si="353"/>
        <v>D2</v>
      </c>
    </row>
    <row r="2265" spans="1:17" x14ac:dyDescent="0.25">
      <c r="A2265" s="125" t="str">
        <f t="shared" si="350"/>
        <v/>
      </c>
      <c r="B2265" s="123" t="str">
        <f t="shared" si="351"/>
        <v/>
      </c>
      <c r="C2265" s="125" t="str">
        <f t="shared" si="352"/>
        <v/>
      </c>
      <c r="D2265" s="42"/>
      <c r="E2265" s="23" t="str">
        <f>IF(D2265="","",VLOOKUP(D2265,MASTERLIST!$A:$E,3,FALSE))</f>
        <v/>
      </c>
      <c r="F2265" s="23" t="str">
        <f>IF(D2265="","",VLOOKUP(D2265,MASTERLIST!$A:$E,4,FALSE))</f>
        <v/>
      </c>
      <c r="G2265" s="23" t="str">
        <f>IF(D2265="","",VLOOKUP(D2265,MASTERLIST!$A:$E,5,FALSE))</f>
        <v/>
      </c>
      <c r="H2265" s="23" t="str">
        <f>IF(D2265="","",VLOOKUP(D2265,MASTERLIST!$A:$E,2,FALSE))</f>
        <v/>
      </c>
      <c r="I2265" s="42"/>
      <c r="J2265" s="42"/>
      <c r="K2265" s="42"/>
      <c r="L2265" s="41" t="str">
        <f t="shared" si="348"/>
        <v/>
      </c>
      <c r="M2265" s="41" t="str">
        <f t="shared" si="349"/>
        <v/>
      </c>
      <c r="N2265" s="22" t="str">
        <f t="shared" si="346"/>
        <v xml:space="preserve"> </v>
      </c>
      <c r="O2265" s="22" t="str">
        <f t="shared" si="354"/>
        <v/>
      </c>
      <c r="P2265" s="22" t="str">
        <f t="shared" si="347"/>
        <v/>
      </c>
      <c r="Q2265" s="22" t="str">
        <f t="shared" si="353"/>
        <v>D2</v>
      </c>
    </row>
    <row r="2266" spans="1:17" x14ac:dyDescent="0.25">
      <c r="A2266" s="125" t="str">
        <f t="shared" si="350"/>
        <v/>
      </c>
      <c r="B2266" s="123" t="str">
        <f t="shared" si="351"/>
        <v/>
      </c>
      <c r="C2266" s="125" t="str">
        <f t="shared" si="352"/>
        <v/>
      </c>
      <c r="D2266" s="42"/>
      <c r="E2266" s="23" t="str">
        <f>IF(D2266="","",VLOOKUP(D2266,MASTERLIST!$A:$E,3,FALSE))</f>
        <v/>
      </c>
      <c r="F2266" s="23" t="str">
        <f>IF(D2266="","",VLOOKUP(D2266,MASTERLIST!$A:$E,4,FALSE))</f>
        <v/>
      </c>
      <c r="G2266" s="23" t="str">
        <f>IF(D2266="","",VLOOKUP(D2266,MASTERLIST!$A:$E,5,FALSE))</f>
        <v/>
      </c>
      <c r="H2266" s="23" t="str">
        <f>IF(D2266="","",VLOOKUP(D2266,MASTERLIST!$A:$E,2,FALSE))</f>
        <v/>
      </c>
      <c r="I2266" s="42"/>
      <c r="J2266" s="42"/>
      <c r="K2266" s="42"/>
      <c r="L2266" s="41" t="str">
        <f t="shared" si="348"/>
        <v/>
      </c>
      <c r="M2266" s="41" t="str">
        <f t="shared" si="349"/>
        <v/>
      </c>
      <c r="N2266" s="22" t="str">
        <f t="shared" ref="N2266:N2329" si="355">CONCATENATE(E2266," ",F2266)</f>
        <v xml:space="preserve"> </v>
      </c>
      <c r="O2266" s="22" t="str">
        <f t="shared" si="354"/>
        <v/>
      </c>
      <c r="P2266" s="22" t="str">
        <f t="shared" ref="P2266:P2329" si="356">IF(I2266="",IF(J2266="","",$J$1),$I$1)</f>
        <v/>
      </c>
      <c r="Q2266" s="22" t="str">
        <f t="shared" si="353"/>
        <v>D2</v>
      </c>
    </row>
    <row r="2267" spans="1:17" x14ac:dyDescent="0.25">
      <c r="A2267" s="125" t="str">
        <f t="shared" si="350"/>
        <v/>
      </c>
      <c r="B2267" s="123" t="str">
        <f t="shared" si="351"/>
        <v/>
      </c>
      <c r="C2267" s="125" t="str">
        <f t="shared" si="352"/>
        <v/>
      </c>
      <c r="D2267" s="42"/>
      <c r="E2267" s="23" t="str">
        <f>IF(D2267="","",VLOOKUP(D2267,MASTERLIST!$A:$E,3,FALSE))</f>
        <v/>
      </c>
      <c r="F2267" s="23" t="str">
        <f>IF(D2267="","",VLOOKUP(D2267,MASTERLIST!$A:$E,4,FALSE))</f>
        <v/>
      </c>
      <c r="G2267" s="23" t="str">
        <f>IF(D2267="","",VLOOKUP(D2267,MASTERLIST!$A:$E,5,FALSE))</f>
        <v/>
      </c>
      <c r="H2267" s="23" t="str">
        <f>IF(D2267="","",VLOOKUP(D2267,MASTERLIST!$A:$E,2,FALSE))</f>
        <v/>
      </c>
      <c r="I2267" s="42"/>
      <c r="J2267" s="42"/>
      <c r="K2267" s="42"/>
      <c r="L2267" s="41" t="str">
        <f t="shared" si="348"/>
        <v/>
      </c>
      <c r="M2267" s="41" t="str">
        <f t="shared" si="349"/>
        <v/>
      </c>
      <c r="N2267" s="22" t="str">
        <f t="shared" si="355"/>
        <v xml:space="preserve"> </v>
      </c>
      <c r="O2267" s="22" t="str">
        <f t="shared" si="354"/>
        <v/>
      </c>
      <c r="P2267" s="22" t="str">
        <f t="shared" si="356"/>
        <v/>
      </c>
      <c r="Q2267" s="22" t="str">
        <f t="shared" si="353"/>
        <v>D2</v>
      </c>
    </row>
    <row r="2268" spans="1:17" x14ac:dyDescent="0.25">
      <c r="A2268" s="125" t="str">
        <f t="shared" si="350"/>
        <v/>
      </c>
      <c r="B2268" s="123" t="str">
        <f t="shared" si="351"/>
        <v/>
      </c>
      <c r="C2268" s="125" t="str">
        <f t="shared" si="352"/>
        <v/>
      </c>
      <c r="D2268" s="42"/>
      <c r="E2268" s="23" t="str">
        <f>IF(D2268="","",VLOOKUP(D2268,MASTERLIST!$A:$E,3,FALSE))</f>
        <v/>
      </c>
      <c r="F2268" s="23" t="str">
        <f>IF(D2268="","",VLOOKUP(D2268,MASTERLIST!$A:$E,4,FALSE))</f>
        <v/>
      </c>
      <c r="G2268" s="23" t="str">
        <f>IF(D2268="","",VLOOKUP(D2268,MASTERLIST!$A:$E,5,FALSE))</f>
        <v/>
      </c>
      <c r="H2268" s="23" t="str">
        <f>IF(D2268="","",VLOOKUP(D2268,MASTERLIST!$A:$E,2,FALSE))</f>
        <v/>
      </c>
      <c r="I2268" s="42"/>
      <c r="J2268" s="42"/>
      <c r="K2268" s="42"/>
      <c r="L2268" s="41" t="str">
        <f t="shared" si="348"/>
        <v/>
      </c>
      <c r="M2268" s="41" t="str">
        <f t="shared" si="349"/>
        <v/>
      </c>
      <c r="N2268" s="22" t="str">
        <f t="shared" si="355"/>
        <v xml:space="preserve"> </v>
      </c>
      <c r="O2268" s="22" t="str">
        <f t="shared" si="354"/>
        <v/>
      </c>
      <c r="P2268" s="22" t="str">
        <f t="shared" si="356"/>
        <v/>
      </c>
      <c r="Q2268" s="22" t="str">
        <f t="shared" si="353"/>
        <v>D2</v>
      </c>
    </row>
    <row r="2269" spans="1:17" x14ac:dyDescent="0.25">
      <c r="A2269" s="125" t="str">
        <f t="shared" si="350"/>
        <v/>
      </c>
      <c r="B2269" s="123" t="str">
        <f t="shared" si="351"/>
        <v/>
      </c>
      <c r="C2269" s="125" t="str">
        <f t="shared" si="352"/>
        <v/>
      </c>
      <c r="D2269" s="42"/>
      <c r="E2269" s="23" t="str">
        <f>IF(D2269="","",VLOOKUP(D2269,MASTERLIST!$A:$E,3,FALSE))</f>
        <v/>
      </c>
      <c r="F2269" s="23" t="str">
        <f>IF(D2269="","",VLOOKUP(D2269,MASTERLIST!$A:$E,4,FALSE))</f>
        <v/>
      </c>
      <c r="G2269" s="23" t="str">
        <f>IF(D2269="","",VLOOKUP(D2269,MASTERLIST!$A:$E,5,FALSE))</f>
        <v/>
      </c>
      <c r="H2269" s="23" t="str">
        <f>IF(D2269="","",VLOOKUP(D2269,MASTERLIST!$A:$E,2,FALSE))</f>
        <v/>
      </c>
      <c r="I2269" s="42"/>
      <c r="J2269" s="42"/>
      <c r="K2269" s="42"/>
      <c r="L2269" s="41" t="str">
        <f t="shared" ref="L2269:L2332" si="357">IF(K2269="","",IF(I2269="",ROUND(HLOOKUP(J2269,kgList,K2269,FALSE),1),ROUND(HLOOKUP(I2269,kgList,K2269,FALSE),1)))</f>
        <v/>
      </c>
      <c r="M2269" s="41" t="str">
        <f t="shared" ref="M2269:M2332" si="358">IF(L2269="","",IF(COUNTA(I2269:J2269)&gt;1,"Edible or Inedible",IF(COUNTA(I2269)=1,L2269*1,IF(COUNTA(J2269)=1,L2269*1,"ERROR"))))</f>
        <v/>
      </c>
      <c r="N2269" s="22" t="str">
        <f t="shared" si="355"/>
        <v xml:space="preserve"> </v>
      </c>
      <c r="O2269" s="22" t="str">
        <f t="shared" si="354"/>
        <v/>
      </c>
      <c r="P2269" s="22" t="str">
        <f t="shared" si="356"/>
        <v/>
      </c>
      <c r="Q2269" s="22" t="str">
        <f t="shared" si="353"/>
        <v>D2</v>
      </c>
    </row>
    <row r="2270" spans="1:17" x14ac:dyDescent="0.25">
      <c r="A2270" s="125" t="str">
        <f t="shared" si="350"/>
        <v/>
      </c>
      <c r="B2270" s="123" t="str">
        <f t="shared" si="351"/>
        <v/>
      </c>
      <c r="C2270" s="125" t="str">
        <f t="shared" si="352"/>
        <v/>
      </c>
      <c r="D2270" s="42"/>
      <c r="E2270" s="23" t="str">
        <f>IF(D2270="","",VLOOKUP(D2270,MASTERLIST!$A:$E,3,FALSE))</f>
        <v/>
      </c>
      <c r="F2270" s="23" t="str">
        <f>IF(D2270="","",VLOOKUP(D2270,MASTERLIST!$A:$E,4,FALSE))</f>
        <v/>
      </c>
      <c r="G2270" s="23" t="str">
        <f>IF(D2270="","",VLOOKUP(D2270,MASTERLIST!$A:$E,5,FALSE))</f>
        <v/>
      </c>
      <c r="H2270" s="23" t="str">
        <f>IF(D2270="","",VLOOKUP(D2270,MASTERLIST!$A:$E,2,FALSE))</f>
        <v/>
      </c>
      <c r="I2270" s="42"/>
      <c r="J2270" s="42"/>
      <c r="K2270" s="42"/>
      <c r="L2270" s="41" t="str">
        <f t="shared" si="357"/>
        <v/>
      </c>
      <c r="M2270" s="41" t="str">
        <f t="shared" si="358"/>
        <v/>
      </c>
      <c r="N2270" s="22" t="str">
        <f t="shared" si="355"/>
        <v xml:space="preserve"> </v>
      </c>
      <c r="O2270" s="22" t="str">
        <f t="shared" si="354"/>
        <v/>
      </c>
      <c r="P2270" s="22" t="str">
        <f t="shared" si="356"/>
        <v/>
      </c>
      <c r="Q2270" s="22" t="str">
        <f t="shared" si="353"/>
        <v>D2</v>
      </c>
    </row>
    <row r="2271" spans="1:17" x14ac:dyDescent="0.25">
      <c r="A2271" s="125" t="str">
        <f t="shared" si="350"/>
        <v/>
      </c>
      <c r="B2271" s="123" t="str">
        <f t="shared" si="351"/>
        <v/>
      </c>
      <c r="C2271" s="125" t="str">
        <f t="shared" si="352"/>
        <v/>
      </c>
      <c r="D2271" s="42"/>
      <c r="E2271" s="23" t="str">
        <f>IF(D2271="","",VLOOKUP(D2271,MASTERLIST!$A:$E,3,FALSE))</f>
        <v/>
      </c>
      <c r="F2271" s="23" t="str">
        <f>IF(D2271="","",VLOOKUP(D2271,MASTERLIST!$A:$E,4,FALSE))</f>
        <v/>
      </c>
      <c r="G2271" s="23" t="str">
        <f>IF(D2271="","",VLOOKUP(D2271,MASTERLIST!$A:$E,5,FALSE))</f>
        <v/>
      </c>
      <c r="H2271" s="23" t="str">
        <f>IF(D2271="","",VLOOKUP(D2271,MASTERLIST!$A:$E,2,FALSE))</f>
        <v/>
      </c>
      <c r="I2271" s="42"/>
      <c r="J2271" s="42"/>
      <c r="K2271" s="42"/>
      <c r="L2271" s="41" t="str">
        <f t="shared" si="357"/>
        <v/>
      </c>
      <c r="M2271" s="41" t="str">
        <f t="shared" si="358"/>
        <v/>
      </c>
      <c r="N2271" s="22" t="str">
        <f t="shared" si="355"/>
        <v xml:space="preserve"> </v>
      </c>
      <c r="O2271" s="22" t="str">
        <f t="shared" si="354"/>
        <v/>
      </c>
      <c r="P2271" s="22" t="str">
        <f t="shared" si="356"/>
        <v/>
      </c>
      <c r="Q2271" s="22" t="str">
        <f t="shared" si="353"/>
        <v>D2</v>
      </c>
    </row>
    <row r="2272" spans="1:17" x14ac:dyDescent="0.25">
      <c r="A2272" s="125" t="str">
        <f t="shared" si="350"/>
        <v/>
      </c>
      <c r="B2272" s="123" t="str">
        <f t="shared" si="351"/>
        <v/>
      </c>
      <c r="C2272" s="125" t="str">
        <f t="shared" si="352"/>
        <v/>
      </c>
      <c r="D2272" s="42"/>
      <c r="E2272" s="23" t="str">
        <f>IF(D2272="","",VLOOKUP(D2272,MASTERLIST!$A:$E,3,FALSE))</f>
        <v/>
      </c>
      <c r="F2272" s="23" t="str">
        <f>IF(D2272="","",VLOOKUP(D2272,MASTERLIST!$A:$E,4,FALSE))</f>
        <v/>
      </c>
      <c r="G2272" s="23" t="str">
        <f>IF(D2272="","",VLOOKUP(D2272,MASTERLIST!$A:$E,5,FALSE))</f>
        <v/>
      </c>
      <c r="H2272" s="23" t="str">
        <f>IF(D2272="","",VLOOKUP(D2272,MASTERLIST!$A:$E,2,FALSE))</f>
        <v/>
      </c>
      <c r="I2272" s="42"/>
      <c r="J2272" s="42"/>
      <c r="K2272" s="42"/>
      <c r="L2272" s="41" t="str">
        <f t="shared" si="357"/>
        <v/>
      </c>
      <c r="M2272" s="41" t="str">
        <f t="shared" si="358"/>
        <v/>
      </c>
      <c r="N2272" s="22" t="str">
        <f t="shared" si="355"/>
        <v xml:space="preserve"> </v>
      </c>
      <c r="O2272" s="22" t="str">
        <f t="shared" si="354"/>
        <v/>
      </c>
      <c r="P2272" s="22" t="str">
        <f t="shared" si="356"/>
        <v/>
      </c>
      <c r="Q2272" s="22" t="str">
        <f t="shared" si="353"/>
        <v>D2</v>
      </c>
    </row>
    <row r="2273" spans="1:17" x14ac:dyDescent="0.25">
      <c r="A2273" s="125" t="str">
        <f t="shared" si="350"/>
        <v/>
      </c>
      <c r="B2273" s="123" t="str">
        <f t="shared" si="351"/>
        <v/>
      </c>
      <c r="C2273" s="125" t="str">
        <f t="shared" si="352"/>
        <v/>
      </c>
      <c r="D2273" s="42"/>
      <c r="E2273" s="23" t="str">
        <f>IF(D2273="","",VLOOKUP(D2273,MASTERLIST!$A:$E,3,FALSE))</f>
        <v/>
      </c>
      <c r="F2273" s="23" t="str">
        <f>IF(D2273="","",VLOOKUP(D2273,MASTERLIST!$A:$E,4,FALSE))</f>
        <v/>
      </c>
      <c r="G2273" s="23" t="str">
        <f>IF(D2273="","",VLOOKUP(D2273,MASTERLIST!$A:$E,5,FALSE))</f>
        <v/>
      </c>
      <c r="H2273" s="23" t="str">
        <f>IF(D2273="","",VLOOKUP(D2273,MASTERLIST!$A:$E,2,FALSE))</f>
        <v/>
      </c>
      <c r="I2273" s="42"/>
      <c r="J2273" s="42"/>
      <c r="K2273" s="42"/>
      <c r="L2273" s="41" t="str">
        <f t="shared" si="357"/>
        <v/>
      </c>
      <c r="M2273" s="41" t="str">
        <f t="shared" si="358"/>
        <v/>
      </c>
      <c r="N2273" s="22" t="str">
        <f t="shared" si="355"/>
        <v xml:space="preserve"> </v>
      </c>
      <c r="O2273" s="22" t="str">
        <f t="shared" si="354"/>
        <v/>
      </c>
      <c r="P2273" s="22" t="str">
        <f t="shared" si="356"/>
        <v/>
      </c>
      <c r="Q2273" s="22" t="str">
        <f t="shared" si="353"/>
        <v>D2</v>
      </c>
    </row>
    <row r="2274" spans="1:17" x14ac:dyDescent="0.25">
      <c r="A2274" s="125" t="str">
        <f t="shared" si="350"/>
        <v/>
      </c>
      <c r="B2274" s="123" t="str">
        <f t="shared" si="351"/>
        <v/>
      </c>
      <c r="C2274" s="125" t="str">
        <f t="shared" si="352"/>
        <v/>
      </c>
      <c r="D2274" s="42"/>
      <c r="E2274" s="23" t="str">
        <f>IF(D2274="","",VLOOKUP(D2274,MASTERLIST!$A:$E,3,FALSE))</f>
        <v/>
      </c>
      <c r="F2274" s="23" t="str">
        <f>IF(D2274="","",VLOOKUP(D2274,MASTERLIST!$A:$E,4,FALSE))</f>
        <v/>
      </c>
      <c r="G2274" s="23" t="str">
        <f>IF(D2274="","",VLOOKUP(D2274,MASTERLIST!$A:$E,5,FALSE))</f>
        <v/>
      </c>
      <c r="H2274" s="23" t="str">
        <f>IF(D2274="","",VLOOKUP(D2274,MASTERLIST!$A:$E,2,FALSE))</f>
        <v/>
      </c>
      <c r="I2274" s="42"/>
      <c r="J2274" s="42"/>
      <c r="K2274" s="42"/>
      <c r="L2274" s="41" t="str">
        <f t="shared" si="357"/>
        <v/>
      </c>
      <c r="M2274" s="41" t="str">
        <f t="shared" si="358"/>
        <v/>
      </c>
      <c r="N2274" s="22" t="str">
        <f t="shared" si="355"/>
        <v xml:space="preserve"> </v>
      </c>
      <c r="O2274" s="22" t="str">
        <f t="shared" si="354"/>
        <v/>
      </c>
      <c r="P2274" s="22" t="str">
        <f t="shared" si="356"/>
        <v/>
      </c>
      <c r="Q2274" s="22" t="str">
        <f t="shared" si="353"/>
        <v>D2</v>
      </c>
    </row>
    <row r="2275" spans="1:17" x14ac:dyDescent="0.25">
      <c r="A2275" s="125" t="str">
        <f t="shared" si="350"/>
        <v/>
      </c>
      <c r="B2275" s="123" t="str">
        <f t="shared" si="351"/>
        <v/>
      </c>
      <c r="C2275" s="125" t="str">
        <f t="shared" si="352"/>
        <v/>
      </c>
      <c r="D2275" s="42"/>
      <c r="E2275" s="23" t="str">
        <f>IF(D2275="","",VLOOKUP(D2275,MASTERLIST!$A:$E,3,FALSE))</f>
        <v/>
      </c>
      <c r="F2275" s="23" t="str">
        <f>IF(D2275="","",VLOOKUP(D2275,MASTERLIST!$A:$E,4,FALSE))</f>
        <v/>
      </c>
      <c r="G2275" s="23" t="str">
        <f>IF(D2275="","",VLOOKUP(D2275,MASTERLIST!$A:$E,5,FALSE))</f>
        <v/>
      </c>
      <c r="H2275" s="23" t="str">
        <f>IF(D2275="","",VLOOKUP(D2275,MASTERLIST!$A:$E,2,FALSE))</f>
        <v/>
      </c>
      <c r="I2275" s="42"/>
      <c r="J2275" s="42"/>
      <c r="K2275" s="42"/>
      <c r="L2275" s="41" t="str">
        <f t="shared" si="357"/>
        <v/>
      </c>
      <c r="M2275" s="41" t="str">
        <f t="shared" si="358"/>
        <v/>
      </c>
      <c r="N2275" s="22" t="str">
        <f t="shared" si="355"/>
        <v xml:space="preserve"> </v>
      </c>
      <c r="O2275" s="22" t="str">
        <f t="shared" si="354"/>
        <v/>
      </c>
      <c r="P2275" s="22" t="str">
        <f t="shared" si="356"/>
        <v/>
      </c>
      <c r="Q2275" s="22" t="str">
        <f t="shared" si="353"/>
        <v>D2</v>
      </c>
    </row>
    <row r="2276" spans="1:17" x14ac:dyDescent="0.25">
      <c r="A2276" s="125" t="str">
        <f t="shared" ref="A2276:A2339" si="359">IF(D2276="","",A2275)</f>
        <v/>
      </c>
      <c r="B2276" s="123" t="str">
        <f t="shared" ref="B2276:B2339" si="360">IF(D2276="","",B2275)</f>
        <v/>
      </c>
      <c r="C2276" s="125" t="str">
        <f t="shared" ref="C2276:C2339" si="361">IF(D2276="","",C2275)</f>
        <v/>
      </c>
      <c r="D2276" s="42"/>
      <c r="E2276" s="23" t="str">
        <f>IF(D2276="","",VLOOKUP(D2276,MASTERLIST!$A:$E,3,FALSE))</f>
        <v/>
      </c>
      <c r="F2276" s="23" t="str">
        <f>IF(D2276="","",VLOOKUP(D2276,MASTERLIST!$A:$E,4,FALSE))</f>
        <v/>
      </c>
      <c r="G2276" s="23" t="str">
        <f>IF(D2276="","",VLOOKUP(D2276,MASTERLIST!$A:$E,5,FALSE))</f>
        <v/>
      </c>
      <c r="H2276" s="23" t="str">
        <f>IF(D2276="","",VLOOKUP(D2276,MASTERLIST!$A:$E,2,FALSE))</f>
        <v/>
      </c>
      <c r="I2276" s="42"/>
      <c r="J2276" s="42"/>
      <c r="K2276" s="42"/>
      <c r="L2276" s="41" t="str">
        <f t="shared" si="357"/>
        <v/>
      </c>
      <c r="M2276" s="41" t="str">
        <f t="shared" si="358"/>
        <v/>
      </c>
      <c r="N2276" s="22" t="str">
        <f t="shared" si="355"/>
        <v xml:space="preserve"> </v>
      </c>
      <c r="O2276" s="22" t="str">
        <f t="shared" si="354"/>
        <v/>
      </c>
      <c r="P2276" s="22" t="str">
        <f t="shared" si="356"/>
        <v/>
      </c>
      <c r="Q2276" s="22" t="str">
        <f t="shared" si="353"/>
        <v>D2</v>
      </c>
    </row>
    <row r="2277" spans="1:17" x14ac:dyDescent="0.25">
      <c r="A2277" s="125" t="str">
        <f t="shared" si="359"/>
        <v/>
      </c>
      <c r="B2277" s="123" t="str">
        <f t="shared" si="360"/>
        <v/>
      </c>
      <c r="C2277" s="125" t="str">
        <f t="shared" si="361"/>
        <v/>
      </c>
      <c r="D2277" s="42"/>
      <c r="E2277" s="23" t="str">
        <f>IF(D2277="","",VLOOKUP(D2277,MASTERLIST!$A:$E,3,FALSE))</f>
        <v/>
      </c>
      <c r="F2277" s="23" t="str">
        <f>IF(D2277="","",VLOOKUP(D2277,MASTERLIST!$A:$E,4,FALSE))</f>
        <v/>
      </c>
      <c r="G2277" s="23" t="str">
        <f>IF(D2277="","",VLOOKUP(D2277,MASTERLIST!$A:$E,5,FALSE))</f>
        <v/>
      </c>
      <c r="H2277" s="23" t="str">
        <f>IF(D2277="","",VLOOKUP(D2277,MASTERLIST!$A:$E,2,FALSE))</f>
        <v/>
      </c>
      <c r="I2277" s="42"/>
      <c r="J2277" s="42"/>
      <c r="K2277" s="42"/>
      <c r="L2277" s="41" t="str">
        <f t="shared" si="357"/>
        <v/>
      </c>
      <c r="M2277" s="41" t="str">
        <f t="shared" si="358"/>
        <v/>
      </c>
      <c r="N2277" s="22" t="str">
        <f t="shared" si="355"/>
        <v xml:space="preserve"> </v>
      </c>
      <c r="O2277" s="22" t="str">
        <f t="shared" si="354"/>
        <v/>
      </c>
      <c r="P2277" s="22" t="str">
        <f t="shared" si="356"/>
        <v/>
      </c>
      <c r="Q2277" s="22" t="str">
        <f t="shared" si="353"/>
        <v>D2</v>
      </c>
    </row>
    <row r="2278" spans="1:17" x14ac:dyDescent="0.25">
      <c r="A2278" s="125" t="str">
        <f t="shared" si="359"/>
        <v/>
      </c>
      <c r="B2278" s="123" t="str">
        <f t="shared" si="360"/>
        <v/>
      </c>
      <c r="C2278" s="125" t="str">
        <f t="shared" si="361"/>
        <v/>
      </c>
      <c r="D2278" s="42"/>
      <c r="E2278" s="23" t="str">
        <f>IF(D2278="","",VLOOKUP(D2278,MASTERLIST!$A:$E,3,FALSE))</f>
        <v/>
      </c>
      <c r="F2278" s="23" t="str">
        <f>IF(D2278="","",VLOOKUP(D2278,MASTERLIST!$A:$E,4,FALSE))</f>
        <v/>
      </c>
      <c r="G2278" s="23" t="str">
        <f>IF(D2278="","",VLOOKUP(D2278,MASTERLIST!$A:$E,5,FALSE))</f>
        <v/>
      </c>
      <c r="H2278" s="23" t="str">
        <f>IF(D2278="","",VLOOKUP(D2278,MASTERLIST!$A:$E,2,FALSE))</f>
        <v/>
      </c>
      <c r="I2278" s="42"/>
      <c r="J2278" s="42"/>
      <c r="K2278" s="42"/>
      <c r="L2278" s="41" t="str">
        <f t="shared" si="357"/>
        <v/>
      </c>
      <c r="M2278" s="41" t="str">
        <f t="shared" si="358"/>
        <v/>
      </c>
      <c r="N2278" s="22" t="str">
        <f t="shared" si="355"/>
        <v xml:space="preserve"> </v>
      </c>
      <c r="O2278" s="22" t="str">
        <f t="shared" si="354"/>
        <v/>
      </c>
      <c r="P2278" s="22" t="str">
        <f t="shared" si="356"/>
        <v/>
      </c>
      <c r="Q2278" s="22" t="str">
        <f t="shared" si="353"/>
        <v>D2</v>
      </c>
    </row>
    <row r="2279" spans="1:17" x14ac:dyDescent="0.25">
      <c r="A2279" s="125" t="str">
        <f t="shared" si="359"/>
        <v/>
      </c>
      <c r="B2279" s="123" t="str">
        <f t="shared" si="360"/>
        <v/>
      </c>
      <c r="C2279" s="125" t="str">
        <f t="shared" si="361"/>
        <v/>
      </c>
      <c r="D2279" s="42"/>
      <c r="E2279" s="23" t="str">
        <f>IF(D2279="","",VLOOKUP(D2279,MASTERLIST!$A:$E,3,FALSE))</f>
        <v/>
      </c>
      <c r="F2279" s="23" t="str">
        <f>IF(D2279="","",VLOOKUP(D2279,MASTERLIST!$A:$E,4,FALSE))</f>
        <v/>
      </c>
      <c r="G2279" s="23" t="str">
        <f>IF(D2279="","",VLOOKUP(D2279,MASTERLIST!$A:$E,5,FALSE))</f>
        <v/>
      </c>
      <c r="H2279" s="23" t="str">
        <f>IF(D2279="","",VLOOKUP(D2279,MASTERLIST!$A:$E,2,FALSE))</f>
        <v/>
      </c>
      <c r="I2279" s="42"/>
      <c r="J2279" s="42"/>
      <c r="K2279" s="42"/>
      <c r="L2279" s="41" t="str">
        <f t="shared" si="357"/>
        <v/>
      </c>
      <c r="M2279" s="41" t="str">
        <f t="shared" si="358"/>
        <v/>
      </c>
      <c r="N2279" s="22" t="str">
        <f t="shared" si="355"/>
        <v xml:space="preserve"> </v>
      </c>
      <c r="O2279" s="22" t="str">
        <f t="shared" si="354"/>
        <v/>
      </c>
      <c r="P2279" s="22" t="str">
        <f t="shared" si="356"/>
        <v/>
      </c>
      <c r="Q2279" s="22" t="str">
        <f t="shared" si="353"/>
        <v>D2</v>
      </c>
    </row>
    <row r="2280" spans="1:17" x14ac:dyDescent="0.25">
      <c r="A2280" s="125" t="str">
        <f t="shared" si="359"/>
        <v/>
      </c>
      <c r="B2280" s="123" t="str">
        <f t="shared" si="360"/>
        <v/>
      </c>
      <c r="C2280" s="125" t="str">
        <f t="shared" si="361"/>
        <v/>
      </c>
      <c r="D2280" s="42"/>
      <c r="E2280" s="23" t="str">
        <f>IF(D2280="","",VLOOKUP(D2280,MASTERLIST!$A:$E,3,FALSE))</f>
        <v/>
      </c>
      <c r="F2280" s="23" t="str">
        <f>IF(D2280="","",VLOOKUP(D2280,MASTERLIST!$A:$E,4,FALSE))</f>
        <v/>
      </c>
      <c r="G2280" s="23" t="str">
        <f>IF(D2280="","",VLOOKUP(D2280,MASTERLIST!$A:$E,5,FALSE))</f>
        <v/>
      </c>
      <c r="H2280" s="23" t="str">
        <f>IF(D2280="","",VLOOKUP(D2280,MASTERLIST!$A:$E,2,FALSE))</f>
        <v/>
      </c>
      <c r="I2280" s="42"/>
      <c r="J2280" s="42"/>
      <c r="K2280" s="42"/>
      <c r="L2280" s="41" t="str">
        <f t="shared" si="357"/>
        <v/>
      </c>
      <c r="M2280" s="41" t="str">
        <f t="shared" si="358"/>
        <v/>
      </c>
      <c r="N2280" s="22" t="str">
        <f t="shared" si="355"/>
        <v xml:space="preserve"> </v>
      </c>
      <c r="O2280" s="22" t="str">
        <f t="shared" si="354"/>
        <v/>
      </c>
      <c r="P2280" s="22" t="str">
        <f t="shared" si="356"/>
        <v/>
      </c>
      <c r="Q2280" s="22" t="str">
        <f t="shared" si="353"/>
        <v>D2</v>
      </c>
    </row>
    <row r="2281" spans="1:17" x14ac:dyDescent="0.25">
      <c r="A2281" s="125" t="str">
        <f t="shared" si="359"/>
        <v/>
      </c>
      <c r="B2281" s="123" t="str">
        <f t="shared" si="360"/>
        <v/>
      </c>
      <c r="C2281" s="125" t="str">
        <f t="shared" si="361"/>
        <v/>
      </c>
      <c r="D2281" s="42"/>
      <c r="E2281" s="23" t="str">
        <f>IF(D2281="","",VLOOKUP(D2281,MASTERLIST!$A:$E,3,FALSE))</f>
        <v/>
      </c>
      <c r="F2281" s="23" t="str">
        <f>IF(D2281="","",VLOOKUP(D2281,MASTERLIST!$A:$E,4,FALSE))</f>
        <v/>
      </c>
      <c r="G2281" s="23" t="str">
        <f>IF(D2281="","",VLOOKUP(D2281,MASTERLIST!$A:$E,5,FALSE))</f>
        <v/>
      </c>
      <c r="H2281" s="23" t="str">
        <f>IF(D2281="","",VLOOKUP(D2281,MASTERLIST!$A:$E,2,FALSE))</f>
        <v/>
      </c>
      <c r="I2281" s="42"/>
      <c r="J2281" s="42"/>
      <c r="K2281" s="42"/>
      <c r="L2281" s="41" t="str">
        <f t="shared" si="357"/>
        <v/>
      </c>
      <c r="M2281" s="41" t="str">
        <f t="shared" si="358"/>
        <v/>
      </c>
      <c r="N2281" s="22" t="str">
        <f t="shared" si="355"/>
        <v xml:space="preserve"> </v>
      </c>
      <c r="O2281" s="22" t="str">
        <f t="shared" si="354"/>
        <v/>
      </c>
      <c r="P2281" s="22" t="str">
        <f t="shared" si="356"/>
        <v/>
      </c>
      <c r="Q2281" s="22" t="str">
        <f t="shared" si="353"/>
        <v>D2</v>
      </c>
    </row>
    <row r="2282" spans="1:17" x14ac:dyDescent="0.25">
      <c r="A2282" s="125" t="str">
        <f t="shared" si="359"/>
        <v/>
      </c>
      <c r="B2282" s="123" t="str">
        <f t="shared" si="360"/>
        <v/>
      </c>
      <c r="C2282" s="125" t="str">
        <f t="shared" si="361"/>
        <v/>
      </c>
      <c r="D2282" s="42"/>
      <c r="E2282" s="23" t="str">
        <f>IF(D2282="","",VLOOKUP(D2282,MASTERLIST!$A:$E,3,FALSE))</f>
        <v/>
      </c>
      <c r="F2282" s="23" t="str">
        <f>IF(D2282="","",VLOOKUP(D2282,MASTERLIST!$A:$E,4,FALSE))</f>
        <v/>
      </c>
      <c r="G2282" s="23" t="str">
        <f>IF(D2282="","",VLOOKUP(D2282,MASTERLIST!$A:$E,5,FALSE))</f>
        <v/>
      </c>
      <c r="H2282" s="23" t="str">
        <f>IF(D2282="","",VLOOKUP(D2282,MASTERLIST!$A:$E,2,FALSE))</f>
        <v/>
      </c>
      <c r="I2282" s="42"/>
      <c r="J2282" s="42"/>
      <c r="K2282" s="42"/>
      <c r="L2282" s="41" t="str">
        <f t="shared" si="357"/>
        <v/>
      </c>
      <c r="M2282" s="41" t="str">
        <f t="shared" si="358"/>
        <v/>
      </c>
      <c r="N2282" s="22" t="str">
        <f t="shared" si="355"/>
        <v xml:space="preserve"> </v>
      </c>
      <c r="O2282" s="22" t="str">
        <f t="shared" si="354"/>
        <v/>
      </c>
      <c r="P2282" s="22" t="str">
        <f t="shared" si="356"/>
        <v/>
      </c>
      <c r="Q2282" s="22" t="str">
        <f t="shared" si="353"/>
        <v>D2</v>
      </c>
    </row>
    <row r="2283" spans="1:17" x14ac:dyDescent="0.25">
      <c r="A2283" s="125" t="str">
        <f t="shared" si="359"/>
        <v/>
      </c>
      <c r="B2283" s="123" t="str">
        <f t="shared" si="360"/>
        <v/>
      </c>
      <c r="C2283" s="125" t="str">
        <f t="shared" si="361"/>
        <v/>
      </c>
      <c r="D2283" s="42"/>
      <c r="E2283" s="23" t="str">
        <f>IF(D2283="","",VLOOKUP(D2283,MASTERLIST!$A:$E,3,FALSE))</f>
        <v/>
      </c>
      <c r="F2283" s="23" t="str">
        <f>IF(D2283="","",VLOOKUP(D2283,MASTERLIST!$A:$E,4,FALSE))</f>
        <v/>
      </c>
      <c r="G2283" s="23" t="str">
        <f>IF(D2283="","",VLOOKUP(D2283,MASTERLIST!$A:$E,5,FALSE))</f>
        <v/>
      </c>
      <c r="H2283" s="23" t="str">
        <f>IF(D2283="","",VLOOKUP(D2283,MASTERLIST!$A:$E,2,FALSE))</f>
        <v/>
      </c>
      <c r="I2283" s="42"/>
      <c r="J2283" s="42"/>
      <c r="K2283" s="42"/>
      <c r="L2283" s="41" t="str">
        <f t="shared" si="357"/>
        <v/>
      </c>
      <c r="M2283" s="41" t="str">
        <f t="shared" si="358"/>
        <v/>
      </c>
      <c r="N2283" s="22" t="str">
        <f t="shared" si="355"/>
        <v xml:space="preserve"> </v>
      </c>
      <c r="O2283" s="22" t="str">
        <f t="shared" si="354"/>
        <v/>
      </c>
      <c r="P2283" s="22" t="str">
        <f t="shared" si="356"/>
        <v/>
      </c>
      <c r="Q2283" s="22" t="str">
        <f t="shared" si="353"/>
        <v>D2</v>
      </c>
    </row>
    <row r="2284" spans="1:17" x14ac:dyDescent="0.25">
      <c r="A2284" s="125" t="str">
        <f t="shared" si="359"/>
        <v/>
      </c>
      <c r="B2284" s="123" t="str">
        <f t="shared" si="360"/>
        <v/>
      </c>
      <c r="C2284" s="125" t="str">
        <f t="shared" si="361"/>
        <v/>
      </c>
      <c r="D2284" s="42"/>
      <c r="E2284" s="23" t="str">
        <f>IF(D2284="","",VLOOKUP(D2284,MASTERLIST!$A:$E,3,FALSE))</f>
        <v/>
      </c>
      <c r="F2284" s="23" t="str">
        <f>IF(D2284="","",VLOOKUP(D2284,MASTERLIST!$A:$E,4,FALSE))</f>
        <v/>
      </c>
      <c r="G2284" s="23" t="str">
        <f>IF(D2284="","",VLOOKUP(D2284,MASTERLIST!$A:$E,5,FALSE))</f>
        <v/>
      </c>
      <c r="H2284" s="23" t="str">
        <f>IF(D2284="","",VLOOKUP(D2284,MASTERLIST!$A:$E,2,FALSE))</f>
        <v/>
      </c>
      <c r="I2284" s="42"/>
      <c r="J2284" s="42"/>
      <c r="K2284" s="42"/>
      <c r="L2284" s="41" t="str">
        <f t="shared" si="357"/>
        <v/>
      </c>
      <c r="M2284" s="41" t="str">
        <f t="shared" si="358"/>
        <v/>
      </c>
      <c r="N2284" s="22" t="str">
        <f t="shared" si="355"/>
        <v xml:space="preserve"> </v>
      </c>
      <c r="O2284" s="22" t="str">
        <f t="shared" si="354"/>
        <v/>
      </c>
      <c r="P2284" s="22" t="str">
        <f t="shared" si="356"/>
        <v/>
      </c>
      <c r="Q2284" s="22" t="str">
        <f t="shared" si="353"/>
        <v>D2</v>
      </c>
    </row>
    <row r="2285" spans="1:17" x14ac:dyDescent="0.25">
      <c r="A2285" s="125" t="str">
        <f t="shared" si="359"/>
        <v/>
      </c>
      <c r="B2285" s="123" t="str">
        <f t="shared" si="360"/>
        <v/>
      </c>
      <c r="C2285" s="125" t="str">
        <f t="shared" si="361"/>
        <v/>
      </c>
      <c r="D2285" s="42"/>
      <c r="E2285" s="23" t="str">
        <f>IF(D2285="","",VLOOKUP(D2285,MASTERLIST!$A:$E,3,FALSE))</f>
        <v/>
      </c>
      <c r="F2285" s="23" t="str">
        <f>IF(D2285="","",VLOOKUP(D2285,MASTERLIST!$A:$E,4,FALSE))</f>
        <v/>
      </c>
      <c r="G2285" s="23" t="str">
        <f>IF(D2285="","",VLOOKUP(D2285,MASTERLIST!$A:$E,5,FALSE))</f>
        <v/>
      </c>
      <c r="H2285" s="23" t="str">
        <f>IF(D2285="","",VLOOKUP(D2285,MASTERLIST!$A:$E,2,FALSE))</f>
        <v/>
      </c>
      <c r="I2285" s="42"/>
      <c r="J2285" s="42"/>
      <c r="K2285" s="42"/>
      <c r="L2285" s="41" t="str">
        <f t="shared" si="357"/>
        <v/>
      </c>
      <c r="M2285" s="41" t="str">
        <f t="shared" si="358"/>
        <v/>
      </c>
      <c r="N2285" s="22" t="str">
        <f t="shared" si="355"/>
        <v xml:space="preserve"> </v>
      </c>
      <c r="O2285" s="22" t="str">
        <f t="shared" si="354"/>
        <v/>
      </c>
      <c r="P2285" s="22" t="str">
        <f t="shared" si="356"/>
        <v/>
      </c>
      <c r="Q2285" s="22" t="str">
        <f t="shared" si="353"/>
        <v>D2</v>
      </c>
    </row>
    <row r="2286" spans="1:17" x14ac:dyDescent="0.25">
      <c r="A2286" s="125" t="str">
        <f t="shared" si="359"/>
        <v/>
      </c>
      <c r="B2286" s="123" t="str">
        <f t="shared" si="360"/>
        <v/>
      </c>
      <c r="C2286" s="125" t="str">
        <f t="shared" si="361"/>
        <v/>
      </c>
      <c r="D2286" s="42"/>
      <c r="E2286" s="23" t="str">
        <f>IF(D2286="","",VLOOKUP(D2286,MASTERLIST!$A:$E,3,FALSE))</f>
        <v/>
      </c>
      <c r="F2286" s="23" t="str">
        <f>IF(D2286="","",VLOOKUP(D2286,MASTERLIST!$A:$E,4,FALSE))</f>
        <v/>
      </c>
      <c r="G2286" s="23" t="str">
        <f>IF(D2286="","",VLOOKUP(D2286,MASTERLIST!$A:$E,5,FALSE))</f>
        <v/>
      </c>
      <c r="H2286" s="23" t="str">
        <f>IF(D2286="","",VLOOKUP(D2286,MASTERLIST!$A:$E,2,FALSE))</f>
        <v/>
      </c>
      <c r="I2286" s="42"/>
      <c r="J2286" s="42"/>
      <c r="K2286" s="42"/>
      <c r="L2286" s="41" t="str">
        <f t="shared" si="357"/>
        <v/>
      </c>
      <c r="M2286" s="41" t="str">
        <f t="shared" si="358"/>
        <v/>
      </c>
      <c r="N2286" s="22" t="str">
        <f t="shared" si="355"/>
        <v xml:space="preserve"> </v>
      </c>
      <c r="O2286" s="22" t="str">
        <f t="shared" si="354"/>
        <v/>
      </c>
      <c r="P2286" s="22" t="str">
        <f t="shared" si="356"/>
        <v/>
      </c>
      <c r="Q2286" s="22" t="str">
        <f t="shared" si="353"/>
        <v>D2</v>
      </c>
    </row>
    <row r="2287" spans="1:17" x14ac:dyDescent="0.25">
      <c r="A2287" s="125" t="str">
        <f t="shared" si="359"/>
        <v/>
      </c>
      <c r="B2287" s="123" t="str">
        <f t="shared" si="360"/>
        <v/>
      </c>
      <c r="C2287" s="125" t="str">
        <f t="shared" si="361"/>
        <v/>
      </c>
      <c r="D2287" s="42"/>
      <c r="E2287" s="23" t="str">
        <f>IF(D2287="","",VLOOKUP(D2287,MASTERLIST!$A:$E,3,FALSE))</f>
        <v/>
      </c>
      <c r="F2287" s="23" t="str">
        <f>IF(D2287="","",VLOOKUP(D2287,MASTERLIST!$A:$E,4,FALSE))</f>
        <v/>
      </c>
      <c r="G2287" s="23" t="str">
        <f>IF(D2287="","",VLOOKUP(D2287,MASTERLIST!$A:$E,5,FALSE))</f>
        <v/>
      </c>
      <c r="H2287" s="23" t="str">
        <f>IF(D2287="","",VLOOKUP(D2287,MASTERLIST!$A:$E,2,FALSE))</f>
        <v/>
      </c>
      <c r="I2287" s="42"/>
      <c r="J2287" s="42"/>
      <c r="K2287" s="42"/>
      <c r="L2287" s="41" t="str">
        <f t="shared" si="357"/>
        <v/>
      </c>
      <c r="M2287" s="41" t="str">
        <f t="shared" si="358"/>
        <v/>
      </c>
      <c r="N2287" s="22" t="str">
        <f t="shared" si="355"/>
        <v xml:space="preserve"> </v>
      </c>
      <c r="O2287" s="22" t="str">
        <f t="shared" si="354"/>
        <v/>
      </c>
      <c r="P2287" s="22" t="str">
        <f t="shared" si="356"/>
        <v/>
      </c>
      <c r="Q2287" s="22" t="str">
        <f t="shared" si="353"/>
        <v>D2</v>
      </c>
    </row>
    <row r="2288" spans="1:17" x14ac:dyDescent="0.25">
      <c r="A2288" s="125" t="str">
        <f t="shared" si="359"/>
        <v/>
      </c>
      <c r="B2288" s="123" t="str">
        <f t="shared" si="360"/>
        <v/>
      </c>
      <c r="C2288" s="125" t="str">
        <f t="shared" si="361"/>
        <v/>
      </c>
      <c r="D2288" s="42"/>
      <c r="E2288" s="23" t="str">
        <f>IF(D2288="","",VLOOKUP(D2288,MASTERLIST!$A:$E,3,FALSE))</f>
        <v/>
      </c>
      <c r="F2288" s="23" t="str">
        <f>IF(D2288="","",VLOOKUP(D2288,MASTERLIST!$A:$E,4,FALSE))</f>
        <v/>
      </c>
      <c r="G2288" s="23" t="str">
        <f>IF(D2288="","",VLOOKUP(D2288,MASTERLIST!$A:$E,5,FALSE))</f>
        <v/>
      </c>
      <c r="H2288" s="23" t="str">
        <f>IF(D2288="","",VLOOKUP(D2288,MASTERLIST!$A:$E,2,FALSE))</f>
        <v/>
      </c>
      <c r="I2288" s="42"/>
      <c r="J2288" s="42"/>
      <c r="K2288" s="42"/>
      <c r="L2288" s="41" t="str">
        <f t="shared" si="357"/>
        <v/>
      </c>
      <c r="M2288" s="41" t="str">
        <f t="shared" si="358"/>
        <v/>
      </c>
      <c r="N2288" s="22" t="str">
        <f t="shared" si="355"/>
        <v xml:space="preserve"> </v>
      </c>
      <c r="O2288" s="22" t="str">
        <f t="shared" si="354"/>
        <v/>
      </c>
      <c r="P2288" s="22" t="str">
        <f t="shared" si="356"/>
        <v/>
      </c>
      <c r="Q2288" s="22" t="str">
        <f t="shared" si="353"/>
        <v>D2</v>
      </c>
    </row>
    <row r="2289" spans="1:17" x14ac:dyDescent="0.25">
      <c r="A2289" s="125" t="str">
        <f t="shared" si="359"/>
        <v/>
      </c>
      <c r="B2289" s="123" t="str">
        <f t="shared" si="360"/>
        <v/>
      </c>
      <c r="C2289" s="125" t="str">
        <f t="shared" si="361"/>
        <v/>
      </c>
      <c r="D2289" s="42"/>
      <c r="E2289" s="23" t="str">
        <f>IF(D2289="","",VLOOKUP(D2289,MASTERLIST!$A:$E,3,FALSE))</f>
        <v/>
      </c>
      <c r="F2289" s="23" t="str">
        <f>IF(D2289="","",VLOOKUP(D2289,MASTERLIST!$A:$E,4,FALSE))</f>
        <v/>
      </c>
      <c r="G2289" s="23" t="str">
        <f>IF(D2289="","",VLOOKUP(D2289,MASTERLIST!$A:$E,5,FALSE))</f>
        <v/>
      </c>
      <c r="H2289" s="23" t="str">
        <f>IF(D2289="","",VLOOKUP(D2289,MASTERLIST!$A:$E,2,FALSE))</f>
        <v/>
      </c>
      <c r="I2289" s="42"/>
      <c r="J2289" s="42"/>
      <c r="K2289" s="42"/>
      <c r="L2289" s="41" t="str">
        <f t="shared" si="357"/>
        <v/>
      </c>
      <c r="M2289" s="41" t="str">
        <f t="shared" si="358"/>
        <v/>
      </c>
      <c r="N2289" s="22" t="str">
        <f t="shared" si="355"/>
        <v xml:space="preserve"> </v>
      </c>
      <c r="O2289" s="22" t="str">
        <f t="shared" si="354"/>
        <v/>
      </c>
      <c r="P2289" s="22" t="str">
        <f t="shared" si="356"/>
        <v/>
      </c>
      <c r="Q2289" s="22" t="str">
        <f t="shared" si="353"/>
        <v>D2</v>
      </c>
    </row>
    <row r="2290" spans="1:17" x14ac:dyDescent="0.25">
      <c r="A2290" s="125" t="str">
        <f t="shared" si="359"/>
        <v/>
      </c>
      <c r="B2290" s="123" t="str">
        <f t="shared" si="360"/>
        <v/>
      </c>
      <c r="C2290" s="125" t="str">
        <f t="shared" si="361"/>
        <v/>
      </c>
      <c r="D2290" s="42"/>
      <c r="E2290" s="23" t="str">
        <f>IF(D2290="","",VLOOKUP(D2290,MASTERLIST!$A:$E,3,FALSE))</f>
        <v/>
      </c>
      <c r="F2290" s="23" t="str">
        <f>IF(D2290="","",VLOOKUP(D2290,MASTERLIST!$A:$E,4,FALSE))</f>
        <v/>
      </c>
      <c r="G2290" s="23" t="str">
        <f>IF(D2290="","",VLOOKUP(D2290,MASTERLIST!$A:$E,5,FALSE))</f>
        <v/>
      </c>
      <c r="H2290" s="23" t="str">
        <f>IF(D2290="","",VLOOKUP(D2290,MASTERLIST!$A:$E,2,FALSE))</f>
        <v/>
      </c>
      <c r="I2290" s="42"/>
      <c r="J2290" s="42"/>
      <c r="K2290" s="42"/>
      <c r="L2290" s="41" t="str">
        <f t="shared" si="357"/>
        <v/>
      </c>
      <c r="M2290" s="41" t="str">
        <f t="shared" si="358"/>
        <v/>
      </c>
      <c r="N2290" s="22" t="str">
        <f t="shared" si="355"/>
        <v xml:space="preserve"> </v>
      </c>
      <c r="O2290" s="22" t="str">
        <f t="shared" si="354"/>
        <v/>
      </c>
      <c r="P2290" s="22" t="str">
        <f t="shared" si="356"/>
        <v/>
      </c>
      <c r="Q2290" s="22" t="str">
        <f t="shared" si="353"/>
        <v>D2</v>
      </c>
    </row>
    <row r="2291" spans="1:17" x14ac:dyDescent="0.25">
      <c r="A2291" s="125" t="str">
        <f t="shared" si="359"/>
        <v/>
      </c>
      <c r="B2291" s="123" t="str">
        <f t="shared" si="360"/>
        <v/>
      </c>
      <c r="C2291" s="125" t="str">
        <f t="shared" si="361"/>
        <v/>
      </c>
      <c r="D2291" s="42"/>
      <c r="E2291" s="23" t="str">
        <f>IF(D2291="","",VLOOKUP(D2291,MASTERLIST!$A:$E,3,FALSE))</f>
        <v/>
      </c>
      <c r="F2291" s="23" t="str">
        <f>IF(D2291="","",VLOOKUP(D2291,MASTERLIST!$A:$E,4,FALSE))</f>
        <v/>
      </c>
      <c r="G2291" s="23" t="str">
        <f>IF(D2291="","",VLOOKUP(D2291,MASTERLIST!$A:$E,5,FALSE))</f>
        <v/>
      </c>
      <c r="H2291" s="23" t="str">
        <f>IF(D2291="","",VLOOKUP(D2291,MASTERLIST!$A:$E,2,FALSE))</f>
        <v/>
      </c>
      <c r="I2291" s="42"/>
      <c r="J2291" s="42"/>
      <c r="K2291" s="42"/>
      <c r="L2291" s="41" t="str">
        <f t="shared" si="357"/>
        <v/>
      </c>
      <c r="M2291" s="41" t="str">
        <f t="shared" si="358"/>
        <v/>
      </c>
      <c r="N2291" s="22" t="str">
        <f t="shared" si="355"/>
        <v xml:space="preserve"> </v>
      </c>
      <c r="O2291" s="22" t="str">
        <f t="shared" si="354"/>
        <v/>
      </c>
      <c r="P2291" s="22" t="str">
        <f t="shared" si="356"/>
        <v/>
      </c>
      <c r="Q2291" s="22" t="str">
        <f t="shared" si="353"/>
        <v>D2</v>
      </c>
    </row>
    <row r="2292" spans="1:17" x14ac:dyDescent="0.25">
      <c r="A2292" s="125" t="str">
        <f t="shared" si="359"/>
        <v/>
      </c>
      <c r="B2292" s="123" t="str">
        <f t="shared" si="360"/>
        <v/>
      </c>
      <c r="C2292" s="125" t="str">
        <f t="shared" si="361"/>
        <v/>
      </c>
      <c r="D2292" s="42"/>
      <c r="E2292" s="23" t="str">
        <f>IF(D2292="","",VLOOKUP(D2292,MASTERLIST!$A:$E,3,FALSE))</f>
        <v/>
      </c>
      <c r="F2292" s="23" t="str">
        <f>IF(D2292="","",VLOOKUP(D2292,MASTERLIST!$A:$E,4,FALSE))</f>
        <v/>
      </c>
      <c r="G2292" s="23" t="str">
        <f>IF(D2292="","",VLOOKUP(D2292,MASTERLIST!$A:$E,5,FALSE))</f>
        <v/>
      </c>
      <c r="H2292" s="23" t="str">
        <f>IF(D2292="","",VLOOKUP(D2292,MASTERLIST!$A:$E,2,FALSE))</f>
        <v/>
      </c>
      <c r="I2292" s="42"/>
      <c r="J2292" s="42"/>
      <c r="K2292" s="42"/>
      <c r="L2292" s="41" t="str">
        <f t="shared" si="357"/>
        <v/>
      </c>
      <c r="M2292" s="41" t="str">
        <f t="shared" si="358"/>
        <v/>
      </c>
      <c r="N2292" s="22" t="str">
        <f t="shared" si="355"/>
        <v xml:space="preserve"> </v>
      </c>
      <c r="O2292" s="22" t="str">
        <f t="shared" si="354"/>
        <v/>
      </c>
      <c r="P2292" s="22" t="str">
        <f t="shared" si="356"/>
        <v/>
      </c>
      <c r="Q2292" s="22" t="str">
        <f t="shared" si="353"/>
        <v>D2</v>
      </c>
    </row>
    <row r="2293" spans="1:17" x14ac:dyDescent="0.25">
      <c r="A2293" s="125" t="str">
        <f t="shared" si="359"/>
        <v/>
      </c>
      <c r="B2293" s="123" t="str">
        <f t="shared" si="360"/>
        <v/>
      </c>
      <c r="C2293" s="125" t="str">
        <f t="shared" si="361"/>
        <v/>
      </c>
      <c r="D2293" s="42"/>
      <c r="E2293" s="23" t="str">
        <f>IF(D2293="","",VLOOKUP(D2293,MASTERLIST!$A:$E,3,FALSE))</f>
        <v/>
      </c>
      <c r="F2293" s="23" t="str">
        <f>IF(D2293="","",VLOOKUP(D2293,MASTERLIST!$A:$E,4,FALSE))</f>
        <v/>
      </c>
      <c r="G2293" s="23" t="str">
        <f>IF(D2293="","",VLOOKUP(D2293,MASTERLIST!$A:$E,5,FALSE))</f>
        <v/>
      </c>
      <c r="H2293" s="23" t="str">
        <f>IF(D2293="","",VLOOKUP(D2293,MASTERLIST!$A:$E,2,FALSE))</f>
        <v/>
      </c>
      <c r="I2293" s="42"/>
      <c r="J2293" s="42"/>
      <c r="K2293" s="42"/>
      <c r="L2293" s="41" t="str">
        <f t="shared" si="357"/>
        <v/>
      </c>
      <c r="M2293" s="41" t="str">
        <f t="shared" si="358"/>
        <v/>
      </c>
      <c r="N2293" s="22" t="str">
        <f t="shared" si="355"/>
        <v xml:space="preserve"> </v>
      </c>
      <c r="O2293" s="22" t="str">
        <f t="shared" si="354"/>
        <v/>
      </c>
      <c r="P2293" s="22" t="str">
        <f t="shared" si="356"/>
        <v/>
      </c>
      <c r="Q2293" s="22" t="str">
        <f t="shared" si="353"/>
        <v>D2</v>
      </c>
    </row>
    <row r="2294" spans="1:17" x14ac:dyDescent="0.25">
      <c r="A2294" s="125" t="str">
        <f t="shared" si="359"/>
        <v/>
      </c>
      <c r="B2294" s="123" t="str">
        <f t="shared" si="360"/>
        <v/>
      </c>
      <c r="C2294" s="125" t="str">
        <f t="shared" si="361"/>
        <v/>
      </c>
      <c r="D2294" s="42"/>
      <c r="E2294" s="23" t="str">
        <f>IF(D2294="","",VLOOKUP(D2294,MASTERLIST!$A:$E,3,FALSE))</f>
        <v/>
      </c>
      <c r="F2294" s="23" t="str">
        <f>IF(D2294="","",VLOOKUP(D2294,MASTERLIST!$A:$E,4,FALSE))</f>
        <v/>
      </c>
      <c r="G2294" s="23" t="str">
        <f>IF(D2294="","",VLOOKUP(D2294,MASTERLIST!$A:$E,5,FALSE))</f>
        <v/>
      </c>
      <c r="H2294" s="23" t="str">
        <f>IF(D2294="","",VLOOKUP(D2294,MASTERLIST!$A:$E,2,FALSE))</f>
        <v/>
      </c>
      <c r="I2294" s="42"/>
      <c r="J2294" s="42"/>
      <c r="K2294" s="42"/>
      <c r="L2294" s="41" t="str">
        <f t="shared" si="357"/>
        <v/>
      </c>
      <c r="M2294" s="41" t="str">
        <f t="shared" si="358"/>
        <v/>
      </c>
      <c r="N2294" s="22" t="str">
        <f t="shared" si="355"/>
        <v xml:space="preserve"> </v>
      </c>
      <c r="O2294" s="22" t="str">
        <f t="shared" si="354"/>
        <v/>
      </c>
      <c r="P2294" s="22" t="str">
        <f t="shared" si="356"/>
        <v/>
      </c>
      <c r="Q2294" s="22" t="str">
        <f t="shared" si="353"/>
        <v>D2</v>
      </c>
    </row>
    <row r="2295" spans="1:17" x14ac:dyDescent="0.25">
      <c r="A2295" s="125" t="str">
        <f t="shared" si="359"/>
        <v/>
      </c>
      <c r="B2295" s="123" t="str">
        <f t="shared" si="360"/>
        <v/>
      </c>
      <c r="C2295" s="125" t="str">
        <f t="shared" si="361"/>
        <v/>
      </c>
      <c r="D2295" s="42"/>
      <c r="E2295" s="23" t="str">
        <f>IF(D2295="","",VLOOKUP(D2295,MASTERLIST!$A:$E,3,FALSE))</f>
        <v/>
      </c>
      <c r="F2295" s="23" t="str">
        <f>IF(D2295="","",VLOOKUP(D2295,MASTERLIST!$A:$E,4,FALSE))</f>
        <v/>
      </c>
      <c r="G2295" s="23" t="str">
        <f>IF(D2295="","",VLOOKUP(D2295,MASTERLIST!$A:$E,5,FALSE))</f>
        <v/>
      </c>
      <c r="H2295" s="23" t="str">
        <f>IF(D2295="","",VLOOKUP(D2295,MASTERLIST!$A:$E,2,FALSE))</f>
        <v/>
      </c>
      <c r="I2295" s="42"/>
      <c r="J2295" s="42"/>
      <c r="K2295" s="42"/>
      <c r="L2295" s="41" t="str">
        <f t="shared" si="357"/>
        <v/>
      </c>
      <c r="M2295" s="41" t="str">
        <f t="shared" si="358"/>
        <v/>
      </c>
      <c r="N2295" s="22" t="str">
        <f t="shared" si="355"/>
        <v xml:space="preserve"> </v>
      </c>
      <c r="O2295" s="22" t="str">
        <f t="shared" si="354"/>
        <v/>
      </c>
      <c r="P2295" s="22" t="str">
        <f t="shared" si="356"/>
        <v/>
      </c>
      <c r="Q2295" s="22" t="str">
        <f t="shared" si="353"/>
        <v>D2</v>
      </c>
    </row>
    <row r="2296" spans="1:17" x14ac:dyDescent="0.25">
      <c r="A2296" s="125" t="str">
        <f t="shared" si="359"/>
        <v/>
      </c>
      <c r="B2296" s="123" t="str">
        <f t="shared" si="360"/>
        <v/>
      </c>
      <c r="C2296" s="125" t="str">
        <f t="shared" si="361"/>
        <v/>
      </c>
      <c r="D2296" s="42"/>
      <c r="E2296" s="23" t="str">
        <f>IF(D2296="","",VLOOKUP(D2296,MASTERLIST!$A:$E,3,FALSE))</f>
        <v/>
      </c>
      <c r="F2296" s="23" t="str">
        <f>IF(D2296="","",VLOOKUP(D2296,MASTERLIST!$A:$E,4,FALSE))</f>
        <v/>
      </c>
      <c r="G2296" s="23" t="str">
        <f>IF(D2296="","",VLOOKUP(D2296,MASTERLIST!$A:$E,5,FALSE))</f>
        <v/>
      </c>
      <c r="H2296" s="23" t="str">
        <f>IF(D2296="","",VLOOKUP(D2296,MASTERLIST!$A:$E,2,FALSE))</f>
        <v/>
      </c>
      <c r="I2296" s="42"/>
      <c r="J2296" s="42"/>
      <c r="K2296" s="42"/>
      <c r="L2296" s="41" t="str">
        <f t="shared" si="357"/>
        <v/>
      </c>
      <c r="M2296" s="41" t="str">
        <f t="shared" si="358"/>
        <v/>
      </c>
      <c r="N2296" s="22" t="str">
        <f t="shared" si="355"/>
        <v xml:space="preserve"> </v>
      </c>
      <c r="O2296" s="22" t="str">
        <f t="shared" si="354"/>
        <v/>
      </c>
      <c r="P2296" s="22" t="str">
        <f t="shared" si="356"/>
        <v/>
      </c>
      <c r="Q2296" s="22" t="str">
        <f t="shared" si="353"/>
        <v>D2</v>
      </c>
    </row>
    <row r="2297" spans="1:17" x14ac:dyDescent="0.25">
      <c r="A2297" s="125" t="str">
        <f t="shared" si="359"/>
        <v/>
      </c>
      <c r="B2297" s="123" t="str">
        <f t="shared" si="360"/>
        <v/>
      </c>
      <c r="C2297" s="125" t="str">
        <f t="shared" si="361"/>
        <v/>
      </c>
      <c r="D2297" s="42"/>
      <c r="E2297" s="23" t="str">
        <f>IF(D2297="","",VLOOKUP(D2297,MASTERLIST!$A:$E,3,FALSE))</f>
        <v/>
      </c>
      <c r="F2297" s="23" t="str">
        <f>IF(D2297="","",VLOOKUP(D2297,MASTERLIST!$A:$E,4,FALSE))</f>
        <v/>
      </c>
      <c r="G2297" s="23" t="str">
        <f>IF(D2297="","",VLOOKUP(D2297,MASTERLIST!$A:$E,5,FALSE))</f>
        <v/>
      </c>
      <c r="H2297" s="23" t="str">
        <f>IF(D2297="","",VLOOKUP(D2297,MASTERLIST!$A:$E,2,FALSE))</f>
        <v/>
      </c>
      <c r="I2297" s="42"/>
      <c r="J2297" s="42"/>
      <c r="K2297" s="42"/>
      <c r="L2297" s="41" t="str">
        <f t="shared" si="357"/>
        <v/>
      </c>
      <c r="M2297" s="41" t="str">
        <f t="shared" si="358"/>
        <v/>
      </c>
      <c r="N2297" s="22" t="str">
        <f t="shared" si="355"/>
        <v xml:space="preserve"> </v>
      </c>
      <c r="O2297" s="22" t="str">
        <f t="shared" si="354"/>
        <v/>
      </c>
      <c r="P2297" s="22" t="str">
        <f t="shared" si="356"/>
        <v/>
      </c>
      <c r="Q2297" s="22" t="str">
        <f t="shared" si="353"/>
        <v>D2</v>
      </c>
    </row>
    <row r="2298" spans="1:17" x14ac:dyDescent="0.25">
      <c r="A2298" s="125" t="str">
        <f t="shared" si="359"/>
        <v/>
      </c>
      <c r="B2298" s="123" t="str">
        <f t="shared" si="360"/>
        <v/>
      </c>
      <c r="C2298" s="125" t="str">
        <f t="shared" si="361"/>
        <v/>
      </c>
      <c r="D2298" s="42"/>
      <c r="E2298" s="23" t="str">
        <f>IF(D2298="","",VLOOKUP(D2298,MASTERLIST!$A:$E,3,FALSE))</f>
        <v/>
      </c>
      <c r="F2298" s="23" t="str">
        <f>IF(D2298="","",VLOOKUP(D2298,MASTERLIST!$A:$E,4,FALSE))</f>
        <v/>
      </c>
      <c r="G2298" s="23" t="str">
        <f>IF(D2298="","",VLOOKUP(D2298,MASTERLIST!$A:$E,5,FALSE))</f>
        <v/>
      </c>
      <c r="H2298" s="23" t="str">
        <f>IF(D2298="","",VLOOKUP(D2298,MASTERLIST!$A:$E,2,FALSE))</f>
        <v/>
      </c>
      <c r="I2298" s="42"/>
      <c r="J2298" s="42"/>
      <c r="K2298" s="42"/>
      <c r="L2298" s="41" t="str">
        <f t="shared" si="357"/>
        <v/>
      </c>
      <c r="M2298" s="41" t="str">
        <f t="shared" si="358"/>
        <v/>
      </c>
      <c r="N2298" s="22" t="str">
        <f t="shared" si="355"/>
        <v xml:space="preserve"> </v>
      </c>
      <c r="O2298" s="22" t="str">
        <f t="shared" si="354"/>
        <v/>
      </c>
      <c r="P2298" s="22" t="str">
        <f t="shared" si="356"/>
        <v/>
      </c>
      <c r="Q2298" s="22" t="str">
        <f t="shared" si="353"/>
        <v>D2</v>
      </c>
    </row>
    <row r="2299" spans="1:17" x14ac:dyDescent="0.25">
      <c r="A2299" s="125" t="str">
        <f t="shared" si="359"/>
        <v/>
      </c>
      <c r="B2299" s="123" t="str">
        <f t="shared" si="360"/>
        <v/>
      </c>
      <c r="C2299" s="125" t="str">
        <f t="shared" si="361"/>
        <v/>
      </c>
      <c r="D2299" s="42"/>
      <c r="E2299" s="23" t="str">
        <f>IF(D2299="","",VLOOKUP(D2299,MASTERLIST!$A:$E,3,FALSE))</f>
        <v/>
      </c>
      <c r="F2299" s="23" t="str">
        <f>IF(D2299="","",VLOOKUP(D2299,MASTERLIST!$A:$E,4,FALSE))</f>
        <v/>
      </c>
      <c r="G2299" s="23" t="str">
        <f>IF(D2299="","",VLOOKUP(D2299,MASTERLIST!$A:$E,5,FALSE))</f>
        <v/>
      </c>
      <c r="H2299" s="23" t="str">
        <f>IF(D2299="","",VLOOKUP(D2299,MASTERLIST!$A:$E,2,FALSE))</f>
        <v/>
      </c>
      <c r="I2299" s="42"/>
      <c r="J2299" s="42"/>
      <c r="K2299" s="42"/>
      <c r="L2299" s="41" t="str">
        <f t="shared" si="357"/>
        <v/>
      </c>
      <c r="M2299" s="41" t="str">
        <f t="shared" si="358"/>
        <v/>
      </c>
      <c r="N2299" s="22" t="str">
        <f t="shared" si="355"/>
        <v xml:space="preserve"> </v>
      </c>
      <c r="O2299" s="22" t="str">
        <f t="shared" si="354"/>
        <v/>
      </c>
      <c r="P2299" s="22" t="str">
        <f t="shared" si="356"/>
        <v/>
      </c>
      <c r="Q2299" s="22" t="str">
        <f t="shared" si="353"/>
        <v>D2</v>
      </c>
    </row>
    <row r="2300" spans="1:17" x14ac:dyDescent="0.25">
      <c r="A2300" s="125" t="str">
        <f t="shared" si="359"/>
        <v/>
      </c>
      <c r="B2300" s="123" t="str">
        <f t="shared" si="360"/>
        <v/>
      </c>
      <c r="C2300" s="125" t="str">
        <f t="shared" si="361"/>
        <v/>
      </c>
      <c r="D2300" s="42"/>
      <c r="E2300" s="23" t="str">
        <f>IF(D2300="","",VLOOKUP(D2300,MASTERLIST!$A:$E,3,FALSE))</f>
        <v/>
      </c>
      <c r="F2300" s="23" t="str">
        <f>IF(D2300="","",VLOOKUP(D2300,MASTERLIST!$A:$E,4,FALSE))</f>
        <v/>
      </c>
      <c r="G2300" s="23" t="str">
        <f>IF(D2300="","",VLOOKUP(D2300,MASTERLIST!$A:$E,5,FALSE))</f>
        <v/>
      </c>
      <c r="H2300" s="23" t="str">
        <f>IF(D2300="","",VLOOKUP(D2300,MASTERLIST!$A:$E,2,FALSE))</f>
        <v/>
      </c>
      <c r="I2300" s="42"/>
      <c r="J2300" s="42"/>
      <c r="K2300" s="42"/>
      <c r="L2300" s="41" t="str">
        <f t="shared" si="357"/>
        <v/>
      </c>
      <c r="M2300" s="41" t="str">
        <f t="shared" si="358"/>
        <v/>
      </c>
      <c r="N2300" s="22" t="str">
        <f t="shared" si="355"/>
        <v xml:space="preserve"> </v>
      </c>
      <c r="O2300" s="22" t="str">
        <f t="shared" si="354"/>
        <v/>
      </c>
      <c r="P2300" s="22" t="str">
        <f t="shared" si="356"/>
        <v/>
      </c>
      <c r="Q2300" s="22" t="str">
        <f t="shared" si="353"/>
        <v>D2</v>
      </c>
    </row>
    <row r="2301" spans="1:17" x14ac:dyDescent="0.25">
      <c r="A2301" s="125" t="str">
        <f t="shared" si="359"/>
        <v/>
      </c>
      <c r="B2301" s="123" t="str">
        <f t="shared" si="360"/>
        <v/>
      </c>
      <c r="C2301" s="125" t="str">
        <f t="shared" si="361"/>
        <v/>
      </c>
      <c r="D2301" s="42"/>
      <c r="E2301" s="23" t="str">
        <f>IF(D2301="","",VLOOKUP(D2301,MASTERLIST!$A:$E,3,FALSE))</f>
        <v/>
      </c>
      <c r="F2301" s="23" t="str">
        <f>IF(D2301="","",VLOOKUP(D2301,MASTERLIST!$A:$E,4,FALSE))</f>
        <v/>
      </c>
      <c r="G2301" s="23" t="str">
        <f>IF(D2301="","",VLOOKUP(D2301,MASTERLIST!$A:$E,5,FALSE))</f>
        <v/>
      </c>
      <c r="H2301" s="23" t="str">
        <f>IF(D2301="","",VLOOKUP(D2301,MASTERLIST!$A:$E,2,FALSE))</f>
        <v/>
      </c>
      <c r="I2301" s="42"/>
      <c r="J2301" s="42"/>
      <c r="K2301" s="42"/>
      <c r="L2301" s="41" t="str">
        <f t="shared" si="357"/>
        <v/>
      </c>
      <c r="M2301" s="41" t="str">
        <f t="shared" si="358"/>
        <v/>
      </c>
      <c r="N2301" s="22" t="str">
        <f t="shared" si="355"/>
        <v xml:space="preserve"> </v>
      </c>
      <c r="O2301" s="22" t="str">
        <f t="shared" si="354"/>
        <v/>
      </c>
      <c r="P2301" s="22" t="str">
        <f t="shared" si="356"/>
        <v/>
      </c>
      <c r="Q2301" s="22" t="str">
        <f t="shared" si="353"/>
        <v>D2</v>
      </c>
    </row>
    <row r="2302" spans="1:17" x14ac:dyDescent="0.25">
      <c r="A2302" s="125" t="str">
        <f t="shared" si="359"/>
        <v/>
      </c>
      <c r="B2302" s="123" t="str">
        <f t="shared" si="360"/>
        <v/>
      </c>
      <c r="C2302" s="125" t="str">
        <f t="shared" si="361"/>
        <v/>
      </c>
      <c r="D2302" s="42"/>
      <c r="E2302" s="23" t="str">
        <f>IF(D2302="","",VLOOKUP(D2302,MASTERLIST!$A:$E,3,FALSE))</f>
        <v/>
      </c>
      <c r="F2302" s="23" t="str">
        <f>IF(D2302="","",VLOOKUP(D2302,MASTERLIST!$A:$E,4,FALSE))</f>
        <v/>
      </c>
      <c r="G2302" s="23" t="str">
        <f>IF(D2302="","",VLOOKUP(D2302,MASTERLIST!$A:$E,5,FALSE))</f>
        <v/>
      </c>
      <c r="H2302" s="23" t="str">
        <f>IF(D2302="","",VLOOKUP(D2302,MASTERLIST!$A:$E,2,FALSE))</f>
        <v/>
      </c>
      <c r="I2302" s="42"/>
      <c r="J2302" s="42"/>
      <c r="K2302" s="42"/>
      <c r="L2302" s="41" t="str">
        <f t="shared" si="357"/>
        <v/>
      </c>
      <c r="M2302" s="41" t="str">
        <f t="shared" si="358"/>
        <v/>
      </c>
      <c r="N2302" s="22" t="str">
        <f t="shared" si="355"/>
        <v xml:space="preserve"> </v>
      </c>
      <c r="O2302" s="22" t="str">
        <f t="shared" si="354"/>
        <v/>
      </c>
      <c r="P2302" s="22" t="str">
        <f t="shared" si="356"/>
        <v/>
      </c>
      <c r="Q2302" s="22" t="str">
        <f t="shared" si="353"/>
        <v>D2</v>
      </c>
    </row>
    <row r="2303" spans="1:17" x14ac:dyDescent="0.25">
      <c r="A2303" s="125" t="str">
        <f t="shared" si="359"/>
        <v/>
      </c>
      <c r="B2303" s="123" t="str">
        <f t="shared" si="360"/>
        <v/>
      </c>
      <c r="C2303" s="125" t="str">
        <f t="shared" si="361"/>
        <v/>
      </c>
      <c r="D2303" s="42"/>
      <c r="E2303" s="23" t="str">
        <f>IF(D2303="","",VLOOKUP(D2303,MASTERLIST!$A:$E,3,FALSE))</f>
        <v/>
      </c>
      <c r="F2303" s="23" t="str">
        <f>IF(D2303="","",VLOOKUP(D2303,MASTERLIST!$A:$E,4,FALSE))</f>
        <v/>
      </c>
      <c r="G2303" s="23" t="str">
        <f>IF(D2303="","",VLOOKUP(D2303,MASTERLIST!$A:$E,5,FALSE))</f>
        <v/>
      </c>
      <c r="H2303" s="23" t="str">
        <f>IF(D2303="","",VLOOKUP(D2303,MASTERLIST!$A:$E,2,FALSE))</f>
        <v/>
      </c>
      <c r="I2303" s="42"/>
      <c r="J2303" s="42"/>
      <c r="K2303" s="42"/>
      <c r="L2303" s="41" t="str">
        <f t="shared" si="357"/>
        <v/>
      </c>
      <c r="M2303" s="41" t="str">
        <f t="shared" si="358"/>
        <v/>
      </c>
      <c r="N2303" s="22" t="str">
        <f t="shared" si="355"/>
        <v xml:space="preserve"> </v>
      </c>
      <c r="O2303" s="22" t="str">
        <f t="shared" si="354"/>
        <v/>
      </c>
      <c r="P2303" s="22" t="str">
        <f t="shared" si="356"/>
        <v/>
      </c>
      <c r="Q2303" s="22" t="str">
        <f t="shared" si="353"/>
        <v>D2</v>
      </c>
    </row>
    <row r="2304" spans="1:17" x14ac:dyDescent="0.25">
      <c r="A2304" s="125" t="str">
        <f t="shared" si="359"/>
        <v/>
      </c>
      <c r="B2304" s="123" t="str">
        <f t="shared" si="360"/>
        <v/>
      </c>
      <c r="C2304" s="125" t="str">
        <f t="shared" si="361"/>
        <v/>
      </c>
      <c r="D2304" s="42"/>
      <c r="E2304" s="23" t="str">
        <f>IF(D2304="","",VLOOKUP(D2304,MASTERLIST!$A:$E,3,FALSE))</f>
        <v/>
      </c>
      <c r="F2304" s="23" t="str">
        <f>IF(D2304="","",VLOOKUP(D2304,MASTERLIST!$A:$E,4,FALSE))</f>
        <v/>
      </c>
      <c r="G2304" s="23" t="str">
        <f>IF(D2304="","",VLOOKUP(D2304,MASTERLIST!$A:$E,5,FALSE))</f>
        <v/>
      </c>
      <c r="H2304" s="23" t="str">
        <f>IF(D2304="","",VLOOKUP(D2304,MASTERLIST!$A:$E,2,FALSE))</f>
        <v/>
      </c>
      <c r="I2304" s="42"/>
      <c r="J2304" s="42"/>
      <c r="K2304" s="42"/>
      <c r="L2304" s="41" t="str">
        <f t="shared" si="357"/>
        <v/>
      </c>
      <c r="M2304" s="41" t="str">
        <f t="shared" si="358"/>
        <v/>
      </c>
      <c r="N2304" s="22" t="str">
        <f t="shared" si="355"/>
        <v xml:space="preserve"> </v>
      </c>
      <c r="O2304" s="22" t="str">
        <f t="shared" si="354"/>
        <v/>
      </c>
      <c r="P2304" s="22" t="str">
        <f t="shared" si="356"/>
        <v/>
      </c>
      <c r="Q2304" s="22" t="str">
        <f t="shared" si="353"/>
        <v>D2</v>
      </c>
    </row>
    <row r="2305" spans="1:17" x14ac:dyDescent="0.25">
      <c r="A2305" s="125" t="str">
        <f t="shared" si="359"/>
        <v/>
      </c>
      <c r="B2305" s="123" t="str">
        <f t="shared" si="360"/>
        <v/>
      </c>
      <c r="C2305" s="125" t="str">
        <f t="shared" si="361"/>
        <v/>
      </c>
      <c r="D2305" s="42"/>
      <c r="E2305" s="23" t="str">
        <f>IF(D2305="","",VLOOKUP(D2305,MASTERLIST!$A:$E,3,FALSE))</f>
        <v/>
      </c>
      <c r="F2305" s="23" t="str">
        <f>IF(D2305="","",VLOOKUP(D2305,MASTERLIST!$A:$E,4,FALSE))</f>
        <v/>
      </c>
      <c r="G2305" s="23" t="str">
        <f>IF(D2305="","",VLOOKUP(D2305,MASTERLIST!$A:$E,5,FALSE))</f>
        <v/>
      </c>
      <c r="H2305" s="23" t="str">
        <f>IF(D2305="","",VLOOKUP(D2305,MASTERLIST!$A:$E,2,FALSE))</f>
        <v/>
      </c>
      <c r="I2305" s="42"/>
      <c r="J2305" s="42"/>
      <c r="K2305" s="42"/>
      <c r="L2305" s="41" t="str">
        <f t="shared" si="357"/>
        <v/>
      </c>
      <c r="M2305" s="41" t="str">
        <f t="shared" si="358"/>
        <v/>
      </c>
      <c r="N2305" s="22" t="str">
        <f t="shared" si="355"/>
        <v xml:space="preserve"> </v>
      </c>
      <c r="O2305" s="22" t="str">
        <f t="shared" si="354"/>
        <v/>
      </c>
      <c r="P2305" s="22" t="str">
        <f t="shared" si="356"/>
        <v/>
      </c>
      <c r="Q2305" s="22" t="str">
        <f t="shared" si="353"/>
        <v>D2</v>
      </c>
    </row>
    <row r="2306" spans="1:17" x14ac:dyDescent="0.25">
      <c r="A2306" s="125" t="str">
        <f t="shared" si="359"/>
        <v/>
      </c>
      <c r="B2306" s="123" t="str">
        <f t="shared" si="360"/>
        <v/>
      </c>
      <c r="C2306" s="125" t="str">
        <f t="shared" si="361"/>
        <v/>
      </c>
      <c r="D2306" s="42"/>
      <c r="E2306" s="23" t="str">
        <f>IF(D2306="","",VLOOKUP(D2306,MASTERLIST!$A:$E,3,FALSE))</f>
        <v/>
      </c>
      <c r="F2306" s="23" t="str">
        <f>IF(D2306="","",VLOOKUP(D2306,MASTERLIST!$A:$E,4,FALSE))</f>
        <v/>
      </c>
      <c r="G2306" s="23" t="str">
        <f>IF(D2306="","",VLOOKUP(D2306,MASTERLIST!$A:$E,5,FALSE))</f>
        <v/>
      </c>
      <c r="H2306" s="23" t="str">
        <f>IF(D2306="","",VLOOKUP(D2306,MASTERLIST!$A:$E,2,FALSE))</f>
        <v/>
      </c>
      <c r="I2306" s="42"/>
      <c r="J2306" s="42"/>
      <c r="K2306" s="42"/>
      <c r="L2306" s="41" t="str">
        <f t="shared" si="357"/>
        <v/>
      </c>
      <c r="M2306" s="41" t="str">
        <f t="shared" si="358"/>
        <v/>
      </c>
      <c r="N2306" s="22" t="str">
        <f t="shared" si="355"/>
        <v xml:space="preserve"> </v>
      </c>
      <c r="O2306" s="22" t="str">
        <f t="shared" si="354"/>
        <v/>
      </c>
      <c r="P2306" s="22" t="str">
        <f t="shared" si="356"/>
        <v/>
      </c>
      <c r="Q2306" s="22" t="str">
        <f t="shared" si="353"/>
        <v>D2</v>
      </c>
    </row>
    <row r="2307" spans="1:17" x14ac:dyDescent="0.25">
      <c r="A2307" s="125" t="str">
        <f t="shared" si="359"/>
        <v/>
      </c>
      <c r="B2307" s="123" t="str">
        <f t="shared" si="360"/>
        <v/>
      </c>
      <c r="C2307" s="125" t="str">
        <f t="shared" si="361"/>
        <v/>
      </c>
      <c r="D2307" s="42"/>
      <c r="E2307" s="23" t="str">
        <f>IF(D2307="","",VLOOKUP(D2307,MASTERLIST!$A:$E,3,FALSE))</f>
        <v/>
      </c>
      <c r="F2307" s="23" t="str">
        <f>IF(D2307="","",VLOOKUP(D2307,MASTERLIST!$A:$E,4,FALSE))</f>
        <v/>
      </c>
      <c r="G2307" s="23" t="str">
        <f>IF(D2307="","",VLOOKUP(D2307,MASTERLIST!$A:$E,5,FALSE))</f>
        <v/>
      </c>
      <c r="H2307" s="23" t="str">
        <f>IF(D2307="","",VLOOKUP(D2307,MASTERLIST!$A:$E,2,FALSE))</f>
        <v/>
      </c>
      <c r="I2307" s="42"/>
      <c r="J2307" s="42"/>
      <c r="K2307" s="42"/>
      <c r="L2307" s="41" t="str">
        <f t="shared" si="357"/>
        <v/>
      </c>
      <c r="M2307" s="41" t="str">
        <f t="shared" si="358"/>
        <v/>
      </c>
      <c r="N2307" s="22" t="str">
        <f t="shared" si="355"/>
        <v xml:space="preserve"> </v>
      </c>
      <c r="O2307" s="22" t="str">
        <f t="shared" si="354"/>
        <v/>
      </c>
      <c r="P2307" s="22" t="str">
        <f t="shared" si="356"/>
        <v/>
      </c>
      <c r="Q2307" s="22" t="str">
        <f t="shared" ref="Q2307:Q2370" si="362">IF(A2307="","D2",RIGHT(A2307,2))</f>
        <v>D2</v>
      </c>
    </row>
    <row r="2308" spans="1:17" x14ac:dyDescent="0.25">
      <c r="A2308" s="125" t="str">
        <f t="shared" si="359"/>
        <v/>
      </c>
      <c r="B2308" s="123" t="str">
        <f t="shared" si="360"/>
        <v/>
      </c>
      <c r="C2308" s="125" t="str">
        <f t="shared" si="361"/>
        <v/>
      </c>
      <c r="D2308" s="42"/>
      <c r="E2308" s="23" t="str">
        <f>IF(D2308="","",VLOOKUP(D2308,MASTERLIST!$A:$E,3,FALSE))</f>
        <v/>
      </c>
      <c r="F2308" s="23" t="str">
        <f>IF(D2308="","",VLOOKUP(D2308,MASTERLIST!$A:$E,4,FALSE))</f>
        <v/>
      </c>
      <c r="G2308" s="23" t="str">
        <f>IF(D2308="","",VLOOKUP(D2308,MASTERLIST!$A:$E,5,FALSE))</f>
        <v/>
      </c>
      <c r="H2308" s="23" t="str">
        <f>IF(D2308="","",VLOOKUP(D2308,MASTERLIST!$A:$E,2,FALSE))</f>
        <v/>
      </c>
      <c r="I2308" s="42"/>
      <c r="J2308" s="42"/>
      <c r="K2308" s="42"/>
      <c r="L2308" s="41" t="str">
        <f t="shared" si="357"/>
        <v/>
      </c>
      <c r="M2308" s="41" t="str">
        <f t="shared" si="358"/>
        <v/>
      </c>
      <c r="N2308" s="22" t="str">
        <f t="shared" si="355"/>
        <v xml:space="preserve"> </v>
      </c>
      <c r="O2308" s="22" t="str">
        <f t="shared" si="354"/>
        <v/>
      </c>
      <c r="P2308" s="22" t="str">
        <f t="shared" si="356"/>
        <v/>
      </c>
      <c r="Q2308" s="22" t="str">
        <f t="shared" si="362"/>
        <v>D2</v>
      </c>
    </row>
    <row r="2309" spans="1:17" x14ac:dyDescent="0.25">
      <c r="A2309" s="125" t="str">
        <f t="shared" si="359"/>
        <v/>
      </c>
      <c r="B2309" s="123" t="str">
        <f t="shared" si="360"/>
        <v/>
      </c>
      <c r="C2309" s="125" t="str">
        <f t="shared" si="361"/>
        <v/>
      </c>
      <c r="D2309" s="42"/>
      <c r="E2309" s="23" t="str">
        <f>IF(D2309="","",VLOOKUP(D2309,MASTERLIST!$A:$E,3,FALSE))</f>
        <v/>
      </c>
      <c r="F2309" s="23" t="str">
        <f>IF(D2309="","",VLOOKUP(D2309,MASTERLIST!$A:$E,4,FALSE))</f>
        <v/>
      </c>
      <c r="G2309" s="23" t="str">
        <f>IF(D2309="","",VLOOKUP(D2309,MASTERLIST!$A:$E,5,FALSE))</f>
        <v/>
      </c>
      <c r="H2309" s="23" t="str">
        <f>IF(D2309="","",VLOOKUP(D2309,MASTERLIST!$A:$E,2,FALSE))</f>
        <v/>
      </c>
      <c r="I2309" s="42"/>
      <c r="J2309" s="42"/>
      <c r="K2309" s="42"/>
      <c r="L2309" s="41" t="str">
        <f t="shared" si="357"/>
        <v/>
      </c>
      <c r="M2309" s="41" t="str">
        <f t="shared" si="358"/>
        <v/>
      </c>
      <c r="N2309" s="22" t="str">
        <f t="shared" si="355"/>
        <v xml:space="preserve"> </v>
      </c>
      <c r="O2309" s="22" t="str">
        <f t="shared" si="354"/>
        <v/>
      </c>
      <c r="P2309" s="22" t="str">
        <f t="shared" si="356"/>
        <v/>
      </c>
      <c r="Q2309" s="22" t="str">
        <f t="shared" si="362"/>
        <v>D2</v>
      </c>
    </row>
    <row r="2310" spans="1:17" x14ac:dyDescent="0.25">
      <c r="A2310" s="125" t="str">
        <f t="shared" si="359"/>
        <v/>
      </c>
      <c r="B2310" s="123" t="str">
        <f t="shared" si="360"/>
        <v/>
      </c>
      <c r="C2310" s="125" t="str">
        <f t="shared" si="361"/>
        <v/>
      </c>
      <c r="D2310" s="42"/>
      <c r="E2310" s="23" t="str">
        <f>IF(D2310="","",VLOOKUP(D2310,MASTERLIST!$A:$E,3,FALSE))</f>
        <v/>
      </c>
      <c r="F2310" s="23" t="str">
        <f>IF(D2310="","",VLOOKUP(D2310,MASTERLIST!$A:$E,4,FALSE))</f>
        <v/>
      </c>
      <c r="G2310" s="23" t="str">
        <f>IF(D2310="","",VLOOKUP(D2310,MASTERLIST!$A:$E,5,FALSE))</f>
        <v/>
      </c>
      <c r="H2310" s="23" t="str">
        <f>IF(D2310="","",VLOOKUP(D2310,MASTERLIST!$A:$E,2,FALSE))</f>
        <v/>
      </c>
      <c r="I2310" s="42"/>
      <c r="J2310" s="42"/>
      <c r="K2310" s="42"/>
      <c r="L2310" s="41" t="str">
        <f t="shared" si="357"/>
        <v/>
      </c>
      <c r="M2310" s="41" t="str">
        <f t="shared" si="358"/>
        <v/>
      </c>
      <c r="N2310" s="22" t="str">
        <f t="shared" si="355"/>
        <v xml:space="preserve"> </v>
      </c>
      <c r="O2310" s="22" t="str">
        <f t="shared" si="354"/>
        <v/>
      </c>
      <c r="P2310" s="22" t="str">
        <f t="shared" si="356"/>
        <v/>
      </c>
      <c r="Q2310" s="22" t="str">
        <f t="shared" si="362"/>
        <v>D2</v>
      </c>
    </row>
    <row r="2311" spans="1:17" x14ac:dyDescent="0.25">
      <c r="A2311" s="125" t="str">
        <f t="shared" si="359"/>
        <v/>
      </c>
      <c r="B2311" s="123" t="str">
        <f t="shared" si="360"/>
        <v/>
      </c>
      <c r="C2311" s="125" t="str">
        <f t="shared" si="361"/>
        <v/>
      </c>
      <c r="D2311" s="42"/>
      <c r="E2311" s="23" t="str">
        <f>IF(D2311="","",VLOOKUP(D2311,MASTERLIST!$A:$E,3,FALSE))</f>
        <v/>
      </c>
      <c r="F2311" s="23" t="str">
        <f>IF(D2311="","",VLOOKUP(D2311,MASTERLIST!$A:$E,4,FALSE))</f>
        <v/>
      </c>
      <c r="G2311" s="23" t="str">
        <f>IF(D2311="","",VLOOKUP(D2311,MASTERLIST!$A:$E,5,FALSE))</f>
        <v/>
      </c>
      <c r="H2311" s="23" t="str">
        <f>IF(D2311="","",VLOOKUP(D2311,MASTERLIST!$A:$E,2,FALSE))</f>
        <v/>
      </c>
      <c r="I2311" s="42"/>
      <c r="J2311" s="42"/>
      <c r="K2311" s="42"/>
      <c r="L2311" s="41" t="str">
        <f t="shared" si="357"/>
        <v/>
      </c>
      <c r="M2311" s="41" t="str">
        <f t="shared" si="358"/>
        <v/>
      </c>
      <c r="N2311" s="22" t="str">
        <f t="shared" si="355"/>
        <v xml:space="preserve"> </v>
      </c>
      <c r="O2311" s="22" t="str">
        <f t="shared" si="354"/>
        <v/>
      </c>
      <c r="P2311" s="22" t="str">
        <f t="shared" si="356"/>
        <v/>
      </c>
      <c r="Q2311" s="22" t="str">
        <f t="shared" si="362"/>
        <v>D2</v>
      </c>
    </row>
    <row r="2312" spans="1:17" x14ac:dyDescent="0.25">
      <c r="A2312" s="125" t="str">
        <f t="shared" si="359"/>
        <v/>
      </c>
      <c r="B2312" s="123" t="str">
        <f t="shared" si="360"/>
        <v/>
      </c>
      <c r="C2312" s="125" t="str">
        <f t="shared" si="361"/>
        <v/>
      </c>
      <c r="D2312" s="42"/>
      <c r="E2312" s="23" t="str">
        <f>IF(D2312="","",VLOOKUP(D2312,MASTERLIST!$A:$E,3,FALSE))</f>
        <v/>
      </c>
      <c r="F2312" s="23" t="str">
        <f>IF(D2312="","",VLOOKUP(D2312,MASTERLIST!$A:$E,4,FALSE))</f>
        <v/>
      </c>
      <c r="G2312" s="23" t="str">
        <f>IF(D2312="","",VLOOKUP(D2312,MASTERLIST!$A:$E,5,FALSE))</f>
        <v/>
      </c>
      <c r="H2312" s="23" t="str">
        <f>IF(D2312="","",VLOOKUP(D2312,MASTERLIST!$A:$E,2,FALSE))</f>
        <v/>
      </c>
      <c r="I2312" s="42"/>
      <c r="J2312" s="42"/>
      <c r="K2312" s="42"/>
      <c r="L2312" s="41" t="str">
        <f t="shared" si="357"/>
        <v/>
      </c>
      <c r="M2312" s="41" t="str">
        <f t="shared" si="358"/>
        <v/>
      </c>
      <c r="N2312" s="22" t="str">
        <f t="shared" si="355"/>
        <v xml:space="preserve"> </v>
      </c>
      <c r="O2312" s="22" t="str">
        <f t="shared" si="354"/>
        <v/>
      </c>
      <c r="P2312" s="22" t="str">
        <f t="shared" si="356"/>
        <v/>
      </c>
      <c r="Q2312" s="22" t="str">
        <f t="shared" si="362"/>
        <v>D2</v>
      </c>
    </row>
    <row r="2313" spans="1:17" x14ac:dyDescent="0.25">
      <c r="A2313" s="125" t="str">
        <f t="shared" si="359"/>
        <v/>
      </c>
      <c r="B2313" s="123" t="str">
        <f t="shared" si="360"/>
        <v/>
      </c>
      <c r="C2313" s="125" t="str">
        <f t="shared" si="361"/>
        <v/>
      </c>
      <c r="D2313" s="42"/>
      <c r="E2313" s="23" t="str">
        <f>IF(D2313="","",VLOOKUP(D2313,MASTERLIST!$A:$E,3,FALSE))</f>
        <v/>
      </c>
      <c r="F2313" s="23" t="str">
        <f>IF(D2313="","",VLOOKUP(D2313,MASTERLIST!$A:$E,4,FALSE))</f>
        <v/>
      </c>
      <c r="G2313" s="23" t="str">
        <f>IF(D2313="","",VLOOKUP(D2313,MASTERLIST!$A:$E,5,FALSE))</f>
        <v/>
      </c>
      <c r="H2313" s="23" t="str">
        <f>IF(D2313="","",VLOOKUP(D2313,MASTERLIST!$A:$E,2,FALSE))</f>
        <v/>
      </c>
      <c r="I2313" s="42"/>
      <c r="J2313" s="42"/>
      <c r="K2313" s="42"/>
      <c r="L2313" s="41" t="str">
        <f t="shared" si="357"/>
        <v/>
      </c>
      <c r="M2313" s="41" t="str">
        <f t="shared" si="358"/>
        <v/>
      </c>
      <c r="N2313" s="22" t="str">
        <f t="shared" si="355"/>
        <v xml:space="preserve"> </v>
      </c>
      <c r="O2313" s="22" t="str">
        <f t="shared" si="354"/>
        <v/>
      </c>
      <c r="P2313" s="22" t="str">
        <f t="shared" si="356"/>
        <v/>
      </c>
      <c r="Q2313" s="22" t="str">
        <f t="shared" si="362"/>
        <v>D2</v>
      </c>
    </row>
    <row r="2314" spans="1:17" x14ac:dyDescent="0.25">
      <c r="A2314" s="125" t="str">
        <f t="shared" si="359"/>
        <v/>
      </c>
      <c r="B2314" s="123" t="str">
        <f t="shared" si="360"/>
        <v/>
      </c>
      <c r="C2314" s="125" t="str">
        <f t="shared" si="361"/>
        <v/>
      </c>
      <c r="D2314" s="42"/>
      <c r="E2314" s="23" t="str">
        <f>IF(D2314="","",VLOOKUP(D2314,MASTERLIST!$A:$E,3,FALSE))</f>
        <v/>
      </c>
      <c r="F2314" s="23" t="str">
        <f>IF(D2314="","",VLOOKUP(D2314,MASTERLIST!$A:$E,4,FALSE))</f>
        <v/>
      </c>
      <c r="G2314" s="23" t="str">
        <f>IF(D2314="","",VLOOKUP(D2314,MASTERLIST!$A:$E,5,FALSE))</f>
        <v/>
      </c>
      <c r="H2314" s="23" t="str">
        <f>IF(D2314="","",VLOOKUP(D2314,MASTERLIST!$A:$E,2,FALSE))</f>
        <v/>
      </c>
      <c r="I2314" s="42"/>
      <c r="J2314" s="42"/>
      <c r="K2314" s="42"/>
      <c r="L2314" s="41" t="str">
        <f t="shared" si="357"/>
        <v/>
      </c>
      <c r="M2314" s="41" t="str">
        <f t="shared" si="358"/>
        <v/>
      </c>
      <c r="N2314" s="22" t="str">
        <f t="shared" si="355"/>
        <v xml:space="preserve"> </v>
      </c>
      <c r="O2314" s="22" t="str">
        <f t="shared" si="354"/>
        <v/>
      </c>
      <c r="P2314" s="22" t="str">
        <f t="shared" si="356"/>
        <v/>
      </c>
      <c r="Q2314" s="22" t="str">
        <f t="shared" si="362"/>
        <v>D2</v>
      </c>
    </row>
    <row r="2315" spans="1:17" x14ac:dyDescent="0.25">
      <c r="A2315" s="125" t="str">
        <f t="shared" si="359"/>
        <v/>
      </c>
      <c r="B2315" s="123" t="str">
        <f t="shared" si="360"/>
        <v/>
      </c>
      <c r="C2315" s="125" t="str">
        <f t="shared" si="361"/>
        <v/>
      </c>
      <c r="D2315" s="42"/>
      <c r="E2315" s="23" t="str">
        <f>IF(D2315="","",VLOOKUP(D2315,MASTERLIST!$A:$E,3,FALSE))</f>
        <v/>
      </c>
      <c r="F2315" s="23" t="str">
        <f>IF(D2315="","",VLOOKUP(D2315,MASTERLIST!$A:$E,4,FALSE))</f>
        <v/>
      </c>
      <c r="G2315" s="23" t="str">
        <f>IF(D2315="","",VLOOKUP(D2315,MASTERLIST!$A:$E,5,FALSE))</f>
        <v/>
      </c>
      <c r="H2315" s="23" t="str">
        <f>IF(D2315="","",VLOOKUP(D2315,MASTERLIST!$A:$E,2,FALSE))</f>
        <v/>
      </c>
      <c r="I2315" s="42"/>
      <c r="J2315" s="42"/>
      <c r="K2315" s="42"/>
      <c r="L2315" s="41" t="str">
        <f t="shared" si="357"/>
        <v/>
      </c>
      <c r="M2315" s="41" t="str">
        <f t="shared" si="358"/>
        <v/>
      </c>
      <c r="N2315" s="22" t="str">
        <f t="shared" si="355"/>
        <v xml:space="preserve"> </v>
      </c>
      <c r="O2315" s="22" t="str">
        <f t="shared" si="354"/>
        <v/>
      </c>
      <c r="P2315" s="22" t="str">
        <f t="shared" si="356"/>
        <v/>
      </c>
      <c r="Q2315" s="22" t="str">
        <f t="shared" si="362"/>
        <v>D2</v>
      </c>
    </row>
    <row r="2316" spans="1:17" x14ac:dyDescent="0.25">
      <c r="A2316" s="125" t="str">
        <f t="shared" si="359"/>
        <v/>
      </c>
      <c r="B2316" s="123" t="str">
        <f t="shared" si="360"/>
        <v/>
      </c>
      <c r="C2316" s="125" t="str">
        <f t="shared" si="361"/>
        <v/>
      </c>
      <c r="D2316" s="42"/>
      <c r="E2316" s="23" t="str">
        <f>IF(D2316="","",VLOOKUP(D2316,MASTERLIST!$A:$E,3,FALSE))</f>
        <v/>
      </c>
      <c r="F2316" s="23" t="str">
        <f>IF(D2316="","",VLOOKUP(D2316,MASTERLIST!$A:$E,4,FALSE))</f>
        <v/>
      </c>
      <c r="G2316" s="23" t="str">
        <f>IF(D2316="","",VLOOKUP(D2316,MASTERLIST!$A:$E,5,FALSE))</f>
        <v/>
      </c>
      <c r="H2316" s="23" t="str">
        <f>IF(D2316="","",VLOOKUP(D2316,MASTERLIST!$A:$E,2,FALSE))</f>
        <v/>
      </c>
      <c r="I2316" s="42"/>
      <c r="J2316" s="42"/>
      <c r="K2316" s="42"/>
      <c r="L2316" s="41" t="str">
        <f t="shared" si="357"/>
        <v/>
      </c>
      <c r="M2316" s="41" t="str">
        <f t="shared" si="358"/>
        <v/>
      </c>
      <c r="N2316" s="22" t="str">
        <f t="shared" si="355"/>
        <v xml:space="preserve"> </v>
      </c>
      <c r="O2316" s="22" t="str">
        <f t="shared" si="354"/>
        <v/>
      </c>
      <c r="P2316" s="22" t="str">
        <f t="shared" si="356"/>
        <v/>
      </c>
      <c r="Q2316" s="22" t="str">
        <f t="shared" si="362"/>
        <v>D2</v>
      </c>
    </row>
    <row r="2317" spans="1:17" x14ac:dyDescent="0.25">
      <c r="A2317" s="125" t="str">
        <f t="shared" si="359"/>
        <v/>
      </c>
      <c r="B2317" s="123" t="str">
        <f t="shared" si="360"/>
        <v/>
      </c>
      <c r="C2317" s="125" t="str">
        <f t="shared" si="361"/>
        <v/>
      </c>
      <c r="D2317" s="42"/>
      <c r="E2317" s="23" t="str">
        <f>IF(D2317="","",VLOOKUP(D2317,MASTERLIST!$A:$E,3,FALSE))</f>
        <v/>
      </c>
      <c r="F2317" s="23" t="str">
        <f>IF(D2317="","",VLOOKUP(D2317,MASTERLIST!$A:$E,4,FALSE))</f>
        <v/>
      </c>
      <c r="G2317" s="23" t="str">
        <f>IF(D2317="","",VLOOKUP(D2317,MASTERLIST!$A:$E,5,FALSE))</f>
        <v/>
      </c>
      <c r="H2317" s="23" t="str">
        <f>IF(D2317="","",VLOOKUP(D2317,MASTERLIST!$A:$E,2,FALSE))</f>
        <v/>
      </c>
      <c r="I2317" s="42"/>
      <c r="J2317" s="42"/>
      <c r="K2317" s="42"/>
      <c r="L2317" s="41" t="str">
        <f t="shared" si="357"/>
        <v/>
      </c>
      <c r="M2317" s="41" t="str">
        <f t="shared" si="358"/>
        <v/>
      </c>
      <c r="N2317" s="22" t="str">
        <f t="shared" si="355"/>
        <v xml:space="preserve"> </v>
      </c>
      <c r="O2317" s="22" t="str">
        <f t="shared" si="354"/>
        <v/>
      </c>
      <c r="P2317" s="22" t="str">
        <f t="shared" si="356"/>
        <v/>
      </c>
      <c r="Q2317" s="22" t="str">
        <f t="shared" si="362"/>
        <v>D2</v>
      </c>
    </row>
    <row r="2318" spans="1:17" x14ac:dyDescent="0.25">
      <c r="A2318" s="125" t="str">
        <f t="shared" si="359"/>
        <v/>
      </c>
      <c r="B2318" s="123" t="str">
        <f t="shared" si="360"/>
        <v/>
      </c>
      <c r="C2318" s="125" t="str">
        <f t="shared" si="361"/>
        <v/>
      </c>
      <c r="D2318" s="42"/>
      <c r="E2318" s="23" t="str">
        <f>IF(D2318="","",VLOOKUP(D2318,MASTERLIST!$A:$E,3,FALSE))</f>
        <v/>
      </c>
      <c r="F2318" s="23" t="str">
        <f>IF(D2318="","",VLOOKUP(D2318,MASTERLIST!$A:$E,4,FALSE))</f>
        <v/>
      </c>
      <c r="G2318" s="23" t="str">
        <f>IF(D2318="","",VLOOKUP(D2318,MASTERLIST!$A:$E,5,FALSE))</f>
        <v/>
      </c>
      <c r="H2318" s="23" t="str">
        <f>IF(D2318="","",VLOOKUP(D2318,MASTERLIST!$A:$E,2,FALSE))</f>
        <v/>
      </c>
      <c r="I2318" s="42"/>
      <c r="J2318" s="42"/>
      <c r="K2318" s="42"/>
      <c r="L2318" s="41" t="str">
        <f t="shared" si="357"/>
        <v/>
      </c>
      <c r="M2318" s="41" t="str">
        <f t="shared" si="358"/>
        <v/>
      </c>
      <c r="N2318" s="22" t="str">
        <f t="shared" si="355"/>
        <v xml:space="preserve"> </v>
      </c>
      <c r="O2318" s="22" t="str">
        <f t="shared" si="354"/>
        <v/>
      </c>
      <c r="P2318" s="22" t="str">
        <f t="shared" si="356"/>
        <v/>
      </c>
      <c r="Q2318" s="22" t="str">
        <f t="shared" si="362"/>
        <v>D2</v>
      </c>
    </row>
    <row r="2319" spans="1:17" x14ac:dyDescent="0.25">
      <c r="A2319" s="125" t="str">
        <f t="shared" si="359"/>
        <v/>
      </c>
      <c r="B2319" s="123" t="str">
        <f t="shared" si="360"/>
        <v/>
      </c>
      <c r="C2319" s="125" t="str">
        <f t="shared" si="361"/>
        <v/>
      </c>
      <c r="D2319" s="42"/>
      <c r="E2319" s="23" t="str">
        <f>IF(D2319="","",VLOOKUP(D2319,MASTERLIST!$A:$E,3,FALSE))</f>
        <v/>
      </c>
      <c r="F2319" s="23" t="str">
        <f>IF(D2319="","",VLOOKUP(D2319,MASTERLIST!$A:$E,4,FALSE))</f>
        <v/>
      </c>
      <c r="G2319" s="23" t="str">
        <f>IF(D2319="","",VLOOKUP(D2319,MASTERLIST!$A:$E,5,FALSE))</f>
        <v/>
      </c>
      <c r="H2319" s="23" t="str">
        <f>IF(D2319="","",VLOOKUP(D2319,MASTERLIST!$A:$E,2,FALSE))</f>
        <v/>
      </c>
      <c r="I2319" s="42"/>
      <c r="J2319" s="42"/>
      <c r="K2319" s="42"/>
      <c r="L2319" s="41" t="str">
        <f t="shared" si="357"/>
        <v/>
      </c>
      <c r="M2319" s="41" t="str">
        <f t="shared" si="358"/>
        <v/>
      </c>
      <c r="N2319" s="22" t="str">
        <f t="shared" si="355"/>
        <v xml:space="preserve"> </v>
      </c>
      <c r="O2319" s="22" t="str">
        <f t="shared" si="354"/>
        <v/>
      </c>
      <c r="P2319" s="22" t="str">
        <f t="shared" si="356"/>
        <v/>
      </c>
      <c r="Q2319" s="22" t="str">
        <f t="shared" si="362"/>
        <v>D2</v>
      </c>
    </row>
    <row r="2320" spans="1:17" x14ac:dyDescent="0.25">
      <c r="A2320" s="125" t="str">
        <f t="shared" si="359"/>
        <v/>
      </c>
      <c r="B2320" s="123" t="str">
        <f t="shared" si="360"/>
        <v/>
      </c>
      <c r="C2320" s="125" t="str">
        <f t="shared" si="361"/>
        <v/>
      </c>
      <c r="D2320" s="42"/>
      <c r="E2320" s="23" t="str">
        <f>IF(D2320="","",VLOOKUP(D2320,MASTERLIST!$A:$E,3,FALSE))</f>
        <v/>
      </c>
      <c r="F2320" s="23" t="str">
        <f>IF(D2320="","",VLOOKUP(D2320,MASTERLIST!$A:$E,4,FALSE))</f>
        <v/>
      </c>
      <c r="G2320" s="23" t="str">
        <f>IF(D2320="","",VLOOKUP(D2320,MASTERLIST!$A:$E,5,FALSE))</f>
        <v/>
      </c>
      <c r="H2320" s="23" t="str">
        <f>IF(D2320="","",VLOOKUP(D2320,MASTERLIST!$A:$E,2,FALSE))</f>
        <v/>
      </c>
      <c r="I2320" s="42"/>
      <c r="J2320" s="42"/>
      <c r="K2320" s="42"/>
      <c r="L2320" s="41" t="str">
        <f t="shared" si="357"/>
        <v/>
      </c>
      <c r="M2320" s="41" t="str">
        <f t="shared" si="358"/>
        <v/>
      </c>
      <c r="N2320" s="22" t="str">
        <f t="shared" si="355"/>
        <v xml:space="preserve"> </v>
      </c>
      <c r="O2320" s="22" t="str">
        <f t="shared" si="354"/>
        <v/>
      </c>
      <c r="P2320" s="22" t="str">
        <f t="shared" si="356"/>
        <v/>
      </c>
      <c r="Q2320" s="22" t="str">
        <f t="shared" si="362"/>
        <v>D2</v>
      </c>
    </row>
    <row r="2321" spans="1:17" x14ac:dyDescent="0.25">
      <c r="A2321" s="125" t="str">
        <f t="shared" si="359"/>
        <v/>
      </c>
      <c r="B2321" s="123" t="str">
        <f t="shared" si="360"/>
        <v/>
      </c>
      <c r="C2321" s="125" t="str">
        <f t="shared" si="361"/>
        <v/>
      </c>
      <c r="D2321" s="42"/>
      <c r="E2321" s="23" t="str">
        <f>IF(D2321="","",VLOOKUP(D2321,MASTERLIST!$A:$E,3,FALSE))</f>
        <v/>
      </c>
      <c r="F2321" s="23" t="str">
        <f>IF(D2321="","",VLOOKUP(D2321,MASTERLIST!$A:$E,4,FALSE))</f>
        <v/>
      </c>
      <c r="G2321" s="23" t="str">
        <f>IF(D2321="","",VLOOKUP(D2321,MASTERLIST!$A:$E,5,FALSE))</f>
        <v/>
      </c>
      <c r="H2321" s="23" t="str">
        <f>IF(D2321="","",VLOOKUP(D2321,MASTERLIST!$A:$E,2,FALSE))</f>
        <v/>
      </c>
      <c r="I2321" s="42"/>
      <c r="J2321" s="42"/>
      <c r="K2321" s="42"/>
      <c r="L2321" s="41" t="str">
        <f t="shared" si="357"/>
        <v/>
      </c>
      <c r="M2321" s="41" t="str">
        <f t="shared" si="358"/>
        <v/>
      </c>
      <c r="N2321" s="22" t="str">
        <f t="shared" si="355"/>
        <v xml:space="preserve"> </v>
      </c>
      <c r="O2321" s="22" t="str">
        <f t="shared" si="354"/>
        <v/>
      </c>
      <c r="P2321" s="22" t="str">
        <f t="shared" si="356"/>
        <v/>
      </c>
      <c r="Q2321" s="22" t="str">
        <f t="shared" si="362"/>
        <v>D2</v>
      </c>
    </row>
    <row r="2322" spans="1:17" x14ac:dyDescent="0.25">
      <c r="A2322" s="125" t="str">
        <f t="shared" si="359"/>
        <v/>
      </c>
      <c r="B2322" s="123" t="str">
        <f t="shared" si="360"/>
        <v/>
      </c>
      <c r="C2322" s="125" t="str">
        <f t="shared" si="361"/>
        <v/>
      </c>
      <c r="D2322" s="42"/>
      <c r="E2322" s="23" t="str">
        <f>IF(D2322="","",VLOOKUP(D2322,MASTERLIST!$A:$E,3,FALSE))</f>
        <v/>
      </c>
      <c r="F2322" s="23" t="str">
        <f>IF(D2322="","",VLOOKUP(D2322,MASTERLIST!$A:$E,4,FALSE))</f>
        <v/>
      </c>
      <c r="G2322" s="23" t="str">
        <f>IF(D2322="","",VLOOKUP(D2322,MASTERLIST!$A:$E,5,FALSE))</f>
        <v/>
      </c>
      <c r="H2322" s="23" t="str">
        <f>IF(D2322="","",VLOOKUP(D2322,MASTERLIST!$A:$E,2,FALSE))</f>
        <v/>
      </c>
      <c r="I2322" s="42"/>
      <c r="J2322" s="42"/>
      <c r="K2322" s="42"/>
      <c r="L2322" s="41" t="str">
        <f t="shared" si="357"/>
        <v/>
      </c>
      <c r="M2322" s="41" t="str">
        <f t="shared" si="358"/>
        <v/>
      </c>
      <c r="N2322" s="22" t="str">
        <f t="shared" si="355"/>
        <v xml:space="preserve"> </v>
      </c>
      <c r="O2322" s="22" t="str">
        <f t="shared" si="354"/>
        <v/>
      </c>
      <c r="P2322" s="22" t="str">
        <f t="shared" si="356"/>
        <v/>
      </c>
      <c r="Q2322" s="22" t="str">
        <f t="shared" si="362"/>
        <v>D2</v>
      </c>
    </row>
    <row r="2323" spans="1:17" x14ac:dyDescent="0.25">
      <c r="A2323" s="125" t="str">
        <f t="shared" si="359"/>
        <v/>
      </c>
      <c r="B2323" s="123" t="str">
        <f t="shared" si="360"/>
        <v/>
      </c>
      <c r="C2323" s="125" t="str">
        <f t="shared" si="361"/>
        <v/>
      </c>
      <c r="D2323" s="42"/>
      <c r="E2323" s="23" t="str">
        <f>IF(D2323="","",VLOOKUP(D2323,MASTERLIST!$A:$E,3,FALSE))</f>
        <v/>
      </c>
      <c r="F2323" s="23" t="str">
        <f>IF(D2323="","",VLOOKUP(D2323,MASTERLIST!$A:$E,4,FALSE))</f>
        <v/>
      </c>
      <c r="G2323" s="23" t="str">
        <f>IF(D2323="","",VLOOKUP(D2323,MASTERLIST!$A:$E,5,FALSE))</f>
        <v/>
      </c>
      <c r="H2323" s="23" t="str">
        <f>IF(D2323="","",VLOOKUP(D2323,MASTERLIST!$A:$E,2,FALSE))</f>
        <v/>
      </c>
      <c r="I2323" s="42"/>
      <c r="J2323" s="42"/>
      <c r="K2323" s="42"/>
      <c r="L2323" s="41" t="str">
        <f t="shared" si="357"/>
        <v/>
      </c>
      <c r="M2323" s="41" t="str">
        <f t="shared" si="358"/>
        <v/>
      </c>
      <c r="N2323" s="22" t="str">
        <f t="shared" si="355"/>
        <v xml:space="preserve"> </v>
      </c>
      <c r="O2323" s="22" t="str">
        <f t="shared" ref="O2323:O2386" si="363">IFERROR(VLOOKUP(G2323,$R$2:$S$15,2,),"")</f>
        <v/>
      </c>
      <c r="P2323" s="22" t="str">
        <f t="shared" si="356"/>
        <v/>
      </c>
      <c r="Q2323" s="22" t="str">
        <f t="shared" si="362"/>
        <v>D2</v>
      </c>
    </row>
    <row r="2324" spans="1:17" x14ac:dyDescent="0.25">
      <c r="A2324" s="125" t="str">
        <f t="shared" si="359"/>
        <v/>
      </c>
      <c r="B2324" s="123" t="str">
        <f t="shared" si="360"/>
        <v/>
      </c>
      <c r="C2324" s="125" t="str">
        <f t="shared" si="361"/>
        <v/>
      </c>
      <c r="D2324" s="42"/>
      <c r="E2324" s="23" t="str">
        <f>IF(D2324="","",VLOOKUP(D2324,MASTERLIST!$A:$E,3,FALSE))</f>
        <v/>
      </c>
      <c r="F2324" s="23" t="str">
        <f>IF(D2324="","",VLOOKUP(D2324,MASTERLIST!$A:$E,4,FALSE))</f>
        <v/>
      </c>
      <c r="G2324" s="23" t="str">
        <f>IF(D2324="","",VLOOKUP(D2324,MASTERLIST!$A:$E,5,FALSE))</f>
        <v/>
      </c>
      <c r="H2324" s="23" t="str">
        <f>IF(D2324="","",VLOOKUP(D2324,MASTERLIST!$A:$E,2,FALSE))</f>
        <v/>
      </c>
      <c r="I2324" s="42"/>
      <c r="J2324" s="42"/>
      <c r="K2324" s="42"/>
      <c r="L2324" s="41" t="str">
        <f t="shared" si="357"/>
        <v/>
      </c>
      <c r="M2324" s="41" t="str">
        <f t="shared" si="358"/>
        <v/>
      </c>
      <c r="N2324" s="22" t="str">
        <f t="shared" si="355"/>
        <v xml:space="preserve"> </v>
      </c>
      <c r="O2324" s="22" t="str">
        <f t="shared" si="363"/>
        <v/>
      </c>
      <c r="P2324" s="22" t="str">
        <f t="shared" si="356"/>
        <v/>
      </c>
      <c r="Q2324" s="22" t="str">
        <f t="shared" si="362"/>
        <v>D2</v>
      </c>
    </row>
    <row r="2325" spans="1:17" x14ac:dyDescent="0.25">
      <c r="A2325" s="125" t="str">
        <f t="shared" si="359"/>
        <v/>
      </c>
      <c r="B2325" s="123" t="str">
        <f t="shared" si="360"/>
        <v/>
      </c>
      <c r="C2325" s="125" t="str">
        <f t="shared" si="361"/>
        <v/>
      </c>
      <c r="D2325" s="42"/>
      <c r="E2325" s="23" t="str">
        <f>IF(D2325="","",VLOOKUP(D2325,MASTERLIST!$A:$E,3,FALSE))</f>
        <v/>
      </c>
      <c r="F2325" s="23" t="str">
        <f>IF(D2325="","",VLOOKUP(D2325,MASTERLIST!$A:$E,4,FALSE))</f>
        <v/>
      </c>
      <c r="G2325" s="23" t="str">
        <f>IF(D2325="","",VLOOKUP(D2325,MASTERLIST!$A:$E,5,FALSE))</f>
        <v/>
      </c>
      <c r="H2325" s="23" t="str">
        <f>IF(D2325="","",VLOOKUP(D2325,MASTERLIST!$A:$E,2,FALSE))</f>
        <v/>
      </c>
      <c r="I2325" s="42"/>
      <c r="J2325" s="42"/>
      <c r="K2325" s="42"/>
      <c r="L2325" s="41" t="str">
        <f t="shared" si="357"/>
        <v/>
      </c>
      <c r="M2325" s="41" t="str">
        <f t="shared" si="358"/>
        <v/>
      </c>
      <c r="N2325" s="22" t="str">
        <f t="shared" si="355"/>
        <v xml:space="preserve"> </v>
      </c>
      <c r="O2325" s="22" t="str">
        <f t="shared" si="363"/>
        <v/>
      </c>
      <c r="P2325" s="22" t="str">
        <f t="shared" si="356"/>
        <v/>
      </c>
      <c r="Q2325" s="22" t="str">
        <f t="shared" si="362"/>
        <v>D2</v>
      </c>
    </row>
    <row r="2326" spans="1:17" x14ac:dyDescent="0.25">
      <c r="A2326" s="125" t="str">
        <f t="shared" si="359"/>
        <v/>
      </c>
      <c r="B2326" s="123" t="str">
        <f t="shared" si="360"/>
        <v/>
      </c>
      <c r="C2326" s="125" t="str">
        <f t="shared" si="361"/>
        <v/>
      </c>
      <c r="D2326" s="42"/>
      <c r="E2326" s="23" t="str">
        <f>IF(D2326="","",VLOOKUP(D2326,MASTERLIST!$A:$E,3,FALSE))</f>
        <v/>
      </c>
      <c r="F2326" s="23" t="str">
        <f>IF(D2326="","",VLOOKUP(D2326,MASTERLIST!$A:$E,4,FALSE))</f>
        <v/>
      </c>
      <c r="G2326" s="23" t="str">
        <f>IF(D2326="","",VLOOKUP(D2326,MASTERLIST!$A:$E,5,FALSE))</f>
        <v/>
      </c>
      <c r="H2326" s="23" t="str">
        <f>IF(D2326="","",VLOOKUP(D2326,MASTERLIST!$A:$E,2,FALSE))</f>
        <v/>
      </c>
      <c r="I2326" s="42"/>
      <c r="J2326" s="42"/>
      <c r="K2326" s="42"/>
      <c r="L2326" s="41" t="str">
        <f t="shared" si="357"/>
        <v/>
      </c>
      <c r="M2326" s="41" t="str">
        <f t="shared" si="358"/>
        <v/>
      </c>
      <c r="N2326" s="22" t="str">
        <f t="shared" si="355"/>
        <v xml:space="preserve"> </v>
      </c>
      <c r="O2326" s="22" t="str">
        <f t="shared" si="363"/>
        <v/>
      </c>
      <c r="P2326" s="22" t="str">
        <f t="shared" si="356"/>
        <v/>
      </c>
      <c r="Q2326" s="22" t="str">
        <f t="shared" si="362"/>
        <v>D2</v>
      </c>
    </row>
    <row r="2327" spans="1:17" x14ac:dyDescent="0.25">
      <c r="A2327" s="125" t="str">
        <f t="shared" si="359"/>
        <v/>
      </c>
      <c r="B2327" s="123" t="str">
        <f t="shared" si="360"/>
        <v/>
      </c>
      <c r="C2327" s="125" t="str">
        <f t="shared" si="361"/>
        <v/>
      </c>
      <c r="D2327" s="42"/>
      <c r="E2327" s="23" t="str">
        <f>IF(D2327="","",VLOOKUP(D2327,MASTERLIST!$A:$E,3,FALSE))</f>
        <v/>
      </c>
      <c r="F2327" s="23" t="str">
        <f>IF(D2327="","",VLOOKUP(D2327,MASTERLIST!$A:$E,4,FALSE))</f>
        <v/>
      </c>
      <c r="G2327" s="23" t="str">
        <f>IF(D2327="","",VLOOKUP(D2327,MASTERLIST!$A:$E,5,FALSE))</f>
        <v/>
      </c>
      <c r="H2327" s="23" t="str">
        <f>IF(D2327="","",VLOOKUP(D2327,MASTERLIST!$A:$E,2,FALSE))</f>
        <v/>
      </c>
      <c r="I2327" s="42"/>
      <c r="J2327" s="42"/>
      <c r="K2327" s="42"/>
      <c r="L2327" s="41" t="str">
        <f t="shared" si="357"/>
        <v/>
      </c>
      <c r="M2327" s="41" t="str">
        <f t="shared" si="358"/>
        <v/>
      </c>
      <c r="N2327" s="22" t="str">
        <f t="shared" si="355"/>
        <v xml:space="preserve"> </v>
      </c>
      <c r="O2327" s="22" t="str">
        <f t="shared" si="363"/>
        <v/>
      </c>
      <c r="P2327" s="22" t="str">
        <f t="shared" si="356"/>
        <v/>
      </c>
      <c r="Q2327" s="22" t="str">
        <f t="shared" si="362"/>
        <v>D2</v>
      </c>
    </row>
    <row r="2328" spans="1:17" x14ac:dyDescent="0.25">
      <c r="A2328" s="125" t="str">
        <f t="shared" si="359"/>
        <v/>
      </c>
      <c r="B2328" s="123" t="str">
        <f t="shared" si="360"/>
        <v/>
      </c>
      <c r="C2328" s="125" t="str">
        <f t="shared" si="361"/>
        <v/>
      </c>
      <c r="D2328" s="42"/>
      <c r="E2328" s="23" t="str">
        <f>IF(D2328="","",VLOOKUP(D2328,MASTERLIST!$A:$E,3,FALSE))</f>
        <v/>
      </c>
      <c r="F2328" s="23" t="str">
        <f>IF(D2328="","",VLOOKUP(D2328,MASTERLIST!$A:$E,4,FALSE))</f>
        <v/>
      </c>
      <c r="G2328" s="23" t="str">
        <f>IF(D2328="","",VLOOKUP(D2328,MASTERLIST!$A:$E,5,FALSE))</f>
        <v/>
      </c>
      <c r="H2328" s="23" t="str">
        <f>IF(D2328="","",VLOOKUP(D2328,MASTERLIST!$A:$E,2,FALSE))</f>
        <v/>
      </c>
      <c r="I2328" s="42"/>
      <c r="J2328" s="42"/>
      <c r="K2328" s="42"/>
      <c r="L2328" s="41" t="str">
        <f t="shared" si="357"/>
        <v/>
      </c>
      <c r="M2328" s="41" t="str">
        <f t="shared" si="358"/>
        <v/>
      </c>
      <c r="N2328" s="22" t="str">
        <f t="shared" si="355"/>
        <v xml:space="preserve"> </v>
      </c>
      <c r="O2328" s="22" t="str">
        <f t="shared" si="363"/>
        <v/>
      </c>
      <c r="P2328" s="22" t="str">
        <f t="shared" si="356"/>
        <v/>
      </c>
      <c r="Q2328" s="22" t="str">
        <f t="shared" si="362"/>
        <v>D2</v>
      </c>
    </row>
    <row r="2329" spans="1:17" x14ac:dyDescent="0.25">
      <c r="A2329" s="125" t="str">
        <f t="shared" si="359"/>
        <v/>
      </c>
      <c r="B2329" s="123" t="str">
        <f t="shared" si="360"/>
        <v/>
      </c>
      <c r="C2329" s="125" t="str">
        <f t="shared" si="361"/>
        <v/>
      </c>
      <c r="D2329" s="42"/>
      <c r="E2329" s="23" t="str">
        <f>IF(D2329="","",VLOOKUP(D2329,MASTERLIST!$A:$E,3,FALSE))</f>
        <v/>
      </c>
      <c r="F2329" s="23" t="str">
        <f>IF(D2329="","",VLOOKUP(D2329,MASTERLIST!$A:$E,4,FALSE))</f>
        <v/>
      </c>
      <c r="G2329" s="23" t="str">
        <f>IF(D2329="","",VLOOKUP(D2329,MASTERLIST!$A:$E,5,FALSE))</f>
        <v/>
      </c>
      <c r="H2329" s="23" t="str">
        <f>IF(D2329="","",VLOOKUP(D2329,MASTERLIST!$A:$E,2,FALSE))</f>
        <v/>
      </c>
      <c r="I2329" s="42"/>
      <c r="J2329" s="42"/>
      <c r="K2329" s="42"/>
      <c r="L2329" s="41" t="str">
        <f t="shared" si="357"/>
        <v/>
      </c>
      <c r="M2329" s="41" t="str">
        <f t="shared" si="358"/>
        <v/>
      </c>
      <c r="N2329" s="22" t="str">
        <f t="shared" si="355"/>
        <v xml:space="preserve"> </v>
      </c>
      <c r="O2329" s="22" t="str">
        <f t="shared" si="363"/>
        <v/>
      </c>
      <c r="P2329" s="22" t="str">
        <f t="shared" si="356"/>
        <v/>
      </c>
      <c r="Q2329" s="22" t="str">
        <f t="shared" si="362"/>
        <v>D2</v>
      </c>
    </row>
    <row r="2330" spans="1:17" x14ac:dyDescent="0.25">
      <c r="A2330" s="125" t="str">
        <f t="shared" si="359"/>
        <v/>
      </c>
      <c r="B2330" s="123" t="str">
        <f t="shared" si="360"/>
        <v/>
      </c>
      <c r="C2330" s="125" t="str">
        <f t="shared" si="361"/>
        <v/>
      </c>
      <c r="D2330" s="42"/>
      <c r="E2330" s="23" t="str">
        <f>IF(D2330="","",VLOOKUP(D2330,MASTERLIST!$A:$E,3,FALSE))</f>
        <v/>
      </c>
      <c r="F2330" s="23" t="str">
        <f>IF(D2330="","",VLOOKUP(D2330,MASTERLIST!$A:$E,4,FALSE))</f>
        <v/>
      </c>
      <c r="G2330" s="23" t="str">
        <f>IF(D2330="","",VLOOKUP(D2330,MASTERLIST!$A:$E,5,FALSE))</f>
        <v/>
      </c>
      <c r="H2330" s="23" t="str">
        <f>IF(D2330="","",VLOOKUP(D2330,MASTERLIST!$A:$E,2,FALSE))</f>
        <v/>
      </c>
      <c r="I2330" s="42"/>
      <c r="J2330" s="42"/>
      <c r="K2330" s="42"/>
      <c r="L2330" s="41" t="str">
        <f t="shared" si="357"/>
        <v/>
      </c>
      <c r="M2330" s="41" t="str">
        <f t="shared" si="358"/>
        <v/>
      </c>
      <c r="N2330" s="22" t="str">
        <f t="shared" ref="N2330:N2393" si="364">CONCATENATE(E2330," ",F2330)</f>
        <v xml:space="preserve"> </v>
      </c>
      <c r="O2330" s="22" t="str">
        <f t="shared" si="363"/>
        <v/>
      </c>
      <c r="P2330" s="22" t="str">
        <f t="shared" ref="P2330:P2393" si="365">IF(I2330="",IF(J2330="","",$J$1),$I$1)</f>
        <v/>
      </c>
      <c r="Q2330" s="22" t="str">
        <f t="shared" si="362"/>
        <v>D2</v>
      </c>
    </row>
    <row r="2331" spans="1:17" x14ac:dyDescent="0.25">
      <c r="A2331" s="125" t="str">
        <f t="shared" si="359"/>
        <v/>
      </c>
      <c r="B2331" s="123" t="str">
        <f t="shared" si="360"/>
        <v/>
      </c>
      <c r="C2331" s="125" t="str">
        <f t="shared" si="361"/>
        <v/>
      </c>
      <c r="D2331" s="42"/>
      <c r="E2331" s="23" t="str">
        <f>IF(D2331="","",VLOOKUP(D2331,MASTERLIST!$A:$E,3,FALSE))</f>
        <v/>
      </c>
      <c r="F2331" s="23" t="str">
        <f>IF(D2331="","",VLOOKUP(D2331,MASTERLIST!$A:$E,4,FALSE))</f>
        <v/>
      </c>
      <c r="G2331" s="23" t="str">
        <f>IF(D2331="","",VLOOKUP(D2331,MASTERLIST!$A:$E,5,FALSE))</f>
        <v/>
      </c>
      <c r="H2331" s="23" t="str">
        <f>IF(D2331="","",VLOOKUP(D2331,MASTERLIST!$A:$E,2,FALSE))</f>
        <v/>
      </c>
      <c r="I2331" s="42"/>
      <c r="J2331" s="42"/>
      <c r="K2331" s="42"/>
      <c r="L2331" s="41" t="str">
        <f t="shared" si="357"/>
        <v/>
      </c>
      <c r="M2331" s="41" t="str">
        <f t="shared" si="358"/>
        <v/>
      </c>
      <c r="N2331" s="22" t="str">
        <f t="shared" si="364"/>
        <v xml:space="preserve"> </v>
      </c>
      <c r="O2331" s="22" t="str">
        <f t="shared" si="363"/>
        <v/>
      </c>
      <c r="P2331" s="22" t="str">
        <f t="shared" si="365"/>
        <v/>
      </c>
      <c r="Q2331" s="22" t="str">
        <f t="shared" si="362"/>
        <v>D2</v>
      </c>
    </row>
    <row r="2332" spans="1:17" x14ac:dyDescent="0.25">
      <c r="A2332" s="125" t="str">
        <f t="shared" si="359"/>
        <v/>
      </c>
      <c r="B2332" s="123" t="str">
        <f t="shared" si="360"/>
        <v/>
      </c>
      <c r="C2332" s="125" t="str">
        <f t="shared" si="361"/>
        <v/>
      </c>
      <c r="D2332" s="42"/>
      <c r="E2332" s="23" t="str">
        <f>IF(D2332="","",VLOOKUP(D2332,MASTERLIST!$A:$E,3,FALSE))</f>
        <v/>
      </c>
      <c r="F2332" s="23" t="str">
        <f>IF(D2332="","",VLOOKUP(D2332,MASTERLIST!$A:$E,4,FALSE))</f>
        <v/>
      </c>
      <c r="G2332" s="23" t="str">
        <f>IF(D2332="","",VLOOKUP(D2332,MASTERLIST!$A:$E,5,FALSE))</f>
        <v/>
      </c>
      <c r="H2332" s="23" t="str">
        <f>IF(D2332="","",VLOOKUP(D2332,MASTERLIST!$A:$E,2,FALSE))</f>
        <v/>
      </c>
      <c r="I2332" s="42"/>
      <c r="J2332" s="42"/>
      <c r="K2332" s="42"/>
      <c r="L2332" s="41" t="str">
        <f t="shared" si="357"/>
        <v/>
      </c>
      <c r="M2332" s="41" t="str">
        <f t="shared" si="358"/>
        <v/>
      </c>
      <c r="N2332" s="22" t="str">
        <f t="shared" si="364"/>
        <v xml:space="preserve"> </v>
      </c>
      <c r="O2332" s="22" t="str">
        <f t="shared" si="363"/>
        <v/>
      </c>
      <c r="P2332" s="22" t="str">
        <f t="shared" si="365"/>
        <v/>
      </c>
      <c r="Q2332" s="22" t="str">
        <f t="shared" si="362"/>
        <v>D2</v>
      </c>
    </row>
    <row r="2333" spans="1:17" x14ac:dyDescent="0.25">
      <c r="A2333" s="125" t="str">
        <f t="shared" si="359"/>
        <v/>
      </c>
      <c r="B2333" s="123" t="str">
        <f t="shared" si="360"/>
        <v/>
      </c>
      <c r="C2333" s="125" t="str">
        <f t="shared" si="361"/>
        <v/>
      </c>
      <c r="D2333" s="42"/>
      <c r="E2333" s="23" t="str">
        <f>IF(D2333="","",VLOOKUP(D2333,MASTERLIST!$A:$E,3,FALSE))</f>
        <v/>
      </c>
      <c r="F2333" s="23" t="str">
        <f>IF(D2333="","",VLOOKUP(D2333,MASTERLIST!$A:$E,4,FALSE))</f>
        <v/>
      </c>
      <c r="G2333" s="23" t="str">
        <f>IF(D2333="","",VLOOKUP(D2333,MASTERLIST!$A:$E,5,FALSE))</f>
        <v/>
      </c>
      <c r="H2333" s="23" t="str">
        <f>IF(D2333="","",VLOOKUP(D2333,MASTERLIST!$A:$E,2,FALSE))</f>
        <v/>
      </c>
      <c r="I2333" s="42"/>
      <c r="J2333" s="42"/>
      <c r="K2333" s="42"/>
      <c r="L2333" s="41" t="str">
        <f t="shared" ref="L2333:L2396" si="366">IF(K2333="","",IF(I2333="",ROUND(HLOOKUP(J2333,kgList,K2333,FALSE),1),ROUND(HLOOKUP(I2333,kgList,K2333,FALSE),1)))</f>
        <v/>
      </c>
      <c r="M2333" s="41" t="str">
        <f t="shared" ref="M2333:M2396" si="367">IF(L2333="","",IF(COUNTA(I2333:J2333)&gt;1,"Edible or Inedible",IF(COUNTA(I2333)=1,L2333*1,IF(COUNTA(J2333)=1,L2333*1,"ERROR"))))</f>
        <v/>
      </c>
      <c r="N2333" s="22" t="str">
        <f t="shared" si="364"/>
        <v xml:space="preserve"> </v>
      </c>
      <c r="O2333" s="22" t="str">
        <f t="shared" si="363"/>
        <v/>
      </c>
      <c r="P2333" s="22" t="str">
        <f t="shared" si="365"/>
        <v/>
      </c>
      <c r="Q2333" s="22" t="str">
        <f t="shared" si="362"/>
        <v>D2</v>
      </c>
    </row>
    <row r="2334" spans="1:17" x14ac:dyDescent="0.25">
      <c r="A2334" s="125" t="str">
        <f t="shared" si="359"/>
        <v/>
      </c>
      <c r="B2334" s="123" t="str">
        <f t="shared" si="360"/>
        <v/>
      </c>
      <c r="C2334" s="125" t="str">
        <f t="shared" si="361"/>
        <v/>
      </c>
      <c r="D2334" s="42"/>
      <c r="E2334" s="23" t="str">
        <f>IF(D2334="","",VLOOKUP(D2334,MASTERLIST!$A:$E,3,FALSE))</f>
        <v/>
      </c>
      <c r="F2334" s="23" t="str">
        <f>IF(D2334="","",VLOOKUP(D2334,MASTERLIST!$A:$E,4,FALSE))</f>
        <v/>
      </c>
      <c r="G2334" s="23" t="str">
        <f>IF(D2334="","",VLOOKUP(D2334,MASTERLIST!$A:$E,5,FALSE))</f>
        <v/>
      </c>
      <c r="H2334" s="23" t="str">
        <f>IF(D2334="","",VLOOKUP(D2334,MASTERLIST!$A:$E,2,FALSE))</f>
        <v/>
      </c>
      <c r="I2334" s="42"/>
      <c r="J2334" s="42"/>
      <c r="K2334" s="42"/>
      <c r="L2334" s="41" t="str">
        <f t="shared" si="366"/>
        <v/>
      </c>
      <c r="M2334" s="41" t="str">
        <f t="shared" si="367"/>
        <v/>
      </c>
      <c r="N2334" s="22" t="str">
        <f t="shared" si="364"/>
        <v xml:space="preserve"> </v>
      </c>
      <c r="O2334" s="22" t="str">
        <f t="shared" si="363"/>
        <v/>
      </c>
      <c r="P2334" s="22" t="str">
        <f t="shared" si="365"/>
        <v/>
      </c>
      <c r="Q2334" s="22" t="str">
        <f t="shared" si="362"/>
        <v>D2</v>
      </c>
    </row>
    <row r="2335" spans="1:17" x14ac:dyDescent="0.25">
      <c r="A2335" s="125" t="str">
        <f t="shared" si="359"/>
        <v/>
      </c>
      <c r="B2335" s="123" t="str">
        <f t="shared" si="360"/>
        <v/>
      </c>
      <c r="C2335" s="125" t="str">
        <f t="shared" si="361"/>
        <v/>
      </c>
      <c r="D2335" s="42"/>
      <c r="E2335" s="23" t="str">
        <f>IF(D2335="","",VLOOKUP(D2335,MASTERLIST!$A:$E,3,FALSE))</f>
        <v/>
      </c>
      <c r="F2335" s="23" t="str">
        <f>IF(D2335="","",VLOOKUP(D2335,MASTERLIST!$A:$E,4,FALSE))</f>
        <v/>
      </c>
      <c r="G2335" s="23" t="str">
        <f>IF(D2335="","",VLOOKUP(D2335,MASTERLIST!$A:$E,5,FALSE))</f>
        <v/>
      </c>
      <c r="H2335" s="23" t="str">
        <f>IF(D2335="","",VLOOKUP(D2335,MASTERLIST!$A:$E,2,FALSE))</f>
        <v/>
      </c>
      <c r="I2335" s="42"/>
      <c r="J2335" s="42"/>
      <c r="K2335" s="42"/>
      <c r="L2335" s="41" t="str">
        <f t="shared" si="366"/>
        <v/>
      </c>
      <c r="M2335" s="41" t="str">
        <f t="shared" si="367"/>
        <v/>
      </c>
      <c r="N2335" s="22" t="str">
        <f t="shared" si="364"/>
        <v xml:space="preserve"> </v>
      </c>
      <c r="O2335" s="22" t="str">
        <f t="shared" si="363"/>
        <v/>
      </c>
      <c r="P2335" s="22" t="str">
        <f t="shared" si="365"/>
        <v/>
      </c>
      <c r="Q2335" s="22" t="str">
        <f t="shared" si="362"/>
        <v>D2</v>
      </c>
    </row>
    <row r="2336" spans="1:17" x14ac:dyDescent="0.25">
      <c r="A2336" s="125" t="str">
        <f t="shared" si="359"/>
        <v/>
      </c>
      <c r="B2336" s="123" t="str">
        <f t="shared" si="360"/>
        <v/>
      </c>
      <c r="C2336" s="125" t="str">
        <f t="shared" si="361"/>
        <v/>
      </c>
      <c r="D2336" s="42"/>
      <c r="E2336" s="23" t="str">
        <f>IF(D2336="","",VLOOKUP(D2336,MASTERLIST!$A:$E,3,FALSE))</f>
        <v/>
      </c>
      <c r="F2336" s="23" t="str">
        <f>IF(D2336="","",VLOOKUP(D2336,MASTERLIST!$A:$E,4,FALSE))</f>
        <v/>
      </c>
      <c r="G2336" s="23" t="str">
        <f>IF(D2336="","",VLOOKUP(D2336,MASTERLIST!$A:$E,5,FALSE))</f>
        <v/>
      </c>
      <c r="H2336" s="23" t="str">
        <f>IF(D2336="","",VLOOKUP(D2336,MASTERLIST!$A:$E,2,FALSE))</f>
        <v/>
      </c>
      <c r="I2336" s="42"/>
      <c r="J2336" s="42"/>
      <c r="K2336" s="42"/>
      <c r="L2336" s="41" t="str">
        <f t="shared" si="366"/>
        <v/>
      </c>
      <c r="M2336" s="41" t="str">
        <f t="shared" si="367"/>
        <v/>
      </c>
      <c r="N2336" s="22" t="str">
        <f t="shared" si="364"/>
        <v xml:space="preserve"> </v>
      </c>
      <c r="O2336" s="22" t="str">
        <f t="shared" si="363"/>
        <v/>
      </c>
      <c r="P2336" s="22" t="str">
        <f t="shared" si="365"/>
        <v/>
      </c>
      <c r="Q2336" s="22" t="str">
        <f t="shared" si="362"/>
        <v>D2</v>
      </c>
    </row>
    <row r="2337" spans="1:17" x14ac:dyDescent="0.25">
      <c r="A2337" s="125" t="str">
        <f t="shared" si="359"/>
        <v/>
      </c>
      <c r="B2337" s="123" t="str">
        <f t="shared" si="360"/>
        <v/>
      </c>
      <c r="C2337" s="125" t="str">
        <f t="shared" si="361"/>
        <v/>
      </c>
      <c r="D2337" s="42"/>
      <c r="E2337" s="23" t="str">
        <f>IF(D2337="","",VLOOKUP(D2337,MASTERLIST!$A:$E,3,FALSE))</f>
        <v/>
      </c>
      <c r="F2337" s="23" t="str">
        <f>IF(D2337="","",VLOOKUP(D2337,MASTERLIST!$A:$E,4,FALSE))</f>
        <v/>
      </c>
      <c r="G2337" s="23" t="str">
        <f>IF(D2337="","",VLOOKUP(D2337,MASTERLIST!$A:$E,5,FALSE))</f>
        <v/>
      </c>
      <c r="H2337" s="23" t="str">
        <f>IF(D2337="","",VLOOKUP(D2337,MASTERLIST!$A:$E,2,FALSE))</f>
        <v/>
      </c>
      <c r="I2337" s="42"/>
      <c r="J2337" s="42"/>
      <c r="K2337" s="42"/>
      <c r="L2337" s="41" t="str">
        <f t="shared" si="366"/>
        <v/>
      </c>
      <c r="M2337" s="41" t="str">
        <f t="shared" si="367"/>
        <v/>
      </c>
      <c r="N2337" s="22" t="str">
        <f t="shared" si="364"/>
        <v xml:space="preserve"> </v>
      </c>
      <c r="O2337" s="22" t="str">
        <f t="shared" si="363"/>
        <v/>
      </c>
      <c r="P2337" s="22" t="str">
        <f t="shared" si="365"/>
        <v/>
      </c>
      <c r="Q2337" s="22" t="str">
        <f t="shared" si="362"/>
        <v>D2</v>
      </c>
    </row>
    <row r="2338" spans="1:17" x14ac:dyDescent="0.25">
      <c r="A2338" s="125" t="str">
        <f t="shared" si="359"/>
        <v/>
      </c>
      <c r="B2338" s="123" t="str">
        <f t="shared" si="360"/>
        <v/>
      </c>
      <c r="C2338" s="125" t="str">
        <f t="shared" si="361"/>
        <v/>
      </c>
      <c r="D2338" s="42"/>
      <c r="E2338" s="23" t="str">
        <f>IF(D2338="","",VLOOKUP(D2338,MASTERLIST!$A:$E,3,FALSE))</f>
        <v/>
      </c>
      <c r="F2338" s="23" t="str">
        <f>IF(D2338="","",VLOOKUP(D2338,MASTERLIST!$A:$E,4,FALSE))</f>
        <v/>
      </c>
      <c r="G2338" s="23" t="str">
        <f>IF(D2338="","",VLOOKUP(D2338,MASTERLIST!$A:$E,5,FALSE))</f>
        <v/>
      </c>
      <c r="H2338" s="23" t="str">
        <f>IF(D2338="","",VLOOKUP(D2338,MASTERLIST!$A:$E,2,FALSE))</f>
        <v/>
      </c>
      <c r="I2338" s="42"/>
      <c r="J2338" s="42"/>
      <c r="K2338" s="42"/>
      <c r="L2338" s="41" t="str">
        <f t="shared" si="366"/>
        <v/>
      </c>
      <c r="M2338" s="41" t="str">
        <f t="shared" si="367"/>
        <v/>
      </c>
      <c r="N2338" s="22" t="str">
        <f t="shared" si="364"/>
        <v xml:space="preserve"> </v>
      </c>
      <c r="O2338" s="22" t="str">
        <f t="shared" si="363"/>
        <v/>
      </c>
      <c r="P2338" s="22" t="str">
        <f t="shared" si="365"/>
        <v/>
      </c>
      <c r="Q2338" s="22" t="str">
        <f t="shared" si="362"/>
        <v>D2</v>
      </c>
    </row>
    <row r="2339" spans="1:17" x14ac:dyDescent="0.25">
      <c r="A2339" s="125" t="str">
        <f t="shared" si="359"/>
        <v/>
      </c>
      <c r="B2339" s="123" t="str">
        <f t="shared" si="360"/>
        <v/>
      </c>
      <c r="C2339" s="125" t="str">
        <f t="shared" si="361"/>
        <v/>
      </c>
      <c r="D2339" s="42"/>
      <c r="E2339" s="23" t="str">
        <f>IF(D2339="","",VLOOKUP(D2339,MASTERLIST!$A:$E,3,FALSE))</f>
        <v/>
      </c>
      <c r="F2339" s="23" t="str">
        <f>IF(D2339="","",VLOOKUP(D2339,MASTERLIST!$A:$E,4,FALSE))</f>
        <v/>
      </c>
      <c r="G2339" s="23" t="str">
        <f>IF(D2339="","",VLOOKUP(D2339,MASTERLIST!$A:$E,5,FALSE))</f>
        <v/>
      </c>
      <c r="H2339" s="23" t="str">
        <f>IF(D2339="","",VLOOKUP(D2339,MASTERLIST!$A:$E,2,FALSE))</f>
        <v/>
      </c>
      <c r="I2339" s="42"/>
      <c r="J2339" s="42"/>
      <c r="K2339" s="42"/>
      <c r="L2339" s="41" t="str">
        <f t="shared" si="366"/>
        <v/>
      </c>
      <c r="M2339" s="41" t="str">
        <f t="shared" si="367"/>
        <v/>
      </c>
      <c r="N2339" s="22" t="str">
        <f t="shared" si="364"/>
        <v xml:space="preserve"> </v>
      </c>
      <c r="O2339" s="22" t="str">
        <f t="shared" si="363"/>
        <v/>
      </c>
      <c r="P2339" s="22" t="str">
        <f t="shared" si="365"/>
        <v/>
      </c>
      <c r="Q2339" s="22" t="str">
        <f t="shared" si="362"/>
        <v>D2</v>
      </c>
    </row>
    <row r="2340" spans="1:17" x14ac:dyDescent="0.25">
      <c r="A2340" s="125" t="str">
        <f t="shared" ref="A2340:A2403" si="368">IF(D2340="","",A2339)</f>
        <v/>
      </c>
      <c r="B2340" s="123" t="str">
        <f t="shared" ref="B2340:B2403" si="369">IF(D2340="","",B2339)</f>
        <v/>
      </c>
      <c r="C2340" s="125" t="str">
        <f t="shared" ref="C2340:C2403" si="370">IF(D2340="","",C2339)</f>
        <v/>
      </c>
      <c r="D2340" s="42"/>
      <c r="E2340" s="23" t="str">
        <f>IF(D2340="","",VLOOKUP(D2340,MASTERLIST!$A:$E,3,FALSE))</f>
        <v/>
      </c>
      <c r="F2340" s="23" t="str">
        <f>IF(D2340="","",VLOOKUP(D2340,MASTERLIST!$A:$E,4,FALSE))</f>
        <v/>
      </c>
      <c r="G2340" s="23" t="str">
        <f>IF(D2340="","",VLOOKUP(D2340,MASTERLIST!$A:$E,5,FALSE))</f>
        <v/>
      </c>
      <c r="H2340" s="23" t="str">
        <f>IF(D2340="","",VLOOKUP(D2340,MASTERLIST!$A:$E,2,FALSE))</f>
        <v/>
      </c>
      <c r="I2340" s="42"/>
      <c r="J2340" s="42"/>
      <c r="K2340" s="42"/>
      <c r="L2340" s="41" t="str">
        <f t="shared" si="366"/>
        <v/>
      </c>
      <c r="M2340" s="41" t="str">
        <f t="shared" si="367"/>
        <v/>
      </c>
      <c r="N2340" s="22" t="str">
        <f t="shared" si="364"/>
        <v xml:space="preserve"> </v>
      </c>
      <c r="O2340" s="22" t="str">
        <f t="shared" si="363"/>
        <v/>
      </c>
      <c r="P2340" s="22" t="str">
        <f t="shared" si="365"/>
        <v/>
      </c>
      <c r="Q2340" s="22" t="str">
        <f t="shared" si="362"/>
        <v>D2</v>
      </c>
    </row>
    <row r="2341" spans="1:17" x14ac:dyDescent="0.25">
      <c r="A2341" s="125" t="str">
        <f t="shared" si="368"/>
        <v/>
      </c>
      <c r="B2341" s="123" t="str">
        <f t="shared" si="369"/>
        <v/>
      </c>
      <c r="C2341" s="125" t="str">
        <f t="shared" si="370"/>
        <v/>
      </c>
      <c r="D2341" s="42"/>
      <c r="E2341" s="23" t="str">
        <f>IF(D2341="","",VLOOKUP(D2341,MASTERLIST!$A:$E,3,FALSE))</f>
        <v/>
      </c>
      <c r="F2341" s="23" t="str">
        <f>IF(D2341="","",VLOOKUP(D2341,MASTERLIST!$A:$E,4,FALSE))</f>
        <v/>
      </c>
      <c r="G2341" s="23" t="str">
        <f>IF(D2341="","",VLOOKUP(D2341,MASTERLIST!$A:$E,5,FALSE))</f>
        <v/>
      </c>
      <c r="H2341" s="23" t="str">
        <f>IF(D2341="","",VLOOKUP(D2341,MASTERLIST!$A:$E,2,FALSE))</f>
        <v/>
      </c>
      <c r="I2341" s="42"/>
      <c r="J2341" s="42"/>
      <c r="K2341" s="42"/>
      <c r="L2341" s="41" t="str">
        <f t="shared" si="366"/>
        <v/>
      </c>
      <c r="M2341" s="41" t="str">
        <f t="shared" si="367"/>
        <v/>
      </c>
      <c r="N2341" s="22" t="str">
        <f t="shared" si="364"/>
        <v xml:space="preserve"> </v>
      </c>
      <c r="O2341" s="22" t="str">
        <f t="shared" si="363"/>
        <v/>
      </c>
      <c r="P2341" s="22" t="str">
        <f t="shared" si="365"/>
        <v/>
      </c>
      <c r="Q2341" s="22" t="str">
        <f t="shared" si="362"/>
        <v>D2</v>
      </c>
    </row>
    <row r="2342" spans="1:17" x14ac:dyDescent="0.25">
      <c r="A2342" s="125" t="str">
        <f t="shared" si="368"/>
        <v/>
      </c>
      <c r="B2342" s="123" t="str">
        <f t="shared" si="369"/>
        <v/>
      </c>
      <c r="C2342" s="125" t="str">
        <f t="shared" si="370"/>
        <v/>
      </c>
      <c r="D2342" s="42"/>
      <c r="E2342" s="23" t="str">
        <f>IF(D2342="","",VLOOKUP(D2342,MASTERLIST!$A:$E,3,FALSE))</f>
        <v/>
      </c>
      <c r="F2342" s="23" t="str">
        <f>IF(D2342="","",VLOOKUP(D2342,MASTERLIST!$A:$E,4,FALSE))</f>
        <v/>
      </c>
      <c r="G2342" s="23" t="str">
        <f>IF(D2342="","",VLOOKUP(D2342,MASTERLIST!$A:$E,5,FALSE))</f>
        <v/>
      </c>
      <c r="H2342" s="23" t="str">
        <f>IF(D2342="","",VLOOKUP(D2342,MASTERLIST!$A:$E,2,FALSE))</f>
        <v/>
      </c>
      <c r="I2342" s="42"/>
      <c r="J2342" s="42"/>
      <c r="K2342" s="42"/>
      <c r="L2342" s="41" t="str">
        <f t="shared" si="366"/>
        <v/>
      </c>
      <c r="M2342" s="41" t="str">
        <f t="shared" si="367"/>
        <v/>
      </c>
      <c r="N2342" s="22" t="str">
        <f t="shared" si="364"/>
        <v xml:space="preserve"> </v>
      </c>
      <c r="O2342" s="22" t="str">
        <f t="shared" si="363"/>
        <v/>
      </c>
      <c r="P2342" s="22" t="str">
        <f t="shared" si="365"/>
        <v/>
      </c>
      <c r="Q2342" s="22" t="str">
        <f t="shared" si="362"/>
        <v>D2</v>
      </c>
    </row>
    <row r="2343" spans="1:17" x14ac:dyDescent="0.25">
      <c r="A2343" s="125" t="str">
        <f t="shared" si="368"/>
        <v/>
      </c>
      <c r="B2343" s="123" t="str">
        <f t="shared" si="369"/>
        <v/>
      </c>
      <c r="C2343" s="125" t="str">
        <f t="shared" si="370"/>
        <v/>
      </c>
      <c r="D2343" s="42"/>
      <c r="E2343" s="23" t="str">
        <f>IF(D2343="","",VLOOKUP(D2343,MASTERLIST!$A:$E,3,FALSE))</f>
        <v/>
      </c>
      <c r="F2343" s="23" t="str">
        <f>IF(D2343="","",VLOOKUP(D2343,MASTERLIST!$A:$E,4,FALSE))</f>
        <v/>
      </c>
      <c r="G2343" s="23" t="str">
        <f>IF(D2343="","",VLOOKUP(D2343,MASTERLIST!$A:$E,5,FALSE))</f>
        <v/>
      </c>
      <c r="H2343" s="23" t="str">
        <f>IF(D2343="","",VLOOKUP(D2343,MASTERLIST!$A:$E,2,FALSE))</f>
        <v/>
      </c>
      <c r="I2343" s="42"/>
      <c r="J2343" s="42"/>
      <c r="K2343" s="42"/>
      <c r="L2343" s="41" t="str">
        <f t="shared" si="366"/>
        <v/>
      </c>
      <c r="M2343" s="41" t="str">
        <f t="shared" si="367"/>
        <v/>
      </c>
      <c r="N2343" s="22" t="str">
        <f t="shared" si="364"/>
        <v xml:space="preserve"> </v>
      </c>
      <c r="O2343" s="22" t="str">
        <f t="shared" si="363"/>
        <v/>
      </c>
      <c r="P2343" s="22" t="str">
        <f t="shared" si="365"/>
        <v/>
      </c>
      <c r="Q2343" s="22" t="str">
        <f t="shared" si="362"/>
        <v>D2</v>
      </c>
    </row>
    <row r="2344" spans="1:17" x14ac:dyDescent="0.25">
      <c r="A2344" s="125" t="str">
        <f t="shared" si="368"/>
        <v/>
      </c>
      <c r="B2344" s="123" t="str">
        <f t="shared" si="369"/>
        <v/>
      </c>
      <c r="C2344" s="125" t="str">
        <f t="shared" si="370"/>
        <v/>
      </c>
      <c r="D2344" s="42"/>
      <c r="E2344" s="23" t="str">
        <f>IF(D2344="","",VLOOKUP(D2344,MASTERLIST!$A:$E,3,FALSE))</f>
        <v/>
      </c>
      <c r="F2344" s="23" t="str">
        <f>IF(D2344="","",VLOOKUP(D2344,MASTERLIST!$A:$E,4,FALSE))</f>
        <v/>
      </c>
      <c r="G2344" s="23" t="str">
        <f>IF(D2344="","",VLOOKUP(D2344,MASTERLIST!$A:$E,5,FALSE))</f>
        <v/>
      </c>
      <c r="H2344" s="23" t="str">
        <f>IF(D2344="","",VLOOKUP(D2344,MASTERLIST!$A:$E,2,FALSE))</f>
        <v/>
      </c>
      <c r="I2344" s="42"/>
      <c r="J2344" s="42"/>
      <c r="K2344" s="42"/>
      <c r="L2344" s="41" t="str">
        <f t="shared" si="366"/>
        <v/>
      </c>
      <c r="M2344" s="41" t="str">
        <f t="shared" si="367"/>
        <v/>
      </c>
      <c r="N2344" s="22" t="str">
        <f t="shared" si="364"/>
        <v xml:space="preserve"> </v>
      </c>
      <c r="O2344" s="22" t="str">
        <f t="shared" si="363"/>
        <v/>
      </c>
      <c r="P2344" s="22" t="str">
        <f t="shared" si="365"/>
        <v/>
      </c>
      <c r="Q2344" s="22" t="str">
        <f t="shared" si="362"/>
        <v>D2</v>
      </c>
    </row>
    <row r="2345" spans="1:17" x14ac:dyDescent="0.25">
      <c r="A2345" s="125" t="str">
        <f t="shared" si="368"/>
        <v/>
      </c>
      <c r="B2345" s="123" t="str">
        <f t="shared" si="369"/>
        <v/>
      </c>
      <c r="C2345" s="125" t="str">
        <f t="shared" si="370"/>
        <v/>
      </c>
      <c r="D2345" s="42"/>
      <c r="E2345" s="23" t="str">
        <f>IF(D2345="","",VLOOKUP(D2345,MASTERLIST!$A:$E,3,FALSE))</f>
        <v/>
      </c>
      <c r="F2345" s="23" t="str">
        <f>IF(D2345="","",VLOOKUP(D2345,MASTERLIST!$A:$E,4,FALSE))</f>
        <v/>
      </c>
      <c r="G2345" s="23" t="str">
        <f>IF(D2345="","",VLOOKUP(D2345,MASTERLIST!$A:$E,5,FALSE))</f>
        <v/>
      </c>
      <c r="H2345" s="23" t="str">
        <f>IF(D2345="","",VLOOKUP(D2345,MASTERLIST!$A:$E,2,FALSE))</f>
        <v/>
      </c>
      <c r="I2345" s="42"/>
      <c r="J2345" s="42"/>
      <c r="K2345" s="42"/>
      <c r="L2345" s="41" t="str">
        <f t="shared" si="366"/>
        <v/>
      </c>
      <c r="M2345" s="41" t="str">
        <f t="shared" si="367"/>
        <v/>
      </c>
      <c r="N2345" s="22" t="str">
        <f t="shared" si="364"/>
        <v xml:space="preserve"> </v>
      </c>
      <c r="O2345" s="22" t="str">
        <f t="shared" si="363"/>
        <v/>
      </c>
      <c r="P2345" s="22" t="str">
        <f t="shared" si="365"/>
        <v/>
      </c>
      <c r="Q2345" s="22" t="str">
        <f t="shared" si="362"/>
        <v>D2</v>
      </c>
    </row>
    <row r="2346" spans="1:17" x14ac:dyDescent="0.25">
      <c r="A2346" s="125" t="str">
        <f t="shared" si="368"/>
        <v/>
      </c>
      <c r="B2346" s="123" t="str">
        <f t="shared" si="369"/>
        <v/>
      </c>
      <c r="C2346" s="125" t="str">
        <f t="shared" si="370"/>
        <v/>
      </c>
      <c r="D2346" s="42"/>
      <c r="E2346" s="23" t="str">
        <f>IF(D2346="","",VLOOKUP(D2346,MASTERLIST!$A:$E,3,FALSE))</f>
        <v/>
      </c>
      <c r="F2346" s="23" t="str">
        <f>IF(D2346="","",VLOOKUP(D2346,MASTERLIST!$A:$E,4,FALSE))</f>
        <v/>
      </c>
      <c r="G2346" s="23" t="str">
        <f>IF(D2346="","",VLOOKUP(D2346,MASTERLIST!$A:$E,5,FALSE))</f>
        <v/>
      </c>
      <c r="H2346" s="23" t="str">
        <f>IF(D2346="","",VLOOKUP(D2346,MASTERLIST!$A:$E,2,FALSE))</f>
        <v/>
      </c>
      <c r="I2346" s="42"/>
      <c r="J2346" s="42"/>
      <c r="K2346" s="42"/>
      <c r="L2346" s="41" t="str">
        <f t="shared" si="366"/>
        <v/>
      </c>
      <c r="M2346" s="41" t="str">
        <f t="shared" si="367"/>
        <v/>
      </c>
      <c r="N2346" s="22" t="str">
        <f t="shared" si="364"/>
        <v xml:space="preserve"> </v>
      </c>
      <c r="O2346" s="22" t="str">
        <f t="shared" si="363"/>
        <v/>
      </c>
      <c r="P2346" s="22" t="str">
        <f t="shared" si="365"/>
        <v/>
      </c>
      <c r="Q2346" s="22" t="str">
        <f t="shared" si="362"/>
        <v>D2</v>
      </c>
    </row>
    <row r="2347" spans="1:17" x14ac:dyDescent="0.25">
      <c r="A2347" s="125" t="str">
        <f t="shared" si="368"/>
        <v/>
      </c>
      <c r="B2347" s="123" t="str">
        <f t="shared" si="369"/>
        <v/>
      </c>
      <c r="C2347" s="125" t="str">
        <f t="shared" si="370"/>
        <v/>
      </c>
      <c r="D2347" s="42"/>
      <c r="E2347" s="23" t="str">
        <f>IF(D2347="","",VLOOKUP(D2347,MASTERLIST!$A:$E,3,FALSE))</f>
        <v/>
      </c>
      <c r="F2347" s="23" t="str">
        <f>IF(D2347="","",VLOOKUP(D2347,MASTERLIST!$A:$E,4,FALSE))</f>
        <v/>
      </c>
      <c r="G2347" s="23" t="str">
        <f>IF(D2347="","",VLOOKUP(D2347,MASTERLIST!$A:$E,5,FALSE))</f>
        <v/>
      </c>
      <c r="H2347" s="23" t="str">
        <f>IF(D2347="","",VLOOKUP(D2347,MASTERLIST!$A:$E,2,FALSE))</f>
        <v/>
      </c>
      <c r="I2347" s="42"/>
      <c r="J2347" s="42"/>
      <c r="K2347" s="42"/>
      <c r="L2347" s="41" t="str">
        <f t="shared" si="366"/>
        <v/>
      </c>
      <c r="M2347" s="41" t="str">
        <f t="shared" si="367"/>
        <v/>
      </c>
      <c r="N2347" s="22" t="str">
        <f t="shared" si="364"/>
        <v xml:space="preserve"> </v>
      </c>
      <c r="O2347" s="22" t="str">
        <f t="shared" si="363"/>
        <v/>
      </c>
      <c r="P2347" s="22" t="str">
        <f t="shared" si="365"/>
        <v/>
      </c>
      <c r="Q2347" s="22" t="str">
        <f t="shared" si="362"/>
        <v>D2</v>
      </c>
    </row>
    <row r="2348" spans="1:17" x14ac:dyDescent="0.25">
      <c r="A2348" s="125" t="str">
        <f t="shared" si="368"/>
        <v/>
      </c>
      <c r="B2348" s="123" t="str">
        <f t="shared" si="369"/>
        <v/>
      </c>
      <c r="C2348" s="125" t="str">
        <f t="shared" si="370"/>
        <v/>
      </c>
      <c r="D2348" s="42"/>
      <c r="E2348" s="23" t="str">
        <f>IF(D2348="","",VLOOKUP(D2348,MASTERLIST!$A:$E,3,FALSE))</f>
        <v/>
      </c>
      <c r="F2348" s="23" t="str">
        <f>IF(D2348="","",VLOOKUP(D2348,MASTERLIST!$A:$E,4,FALSE))</f>
        <v/>
      </c>
      <c r="G2348" s="23" t="str">
        <f>IF(D2348="","",VLOOKUP(D2348,MASTERLIST!$A:$E,5,FALSE))</f>
        <v/>
      </c>
      <c r="H2348" s="23" t="str">
        <f>IF(D2348="","",VLOOKUP(D2348,MASTERLIST!$A:$E,2,FALSE))</f>
        <v/>
      </c>
      <c r="I2348" s="42"/>
      <c r="J2348" s="42"/>
      <c r="K2348" s="42"/>
      <c r="L2348" s="41" t="str">
        <f t="shared" si="366"/>
        <v/>
      </c>
      <c r="M2348" s="41" t="str">
        <f t="shared" si="367"/>
        <v/>
      </c>
      <c r="N2348" s="22" t="str">
        <f t="shared" si="364"/>
        <v xml:space="preserve"> </v>
      </c>
      <c r="O2348" s="22" t="str">
        <f t="shared" si="363"/>
        <v/>
      </c>
      <c r="P2348" s="22" t="str">
        <f t="shared" si="365"/>
        <v/>
      </c>
      <c r="Q2348" s="22" t="str">
        <f t="shared" si="362"/>
        <v>D2</v>
      </c>
    </row>
    <row r="2349" spans="1:17" x14ac:dyDescent="0.25">
      <c r="A2349" s="125" t="str">
        <f t="shared" si="368"/>
        <v/>
      </c>
      <c r="B2349" s="123" t="str">
        <f t="shared" si="369"/>
        <v/>
      </c>
      <c r="C2349" s="125" t="str">
        <f t="shared" si="370"/>
        <v/>
      </c>
      <c r="D2349" s="42"/>
      <c r="E2349" s="23" t="str">
        <f>IF(D2349="","",VLOOKUP(D2349,MASTERLIST!$A:$E,3,FALSE))</f>
        <v/>
      </c>
      <c r="F2349" s="23" t="str">
        <f>IF(D2349="","",VLOOKUP(D2349,MASTERLIST!$A:$E,4,FALSE))</f>
        <v/>
      </c>
      <c r="G2349" s="23" t="str">
        <f>IF(D2349="","",VLOOKUP(D2349,MASTERLIST!$A:$E,5,FALSE))</f>
        <v/>
      </c>
      <c r="H2349" s="23" t="str">
        <f>IF(D2349="","",VLOOKUP(D2349,MASTERLIST!$A:$E,2,FALSE))</f>
        <v/>
      </c>
      <c r="I2349" s="42"/>
      <c r="J2349" s="42"/>
      <c r="K2349" s="42"/>
      <c r="L2349" s="41" t="str">
        <f t="shared" si="366"/>
        <v/>
      </c>
      <c r="M2349" s="41" t="str">
        <f t="shared" si="367"/>
        <v/>
      </c>
      <c r="N2349" s="22" t="str">
        <f t="shared" si="364"/>
        <v xml:space="preserve"> </v>
      </c>
      <c r="O2349" s="22" t="str">
        <f t="shared" si="363"/>
        <v/>
      </c>
      <c r="P2349" s="22" t="str">
        <f t="shared" si="365"/>
        <v/>
      </c>
      <c r="Q2349" s="22" t="str">
        <f t="shared" si="362"/>
        <v>D2</v>
      </c>
    </row>
    <row r="2350" spans="1:17" x14ac:dyDescent="0.25">
      <c r="A2350" s="125" t="str">
        <f t="shared" si="368"/>
        <v/>
      </c>
      <c r="B2350" s="123" t="str">
        <f t="shared" si="369"/>
        <v/>
      </c>
      <c r="C2350" s="125" t="str">
        <f t="shared" si="370"/>
        <v/>
      </c>
      <c r="D2350" s="42"/>
      <c r="E2350" s="23" t="str">
        <f>IF(D2350="","",VLOOKUP(D2350,MASTERLIST!$A:$E,3,FALSE))</f>
        <v/>
      </c>
      <c r="F2350" s="23" t="str">
        <f>IF(D2350="","",VLOOKUP(D2350,MASTERLIST!$A:$E,4,FALSE))</f>
        <v/>
      </c>
      <c r="G2350" s="23" t="str">
        <f>IF(D2350="","",VLOOKUP(D2350,MASTERLIST!$A:$E,5,FALSE))</f>
        <v/>
      </c>
      <c r="H2350" s="23" t="str">
        <f>IF(D2350="","",VLOOKUP(D2350,MASTERLIST!$A:$E,2,FALSE))</f>
        <v/>
      </c>
      <c r="I2350" s="42"/>
      <c r="J2350" s="42"/>
      <c r="K2350" s="42"/>
      <c r="L2350" s="41" t="str">
        <f t="shared" si="366"/>
        <v/>
      </c>
      <c r="M2350" s="41" t="str">
        <f t="shared" si="367"/>
        <v/>
      </c>
      <c r="N2350" s="22" t="str">
        <f t="shared" si="364"/>
        <v xml:space="preserve"> </v>
      </c>
      <c r="O2350" s="22" t="str">
        <f t="shared" si="363"/>
        <v/>
      </c>
      <c r="P2350" s="22" t="str">
        <f t="shared" si="365"/>
        <v/>
      </c>
      <c r="Q2350" s="22" t="str">
        <f t="shared" si="362"/>
        <v>D2</v>
      </c>
    </row>
    <row r="2351" spans="1:17" x14ac:dyDescent="0.25">
      <c r="A2351" s="125" t="str">
        <f t="shared" si="368"/>
        <v/>
      </c>
      <c r="B2351" s="123" t="str">
        <f t="shared" si="369"/>
        <v/>
      </c>
      <c r="C2351" s="125" t="str">
        <f t="shared" si="370"/>
        <v/>
      </c>
      <c r="D2351" s="42"/>
      <c r="E2351" s="23" t="str">
        <f>IF(D2351="","",VLOOKUP(D2351,MASTERLIST!$A:$E,3,FALSE))</f>
        <v/>
      </c>
      <c r="F2351" s="23" t="str">
        <f>IF(D2351="","",VLOOKUP(D2351,MASTERLIST!$A:$E,4,FALSE))</f>
        <v/>
      </c>
      <c r="G2351" s="23" t="str">
        <f>IF(D2351="","",VLOOKUP(D2351,MASTERLIST!$A:$E,5,FALSE))</f>
        <v/>
      </c>
      <c r="H2351" s="23" t="str">
        <f>IF(D2351="","",VLOOKUP(D2351,MASTERLIST!$A:$E,2,FALSE))</f>
        <v/>
      </c>
      <c r="I2351" s="42"/>
      <c r="J2351" s="42"/>
      <c r="K2351" s="42"/>
      <c r="L2351" s="41" t="str">
        <f t="shared" si="366"/>
        <v/>
      </c>
      <c r="M2351" s="41" t="str">
        <f t="shared" si="367"/>
        <v/>
      </c>
      <c r="N2351" s="22" t="str">
        <f t="shared" si="364"/>
        <v xml:space="preserve"> </v>
      </c>
      <c r="O2351" s="22" t="str">
        <f t="shared" si="363"/>
        <v/>
      </c>
      <c r="P2351" s="22" t="str">
        <f t="shared" si="365"/>
        <v/>
      </c>
      <c r="Q2351" s="22" t="str">
        <f t="shared" si="362"/>
        <v>D2</v>
      </c>
    </row>
    <row r="2352" spans="1:17" x14ac:dyDescent="0.25">
      <c r="A2352" s="125" t="str">
        <f t="shared" si="368"/>
        <v/>
      </c>
      <c r="B2352" s="123" t="str">
        <f t="shared" si="369"/>
        <v/>
      </c>
      <c r="C2352" s="125" t="str">
        <f t="shared" si="370"/>
        <v/>
      </c>
      <c r="D2352" s="42"/>
      <c r="E2352" s="23" t="str">
        <f>IF(D2352="","",VLOOKUP(D2352,MASTERLIST!$A:$E,3,FALSE))</f>
        <v/>
      </c>
      <c r="F2352" s="23" t="str">
        <f>IF(D2352="","",VLOOKUP(D2352,MASTERLIST!$A:$E,4,FALSE))</f>
        <v/>
      </c>
      <c r="G2352" s="23" t="str">
        <f>IF(D2352="","",VLOOKUP(D2352,MASTERLIST!$A:$E,5,FALSE))</f>
        <v/>
      </c>
      <c r="H2352" s="23" t="str">
        <f>IF(D2352="","",VLOOKUP(D2352,MASTERLIST!$A:$E,2,FALSE))</f>
        <v/>
      </c>
      <c r="I2352" s="42"/>
      <c r="J2352" s="42"/>
      <c r="K2352" s="42"/>
      <c r="L2352" s="41" t="str">
        <f t="shared" si="366"/>
        <v/>
      </c>
      <c r="M2352" s="41" t="str">
        <f t="shared" si="367"/>
        <v/>
      </c>
      <c r="N2352" s="22" t="str">
        <f t="shared" si="364"/>
        <v xml:space="preserve"> </v>
      </c>
      <c r="O2352" s="22" t="str">
        <f t="shared" si="363"/>
        <v/>
      </c>
      <c r="P2352" s="22" t="str">
        <f t="shared" si="365"/>
        <v/>
      </c>
      <c r="Q2352" s="22" t="str">
        <f t="shared" si="362"/>
        <v>D2</v>
      </c>
    </row>
    <row r="2353" spans="1:17" x14ac:dyDescent="0.25">
      <c r="A2353" s="125" t="str">
        <f t="shared" si="368"/>
        <v/>
      </c>
      <c r="B2353" s="123" t="str">
        <f t="shared" si="369"/>
        <v/>
      </c>
      <c r="C2353" s="125" t="str">
        <f t="shared" si="370"/>
        <v/>
      </c>
      <c r="D2353" s="42"/>
      <c r="E2353" s="23" t="str">
        <f>IF(D2353="","",VLOOKUP(D2353,MASTERLIST!$A:$E,3,FALSE))</f>
        <v/>
      </c>
      <c r="F2353" s="23" t="str">
        <f>IF(D2353="","",VLOOKUP(D2353,MASTERLIST!$A:$E,4,FALSE))</f>
        <v/>
      </c>
      <c r="G2353" s="23" t="str">
        <f>IF(D2353="","",VLOOKUP(D2353,MASTERLIST!$A:$E,5,FALSE))</f>
        <v/>
      </c>
      <c r="H2353" s="23" t="str">
        <f>IF(D2353="","",VLOOKUP(D2353,MASTERLIST!$A:$E,2,FALSE))</f>
        <v/>
      </c>
      <c r="I2353" s="42"/>
      <c r="J2353" s="42"/>
      <c r="K2353" s="42"/>
      <c r="L2353" s="41" t="str">
        <f t="shared" si="366"/>
        <v/>
      </c>
      <c r="M2353" s="41" t="str">
        <f t="shared" si="367"/>
        <v/>
      </c>
      <c r="N2353" s="22" t="str">
        <f t="shared" si="364"/>
        <v xml:space="preserve"> </v>
      </c>
      <c r="O2353" s="22" t="str">
        <f t="shared" si="363"/>
        <v/>
      </c>
      <c r="P2353" s="22" t="str">
        <f t="shared" si="365"/>
        <v/>
      </c>
      <c r="Q2353" s="22" t="str">
        <f t="shared" si="362"/>
        <v>D2</v>
      </c>
    </row>
    <row r="2354" spans="1:17" x14ac:dyDescent="0.25">
      <c r="A2354" s="125" t="str">
        <f t="shared" si="368"/>
        <v/>
      </c>
      <c r="B2354" s="123" t="str">
        <f t="shared" si="369"/>
        <v/>
      </c>
      <c r="C2354" s="125" t="str">
        <f t="shared" si="370"/>
        <v/>
      </c>
      <c r="D2354" s="42"/>
      <c r="E2354" s="23" t="str">
        <f>IF(D2354="","",VLOOKUP(D2354,MASTERLIST!$A:$E,3,FALSE))</f>
        <v/>
      </c>
      <c r="F2354" s="23" t="str">
        <f>IF(D2354="","",VLOOKUP(D2354,MASTERLIST!$A:$E,4,FALSE))</f>
        <v/>
      </c>
      <c r="G2354" s="23" t="str">
        <f>IF(D2354="","",VLOOKUP(D2354,MASTERLIST!$A:$E,5,FALSE))</f>
        <v/>
      </c>
      <c r="H2354" s="23" t="str">
        <f>IF(D2354="","",VLOOKUP(D2354,MASTERLIST!$A:$E,2,FALSE))</f>
        <v/>
      </c>
      <c r="I2354" s="42"/>
      <c r="J2354" s="42"/>
      <c r="K2354" s="42"/>
      <c r="L2354" s="41" t="str">
        <f t="shared" si="366"/>
        <v/>
      </c>
      <c r="M2354" s="41" t="str">
        <f t="shared" si="367"/>
        <v/>
      </c>
      <c r="N2354" s="22" t="str">
        <f t="shared" si="364"/>
        <v xml:space="preserve"> </v>
      </c>
      <c r="O2354" s="22" t="str">
        <f t="shared" si="363"/>
        <v/>
      </c>
      <c r="P2354" s="22" t="str">
        <f t="shared" si="365"/>
        <v/>
      </c>
      <c r="Q2354" s="22" t="str">
        <f t="shared" si="362"/>
        <v>D2</v>
      </c>
    </row>
    <row r="2355" spans="1:17" x14ac:dyDescent="0.25">
      <c r="A2355" s="125" t="str">
        <f t="shared" si="368"/>
        <v/>
      </c>
      <c r="B2355" s="123" t="str">
        <f t="shared" si="369"/>
        <v/>
      </c>
      <c r="C2355" s="125" t="str">
        <f t="shared" si="370"/>
        <v/>
      </c>
      <c r="D2355" s="42"/>
      <c r="E2355" s="23" t="str">
        <f>IF(D2355="","",VLOOKUP(D2355,MASTERLIST!$A:$E,3,FALSE))</f>
        <v/>
      </c>
      <c r="F2355" s="23" t="str">
        <f>IF(D2355="","",VLOOKUP(D2355,MASTERLIST!$A:$E,4,FALSE))</f>
        <v/>
      </c>
      <c r="G2355" s="23" t="str">
        <f>IF(D2355="","",VLOOKUP(D2355,MASTERLIST!$A:$E,5,FALSE))</f>
        <v/>
      </c>
      <c r="H2355" s="23" t="str">
        <f>IF(D2355="","",VLOOKUP(D2355,MASTERLIST!$A:$E,2,FALSE))</f>
        <v/>
      </c>
      <c r="I2355" s="42"/>
      <c r="J2355" s="42"/>
      <c r="K2355" s="42"/>
      <c r="L2355" s="41" t="str">
        <f t="shared" si="366"/>
        <v/>
      </c>
      <c r="M2355" s="41" t="str">
        <f t="shared" si="367"/>
        <v/>
      </c>
      <c r="N2355" s="22" t="str">
        <f t="shared" si="364"/>
        <v xml:space="preserve"> </v>
      </c>
      <c r="O2355" s="22" t="str">
        <f t="shared" si="363"/>
        <v/>
      </c>
      <c r="P2355" s="22" t="str">
        <f t="shared" si="365"/>
        <v/>
      </c>
      <c r="Q2355" s="22" t="str">
        <f t="shared" si="362"/>
        <v>D2</v>
      </c>
    </row>
    <row r="2356" spans="1:17" x14ac:dyDescent="0.25">
      <c r="A2356" s="125" t="str">
        <f t="shared" si="368"/>
        <v/>
      </c>
      <c r="B2356" s="123" t="str">
        <f t="shared" si="369"/>
        <v/>
      </c>
      <c r="C2356" s="125" t="str">
        <f t="shared" si="370"/>
        <v/>
      </c>
      <c r="D2356" s="42"/>
      <c r="E2356" s="23" t="str">
        <f>IF(D2356="","",VLOOKUP(D2356,MASTERLIST!$A:$E,3,FALSE))</f>
        <v/>
      </c>
      <c r="F2356" s="23" t="str">
        <f>IF(D2356="","",VLOOKUP(D2356,MASTERLIST!$A:$E,4,FALSE))</f>
        <v/>
      </c>
      <c r="G2356" s="23" t="str">
        <f>IF(D2356="","",VLOOKUP(D2356,MASTERLIST!$A:$E,5,FALSE))</f>
        <v/>
      </c>
      <c r="H2356" s="23" t="str">
        <f>IF(D2356="","",VLOOKUP(D2356,MASTERLIST!$A:$E,2,FALSE))</f>
        <v/>
      </c>
      <c r="I2356" s="42"/>
      <c r="J2356" s="42"/>
      <c r="K2356" s="42"/>
      <c r="L2356" s="41" t="str">
        <f t="shared" si="366"/>
        <v/>
      </c>
      <c r="M2356" s="41" t="str">
        <f t="shared" si="367"/>
        <v/>
      </c>
      <c r="N2356" s="22" t="str">
        <f t="shared" si="364"/>
        <v xml:space="preserve"> </v>
      </c>
      <c r="O2356" s="22" t="str">
        <f t="shared" si="363"/>
        <v/>
      </c>
      <c r="P2356" s="22" t="str">
        <f t="shared" si="365"/>
        <v/>
      </c>
      <c r="Q2356" s="22" t="str">
        <f t="shared" si="362"/>
        <v>D2</v>
      </c>
    </row>
    <row r="2357" spans="1:17" x14ac:dyDescent="0.25">
      <c r="A2357" s="125" t="str">
        <f t="shared" si="368"/>
        <v/>
      </c>
      <c r="B2357" s="123" t="str">
        <f t="shared" si="369"/>
        <v/>
      </c>
      <c r="C2357" s="125" t="str">
        <f t="shared" si="370"/>
        <v/>
      </c>
      <c r="D2357" s="42"/>
      <c r="E2357" s="23" t="str">
        <f>IF(D2357="","",VLOOKUP(D2357,MASTERLIST!$A:$E,3,FALSE))</f>
        <v/>
      </c>
      <c r="F2357" s="23" t="str">
        <f>IF(D2357="","",VLOOKUP(D2357,MASTERLIST!$A:$E,4,FALSE))</f>
        <v/>
      </c>
      <c r="G2357" s="23" t="str">
        <f>IF(D2357="","",VLOOKUP(D2357,MASTERLIST!$A:$E,5,FALSE))</f>
        <v/>
      </c>
      <c r="H2357" s="23" t="str">
        <f>IF(D2357="","",VLOOKUP(D2357,MASTERLIST!$A:$E,2,FALSE))</f>
        <v/>
      </c>
      <c r="I2357" s="42"/>
      <c r="J2357" s="42"/>
      <c r="K2357" s="42"/>
      <c r="L2357" s="41" t="str">
        <f t="shared" si="366"/>
        <v/>
      </c>
      <c r="M2357" s="41" t="str">
        <f t="shared" si="367"/>
        <v/>
      </c>
      <c r="N2357" s="22" t="str">
        <f t="shared" si="364"/>
        <v xml:space="preserve"> </v>
      </c>
      <c r="O2357" s="22" t="str">
        <f t="shared" si="363"/>
        <v/>
      </c>
      <c r="P2357" s="22" t="str">
        <f t="shared" si="365"/>
        <v/>
      </c>
      <c r="Q2357" s="22" t="str">
        <f t="shared" si="362"/>
        <v>D2</v>
      </c>
    </row>
    <row r="2358" spans="1:17" x14ac:dyDescent="0.25">
      <c r="A2358" s="125" t="str">
        <f t="shared" si="368"/>
        <v/>
      </c>
      <c r="B2358" s="123" t="str">
        <f t="shared" si="369"/>
        <v/>
      </c>
      <c r="C2358" s="125" t="str">
        <f t="shared" si="370"/>
        <v/>
      </c>
      <c r="D2358" s="42"/>
      <c r="E2358" s="23" t="str">
        <f>IF(D2358="","",VLOOKUP(D2358,MASTERLIST!$A:$E,3,FALSE))</f>
        <v/>
      </c>
      <c r="F2358" s="23" t="str">
        <f>IF(D2358="","",VLOOKUP(D2358,MASTERLIST!$A:$E,4,FALSE))</f>
        <v/>
      </c>
      <c r="G2358" s="23" t="str">
        <f>IF(D2358="","",VLOOKUP(D2358,MASTERLIST!$A:$E,5,FALSE))</f>
        <v/>
      </c>
      <c r="H2358" s="23" t="str">
        <f>IF(D2358="","",VLOOKUP(D2358,MASTERLIST!$A:$E,2,FALSE))</f>
        <v/>
      </c>
      <c r="I2358" s="42"/>
      <c r="J2358" s="42"/>
      <c r="K2358" s="42"/>
      <c r="L2358" s="41" t="str">
        <f t="shared" si="366"/>
        <v/>
      </c>
      <c r="M2358" s="41" t="str">
        <f t="shared" si="367"/>
        <v/>
      </c>
      <c r="N2358" s="22" t="str">
        <f t="shared" si="364"/>
        <v xml:space="preserve"> </v>
      </c>
      <c r="O2358" s="22" t="str">
        <f t="shared" si="363"/>
        <v/>
      </c>
      <c r="P2358" s="22" t="str">
        <f t="shared" si="365"/>
        <v/>
      </c>
      <c r="Q2358" s="22" t="str">
        <f t="shared" si="362"/>
        <v>D2</v>
      </c>
    </row>
    <row r="2359" spans="1:17" x14ac:dyDescent="0.25">
      <c r="A2359" s="125" t="str">
        <f t="shared" si="368"/>
        <v/>
      </c>
      <c r="B2359" s="123" t="str">
        <f t="shared" si="369"/>
        <v/>
      </c>
      <c r="C2359" s="125" t="str">
        <f t="shared" si="370"/>
        <v/>
      </c>
      <c r="D2359" s="42"/>
      <c r="E2359" s="23" t="str">
        <f>IF(D2359="","",VLOOKUP(D2359,MASTERLIST!$A:$E,3,FALSE))</f>
        <v/>
      </c>
      <c r="F2359" s="23" t="str">
        <f>IF(D2359="","",VLOOKUP(D2359,MASTERLIST!$A:$E,4,FALSE))</f>
        <v/>
      </c>
      <c r="G2359" s="23" t="str">
        <f>IF(D2359="","",VLOOKUP(D2359,MASTERLIST!$A:$E,5,FALSE))</f>
        <v/>
      </c>
      <c r="H2359" s="23" t="str">
        <f>IF(D2359="","",VLOOKUP(D2359,MASTERLIST!$A:$E,2,FALSE))</f>
        <v/>
      </c>
      <c r="I2359" s="42"/>
      <c r="J2359" s="42"/>
      <c r="K2359" s="42"/>
      <c r="L2359" s="41" t="str">
        <f t="shared" si="366"/>
        <v/>
      </c>
      <c r="M2359" s="41" t="str">
        <f t="shared" si="367"/>
        <v/>
      </c>
      <c r="N2359" s="22" t="str">
        <f t="shared" si="364"/>
        <v xml:space="preserve"> </v>
      </c>
      <c r="O2359" s="22" t="str">
        <f t="shared" si="363"/>
        <v/>
      </c>
      <c r="P2359" s="22" t="str">
        <f t="shared" si="365"/>
        <v/>
      </c>
      <c r="Q2359" s="22" t="str">
        <f t="shared" si="362"/>
        <v>D2</v>
      </c>
    </row>
    <row r="2360" spans="1:17" x14ac:dyDescent="0.25">
      <c r="A2360" s="125" t="str">
        <f t="shared" si="368"/>
        <v/>
      </c>
      <c r="B2360" s="123" t="str">
        <f t="shared" si="369"/>
        <v/>
      </c>
      <c r="C2360" s="125" t="str">
        <f t="shared" si="370"/>
        <v/>
      </c>
      <c r="D2360" s="42"/>
      <c r="E2360" s="23" t="str">
        <f>IF(D2360="","",VLOOKUP(D2360,MASTERLIST!$A:$E,3,FALSE))</f>
        <v/>
      </c>
      <c r="F2360" s="23" t="str">
        <f>IF(D2360="","",VLOOKUP(D2360,MASTERLIST!$A:$E,4,FALSE))</f>
        <v/>
      </c>
      <c r="G2360" s="23" t="str">
        <f>IF(D2360="","",VLOOKUP(D2360,MASTERLIST!$A:$E,5,FALSE))</f>
        <v/>
      </c>
      <c r="H2360" s="23" t="str">
        <f>IF(D2360="","",VLOOKUP(D2360,MASTERLIST!$A:$E,2,FALSE))</f>
        <v/>
      </c>
      <c r="I2360" s="42"/>
      <c r="J2360" s="42"/>
      <c r="K2360" s="42"/>
      <c r="L2360" s="41" t="str">
        <f t="shared" si="366"/>
        <v/>
      </c>
      <c r="M2360" s="41" t="str">
        <f t="shared" si="367"/>
        <v/>
      </c>
      <c r="N2360" s="22" t="str">
        <f t="shared" si="364"/>
        <v xml:space="preserve"> </v>
      </c>
      <c r="O2360" s="22" t="str">
        <f t="shared" si="363"/>
        <v/>
      </c>
      <c r="P2360" s="22" t="str">
        <f t="shared" si="365"/>
        <v/>
      </c>
      <c r="Q2360" s="22" t="str">
        <f t="shared" si="362"/>
        <v>D2</v>
      </c>
    </row>
    <row r="2361" spans="1:17" x14ac:dyDescent="0.25">
      <c r="A2361" s="125" t="str">
        <f t="shared" si="368"/>
        <v/>
      </c>
      <c r="B2361" s="123" t="str">
        <f t="shared" si="369"/>
        <v/>
      </c>
      <c r="C2361" s="125" t="str">
        <f t="shared" si="370"/>
        <v/>
      </c>
      <c r="D2361" s="42"/>
      <c r="E2361" s="23" t="str">
        <f>IF(D2361="","",VLOOKUP(D2361,MASTERLIST!$A:$E,3,FALSE))</f>
        <v/>
      </c>
      <c r="F2361" s="23" t="str">
        <f>IF(D2361="","",VLOOKUP(D2361,MASTERLIST!$A:$E,4,FALSE))</f>
        <v/>
      </c>
      <c r="G2361" s="23" t="str">
        <f>IF(D2361="","",VLOOKUP(D2361,MASTERLIST!$A:$E,5,FALSE))</f>
        <v/>
      </c>
      <c r="H2361" s="23" t="str">
        <f>IF(D2361="","",VLOOKUP(D2361,MASTERLIST!$A:$E,2,FALSE))</f>
        <v/>
      </c>
      <c r="I2361" s="42"/>
      <c r="J2361" s="42"/>
      <c r="K2361" s="42"/>
      <c r="L2361" s="41" t="str">
        <f t="shared" si="366"/>
        <v/>
      </c>
      <c r="M2361" s="41" t="str">
        <f t="shared" si="367"/>
        <v/>
      </c>
      <c r="N2361" s="22" t="str">
        <f t="shared" si="364"/>
        <v xml:space="preserve"> </v>
      </c>
      <c r="O2361" s="22" t="str">
        <f t="shared" si="363"/>
        <v/>
      </c>
      <c r="P2361" s="22" t="str">
        <f t="shared" si="365"/>
        <v/>
      </c>
      <c r="Q2361" s="22" t="str">
        <f t="shared" si="362"/>
        <v>D2</v>
      </c>
    </row>
    <row r="2362" spans="1:17" x14ac:dyDescent="0.25">
      <c r="A2362" s="125" t="str">
        <f t="shared" si="368"/>
        <v/>
      </c>
      <c r="B2362" s="123" t="str">
        <f t="shared" si="369"/>
        <v/>
      </c>
      <c r="C2362" s="125" t="str">
        <f t="shared" si="370"/>
        <v/>
      </c>
      <c r="D2362" s="42"/>
      <c r="E2362" s="23" t="str">
        <f>IF(D2362="","",VLOOKUP(D2362,MASTERLIST!$A:$E,3,FALSE))</f>
        <v/>
      </c>
      <c r="F2362" s="23" t="str">
        <f>IF(D2362="","",VLOOKUP(D2362,MASTERLIST!$A:$E,4,FALSE))</f>
        <v/>
      </c>
      <c r="G2362" s="23" t="str">
        <f>IF(D2362="","",VLOOKUP(D2362,MASTERLIST!$A:$E,5,FALSE))</f>
        <v/>
      </c>
      <c r="H2362" s="23" t="str">
        <f>IF(D2362="","",VLOOKUP(D2362,MASTERLIST!$A:$E,2,FALSE))</f>
        <v/>
      </c>
      <c r="I2362" s="42"/>
      <c r="J2362" s="42"/>
      <c r="K2362" s="42"/>
      <c r="L2362" s="41" t="str">
        <f t="shared" si="366"/>
        <v/>
      </c>
      <c r="M2362" s="41" t="str">
        <f t="shared" si="367"/>
        <v/>
      </c>
      <c r="N2362" s="22" t="str">
        <f t="shared" si="364"/>
        <v xml:space="preserve"> </v>
      </c>
      <c r="O2362" s="22" t="str">
        <f t="shared" si="363"/>
        <v/>
      </c>
      <c r="P2362" s="22" t="str">
        <f t="shared" si="365"/>
        <v/>
      </c>
      <c r="Q2362" s="22" t="str">
        <f t="shared" si="362"/>
        <v>D2</v>
      </c>
    </row>
    <row r="2363" spans="1:17" x14ac:dyDescent="0.25">
      <c r="A2363" s="125" t="str">
        <f t="shared" si="368"/>
        <v/>
      </c>
      <c r="B2363" s="123" t="str">
        <f t="shared" si="369"/>
        <v/>
      </c>
      <c r="C2363" s="125" t="str">
        <f t="shared" si="370"/>
        <v/>
      </c>
      <c r="D2363" s="42"/>
      <c r="E2363" s="23" t="str">
        <f>IF(D2363="","",VLOOKUP(D2363,MASTERLIST!$A:$E,3,FALSE))</f>
        <v/>
      </c>
      <c r="F2363" s="23" t="str">
        <f>IF(D2363="","",VLOOKUP(D2363,MASTERLIST!$A:$E,4,FALSE))</f>
        <v/>
      </c>
      <c r="G2363" s="23" t="str">
        <f>IF(D2363="","",VLOOKUP(D2363,MASTERLIST!$A:$E,5,FALSE))</f>
        <v/>
      </c>
      <c r="H2363" s="23" t="str">
        <f>IF(D2363="","",VLOOKUP(D2363,MASTERLIST!$A:$E,2,FALSE))</f>
        <v/>
      </c>
      <c r="I2363" s="42"/>
      <c r="J2363" s="42"/>
      <c r="K2363" s="42"/>
      <c r="L2363" s="41" t="str">
        <f t="shared" si="366"/>
        <v/>
      </c>
      <c r="M2363" s="41" t="str">
        <f t="shared" si="367"/>
        <v/>
      </c>
      <c r="N2363" s="22" t="str">
        <f t="shared" si="364"/>
        <v xml:space="preserve"> </v>
      </c>
      <c r="O2363" s="22" t="str">
        <f t="shared" si="363"/>
        <v/>
      </c>
      <c r="P2363" s="22" t="str">
        <f t="shared" si="365"/>
        <v/>
      </c>
      <c r="Q2363" s="22" t="str">
        <f t="shared" si="362"/>
        <v>D2</v>
      </c>
    </row>
    <row r="2364" spans="1:17" x14ac:dyDescent="0.25">
      <c r="A2364" s="125" t="str">
        <f t="shared" si="368"/>
        <v/>
      </c>
      <c r="B2364" s="123" t="str">
        <f t="shared" si="369"/>
        <v/>
      </c>
      <c r="C2364" s="125" t="str">
        <f t="shared" si="370"/>
        <v/>
      </c>
      <c r="D2364" s="42"/>
      <c r="E2364" s="23" t="str">
        <f>IF(D2364="","",VLOOKUP(D2364,MASTERLIST!$A:$E,3,FALSE))</f>
        <v/>
      </c>
      <c r="F2364" s="23" t="str">
        <f>IF(D2364="","",VLOOKUP(D2364,MASTERLIST!$A:$E,4,FALSE))</f>
        <v/>
      </c>
      <c r="G2364" s="23" t="str">
        <f>IF(D2364="","",VLOOKUP(D2364,MASTERLIST!$A:$E,5,FALSE))</f>
        <v/>
      </c>
      <c r="H2364" s="23" t="str">
        <f>IF(D2364="","",VLOOKUP(D2364,MASTERLIST!$A:$E,2,FALSE))</f>
        <v/>
      </c>
      <c r="I2364" s="42"/>
      <c r="J2364" s="42"/>
      <c r="K2364" s="42"/>
      <c r="L2364" s="41" t="str">
        <f t="shared" si="366"/>
        <v/>
      </c>
      <c r="M2364" s="41" t="str">
        <f t="shared" si="367"/>
        <v/>
      </c>
      <c r="N2364" s="22" t="str">
        <f t="shared" si="364"/>
        <v xml:space="preserve"> </v>
      </c>
      <c r="O2364" s="22" t="str">
        <f t="shared" si="363"/>
        <v/>
      </c>
      <c r="P2364" s="22" t="str">
        <f t="shared" si="365"/>
        <v/>
      </c>
      <c r="Q2364" s="22" t="str">
        <f t="shared" si="362"/>
        <v>D2</v>
      </c>
    </row>
    <row r="2365" spans="1:17" x14ac:dyDescent="0.25">
      <c r="A2365" s="125" t="str">
        <f t="shared" si="368"/>
        <v/>
      </c>
      <c r="B2365" s="123" t="str">
        <f t="shared" si="369"/>
        <v/>
      </c>
      <c r="C2365" s="125" t="str">
        <f t="shared" si="370"/>
        <v/>
      </c>
      <c r="D2365" s="42"/>
      <c r="E2365" s="23" t="str">
        <f>IF(D2365="","",VLOOKUP(D2365,MASTERLIST!$A:$E,3,FALSE))</f>
        <v/>
      </c>
      <c r="F2365" s="23" t="str">
        <f>IF(D2365="","",VLOOKUP(D2365,MASTERLIST!$A:$E,4,FALSE))</f>
        <v/>
      </c>
      <c r="G2365" s="23" t="str">
        <f>IF(D2365="","",VLOOKUP(D2365,MASTERLIST!$A:$E,5,FALSE))</f>
        <v/>
      </c>
      <c r="H2365" s="23" t="str">
        <f>IF(D2365="","",VLOOKUP(D2365,MASTERLIST!$A:$E,2,FALSE))</f>
        <v/>
      </c>
      <c r="I2365" s="42"/>
      <c r="J2365" s="42"/>
      <c r="K2365" s="42"/>
      <c r="L2365" s="41" t="str">
        <f t="shared" si="366"/>
        <v/>
      </c>
      <c r="M2365" s="41" t="str">
        <f t="shared" si="367"/>
        <v/>
      </c>
      <c r="N2365" s="22" t="str">
        <f t="shared" si="364"/>
        <v xml:space="preserve"> </v>
      </c>
      <c r="O2365" s="22" t="str">
        <f t="shared" si="363"/>
        <v/>
      </c>
      <c r="P2365" s="22" t="str">
        <f t="shared" si="365"/>
        <v/>
      </c>
      <c r="Q2365" s="22" t="str">
        <f t="shared" si="362"/>
        <v>D2</v>
      </c>
    </row>
    <row r="2366" spans="1:17" x14ac:dyDescent="0.25">
      <c r="A2366" s="125" t="str">
        <f t="shared" si="368"/>
        <v/>
      </c>
      <c r="B2366" s="123" t="str">
        <f t="shared" si="369"/>
        <v/>
      </c>
      <c r="C2366" s="125" t="str">
        <f t="shared" si="370"/>
        <v/>
      </c>
      <c r="D2366" s="42"/>
      <c r="E2366" s="23" t="str">
        <f>IF(D2366="","",VLOOKUP(D2366,MASTERLIST!$A:$E,3,FALSE))</f>
        <v/>
      </c>
      <c r="F2366" s="23" t="str">
        <f>IF(D2366="","",VLOOKUP(D2366,MASTERLIST!$A:$E,4,FALSE))</f>
        <v/>
      </c>
      <c r="G2366" s="23" t="str">
        <f>IF(D2366="","",VLOOKUP(D2366,MASTERLIST!$A:$E,5,FALSE))</f>
        <v/>
      </c>
      <c r="H2366" s="23" t="str">
        <f>IF(D2366="","",VLOOKUP(D2366,MASTERLIST!$A:$E,2,FALSE))</f>
        <v/>
      </c>
      <c r="I2366" s="42"/>
      <c r="J2366" s="42"/>
      <c r="K2366" s="42"/>
      <c r="L2366" s="41" t="str">
        <f t="shared" si="366"/>
        <v/>
      </c>
      <c r="M2366" s="41" t="str">
        <f t="shared" si="367"/>
        <v/>
      </c>
      <c r="N2366" s="22" t="str">
        <f t="shared" si="364"/>
        <v xml:space="preserve"> </v>
      </c>
      <c r="O2366" s="22" t="str">
        <f t="shared" si="363"/>
        <v/>
      </c>
      <c r="P2366" s="22" t="str">
        <f t="shared" si="365"/>
        <v/>
      </c>
      <c r="Q2366" s="22" t="str">
        <f t="shared" si="362"/>
        <v>D2</v>
      </c>
    </row>
    <row r="2367" spans="1:17" x14ac:dyDescent="0.25">
      <c r="A2367" s="125" t="str">
        <f t="shared" si="368"/>
        <v/>
      </c>
      <c r="B2367" s="123" t="str">
        <f t="shared" si="369"/>
        <v/>
      </c>
      <c r="C2367" s="125" t="str">
        <f t="shared" si="370"/>
        <v/>
      </c>
      <c r="D2367" s="42"/>
      <c r="E2367" s="23" t="str">
        <f>IF(D2367="","",VLOOKUP(D2367,MASTERLIST!$A:$E,3,FALSE))</f>
        <v/>
      </c>
      <c r="F2367" s="23" t="str">
        <f>IF(D2367="","",VLOOKUP(D2367,MASTERLIST!$A:$E,4,FALSE))</f>
        <v/>
      </c>
      <c r="G2367" s="23" t="str">
        <f>IF(D2367="","",VLOOKUP(D2367,MASTERLIST!$A:$E,5,FALSE))</f>
        <v/>
      </c>
      <c r="H2367" s="23" t="str">
        <f>IF(D2367="","",VLOOKUP(D2367,MASTERLIST!$A:$E,2,FALSE))</f>
        <v/>
      </c>
      <c r="I2367" s="42"/>
      <c r="J2367" s="42"/>
      <c r="K2367" s="42"/>
      <c r="L2367" s="41" t="str">
        <f t="shared" si="366"/>
        <v/>
      </c>
      <c r="M2367" s="41" t="str">
        <f t="shared" si="367"/>
        <v/>
      </c>
      <c r="N2367" s="22" t="str">
        <f t="shared" si="364"/>
        <v xml:space="preserve"> </v>
      </c>
      <c r="O2367" s="22" t="str">
        <f t="shared" si="363"/>
        <v/>
      </c>
      <c r="P2367" s="22" t="str">
        <f t="shared" si="365"/>
        <v/>
      </c>
      <c r="Q2367" s="22" t="str">
        <f t="shared" si="362"/>
        <v>D2</v>
      </c>
    </row>
    <row r="2368" spans="1:17" x14ac:dyDescent="0.25">
      <c r="A2368" s="125" t="str">
        <f t="shared" si="368"/>
        <v/>
      </c>
      <c r="B2368" s="123" t="str">
        <f t="shared" si="369"/>
        <v/>
      </c>
      <c r="C2368" s="125" t="str">
        <f t="shared" si="370"/>
        <v/>
      </c>
      <c r="D2368" s="42"/>
      <c r="E2368" s="23" t="str">
        <f>IF(D2368="","",VLOOKUP(D2368,MASTERLIST!$A:$E,3,FALSE))</f>
        <v/>
      </c>
      <c r="F2368" s="23" t="str">
        <f>IF(D2368="","",VLOOKUP(D2368,MASTERLIST!$A:$E,4,FALSE))</f>
        <v/>
      </c>
      <c r="G2368" s="23" t="str">
        <f>IF(D2368="","",VLOOKUP(D2368,MASTERLIST!$A:$E,5,FALSE))</f>
        <v/>
      </c>
      <c r="H2368" s="23" t="str">
        <f>IF(D2368="","",VLOOKUP(D2368,MASTERLIST!$A:$E,2,FALSE))</f>
        <v/>
      </c>
      <c r="I2368" s="42"/>
      <c r="J2368" s="42"/>
      <c r="K2368" s="42"/>
      <c r="L2368" s="41" t="str">
        <f t="shared" si="366"/>
        <v/>
      </c>
      <c r="M2368" s="41" t="str">
        <f t="shared" si="367"/>
        <v/>
      </c>
      <c r="N2368" s="22" t="str">
        <f t="shared" si="364"/>
        <v xml:space="preserve"> </v>
      </c>
      <c r="O2368" s="22" t="str">
        <f t="shared" si="363"/>
        <v/>
      </c>
      <c r="P2368" s="22" t="str">
        <f t="shared" si="365"/>
        <v/>
      </c>
      <c r="Q2368" s="22" t="str">
        <f t="shared" si="362"/>
        <v>D2</v>
      </c>
    </row>
    <row r="2369" spans="1:17" x14ac:dyDescent="0.25">
      <c r="A2369" s="125" t="str">
        <f t="shared" si="368"/>
        <v/>
      </c>
      <c r="B2369" s="123" t="str">
        <f t="shared" si="369"/>
        <v/>
      </c>
      <c r="C2369" s="125" t="str">
        <f t="shared" si="370"/>
        <v/>
      </c>
      <c r="D2369" s="42"/>
      <c r="E2369" s="23" t="str">
        <f>IF(D2369="","",VLOOKUP(D2369,MASTERLIST!$A:$E,3,FALSE))</f>
        <v/>
      </c>
      <c r="F2369" s="23" t="str">
        <f>IF(D2369="","",VLOOKUP(D2369,MASTERLIST!$A:$E,4,FALSE))</f>
        <v/>
      </c>
      <c r="G2369" s="23" t="str">
        <f>IF(D2369="","",VLOOKUP(D2369,MASTERLIST!$A:$E,5,FALSE))</f>
        <v/>
      </c>
      <c r="H2369" s="23" t="str">
        <f>IF(D2369="","",VLOOKUP(D2369,MASTERLIST!$A:$E,2,FALSE))</f>
        <v/>
      </c>
      <c r="I2369" s="42"/>
      <c r="J2369" s="42"/>
      <c r="K2369" s="42"/>
      <c r="L2369" s="41" t="str">
        <f t="shared" si="366"/>
        <v/>
      </c>
      <c r="M2369" s="41" t="str">
        <f t="shared" si="367"/>
        <v/>
      </c>
      <c r="N2369" s="22" t="str">
        <f t="shared" si="364"/>
        <v xml:space="preserve"> </v>
      </c>
      <c r="O2369" s="22" t="str">
        <f t="shared" si="363"/>
        <v/>
      </c>
      <c r="P2369" s="22" t="str">
        <f t="shared" si="365"/>
        <v/>
      </c>
      <c r="Q2369" s="22" t="str">
        <f t="shared" si="362"/>
        <v>D2</v>
      </c>
    </row>
    <row r="2370" spans="1:17" x14ac:dyDescent="0.25">
      <c r="A2370" s="125" t="str">
        <f t="shared" si="368"/>
        <v/>
      </c>
      <c r="B2370" s="123" t="str">
        <f t="shared" si="369"/>
        <v/>
      </c>
      <c r="C2370" s="125" t="str">
        <f t="shared" si="370"/>
        <v/>
      </c>
      <c r="D2370" s="42"/>
      <c r="E2370" s="23" t="str">
        <f>IF(D2370="","",VLOOKUP(D2370,MASTERLIST!$A:$E,3,FALSE))</f>
        <v/>
      </c>
      <c r="F2370" s="23" t="str">
        <f>IF(D2370="","",VLOOKUP(D2370,MASTERLIST!$A:$E,4,FALSE))</f>
        <v/>
      </c>
      <c r="G2370" s="23" t="str">
        <f>IF(D2370="","",VLOOKUP(D2370,MASTERLIST!$A:$E,5,FALSE))</f>
        <v/>
      </c>
      <c r="H2370" s="23" t="str">
        <f>IF(D2370="","",VLOOKUP(D2370,MASTERLIST!$A:$E,2,FALSE))</f>
        <v/>
      </c>
      <c r="I2370" s="42"/>
      <c r="J2370" s="42"/>
      <c r="K2370" s="42"/>
      <c r="L2370" s="41" t="str">
        <f t="shared" si="366"/>
        <v/>
      </c>
      <c r="M2370" s="41" t="str">
        <f t="shared" si="367"/>
        <v/>
      </c>
      <c r="N2370" s="22" t="str">
        <f t="shared" si="364"/>
        <v xml:space="preserve"> </v>
      </c>
      <c r="O2370" s="22" t="str">
        <f t="shared" si="363"/>
        <v/>
      </c>
      <c r="P2370" s="22" t="str">
        <f t="shared" si="365"/>
        <v/>
      </c>
      <c r="Q2370" s="22" t="str">
        <f t="shared" si="362"/>
        <v>D2</v>
      </c>
    </row>
    <row r="2371" spans="1:17" x14ac:dyDescent="0.25">
      <c r="A2371" s="125" t="str">
        <f t="shared" si="368"/>
        <v/>
      </c>
      <c r="B2371" s="123" t="str">
        <f t="shared" si="369"/>
        <v/>
      </c>
      <c r="C2371" s="125" t="str">
        <f t="shared" si="370"/>
        <v/>
      </c>
      <c r="D2371" s="42"/>
      <c r="E2371" s="23" t="str">
        <f>IF(D2371="","",VLOOKUP(D2371,MASTERLIST!$A:$E,3,FALSE))</f>
        <v/>
      </c>
      <c r="F2371" s="23" t="str">
        <f>IF(D2371="","",VLOOKUP(D2371,MASTERLIST!$A:$E,4,FALSE))</f>
        <v/>
      </c>
      <c r="G2371" s="23" t="str">
        <f>IF(D2371="","",VLOOKUP(D2371,MASTERLIST!$A:$E,5,FALSE))</f>
        <v/>
      </c>
      <c r="H2371" s="23" t="str">
        <f>IF(D2371="","",VLOOKUP(D2371,MASTERLIST!$A:$E,2,FALSE))</f>
        <v/>
      </c>
      <c r="I2371" s="42"/>
      <c r="J2371" s="42"/>
      <c r="K2371" s="42"/>
      <c r="L2371" s="41" t="str">
        <f t="shared" si="366"/>
        <v/>
      </c>
      <c r="M2371" s="41" t="str">
        <f t="shared" si="367"/>
        <v/>
      </c>
      <c r="N2371" s="22" t="str">
        <f t="shared" si="364"/>
        <v xml:space="preserve"> </v>
      </c>
      <c r="O2371" s="22" t="str">
        <f t="shared" si="363"/>
        <v/>
      </c>
      <c r="P2371" s="22" t="str">
        <f t="shared" si="365"/>
        <v/>
      </c>
      <c r="Q2371" s="22" t="str">
        <f t="shared" ref="Q2371:Q2434" si="371">IF(A2371="","D2",RIGHT(A2371,2))</f>
        <v>D2</v>
      </c>
    </row>
    <row r="2372" spans="1:17" x14ac:dyDescent="0.25">
      <c r="A2372" s="125" t="str">
        <f t="shared" si="368"/>
        <v/>
      </c>
      <c r="B2372" s="123" t="str">
        <f t="shared" si="369"/>
        <v/>
      </c>
      <c r="C2372" s="125" t="str">
        <f t="shared" si="370"/>
        <v/>
      </c>
      <c r="D2372" s="42"/>
      <c r="E2372" s="23" t="str">
        <f>IF(D2372="","",VLOOKUP(D2372,MASTERLIST!$A:$E,3,FALSE))</f>
        <v/>
      </c>
      <c r="F2372" s="23" t="str">
        <f>IF(D2372="","",VLOOKUP(D2372,MASTERLIST!$A:$E,4,FALSE))</f>
        <v/>
      </c>
      <c r="G2372" s="23" t="str">
        <f>IF(D2372="","",VLOOKUP(D2372,MASTERLIST!$A:$E,5,FALSE))</f>
        <v/>
      </c>
      <c r="H2372" s="23" t="str">
        <f>IF(D2372="","",VLOOKUP(D2372,MASTERLIST!$A:$E,2,FALSE))</f>
        <v/>
      </c>
      <c r="I2372" s="42"/>
      <c r="J2372" s="42"/>
      <c r="K2372" s="42"/>
      <c r="L2372" s="41" t="str">
        <f t="shared" si="366"/>
        <v/>
      </c>
      <c r="M2372" s="41" t="str">
        <f t="shared" si="367"/>
        <v/>
      </c>
      <c r="N2372" s="22" t="str">
        <f t="shared" si="364"/>
        <v xml:space="preserve"> </v>
      </c>
      <c r="O2372" s="22" t="str">
        <f t="shared" si="363"/>
        <v/>
      </c>
      <c r="P2372" s="22" t="str">
        <f t="shared" si="365"/>
        <v/>
      </c>
      <c r="Q2372" s="22" t="str">
        <f t="shared" si="371"/>
        <v>D2</v>
      </c>
    </row>
    <row r="2373" spans="1:17" x14ac:dyDescent="0.25">
      <c r="A2373" s="125" t="str">
        <f t="shared" si="368"/>
        <v/>
      </c>
      <c r="B2373" s="123" t="str">
        <f t="shared" si="369"/>
        <v/>
      </c>
      <c r="C2373" s="125" t="str">
        <f t="shared" si="370"/>
        <v/>
      </c>
      <c r="D2373" s="42"/>
      <c r="E2373" s="23" t="str">
        <f>IF(D2373="","",VLOOKUP(D2373,MASTERLIST!$A:$E,3,FALSE))</f>
        <v/>
      </c>
      <c r="F2373" s="23" t="str">
        <f>IF(D2373="","",VLOOKUP(D2373,MASTERLIST!$A:$E,4,FALSE))</f>
        <v/>
      </c>
      <c r="G2373" s="23" t="str">
        <f>IF(D2373="","",VLOOKUP(D2373,MASTERLIST!$A:$E,5,FALSE))</f>
        <v/>
      </c>
      <c r="H2373" s="23" t="str">
        <f>IF(D2373="","",VLOOKUP(D2373,MASTERLIST!$A:$E,2,FALSE))</f>
        <v/>
      </c>
      <c r="I2373" s="42"/>
      <c r="J2373" s="42"/>
      <c r="K2373" s="42"/>
      <c r="L2373" s="41" t="str">
        <f t="shared" si="366"/>
        <v/>
      </c>
      <c r="M2373" s="41" t="str">
        <f t="shared" si="367"/>
        <v/>
      </c>
      <c r="N2373" s="22" t="str">
        <f t="shared" si="364"/>
        <v xml:space="preserve"> </v>
      </c>
      <c r="O2373" s="22" t="str">
        <f t="shared" si="363"/>
        <v/>
      </c>
      <c r="P2373" s="22" t="str">
        <f t="shared" si="365"/>
        <v/>
      </c>
      <c r="Q2373" s="22" t="str">
        <f t="shared" si="371"/>
        <v>D2</v>
      </c>
    </row>
    <row r="2374" spans="1:17" x14ac:dyDescent="0.25">
      <c r="A2374" s="125" t="str">
        <f t="shared" si="368"/>
        <v/>
      </c>
      <c r="B2374" s="123" t="str">
        <f t="shared" si="369"/>
        <v/>
      </c>
      <c r="C2374" s="125" t="str">
        <f t="shared" si="370"/>
        <v/>
      </c>
      <c r="D2374" s="42"/>
      <c r="E2374" s="23" t="str">
        <f>IF(D2374="","",VLOOKUP(D2374,MASTERLIST!$A:$E,3,FALSE))</f>
        <v/>
      </c>
      <c r="F2374" s="23" t="str">
        <f>IF(D2374="","",VLOOKUP(D2374,MASTERLIST!$A:$E,4,FALSE))</f>
        <v/>
      </c>
      <c r="G2374" s="23" t="str">
        <f>IF(D2374="","",VLOOKUP(D2374,MASTERLIST!$A:$E,5,FALSE))</f>
        <v/>
      </c>
      <c r="H2374" s="23" t="str">
        <f>IF(D2374="","",VLOOKUP(D2374,MASTERLIST!$A:$E,2,FALSE))</f>
        <v/>
      </c>
      <c r="I2374" s="42"/>
      <c r="J2374" s="42"/>
      <c r="K2374" s="42"/>
      <c r="L2374" s="41" t="str">
        <f t="shared" si="366"/>
        <v/>
      </c>
      <c r="M2374" s="41" t="str">
        <f t="shared" si="367"/>
        <v/>
      </c>
      <c r="N2374" s="22" t="str">
        <f t="shared" si="364"/>
        <v xml:space="preserve"> </v>
      </c>
      <c r="O2374" s="22" t="str">
        <f t="shared" si="363"/>
        <v/>
      </c>
      <c r="P2374" s="22" t="str">
        <f t="shared" si="365"/>
        <v/>
      </c>
      <c r="Q2374" s="22" t="str">
        <f t="shared" si="371"/>
        <v>D2</v>
      </c>
    </row>
    <row r="2375" spans="1:17" x14ac:dyDescent="0.25">
      <c r="A2375" s="125" t="str">
        <f t="shared" si="368"/>
        <v/>
      </c>
      <c r="B2375" s="123" t="str">
        <f t="shared" si="369"/>
        <v/>
      </c>
      <c r="C2375" s="125" t="str">
        <f t="shared" si="370"/>
        <v/>
      </c>
      <c r="D2375" s="42"/>
      <c r="E2375" s="23" t="str">
        <f>IF(D2375="","",VLOOKUP(D2375,MASTERLIST!$A:$E,3,FALSE))</f>
        <v/>
      </c>
      <c r="F2375" s="23" t="str">
        <f>IF(D2375="","",VLOOKUP(D2375,MASTERLIST!$A:$E,4,FALSE))</f>
        <v/>
      </c>
      <c r="G2375" s="23" t="str">
        <f>IF(D2375="","",VLOOKUP(D2375,MASTERLIST!$A:$E,5,FALSE))</f>
        <v/>
      </c>
      <c r="H2375" s="23" t="str">
        <f>IF(D2375="","",VLOOKUP(D2375,MASTERLIST!$A:$E,2,FALSE))</f>
        <v/>
      </c>
      <c r="I2375" s="42"/>
      <c r="J2375" s="42"/>
      <c r="K2375" s="42"/>
      <c r="L2375" s="41" t="str">
        <f t="shared" si="366"/>
        <v/>
      </c>
      <c r="M2375" s="41" t="str">
        <f t="shared" si="367"/>
        <v/>
      </c>
      <c r="N2375" s="22" t="str">
        <f t="shared" si="364"/>
        <v xml:space="preserve"> </v>
      </c>
      <c r="O2375" s="22" t="str">
        <f t="shared" si="363"/>
        <v/>
      </c>
      <c r="P2375" s="22" t="str">
        <f t="shared" si="365"/>
        <v/>
      </c>
      <c r="Q2375" s="22" t="str">
        <f t="shared" si="371"/>
        <v>D2</v>
      </c>
    </row>
    <row r="2376" spans="1:17" x14ac:dyDescent="0.25">
      <c r="A2376" s="125" t="str">
        <f t="shared" si="368"/>
        <v/>
      </c>
      <c r="B2376" s="123" t="str">
        <f t="shared" si="369"/>
        <v/>
      </c>
      <c r="C2376" s="125" t="str">
        <f t="shared" si="370"/>
        <v/>
      </c>
      <c r="D2376" s="42"/>
      <c r="E2376" s="23" t="str">
        <f>IF(D2376="","",VLOOKUP(D2376,MASTERLIST!$A:$E,3,FALSE))</f>
        <v/>
      </c>
      <c r="F2376" s="23" t="str">
        <f>IF(D2376="","",VLOOKUP(D2376,MASTERLIST!$A:$E,4,FALSE))</f>
        <v/>
      </c>
      <c r="G2376" s="23" t="str">
        <f>IF(D2376="","",VLOOKUP(D2376,MASTERLIST!$A:$E,5,FALSE))</f>
        <v/>
      </c>
      <c r="H2376" s="23" t="str">
        <f>IF(D2376="","",VLOOKUP(D2376,MASTERLIST!$A:$E,2,FALSE))</f>
        <v/>
      </c>
      <c r="I2376" s="42"/>
      <c r="J2376" s="42"/>
      <c r="K2376" s="42"/>
      <c r="L2376" s="41" t="str">
        <f t="shared" si="366"/>
        <v/>
      </c>
      <c r="M2376" s="41" t="str">
        <f t="shared" si="367"/>
        <v/>
      </c>
      <c r="N2376" s="22" t="str">
        <f t="shared" si="364"/>
        <v xml:space="preserve"> </v>
      </c>
      <c r="O2376" s="22" t="str">
        <f t="shared" si="363"/>
        <v/>
      </c>
      <c r="P2376" s="22" t="str">
        <f t="shared" si="365"/>
        <v/>
      </c>
      <c r="Q2376" s="22" t="str">
        <f t="shared" si="371"/>
        <v>D2</v>
      </c>
    </row>
    <row r="2377" spans="1:17" x14ac:dyDescent="0.25">
      <c r="A2377" s="125" t="str">
        <f t="shared" si="368"/>
        <v/>
      </c>
      <c r="B2377" s="123" t="str">
        <f t="shared" si="369"/>
        <v/>
      </c>
      <c r="C2377" s="125" t="str">
        <f t="shared" si="370"/>
        <v/>
      </c>
      <c r="D2377" s="42"/>
      <c r="E2377" s="23" t="str">
        <f>IF(D2377="","",VLOOKUP(D2377,MASTERLIST!$A:$E,3,FALSE))</f>
        <v/>
      </c>
      <c r="F2377" s="23" t="str">
        <f>IF(D2377="","",VLOOKUP(D2377,MASTERLIST!$A:$E,4,FALSE))</f>
        <v/>
      </c>
      <c r="G2377" s="23" t="str">
        <f>IF(D2377="","",VLOOKUP(D2377,MASTERLIST!$A:$E,5,FALSE))</f>
        <v/>
      </c>
      <c r="H2377" s="23" t="str">
        <f>IF(D2377="","",VLOOKUP(D2377,MASTERLIST!$A:$E,2,FALSE))</f>
        <v/>
      </c>
      <c r="I2377" s="42"/>
      <c r="J2377" s="42"/>
      <c r="K2377" s="42"/>
      <c r="L2377" s="41" t="str">
        <f t="shared" si="366"/>
        <v/>
      </c>
      <c r="M2377" s="41" t="str">
        <f t="shared" si="367"/>
        <v/>
      </c>
      <c r="N2377" s="22" t="str">
        <f t="shared" si="364"/>
        <v xml:space="preserve"> </v>
      </c>
      <c r="O2377" s="22" t="str">
        <f t="shared" si="363"/>
        <v/>
      </c>
      <c r="P2377" s="22" t="str">
        <f t="shared" si="365"/>
        <v/>
      </c>
      <c r="Q2377" s="22" t="str">
        <f t="shared" si="371"/>
        <v>D2</v>
      </c>
    </row>
    <row r="2378" spans="1:17" x14ac:dyDescent="0.25">
      <c r="A2378" s="125" t="str">
        <f t="shared" si="368"/>
        <v/>
      </c>
      <c r="B2378" s="123" t="str">
        <f t="shared" si="369"/>
        <v/>
      </c>
      <c r="C2378" s="125" t="str">
        <f t="shared" si="370"/>
        <v/>
      </c>
      <c r="D2378" s="42"/>
      <c r="E2378" s="23" t="str">
        <f>IF(D2378="","",VLOOKUP(D2378,MASTERLIST!$A:$E,3,FALSE))</f>
        <v/>
      </c>
      <c r="F2378" s="23" t="str">
        <f>IF(D2378="","",VLOOKUP(D2378,MASTERLIST!$A:$E,4,FALSE))</f>
        <v/>
      </c>
      <c r="G2378" s="23" t="str">
        <f>IF(D2378="","",VLOOKUP(D2378,MASTERLIST!$A:$E,5,FALSE))</f>
        <v/>
      </c>
      <c r="H2378" s="23" t="str">
        <f>IF(D2378="","",VLOOKUP(D2378,MASTERLIST!$A:$E,2,FALSE))</f>
        <v/>
      </c>
      <c r="I2378" s="42"/>
      <c r="J2378" s="42"/>
      <c r="K2378" s="42"/>
      <c r="L2378" s="41" t="str">
        <f t="shared" si="366"/>
        <v/>
      </c>
      <c r="M2378" s="41" t="str">
        <f t="shared" si="367"/>
        <v/>
      </c>
      <c r="N2378" s="22" t="str">
        <f t="shared" si="364"/>
        <v xml:space="preserve"> </v>
      </c>
      <c r="O2378" s="22" t="str">
        <f t="shared" si="363"/>
        <v/>
      </c>
      <c r="P2378" s="22" t="str">
        <f t="shared" si="365"/>
        <v/>
      </c>
      <c r="Q2378" s="22" t="str">
        <f t="shared" si="371"/>
        <v>D2</v>
      </c>
    </row>
    <row r="2379" spans="1:17" x14ac:dyDescent="0.25">
      <c r="A2379" s="125" t="str">
        <f t="shared" si="368"/>
        <v/>
      </c>
      <c r="B2379" s="123" t="str">
        <f t="shared" si="369"/>
        <v/>
      </c>
      <c r="C2379" s="125" t="str">
        <f t="shared" si="370"/>
        <v/>
      </c>
      <c r="D2379" s="42"/>
      <c r="E2379" s="23" t="str">
        <f>IF(D2379="","",VLOOKUP(D2379,MASTERLIST!$A:$E,3,FALSE))</f>
        <v/>
      </c>
      <c r="F2379" s="23" t="str">
        <f>IF(D2379="","",VLOOKUP(D2379,MASTERLIST!$A:$E,4,FALSE))</f>
        <v/>
      </c>
      <c r="G2379" s="23" t="str">
        <f>IF(D2379="","",VLOOKUP(D2379,MASTERLIST!$A:$E,5,FALSE))</f>
        <v/>
      </c>
      <c r="H2379" s="23" t="str">
        <f>IF(D2379="","",VLOOKUP(D2379,MASTERLIST!$A:$E,2,FALSE))</f>
        <v/>
      </c>
      <c r="I2379" s="42"/>
      <c r="J2379" s="42"/>
      <c r="K2379" s="42"/>
      <c r="L2379" s="41" t="str">
        <f t="shared" si="366"/>
        <v/>
      </c>
      <c r="M2379" s="41" t="str">
        <f t="shared" si="367"/>
        <v/>
      </c>
      <c r="N2379" s="22" t="str">
        <f t="shared" si="364"/>
        <v xml:space="preserve"> </v>
      </c>
      <c r="O2379" s="22" t="str">
        <f t="shared" si="363"/>
        <v/>
      </c>
      <c r="P2379" s="22" t="str">
        <f t="shared" si="365"/>
        <v/>
      </c>
      <c r="Q2379" s="22" t="str">
        <f t="shared" si="371"/>
        <v>D2</v>
      </c>
    </row>
    <row r="2380" spans="1:17" x14ac:dyDescent="0.25">
      <c r="A2380" s="125" t="str">
        <f t="shared" si="368"/>
        <v/>
      </c>
      <c r="B2380" s="123" t="str">
        <f t="shared" si="369"/>
        <v/>
      </c>
      <c r="C2380" s="125" t="str">
        <f t="shared" si="370"/>
        <v/>
      </c>
      <c r="D2380" s="42"/>
      <c r="E2380" s="23" t="str">
        <f>IF(D2380="","",VLOOKUP(D2380,MASTERLIST!$A:$E,3,FALSE))</f>
        <v/>
      </c>
      <c r="F2380" s="23" t="str">
        <f>IF(D2380="","",VLOOKUP(D2380,MASTERLIST!$A:$E,4,FALSE))</f>
        <v/>
      </c>
      <c r="G2380" s="23" t="str">
        <f>IF(D2380="","",VLOOKUP(D2380,MASTERLIST!$A:$E,5,FALSE))</f>
        <v/>
      </c>
      <c r="H2380" s="23" t="str">
        <f>IF(D2380="","",VLOOKUP(D2380,MASTERLIST!$A:$E,2,FALSE))</f>
        <v/>
      </c>
      <c r="I2380" s="42"/>
      <c r="J2380" s="42"/>
      <c r="K2380" s="42"/>
      <c r="L2380" s="41" t="str">
        <f t="shared" si="366"/>
        <v/>
      </c>
      <c r="M2380" s="41" t="str">
        <f t="shared" si="367"/>
        <v/>
      </c>
      <c r="N2380" s="22" t="str">
        <f t="shared" si="364"/>
        <v xml:space="preserve"> </v>
      </c>
      <c r="O2380" s="22" t="str">
        <f t="shared" si="363"/>
        <v/>
      </c>
      <c r="P2380" s="22" t="str">
        <f t="shared" si="365"/>
        <v/>
      </c>
      <c r="Q2380" s="22" t="str">
        <f t="shared" si="371"/>
        <v>D2</v>
      </c>
    </row>
    <row r="2381" spans="1:17" x14ac:dyDescent="0.25">
      <c r="A2381" s="125" t="str">
        <f t="shared" si="368"/>
        <v/>
      </c>
      <c r="B2381" s="123" t="str">
        <f t="shared" si="369"/>
        <v/>
      </c>
      <c r="C2381" s="125" t="str">
        <f t="shared" si="370"/>
        <v/>
      </c>
      <c r="D2381" s="42"/>
      <c r="E2381" s="23" t="str">
        <f>IF(D2381="","",VLOOKUP(D2381,MASTERLIST!$A:$E,3,FALSE))</f>
        <v/>
      </c>
      <c r="F2381" s="23" t="str">
        <f>IF(D2381="","",VLOOKUP(D2381,MASTERLIST!$A:$E,4,FALSE))</f>
        <v/>
      </c>
      <c r="G2381" s="23" t="str">
        <f>IF(D2381="","",VLOOKUP(D2381,MASTERLIST!$A:$E,5,FALSE))</f>
        <v/>
      </c>
      <c r="H2381" s="23" t="str">
        <f>IF(D2381="","",VLOOKUP(D2381,MASTERLIST!$A:$E,2,FALSE))</f>
        <v/>
      </c>
      <c r="I2381" s="42"/>
      <c r="J2381" s="42"/>
      <c r="K2381" s="42"/>
      <c r="L2381" s="41" t="str">
        <f t="shared" si="366"/>
        <v/>
      </c>
      <c r="M2381" s="41" t="str">
        <f t="shared" si="367"/>
        <v/>
      </c>
      <c r="N2381" s="22" t="str">
        <f t="shared" si="364"/>
        <v xml:space="preserve"> </v>
      </c>
      <c r="O2381" s="22" t="str">
        <f t="shared" si="363"/>
        <v/>
      </c>
      <c r="P2381" s="22" t="str">
        <f t="shared" si="365"/>
        <v/>
      </c>
      <c r="Q2381" s="22" t="str">
        <f t="shared" si="371"/>
        <v>D2</v>
      </c>
    </row>
    <row r="2382" spans="1:17" x14ac:dyDescent="0.25">
      <c r="A2382" s="125" t="str">
        <f t="shared" si="368"/>
        <v/>
      </c>
      <c r="B2382" s="123" t="str">
        <f t="shared" si="369"/>
        <v/>
      </c>
      <c r="C2382" s="125" t="str">
        <f t="shared" si="370"/>
        <v/>
      </c>
      <c r="D2382" s="42"/>
      <c r="E2382" s="23" t="str">
        <f>IF(D2382="","",VLOOKUP(D2382,MASTERLIST!$A:$E,3,FALSE))</f>
        <v/>
      </c>
      <c r="F2382" s="23" t="str">
        <f>IF(D2382="","",VLOOKUP(D2382,MASTERLIST!$A:$E,4,FALSE))</f>
        <v/>
      </c>
      <c r="G2382" s="23" t="str">
        <f>IF(D2382="","",VLOOKUP(D2382,MASTERLIST!$A:$E,5,FALSE))</f>
        <v/>
      </c>
      <c r="H2382" s="23" t="str">
        <f>IF(D2382="","",VLOOKUP(D2382,MASTERLIST!$A:$E,2,FALSE))</f>
        <v/>
      </c>
      <c r="I2382" s="42"/>
      <c r="J2382" s="42"/>
      <c r="K2382" s="42"/>
      <c r="L2382" s="41" t="str">
        <f t="shared" si="366"/>
        <v/>
      </c>
      <c r="M2382" s="41" t="str">
        <f t="shared" si="367"/>
        <v/>
      </c>
      <c r="N2382" s="22" t="str">
        <f t="shared" si="364"/>
        <v xml:space="preserve"> </v>
      </c>
      <c r="O2382" s="22" t="str">
        <f t="shared" si="363"/>
        <v/>
      </c>
      <c r="P2382" s="22" t="str">
        <f t="shared" si="365"/>
        <v/>
      </c>
      <c r="Q2382" s="22" t="str">
        <f t="shared" si="371"/>
        <v>D2</v>
      </c>
    </row>
    <row r="2383" spans="1:17" x14ac:dyDescent="0.25">
      <c r="A2383" s="125" t="str">
        <f t="shared" si="368"/>
        <v/>
      </c>
      <c r="B2383" s="123" t="str">
        <f t="shared" si="369"/>
        <v/>
      </c>
      <c r="C2383" s="125" t="str">
        <f t="shared" si="370"/>
        <v/>
      </c>
      <c r="D2383" s="42"/>
      <c r="E2383" s="23" t="str">
        <f>IF(D2383="","",VLOOKUP(D2383,MASTERLIST!$A:$E,3,FALSE))</f>
        <v/>
      </c>
      <c r="F2383" s="23" t="str">
        <f>IF(D2383="","",VLOOKUP(D2383,MASTERLIST!$A:$E,4,FALSE))</f>
        <v/>
      </c>
      <c r="G2383" s="23" t="str">
        <f>IF(D2383="","",VLOOKUP(D2383,MASTERLIST!$A:$E,5,FALSE))</f>
        <v/>
      </c>
      <c r="H2383" s="23" t="str">
        <f>IF(D2383="","",VLOOKUP(D2383,MASTERLIST!$A:$E,2,FALSE))</f>
        <v/>
      </c>
      <c r="I2383" s="42"/>
      <c r="J2383" s="42"/>
      <c r="K2383" s="42"/>
      <c r="L2383" s="41" t="str">
        <f t="shared" si="366"/>
        <v/>
      </c>
      <c r="M2383" s="41" t="str">
        <f t="shared" si="367"/>
        <v/>
      </c>
      <c r="N2383" s="22" t="str">
        <f t="shared" si="364"/>
        <v xml:space="preserve"> </v>
      </c>
      <c r="O2383" s="22" t="str">
        <f t="shared" si="363"/>
        <v/>
      </c>
      <c r="P2383" s="22" t="str">
        <f t="shared" si="365"/>
        <v/>
      </c>
      <c r="Q2383" s="22" t="str">
        <f t="shared" si="371"/>
        <v>D2</v>
      </c>
    </row>
    <row r="2384" spans="1:17" x14ac:dyDescent="0.25">
      <c r="A2384" s="125" t="str">
        <f t="shared" si="368"/>
        <v/>
      </c>
      <c r="B2384" s="123" t="str">
        <f t="shared" si="369"/>
        <v/>
      </c>
      <c r="C2384" s="125" t="str">
        <f t="shared" si="370"/>
        <v/>
      </c>
      <c r="D2384" s="42"/>
      <c r="E2384" s="23" t="str">
        <f>IF(D2384="","",VLOOKUP(D2384,MASTERLIST!$A:$E,3,FALSE))</f>
        <v/>
      </c>
      <c r="F2384" s="23" t="str">
        <f>IF(D2384="","",VLOOKUP(D2384,MASTERLIST!$A:$E,4,FALSE))</f>
        <v/>
      </c>
      <c r="G2384" s="23" t="str">
        <f>IF(D2384="","",VLOOKUP(D2384,MASTERLIST!$A:$E,5,FALSE))</f>
        <v/>
      </c>
      <c r="H2384" s="23" t="str">
        <f>IF(D2384="","",VLOOKUP(D2384,MASTERLIST!$A:$E,2,FALSE))</f>
        <v/>
      </c>
      <c r="I2384" s="42"/>
      <c r="J2384" s="42"/>
      <c r="K2384" s="42"/>
      <c r="L2384" s="41" t="str">
        <f t="shared" si="366"/>
        <v/>
      </c>
      <c r="M2384" s="41" t="str">
        <f t="shared" si="367"/>
        <v/>
      </c>
      <c r="N2384" s="22" t="str">
        <f t="shared" si="364"/>
        <v xml:space="preserve"> </v>
      </c>
      <c r="O2384" s="22" t="str">
        <f t="shared" si="363"/>
        <v/>
      </c>
      <c r="P2384" s="22" t="str">
        <f t="shared" si="365"/>
        <v/>
      </c>
      <c r="Q2384" s="22" t="str">
        <f t="shared" si="371"/>
        <v>D2</v>
      </c>
    </row>
    <row r="2385" spans="1:17" x14ac:dyDescent="0.25">
      <c r="A2385" s="125" t="str">
        <f t="shared" si="368"/>
        <v/>
      </c>
      <c r="B2385" s="123" t="str">
        <f t="shared" si="369"/>
        <v/>
      </c>
      <c r="C2385" s="125" t="str">
        <f t="shared" si="370"/>
        <v/>
      </c>
      <c r="D2385" s="42"/>
      <c r="E2385" s="23" t="str">
        <f>IF(D2385="","",VLOOKUP(D2385,MASTERLIST!$A:$E,3,FALSE))</f>
        <v/>
      </c>
      <c r="F2385" s="23" t="str">
        <f>IF(D2385="","",VLOOKUP(D2385,MASTERLIST!$A:$E,4,FALSE))</f>
        <v/>
      </c>
      <c r="G2385" s="23" t="str">
        <f>IF(D2385="","",VLOOKUP(D2385,MASTERLIST!$A:$E,5,FALSE))</f>
        <v/>
      </c>
      <c r="H2385" s="23" t="str">
        <f>IF(D2385="","",VLOOKUP(D2385,MASTERLIST!$A:$E,2,FALSE))</f>
        <v/>
      </c>
      <c r="I2385" s="42"/>
      <c r="J2385" s="42"/>
      <c r="K2385" s="42"/>
      <c r="L2385" s="41" t="str">
        <f t="shared" si="366"/>
        <v/>
      </c>
      <c r="M2385" s="41" t="str">
        <f t="shared" si="367"/>
        <v/>
      </c>
      <c r="N2385" s="22" t="str">
        <f t="shared" si="364"/>
        <v xml:space="preserve"> </v>
      </c>
      <c r="O2385" s="22" t="str">
        <f t="shared" si="363"/>
        <v/>
      </c>
      <c r="P2385" s="22" t="str">
        <f t="shared" si="365"/>
        <v/>
      </c>
      <c r="Q2385" s="22" t="str">
        <f t="shared" si="371"/>
        <v>D2</v>
      </c>
    </row>
    <row r="2386" spans="1:17" x14ac:dyDescent="0.25">
      <c r="A2386" s="125" t="str">
        <f t="shared" si="368"/>
        <v/>
      </c>
      <c r="B2386" s="123" t="str">
        <f t="shared" si="369"/>
        <v/>
      </c>
      <c r="C2386" s="125" t="str">
        <f t="shared" si="370"/>
        <v/>
      </c>
      <c r="D2386" s="42"/>
      <c r="E2386" s="23" t="str">
        <f>IF(D2386="","",VLOOKUP(D2386,MASTERLIST!$A:$E,3,FALSE))</f>
        <v/>
      </c>
      <c r="F2386" s="23" t="str">
        <f>IF(D2386="","",VLOOKUP(D2386,MASTERLIST!$A:$E,4,FALSE))</f>
        <v/>
      </c>
      <c r="G2386" s="23" t="str">
        <f>IF(D2386="","",VLOOKUP(D2386,MASTERLIST!$A:$E,5,FALSE))</f>
        <v/>
      </c>
      <c r="H2386" s="23" t="str">
        <f>IF(D2386="","",VLOOKUP(D2386,MASTERLIST!$A:$E,2,FALSE))</f>
        <v/>
      </c>
      <c r="I2386" s="42"/>
      <c r="J2386" s="42"/>
      <c r="K2386" s="42"/>
      <c r="L2386" s="41" t="str">
        <f t="shared" si="366"/>
        <v/>
      </c>
      <c r="M2386" s="41" t="str">
        <f t="shared" si="367"/>
        <v/>
      </c>
      <c r="N2386" s="22" t="str">
        <f t="shared" si="364"/>
        <v xml:space="preserve"> </v>
      </c>
      <c r="O2386" s="22" t="str">
        <f t="shared" si="363"/>
        <v/>
      </c>
      <c r="P2386" s="22" t="str">
        <f t="shared" si="365"/>
        <v/>
      </c>
      <c r="Q2386" s="22" t="str">
        <f t="shared" si="371"/>
        <v>D2</v>
      </c>
    </row>
    <row r="2387" spans="1:17" x14ac:dyDescent="0.25">
      <c r="A2387" s="125" t="str">
        <f t="shared" si="368"/>
        <v/>
      </c>
      <c r="B2387" s="123" t="str">
        <f t="shared" si="369"/>
        <v/>
      </c>
      <c r="C2387" s="125" t="str">
        <f t="shared" si="370"/>
        <v/>
      </c>
      <c r="D2387" s="42"/>
      <c r="E2387" s="23" t="str">
        <f>IF(D2387="","",VLOOKUP(D2387,MASTERLIST!$A:$E,3,FALSE))</f>
        <v/>
      </c>
      <c r="F2387" s="23" t="str">
        <f>IF(D2387="","",VLOOKUP(D2387,MASTERLIST!$A:$E,4,FALSE))</f>
        <v/>
      </c>
      <c r="G2387" s="23" t="str">
        <f>IF(D2387="","",VLOOKUP(D2387,MASTERLIST!$A:$E,5,FALSE))</f>
        <v/>
      </c>
      <c r="H2387" s="23" t="str">
        <f>IF(D2387="","",VLOOKUP(D2387,MASTERLIST!$A:$E,2,FALSE))</f>
        <v/>
      </c>
      <c r="I2387" s="42"/>
      <c r="J2387" s="42"/>
      <c r="K2387" s="42"/>
      <c r="L2387" s="41" t="str">
        <f t="shared" si="366"/>
        <v/>
      </c>
      <c r="M2387" s="41" t="str">
        <f t="shared" si="367"/>
        <v/>
      </c>
      <c r="N2387" s="22" t="str">
        <f t="shared" si="364"/>
        <v xml:space="preserve"> </v>
      </c>
      <c r="O2387" s="22" t="str">
        <f t="shared" ref="O2387:O2450" si="372">IFERROR(VLOOKUP(G2387,$R$2:$S$15,2,),"")</f>
        <v/>
      </c>
      <c r="P2387" s="22" t="str">
        <f t="shared" si="365"/>
        <v/>
      </c>
      <c r="Q2387" s="22" t="str">
        <f t="shared" si="371"/>
        <v>D2</v>
      </c>
    </row>
    <row r="2388" spans="1:17" x14ac:dyDescent="0.25">
      <c r="A2388" s="125" t="str">
        <f t="shared" si="368"/>
        <v/>
      </c>
      <c r="B2388" s="123" t="str">
        <f t="shared" si="369"/>
        <v/>
      </c>
      <c r="C2388" s="125" t="str">
        <f t="shared" si="370"/>
        <v/>
      </c>
      <c r="D2388" s="42"/>
      <c r="E2388" s="23" t="str">
        <f>IF(D2388="","",VLOOKUP(D2388,MASTERLIST!$A:$E,3,FALSE))</f>
        <v/>
      </c>
      <c r="F2388" s="23" t="str">
        <f>IF(D2388="","",VLOOKUP(D2388,MASTERLIST!$A:$E,4,FALSE))</f>
        <v/>
      </c>
      <c r="G2388" s="23" t="str">
        <f>IF(D2388="","",VLOOKUP(D2388,MASTERLIST!$A:$E,5,FALSE))</f>
        <v/>
      </c>
      <c r="H2388" s="23" t="str">
        <f>IF(D2388="","",VLOOKUP(D2388,MASTERLIST!$A:$E,2,FALSE))</f>
        <v/>
      </c>
      <c r="I2388" s="42"/>
      <c r="J2388" s="42"/>
      <c r="K2388" s="42"/>
      <c r="L2388" s="41" t="str">
        <f t="shared" si="366"/>
        <v/>
      </c>
      <c r="M2388" s="41" t="str">
        <f t="shared" si="367"/>
        <v/>
      </c>
      <c r="N2388" s="22" t="str">
        <f t="shared" si="364"/>
        <v xml:space="preserve"> </v>
      </c>
      <c r="O2388" s="22" t="str">
        <f t="shared" si="372"/>
        <v/>
      </c>
      <c r="P2388" s="22" t="str">
        <f t="shared" si="365"/>
        <v/>
      </c>
      <c r="Q2388" s="22" t="str">
        <f t="shared" si="371"/>
        <v>D2</v>
      </c>
    </row>
    <row r="2389" spans="1:17" x14ac:dyDescent="0.25">
      <c r="A2389" s="125" t="str">
        <f t="shared" si="368"/>
        <v/>
      </c>
      <c r="B2389" s="123" t="str">
        <f t="shared" si="369"/>
        <v/>
      </c>
      <c r="C2389" s="125" t="str">
        <f t="shared" si="370"/>
        <v/>
      </c>
      <c r="D2389" s="42"/>
      <c r="E2389" s="23" t="str">
        <f>IF(D2389="","",VLOOKUP(D2389,MASTERLIST!$A:$E,3,FALSE))</f>
        <v/>
      </c>
      <c r="F2389" s="23" t="str">
        <f>IF(D2389="","",VLOOKUP(D2389,MASTERLIST!$A:$E,4,FALSE))</f>
        <v/>
      </c>
      <c r="G2389" s="23" t="str">
        <f>IF(D2389="","",VLOOKUP(D2389,MASTERLIST!$A:$E,5,FALSE))</f>
        <v/>
      </c>
      <c r="H2389" s="23" t="str">
        <f>IF(D2389="","",VLOOKUP(D2389,MASTERLIST!$A:$E,2,FALSE))</f>
        <v/>
      </c>
      <c r="I2389" s="42"/>
      <c r="J2389" s="42"/>
      <c r="K2389" s="42"/>
      <c r="L2389" s="41" t="str">
        <f t="shared" si="366"/>
        <v/>
      </c>
      <c r="M2389" s="41" t="str">
        <f t="shared" si="367"/>
        <v/>
      </c>
      <c r="N2389" s="22" t="str">
        <f t="shared" si="364"/>
        <v xml:space="preserve"> </v>
      </c>
      <c r="O2389" s="22" t="str">
        <f t="shared" si="372"/>
        <v/>
      </c>
      <c r="P2389" s="22" t="str">
        <f t="shared" si="365"/>
        <v/>
      </c>
      <c r="Q2389" s="22" t="str">
        <f t="shared" si="371"/>
        <v>D2</v>
      </c>
    </row>
    <row r="2390" spans="1:17" x14ac:dyDescent="0.25">
      <c r="A2390" s="125" t="str">
        <f t="shared" si="368"/>
        <v/>
      </c>
      <c r="B2390" s="123" t="str">
        <f t="shared" si="369"/>
        <v/>
      </c>
      <c r="C2390" s="125" t="str">
        <f t="shared" si="370"/>
        <v/>
      </c>
      <c r="D2390" s="42"/>
      <c r="E2390" s="23" t="str">
        <f>IF(D2390="","",VLOOKUP(D2390,MASTERLIST!$A:$E,3,FALSE))</f>
        <v/>
      </c>
      <c r="F2390" s="23" t="str">
        <f>IF(D2390="","",VLOOKUP(D2390,MASTERLIST!$A:$E,4,FALSE))</f>
        <v/>
      </c>
      <c r="G2390" s="23" t="str">
        <f>IF(D2390="","",VLOOKUP(D2390,MASTERLIST!$A:$E,5,FALSE))</f>
        <v/>
      </c>
      <c r="H2390" s="23" t="str">
        <f>IF(D2390="","",VLOOKUP(D2390,MASTERLIST!$A:$E,2,FALSE))</f>
        <v/>
      </c>
      <c r="I2390" s="42"/>
      <c r="J2390" s="42"/>
      <c r="K2390" s="42"/>
      <c r="L2390" s="41" t="str">
        <f t="shared" si="366"/>
        <v/>
      </c>
      <c r="M2390" s="41" t="str">
        <f t="shared" si="367"/>
        <v/>
      </c>
      <c r="N2390" s="22" t="str">
        <f t="shared" si="364"/>
        <v xml:space="preserve"> </v>
      </c>
      <c r="O2390" s="22" t="str">
        <f t="shared" si="372"/>
        <v/>
      </c>
      <c r="P2390" s="22" t="str">
        <f t="shared" si="365"/>
        <v/>
      </c>
      <c r="Q2390" s="22" t="str">
        <f t="shared" si="371"/>
        <v>D2</v>
      </c>
    </row>
    <row r="2391" spans="1:17" x14ac:dyDescent="0.25">
      <c r="A2391" s="125" t="str">
        <f t="shared" si="368"/>
        <v/>
      </c>
      <c r="B2391" s="123" t="str">
        <f t="shared" si="369"/>
        <v/>
      </c>
      <c r="C2391" s="125" t="str">
        <f t="shared" si="370"/>
        <v/>
      </c>
      <c r="D2391" s="42"/>
      <c r="E2391" s="23" t="str">
        <f>IF(D2391="","",VLOOKUP(D2391,MASTERLIST!$A:$E,3,FALSE))</f>
        <v/>
      </c>
      <c r="F2391" s="23" t="str">
        <f>IF(D2391="","",VLOOKUP(D2391,MASTERLIST!$A:$E,4,FALSE))</f>
        <v/>
      </c>
      <c r="G2391" s="23" t="str">
        <f>IF(D2391="","",VLOOKUP(D2391,MASTERLIST!$A:$E,5,FALSE))</f>
        <v/>
      </c>
      <c r="H2391" s="23" t="str">
        <f>IF(D2391="","",VLOOKUP(D2391,MASTERLIST!$A:$E,2,FALSE))</f>
        <v/>
      </c>
      <c r="I2391" s="42"/>
      <c r="J2391" s="42"/>
      <c r="K2391" s="42"/>
      <c r="L2391" s="41" t="str">
        <f t="shared" si="366"/>
        <v/>
      </c>
      <c r="M2391" s="41" t="str">
        <f t="shared" si="367"/>
        <v/>
      </c>
      <c r="N2391" s="22" t="str">
        <f t="shared" si="364"/>
        <v xml:space="preserve"> </v>
      </c>
      <c r="O2391" s="22" t="str">
        <f t="shared" si="372"/>
        <v/>
      </c>
      <c r="P2391" s="22" t="str">
        <f t="shared" si="365"/>
        <v/>
      </c>
      <c r="Q2391" s="22" t="str">
        <f t="shared" si="371"/>
        <v>D2</v>
      </c>
    </row>
    <row r="2392" spans="1:17" x14ac:dyDescent="0.25">
      <c r="A2392" s="125" t="str">
        <f t="shared" si="368"/>
        <v/>
      </c>
      <c r="B2392" s="123" t="str">
        <f t="shared" si="369"/>
        <v/>
      </c>
      <c r="C2392" s="125" t="str">
        <f t="shared" si="370"/>
        <v/>
      </c>
      <c r="D2392" s="42"/>
      <c r="E2392" s="23" t="str">
        <f>IF(D2392="","",VLOOKUP(D2392,MASTERLIST!$A:$E,3,FALSE))</f>
        <v/>
      </c>
      <c r="F2392" s="23" t="str">
        <f>IF(D2392="","",VLOOKUP(D2392,MASTERLIST!$A:$E,4,FALSE))</f>
        <v/>
      </c>
      <c r="G2392" s="23" t="str">
        <f>IF(D2392="","",VLOOKUP(D2392,MASTERLIST!$A:$E,5,FALSE))</f>
        <v/>
      </c>
      <c r="H2392" s="23" t="str">
        <f>IF(D2392="","",VLOOKUP(D2392,MASTERLIST!$A:$E,2,FALSE))</f>
        <v/>
      </c>
      <c r="I2392" s="42"/>
      <c r="J2392" s="42"/>
      <c r="K2392" s="42"/>
      <c r="L2392" s="41" t="str">
        <f t="shared" si="366"/>
        <v/>
      </c>
      <c r="M2392" s="41" t="str">
        <f t="shared" si="367"/>
        <v/>
      </c>
      <c r="N2392" s="22" t="str">
        <f t="shared" si="364"/>
        <v xml:space="preserve"> </v>
      </c>
      <c r="O2392" s="22" t="str">
        <f t="shared" si="372"/>
        <v/>
      </c>
      <c r="P2392" s="22" t="str">
        <f t="shared" si="365"/>
        <v/>
      </c>
      <c r="Q2392" s="22" t="str">
        <f t="shared" si="371"/>
        <v>D2</v>
      </c>
    </row>
    <row r="2393" spans="1:17" x14ac:dyDescent="0.25">
      <c r="A2393" s="125" t="str">
        <f t="shared" si="368"/>
        <v/>
      </c>
      <c r="B2393" s="123" t="str">
        <f t="shared" si="369"/>
        <v/>
      </c>
      <c r="C2393" s="125" t="str">
        <f t="shared" si="370"/>
        <v/>
      </c>
      <c r="D2393" s="42"/>
      <c r="E2393" s="23" t="str">
        <f>IF(D2393="","",VLOOKUP(D2393,MASTERLIST!$A:$E,3,FALSE))</f>
        <v/>
      </c>
      <c r="F2393" s="23" t="str">
        <f>IF(D2393="","",VLOOKUP(D2393,MASTERLIST!$A:$E,4,FALSE))</f>
        <v/>
      </c>
      <c r="G2393" s="23" t="str">
        <f>IF(D2393="","",VLOOKUP(D2393,MASTERLIST!$A:$E,5,FALSE))</f>
        <v/>
      </c>
      <c r="H2393" s="23" t="str">
        <f>IF(D2393="","",VLOOKUP(D2393,MASTERLIST!$A:$E,2,FALSE))</f>
        <v/>
      </c>
      <c r="I2393" s="42"/>
      <c r="J2393" s="42"/>
      <c r="K2393" s="42"/>
      <c r="L2393" s="41" t="str">
        <f t="shared" si="366"/>
        <v/>
      </c>
      <c r="M2393" s="41" t="str">
        <f t="shared" si="367"/>
        <v/>
      </c>
      <c r="N2393" s="22" t="str">
        <f t="shared" si="364"/>
        <v xml:space="preserve"> </v>
      </c>
      <c r="O2393" s="22" t="str">
        <f t="shared" si="372"/>
        <v/>
      </c>
      <c r="P2393" s="22" t="str">
        <f t="shared" si="365"/>
        <v/>
      </c>
      <c r="Q2393" s="22" t="str">
        <f t="shared" si="371"/>
        <v>D2</v>
      </c>
    </row>
    <row r="2394" spans="1:17" x14ac:dyDescent="0.25">
      <c r="A2394" s="125" t="str">
        <f t="shared" si="368"/>
        <v/>
      </c>
      <c r="B2394" s="123" t="str">
        <f t="shared" si="369"/>
        <v/>
      </c>
      <c r="C2394" s="125" t="str">
        <f t="shared" si="370"/>
        <v/>
      </c>
      <c r="D2394" s="42"/>
      <c r="E2394" s="23" t="str">
        <f>IF(D2394="","",VLOOKUP(D2394,MASTERLIST!$A:$E,3,FALSE))</f>
        <v/>
      </c>
      <c r="F2394" s="23" t="str">
        <f>IF(D2394="","",VLOOKUP(D2394,MASTERLIST!$A:$E,4,FALSE))</f>
        <v/>
      </c>
      <c r="G2394" s="23" t="str">
        <f>IF(D2394="","",VLOOKUP(D2394,MASTERLIST!$A:$E,5,FALSE))</f>
        <v/>
      </c>
      <c r="H2394" s="23" t="str">
        <f>IF(D2394="","",VLOOKUP(D2394,MASTERLIST!$A:$E,2,FALSE))</f>
        <v/>
      </c>
      <c r="I2394" s="42"/>
      <c r="J2394" s="42"/>
      <c r="K2394" s="42"/>
      <c r="L2394" s="41" t="str">
        <f t="shared" si="366"/>
        <v/>
      </c>
      <c r="M2394" s="41" t="str">
        <f t="shared" si="367"/>
        <v/>
      </c>
      <c r="N2394" s="22" t="str">
        <f t="shared" ref="N2394:N2457" si="373">CONCATENATE(E2394," ",F2394)</f>
        <v xml:space="preserve"> </v>
      </c>
      <c r="O2394" s="22" t="str">
        <f t="shared" si="372"/>
        <v/>
      </c>
      <c r="P2394" s="22" t="str">
        <f t="shared" ref="P2394:P2457" si="374">IF(I2394="",IF(J2394="","",$J$1),$I$1)</f>
        <v/>
      </c>
      <c r="Q2394" s="22" t="str">
        <f t="shared" si="371"/>
        <v>D2</v>
      </c>
    </row>
    <row r="2395" spans="1:17" x14ac:dyDescent="0.25">
      <c r="A2395" s="125" t="str">
        <f t="shared" si="368"/>
        <v/>
      </c>
      <c r="B2395" s="123" t="str">
        <f t="shared" si="369"/>
        <v/>
      </c>
      <c r="C2395" s="125" t="str">
        <f t="shared" si="370"/>
        <v/>
      </c>
      <c r="D2395" s="42"/>
      <c r="E2395" s="23" t="str">
        <f>IF(D2395="","",VLOOKUP(D2395,MASTERLIST!$A:$E,3,FALSE))</f>
        <v/>
      </c>
      <c r="F2395" s="23" t="str">
        <f>IF(D2395="","",VLOOKUP(D2395,MASTERLIST!$A:$E,4,FALSE))</f>
        <v/>
      </c>
      <c r="G2395" s="23" t="str">
        <f>IF(D2395="","",VLOOKUP(D2395,MASTERLIST!$A:$E,5,FALSE))</f>
        <v/>
      </c>
      <c r="H2395" s="23" t="str">
        <f>IF(D2395="","",VLOOKUP(D2395,MASTERLIST!$A:$E,2,FALSE))</f>
        <v/>
      </c>
      <c r="I2395" s="42"/>
      <c r="J2395" s="42"/>
      <c r="K2395" s="42"/>
      <c r="L2395" s="41" t="str">
        <f t="shared" si="366"/>
        <v/>
      </c>
      <c r="M2395" s="41" t="str">
        <f t="shared" si="367"/>
        <v/>
      </c>
      <c r="N2395" s="22" t="str">
        <f t="shared" si="373"/>
        <v xml:space="preserve"> </v>
      </c>
      <c r="O2395" s="22" t="str">
        <f t="shared" si="372"/>
        <v/>
      </c>
      <c r="P2395" s="22" t="str">
        <f t="shared" si="374"/>
        <v/>
      </c>
      <c r="Q2395" s="22" t="str">
        <f t="shared" si="371"/>
        <v>D2</v>
      </c>
    </row>
    <row r="2396" spans="1:17" x14ac:dyDescent="0.25">
      <c r="A2396" s="125" t="str">
        <f t="shared" si="368"/>
        <v/>
      </c>
      <c r="B2396" s="123" t="str">
        <f t="shared" si="369"/>
        <v/>
      </c>
      <c r="C2396" s="125" t="str">
        <f t="shared" si="370"/>
        <v/>
      </c>
      <c r="D2396" s="42"/>
      <c r="E2396" s="23" t="str">
        <f>IF(D2396="","",VLOOKUP(D2396,MASTERLIST!$A:$E,3,FALSE))</f>
        <v/>
      </c>
      <c r="F2396" s="23" t="str">
        <f>IF(D2396="","",VLOOKUP(D2396,MASTERLIST!$A:$E,4,FALSE))</f>
        <v/>
      </c>
      <c r="G2396" s="23" t="str">
        <f>IF(D2396="","",VLOOKUP(D2396,MASTERLIST!$A:$E,5,FALSE))</f>
        <v/>
      </c>
      <c r="H2396" s="23" t="str">
        <f>IF(D2396="","",VLOOKUP(D2396,MASTERLIST!$A:$E,2,FALSE))</f>
        <v/>
      </c>
      <c r="I2396" s="42"/>
      <c r="J2396" s="42"/>
      <c r="K2396" s="42"/>
      <c r="L2396" s="41" t="str">
        <f t="shared" si="366"/>
        <v/>
      </c>
      <c r="M2396" s="41" t="str">
        <f t="shared" si="367"/>
        <v/>
      </c>
      <c r="N2396" s="22" t="str">
        <f t="shared" si="373"/>
        <v xml:space="preserve"> </v>
      </c>
      <c r="O2396" s="22" t="str">
        <f t="shared" si="372"/>
        <v/>
      </c>
      <c r="P2396" s="22" t="str">
        <f t="shared" si="374"/>
        <v/>
      </c>
      <c r="Q2396" s="22" t="str">
        <f t="shared" si="371"/>
        <v>D2</v>
      </c>
    </row>
    <row r="2397" spans="1:17" x14ac:dyDescent="0.25">
      <c r="A2397" s="125" t="str">
        <f t="shared" si="368"/>
        <v/>
      </c>
      <c r="B2397" s="123" t="str">
        <f t="shared" si="369"/>
        <v/>
      </c>
      <c r="C2397" s="125" t="str">
        <f t="shared" si="370"/>
        <v/>
      </c>
      <c r="D2397" s="42"/>
      <c r="E2397" s="23" t="str">
        <f>IF(D2397="","",VLOOKUP(D2397,MASTERLIST!$A:$E,3,FALSE))</f>
        <v/>
      </c>
      <c r="F2397" s="23" t="str">
        <f>IF(D2397="","",VLOOKUP(D2397,MASTERLIST!$A:$E,4,FALSE))</f>
        <v/>
      </c>
      <c r="G2397" s="23" t="str">
        <f>IF(D2397="","",VLOOKUP(D2397,MASTERLIST!$A:$E,5,FALSE))</f>
        <v/>
      </c>
      <c r="H2397" s="23" t="str">
        <f>IF(D2397="","",VLOOKUP(D2397,MASTERLIST!$A:$E,2,FALSE))</f>
        <v/>
      </c>
      <c r="I2397" s="42"/>
      <c r="J2397" s="42"/>
      <c r="K2397" s="42"/>
      <c r="L2397" s="41" t="str">
        <f t="shared" ref="L2397:L2460" si="375">IF(K2397="","",IF(I2397="",ROUND(HLOOKUP(J2397,kgList,K2397,FALSE),1),ROUND(HLOOKUP(I2397,kgList,K2397,FALSE),1)))</f>
        <v/>
      </c>
      <c r="M2397" s="41" t="str">
        <f t="shared" ref="M2397:M2460" si="376">IF(L2397="","",IF(COUNTA(I2397:J2397)&gt;1,"Edible or Inedible",IF(COUNTA(I2397)=1,L2397*1,IF(COUNTA(J2397)=1,L2397*1,"ERROR"))))</f>
        <v/>
      </c>
      <c r="N2397" s="22" t="str">
        <f t="shared" si="373"/>
        <v xml:space="preserve"> </v>
      </c>
      <c r="O2397" s="22" t="str">
        <f t="shared" si="372"/>
        <v/>
      </c>
      <c r="P2397" s="22" t="str">
        <f t="shared" si="374"/>
        <v/>
      </c>
      <c r="Q2397" s="22" t="str">
        <f t="shared" si="371"/>
        <v>D2</v>
      </c>
    </row>
    <row r="2398" spans="1:17" x14ac:dyDescent="0.25">
      <c r="A2398" s="125" t="str">
        <f t="shared" si="368"/>
        <v/>
      </c>
      <c r="B2398" s="123" t="str">
        <f t="shared" si="369"/>
        <v/>
      </c>
      <c r="C2398" s="125" t="str">
        <f t="shared" si="370"/>
        <v/>
      </c>
      <c r="D2398" s="42"/>
      <c r="E2398" s="23" t="str">
        <f>IF(D2398="","",VLOOKUP(D2398,MASTERLIST!$A:$E,3,FALSE))</f>
        <v/>
      </c>
      <c r="F2398" s="23" t="str">
        <f>IF(D2398="","",VLOOKUP(D2398,MASTERLIST!$A:$E,4,FALSE))</f>
        <v/>
      </c>
      <c r="G2398" s="23" t="str">
        <f>IF(D2398="","",VLOOKUP(D2398,MASTERLIST!$A:$E,5,FALSE))</f>
        <v/>
      </c>
      <c r="H2398" s="23" t="str">
        <f>IF(D2398="","",VLOOKUP(D2398,MASTERLIST!$A:$E,2,FALSE))</f>
        <v/>
      </c>
      <c r="I2398" s="42"/>
      <c r="J2398" s="42"/>
      <c r="K2398" s="42"/>
      <c r="L2398" s="41" t="str">
        <f t="shared" si="375"/>
        <v/>
      </c>
      <c r="M2398" s="41" t="str">
        <f t="shared" si="376"/>
        <v/>
      </c>
      <c r="N2398" s="22" t="str">
        <f t="shared" si="373"/>
        <v xml:space="preserve"> </v>
      </c>
      <c r="O2398" s="22" t="str">
        <f t="shared" si="372"/>
        <v/>
      </c>
      <c r="P2398" s="22" t="str">
        <f t="shared" si="374"/>
        <v/>
      </c>
      <c r="Q2398" s="22" t="str">
        <f t="shared" si="371"/>
        <v>D2</v>
      </c>
    </row>
    <row r="2399" spans="1:17" x14ac:dyDescent="0.25">
      <c r="A2399" s="125" t="str">
        <f t="shared" si="368"/>
        <v/>
      </c>
      <c r="B2399" s="123" t="str">
        <f t="shared" si="369"/>
        <v/>
      </c>
      <c r="C2399" s="125" t="str">
        <f t="shared" si="370"/>
        <v/>
      </c>
      <c r="D2399" s="42"/>
      <c r="E2399" s="23" t="str">
        <f>IF(D2399="","",VLOOKUP(D2399,MASTERLIST!$A:$E,3,FALSE))</f>
        <v/>
      </c>
      <c r="F2399" s="23" t="str">
        <f>IF(D2399="","",VLOOKUP(D2399,MASTERLIST!$A:$E,4,FALSE))</f>
        <v/>
      </c>
      <c r="G2399" s="23" t="str">
        <f>IF(D2399="","",VLOOKUP(D2399,MASTERLIST!$A:$E,5,FALSE))</f>
        <v/>
      </c>
      <c r="H2399" s="23" t="str">
        <f>IF(D2399="","",VLOOKUP(D2399,MASTERLIST!$A:$E,2,FALSE))</f>
        <v/>
      </c>
      <c r="I2399" s="42"/>
      <c r="J2399" s="42"/>
      <c r="K2399" s="42"/>
      <c r="L2399" s="41" t="str">
        <f t="shared" si="375"/>
        <v/>
      </c>
      <c r="M2399" s="41" t="str">
        <f t="shared" si="376"/>
        <v/>
      </c>
      <c r="N2399" s="22" t="str">
        <f t="shared" si="373"/>
        <v xml:space="preserve"> </v>
      </c>
      <c r="O2399" s="22" t="str">
        <f t="shared" si="372"/>
        <v/>
      </c>
      <c r="P2399" s="22" t="str">
        <f t="shared" si="374"/>
        <v/>
      </c>
      <c r="Q2399" s="22" t="str">
        <f t="shared" si="371"/>
        <v>D2</v>
      </c>
    </row>
    <row r="2400" spans="1:17" x14ac:dyDescent="0.25">
      <c r="A2400" s="125" t="str">
        <f t="shared" si="368"/>
        <v/>
      </c>
      <c r="B2400" s="123" t="str">
        <f t="shared" si="369"/>
        <v/>
      </c>
      <c r="C2400" s="125" t="str">
        <f t="shared" si="370"/>
        <v/>
      </c>
      <c r="D2400" s="42"/>
      <c r="E2400" s="23" t="str">
        <f>IF(D2400="","",VLOOKUP(D2400,MASTERLIST!$A:$E,3,FALSE))</f>
        <v/>
      </c>
      <c r="F2400" s="23" t="str">
        <f>IF(D2400="","",VLOOKUP(D2400,MASTERLIST!$A:$E,4,FALSE))</f>
        <v/>
      </c>
      <c r="G2400" s="23" t="str">
        <f>IF(D2400="","",VLOOKUP(D2400,MASTERLIST!$A:$E,5,FALSE))</f>
        <v/>
      </c>
      <c r="H2400" s="23" t="str">
        <f>IF(D2400="","",VLOOKUP(D2400,MASTERLIST!$A:$E,2,FALSE))</f>
        <v/>
      </c>
      <c r="I2400" s="42"/>
      <c r="J2400" s="42"/>
      <c r="K2400" s="42"/>
      <c r="L2400" s="41" t="str">
        <f t="shared" si="375"/>
        <v/>
      </c>
      <c r="M2400" s="41" t="str">
        <f t="shared" si="376"/>
        <v/>
      </c>
      <c r="N2400" s="22" t="str">
        <f t="shared" si="373"/>
        <v xml:space="preserve"> </v>
      </c>
      <c r="O2400" s="22" t="str">
        <f t="shared" si="372"/>
        <v/>
      </c>
      <c r="P2400" s="22" t="str">
        <f t="shared" si="374"/>
        <v/>
      </c>
      <c r="Q2400" s="22" t="str">
        <f t="shared" si="371"/>
        <v>D2</v>
      </c>
    </row>
    <row r="2401" spans="1:17" x14ac:dyDescent="0.25">
      <c r="A2401" s="125" t="str">
        <f t="shared" si="368"/>
        <v/>
      </c>
      <c r="B2401" s="123" t="str">
        <f t="shared" si="369"/>
        <v/>
      </c>
      <c r="C2401" s="125" t="str">
        <f t="shared" si="370"/>
        <v/>
      </c>
      <c r="D2401" s="42"/>
      <c r="E2401" s="23" t="str">
        <f>IF(D2401="","",VLOOKUP(D2401,MASTERLIST!$A:$E,3,FALSE))</f>
        <v/>
      </c>
      <c r="F2401" s="23" t="str">
        <f>IF(D2401="","",VLOOKUP(D2401,MASTERLIST!$A:$E,4,FALSE))</f>
        <v/>
      </c>
      <c r="G2401" s="23" t="str">
        <f>IF(D2401="","",VLOOKUP(D2401,MASTERLIST!$A:$E,5,FALSE))</f>
        <v/>
      </c>
      <c r="H2401" s="23" t="str">
        <f>IF(D2401="","",VLOOKUP(D2401,MASTERLIST!$A:$E,2,FALSE))</f>
        <v/>
      </c>
      <c r="I2401" s="42"/>
      <c r="J2401" s="42"/>
      <c r="K2401" s="42"/>
      <c r="L2401" s="41" t="str">
        <f t="shared" si="375"/>
        <v/>
      </c>
      <c r="M2401" s="41" t="str">
        <f t="shared" si="376"/>
        <v/>
      </c>
      <c r="N2401" s="22" t="str">
        <f t="shared" si="373"/>
        <v xml:space="preserve"> </v>
      </c>
      <c r="O2401" s="22" t="str">
        <f t="shared" si="372"/>
        <v/>
      </c>
      <c r="P2401" s="22" t="str">
        <f t="shared" si="374"/>
        <v/>
      </c>
      <c r="Q2401" s="22" t="str">
        <f t="shared" si="371"/>
        <v>D2</v>
      </c>
    </row>
    <row r="2402" spans="1:17" x14ac:dyDescent="0.25">
      <c r="A2402" s="125" t="str">
        <f t="shared" si="368"/>
        <v/>
      </c>
      <c r="B2402" s="123" t="str">
        <f t="shared" si="369"/>
        <v/>
      </c>
      <c r="C2402" s="125" t="str">
        <f t="shared" si="370"/>
        <v/>
      </c>
      <c r="D2402" s="42"/>
      <c r="E2402" s="23" t="str">
        <f>IF(D2402="","",VLOOKUP(D2402,MASTERLIST!$A:$E,3,FALSE))</f>
        <v/>
      </c>
      <c r="F2402" s="23" t="str">
        <f>IF(D2402="","",VLOOKUP(D2402,MASTERLIST!$A:$E,4,FALSE))</f>
        <v/>
      </c>
      <c r="G2402" s="23" t="str">
        <f>IF(D2402="","",VLOOKUP(D2402,MASTERLIST!$A:$E,5,FALSE))</f>
        <v/>
      </c>
      <c r="H2402" s="23" t="str">
        <f>IF(D2402="","",VLOOKUP(D2402,MASTERLIST!$A:$E,2,FALSE))</f>
        <v/>
      </c>
      <c r="I2402" s="42"/>
      <c r="J2402" s="42"/>
      <c r="K2402" s="42"/>
      <c r="L2402" s="41" t="str">
        <f t="shared" si="375"/>
        <v/>
      </c>
      <c r="M2402" s="41" t="str">
        <f t="shared" si="376"/>
        <v/>
      </c>
      <c r="N2402" s="22" t="str">
        <f t="shared" si="373"/>
        <v xml:space="preserve"> </v>
      </c>
      <c r="O2402" s="22" t="str">
        <f t="shared" si="372"/>
        <v/>
      </c>
      <c r="P2402" s="22" t="str">
        <f t="shared" si="374"/>
        <v/>
      </c>
      <c r="Q2402" s="22" t="str">
        <f t="shared" si="371"/>
        <v>D2</v>
      </c>
    </row>
    <row r="2403" spans="1:17" x14ac:dyDescent="0.25">
      <c r="A2403" s="125" t="str">
        <f t="shared" si="368"/>
        <v/>
      </c>
      <c r="B2403" s="123" t="str">
        <f t="shared" si="369"/>
        <v/>
      </c>
      <c r="C2403" s="125" t="str">
        <f t="shared" si="370"/>
        <v/>
      </c>
      <c r="D2403" s="42"/>
      <c r="E2403" s="23" t="str">
        <f>IF(D2403="","",VLOOKUP(D2403,MASTERLIST!$A:$E,3,FALSE))</f>
        <v/>
      </c>
      <c r="F2403" s="23" t="str">
        <f>IF(D2403="","",VLOOKUP(D2403,MASTERLIST!$A:$E,4,FALSE))</f>
        <v/>
      </c>
      <c r="G2403" s="23" t="str">
        <f>IF(D2403="","",VLOOKUP(D2403,MASTERLIST!$A:$E,5,FALSE))</f>
        <v/>
      </c>
      <c r="H2403" s="23" t="str">
        <f>IF(D2403="","",VLOOKUP(D2403,MASTERLIST!$A:$E,2,FALSE))</f>
        <v/>
      </c>
      <c r="I2403" s="42"/>
      <c r="J2403" s="42"/>
      <c r="K2403" s="42"/>
      <c r="L2403" s="41" t="str">
        <f t="shared" si="375"/>
        <v/>
      </c>
      <c r="M2403" s="41" t="str">
        <f t="shared" si="376"/>
        <v/>
      </c>
      <c r="N2403" s="22" t="str">
        <f t="shared" si="373"/>
        <v xml:space="preserve"> </v>
      </c>
      <c r="O2403" s="22" t="str">
        <f t="shared" si="372"/>
        <v/>
      </c>
      <c r="P2403" s="22" t="str">
        <f t="shared" si="374"/>
        <v/>
      </c>
      <c r="Q2403" s="22" t="str">
        <f t="shared" si="371"/>
        <v>D2</v>
      </c>
    </row>
    <row r="2404" spans="1:17" x14ac:dyDescent="0.25">
      <c r="A2404" s="125" t="str">
        <f t="shared" ref="A2404:A2467" si="377">IF(D2404="","",A2403)</f>
        <v/>
      </c>
      <c r="B2404" s="123" t="str">
        <f t="shared" ref="B2404:B2467" si="378">IF(D2404="","",B2403)</f>
        <v/>
      </c>
      <c r="C2404" s="125" t="str">
        <f t="shared" ref="C2404:C2467" si="379">IF(D2404="","",C2403)</f>
        <v/>
      </c>
      <c r="D2404" s="42"/>
      <c r="E2404" s="23" t="str">
        <f>IF(D2404="","",VLOOKUP(D2404,MASTERLIST!$A:$E,3,FALSE))</f>
        <v/>
      </c>
      <c r="F2404" s="23" t="str">
        <f>IF(D2404="","",VLOOKUP(D2404,MASTERLIST!$A:$E,4,FALSE))</f>
        <v/>
      </c>
      <c r="G2404" s="23" t="str">
        <f>IF(D2404="","",VLOOKUP(D2404,MASTERLIST!$A:$E,5,FALSE))</f>
        <v/>
      </c>
      <c r="H2404" s="23" t="str">
        <f>IF(D2404="","",VLOOKUP(D2404,MASTERLIST!$A:$E,2,FALSE))</f>
        <v/>
      </c>
      <c r="I2404" s="42"/>
      <c r="J2404" s="42"/>
      <c r="K2404" s="42"/>
      <c r="L2404" s="41" t="str">
        <f t="shared" si="375"/>
        <v/>
      </c>
      <c r="M2404" s="41" t="str">
        <f t="shared" si="376"/>
        <v/>
      </c>
      <c r="N2404" s="22" t="str">
        <f t="shared" si="373"/>
        <v xml:space="preserve"> </v>
      </c>
      <c r="O2404" s="22" t="str">
        <f t="shared" si="372"/>
        <v/>
      </c>
      <c r="P2404" s="22" t="str">
        <f t="shared" si="374"/>
        <v/>
      </c>
      <c r="Q2404" s="22" t="str">
        <f t="shared" si="371"/>
        <v>D2</v>
      </c>
    </row>
    <row r="2405" spans="1:17" x14ac:dyDescent="0.25">
      <c r="A2405" s="125" t="str">
        <f t="shared" si="377"/>
        <v/>
      </c>
      <c r="B2405" s="123" t="str">
        <f t="shared" si="378"/>
        <v/>
      </c>
      <c r="C2405" s="125" t="str">
        <f t="shared" si="379"/>
        <v/>
      </c>
      <c r="D2405" s="42"/>
      <c r="E2405" s="23" t="str">
        <f>IF(D2405="","",VLOOKUP(D2405,MASTERLIST!$A:$E,3,FALSE))</f>
        <v/>
      </c>
      <c r="F2405" s="23" t="str">
        <f>IF(D2405="","",VLOOKUP(D2405,MASTERLIST!$A:$E,4,FALSE))</f>
        <v/>
      </c>
      <c r="G2405" s="23" t="str">
        <f>IF(D2405="","",VLOOKUP(D2405,MASTERLIST!$A:$E,5,FALSE))</f>
        <v/>
      </c>
      <c r="H2405" s="23" t="str">
        <f>IF(D2405="","",VLOOKUP(D2405,MASTERLIST!$A:$E,2,FALSE))</f>
        <v/>
      </c>
      <c r="I2405" s="42"/>
      <c r="J2405" s="42"/>
      <c r="K2405" s="42"/>
      <c r="L2405" s="41" t="str">
        <f t="shared" si="375"/>
        <v/>
      </c>
      <c r="M2405" s="41" t="str">
        <f t="shared" si="376"/>
        <v/>
      </c>
      <c r="N2405" s="22" t="str">
        <f t="shared" si="373"/>
        <v xml:space="preserve"> </v>
      </c>
      <c r="O2405" s="22" t="str">
        <f t="shared" si="372"/>
        <v/>
      </c>
      <c r="P2405" s="22" t="str">
        <f t="shared" si="374"/>
        <v/>
      </c>
      <c r="Q2405" s="22" t="str">
        <f t="shared" si="371"/>
        <v>D2</v>
      </c>
    </row>
    <row r="2406" spans="1:17" x14ac:dyDescent="0.25">
      <c r="A2406" s="125" t="str">
        <f t="shared" si="377"/>
        <v/>
      </c>
      <c r="B2406" s="123" t="str">
        <f t="shared" si="378"/>
        <v/>
      </c>
      <c r="C2406" s="125" t="str">
        <f t="shared" si="379"/>
        <v/>
      </c>
      <c r="D2406" s="42"/>
      <c r="E2406" s="23" t="str">
        <f>IF(D2406="","",VLOOKUP(D2406,MASTERLIST!$A:$E,3,FALSE))</f>
        <v/>
      </c>
      <c r="F2406" s="23" t="str">
        <f>IF(D2406="","",VLOOKUP(D2406,MASTERLIST!$A:$E,4,FALSE))</f>
        <v/>
      </c>
      <c r="G2406" s="23" t="str">
        <f>IF(D2406="","",VLOOKUP(D2406,MASTERLIST!$A:$E,5,FALSE))</f>
        <v/>
      </c>
      <c r="H2406" s="23" t="str">
        <f>IF(D2406="","",VLOOKUP(D2406,MASTERLIST!$A:$E,2,FALSE))</f>
        <v/>
      </c>
      <c r="I2406" s="42"/>
      <c r="J2406" s="42"/>
      <c r="K2406" s="42"/>
      <c r="L2406" s="41" t="str">
        <f t="shared" si="375"/>
        <v/>
      </c>
      <c r="M2406" s="41" t="str">
        <f t="shared" si="376"/>
        <v/>
      </c>
      <c r="N2406" s="22" t="str">
        <f t="shared" si="373"/>
        <v xml:space="preserve"> </v>
      </c>
      <c r="O2406" s="22" t="str">
        <f t="shared" si="372"/>
        <v/>
      </c>
      <c r="P2406" s="22" t="str">
        <f t="shared" si="374"/>
        <v/>
      </c>
      <c r="Q2406" s="22" t="str">
        <f t="shared" si="371"/>
        <v>D2</v>
      </c>
    </row>
    <row r="2407" spans="1:17" x14ac:dyDescent="0.25">
      <c r="A2407" s="125" t="str">
        <f t="shared" si="377"/>
        <v/>
      </c>
      <c r="B2407" s="123" t="str">
        <f t="shared" si="378"/>
        <v/>
      </c>
      <c r="C2407" s="125" t="str">
        <f t="shared" si="379"/>
        <v/>
      </c>
      <c r="D2407" s="42"/>
      <c r="E2407" s="23" t="str">
        <f>IF(D2407="","",VLOOKUP(D2407,MASTERLIST!$A:$E,3,FALSE))</f>
        <v/>
      </c>
      <c r="F2407" s="23" t="str">
        <f>IF(D2407="","",VLOOKUP(D2407,MASTERLIST!$A:$E,4,FALSE))</f>
        <v/>
      </c>
      <c r="G2407" s="23" t="str">
        <f>IF(D2407="","",VLOOKUP(D2407,MASTERLIST!$A:$E,5,FALSE))</f>
        <v/>
      </c>
      <c r="H2407" s="23" t="str">
        <f>IF(D2407="","",VLOOKUP(D2407,MASTERLIST!$A:$E,2,FALSE))</f>
        <v/>
      </c>
      <c r="I2407" s="42"/>
      <c r="J2407" s="42"/>
      <c r="K2407" s="42"/>
      <c r="L2407" s="41" t="str">
        <f t="shared" si="375"/>
        <v/>
      </c>
      <c r="M2407" s="41" t="str">
        <f t="shared" si="376"/>
        <v/>
      </c>
      <c r="N2407" s="22" t="str">
        <f t="shared" si="373"/>
        <v xml:space="preserve"> </v>
      </c>
      <c r="O2407" s="22" t="str">
        <f t="shared" si="372"/>
        <v/>
      </c>
      <c r="P2407" s="22" t="str">
        <f t="shared" si="374"/>
        <v/>
      </c>
      <c r="Q2407" s="22" t="str">
        <f t="shared" si="371"/>
        <v>D2</v>
      </c>
    </row>
    <row r="2408" spans="1:17" x14ac:dyDescent="0.25">
      <c r="A2408" s="125" t="str">
        <f t="shared" si="377"/>
        <v/>
      </c>
      <c r="B2408" s="123" t="str">
        <f t="shared" si="378"/>
        <v/>
      </c>
      <c r="C2408" s="125" t="str">
        <f t="shared" si="379"/>
        <v/>
      </c>
      <c r="D2408" s="42"/>
      <c r="E2408" s="23" t="str">
        <f>IF(D2408="","",VLOOKUP(D2408,MASTERLIST!$A:$E,3,FALSE))</f>
        <v/>
      </c>
      <c r="F2408" s="23" t="str">
        <f>IF(D2408="","",VLOOKUP(D2408,MASTERLIST!$A:$E,4,FALSE))</f>
        <v/>
      </c>
      <c r="G2408" s="23" t="str">
        <f>IF(D2408="","",VLOOKUP(D2408,MASTERLIST!$A:$E,5,FALSE))</f>
        <v/>
      </c>
      <c r="H2408" s="23" t="str">
        <f>IF(D2408="","",VLOOKUP(D2408,MASTERLIST!$A:$E,2,FALSE))</f>
        <v/>
      </c>
      <c r="I2408" s="42"/>
      <c r="J2408" s="42"/>
      <c r="K2408" s="42"/>
      <c r="L2408" s="41" t="str">
        <f t="shared" si="375"/>
        <v/>
      </c>
      <c r="M2408" s="41" t="str">
        <f t="shared" si="376"/>
        <v/>
      </c>
      <c r="N2408" s="22" t="str">
        <f t="shared" si="373"/>
        <v xml:space="preserve"> </v>
      </c>
      <c r="O2408" s="22" t="str">
        <f t="shared" si="372"/>
        <v/>
      </c>
      <c r="P2408" s="22" t="str">
        <f t="shared" si="374"/>
        <v/>
      </c>
      <c r="Q2408" s="22" t="str">
        <f t="shared" si="371"/>
        <v>D2</v>
      </c>
    </row>
    <row r="2409" spans="1:17" x14ac:dyDescent="0.25">
      <c r="A2409" s="125" t="str">
        <f t="shared" si="377"/>
        <v/>
      </c>
      <c r="B2409" s="123" t="str">
        <f t="shared" si="378"/>
        <v/>
      </c>
      <c r="C2409" s="125" t="str">
        <f t="shared" si="379"/>
        <v/>
      </c>
      <c r="D2409" s="42"/>
      <c r="E2409" s="23" t="str">
        <f>IF(D2409="","",VLOOKUP(D2409,MASTERLIST!$A:$E,3,FALSE))</f>
        <v/>
      </c>
      <c r="F2409" s="23" t="str">
        <f>IF(D2409="","",VLOOKUP(D2409,MASTERLIST!$A:$E,4,FALSE))</f>
        <v/>
      </c>
      <c r="G2409" s="23" t="str">
        <f>IF(D2409="","",VLOOKUP(D2409,MASTERLIST!$A:$E,5,FALSE))</f>
        <v/>
      </c>
      <c r="H2409" s="23" t="str">
        <f>IF(D2409="","",VLOOKUP(D2409,MASTERLIST!$A:$E,2,FALSE))</f>
        <v/>
      </c>
      <c r="I2409" s="42"/>
      <c r="J2409" s="42"/>
      <c r="K2409" s="42"/>
      <c r="L2409" s="41" t="str">
        <f t="shared" si="375"/>
        <v/>
      </c>
      <c r="M2409" s="41" t="str">
        <f t="shared" si="376"/>
        <v/>
      </c>
      <c r="N2409" s="22" t="str">
        <f t="shared" si="373"/>
        <v xml:space="preserve"> </v>
      </c>
      <c r="O2409" s="22" t="str">
        <f t="shared" si="372"/>
        <v/>
      </c>
      <c r="P2409" s="22" t="str">
        <f t="shared" si="374"/>
        <v/>
      </c>
      <c r="Q2409" s="22" t="str">
        <f t="shared" si="371"/>
        <v>D2</v>
      </c>
    </row>
    <row r="2410" spans="1:17" x14ac:dyDescent="0.25">
      <c r="A2410" s="125" t="str">
        <f t="shared" si="377"/>
        <v/>
      </c>
      <c r="B2410" s="123" t="str">
        <f t="shared" si="378"/>
        <v/>
      </c>
      <c r="C2410" s="125" t="str">
        <f t="shared" si="379"/>
        <v/>
      </c>
      <c r="D2410" s="42"/>
      <c r="E2410" s="23" t="str">
        <f>IF(D2410="","",VLOOKUP(D2410,MASTERLIST!$A:$E,3,FALSE))</f>
        <v/>
      </c>
      <c r="F2410" s="23" t="str">
        <f>IF(D2410="","",VLOOKUP(D2410,MASTERLIST!$A:$E,4,FALSE))</f>
        <v/>
      </c>
      <c r="G2410" s="23" t="str">
        <f>IF(D2410="","",VLOOKUP(D2410,MASTERLIST!$A:$E,5,FALSE))</f>
        <v/>
      </c>
      <c r="H2410" s="23" t="str">
        <f>IF(D2410="","",VLOOKUP(D2410,MASTERLIST!$A:$E,2,FALSE))</f>
        <v/>
      </c>
      <c r="I2410" s="42"/>
      <c r="J2410" s="42"/>
      <c r="K2410" s="42"/>
      <c r="L2410" s="41" t="str">
        <f t="shared" si="375"/>
        <v/>
      </c>
      <c r="M2410" s="41" t="str">
        <f t="shared" si="376"/>
        <v/>
      </c>
      <c r="N2410" s="22" t="str">
        <f t="shared" si="373"/>
        <v xml:space="preserve"> </v>
      </c>
      <c r="O2410" s="22" t="str">
        <f t="shared" si="372"/>
        <v/>
      </c>
      <c r="P2410" s="22" t="str">
        <f t="shared" si="374"/>
        <v/>
      </c>
      <c r="Q2410" s="22" t="str">
        <f t="shared" si="371"/>
        <v>D2</v>
      </c>
    </row>
    <row r="2411" spans="1:17" x14ac:dyDescent="0.25">
      <c r="A2411" s="125" t="str">
        <f t="shared" si="377"/>
        <v/>
      </c>
      <c r="B2411" s="123" t="str">
        <f t="shared" si="378"/>
        <v/>
      </c>
      <c r="C2411" s="125" t="str">
        <f t="shared" si="379"/>
        <v/>
      </c>
      <c r="D2411" s="42"/>
      <c r="E2411" s="23" t="str">
        <f>IF(D2411="","",VLOOKUP(D2411,MASTERLIST!$A:$E,3,FALSE))</f>
        <v/>
      </c>
      <c r="F2411" s="23" t="str">
        <f>IF(D2411="","",VLOOKUP(D2411,MASTERLIST!$A:$E,4,FALSE))</f>
        <v/>
      </c>
      <c r="G2411" s="23" t="str">
        <f>IF(D2411="","",VLOOKUP(D2411,MASTERLIST!$A:$E,5,FALSE))</f>
        <v/>
      </c>
      <c r="H2411" s="23" t="str">
        <f>IF(D2411="","",VLOOKUP(D2411,MASTERLIST!$A:$E,2,FALSE))</f>
        <v/>
      </c>
      <c r="I2411" s="42"/>
      <c r="J2411" s="42"/>
      <c r="K2411" s="42"/>
      <c r="L2411" s="41" t="str">
        <f t="shared" si="375"/>
        <v/>
      </c>
      <c r="M2411" s="41" t="str">
        <f t="shared" si="376"/>
        <v/>
      </c>
      <c r="N2411" s="22" t="str">
        <f t="shared" si="373"/>
        <v xml:space="preserve"> </v>
      </c>
      <c r="O2411" s="22" t="str">
        <f t="shared" si="372"/>
        <v/>
      </c>
      <c r="P2411" s="22" t="str">
        <f t="shared" si="374"/>
        <v/>
      </c>
      <c r="Q2411" s="22" t="str">
        <f t="shared" si="371"/>
        <v>D2</v>
      </c>
    </row>
    <row r="2412" spans="1:17" x14ac:dyDescent="0.25">
      <c r="A2412" s="125" t="str">
        <f t="shared" si="377"/>
        <v/>
      </c>
      <c r="B2412" s="123" t="str">
        <f t="shared" si="378"/>
        <v/>
      </c>
      <c r="C2412" s="125" t="str">
        <f t="shared" si="379"/>
        <v/>
      </c>
      <c r="D2412" s="42"/>
      <c r="E2412" s="23" t="str">
        <f>IF(D2412="","",VLOOKUP(D2412,MASTERLIST!$A:$E,3,FALSE))</f>
        <v/>
      </c>
      <c r="F2412" s="23" t="str">
        <f>IF(D2412="","",VLOOKUP(D2412,MASTERLIST!$A:$E,4,FALSE))</f>
        <v/>
      </c>
      <c r="G2412" s="23" t="str">
        <f>IF(D2412="","",VLOOKUP(D2412,MASTERLIST!$A:$E,5,FALSE))</f>
        <v/>
      </c>
      <c r="H2412" s="23" t="str">
        <f>IF(D2412="","",VLOOKUP(D2412,MASTERLIST!$A:$E,2,FALSE))</f>
        <v/>
      </c>
      <c r="I2412" s="42"/>
      <c r="J2412" s="42"/>
      <c r="K2412" s="42"/>
      <c r="L2412" s="41" t="str">
        <f t="shared" si="375"/>
        <v/>
      </c>
      <c r="M2412" s="41" t="str">
        <f t="shared" si="376"/>
        <v/>
      </c>
      <c r="N2412" s="22" t="str">
        <f t="shared" si="373"/>
        <v xml:space="preserve"> </v>
      </c>
      <c r="O2412" s="22" t="str">
        <f t="shared" si="372"/>
        <v/>
      </c>
      <c r="P2412" s="22" t="str">
        <f t="shared" si="374"/>
        <v/>
      </c>
      <c r="Q2412" s="22" t="str">
        <f t="shared" si="371"/>
        <v>D2</v>
      </c>
    </row>
    <row r="2413" spans="1:17" x14ac:dyDescent="0.25">
      <c r="A2413" s="125" t="str">
        <f t="shared" si="377"/>
        <v/>
      </c>
      <c r="B2413" s="123" t="str">
        <f t="shared" si="378"/>
        <v/>
      </c>
      <c r="C2413" s="125" t="str">
        <f t="shared" si="379"/>
        <v/>
      </c>
      <c r="D2413" s="42"/>
      <c r="E2413" s="23" t="str">
        <f>IF(D2413="","",VLOOKUP(D2413,MASTERLIST!$A:$E,3,FALSE))</f>
        <v/>
      </c>
      <c r="F2413" s="23" t="str">
        <f>IF(D2413="","",VLOOKUP(D2413,MASTERLIST!$A:$E,4,FALSE))</f>
        <v/>
      </c>
      <c r="G2413" s="23" t="str">
        <f>IF(D2413="","",VLOOKUP(D2413,MASTERLIST!$A:$E,5,FALSE))</f>
        <v/>
      </c>
      <c r="H2413" s="23" t="str">
        <f>IF(D2413="","",VLOOKUP(D2413,MASTERLIST!$A:$E,2,FALSE))</f>
        <v/>
      </c>
      <c r="I2413" s="42"/>
      <c r="J2413" s="42"/>
      <c r="K2413" s="42"/>
      <c r="L2413" s="41" t="str">
        <f t="shared" si="375"/>
        <v/>
      </c>
      <c r="M2413" s="41" t="str">
        <f t="shared" si="376"/>
        <v/>
      </c>
      <c r="N2413" s="22" t="str">
        <f t="shared" si="373"/>
        <v xml:space="preserve"> </v>
      </c>
      <c r="O2413" s="22" t="str">
        <f t="shared" si="372"/>
        <v/>
      </c>
      <c r="P2413" s="22" t="str">
        <f t="shared" si="374"/>
        <v/>
      </c>
      <c r="Q2413" s="22" t="str">
        <f t="shared" si="371"/>
        <v>D2</v>
      </c>
    </row>
    <row r="2414" spans="1:17" x14ac:dyDescent="0.25">
      <c r="A2414" s="125" t="str">
        <f t="shared" si="377"/>
        <v/>
      </c>
      <c r="B2414" s="123" t="str">
        <f t="shared" si="378"/>
        <v/>
      </c>
      <c r="C2414" s="125" t="str">
        <f t="shared" si="379"/>
        <v/>
      </c>
      <c r="D2414" s="42"/>
      <c r="E2414" s="23" t="str">
        <f>IF(D2414="","",VLOOKUP(D2414,MASTERLIST!$A:$E,3,FALSE))</f>
        <v/>
      </c>
      <c r="F2414" s="23" t="str">
        <f>IF(D2414="","",VLOOKUP(D2414,MASTERLIST!$A:$E,4,FALSE))</f>
        <v/>
      </c>
      <c r="G2414" s="23" t="str">
        <f>IF(D2414="","",VLOOKUP(D2414,MASTERLIST!$A:$E,5,FALSE))</f>
        <v/>
      </c>
      <c r="H2414" s="23" t="str">
        <f>IF(D2414="","",VLOOKUP(D2414,MASTERLIST!$A:$E,2,FALSE))</f>
        <v/>
      </c>
      <c r="I2414" s="42"/>
      <c r="J2414" s="42"/>
      <c r="K2414" s="42"/>
      <c r="L2414" s="41" t="str">
        <f t="shared" si="375"/>
        <v/>
      </c>
      <c r="M2414" s="41" t="str">
        <f t="shared" si="376"/>
        <v/>
      </c>
      <c r="N2414" s="22" t="str">
        <f t="shared" si="373"/>
        <v xml:space="preserve"> </v>
      </c>
      <c r="O2414" s="22" t="str">
        <f t="shared" si="372"/>
        <v/>
      </c>
      <c r="P2414" s="22" t="str">
        <f t="shared" si="374"/>
        <v/>
      </c>
      <c r="Q2414" s="22" t="str">
        <f t="shared" si="371"/>
        <v>D2</v>
      </c>
    </row>
    <row r="2415" spans="1:17" x14ac:dyDescent="0.25">
      <c r="A2415" s="125" t="str">
        <f t="shared" si="377"/>
        <v/>
      </c>
      <c r="B2415" s="123" t="str">
        <f t="shared" si="378"/>
        <v/>
      </c>
      <c r="C2415" s="125" t="str">
        <f t="shared" si="379"/>
        <v/>
      </c>
      <c r="D2415" s="42"/>
      <c r="E2415" s="23" t="str">
        <f>IF(D2415="","",VLOOKUP(D2415,MASTERLIST!$A:$E,3,FALSE))</f>
        <v/>
      </c>
      <c r="F2415" s="23" t="str">
        <f>IF(D2415="","",VLOOKUP(D2415,MASTERLIST!$A:$E,4,FALSE))</f>
        <v/>
      </c>
      <c r="G2415" s="23" t="str">
        <f>IF(D2415="","",VLOOKUP(D2415,MASTERLIST!$A:$E,5,FALSE))</f>
        <v/>
      </c>
      <c r="H2415" s="23" t="str">
        <f>IF(D2415="","",VLOOKUP(D2415,MASTERLIST!$A:$E,2,FALSE))</f>
        <v/>
      </c>
      <c r="I2415" s="42"/>
      <c r="J2415" s="42"/>
      <c r="K2415" s="42"/>
      <c r="L2415" s="41" t="str">
        <f t="shared" si="375"/>
        <v/>
      </c>
      <c r="M2415" s="41" t="str">
        <f t="shared" si="376"/>
        <v/>
      </c>
      <c r="N2415" s="22" t="str">
        <f t="shared" si="373"/>
        <v xml:space="preserve"> </v>
      </c>
      <c r="O2415" s="22" t="str">
        <f t="shared" si="372"/>
        <v/>
      </c>
      <c r="P2415" s="22" t="str">
        <f t="shared" si="374"/>
        <v/>
      </c>
      <c r="Q2415" s="22" t="str">
        <f t="shared" si="371"/>
        <v>D2</v>
      </c>
    </row>
    <row r="2416" spans="1:17" x14ac:dyDescent="0.25">
      <c r="A2416" s="125" t="str">
        <f t="shared" si="377"/>
        <v/>
      </c>
      <c r="B2416" s="123" t="str">
        <f t="shared" si="378"/>
        <v/>
      </c>
      <c r="C2416" s="125" t="str">
        <f t="shared" si="379"/>
        <v/>
      </c>
      <c r="D2416" s="42"/>
      <c r="E2416" s="23" t="str">
        <f>IF(D2416="","",VLOOKUP(D2416,MASTERLIST!$A:$E,3,FALSE))</f>
        <v/>
      </c>
      <c r="F2416" s="23" t="str">
        <f>IF(D2416="","",VLOOKUP(D2416,MASTERLIST!$A:$E,4,FALSE))</f>
        <v/>
      </c>
      <c r="G2416" s="23" t="str">
        <f>IF(D2416="","",VLOOKUP(D2416,MASTERLIST!$A:$E,5,FALSE))</f>
        <v/>
      </c>
      <c r="H2416" s="23" t="str">
        <f>IF(D2416="","",VLOOKUP(D2416,MASTERLIST!$A:$E,2,FALSE))</f>
        <v/>
      </c>
      <c r="I2416" s="42"/>
      <c r="J2416" s="42"/>
      <c r="K2416" s="42"/>
      <c r="L2416" s="41" t="str">
        <f t="shared" si="375"/>
        <v/>
      </c>
      <c r="M2416" s="41" t="str">
        <f t="shared" si="376"/>
        <v/>
      </c>
      <c r="N2416" s="22" t="str">
        <f t="shared" si="373"/>
        <v xml:space="preserve"> </v>
      </c>
      <c r="O2416" s="22" t="str">
        <f t="shared" si="372"/>
        <v/>
      </c>
      <c r="P2416" s="22" t="str">
        <f t="shared" si="374"/>
        <v/>
      </c>
      <c r="Q2416" s="22" t="str">
        <f t="shared" si="371"/>
        <v>D2</v>
      </c>
    </row>
    <row r="2417" spans="1:17" x14ac:dyDescent="0.25">
      <c r="A2417" s="125" t="str">
        <f t="shared" si="377"/>
        <v/>
      </c>
      <c r="B2417" s="123" t="str">
        <f t="shared" si="378"/>
        <v/>
      </c>
      <c r="C2417" s="125" t="str">
        <f t="shared" si="379"/>
        <v/>
      </c>
      <c r="D2417" s="42"/>
      <c r="E2417" s="23" t="str">
        <f>IF(D2417="","",VLOOKUP(D2417,MASTERLIST!$A:$E,3,FALSE))</f>
        <v/>
      </c>
      <c r="F2417" s="23" t="str">
        <f>IF(D2417="","",VLOOKUP(D2417,MASTERLIST!$A:$E,4,FALSE))</f>
        <v/>
      </c>
      <c r="G2417" s="23" t="str">
        <f>IF(D2417="","",VLOOKUP(D2417,MASTERLIST!$A:$E,5,FALSE))</f>
        <v/>
      </c>
      <c r="H2417" s="23" t="str">
        <f>IF(D2417="","",VLOOKUP(D2417,MASTERLIST!$A:$E,2,FALSE))</f>
        <v/>
      </c>
      <c r="I2417" s="42"/>
      <c r="J2417" s="42"/>
      <c r="K2417" s="42"/>
      <c r="L2417" s="41" t="str">
        <f t="shared" si="375"/>
        <v/>
      </c>
      <c r="M2417" s="41" t="str">
        <f t="shared" si="376"/>
        <v/>
      </c>
      <c r="N2417" s="22" t="str">
        <f t="shared" si="373"/>
        <v xml:space="preserve"> </v>
      </c>
      <c r="O2417" s="22" t="str">
        <f t="shared" si="372"/>
        <v/>
      </c>
      <c r="P2417" s="22" t="str">
        <f t="shared" si="374"/>
        <v/>
      </c>
      <c r="Q2417" s="22" t="str">
        <f t="shared" si="371"/>
        <v>D2</v>
      </c>
    </row>
    <row r="2418" spans="1:17" x14ac:dyDescent="0.25">
      <c r="A2418" s="125" t="str">
        <f t="shared" si="377"/>
        <v/>
      </c>
      <c r="B2418" s="123" t="str">
        <f t="shared" si="378"/>
        <v/>
      </c>
      <c r="C2418" s="125" t="str">
        <f t="shared" si="379"/>
        <v/>
      </c>
      <c r="D2418" s="42"/>
      <c r="E2418" s="23" t="str">
        <f>IF(D2418="","",VLOOKUP(D2418,MASTERLIST!$A:$E,3,FALSE))</f>
        <v/>
      </c>
      <c r="F2418" s="23" t="str">
        <f>IF(D2418="","",VLOOKUP(D2418,MASTERLIST!$A:$E,4,FALSE))</f>
        <v/>
      </c>
      <c r="G2418" s="23" t="str">
        <f>IF(D2418="","",VLOOKUP(D2418,MASTERLIST!$A:$E,5,FALSE))</f>
        <v/>
      </c>
      <c r="H2418" s="23" t="str">
        <f>IF(D2418="","",VLOOKUP(D2418,MASTERLIST!$A:$E,2,FALSE))</f>
        <v/>
      </c>
      <c r="I2418" s="42"/>
      <c r="J2418" s="42"/>
      <c r="K2418" s="42"/>
      <c r="L2418" s="41" t="str">
        <f t="shared" si="375"/>
        <v/>
      </c>
      <c r="M2418" s="41" t="str">
        <f t="shared" si="376"/>
        <v/>
      </c>
      <c r="N2418" s="22" t="str">
        <f t="shared" si="373"/>
        <v xml:space="preserve"> </v>
      </c>
      <c r="O2418" s="22" t="str">
        <f t="shared" si="372"/>
        <v/>
      </c>
      <c r="P2418" s="22" t="str">
        <f t="shared" si="374"/>
        <v/>
      </c>
      <c r="Q2418" s="22" t="str">
        <f t="shared" si="371"/>
        <v>D2</v>
      </c>
    </row>
    <row r="2419" spans="1:17" x14ac:dyDescent="0.25">
      <c r="A2419" s="125" t="str">
        <f t="shared" si="377"/>
        <v/>
      </c>
      <c r="B2419" s="123" t="str">
        <f t="shared" si="378"/>
        <v/>
      </c>
      <c r="C2419" s="125" t="str">
        <f t="shared" si="379"/>
        <v/>
      </c>
      <c r="D2419" s="42"/>
      <c r="E2419" s="23" t="str">
        <f>IF(D2419="","",VLOOKUP(D2419,MASTERLIST!$A:$E,3,FALSE))</f>
        <v/>
      </c>
      <c r="F2419" s="23" t="str">
        <f>IF(D2419="","",VLOOKUP(D2419,MASTERLIST!$A:$E,4,FALSE))</f>
        <v/>
      </c>
      <c r="G2419" s="23" t="str">
        <f>IF(D2419="","",VLOOKUP(D2419,MASTERLIST!$A:$E,5,FALSE))</f>
        <v/>
      </c>
      <c r="H2419" s="23" t="str">
        <f>IF(D2419="","",VLOOKUP(D2419,MASTERLIST!$A:$E,2,FALSE))</f>
        <v/>
      </c>
      <c r="I2419" s="42"/>
      <c r="J2419" s="42"/>
      <c r="K2419" s="42"/>
      <c r="L2419" s="41" t="str">
        <f t="shared" si="375"/>
        <v/>
      </c>
      <c r="M2419" s="41" t="str">
        <f t="shared" si="376"/>
        <v/>
      </c>
      <c r="N2419" s="22" t="str">
        <f t="shared" si="373"/>
        <v xml:space="preserve"> </v>
      </c>
      <c r="O2419" s="22" t="str">
        <f t="shared" si="372"/>
        <v/>
      </c>
      <c r="P2419" s="22" t="str">
        <f t="shared" si="374"/>
        <v/>
      </c>
      <c r="Q2419" s="22" t="str">
        <f t="shared" si="371"/>
        <v>D2</v>
      </c>
    </row>
    <row r="2420" spans="1:17" x14ac:dyDescent="0.25">
      <c r="A2420" s="125" t="str">
        <f t="shared" si="377"/>
        <v/>
      </c>
      <c r="B2420" s="123" t="str">
        <f t="shared" si="378"/>
        <v/>
      </c>
      <c r="C2420" s="125" t="str">
        <f t="shared" si="379"/>
        <v/>
      </c>
      <c r="D2420" s="42"/>
      <c r="E2420" s="23" t="str">
        <f>IF(D2420="","",VLOOKUP(D2420,MASTERLIST!$A:$E,3,FALSE))</f>
        <v/>
      </c>
      <c r="F2420" s="23" t="str">
        <f>IF(D2420="","",VLOOKUP(D2420,MASTERLIST!$A:$E,4,FALSE))</f>
        <v/>
      </c>
      <c r="G2420" s="23" t="str">
        <f>IF(D2420="","",VLOOKUP(D2420,MASTERLIST!$A:$E,5,FALSE))</f>
        <v/>
      </c>
      <c r="H2420" s="23" t="str">
        <f>IF(D2420="","",VLOOKUP(D2420,MASTERLIST!$A:$E,2,FALSE))</f>
        <v/>
      </c>
      <c r="I2420" s="42"/>
      <c r="J2420" s="42"/>
      <c r="K2420" s="42"/>
      <c r="L2420" s="41" t="str">
        <f t="shared" si="375"/>
        <v/>
      </c>
      <c r="M2420" s="41" t="str">
        <f t="shared" si="376"/>
        <v/>
      </c>
      <c r="N2420" s="22" t="str">
        <f t="shared" si="373"/>
        <v xml:space="preserve"> </v>
      </c>
      <c r="O2420" s="22" t="str">
        <f t="shared" si="372"/>
        <v/>
      </c>
      <c r="P2420" s="22" t="str">
        <f t="shared" si="374"/>
        <v/>
      </c>
      <c r="Q2420" s="22" t="str">
        <f t="shared" si="371"/>
        <v>D2</v>
      </c>
    </row>
    <row r="2421" spans="1:17" x14ac:dyDescent="0.25">
      <c r="A2421" s="125" t="str">
        <f t="shared" si="377"/>
        <v/>
      </c>
      <c r="B2421" s="123" t="str">
        <f t="shared" si="378"/>
        <v/>
      </c>
      <c r="C2421" s="125" t="str">
        <f t="shared" si="379"/>
        <v/>
      </c>
      <c r="D2421" s="42"/>
      <c r="E2421" s="23" t="str">
        <f>IF(D2421="","",VLOOKUP(D2421,MASTERLIST!$A:$E,3,FALSE))</f>
        <v/>
      </c>
      <c r="F2421" s="23" t="str">
        <f>IF(D2421="","",VLOOKUP(D2421,MASTERLIST!$A:$E,4,FALSE))</f>
        <v/>
      </c>
      <c r="G2421" s="23" t="str">
        <f>IF(D2421="","",VLOOKUP(D2421,MASTERLIST!$A:$E,5,FALSE))</f>
        <v/>
      </c>
      <c r="H2421" s="23" t="str">
        <f>IF(D2421="","",VLOOKUP(D2421,MASTERLIST!$A:$E,2,FALSE))</f>
        <v/>
      </c>
      <c r="I2421" s="42"/>
      <c r="J2421" s="42"/>
      <c r="K2421" s="42"/>
      <c r="L2421" s="41" t="str">
        <f t="shared" si="375"/>
        <v/>
      </c>
      <c r="M2421" s="41" t="str">
        <f t="shared" si="376"/>
        <v/>
      </c>
      <c r="N2421" s="22" t="str">
        <f t="shared" si="373"/>
        <v xml:space="preserve"> </v>
      </c>
      <c r="O2421" s="22" t="str">
        <f t="shared" si="372"/>
        <v/>
      </c>
      <c r="P2421" s="22" t="str">
        <f t="shared" si="374"/>
        <v/>
      </c>
      <c r="Q2421" s="22" t="str">
        <f t="shared" si="371"/>
        <v>D2</v>
      </c>
    </row>
    <row r="2422" spans="1:17" x14ac:dyDescent="0.25">
      <c r="A2422" s="125" t="str">
        <f t="shared" si="377"/>
        <v/>
      </c>
      <c r="B2422" s="123" t="str">
        <f t="shared" si="378"/>
        <v/>
      </c>
      <c r="C2422" s="125" t="str">
        <f t="shared" si="379"/>
        <v/>
      </c>
      <c r="D2422" s="42"/>
      <c r="E2422" s="23" t="str">
        <f>IF(D2422="","",VLOOKUP(D2422,MASTERLIST!$A:$E,3,FALSE))</f>
        <v/>
      </c>
      <c r="F2422" s="23" t="str">
        <f>IF(D2422="","",VLOOKUP(D2422,MASTERLIST!$A:$E,4,FALSE))</f>
        <v/>
      </c>
      <c r="G2422" s="23" t="str">
        <f>IF(D2422="","",VLOOKUP(D2422,MASTERLIST!$A:$E,5,FALSE))</f>
        <v/>
      </c>
      <c r="H2422" s="23" t="str">
        <f>IF(D2422="","",VLOOKUP(D2422,MASTERLIST!$A:$E,2,FALSE))</f>
        <v/>
      </c>
      <c r="I2422" s="42"/>
      <c r="J2422" s="42"/>
      <c r="K2422" s="42"/>
      <c r="L2422" s="41" t="str">
        <f t="shared" si="375"/>
        <v/>
      </c>
      <c r="M2422" s="41" t="str">
        <f t="shared" si="376"/>
        <v/>
      </c>
      <c r="N2422" s="22" t="str">
        <f t="shared" si="373"/>
        <v xml:space="preserve"> </v>
      </c>
      <c r="O2422" s="22" t="str">
        <f t="shared" si="372"/>
        <v/>
      </c>
      <c r="P2422" s="22" t="str">
        <f t="shared" si="374"/>
        <v/>
      </c>
      <c r="Q2422" s="22" t="str">
        <f t="shared" si="371"/>
        <v>D2</v>
      </c>
    </row>
    <row r="2423" spans="1:17" x14ac:dyDescent="0.25">
      <c r="A2423" s="125" t="str">
        <f t="shared" si="377"/>
        <v/>
      </c>
      <c r="B2423" s="123" t="str">
        <f t="shared" si="378"/>
        <v/>
      </c>
      <c r="C2423" s="125" t="str">
        <f t="shared" si="379"/>
        <v/>
      </c>
      <c r="D2423" s="42"/>
      <c r="E2423" s="23" t="str">
        <f>IF(D2423="","",VLOOKUP(D2423,MASTERLIST!$A:$E,3,FALSE))</f>
        <v/>
      </c>
      <c r="F2423" s="23" t="str">
        <f>IF(D2423="","",VLOOKUP(D2423,MASTERLIST!$A:$E,4,FALSE))</f>
        <v/>
      </c>
      <c r="G2423" s="23" t="str">
        <f>IF(D2423="","",VLOOKUP(D2423,MASTERLIST!$A:$E,5,FALSE))</f>
        <v/>
      </c>
      <c r="H2423" s="23" t="str">
        <f>IF(D2423="","",VLOOKUP(D2423,MASTERLIST!$A:$E,2,FALSE))</f>
        <v/>
      </c>
      <c r="I2423" s="42"/>
      <c r="J2423" s="42"/>
      <c r="K2423" s="42"/>
      <c r="L2423" s="41" t="str">
        <f t="shared" si="375"/>
        <v/>
      </c>
      <c r="M2423" s="41" t="str">
        <f t="shared" si="376"/>
        <v/>
      </c>
      <c r="N2423" s="22" t="str">
        <f t="shared" si="373"/>
        <v xml:space="preserve"> </v>
      </c>
      <c r="O2423" s="22" t="str">
        <f t="shared" si="372"/>
        <v/>
      </c>
      <c r="P2423" s="22" t="str">
        <f t="shared" si="374"/>
        <v/>
      </c>
      <c r="Q2423" s="22" t="str">
        <f t="shared" si="371"/>
        <v>D2</v>
      </c>
    </row>
    <row r="2424" spans="1:17" x14ac:dyDescent="0.25">
      <c r="A2424" s="125" t="str">
        <f t="shared" si="377"/>
        <v/>
      </c>
      <c r="B2424" s="123" t="str">
        <f t="shared" si="378"/>
        <v/>
      </c>
      <c r="C2424" s="125" t="str">
        <f t="shared" si="379"/>
        <v/>
      </c>
      <c r="D2424" s="42"/>
      <c r="E2424" s="23" t="str">
        <f>IF(D2424="","",VLOOKUP(D2424,MASTERLIST!$A:$E,3,FALSE))</f>
        <v/>
      </c>
      <c r="F2424" s="23" t="str">
        <f>IF(D2424="","",VLOOKUP(D2424,MASTERLIST!$A:$E,4,FALSE))</f>
        <v/>
      </c>
      <c r="G2424" s="23" t="str">
        <f>IF(D2424="","",VLOOKUP(D2424,MASTERLIST!$A:$E,5,FALSE))</f>
        <v/>
      </c>
      <c r="H2424" s="23" t="str">
        <f>IF(D2424="","",VLOOKUP(D2424,MASTERLIST!$A:$E,2,FALSE))</f>
        <v/>
      </c>
      <c r="I2424" s="42"/>
      <c r="J2424" s="42"/>
      <c r="K2424" s="42"/>
      <c r="L2424" s="41" t="str">
        <f t="shared" si="375"/>
        <v/>
      </c>
      <c r="M2424" s="41" t="str">
        <f t="shared" si="376"/>
        <v/>
      </c>
      <c r="N2424" s="22" t="str">
        <f t="shared" si="373"/>
        <v xml:space="preserve"> </v>
      </c>
      <c r="O2424" s="22" t="str">
        <f t="shared" si="372"/>
        <v/>
      </c>
      <c r="P2424" s="22" t="str">
        <f t="shared" si="374"/>
        <v/>
      </c>
      <c r="Q2424" s="22" t="str">
        <f t="shared" si="371"/>
        <v>D2</v>
      </c>
    </row>
    <row r="2425" spans="1:17" x14ac:dyDescent="0.25">
      <c r="A2425" s="125" t="str">
        <f t="shared" si="377"/>
        <v/>
      </c>
      <c r="B2425" s="123" t="str">
        <f t="shared" si="378"/>
        <v/>
      </c>
      <c r="C2425" s="125" t="str">
        <f t="shared" si="379"/>
        <v/>
      </c>
      <c r="D2425" s="42"/>
      <c r="E2425" s="23" t="str">
        <f>IF(D2425="","",VLOOKUP(D2425,MASTERLIST!$A:$E,3,FALSE))</f>
        <v/>
      </c>
      <c r="F2425" s="23" t="str">
        <f>IF(D2425="","",VLOOKUP(D2425,MASTERLIST!$A:$E,4,FALSE))</f>
        <v/>
      </c>
      <c r="G2425" s="23" t="str">
        <f>IF(D2425="","",VLOOKUP(D2425,MASTERLIST!$A:$E,5,FALSE))</f>
        <v/>
      </c>
      <c r="H2425" s="23" t="str">
        <f>IF(D2425="","",VLOOKUP(D2425,MASTERLIST!$A:$E,2,FALSE))</f>
        <v/>
      </c>
      <c r="I2425" s="42"/>
      <c r="J2425" s="42"/>
      <c r="K2425" s="42"/>
      <c r="L2425" s="41" t="str">
        <f t="shared" si="375"/>
        <v/>
      </c>
      <c r="M2425" s="41" t="str">
        <f t="shared" si="376"/>
        <v/>
      </c>
      <c r="N2425" s="22" t="str">
        <f t="shared" si="373"/>
        <v xml:space="preserve"> </v>
      </c>
      <c r="O2425" s="22" t="str">
        <f t="shared" si="372"/>
        <v/>
      </c>
      <c r="P2425" s="22" t="str">
        <f t="shared" si="374"/>
        <v/>
      </c>
      <c r="Q2425" s="22" t="str">
        <f t="shared" si="371"/>
        <v>D2</v>
      </c>
    </row>
    <row r="2426" spans="1:17" x14ac:dyDescent="0.25">
      <c r="A2426" s="125" t="str">
        <f t="shared" si="377"/>
        <v/>
      </c>
      <c r="B2426" s="123" t="str">
        <f t="shared" si="378"/>
        <v/>
      </c>
      <c r="C2426" s="125" t="str">
        <f t="shared" si="379"/>
        <v/>
      </c>
      <c r="D2426" s="42"/>
      <c r="E2426" s="23" t="str">
        <f>IF(D2426="","",VLOOKUP(D2426,MASTERLIST!$A:$E,3,FALSE))</f>
        <v/>
      </c>
      <c r="F2426" s="23" t="str">
        <f>IF(D2426="","",VLOOKUP(D2426,MASTERLIST!$A:$E,4,FALSE))</f>
        <v/>
      </c>
      <c r="G2426" s="23" t="str">
        <f>IF(D2426="","",VLOOKUP(D2426,MASTERLIST!$A:$E,5,FALSE))</f>
        <v/>
      </c>
      <c r="H2426" s="23" t="str">
        <f>IF(D2426="","",VLOOKUP(D2426,MASTERLIST!$A:$E,2,FALSE))</f>
        <v/>
      </c>
      <c r="I2426" s="42"/>
      <c r="J2426" s="42"/>
      <c r="K2426" s="42"/>
      <c r="L2426" s="41" t="str">
        <f t="shared" si="375"/>
        <v/>
      </c>
      <c r="M2426" s="41" t="str">
        <f t="shared" si="376"/>
        <v/>
      </c>
      <c r="N2426" s="22" t="str">
        <f t="shared" si="373"/>
        <v xml:space="preserve"> </v>
      </c>
      <c r="O2426" s="22" t="str">
        <f t="shared" si="372"/>
        <v/>
      </c>
      <c r="P2426" s="22" t="str">
        <f t="shared" si="374"/>
        <v/>
      </c>
      <c r="Q2426" s="22" t="str">
        <f t="shared" si="371"/>
        <v>D2</v>
      </c>
    </row>
    <row r="2427" spans="1:17" x14ac:dyDescent="0.25">
      <c r="A2427" s="125" t="str">
        <f t="shared" si="377"/>
        <v/>
      </c>
      <c r="B2427" s="123" t="str">
        <f t="shared" si="378"/>
        <v/>
      </c>
      <c r="C2427" s="125" t="str">
        <f t="shared" si="379"/>
        <v/>
      </c>
      <c r="D2427" s="42"/>
      <c r="E2427" s="23" t="str">
        <f>IF(D2427="","",VLOOKUP(D2427,MASTERLIST!$A:$E,3,FALSE))</f>
        <v/>
      </c>
      <c r="F2427" s="23" t="str">
        <f>IF(D2427="","",VLOOKUP(D2427,MASTERLIST!$A:$E,4,FALSE))</f>
        <v/>
      </c>
      <c r="G2427" s="23" t="str">
        <f>IF(D2427="","",VLOOKUP(D2427,MASTERLIST!$A:$E,5,FALSE))</f>
        <v/>
      </c>
      <c r="H2427" s="23" t="str">
        <f>IF(D2427="","",VLOOKUP(D2427,MASTERLIST!$A:$E,2,FALSE))</f>
        <v/>
      </c>
      <c r="I2427" s="42"/>
      <c r="J2427" s="42"/>
      <c r="K2427" s="42"/>
      <c r="L2427" s="41" t="str">
        <f t="shared" si="375"/>
        <v/>
      </c>
      <c r="M2427" s="41" t="str">
        <f t="shared" si="376"/>
        <v/>
      </c>
      <c r="N2427" s="22" t="str">
        <f t="shared" si="373"/>
        <v xml:space="preserve"> </v>
      </c>
      <c r="O2427" s="22" t="str">
        <f t="shared" si="372"/>
        <v/>
      </c>
      <c r="P2427" s="22" t="str">
        <f t="shared" si="374"/>
        <v/>
      </c>
      <c r="Q2427" s="22" t="str">
        <f t="shared" si="371"/>
        <v>D2</v>
      </c>
    </row>
    <row r="2428" spans="1:17" x14ac:dyDescent="0.25">
      <c r="A2428" s="125" t="str">
        <f t="shared" si="377"/>
        <v/>
      </c>
      <c r="B2428" s="123" t="str">
        <f t="shared" si="378"/>
        <v/>
      </c>
      <c r="C2428" s="125" t="str">
        <f t="shared" si="379"/>
        <v/>
      </c>
      <c r="D2428" s="42"/>
      <c r="E2428" s="23" t="str">
        <f>IF(D2428="","",VLOOKUP(D2428,MASTERLIST!$A:$E,3,FALSE))</f>
        <v/>
      </c>
      <c r="F2428" s="23" t="str">
        <f>IF(D2428="","",VLOOKUP(D2428,MASTERLIST!$A:$E,4,FALSE))</f>
        <v/>
      </c>
      <c r="G2428" s="23" t="str">
        <f>IF(D2428="","",VLOOKUP(D2428,MASTERLIST!$A:$E,5,FALSE))</f>
        <v/>
      </c>
      <c r="H2428" s="23" t="str">
        <f>IF(D2428="","",VLOOKUP(D2428,MASTERLIST!$A:$E,2,FALSE))</f>
        <v/>
      </c>
      <c r="I2428" s="42"/>
      <c r="J2428" s="42"/>
      <c r="K2428" s="42"/>
      <c r="L2428" s="41" t="str">
        <f t="shared" si="375"/>
        <v/>
      </c>
      <c r="M2428" s="41" t="str">
        <f t="shared" si="376"/>
        <v/>
      </c>
      <c r="N2428" s="22" t="str">
        <f t="shared" si="373"/>
        <v xml:space="preserve"> </v>
      </c>
      <c r="O2428" s="22" t="str">
        <f t="shared" si="372"/>
        <v/>
      </c>
      <c r="P2428" s="22" t="str">
        <f t="shared" si="374"/>
        <v/>
      </c>
      <c r="Q2428" s="22" t="str">
        <f t="shared" si="371"/>
        <v>D2</v>
      </c>
    </row>
    <row r="2429" spans="1:17" x14ac:dyDescent="0.25">
      <c r="A2429" s="125" t="str">
        <f t="shared" si="377"/>
        <v/>
      </c>
      <c r="B2429" s="123" t="str">
        <f t="shared" si="378"/>
        <v/>
      </c>
      <c r="C2429" s="125" t="str">
        <f t="shared" si="379"/>
        <v/>
      </c>
      <c r="D2429" s="42"/>
      <c r="E2429" s="23" t="str">
        <f>IF(D2429="","",VLOOKUP(D2429,MASTERLIST!$A:$E,3,FALSE))</f>
        <v/>
      </c>
      <c r="F2429" s="23" t="str">
        <f>IF(D2429="","",VLOOKUP(D2429,MASTERLIST!$A:$E,4,FALSE))</f>
        <v/>
      </c>
      <c r="G2429" s="23" t="str">
        <f>IF(D2429="","",VLOOKUP(D2429,MASTERLIST!$A:$E,5,FALSE))</f>
        <v/>
      </c>
      <c r="H2429" s="23" t="str">
        <f>IF(D2429="","",VLOOKUP(D2429,MASTERLIST!$A:$E,2,FALSE))</f>
        <v/>
      </c>
      <c r="I2429" s="42"/>
      <c r="J2429" s="42"/>
      <c r="K2429" s="42"/>
      <c r="L2429" s="41" t="str">
        <f t="shared" si="375"/>
        <v/>
      </c>
      <c r="M2429" s="41" t="str">
        <f t="shared" si="376"/>
        <v/>
      </c>
      <c r="N2429" s="22" t="str">
        <f t="shared" si="373"/>
        <v xml:space="preserve"> </v>
      </c>
      <c r="O2429" s="22" t="str">
        <f t="shared" si="372"/>
        <v/>
      </c>
      <c r="P2429" s="22" t="str">
        <f t="shared" si="374"/>
        <v/>
      </c>
      <c r="Q2429" s="22" t="str">
        <f t="shared" si="371"/>
        <v>D2</v>
      </c>
    </row>
    <row r="2430" spans="1:17" x14ac:dyDescent="0.25">
      <c r="A2430" s="125" t="str">
        <f t="shared" si="377"/>
        <v/>
      </c>
      <c r="B2430" s="123" t="str">
        <f t="shared" si="378"/>
        <v/>
      </c>
      <c r="C2430" s="125" t="str">
        <f t="shared" si="379"/>
        <v/>
      </c>
      <c r="D2430" s="42"/>
      <c r="E2430" s="23" t="str">
        <f>IF(D2430="","",VLOOKUP(D2430,MASTERLIST!$A:$E,3,FALSE))</f>
        <v/>
      </c>
      <c r="F2430" s="23" t="str">
        <f>IF(D2430="","",VLOOKUP(D2430,MASTERLIST!$A:$E,4,FALSE))</f>
        <v/>
      </c>
      <c r="G2430" s="23" t="str">
        <f>IF(D2430="","",VLOOKUP(D2430,MASTERLIST!$A:$E,5,FALSE))</f>
        <v/>
      </c>
      <c r="H2430" s="23" t="str">
        <f>IF(D2430="","",VLOOKUP(D2430,MASTERLIST!$A:$E,2,FALSE))</f>
        <v/>
      </c>
      <c r="I2430" s="42"/>
      <c r="J2430" s="42"/>
      <c r="K2430" s="42"/>
      <c r="L2430" s="41" t="str">
        <f t="shared" si="375"/>
        <v/>
      </c>
      <c r="M2430" s="41" t="str">
        <f t="shared" si="376"/>
        <v/>
      </c>
      <c r="N2430" s="22" t="str">
        <f t="shared" si="373"/>
        <v xml:space="preserve"> </v>
      </c>
      <c r="O2430" s="22" t="str">
        <f t="shared" si="372"/>
        <v/>
      </c>
      <c r="P2430" s="22" t="str">
        <f t="shared" si="374"/>
        <v/>
      </c>
      <c r="Q2430" s="22" t="str">
        <f t="shared" si="371"/>
        <v>D2</v>
      </c>
    </row>
    <row r="2431" spans="1:17" x14ac:dyDescent="0.25">
      <c r="A2431" s="125" t="str">
        <f t="shared" si="377"/>
        <v/>
      </c>
      <c r="B2431" s="123" t="str">
        <f t="shared" si="378"/>
        <v/>
      </c>
      <c r="C2431" s="125" t="str">
        <f t="shared" si="379"/>
        <v/>
      </c>
      <c r="D2431" s="42"/>
      <c r="E2431" s="23" t="str">
        <f>IF(D2431="","",VLOOKUP(D2431,MASTERLIST!$A:$E,3,FALSE))</f>
        <v/>
      </c>
      <c r="F2431" s="23" t="str">
        <f>IF(D2431="","",VLOOKUP(D2431,MASTERLIST!$A:$E,4,FALSE))</f>
        <v/>
      </c>
      <c r="G2431" s="23" t="str">
        <f>IF(D2431="","",VLOOKUP(D2431,MASTERLIST!$A:$E,5,FALSE))</f>
        <v/>
      </c>
      <c r="H2431" s="23" t="str">
        <f>IF(D2431="","",VLOOKUP(D2431,MASTERLIST!$A:$E,2,FALSE))</f>
        <v/>
      </c>
      <c r="I2431" s="42"/>
      <c r="J2431" s="42"/>
      <c r="K2431" s="42"/>
      <c r="L2431" s="41" t="str">
        <f t="shared" si="375"/>
        <v/>
      </c>
      <c r="M2431" s="41" t="str">
        <f t="shared" si="376"/>
        <v/>
      </c>
      <c r="N2431" s="22" t="str">
        <f t="shared" si="373"/>
        <v xml:space="preserve"> </v>
      </c>
      <c r="O2431" s="22" t="str">
        <f t="shared" si="372"/>
        <v/>
      </c>
      <c r="P2431" s="22" t="str">
        <f t="shared" si="374"/>
        <v/>
      </c>
      <c r="Q2431" s="22" t="str">
        <f t="shared" si="371"/>
        <v>D2</v>
      </c>
    </row>
    <row r="2432" spans="1:17" x14ac:dyDescent="0.25">
      <c r="A2432" s="125" t="str">
        <f t="shared" si="377"/>
        <v/>
      </c>
      <c r="B2432" s="123" t="str">
        <f t="shared" si="378"/>
        <v/>
      </c>
      <c r="C2432" s="125" t="str">
        <f t="shared" si="379"/>
        <v/>
      </c>
      <c r="D2432" s="42"/>
      <c r="E2432" s="23" t="str">
        <f>IF(D2432="","",VLOOKUP(D2432,MASTERLIST!$A:$E,3,FALSE))</f>
        <v/>
      </c>
      <c r="F2432" s="23" t="str">
        <f>IF(D2432="","",VLOOKUP(D2432,MASTERLIST!$A:$E,4,FALSE))</f>
        <v/>
      </c>
      <c r="G2432" s="23" t="str">
        <f>IF(D2432="","",VLOOKUP(D2432,MASTERLIST!$A:$E,5,FALSE))</f>
        <v/>
      </c>
      <c r="H2432" s="23" t="str">
        <f>IF(D2432="","",VLOOKUP(D2432,MASTERLIST!$A:$E,2,FALSE))</f>
        <v/>
      </c>
      <c r="I2432" s="42"/>
      <c r="J2432" s="42"/>
      <c r="K2432" s="42"/>
      <c r="L2432" s="41" t="str">
        <f t="shared" si="375"/>
        <v/>
      </c>
      <c r="M2432" s="41" t="str">
        <f t="shared" si="376"/>
        <v/>
      </c>
      <c r="N2432" s="22" t="str">
        <f t="shared" si="373"/>
        <v xml:space="preserve"> </v>
      </c>
      <c r="O2432" s="22" t="str">
        <f t="shared" si="372"/>
        <v/>
      </c>
      <c r="P2432" s="22" t="str">
        <f t="shared" si="374"/>
        <v/>
      </c>
      <c r="Q2432" s="22" t="str">
        <f t="shared" si="371"/>
        <v>D2</v>
      </c>
    </row>
    <row r="2433" spans="1:17" x14ac:dyDescent="0.25">
      <c r="A2433" s="125" t="str">
        <f t="shared" si="377"/>
        <v/>
      </c>
      <c r="B2433" s="123" t="str">
        <f t="shared" si="378"/>
        <v/>
      </c>
      <c r="C2433" s="125" t="str">
        <f t="shared" si="379"/>
        <v/>
      </c>
      <c r="D2433" s="42"/>
      <c r="E2433" s="23" t="str">
        <f>IF(D2433="","",VLOOKUP(D2433,MASTERLIST!$A:$E,3,FALSE))</f>
        <v/>
      </c>
      <c r="F2433" s="23" t="str">
        <f>IF(D2433="","",VLOOKUP(D2433,MASTERLIST!$A:$E,4,FALSE))</f>
        <v/>
      </c>
      <c r="G2433" s="23" t="str">
        <f>IF(D2433="","",VLOOKUP(D2433,MASTERLIST!$A:$E,5,FALSE))</f>
        <v/>
      </c>
      <c r="H2433" s="23" t="str">
        <f>IF(D2433="","",VLOOKUP(D2433,MASTERLIST!$A:$E,2,FALSE))</f>
        <v/>
      </c>
      <c r="I2433" s="42"/>
      <c r="J2433" s="42"/>
      <c r="K2433" s="42"/>
      <c r="L2433" s="41" t="str">
        <f t="shared" si="375"/>
        <v/>
      </c>
      <c r="M2433" s="41" t="str">
        <f t="shared" si="376"/>
        <v/>
      </c>
      <c r="N2433" s="22" t="str">
        <f t="shared" si="373"/>
        <v xml:space="preserve"> </v>
      </c>
      <c r="O2433" s="22" t="str">
        <f t="shared" si="372"/>
        <v/>
      </c>
      <c r="P2433" s="22" t="str">
        <f t="shared" si="374"/>
        <v/>
      </c>
      <c r="Q2433" s="22" t="str">
        <f t="shared" si="371"/>
        <v>D2</v>
      </c>
    </row>
    <row r="2434" spans="1:17" x14ac:dyDescent="0.25">
      <c r="A2434" s="125" t="str">
        <f t="shared" si="377"/>
        <v/>
      </c>
      <c r="B2434" s="123" t="str">
        <f t="shared" si="378"/>
        <v/>
      </c>
      <c r="C2434" s="125" t="str">
        <f t="shared" si="379"/>
        <v/>
      </c>
      <c r="D2434" s="42"/>
      <c r="E2434" s="23" t="str">
        <f>IF(D2434="","",VLOOKUP(D2434,MASTERLIST!$A:$E,3,FALSE))</f>
        <v/>
      </c>
      <c r="F2434" s="23" t="str">
        <f>IF(D2434="","",VLOOKUP(D2434,MASTERLIST!$A:$E,4,FALSE))</f>
        <v/>
      </c>
      <c r="G2434" s="23" t="str">
        <f>IF(D2434="","",VLOOKUP(D2434,MASTERLIST!$A:$E,5,FALSE))</f>
        <v/>
      </c>
      <c r="H2434" s="23" t="str">
        <f>IF(D2434="","",VLOOKUP(D2434,MASTERLIST!$A:$E,2,FALSE))</f>
        <v/>
      </c>
      <c r="I2434" s="42"/>
      <c r="J2434" s="42"/>
      <c r="K2434" s="42"/>
      <c r="L2434" s="41" t="str">
        <f t="shared" si="375"/>
        <v/>
      </c>
      <c r="M2434" s="41" t="str">
        <f t="shared" si="376"/>
        <v/>
      </c>
      <c r="N2434" s="22" t="str">
        <f t="shared" si="373"/>
        <v xml:space="preserve"> </v>
      </c>
      <c r="O2434" s="22" t="str">
        <f t="shared" si="372"/>
        <v/>
      </c>
      <c r="P2434" s="22" t="str">
        <f t="shared" si="374"/>
        <v/>
      </c>
      <c r="Q2434" s="22" t="str">
        <f t="shared" si="371"/>
        <v>D2</v>
      </c>
    </row>
    <row r="2435" spans="1:17" x14ac:dyDescent="0.25">
      <c r="A2435" s="125" t="str">
        <f t="shared" si="377"/>
        <v/>
      </c>
      <c r="B2435" s="123" t="str">
        <f t="shared" si="378"/>
        <v/>
      </c>
      <c r="C2435" s="125" t="str">
        <f t="shared" si="379"/>
        <v/>
      </c>
      <c r="D2435" s="42"/>
      <c r="E2435" s="23" t="str">
        <f>IF(D2435="","",VLOOKUP(D2435,MASTERLIST!$A:$E,3,FALSE))</f>
        <v/>
      </c>
      <c r="F2435" s="23" t="str">
        <f>IF(D2435="","",VLOOKUP(D2435,MASTERLIST!$A:$E,4,FALSE))</f>
        <v/>
      </c>
      <c r="G2435" s="23" t="str">
        <f>IF(D2435="","",VLOOKUP(D2435,MASTERLIST!$A:$E,5,FALSE))</f>
        <v/>
      </c>
      <c r="H2435" s="23" t="str">
        <f>IF(D2435="","",VLOOKUP(D2435,MASTERLIST!$A:$E,2,FALSE))</f>
        <v/>
      </c>
      <c r="I2435" s="42"/>
      <c r="J2435" s="42"/>
      <c r="K2435" s="42"/>
      <c r="L2435" s="41" t="str">
        <f t="shared" si="375"/>
        <v/>
      </c>
      <c r="M2435" s="41" t="str">
        <f t="shared" si="376"/>
        <v/>
      </c>
      <c r="N2435" s="22" t="str">
        <f t="shared" si="373"/>
        <v xml:space="preserve"> </v>
      </c>
      <c r="O2435" s="22" t="str">
        <f t="shared" si="372"/>
        <v/>
      </c>
      <c r="P2435" s="22" t="str">
        <f t="shared" si="374"/>
        <v/>
      </c>
      <c r="Q2435" s="22" t="str">
        <f t="shared" ref="Q2435:Q2498" si="380">IF(A2435="","D2",RIGHT(A2435,2))</f>
        <v>D2</v>
      </c>
    </row>
    <row r="2436" spans="1:17" x14ac:dyDescent="0.25">
      <c r="A2436" s="125" t="str">
        <f t="shared" si="377"/>
        <v/>
      </c>
      <c r="B2436" s="123" t="str">
        <f t="shared" si="378"/>
        <v/>
      </c>
      <c r="C2436" s="125" t="str">
        <f t="shared" si="379"/>
        <v/>
      </c>
      <c r="D2436" s="42"/>
      <c r="E2436" s="23" t="str">
        <f>IF(D2436="","",VLOOKUP(D2436,MASTERLIST!$A:$E,3,FALSE))</f>
        <v/>
      </c>
      <c r="F2436" s="23" t="str">
        <f>IF(D2436="","",VLOOKUP(D2436,MASTERLIST!$A:$E,4,FALSE))</f>
        <v/>
      </c>
      <c r="G2436" s="23" t="str">
        <f>IF(D2436="","",VLOOKUP(D2436,MASTERLIST!$A:$E,5,FALSE))</f>
        <v/>
      </c>
      <c r="H2436" s="23" t="str">
        <f>IF(D2436="","",VLOOKUP(D2436,MASTERLIST!$A:$E,2,FALSE))</f>
        <v/>
      </c>
      <c r="I2436" s="42"/>
      <c r="J2436" s="42"/>
      <c r="K2436" s="42"/>
      <c r="L2436" s="41" t="str">
        <f t="shared" si="375"/>
        <v/>
      </c>
      <c r="M2436" s="41" t="str">
        <f t="shared" si="376"/>
        <v/>
      </c>
      <c r="N2436" s="22" t="str">
        <f t="shared" si="373"/>
        <v xml:space="preserve"> </v>
      </c>
      <c r="O2436" s="22" t="str">
        <f t="shared" si="372"/>
        <v/>
      </c>
      <c r="P2436" s="22" t="str">
        <f t="shared" si="374"/>
        <v/>
      </c>
      <c r="Q2436" s="22" t="str">
        <f t="shared" si="380"/>
        <v>D2</v>
      </c>
    </row>
    <row r="2437" spans="1:17" x14ac:dyDescent="0.25">
      <c r="A2437" s="125" t="str">
        <f t="shared" si="377"/>
        <v/>
      </c>
      <c r="B2437" s="123" t="str">
        <f t="shared" si="378"/>
        <v/>
      </c>
      <c r="C2437" s="125" t="str">
        <f t="shared" si="379"/>
        <v/>
      </c>
      <c r="D2437" s="42"/>
      <c r="E2437" s="23" t="str">
        <f>IF(D2437="","",VLOOKUP(D2437,MASTERLIST!$A:$E,3,FALSE))</f>
        <v/>
      </c>
      <c r="F2437" s="23" t="str">
        <f>IF(D2437="","",VLOOKUP(D2437,MASTERLIST!$A:$E,4,FALSE))</f>
        <v/>
      </c>
      <c r="G2437" s="23" t="str">
        <f>IF(D2437="","",VLOOKUP(D2437,MASTERLIST!$A:$E,5,FALSE))</f>
        <v/>
      </c>
      <c r="H2437" s="23" t="str">
        <f>IF(D2437="","",VLOOKUP(D2437,MASTERLIST!$A:$E,2,FALSE))</f>
        <v/>
      </c>
      <c r="I2437" s="42"/>
      <c r="J2437" s="42"/>
      <c r="K2437" s="42"/>
      <c r="L2437" s="41" t="str">
        <f t="shared" si="375"/>
        <v/>
      </c>
      <c r="M2437" s="41" t="str">
        <f t="shared" si="376"/>
        <v/>
      </c>
      <c r="N2437" s="22" t="str">
        <f t="shared" si="373"/>
        <v xml:space="preserve"> </v>
      </c>
      <c r="O2437" s="22" t="str">
        <f t="shared" si="372"/>
        <v/>
      </c>
      <c r="P2437" s="22" t="str">
        <f t="shared" si="374"/>
        <v/>
      </c>
      <c r="Q2437" s="22" t="str">
        <f t="shared" si="380"/>
        <v>D2</v>
      </c>
    </row>
    <row r="2438" spans="1:17" x14ac:dyDescent="0.25">
      <c r="A2438" s="125" t="str">
        <f t="shared" si="377"/>
        <v/>
      </c>
      <c r="B2438" s="123" t="str">
        <f t="shared" si="378"/>
        <v/>
      </c>
      <c r="C2438" s="125" t="str">
        <f t="shared" si="379"/>
        <v/>
      </c>
      <c r="D2438" s="42"/>
      <c r="E2438" s="23" t="str">
        <f>IF(D2438="","",VLOOKUP(D2438,MASTERLIST!$A:$E,3,FALSE))</f>
        <v/>
      </c>
      <c r="F2438" s="23" t="str">
        <f>IF(D2438="","",VLOOKUP(D2438,MASTERLIST!$A:$E,4,FALSE))</f>
        <v/>
      </c>
      <c r="G2438" s="23" t="str">
        <f>IF(D2438="","",VLOOKUP(D2438,MASTERLIST!$A:$E,5,FALSE))</f>
        <v/>
      </c>
      <c r="H2438" s="23" t="str">
        <f>IF(D2438="","",VLOOKUP(D2438,MASTERLIST!$A:$E,2,FALSE))</f>
        <v/>
      </c>
      <c r="I2438" s="42"/>
      <c r="J2438" s="42"/>
      <c r="K2438" s="42"/>
      <c r="L2438" s="41" t="str">
        <f t="shared" si="375"/>
        <v/>
      </c>
      <c r="M2438" s="41" t="str">
        <f t="shared" si="376"/>
        <v/>
      </c>
      <c r="N2438" s="22" t="str">
        <f t="shared" si="373"/>
        <v xml:space="preserve"> </v>
      </c>
      <c r="O2438" s="22" t="str">
        <f t="shared" si="372"/>
        <v/>
      </c>
      <c r="P2438" s="22" t="str">
        <f t="shared" si="374"/>
        <v/>
      </c>
      <c r="Q2438" s="22" t="str">
        <f t="shared" si="380"/>
        <v>D2</v>
      </c>
    </row>
    <row r="2439" spans="1:17" x14ac:dyDescent="0.25">
      <c r="A2439" s="125" t="str">
        <f t="shared" si="377"/>
        <v/>
      </c>
      <c r="B2439" s="123" t="str">
        <f t="shared" si="378"/>
        <v/>
      </c>
      <c r="C2439" s="125" t="str">
        <f t="shared" si="379"/>
        <v/>
      </c>
      <c r="D2439" s="42"/>
      <c r="E2439" s="23" t="str">
        <f>IF(D2439="","",VLOOKUP(D2439,MASTERLIST!$A:$E,3,FALSE))</f>
        <v/>
      </c>
      <c r="F2439" s="23" t="str">
        <f>IF(D2439="","",VLOOKUP(D2439,MASTERLIST!$A:$E,4,FALSE))</f>
        <v/>
      </c>
      <c r="G2439" s="23" t="str">
        <f>IF(D2439="","",VLOOKUP(D2439,MASTERLIST!$A:$E,5,FALSE))</f>
        <v/>
      </c>
      <c r="H2439" s="23" t="str">
        <f>IF(D2439="","",VLOOKUP(D2439,MASTERLIST!$A:$E,2,FALSE))</f>
        <v/>
      </c>
      <c r="I2439" s="42"/>
      <c r="J2439" s="42"/>
      <c r="K2439" s="42"/>
      <c r="L2439" s="41" t="str">
        <f t="shared" si="375"/>
        <v/>
      </c>
      <c r="M2439" s="41" t="str">
        <f t="shared" si="376"/>
        <v/>
      </c>
      <c r="N2439" s="22" t="str">
        <f t="shared" si="373"/>
        <v xml:space="preserve"> </v>
      </c>
      <c r="O2439" s="22" t="str">
        <f t="shared" si="372"/>
        <v/>
      </c>
      <c r="P2439" s="22" t="str">
        <f t="shared" si="374"/>
        <v/>
      </c>
      <c r="Q2439" s="22" t="str">
        <f t="shared" si="380"/>
        <v>D2</v>
      </c>
    </row>
    <row r="2440" spans="1:17" x14ac:dyDescent="0.25">
      <c r="A2440" s="125" t="str">
        <f t="shared" si="377"/>
        <v/>
      </c>
      <c r="B2440" s="123" t="str">
        <f t="shared" si="378"/>
        <v/>
      </c>
      <c r="C2440" s="125" t="str">
        <f t="shared" si="379"/>
        <v/>
      </c>
      <c r="D2440" s="42"/>
      <c r="E2440" s="23" t="str">
        <f>IF(D2440="","",VLOOKUP(D2440,MASTERLIST!$A:$E,3,FALSE))</f>
        <v/>
      </c>
      <c r="F2440" s="23" t="str">
        <f>IF(D2440="","",VLOOKUP(D2440,MASTERLIST!$A:$E,4,FALSE))</f>
        <v/>
      </c>
      <c r="G2440" s="23" t="str">
        <f>IF(D2440="","",VLOOKUP(D2440,MASTERLIST!$A:$E,5,FALSE))</f>
        <v/>
      </c>
      <c r="H2440" s="23" t="str">
        <f>IF(D2440="","",VLOOKUP(D2440,MASTERLIST!$A:$E,2,FALSE))</f>
        <v/>
      </c>
      <c r="I2440" s="42"/>
      <c r="J2440" s="42"/>
      <c r="K2440" s="42"/>
      <c r="L2440" s="41" t="str">
        <f t="shared" si="375"/>
        <v/>
      </c>
      <c r="M2440" s="41" t="str">
        <f t="shared" si="376"/>
        <v/>
      </c>
      <c r="N2440" s="22" t="str">
        <f t="shared" si="373"/>
        <v xml:space="preserve"> </v>
      </c>
      <c r="O2440" s="22" t="str">
        <f t="shared" si="372"/>
        <v/>
      </c>
      <c r="P2440" s="22" t="str">
        <f t="shared" si="374"/>
        <v/>
      </c>
      <c r="Q2440" s="22" t="str">
        <f t="shared" si="380"/>
        <v>D2</v>
      </c>
    </row>
    <row r="2441" spans="1:17" x14ac:dyDescent="0.25">
      <c r="A2441" s="125" t="str">
        <f t="shared" si="377"/>
        <v/>
      </c>
      <c r="B2441" s="123" t="str">
        <f t="shared" si="378"/>
        <v/>
      </c>
      <c r="C2441" s="125" t="str">
        <f t="shared" si="379"/>
        <v/>
      </c>
      <c r="D2441" s="42"/>
      <c r="E2441" s="23" t="str">
        <f>IF(D2441="","",VLOOKUP(D2441,MASTERLIST!$A:$E,3,FALSE))</f>
        <v/>
      </c>
      <c r="F2441" s="23" t="str">
        <f>IF(D2441="","",VLOOKUP(D2441,MASTERLIST!$A:$E,4,FALSE))</f>
        <v/>
      </c>
      <c r="G2441" s="23" t="str">
        <f>IF(D2441="","",VLOOKUP(D2441,MASTERLIST!$A:$E,5,FALSE))</f>
        <v/>
      </c>
      <c r="H2441" s="23" t="str">
        <f>IF(D2441="","",VLOOKUP(D2441,MASTERLIST!$A:$E,2,FALSE))</f>
        <v/>
      </c>
      <c r="I2441" s="42"/>
      <c r="J2441" s="42"/>
      <c r="K2441" s="42"/>
      <c r="L2441" s="41" t="str">
        <f t="shared" si="375"/>
        <v/>
      </c>
      <c r="M2441" s="41" t="str">
        <f t="shared" si="376"/>
        <v/>
      </c>
      <c r="N2441" s="22" t="str">
        <f t="shared" si="373"/>
        <v xml:space="preserve"> </v>
      </c>
      <c r="O2441" s="22" t="str">
        <f t="shared" si="372"/>
        <v/>
      </c>
      <c r="P2441" s="22" t="str">
        <f t="shared" si="374"/>
        <v/>
      </c>
      <c r="Q2441" s="22" t="str">
        <f t="shared" si="380"/>
        <v>D2</v>
      </c>
    </row>
    <row r="2442" spans="1:17" x14ac:dyDescent="0.25">
      <c r="A2442" s="125" t="str">
        <f t="shared" si="377"/>
        <v/>
      </c>
      <c r="B2442" s="123" t="str">
        <f t="shared" si="378"/>
        <v/>
      </c>
      <c r="C2442" s="125" t="str">
        <f t="shared" si="379"/>
        <v/>
      </c>
      <c r="D2442" s="42"/>
      <c r="E2442" s="23" t="str">
        <f>IF(D2442="","",VLOOKUP(D2442,MASTERLIST!$A:$E,3,FALSE))</f>
        <v/>
      </c>
      <c r="F2442" s="23" t="str">
        <f>IF(D2442="","",VLOOKUP(D2442,MASTERLIST!$A:$E,4,FALSE))</f>
        <v/>
      </c>
      <c r="G2442" s="23" t="str">
        <f>IF(D2442="","",VLOOKUP(D2442,MASTERLIST!$A:$E,5,FALSE))</f>
        <v/>
      </c>
      <c r="H2442" s="23" t="str">
        <f>IF(D2442="","",VLOOKUP(D2442,MASTERLIST!$A:$E,2,FALSE))</f>
        <v/>
      </c>
      <c r="I2442" s="42"/>
      <c r="J2442" s="42"/>
      <c r="K2442" s="42"/>
      <c r="L2442" s="41" t="str">
        <f t="shared" si="375"/>
        <v/>
      </c>
      <c r="M2442" s="41" t="str">
        <f t="shared" si="376"/>
        <v/>
      </c>
      <c r="N2442" s="22" t="str">
        <f t="shared" si="373"/>
        <v xml:space="preserve"> </v>
      </c>
      <c r="O2442" s="22" t="str">
        <f t="shared" si="372"/>
        <v/>
      </c>
      <c r="P2442" s="22" t="str">
        <f t="shared" si="374"/>
        <v/>
      </c>
      <c r="Q2442" s="22" t="str">
        <f t="shared" si="380"/>
        <v>D2</v>
      </c>
    </row>
    <row r="2443" spans="1:17" x14ac:dyDescent="0.25">
      <c r="A2443" s="125" t="str">
        <f t="shared" si="377"/>
        <v/>
      </c>
      <c r="B2443" s="123" t="str">
        <f t="shared" si="378"/>
        <v/>
      </c>
      <c r="C2443" s="125" t="str">
        <f t="shared" si="379"/>
        <v/>
      </c>
      <c r="D2443" s="42"/>
      <c r="E2443" s="23" t="str">
        <f>IF(D2443="","",VLOOKUP(D2443,MASTERLIST!$A:$E,3,FALSE))</f>
        <v/>
      </c>
      <c r="F2443" s="23" t="str">
        <f>IF(D2443="","",VLOOKUP(D2443,MASTERLIST!$A:$E,4,FALSE))</f>
        <v/>
      </c>
      <c r="G2443" s="23" t="str">
        <f>IF(D2443="","",VLOOKUP(D2443,MASTERLIST!$A:$E,5,FALSE))</f>
        <v/>
      </c>
      <c r="H2443" s="23" t="str">
        <f>IF(D2443="","",VLOOKUP(D2443,MASTERLIST!$A:$E,2,FALSE))</f>
        <v/>
      </c>
      <c r="I2443" s="42"/>
      <c r="J2443" s="42"/>
      <c r="K2443" s="42"/>
      <c r="L2443" s="41" t="str">
        <f t="shared" si="375"/>
        <v/>
      </c>
      <c r="M2443" s="41" t="str">
        <f t="shared" si="376"/>
        <v/>
      </c>
      <c r="N2443" s="22" t="str">
        <f t="shared" si="373"/>
        <v xml:space="preserve"> </v>
      </c>
      <c r="O2443" s="22" t="str">
        <f t="shared" si="372"/>
        <v/>
      </c>
      <c r="P2443" s="22" t="str">
        <f t="shared" si="374"/>
        <v/>
      </c>
      <c r="Q2443" s="22" t="str">
        <f t="shared" si="380"/>
        <v>D2</v>
      </c>
    </row>
    <row r="2444" spans="1:17" x14ac:dyDescent="0.25">
      <c r="A2444" s="125" t="str">
        <f t="shared" si="377"/>
        <v/>
      </c>
      <c r="B2444" s="123" t="str">
        <f t="shared" si="378"/>
        <v/>
      </c>
      <c r="C2444" s="125" t="str">
        <f t="shared" si="379"/>
        <v/>
      </c>
      <c r="D2444" s="42"/>
      <c r="E2444" s="23" t="str">
        <f>IF(D2444="","",VLOOKUP(D2444,MASTERLIST!$A:$E,3,FALSE))</f>
        <v/>
      </c>
      <c r="F2444" s="23" t="str">
        <f>IF(D2444="","",VLOOKUP(D2444,MASTERLIST!$A:$E,4,FALSE))</f>
        <v/>
      </c>
      <c r="G2444" s="23" t="str">
        <f>IF(D2444="","",VLOOKUP(D2444,MASTERLIST!$A:$E,5,FALSE))</f>
        <v/>
      </c>
      <c r="H2444" s="23" t="str">
        <f>IF(D2444="","",VLOOKUP(D2444,MASTERLIST!$A:$E,2,FALSE))</f>
        <v/>
      </c>
      <c r="I2444" s="42"/>
      <c r="J2444" s="42"/>
      <c r="K2444" s="42"/>
      <c r="L2444" s="41" t="str">
        <f t="shared" si="375"/>
        <v/>
      </c>
      <c r="M2444" s="41" t="str">
        <f t="shared" si="376"/>
        <v/>
      </c>
      <c r="N2444" s="22" t="str">
        <f t="shared" si="373"/>
        <v xml:space="preserve"> </v>
      </c>
      <c r="O2444" s="22" t="str">
        <f t="shared" si="372"/>
        <v/>
      </c>
      <c r="P2444" s="22" t="str">
        <f t="shared" si="374"/>
        <v/>
      </c>
      <c r="Q2444" s="22" t="str">
        <f t="shared" si="380"/>
        <v>D2</v>
      </c>
    </row>
    <row r="2445" spans="1:17" x14ac:dyDescent="0.25">
      <c r="A2445" s="125" t="str">
        <f t="shared" si="377"/>
        <v/>
      </c>
      <c r="B2445" s="123" t="str">
        <f t="shared" si="378"/>
        <v/>
      </c>
      <c r="C2445" s="125" t="str">
        <f t="shared" si="379"/>
        <v/>
      </c>
      <c r="D2445" s="42"/>
      <c r="E2445" s="23" t="str">
        <f>IF(D2445="","",VLOOKUP(D2445,MASTERLIST!$A:$E,3,FALSE))</f>
        <v/>
      </c>
      <c r="F2445" s="23" t="str">
        <f>IF(D2445="","",VLOOKUP(D2445,MASTERLIST!$A:$E,4,FALSE))</f>
        <v/>
      </c>
      <c r="G2445" s="23" t="str">
        <f>IF(D2445="","",VLOOKUP(D2445,MASTERLIST!$A:$E,5,FALSE))</f>
        <v/>
      </c>
      <c r="H2445" s="23" t="str">
        <f>IF(D2445="","",VLOOKUP(D2445,MASTERLIST!$A:$E,2,FALSE))</f>
        <v/>
      </c>
      <c r="I2445" s="42"/>
      <c r="J2445" s="42"/>
      <c r="K2445" s="42"/>
      <c r="L2445" s="41" t="str">
        <f t="shared" si="375"/>
        <v/>
      </c>
      <c r="M2445" s="41" t="str">
        <f t="shared" si="376"/>
        <v/>
      </c>
      <c r="N2445" s="22" t="str">
        <f t="shared" si="373"/>
        <v xml:space="preserve"> </v>
      </c>
      <c r="O2445" s="22" t="str">
        <f t="shared" si="372"/>
        <v/>
      </c>
      <c r="P2445" s="22" t="str">
        <f t="shared" si="374"/>
        <v/>
      </c>
      <c r="Q2445" s="22" t="str">
        <f t="shared" si="380"/>
        <v>D2</v>
      </c>
    </row>
    <row r="2446" spans="1:17" x14ac:dyDescent="0.25">
      <c r="A2446" s="125" t="str">
        <f t="shared" si="377"/>
        <v/>
      </c>
      <c r="B2446" s="123" t="str">
        <f t="shared" si="378"/>
        <v/>
      </c>
      <c r="C2446" s="125" t="str">
        <f t="shared" si="379"/>
        <v/>
      </c>
      <c r="D2446" s="42"/>
      <c r="E2446" s="23" t="str">
        <f>IF(D2446="","",VLOOKUP(D2446,MASTERLIST!$A:$E,3,FALSE))</f>
        <v/>
      </c>
      <c r="F2446" s="23" t="str">
        <f>IF(D2446="","",VLOOKUP(D2446,MASTERLIST!$A:$E,4,FALSE))</f>
        <v/>
      </c>
      <c r="G2446" s="23" t="str">
        <f>IF(D2446="","",VLOOKUP(D2446,MASTERLIST!$A:$E,5,FALSE))</f>
        <v/>
      </c>
      <c r="H2446" s="23" t="str">
        <f>IF(D2446="","",VLOOKUP(D2446,MASTERLIST!$A:$E,2,FALSE))</f>
        <v/>
      </c>
      <c r="I2446" s="42"/>
      <c r="J2446" s="42"/>
      <c r="K2446" s="42"/>
      <c r="L2446" s="41" t="str">
        <f t="shared" si="375"/>
        <v/>
      </c>
      <c r="M2446" s="41" t="str">
        <f t="shared" si="376"/>
        <v/>
      </c>
      <c r="N2446" s="22" t="str">
        <f t="shared" si="373"/>
        <v xml:space="preserve"> </v>
      </c>
      <c r="O2446" s="22" t="str">
        <f t="shared" si="372"/>
        <v/>
      </c>
      <c r="P2446" s="22" t="str">
        <f t="shared" si="374"/>
        <v/>
      </c>
      <c r="Q2446" s="22" t="str">
        <f t="shared" si="380"/>
        <v>D2</v>
      </c>
    </row>
    <row r="2447" spans="1:17" x14ac:dyDescent="0.25">
      <c r="A2447" s="125" t="str">
        <f t="shared" si="377"/>
        <v/>
      </c>
      <c r="B2447" s="123" t="str">
        <f t="shared" si="378"/>
        <v/>
      </c>
      <c r="C2447" s="125" t="str">
        <f t="shared" si="379"/>
        <v/>
      </c>
      <c r="D2447" s="42"/>
      <c r="E2447" s="23" t="str">
        <f>IF(D2447="","",VLOOKUP(D2447,MASTERLIST!$A:$E,3,FALSE))</f>
        <v/>
      </c>
      <c r="F2447" s="23" t="str">
        <f>IF(D2447="","",VLOOKUP(D2447,MASTERLIST!$A:$E,4,FALSE))</f>
        <v/>
      </c>
      <c r="G2447" s="23" t="str">
        <f>IF(D2447="","",VLOOKUP(D2447,MASTERLIST!$A:$E,5,FALSE))</f>
        <v/>
      </c>
      <c r="H2447" s="23" t="str">
        <f>IF(D2447="","",VLOOKUP(D2447,MASTERLIST!$A:$E,2,FALSE))</f>
        <v/>
      </c>
      <c r="I2447" s="42"/>
      <c r="J2447" s="42"/>
      <c r="K2447" s="42"/>
      <c r="L2447" s="41" t="str">
        <f t="shared" si="375"/>
        <v/>
      </c>
      <c r="M2447" s="41" t="str">
        <f t="shared" si="376"/>
        <v/>
      </c>
      <c r="N2447" s="22" t="str">
        <f t="shared" si="373"/>
        <v xml:space="preserve"> </v>
      </c>
      <c r="O2447" s="22" t="str">
        <f t="shared" si="372"/>
        <v/>
      </c>
      <c r="P2447" s="22" t="str">
        <f t="shared" si="374"/>
        <v/>
      </c>
      <c r="Q2447" s="22" t="str">
        <f t="shared" si="380"/>
        <v>D2</v>
      </c>
    </row>
    <row r="2448" spans="1:17" x14ac:dyDescent="0.25">
      <c r="A2448" s="125" t="str">
        <f t="shared" si="377"/>
        <v/>
      </c>
      <c r="B2448" s="123" t="str">
        <f t="shared" si="378"/>
        <v/>
      </c>
      <c r="C2448" s="125" t="str">
        <f t="shared" si="379"/>
        <v/>
      </c>
      <c r="D2448" s="42"/>
      <c r="E2448" s="23" t="str">
        <f>IF(D2448="","",VLOOKUP(D2448,MASTERLIST!$A:$E,3,FALSE))</f>
        <v/>
      </c>
      <c r="F2448" s="23" t="str">
        <f>IF(D2448="","",VLOOKUP(D2448,MASTERLIST!$A:$E,4,FALSE))</f>
        <v/>
      </c>
      <c r="G2448" s="23" t="str">
        <f>IF(D2448="","",VLOOKUP(D2448,MASTERLIST!$A:$E,5,FALSE))</f>
        <v/>
      </c>
      <c r="H2448" s="23" t="str">
        <f>IF(D2448="","",VLOOKUP(D2448,MASTERLIST!$A:$E,2,FALSE))</f>
        <v/>
      </c>
      <c r="I2448" s="42"/>
      <c r="J2448" s="42"/>
      <c r="K2448" s="42"/>
      <c r="L2448" s="41" t="str">
        <f t="shared" si="375"/>
        <v/>
      </c>
      <c r="M2448" s="41" t="str">
        <f t="shared" si="376"/>
        <v/>
      </c>
      <c r="N2448" s="22" t="str">
        <f t="shared" si="373"/>
        <v xml:space="preserve"> </v>
      </c>
      <c r="O2448" s="22" t="str">
        <f t="shared" si="372"/>
        <v/>
      </c>
      <c r="P2448" s="22" t="str">
        <f t="shared" si="374"/>
        <v/>
      </c>
      <c r="Q2448" s="22" t="str">
        <f t="shared" si="380"/>
        <v>D2</v>
      </c>
    </row>
    <row r="2449" spans="1:17" x14ac:dyDescent="0.25">
      <c r="A2449" s="125" t="str">
        <f t="shared" si="377"/>
        <v/>
      </c>
      <c r="B2449" s="123" t="str">
        <f t="shared" si="378"/>
        <v/>
      </c>
      <c r="C2449" s="125" t="str">
        <f t="shared" si="379"/>
        <v/>
      </c>
      <c r="D2449" s="42"/>
      <c r="E2449" s="23" t="str">
        <f>IF(D2449="","",VLOOKUP(D2449,MASTERLIST!$A:$E,3,FALSE))</f>
        <v/>
      </c>
      <c r="F2449" s="23" t="str">
        <f>IF(D2449="","",VLOOKUP(D2449,MASTERLIST!$A:$E,4,FALSE))</f>
        <v/>
      </c>
      <c r="G2449" s="23" t="str">
        <f>IF(D2449="","",VLOOKUP(D2449,MASTERLIST!$A:$E,5,FALSE))</f>
        <v/>
      </c>
      <c r="H2449" s="23" t="str">
        <f>IF(D2449="","",VLOOKUP(D2449,MASTERLIST!$A:$E,2,FALSE))</f>
        <v/>
      </c>
      <c r="I2449" s="42"/>
      <c r="J2449" s="42"/>
      <c r="K2449" s="42"/>
      <c r="L2449" s="41" t="str">
        <f t="shared" si="375"/>
        <v/>
      </c>
      <c r="M2449" s="41" t="str">
        <f t="shared" si="376"/>
        <v/>
      </c>
      <c r="N2449" s="22" t="str">
        <f t="shared" si="373"/>
        <v xml:space="preserve"> </v>
      </c>
      <c r="O2449" s="22" t="str">
        <f t="shared" si="372"/>
        <v/>
      </c>
      <c r="P2449" s="22" t="str">
        <f t="shared" si="374"/>
        <v/>
      </c>
      <c r="Q2449" s="22" t="str">
        <f t="shared" si="380"/>
        <v>D2</v>
      </c>
    </row>
    <row r="2450" spans="1:17" x14ac:dyDescent="0.25">
      <c r="A2450" s="125" t="str">
        <f t="shared" si="377"/>
        <v/>
      </c>
      <c r="B2450" s="123" t="str">
        <f t="shared" si="378"/>
        <v/>
      </c>
      <c r="C2450" s="125" t="str">
        <f t="shared" si="379"/>
        <v/>
      </c>
      <c r="D2450" s="42"/>
      <c r="E2450" s="23" t="str">
        <f>IF(D2450="","",VLOOKUP(D2450,MASTERLIST!$A:$E,3,FALSE))</f>
        <v/>
      </c>
      <c r="F2450" s="23" t="str">
        <f>IF(D2450="","",VLOOKUP(D2450,MASTERLIST!$A:$E,4,FALSE))</f>
        <v/>
      </c>
      <c r="G2450" s="23" t="str">
        <f>IF(D2450="","",VLOOKUP(D2450,MASTERLIST!$A:$E,5,FALSE))</f>
        <v/>
      </c>
      <c r="H2450" s="23" t="str">
        <f>IF(D2450="","",VLOOKUP(D2450,MASTERLIST!$A:$E,2,FALSE))</f>
        <v/>
      </c>
      <c r="I2450" s="42"/>
      <c r="J2450" s="42"/>
      <c r="K2450" s="42"/>
      <c r="L2450" s="41" t="str">
        <f t="shared" si="375"/>
        <v/>
      </c>
      <c r="M2450" s="41" t="str">
        <f t="shared" si="376"/>
        <v/>
      </c>
      <c r="N2450" s="22" t="str">
        <f t="shared" si="373"/>
        <v xml:space="preserve"> </v>
      </c>
      <c r="O2450" s="22" t="str">
        <f t="shared" si="372"/>
        <v/>
      </c>
      <c r="P2450" s="22" t="str">
        <f t="shared" si="374"/>
        <v/>
      </c>
      <c r="Q2450" s="22" t="str">
        <f t="shared" si="380"/>
        <v>D2</v>
      </c>
    </row>
    <row r="2451" spans="1:17" x14ac:dyDescent="0.25">
      <c r="A2451" s="125" t="str">
        <f t="shared" si="377"/>
        <v/>
      </c>
      <c r="B2451" s="123" t="str">
        <f t="shared" si="378"/>
        <v/>
      </c>
      <c r="C2451" s="125" t="str">
        <f t="shared" si="379"/>
        <v/>
      </c>
      <c r="D2451" s="42"/>
      <c r="E2451" s="23" t="str">
        <f>IF(D2451="","",VLOOKUP(D2451,MASTERLIST!$A:$E,3,FALSE))</f>
        <v/>
      </c>
      <c r="F2451" s="23" t="str">
        <f>IF(D2451="","",VLOOKUP(D2451,MASTERLIST!$A:$E,4,FALSE))</f>
        <v/>
      </c>
      <c r="G2451" s="23" t="str">
        <f>IF(D2451="","",VLOOKUP(D2451,MASTERLIST!$A:$E,5,FALSE))</f>
        <v/>
      </c>
      <c r="H2451" s="23" t="str">
        <f>IF(D2451="","",VLOOKUP(D2451,MASTERLIST!$A:$E,2,FALSE))</f>
        <v/>
      </c>
      <c r="I2451" s="42"/>
      <c r="J2451" s="42"/>
      <c r="K2451" s="42"/>
      <c r="L2451" s="41" t="str">
        <f t="shared" si="375"/>
        <v/>
      </c>
      <c r="M2451" s="41" t="str">
        <f t="shared" si="376"/>
        <v/>
      </c>
      <c r="N2451" s="22" t="str">
        <f t="shared" si="373"/>
        <v xml:space="preserve"> </v>
      </c>
      <c r="O2451" s="22" t="str">
        <f t="shared" ref="O2451:O2514" si="381">IFERROR(VLOOKUP(G2451,$R$2:$S$15,2,),"")</f>
        <v/>
      </c>
      <c r="P2451" s="22" t="str">
        <f t="shared" si="374"/>
        <v/>
      </c>
      <c r="Q2451" s="22" t="str">
        <f t="shared" si="380"/>
        <v>D2</v>
      </c>
    </row>
    <row r="2452" spans="1:17" x14ac:dyDescent="0.25">
      <c r="A2452" s="125" t="str">
        <f t="shared" si="377"/>
        <v/>
      </c>
      <c r="B2452" s="123" t="str">
        <f t="shared" si="378"/>
        <v/>
      </c>
      <c r="C2452" s="125" t="str">
        <f t="shared" si="379"/>
        <v/>
      </c>
      <c r="D2452" s="42"/>
      <c r="E2452" s="23" t="str">
        <f>IF(D2452="","",VLOOKUP(D2452,MASTERLIST!$A:$E,3,FALSE))</f>
        <v/>
      </c>
      <c r="F2452" s="23" t="str">
        <f>IF(D2452="","",VLOOKUP(D2452,MASTERLIST!$A:$E,4,FALSE))</f>
        <v/>
      </c>
      <c r="G2452" s="23" t="str">
        <f>IF(D2452="","",VLOOKUP(D2452,MASTERLIST!$A:$E,5,FALSE))</f>
        <v/>
      </c>
      <c r="H2452" s="23" t="str">
        <f>IF(D2452="","",VLOOKUP(D2452,MASTERLIST!$A:$E,2,FALSE))</f>
        <v/>
      </c>
      <c r="I2452" s="42"/>
      <c r="J2452" s="42"/>
      <c r="K2452" s="42"/>
      <c r="L2452" s="41" t="str">
        <f t="shared" si="375"/>
        <v/>
      </c>
      <c r="M2452" s="41" t="str">
        <f t="shared" si="376"/>
        <v/>
      </c>
      <c r="N2452" s="22" t="str">
        <f t="shared" si="373"/>
        <v xml:space="preserve"> </v>
      </c>
      <c r="O2452" s="22" t="str">
        <f t="shared" si="381"/>
        <v/>
      </c>
      <c r="P2452" s="22" t="str">
        <f t="shared" si="374"/>
        <v/>
      </c>
      <c r="Q2452" s="22" t="str">
        <f t="shared" si="380"/>
        <v>D2</v>
      </c>
    </row>
    <row r="2453" spans="1:17" x14ac:dyDescent="0.25">
      <c r="A2453" s="125" t="str">
        <f t="shared" si="377"/>
        <v/>
      </c>
      <c r="B2453" s="123" t="str">
        <f t="shared" si="378"/>
        <v/>
      </c>
      <c r="C2453" s="125" t="str">
        <f t="shared" si="379"/>
        <v/>
      </c>
      <c r="D2453" s="42"/>
      <c r="E2453" s="23" t="str">
        <f>IF(D2453="","",VLOOKUP(D2453,MASTERLIST!$A:$E,3,FALSE))</f>
        <v/>
      </c>
      <c r="F2453" s="23" t="str">
        <f>IF(D2453="","",VLOOKUP(D2453,MASTERLIST!$A:$E,4,FALSE))</f>
        <v/>
      </c>
      <c r="G2453" s="23" t="str">
        <f>IF(D2453="","",VLOOKUP(D2453,MASTERLIST!$A:$E,5,FALSE))</f>
        <v/>
      </c>
      <c r="H2453" s="23" t="str">
        <f>IF(D2453="","",VLOOKUP(D2453,MASTERLIST!$A:$E,2,FALSE))</f>
        <v/>
      </c>
      <c r="I2453" s="42"/>
      <c r="J2453" s="42"/>
      <c r="K2453" s="42"/>
      <c r="L2453" s="41" t="str">
        <f t="shared" si="375"/>
        <v/>
      </c>
      <c r="M2453" s="41" t="str">
        <f t="shared" si="376"/>
        <v/>
      </c>
      <c r="N2453" s="22" t="str">
        <f t="shared" si="373"/>
        <v xml:space="preserve"> </v>
      </c>
      <c r="O2453" s="22" t="str">
        <f t="shared" si="381"/>
        <v/>
      </c>
      <c r="P2453" s="22" t="str">
        <f t="shared" si="374"/>
        <v/>
      </c>
      <c r="Q2453" s="22" t="str">
        <f t="shared" si="380"/>
        <v>D2</v>
      </c>
    </row>
    <row r="2454" spans="1:17" x14ac:dyDescent="0.25">
      <c r="A2454" s="125" t="str">
        <f t="shared" si="377"/>
        <v/>
      </c>
      <c r="B2454" s="123" t="str">
        <f t="shared" si="378"/>
        <v/>
      </c>
      <c r="C2454" s="125" t="str">
        <f t="shared" si="379"/>
        <v/>
      </c>
      <c r="D2454" s="42"/>
      <c r="E2454" s="23" t="str">
        <f>IF(D2454="","",VLOOKUP(D2454,MASTERLIST!$A:$E,3,FALSE))</f>
        <v/>
      </c>
      <c r="F2454" s="23" t="str">
        <f>IF(D2454="","",VLOOKUP(D2454,MASTERLIST!$A:$E,4,FALSE))</f>
        <v/>
      </c>
      <c r="G2454" s="23" t="str">
        <f>IF(D2454="","",VLOOKUP(D2454,MASTERLIST!$A:$E,5,FALSE))</f>
        <v/>
      </c>
      <c r="H2454" s="23" t="str">
        <f>IF(D2454="","",VLOOKUP(D2454,MASTERLIST!$A:$E,2,FALSE))</f>
        <v/>
      </c>
      <c r="I2454" s="42"/>
      <c r="J2454" s="42"/>
      <c r="K2454" s="42"/>
      <c r="L2454" s="41" t="str">
        <f t="shared" si="375"/>
        <v/>
      </c>
      <c r="M2454" s="41" t="str">
        <f t="shared" si="376"/>
        <v/>
      </c>
      <c r="N2454" s="22" t="str">
        <f t="shared" si="373"/>
        <v xml:space="preserve"> </v>
      </c>
      <c r="O2454" s="22" t="str">
        <f t="shared" si="381"/>
        <v/>
      </c>
      <c r="P2454" s="22" t="str">
        <f t="shared" si="374"/>
        <v/>
      </c>
      <c r="Q2454" s="22" t="str">
        <f t="shared" si="380"/>
        <v>D2</v>
      </c>
    </row>
    <row r="2455" spans="1:17" x14ac:dyDescent="0.25">
      <c r="A2455" s="125" t="str">
        <f t="shared" si="377"/>
        <v/>
      </c>
      <c r="B2455" s="123" t="str">
        <f t="shared" si="378"/>
        <v/>
      </c>
      <c r="C2455" s="125" t="str">
        <f t="shared" si="379"/>
        <v/>
      </c>
      <c r="D2455" s="42"/>
      <c r="E2455" s="23" t="str">
        <f>IF(D2455="","",VLOOKUP(D2455,MASTERLIST!$A:$E,3,FALSE))</f>
        <v/>
      </c>
      <c r="F2455" s="23" t="str">
        <f>IF(D2455="","",VLOOKUP(D2455,MASTERLIST!$A:$E,4,FALSE))</f>
        <v/>
      </c>
      <c r="G2455" s="23" t="str">
        <f>IF(D2455="","",VLOOKUP(D2455,MASTERLIST!$A:$E,5,FALSE))</f>
        <v/>
      </c>
      <c r="H2455" s="23" t="str">
        <f>IF(D2455="","",VLOOKUP(D2455,MASTERLIST!$A:$E,2,FALSE))</f>
        <v/>
      </c>
      <c r="I2455" s="42"/>
      <c r="J2455" s="42"/>
      <c r="K2455" s="42"/>
      <c r="L2455" s="41" t="str">
        <f t="shared" si="375"/>
        <v/>
      </c>
      <c r="M2455" s="41" t="str">
        <f t="shared" si="376"/>
        <v/>
      </c>
      <c r="N2455" s="22" t="str">
        <f t="shared" si="373"/>
        <v xml:space="preserve"> </v>
      </c>
      <c r="O2455" s="22" t="str">
        <f t="shared" si="381"/>
        <v/>
      </c>
      <c r="P2455" s="22" t="str">
        <f t="shared" si="374"/>
        <v/>
      </c>
      <c r="Q2455" s="22" t="str">
        <f t="shared" si="380"/>
        <v>D2</v>
      </c>
    </row>
    <row r="2456" spans="1:17" x14ac:dyDescent="0.25">
      <c r="A2456" s="125" t="str">
        <f t="shared" si="377"/>
        <v/>
      </c>
      <c r="B2456" s="123" t="str">
        <f t="shared" si="378"/>
        <v/>
      </c>
      <c r="C2456" s="125" t="str">
        <f t="shared" si="379"/>
        <v/>
      </c>
      <c r="D2456" s="42"/>
      <c r="E2456" s="23" t="str">
        <f>IF(D2456="","",VLOOKUP(D2456,MASTERLIST!$A:$E,3,FALSE))</f>
        <v/>
      </c>
      <c r="F2456" s="23" t="str">
        <f>IF(D2456="","",VLOOKUP(D2456,MASTERLIST!$A:$E,4,FALSE))</f>
        <v/>
      </c>
      <c r="G2456" s="23" t="str">
        <f>IF(D2456="","",VLOOKUP(D2456,MASTERLIST!$A:$E,5,FALSE))</f>
        <v/>
      </c>
      <c r="H2456" s="23" t="str">
        <f>IF(D2456="","",VLOOKUP(D2456,MASTERLIST!$A:$E,2,FALSE))</f>
        <v/>
      </c>
      <c r="I2456" s="42"/>
      <c r="J2456" s="42"/>
      <c r="K2456" s="42"/>
      <c r="L2456" s="41" t="str">
        <f t="shared" si="375"/>
        <v/>
      </c>
      <c r="M2456" s="41" t="str">
        <f t="shared" si="376"/>
        <v/>
      </c>
      <c r="N2456" s="22" t="str">
        <f t="shared" si="373"/>
        <v xml:space="preserve"> </v>
      </c>
      <c r="O2456" s="22" t="str">
        <f t="shared" si="381"/>
        <v/>
      </c>
      <c r="P2456" s="22" t="str">
        <f t="shared" si="374"/>
        <v/>
      </c>
      <c r="Q2456" s="22" t="str">
        <f t="shared" si="380"/>
        <v>D2</v>
      </c>
    </row>
    <row r="2457" spans="1:17" x14ac:dyDescent="0.25">
      <c r="A2457" s="125" t="str">
        <f t="shared" si="377"/>
        <v/>
      </c>
      <c r="B2457" s="123" t="str">
        <f t="shared" si="378"/>
        <v/>
      </c>
      <c r="C2457" s="125" t="str">
        <f t="shared" si="379"/>
        <v/>
      </c>
      <c r="D2457" s="42"/>
      <c r="E2457" s="23" t="str">
        <f>IF(D2457="","",VLOOKUP(D2457,MASTERLIST!$A:$E,3,FALSE))</f>
        <v/>
      </c>
      <c r="F2457" s="23" t="str">
        <f>IF(D2457="","",VLOOKUP(D2457,MASTERLIST!$A:$E,4,FALSE))</f>
        <v/>
      </c>
      <c r="G2457" s="23" t="str">
        <f>IF(D2457="","",VLOOKUP(D2457,MASTERLIST!$A:$E,5,FALSE))</f>
        <v/>
      </c>
      <c r="H2457" s="23" t="str">
        <f>IF(D2457="","",VLOOKUP(D2457,MASTERLIST!$A:$E,2,FALSE))</f>
        <v/>
      </c>
      <c r="I2457" s="42"/>
      <c r="J2457" s="42"/>
      <c r="K2457" s="42"/>
      <c r="L2457" s="41" t="str">
        <f t="shared" si="375"/>
        <v/>
      </c>
      <c r="M2457" s="41" t="str">
        <f t="shared" si="376"/>
        <v/>
      </c>
      <c r="N2457" s="22" t="str">
        <f t="shared" si="373"/>
        <v xml:space="preserve"> </v>
      </c>
      <c r="O2457" s="22" t="str">
        <f t="shared" si="381"/>
        <v/>
      </c>
      <c r="P2457" s="22" t="str">
        <f t="shared" si="374"/>
        <v/>
      </c>
      <c r="Q2457" s="22" t="str">
        <f t="shared" si="380"/>
        <v>D2</v>
      </c>
    </row>
    <row r="2458" spans="1:17" x14ac:dyDescent="0.25">
      <c r="A2458" s="125" t="str">
        <f t="shared" si="377"/>
        <v/>
      </c>
      <c r="B2458" s="123" t="str">
        <f t="shared" si="378"/>
        <v/>
      </c>
      <c r="C2458" s="125" t="str">
        <f t="shared" si="379"/>
        <v/>
      </c>
      <c r="D2458" s="42"/>
      <c r="E2458" s="23" t="str">
        <f>IF(D2458="","",VLOOKUP(D2458,MASTERLIST!$A:$E,3,FALSE))</f>
        <v/>
      </c>
      <c r="F2458" s="23" t="str">
        <f>IF(D2458="","",VLOOKUP(D2458,MASTERLIST!$A:$E,4,FALSE))</f>
        <v/>
      </c>
      <c r="G2458" s="23" t="str">
        <f>IF(D2458="","",VLOOKUP(D2458,MASTERLIST!$A:$E,5,FALSE))</f>
        <v/>
      </c>
      <c r="H2458" s="23" t="str">
        <f>IF(D2458="","",VLOOKUP(D2458,MASTERLIST!$A:$E,2,FALSE))</f>
        <v/>
      </c>
      <c r="I2458" s="42"/>
      <c r="J2458" s="42"/>
      <c r="K2458" s="42"/>
      <c r="L2458" s="41" t="str">
        <f t="shared" si="375"/>
        <v/>
      </c>
      <c r="M2458" s="41" t="str">
        <f t="shared" si="376"/>
        <v/>
      </c>
      <c r="N2458" s="22" t="str">
        <f t="shared" ref="N2458:N2521" si="382">CONCATENATE(E2458," ",F2458)</f>
        <v xml:space="preserve"> </v>
      </c>
      <c r="O2458" s="22" t="str">
        <f t="shared" si="381"/>
        <v/>
      </c>
      <c r="P2458" s="22" t="str">
        <f t="shared" ref="P2458:P2521" si="383">IF(I2458="",IF(J2458="","",$J$1),$I$1)</f>
        <v/>
      </c>
      <c r="Q2458" s="22" t="str">
        <f t="shared" si="380"/>
        <v>D2</v>
      </c>
    </row>
    <row r="2459" spans="1:17" x14ac:dyDescent="0.25">
      <c r="A2459" s="125" t="str">
        <f t="shared" si="377"/>
        <v/>
      </c>
      <c r="B2459" s="123" t="str">
        <f t="shared" si="378"/>
        <v/>
      </c>
      <c r="C2459" s="125" t="str">
        <f t="shared" si="379"/>
        <v/>
      </c>
      <c r="D2459" s="42"/>
      <c r="E2459" s="23" t="str">
        <f>IF(D2459="","",VLOOKUP(D2459,MASTERLIST!$A:$E,3,FALSE))</f>
        <v/>
      </c>
      <c r="F2459" s="23" t="str">
        <f>IF(D2459="","",VLOOKUP(D2459,MASTERLIST!$A:$E,4,FALSE))</f>
        <v/>
      </c>
      <c r="G2459" s="23" t="str">
        <f>IF(D2459="","",VLOOKUP(D2459,MASTERLIST!$A:$E,5,FALSE))</f>
        <v/>
      </c>
      <c r="H2459" s="23" t="str">
        <f>IF(D2459="","",VLOOKUP(D2459,MASTERLIST!$A:$E,2,FALSE))</f>
        <v/>
      </c>
      <c r="I2459" s="42"/>
      <c r="J2459" s="42"/>
      <c r="K2459" s="42"/>
      <c r="L2459" s="41" t="str">
        <f t="shared" si="375"/>
        <v/>
      </c>
      <c r="M2459" s="41" t="str">
        <f t="shared" si="376"/>
        <v/>
      </c>
      <c r="N2459" s="22" t="str">
        <f t="shared" si="382"/>
        <v xml:space="preserve"> </v>
      </c>
      <c r="O2459" s="22" t="str">
        <f t="shared" si="381"/>
        <v/>
      </c>
      <c r="P2459" s="22" t="str">
        <f t="shared" si="383"/>
        <v/>
      </c>
      <c r="Q2459" s="22" t="str">
        <f t="shared" si="380"/>
        <v>D2</v>
      </c>
    </row>
    <row r="2460" spans="1:17" x14ac:dyDescent="0.25">
      <c r="A2460" s="125" t="str">
        <f t="shared" si="377"/>
        <v/>
      </c>
      <c r="B2460" s="123" t="str">
        <f t="shared" si="378"/>
        <v/>
      </c>
      <c r="C2460" s="125" t="str">
        <f t="shared" si="379"/>
        <v/>
      </c>
      <c r="D2460" s="42"/>
      <c r="E2460" s="23" t="str">
        <f>IF(D2460="","",VLOOKUP(D2460,MASTERLIST!$A:$E,3,FALSE))</f>
        <v/>
      </c>
      <c r="F2460" s="23" t="str">
        <f>IF(D2460="","",VLOOKUP(D2460,MASTERLIST!$A:$E,4,FALSE))</f>
        <v/>
      </c>
      <c r="G2460" s="23" t="str">
        <f>IF(D2460="","",VLOOKUP(D2460,MASTERLIST!$A:$E,5,FALSE))</f>
        <v/>
      </c>
      <c r="H2460" s="23" t="str">
        <f>IF(D2460="","",VLOOKUP(D2460,MASTERLIST!$A:$E,2,FALSE))</f>
        <v/>
      </c>
      <c r="I2460" s="42"/>
      <c r="J2460" s="42"/>
      <c r="K2460" s="42"/>
      <c r="L2460" s="41" t="str">
        <f t="shared" si="375"/>
        <v/>
      </c>
      <c r="M2460" s="41" t="str">
        <f t="shared" si="376"/>
        <v/>
      </c>
      <c r="N2460" s="22" t="str">
        <f t="shared" si="382"/>
        <v xml:space="preserve"> </v>
      </c>
      <c r="O2460" s="22" t="str">
        <f t="shared" si="381"/>
        <v/>
      </c>
      <c r="P2460" s="22" t="str">
        <f t="shared" si="383"/>
        <v/>
      </c>
      <c r="Q2460" s="22" t="str">
        <f t="shared" si="380"/>
        <v>D2</v>
      </c>
    </row>
    <row r="2461" spans="1:17" x14ac:dyDescent="0.25">
      <c r="A2461" s="125" t="str">
        <f t="shared" si="377"/>
        <v/>
      </c>
      <c r="B2461" s="123" t="str">
        <f t="shared" si="378"/>
        <v/>
      </c>
      <c r="C2461" s="125" t="str">
        <f t="shared" si="379"/>
        <v/>
      </c>
      <c r="D2461" s="42"/>
      <c r="E2461" s="23" t="str">
        <f>IF(D2461="","",VLOOKUP(D2461,MASTERLIST!$A:$E,3,FALSE))</f>
        <v/>
      </c>
      <c r="F2461" s="23" t="str">
        <f>IF(D2461="","",VLOOKUP(D2461,MASTERLIST!$A:$E,4,FALSE))</f>
        <v/>
      </c>
      <c r="G2461" s="23" t="str">
        <f>IF(D2461="","",VLOOKUP(D2461,MASTERLIST!$A:$E,5,FALSE))</f>
        <v/>
      </c>
      <c r="H2461" s="23" t="str">
        <f>IF(D2461="","",VLOOKUP(D2461,MASTERLIST!$A:$E,2,FALSE))</f>
        <v/>
      </c>
      <c r="I2461" s="42"/>
      <c r="J2461" s="42"/>
      <c r="K2461" s="42"/>
      <c r="L2461" s="41" t="str">
        <f t="shared" ref="L2461:L2524" si="384">IF(K2461="","",IF(I2461="",ROUND(HLOOKUP(J2461,kgList,K2461,FALSE),1),ROUND(HLOOKUP(I2461,kgList,K2461,FALSE),1)))</f>
        <v/>
      </c>
      <c r="M2461" s="41" t="str">
        <f t="shared" ref="M2461:M2524" si="385">IF(L2461="","",IF(COUNTA(I2461:J2461)&gt;1,"Edible or Inedible",IF(COUNTA(I2461)=1,L2461*1,IF(COUNTA(J2461)=1,L2461*1,"ERROR"))))</f>
        <v/>
      </c>
      <c r="N2461" s="22" t="str">
        <f t="shared" si="382"/>
        <v xml:space="preserve"> </v>
      </c>
      <c r="O2461" s="22" t="str">
        <f t="shared" si="381"/>
        <v/>
      </c>
      <c r="P2461" s="22" t="str">
        <f t="shared" si="383"/>
        <v/>
      </c>
      <c r="Q2461" s="22" t="str">
        <f t="shared" si="380"/>
        <v>D2</v>
      </c>
    </row>
    <row r="2462" spans="1:17" x14ac:dyDescent="0.25">
      <c r="A2462" s="125" t="str">
        <f t="shared" si="377"/>
        <v/>
      </c>
      <c r="B2462" s="123" t="str">
        <f t="shared" si="378"/>
        <v/>
      </c>
      <c r="C2462" s="125" t="str">
        <f t="shared" si="379"/>
        <v/>
      </c>
      <c r="D2462" s="42"/>
      <c r="E2462" s="23" t="str">
        <f>IF(D2462="","",VLOOKUP(D2462,MASTERLIST!$A:$E,3,FALSE))</f>
        <v/>
      </c>
      <c r="F2462" s="23" t="str">
        <f>IF(D2462="","",VLOOKUP(D2462,MASTERLIST!$A:$E,4,FALSE))</f>
        <v/>
      </c>
      <c r="G2462" s="23" t="str">
        <f>IF(D2462="","",VLOOKUP(D2462,MASTERLIST!$A:$E,5,FALSE))</f>
        <v/>
      </c>
      <c r="H2462" s="23" t="str">
        <f>IF(D2462="","",VLOOKUP(D2462,MASTERLIST!$A:$E,2,FALSE))</f>
        <v/>
      </c>
      <c r="I2462" s="42"/>
      <c r="J2462" s="42"/>
      <c r="K2462" s="42"/>
      <c r="L2462" s="41" t="str">
        <f t="shared" si="384"/>
        <v/>
      </c>
      <c r="M2462" s="41" t="str">
        <f t="shared" si="385"/>
        <v/>
      </c>
      <c r="N2462" s="22" t="str">
        <f t="shared" si="382"/>
        <v xml:space="preserve"> </v>
      </c>
      <c r="O2462" s="22" t="str">
        <f t="shared" si="381"/>
        <v/>
      </c>
      <c r="P2462" s="22" t="str">
        <f t="shared" si="383"/>
        <v/>
      </c>
      <c r="Q2462" s="22" t="str">
        <f t="shared" si="380"/>
        <v>D2</v>
      </c>
    </row>
    <row r="2463" spans="1:17" x14ac:dyDescent="0.25">
      <c r="A2463" s="125" t="str">
        <f t="shared" si="377"/>
        <v/>
      </c>
      <c r="B2463" s="123" t="str">
        <f t="shared" si="378"/>
        <v/>
      </c>
      <c r="C2463" s="125" t="str">
        <f t="shared" si="379"/>
        <v/>
      </c>
      <c r="D2463" s="42"/>
      <c r="E2463" s="23" t="str">
        <f>IF(D2463="","",VLOOKUP(D2463,MASTERLIST!$A:$E,3,FALSE))</f>
        <v/>
      </c>
      <c r="F2463" s="23" t="str">
        <f>IF(D2463="","",VLOOKUP(D2463,MASTERLIST!$A:$E,4,FALSE))</f>
        <v/>
      </c>
      <c r="G2463" s="23" t="str">
        <f>IF(D2463="","",VLOOKUP(D2463,MASTERLIST!$A:$E,5,FALSE))</f>
        <v/>
      </c>
      <c r="H2463" s="23" t="str">
        <f>IF(D2463="","",VLOOKUP(D2463,MASTERLIST!$A:$E,2,FALSE))</f>
        <v/>
      </c>
      <c r="I2463" s="42"/>
      <c r="J2463" s="42"/>
      <c r="K2463" s="42"/>
      <c r="L2463" s="41" t="str">
        <f t="shared" si="384"/>
        <v/>
      </c>
      <c r="M2463" s="41" t="str">
        <f t="shared" si="385"/>
        <v/>
      </c>
      <c r="N2463" s="22" t="str">
        <f t="shared" si="382"/>
        <v xml:space="preserve"> </v>
      </c>
      <c r="O2463" s="22" t="str">
        <f t="shared" si="381"/>
        <v/>
      </c>
      <c r="P2463" s="22" t="str">
        <f t="shared" si="383"/>
        <v/>
      </c>
      <c r="Q2463" s="22" t="str">
        <f t="shared" si="380"/>
        <v>D2</v>
      </c>
    </row>
    <row r="2464" spans="1:17" x14ac:dyDescent="0.25">
      <c r="A2464" s="125" t="str">
        <f t="shared" si="377"/>
        <v/>
      </c>
      <c r="B2464" s="123" t="str">
        <f t="shared" si="378"/>
        <v/>
      </c>
      <c r="C2464" s="125" t="str">
        <f t="shared" si="379"/>
        <v/>
      </c>
      <c r="D2464" s="42"/>
      <c r="E2464" s="23" t="str">
        <f>IF(D2464="","",VLOOKUP(D2464,MASTERLIST!$A:$E,3,FALSE))</f>
        <v/>
      </c>
      <c r="F2464" s="23" t="str">
        <f>IF(D2464="","",VLOOKUP(D2464,MASTERLIST!$A:$E,4,FALSE))</f>
        <v/>
      </c>
      <c r="G2464" s="23" t="str">
        <f>IF(D2464="","",VLOOKUP(D2464,MASTERLIST!$A:$E,5,FALSE))</f>
        <v/>
      </c>
      <c r="H2464" s="23" t="str">
        <f>IF(D2464="","",VLOOKUP(D2464,MASTERLIST!$A:$E,2,FALSE))</f>
        <v/>
      </c>
      <c r="I2464" s="42"/>
      <c r="J2464" s="42"/>
      <c r="K2464" s="42"/>
      <c r="L2464" s="41" t="str">
        <f t="shared" si="384"/>
        <v/>
      </c>
      <c r="M2464" s="41" t="str">
        <f t="shared" si="385"/>
        <v/>
      </c>
      <c r="N2464" s="22" t="str">
        <f t="shared" si="382"/>
        <v xml:space="preserve"> </v>
      </c>
      <c r="O2464" s="22" t="str">
        <f t="shared" si="381"/>
        <v/>
      </c>
      <c r="P2464" s="22" t="str">
        <f t="shared" si="383"/>
        <v/>
      </c>
      <c r="Q2464" s="22" t="str">
        <f t="shared" si="380"/>
        <v>D2</v>
      </c>
    </row>
    <row r="2465" spans="1:17" x14ac:dyDescent="0.25">
      <c r="A2465" s="125" t="str">
        <f t="shared" si="377"/>
        <v/>
      </c>
      <c r="B2465" s="123" t="str">
        <f t="shared" si="378"/>
        <v/>
      </c>
      <c r="C2465" s="125" t="str">
        <f t="shared" si="379"/>
        <v/>
      </c>
      <c r="D2465" s="42"/>
      <c r="E2465" s="23" t="str">
        <f>IF(D2465="","",VLOOKUP(D2465,MASTERLIST!$A:$E,3,FALSE))</f>
        <v/>
      </c>
      <c r="F2465" s="23" t="str">
        <f>IF(D2465="","",VLOOKUP(D2465,MASTERLIST!$A:$E,4,FALSE))</f>
        <v/>
      </c>
      <c r="G2465" s="23" t="str">
        <f>IF(D2465="","",VLOOKUP(D2465,MASTERLIST!$A:$E,5,FALSE))</f>
        <v/>
      </c>
      <c r="H2465" s="23" t="str">
        <f>IF(D2465="","",VLOOKUP(D2465,MASTERLIST!$A:$E,2,FALSE))</f>
        <v/>
      </c>
      <c r="I2465" s="42"/>
      <c r="J2465" s="42"/>
      <c r="K2465" s="42"/>
      <c r="L2465" s="41" t="str">
        <f t="shared" si="384"/>
        <v/>
      </c>
      <c r="M2465" s="41" t="str">
        <f t="shared" si="385"/>
        <v/>
      </c>
      <c r="N2465" s="22" t="str">
        <f t="shared" si="382"/>
        <v xml:space="preserve"> </v>
      </c>
      <c r="O2465" s="22" t="str">
        <f t="shared" si="381"/>
        <v/>
      </c>
      <c r="P2465" s="22" t="str">
        <f t="shared" si="383"/>
        <v/>
      </c>
      <c r="Q2465" s="22" t="str">
        <f t="shared" si="380"/>
        <v>D2</v>
      </c>
    </row>
    <row r="2466" spans="1:17" x14ac:dyDescent="0.25">
      <c r="A2466" s="125" t="str">
        <f t="shared" si="377"/>
        <v/>
      </c>
      <c r="B2466" s="123" t="str">
        <f t="shared" si="378"/>
        <v/>
      </c>
      <c r="C2466" s="125" t="str">
        <f t="shared" si="379"/>
        <v/>
      </c>
      <c r="D2466" s="42"/>
      <c r="E2466" s="23" t="str">
        <f>IF(D2466="","",VLOOKUP(D2466,MASTERLIST!$A:$E,3,FALSE))</f>
        <v/>
      </c>
      <c r="F2466" s="23" t="str">
        <f>IF(D2466="","",VLOOKUP(D2466,MASTERLIST!$A:$E,4,FALSE))</f>
        <v/>
      </c>
      <c r="G2466" s="23" t="str">
        <f>IF(D2466="","",VLOOKUP(D2466,MASTERLIST!$A:$E,5,FALSE))</f>
        <v/>
      </c>
      <c r="H2466" s="23" t="str">
        <f>IF(D2466="","",VLOOKUP(D2466,MASTERLIST!$A:$E,2,FALSE))</f>
        <v/>
      </c>
      <c r="I2466" s="42"/>
      <c r="J2466" s="42"/>
      <c r="K2466" s="42"/>
      <c r="L2466" s="41" t="str">
        <f t="shared" si="384"/>
        <v/>
      </c>
      <c r="M2466" s="41" t="str">
        <f t="shared" si="385"/>
        <v/>
      </c>
      <c r="N2466" s="22" t="str">
        <f t="shared" si="382"/>
        <v xml:space="preserve"> </v>
      </c>
      <c r="O2466" s="22" t="str">
        <f t="shared" si="381"/>
        <v/>
      </c>
      <c r="P2466" s="22" t="str">
        <f t="shared" si="383"/>
        <v/>
      </c>
      <c r="Q2466" s="22" t="str">
        <f t="shared" si="380"/>
        <v>D2</v>
      </c>
    </row>
    <row r="2467" spans="1:17" x14ac:dyDescent="0.25">
      <c r="A2467" s="125" t="str">
        <f t="shared" si="377"/>
        <v/>
      </c>
      <c r="B2467" s="123" t="str">
        <f t="shared" si="378"/>
        <v/>
      </c>
      <c r="C2467" s="125" t="str">
        <f t="shared" si="379"/>
        <v/>
      </c>
      <c r="D2467" s="42"/>
      <c r="E2467" s="23" t="str">
        <f>IF(D2467="","",VLOOKUP(D2467,MASTERLIST!$A:$E,3,FALSE))</f>
        <v/>
      </c>
      <c r="F2467" s="23" t="str">
        <f>IF(D2467="","",VLOOKUP(D2467,MASTERLIST!$A:$E,4,FALSE))</f>
        <v/>
      </c>
      <c r="G2467" s="23" t="str">
        <f>IF(D2467="","",VLOOKUP(D2467,MASTERLIST!$A:$E,5,FALSE))</f>
        <v/>
      </c>
      <c r="H2467" s="23" t="str">
        <f>IF(D2467="","",VLOOKUP(D2467,MASTERLIST!$A:$E,2,FALSE))</f>
        <v/>
      </c>
      <c r="I2467" s="42"/>
      <c r="J2467" s="42"/>
      <c r="K2467" s="42"/>
      <c r="L2467" s="41" t="str">
        <f t="shared" si="384"/>
        <v/>
      </c>
      <c r="M2467" s="41" t="str">
        <f t="shared" si="385"/>
        <v/>
      </c>
      <c r="N2467" s="22" t="str">
        <f t="shared" si="382"/>
        <v xml:space="preserve"> </v>
      </c>
      <c r="O2467" s="22" t="str">
        <f t="shared" si="381"/>
        <v/>
      </c>
      <c r="P2467" s="22" t="str">
        <f t="shared" si="383"/>
        <v/>
      </c>
      <c r="Q2467" s="22" t="str">
        <f t="shared" si="380"/>
        <v>D2</v>
      </c>
    </row>
    <row r="2468" spans="1:17" x14ac:dyDescent="0.25">
      <c r="A2468" s="125" t="str">
        <f t="shared" ref="A2468:A2531" si="386">IF(D2468="","",A2467)</f>
        <v/>
      </c>
      <c r="B2468" s="123" t="str">
        <f t="shared" ref="B2468:B2531" si="387">IF(D2468="","",B2467)</f>
        <v/>
      </c>
      <c r="C2468" s="125" t="str">
        <f t="shared" ref="C2468:C2531" si="388">IF(D2468="","",C2467)</f>
        <v/>
      </c>
      <c r="D2468" s="42"/>
      <c r="E2468" s="23" t="str">
        <f>IF(D2468="","",VLOOKUP(D2468,MASTERLIST!$A:$E,3,FALSE))</f>
        <v/>
      </c>
      <c r="F2468" s="23" t="str">
        <f>IF(D2468="","",VLOOKUP(D2468,MASTERLIST!$A:$E,4,FALSE))</f>
        <v/>
      </c>
      <c r="G2468" s="23" t="str">
        <f>IF(D2468="","",VLOOKUP(D2468,MASTERLIST!$A:$E,5,FALSE))</f>
        <v/>
      </c>
      <c r="H2468" s="23" t="str">
        <f>IF(D2468="","",VLOOKUP(D2468,MASTERLIST!$A:$E,2,FALSE))</f>
        <v/>
      </c>
      <c r="I2468" s="42"/>
      <c r="J2468" s="42"/>
      <c r="K2468" s="42"/>
      <c r="L2468" s="41" t="str">
        <f t="shared" si="384"/>
        <v/>
      </c>
      <c r="M2468" s="41" t="str">
        <f t="shared" si="385"/>
        <v/>
      </c>
      <c r="N2468" s="22" t="str">
        <f t="shared" si="382"/>
        <v xml:space="preserve"> </v>
      </c>
      <c r="O2468" s="22" t="str">
        <f t="shared" si="381"/>
        <v/>
      </c>
      <c r="P2468" s="22" t="str">
        <f t="shared" si="383"/>
        <v/>
      </c>
      <c r="Q2468" s="22" t="str">
        <f t="shared" si="380"/>
        <v>D2</v>
      </c>
    </row>
    <row r="2469" spans="1:17" x14ac:dyDescent="0.25">
      <c r="A2469" s="125" t="str">
        <f t="shared" si="386"/>
        <v/>
      </c>
      <c r="B2469" s="123" t="str">
        <f t="shared" si="387"/>
        <v/>
      </c>
      <c r="C2469" s="125" t="str">
        <f t="shared" si="388"/>
        <v/>
      </c>
      <c r="D2469" s="42"/>
      <c r="E2469" s="23" t="str">
        <f>IF(D2469="","",VLOOKUP(D2469,MASTERLIST!$A:$E,3,FALSE))</f>
        <v/>
      </c>
      <c r="F2469" s="23" t="str">
        <f>IF(D2469="","",VLOOKUP(D2469,MASTERLIST!$A:$E,4,FALSE))</f>
        <v/>
      </c>
      <c r="G2469" s="23" t="str">
        <f>IF(D2469="","",VLOOKUP(D2469,MASTERLIST!$A:$E,5,FALSE))</f>
        <v/>
      </c>
      <c r="H2469" s="23" t="str">
        <f>IF(D2469="","",VLOOKUP(D2469,MASTERLIST!$A:$E,2,FALSE))</f>
        <v/>
      </c>
      <c r="I2469" s="42"/>
      <c r="J2469" s="42"/>
      <c r="K2469" s="42"/>
      <c r="L2469" s="41" t="str">
        <f t="shared" si="384"/>
        <v/>
      </c>
      <c r="M2469" s="41" t="str">
        <f t="shared" si="385"/>
        <v/>
      </c>
      <c r="N2469" s="22" t="str">
        <f t="shared" si="382"/>
        <v xml:space="preserve"> </v>
      </c>
      <c r="O2469" s="22" t="str">
        <f t="shared" si="381"/>
        <v/>
      </c>
      <c r="P2469" s="22" t="str">
        <f t="shared" si="383"/>
        <v/>
      </c>
      <c r="Q2469" s="22" t="str">
        <f t="shared" si="380"/>
        <v>D2</v>
      </c>
    </row>
    <row r="2470" spans="1:17" x14ac:dyDescent="0.25">
      <c r="A2470" s="125" t="str">
        <f t="shared" si="386"/>
        <v/>
      </c>
      <c r="B2470" s="123" t="str">
        <f t="shared" si="387"/>
        <v/>
      </c>
      <c r="C2470" s="125" t="str">
        <f t="shared" si="388"/>
        <v/>
      </c>
      <c r="D2470" s="42"/>
      <c r="E2470" s="23" t="str">
        <f>IF(D2470="","",VLOOKUP(D2470,MASTERLIST!$A:$E,3,FALSE))</f>
        <v/>
      </c>
      <c r="F2470" s="23" t="str">
        <f>IF(D2470="","",VLOOKUP(D2470,MASTERLIST!$A:$E,4,FALSE))</f>
        <v/>
      </c>
      <c r="G2470" s="23" t="str">
        <f>IF(D2470="","",VLOOKUP(D2470,MASTERLIST!$A:$E,5,FALSE))</f>
        <v/>
      </c>
      <c r="H2470" s="23" t="str">
        <f>IF(D2470="","",VLOOKUP(D2470,MASTERLIST!$A:$E,2,FALSE))</f>
        <v/>
      </c>
      <c r="I2470" s="42"/>
      <c r="J2470" s="42"/>
      <c r="K2470" s="42"/>
      <c r="L2470" s="41" t="str">
        <f t="shared" si="384"/>
        <v/>
      </c>
      <c r="M2470" s="41" t="str">
        <f t="shared" si="385"/>
        <v/>
      </c>
      <c r="N2470" s="22" t="str">
        <f t="shared" si="382"/>
        <v xml:space="preserve"> </v>
      </c>
      <c r="O2470" s="22" t="str">
        <f t="shared" si="381"/>
        <v/>
      </c>
      <c r="P2470" s="22" t="str">
        <f t="shared" si="383"/>
        <v/>
      </c>
      <c r="Q2470" s="22" t="str">
        <f t="shared" si="380"/>
        <v>D2</v>
      </c>
    </row>
    <row r="2471" spans="1:17" x14ac:dyDescent="0.25">
      <c r="A2471" s="125" t="str">
        <f t="shared" si="386"/>
        <v/>
      </c>
      <c r="B2471" s="123" t="str">
        <f t="shared" si="387"/>
        <v/>
      </c>
      <c r="C2471" s="125" t="str">
        <f t="shared" si="388"/>
        <v/>
      </c>
      <c r="D2471" s="42"/>
      <c r="E2471" s="23" t="str">
        <f>IF(D2471="","",VLOOKUP(D2471,MASTERLIST!$A:$E,3,FALSE))</f>
        <v/>
      </c>
      <c r="F2471" s="23" t="str">
        <f>IF(D2471="","",VLOOKUP(D2471,MASTERLIST!$A:$E,4,FALSE))</f>
        <v/>
      </c>
      <c r="G2471" s="23" t="str">
        <f>IF(D2471="","",VLOOKUP(D2471,MASTERLIST!$A:$E,5,FALSE))</f>
        <v/>
      </c>
      <c r="H2471" s="23" t="str">
        <f>IF(D2471="","",VLOOKUP(D2471,MASTERLIST!$A:$E,2,FALSE))</f>
        <v/>
      </c>
      <c r="I2471" s="42"/>
      <c r="J2471" s="42"/>
      <c r="K2471" s="42"/>
      <c r="L2471" s="41" t="str">
        <f t="shared" si="384"/>
        <v/>
      </c>
      <c r="M2471" s="41" t="str">
        <f t="shared" si="385"/>
        <v/>
      </c>
      <c r="N2471" s="22" t="str">
        <f t="shared" si="382"/>
        <v xml:space="preserve"> </v>
      </c>
      <c r="O2471" s="22" t="str">
        <f t="shared" si="381"/>
        <v/>
      </c>
      <c r="P2471" s="22" t="str">
        <f t="shared" si="383"/>
        <v/>
      </c>
      <c r="Q2471" s="22" t="str">
        <f t="shared" si="380"/>
        <v>D2</v>
      </c>
    </row>
    <row r="2472" spans="1:17" x14ac:dyDescent="0.25">
      <c r="A2472" s="125" t="str">
        <f t="shared" si="386"/>
        <v/>
      </c>
      <c r="B2472" s="123" t="str">
        <f t="shared" si="387"/>
        <v/>
      </c>
      <c r="C2472" s="125" t="str">
        <f t="shared" si="388"/>
        <v/>
      </c>
      <c r="D2472" s="42"/>
      <c r="E2472" s="23" t="str">
        <f>IF(D2472="","",VLOOKUP(D2472,MASTERLIST!$A:$E,3,FALSE))</f>
        <v/>
      </c>
      <c r="F2472" s="23" t="str">
        <f>IF(D2472="","",VLOOKUP(D2472,MASTERLIST!$A:$E,4,FALSE))</f>
        <v/>
      </c>
      <c r="G2472" s="23" t="str">
        <f>IF(D2472="","",VLOOKUP(D2472,MASTERLIST!$A:$E,5,FALSE))</f>
        <v/>
      </c>
      <c r="H2472" s="23" t="str">
        <f>IF(D2472="","",VLOOKUP(D2472,MASTERLIST!$A:$E,2,FALSE))</f>
        <v/>
      </c>
      <c r="I2472" s="42"/>
      <c r="J2472" s="42"/>
      <c r="K2472" s="42"/>
      <c r="L2472" s="41" t="str">
        <f t="shared" si="384"/>
        <v/>
      </c>
      <c r="M2472" s="41" t="str">
        <f t="shared" si="385"/>
        <v/>
      </c>
      <c r="N2472" s="22" t="str">
        <f t="shared" si="382"/>
        <v xml:space="preserve"> </v>
      </c>
      <c r="O2472" s="22" t="str">
        <f t="shared" si="381"/>
        <v/>
      </c>
      <c r="P2472" s="22" t="str">
        <f t="shared" si="383"/>
        <v/>
      </c>
      <c r="Q2472" s="22" t="str">
        <f t="shared" si="380"/>
        <v>D2</v>
      </c>
    </row>
    <row r="2473" spans="1:17" x14ac:dyDescent="0.25">
      <c r="A2473" s="125" t="str">
        <f t="shared" si="386"/>
        <v/>
      </c>
      <c r="B2473" s="123" t="str">
        <f t="shared" si="387"/>
        <v/>
      </c>
      <c r="C2473" s="125" t="str">
        <f t="shared" si="388"/>
        <v/>
      </c>
      <c r="D2473" s="42"/>
      <c r="E2473" s="23" t="str">
        <f>IF(D2473="","",VLOOKUP(D2473,MASTERLIST!$A:$E,3,FALSE))</f>
        <v/>
      </c>
      <c r="F2473" s="23" t="str">
        <f>IF(D2473="","",VLOOKUP(D2473,MASTERLIST!$A:$E,4,FALSE))</f>
        <v/>
      </c>
      <c r="G2473" s="23" t="str">
        <f>IF(D2473="","",VLOOKUP(D2473,MASTERLIST!$A:$E,5,FALSE))</f>
        <v/>
      </c>
      <c r="H2473" s="23" t="str">
        <f>IF(D2473="","",VLOOKUP(D2473,MASTERLIST!$A:$E,2,FALSE))</f>
        <v/>
      </c>
      <c r="I2473" s="42"/>
      <c r="J2473" s="42"/>
      <c r="K2473" s="42"/>
      <c r="L2473" s="41" t="str">
        <f t="shared" si="384"/>
        <v/>
      </c>
      <c r="M2473" s="41" t="str">
        <f t="shared" si="385"/>
        <v/>
      </c>
      <c r="N2473" s="22" t="str">
        <f t="shared" si="382"/>
        <v xml:space="preserve"> </v>
      </c>
      <c r="O2473" s="22" t="str">
        <f t="shared" si="381"/>
        <v/>
      </c>
      <c r="P2473" s="22" t="str">
        <f t="shared" si="383"/>
        <v/>
      </c>
      <c r="Q2473" s="22" t="str">
        <f t="shared" si="380"/>
        <v>D2</v>
      </c>
    </row>
    <row r="2474" spans="1:17" x14ac:dyDescent="0.25">
      <c r="A2474" s="125" t="str">
        <f t="shared" si="386"/>
        <v/>
      </c>
      <c r="B2474" s="123" t="str">
        <f t="shared" si="387"/>
        <v/>
      </c>
      <c r="C2474" s="125" t="str">
        <f t="shared" si="388"/>
        <v/>
      </c>
      <c r="D2474" s="42"/>
      <c r="E2474" s="23" t="str">
        <f>IF(D2474="","",VLOOKUP(D2474,MASTERLIST!$A:$E,3,FALSE))</f>
        <v/>
      </c>
      <c r="F2474" s="23" t="str">
        <f>IF(D2474="","",VLOOKUP(D2474,MASTERLIST!$A:$E,4,FALSE))</f>
        <v/>
      </c>
      <c r="G2474" s="23" t="str">
        <f>IF(D2474="","",VLOOKUP(D2474,MASTERLIST!$A:$E,5,FALSE))</f>
        <v/>
      </c>
      <c r="H2474" s="23" t="str">
        <f>IF(D2474="","",VLOOKUP(D2474,MASTERLIST!$A:$E,2,FALSE))</f>
        <v/>
      </c>
      <c r="I2474" s="42"/>
      <c r="J2474" s="42"/>
      <c r="K2474" s="42"/>
      <c r="L2474" s="41" t="str">
        <f t="shared" si="384"/>
        <v/>
      </c>
      <c r="M2474" s="41" t="str">
        <f t="shared" si="385"/>
        <v/>
      </c>
      <c r="N2474" s="22" t="str">
        <f t="shared" si="382"/>
        <v xml:space="preserve"> </v>
      </c>
      <c r="O2474" s="22" t="str">
        <f t="shared" si="381"/>
        <v/>
      </c>
      <c r="P2474" s="22" t="str">
        <f t="shared" si="383"/>
        <v/>
      </c>
      <c r="Q2474" s="22" t="str">
        <f t="shared" si="380"/>
        <v>D2</v>
      </c>
    </row>
    <row r="2475" spans="1:17" x14ac:dyDescent="0.25">
      <c r="A2475" s="125" t="str">
        <f t="shared" si="386"/>
        <v/>
      </c>
      <c r="B2475" s="123" t="str">
        <f t="shared" si="387"/>
        <v/>
      </c>
      <c r="C2475" s="125" t="str">
        <f t="shared" si="388"/>
        <v/>
      </c>
      <c r="D2475" s="42"/>
      <c r="E2475" s="23" t="str">
        <f>IF(D2475="","",VLOOKUP(D2475,MASTERLIST!$A:$E,3,FALSE))</f>
        <v/>
      </c>
      <c r="F2475" s="23" t="str">
        <f>IF(D2475="","",VLOOKUP(D2475,MASTERLIST!$A:$E,4,FALSE))</f>
        <v/>
      </c>
      <c r="G2475" s="23" t="str">
        <f>IF(D2475="","",VLOOKUP(D2475,MASTERLIST!$A:$E,5,FALSE))</f>
        <v/>
      </c>
      <c r="H2475" s="23" t="str">
        <f>IF(D2475="","",VLOOKUP(D2475,MASTERLIST!$A:$E,2,FALSE))</f>
        <v/>
      </c>
      <c r="I2475" s="42"/>
      <c r="J2475" s="42"/>
      <c r="K2475" s="42"/>
      <c r="L2475" s="41" t="str">
        <f t="shared" si="384"/>
        <v/>
      </c>
      <c r="M2475" s="41" t="str">
        <f t="shared" si="385"/>
        <v/>
      </c>
      <c r="N2475" s="22" t="str">
        <f t="shared" si="382"/>
        <v xml:space="preserve"> </v>
      </c>
      <c r="O2475" s="22" t="str">
        <f t="shared" si="381"/>
        <v/>
      </c>
      <c r="P2475" s="22" t="str">
        <f t="shared" si="383"/>
        <v/>
      </c>
      <c r="Q2475" s="22" t="str">
        <f t="shared" si="380"/>
        <v>D2</v>
      </c>
    </row>
    <row r="2476" spans="1:17" x14ac:dyDescent="0.25">
      <c r="A2476" s="125" t="str">
        <f t="shared" si="386"/>
        <v/>
      </c>
      <c r="B2476" s="123" t="str">
        <f t="shared" si="387"/>
        <v/>
      </c>
      <c r="C2476" s="125" t="str">
        <f t="shared" si="388"/>
        <v/>
      </c>
      <c r="D2476" s="42"/>
      <c r="E2476" s="23" t="str">
        <f>IF(D2476="","",VLOOKUP(D2476,MASTERLIST!$A:$E,3,FALSE))</f>
        <v/>
      </c>
      <c r="F2476" s="23" t="str">
        <f>IF(D2476="","",VLOOKUP(D2476,MASTERLIST!$A:$E,4,FALSE))</f>
        <v/>
      </c>
      <c r="G2476" s="23" t="str">
        <f>IF(D2476="","",VLOOKUP(D2476,MASTERLIST!$A:$E,5,FALSE))</f>
        <v/>
      </c>
      <c r="H2476" s="23" t="str">
        <f>IF(D2476="","",VLOOKUP(D2476,MASTERLIST!$A:$E,2,FALSE))</f>
        <v/>
      </c>
      <c r="I2476" s="42"/>
      <c r="J2476" s="42"/>
      <c r="K2476" s="42"/>
      <c r="L2476" s="41" t="str">
        <f t="shared" si="384"/>
        <v/>
      </c>
      <c r="M2476" s="41" t="str">
        <f t="shared" si="385"/>
        <v/>
      </c>
      <c r="N2476" s="22" t="str">
        <f t="shared" si="382"/>
        <v xml:space="preserve"> </v>
      </c>
      <c r="O2476" s="22" t="str">
        <f t="shared" si="381"/>
        <v/>
      </c>
      <c r="P2476" s="22" t="str">
        <f t="shared" si="383"/>
        <v/>
      </c>
      <c r="Q2476" s="22" t="str">
        <f t="shared" si="380"/>
        <v>D2</v>
      </c>
    </row>
    <row r="2477" spans="1:17" x14ac:dyDescent="0.25">
      <c r="A2477" s="125" t="str">
        <f t="shared" si="386"/>
        <v/>
      </c>
      <c r="B2477" s="123" t="str">
        <f t="shared" si="387"/>
        <v/>
      </c>
      <c r="C2477" s="125" t="str">
        <f t="shared" si="388"/>
        <v/>
      </c>
      <c r="D2477" s="42"/>
      <c r="E2477" s="23" t="str">
        <f>IF(D2477="","",VLOOKUP(D2477,MASTERLIST!$A:$E,3,FALSE))</f>
        <v/>
      </c>
      <c r="F2477" s="23" t="str">
        <f>IF(D2477="","",VLOOKUP(D2477,MASTERLIST!$A:$E,4,FALSE))</f>
        <v/>
      </c>
      <c r="G2477" s="23" t="str">
        <f>IF(D2477="","",VLOOKUP(D2477,MASTERLIST!$A:$E,5,FALSE))</f>
        <v/>
      </c>
      <c r="H2477" s="23" t="str">
        <f>IF(D2477="","",VLOOKUP(D2477,MASTERLIST!$A:$E,2,FALSE))</f>
        <v/>
      </c>
      <c r="I2477" s="42"/>
      <c r="J2477" s="42"/>
      <c r="K2477" s="42"/>
      <c r="L2477" s="41" t="str">
        <f t="shared" si="384"/>
        <v/>
      </c>
      <c r="M2477" s="41" t="str">
        <f t="shared" si="385"/>
        <v/>
      </c>
      <c r="N2477" s="22" t="str">
        <f t="shared" si="382"/>
        <v xml:space="preserve"> </v>
      </c>
      <c r="O2477" s="22" t="str">
        <f t="shared" si="381"/>
        <v/>
      </c>
      <c r="P2477" s="22" t="str">
        <f t="shared" si="383"/>
        <v/>
      </c>
      <c r="Q2477" s="22" t="str">
        <f t="shared" si="380"/>
        <v>D2</v>
      </c>
    </row>
    <row r="2478" spans="1:17" x14ac:dyDescent="0.25">
      <c r="A2478" s="125" t="str">
        <f t="shared" si="386"/>
        <v/>
      </c>
      <c r="B2478" s="123" t="str">
        <f t="shared" si="387"/>
        <v/>
      </c>
      <c r="C2478" s="125" t="str">
        <f t="shared" si="388"/>
        <v/>
      </c>
      <c r="D2478" s="42"/>
      <c r="E2478" s="23" t="str">
        <f>IF(D2478="","",VLOOKUP(D2478,MASTERLIST!$A:$E,3,FALSE))</f>
        <v/>
      </c>
      <c r="F2478" s="23" t="str">
        <f>IF(D2478="","",VLOOKUP(D2478,MASTERLIST!$A:$E,4,FALSE))</f>
        <v/>
      </c>
      <c r="G2478" s="23" t="str">
        <f>IF(D2478="","",VLOOKUP(D2478,MASTERLIST!$A:$E,5,FALSE))</f>
        <v/>
      </c>
      <c r="H2478" s="23" t="str">
        <f>IF(D2478="","",VLOOKUP(D2478,MASTERLIST!$A:$E,2,FALSE))</f>
        <v/>
      </c>
      <c r="I2478" s="42"/>
      <c r="J2478" s="42"/>
      <c r="K2478" s="42"/>
      <c r="L2478" s="41" t="str">
        <f t="shared" si="384"/>
        <v/>
      </c>
      <c r="M2478" s="41" t="str">
        <f t="shared" si="385"/>
        <v/>
      </c>
      <c r="N2478" s="22" t="str">
        <f t="shared" si="382"/>
        <v xml:space="preserve"> </v>
      </c>
      <c r="O2478" s="22" t="str">
        <f t="shared" si="381"/>
        <v/>
      </c>
      <c r="P2478" s="22" t="str">
        <f t="shared" si="383"/>
        <v/>
      </c>
      <c r="Q2478" s="22" t="str">
        <f t="shared" si="380"/>
        <v>D2</v>
      </c>
    </row>
    <row r="2479" spans="1:17" x14ac:dyDescent="0.25">
      <c r="A2479" s="125" t="str">
        <f t="shared" si="386"/>
        <v/>
      </c>
      <c r="B2479" s="123" t="str">
        <f t="shared" si="387"/>
        <v/>
      </c>
      <c r="C2479" s="125" t="str">
        <f t="shared" si="388"/>
        <v/>
      </c>
      <c r="D2479" s="42"/>
      <c r="E2479" s="23" t="str">
        <f>IF(D2479="","",VLOOKUP(D2479,MASTERLIST!$A:$E,3,FALSE))</f>
        <v/>
      </c>
      <c r="F2479" s="23" t="str">
        <f>IF(D2479="","",VLOOKUP(D2479,MASTERLIST!$A:$E,4,FALSE))</f>
        <v/>
      </c>
      <c r="G2479" s="23" t="str">
        <f>IF(D2479="","",VLOOKUP(D2479,MASTERLIST!$A:$E,5,FALSE))</f>
        <v/>
      </c>
      <c r="H2479" s="23" t="str">
        <f>IF(D2479="","",VLOOKUP(D2479,MASTERLIST!$A:$E,2,FALSE))</f>
        <v/>
      </c>
      <c r="I2479" s="42"/>
      <c r="J2479" s="42"/>
      <c r="K2479" s="42"/>
      <c r="L2479" s="41" t="str">
        <f t="shared" si="384"/>
        <v/>
      </c>
      <c r="M2479" s="41" t="str">
        <f t="shared" si="385"/>
        <v/>
      </c>
      <c r="N2479" s="22" t="str">
        <f t="shared" si="382"/>
        <v xml:space="preserve"> </v>
      </c>
      <c r="O2479" s="22" t="str">
        <f t="shared" si="381"/>
        <v/>
      </c>
      <c r="P2479" s="22" t="str">
        <f t="shared" si="383"/>
        <v/>
      </c>
      <c r="Q2479" s="22" t="str">
        <f t="shared" si="380"/>
        <v>D2</v>
      </c>
    </row>
    <row r="2480" spans="1:17" x14ac:dyDescent="0.25">
      <c r="A2480" s="125" t="str">
        <f t="shared" si="386"/>
        <v/>
      </c>
      <c r="B2480" s="123" t="str">
        <f t="shared" si="387"/>
        <v/>
      </c>
      <c r="C2480" s="125" t="str">
        <f t="shared" si="388"/>
        <v/>
      </c>
      <c r="D2480" s="42"/>
      <c r="E2480" s="23" t="str">
        <f>IF(D2480="","",VLOOKUP(D2480,MASTERLIST!$A:$E,3,FALSE))</f>
        <v/>
      </c>
      <c r="F2480" s="23" t="str">
        <f>IF(D2480="","",VLOOKUP(D2480,MASTERLIST!$A:$E,4,FALSE))</f>
        <v/>
      </c>
      <c r="G2480" s="23" t="str">
        <f>IF(D2480="","",VLOOKUP(D2480,MASTERLIST!$A:$E,5,FALSE))</f>
        <v/>
      </c>
      <c r="H2480" s="23" t="str">
        <f>IF(D2480="","",VLOOKUP(D2480,MASTERLIST!$A:$E,2,FALSE))</f>
        <v/>
      </c>
      <c r="I2480" s="42"/>
      <c r="J2480" s="42"/>
      <c r="K2480" s="42"/>
      <c r="L2480" s="41" t="str">
        <f t="shared" si="384"/>
        <v/>
      </c>
      <c r="M2480" s="41" t="str">
        <f t="shared" si="385"/>
        <v/>
      </c>
      <c r="N2480" s="22" t="str">
        <f t="shared" si="382"/>
        <v xml:space="preserve"> </v>
      </c>
      <c r="O2480" s="22" t="str">
        <f t="shared" si="381"/>
        <v/>
      </c>
      <c r="P2480" s="22" t="str">
        <f t="shared" si="383"/>
        <v/>
      </c>
      <c r="Q2480" s="22" t="str">
        <f t="shared" si="380"/>
        <v>D2</v>
      </c>
    </row>
    <row r="2481" spans="1:17" x14ac:dyDescent="0.25">
      <c r="A2481" s="125" t="str">
        <f t="shared" si="386"/>
        <v/>
      </c>
      <c r="B2481" s="123" t="str">
        <f t="shared" si="387"/>
        <v/>
      </c>
      <c r="C2481" s="125" t="str">
        <f t="shared" si="388"/>
        <v/>
      </c>
      <c r="D2481" s="42"/>
      <c r="E2481" s="23" t="str">
        <f>IF(D2481="","",VLOOKUP(D2481,MASTERLIST!$A:$E,3,FALSE))</f>
        <v/>
      </c>
      <c r="F2481" s="23" t="str">
        <f>IF(D2481="","",VLOOKUP(D2481,MASTERLIST!$A:$E,4,FALSE))</f>
        <v/>
      </c>
      <c r="G2481" s="23" t="str">
        <f>IF(D2481="","",VLOOKUP(D2481,MASTERLIST!$A:$E,5,FALSE))</f>
        <v/>
      </c>
      <c r="H2481" s="23" t="str">
        <f>IF(D2481="","",VLOOKUP(D2481,MASTERLIST!$A:$E,2,FALSE))</f>
        <v/>
      </c>
      <c r="I2481" s="42"/>
      <c r="J2481" s="42"/>
      <c r="K2481" s="42"/>
      <c r="L2481" s="41" t="str">
        <f t="shared" si="384"/>
        <v/>
      </c>
      <c r="M2481" s="41" t="str">
        <f t="shared" si="385"/>
        <v/>
      </c>
      <c r="N2481" s="22" t="str">
        <f t="shared" si="382"/>
        <v xml:space="preserve"> </v>
      </c>
      <c r="O2481" s="22" t="str">
        <f t="shared" si="381"/>
        <v/>
      </c>
      <c r="P2481" s="22" t="str">
        <f t="shared" si="383"/>
        <v/>
      </c>
      <c r="Q2481" s="22" t="str">
        <f t="shared" si="380"/>
        <v>D2</v>
      </c>
    </row>
    <row r="2482" spans="1:17" x14ac:dyDescent="0.25">
      <c r="A2482" s="125" t="str">
        <f t="shared" si="386"/>
        <v/>
      </c>
      <c r="B2482" s="123" t="str">
        <f t="shared" si="387"/>
        <v/>
      </c>
      <c r="C2482" s="125" t="str">
        <f t="shared" si="388"/>
        <v/>
      </c>
      <c r="D2482" s="42"/>
      <c r="E2482" s="23" t="str">
        <f>IF(D2482="","",VLOOKUP(D2482,MASTERLIST!$A:$E,3,FALSE))</f>
        <v/>
      </c>
      <c r="F2482" s="23" t="str">
        <f>IF(D2482="","",VLOOKUP(D2482,MASTERLIST!$A:$E,4,FALSE))</f>
        <v/>
      </c>
      <c r="G2482" s="23" t="str">
        <f>IF(D2482="","",VLOOKUP(D2482,MASTERLIST!$A:$E,5,FALSE))</f>
        <v/>
      </c>
      <c r="H2482" s="23" t="str">
        <f>IF(D2482="","",VLOOKUP(D2482,MASTERLIST!$A:$E,2,FALSE))</f>
        <v/>
      </c>
      <c r="I2482" s="42"/>
      <c r="J2482" s="42"/>
      <c r="K2482" s="42"/>
      <c r="L2482" s="41" t="str">
        <f t="shared" si="384"/>
        <v/>
      </c>
      <c r="M2482" s="41" t="str">
        <f t="shared" si="385"/>
        <v/>
      </c>
      <c r="N2482" s="22" t="str">
        <f t="shared" si="382"/>
        <v xml:space="preserve"> </v>
      </c>
      <c r="O2482" s="22" t="str">
        <f t="shared" si="381"/>
        <v/>
      </c>
      <c r="P2482" s="22" t="str">
        <f t="shared" si="383"/>
        <v/>
      </c>
      <c r="Q2482" s="22" t="str">
        <f t="shared" si="380"/>
        <v>D2</v>
      </c>
    </row>
    <row r="2483" spans="1:17" x14ac:dyDescent="0.25">
      <c r="A2483" s="125" t="str">
        <f t="shared" si="386"/>
        <v/>
      </c>
      <c r="B2483" s="123" t="str">
        <f t="shared" si="387"/>
        <v/>
      </c>
      <c r="C2483" s="125" t="str">
        <f t="shared" si="388"/>
        <v/>
      </c>
      <c r="D2483" s="42"/>
      <c r="E2483" s="23" t="str">
        <f>IF(D2483="","",VLOOKUP(D2483,MASTERLIST!$A:$E,3,FALSE))</f>
        <v/>
      </c>
      <c r="F2483" s="23" t="str">
        <f>IF(D2483="","",VLOOKUP(D2483,MASTERLIST!$A:$E,4,FALSE))</f>
        <v/>
      </c>
      <c r="G2483" s="23" t="str">
        <f>IF(D2483="","",VLOOKUP(D2483,MASTERLIST!$A:$E,5,FALSE))</f>
        <v/>
      </c>
      <c r="H2483" s="23" t="str">
        <f>IF(D2483="","",VLOOKUP(D2483,MASTERLIST!$A:$E,2,FALSE))</f>
        <v/>
      </c>
      <c r="I2483" s="42"/>
      <c r="J2483" s="42"/>
      <c r="K2483" s="42"/>
      <c r="L2483" s="41" t="str">
        <f t="shared" si="384"/>
        <v/>
      </c>
      <c r="M2483" s="41" t="str">
        <f t="shared" si="385"/>
        <v/>
      </c>
      <c r="N2483" s="22" t="str">
        <f t="shared" si="382"/>
        <v xml:space="preserve"> </v>
      </c>
      <c r="O2483" s="22" t="str">
        <f t="shared" si="381"/>
        <v/>
      </c>
      <c r="P2483" s="22" t="str">
        <f t="shared" si="383"/>
        <v/>
      </c>
      <c r="Q2483" s="22" t="str">
        <f t="shared" si="380"/>
        <v>D2</v>
      </c>
    </row>
    <row r="2484" spans="1:17" x14ac:dyDescent="0.25">
      <c r="A2484" s="125" t="str">
        <f t="shared" si="386"/>
        <v/>
      </c>
      <c r="B2484" s="123" t="str">
        <f t="shared" si="387"/>
        <v/>
      </c>
      <c r="C2484" s="125" t="str">
        <f t="shared" si="388"/>
        <v/>
      </c>
      <c r="D2484" s="42"/>
      <c r="E2484" s="23" t="str">
        <f>IF(D2484="","",VLOOKUP(D2484,MASTERLIST!$A:$E,3,FALSE))</f>
        <v/>
      </c>
      <c r="F2484" s="23" t="str">
        <f>IF(D2484="","",VLOOKUP(D2484,MASTERLIST!$A:$E,4,FALSE))</f>
        <v/>
      </c>
      <c r="G2484" s="23" t="str">
        <f>IF(D2484="","",VLOOKUP(D2484,MASTERLIST!$A:$E,5,FALSE))</f>
        <v/>
      </c>
      <c r="H2484" s="23" t="str">
        <f>IF(D2484="","",VLOOKUP(D2484,MASTERLIST!$A:$E,2,FALSE))</f>
        <v/>
      </c>
      <c r="I2484" s="42"/>
      <c r="J2484" s="42"/>
      <c r="K2484" s="42"/>
      <c r="L2484" s="41" t="str">
        <f t="shared" si="384"/>
        <v/>
      </c>
      <c r="M2484" s="41" t="str">
        <f t="shared" si="385"/>
        <v/>
      </c>
      <c r="N2484" s="22" t="str">
        <f t="shared" si="382"/>
        <v xml:space="preserve"> </v>
      </c>
      <c r="O2484" s="22" t="str">
        <f t="shared" si="381"/>
        <v/>
      </c>
      <c r="P2484" s="22" t="str">
        <f t="shared" si="383"/>
        <v/>
      </c>
      <c r="Q2484" s="22" t="str">
        <f t="shared" si="380"/>
        <v>D2</v>
      </c>
    </row>
    <row r="2485" spans="1:17" x14ac:dyDescent="0.25">
      <c r="A2485" s="125" t="str">
        <f t="shared" si="386"/>
        <v/>
      </c>
      <c r="B2485" s="123" t="str">
        <f t="shared" si="387"/>
        <v/>
      </c>
      <c r="C2485" s="125" t="str">
        <f t="shared" si="388"/>
        <v/>
      </c>
      <c r="D2485" s="42"/>
      <c r="E2485" s="23" t="str">
        <f>IF(D2485="","",VLOOKUP(D2485,MASTERLIST!$A:$E,3,FALSE))</f>
        <v/>
      </c>
      <c r="F2485" s="23" t="str">
        <f>IF(D2485="","",VLOOKUP(D2485,MASTERLIST!$A:$E,4,FALSE))</f>
        <v/>
      </c>
      <c r="G2485" s="23" t="str">
        <f>IF(D2485="","",VLOOKUP(D2485,MASTERLIST!$A:$E,5,FALSE))</f>
        <v/>
      </c>
      <c r="H2485" s="23" t="str">
        <f>IF(D2485="","",VLOOKUP(D2485,MASTERLIST!$A:$E,2,FALSE))</f>
        <v/>
      </c>
      <c r="I2485" s="42"/>
      <c r="J2485" s="42"/>
      <c r="K2485" s="42"/>
      <c r="L2485" s="41" t="str">
        <f t="shared" si="384"/>
        <v/>
      </c>
      <c r="M2485" s="41" t="str">
        <f t="shared" si="385"/>
        <v/>
      </c>
      <c r="N2485" s="22" t="str">
        <f t="shared" si="382"/>
        <v xml:space="preserve"> </v>
      </c>
      <c r="O2485" s="22" t="str">
        <f t="shared" si="381"/>
        <v/>
      </c>
      <c r="P2485" s="22" t="str">
        <f t="shared" si="383"/>
        <v/>
      </c>
      <c r="Q2485" s="22" t="str">
        <f t="shared" si="380"/>
        <v>D2</v>
      </c>
    </row>
    <row r="2486" spans="1:17" x14ac:dyDescent="0.25">
      <c r="A2486" s="125" t="str">
        <f t="shared" si="386"/>
        <v/>
      </c>
      <c r="B2486" s="123" t="str">
        <f t="shared" si="387"/>
        <v/>
      </c>
      <c r="C2486" s="125" t="str">
        <f t="shared" si="388"/>
        <v/>
      </c>
      <c r="D2486" s="42"/>
      <c r="E2486" s="23" t="str">
        <f>IF(D2486="","",VLOOKUP(D2486,MASTERLIST!$A:$E,3,FALSE))</f>
        <v/>
      </c>
      <c r="F2486" s="23" t="str">
        <f>IF(D2486="","",VLOOKUP(D2486,MASTERLIST!$A:$E,4,FALSE))</f>
        <v/>
      </c>
      <c r="G2486" s="23" t="str">
        <f>IF(D2486="","",VLOOKUP(D2486,MASTERLIST!$A:$E,5,FALSE))</f>
        <v/>
      </c>
      <c r="H2486" s="23" t="str">
        <f>IF(D2486="","",VLOOKUP(D2486,MASTERLIST!$A:$E,2,FALSE))</f>
        <v/>
      </c>
      <c r="I2486" s="42"/>
      <c r="J2486" s="42"/>
      <c r="K2486" s="42"/>
      <c r="L2486" s="41" t="str">
        <f t="shared" si="384"/>
        <v/>
      </c>
      <c r="M2486" s="41" t="str">
        <f t="shared" si="385"/>
        <v/>
      </c>
      <c r="N2486" s="22" t="str">
        <f t="shared" si="382"/>
        <v xml:space="preserve"> </v>
      </c>
      <c r="O2486" s="22" t="str">
        <f t="shared" si="381"/>
        <v/>
      </c>
      <c r="P2486" s="22" t="str">
        <f t="shared" si="383"/>
        <v/>
      </c>
      <c r="Q2486" s="22" t="str">
        <f t="shared" si="380"/>
        <v>D2</v>
      </c>
    </row>
    <row r="2487" spans="1:17" x14ac:dyDescent="0.25">
      <c r="A2487" s="125" t="str">
        <f t="shared" si="386"/>
        <v/>
      </c>
      <c r="B2487" s="123" t="str">
        <f t="shared" si="387"/>
        <v/>
      </c>
      <c r="C2487" s="125" t="str">
        <f t="shared" si="388"/>
        <v/>
      </c>
      <c r="D2487" s="42"/>
      <c r="E2487" s="23" t="str">
        <f>IF(D2487="","",VLOOKUP(D2487,MASTERLIST!$A:$E,3,FALSE))</f>
        <v/>
      </c>
      <c r="F2487" s="23" t="str">
        <f>IF(D2487="","",VLOOKUP(D2487,MASTERLIST!$A:$E,4,FALSE))</f>
        <v/>
      </c>
      <c r="G2487" s="23" t="str">
        <f>IF(D2487="","",VLOOKUP(D2487,MASTERLIST!$A:$E,5,FALSE))</f>
        <v/>
      </c>
      <c r="H2487" s="23" t="str">
        <f>IF(D2487="","",VLOOKUP(D2487,MASTERLIST!$A:$E,2,FALSE))</f>
        <v/>
      </c>
      <c r="I2487" s="42"/>
      <c r="J2487" s="42"/>
      <c r="K2487" s="42"/>
      <c r="L2487" s="41" t="str">
        <f t="shared" si="384"/>
        <v/>
      </c>
      <c r="M2487" s="41" t="str">
        <f t="shared" si="385"/>
        <v/>
      </c>
      <c r="N2487" s="22" t="str">
        <f t="shared" si="382"/>
        <v xml:space="preserve"> </v>
      </c>
      <c r="O2487" s="22" t="str">
        <f t="shared" si="381"/>
        <v/>
      </c>
      <c r="P2487" s="22" t="str">
        <f t="shared" si="383"/>
        <v/>
      </c>
      <c r="Q2487" s="22" t="str">
        <f t="shared" si="380"/>
        <v>D2</v>
      </c>
    </row>
    <row r="2488" spans="1:17" x14ac:dyDescent="0.25">
      <c r="A2488" s="125" t="str">
        <f t="shared" si="386"/>
        <v/>
      </c>
      <c r="B2488" s="123" t="str">
        <f t="shared" si="387"/>
        <v/>
      </c>
      <c r="C2488" s="125" t="str">
        <f t="shared" si="388"/>
        <v/>
      </c>
      <c r="D2488" s="42"/>
      <c r="E2488" s="23" t="str">
        <f>IF(D2488="","",VLOOKUP(D2488,MASTERLIST!$A:$E,3,FALSE))</f>
        <v/>
      </c>
      <c r="F2488" s="23" t="str">
        <f>IF(D2488="","",VLOOKUP(D2488,MASTERLIST!$A:$E,4,FALSE))</f>
        <v/>
      </c>
      <c r="G2488" s="23" t="str">
        <f>IF(D2488="","",VLOOKUP(D2488,MASTERLIST!$A:$E,5,FALSE))</f>
        <v/>
      </c>
      <c r="H2488" s="23" t="str">
        <f>IF(D2488="","",VLOOKUP(D2488,MASTERLIST!$A:$E,2,FALSE))</f>
        <v/>
      </c>
      <c r="I2488" s="42"/>
      <c r="J2488" s="42"/>
      <c r="K2488" s="42"/>
      <c r="L2488" s="41" t="str">
        <f t="shared" si="384"/>
        <v/>
      </c>
      <c r="M2488" s="41" t="str">
        <f t="shared" si="385"/>
        <v/>
      </c>
      <c r="N2488" s="22" t="str">
        <f t="shared" si="382"/>
        <v xml:space="preserve"> </v>
      </c>
      <c r="O2488" s="22" t="str">
        <f t="shared" si="381"/>
        <v/>
      </c>
      <c r="P2488" s="22" t="str">
        <f t="shared" si="383"/>
        <v/>
      </c>
      <c r="Q2488" s="22" t="str">
        <f t="shared" si="380"/>
        <v>D2</v>
      </c>
    </row>
    <row r="2489" spans="1:17" x14ac:dyDescent="0.25">
      <c r="A2489" s="125" t="str">
        <f t="shared" si="386"/>
        <v/>
      </c>
      <c r="B2489" s="123" t="str">
        <f t="shared" si="387"/>
        <v/>
      </c>
      <c r="C2489" s="125" t="str">
        <f t="shared" si="388"/>
        <v/>
      </c>
      <c r="D2489" s="42"/>
      <c r="E2489" s="23" t="str">
        <f>IF(D2489="","",VLOOKUP(D2489,MASTERLIST!$A:$E,3,FALSE))</f>
        <v/>
      </c>
      <c r="F2489" s="23" t="str">
        <f>IF(D2489="","",VLOOKUP(D2489,MASTERLIST!$A:$E,4,FALSE))</f>
        <v/>
      </c>
      <c r="G2489" s="23" t="str">
        <f>IF(D2489="","",VLOOKUP(D2489,MASTERLIST!$A:$E,5,FALSE))</f>
        <v/>
      </c>
      <c r="H2489" s="23" t="str">
        <f>IF(D2489="","",VLOOKUP(D2489,MASTERLIST!$A:$E,2,FALSE))</f>
        <v/>
      </c>
      <c r="I2489" s="42"/>
      <c r="J2489" s="42"/>
      <c r="K2489" s="42"/>
      <c r="L2489" s="41" t="str">
        <f t="shared" si="384"/>
        <v/>
      </c>
      <c r="M2489" s="41" t="str">
        <f t="shared" si="385"/>
        <v/>
      </c>
      <c r="N2489" s="22" t="str">
        <f t="shared" si="382"/>
        <v xml:space="preserve"> </v>
      </c>
      <c r="O2489" s="22" t="str">
        <f t="shared" si="381"/>
        <v/>
      </c>
      <c r="P2489" s="22" t="str">
        <f t="shared" si="383"/>
        <v/>
      </c>
      <c r="Q2489" s="22" t="str">
        <f t="shared" si="380"/>
        <v>D2</v>
      </c>
    </row>
    <row r="2490" spans="1:17" x14ac:dyDescent="0.25">
      <c r="A2490" s="125" t="str">
        <f t="shared" si="386"/>
        <v/>
      </c>
      <c r="B2490" s="123" t="str">
        <f t="shared" si="387"/>
        <v/>
      </c>
      <c r="C2490" s="125" t="str">
        <f t="shared" si="388"/>
        <v/>
      </c>
      <c r="D2490" s="42"/>
      <c r="E2490" s="23" t="str">
        <f>IF(D2490="","",VLOOKUP(D2490,MASTERLIST!$A:$E,3,FALSE))</f>
        <v/>
      </c>
      <c r="F2490" s="23" t="str">
        <f>IF(D2490="","",VLOOKUP(D2490,MASTERLIST!$A:$E,4,FALSE))</f>
        <v/>
      </c>
      <c r="G2490" s="23" t="str">
        <f>IF(D2490="","",VLOOKUP(D2490,MASTERLIST!$A:$E,5,FALSE))</f>
        <v/>
      </c>
      <c r="H2490" s="23" t="str">
        <f>IF(D2490="","",VLOOKUP(D2490,MASTERLIST!$A:$E,2,FALSE))</f>
        <v/>
      </c>
      <c r="I2490" s="42"/>
      <c r="J2490" s="42"/>
      <c r="K2490" s="42"/>
      <c r="L2490" s="41" t="str">
        <f t="shared" si="384"/>
        <v/>
      </c>
      <c r="M2490" s="41" t="str">
        <f t="shared" si="385"/>
        <v/>
      </c>
      <c r="N2490" s="22" t="str">
        <f t="shared" si="382"/>
        <v xml:space="preserve"> </v>
      </c>
      <c r="O2490" s="22" t="str">
        <f t="shared" si="381"/>
        <v/>
      </c>
      <c r="P2490" s="22" t="str">
        <f t="shared" si="383"/>
        <v/>
      </c>
      <c r="Q2490" s="22" t="str">
        <f t="shared" si="380"/>
        <v>D2</v>
      </c>
    </row>
    <row r="2491" spans="1:17" x14ac:dyDescent="0.25">
      <c r="A2491" s="125" t="str">
        <f t="shared" si="386"/>
        <v/>
      </c>
      <c r="B2491" s="123" t="str">
        <f t="shared" si="387"/>
        <v/>
      </c>
      <c r="C2491" s="125" t="str">
        <f t="shared" si="388"/>
        <v/>
      </c>
      <c r="D2491" s="42"/>
      <c r="E2491" s="23" t="str">
        <f>IF(D2491="","",VLOOKUP(D2491,MASTERLIST!$A:$E,3,FALSE))</f>
        <v/>
      </c>
      <c r="F2491" s="23" t="str">
        <f>IF(D2491="","",VLOOKUP(D2491,MASTERLIST!$A:$E,4,FALSE))</f>
        <v/>
      </c>
      <c r="G2491" s="23" t="str">
        <f>IF(D2491="","",VLOOKUP(D2491,MASTERLIST!$A:$E,5,FALSE))</f>
        <v/>
      </c>
      <c r="H2491" s="23" t="str">
        <f>IF(D2491="","",VLOOKUP(D2491,MASTERLIST!$A:$E,2,FALSE))</f>
        <v/>
      </c>
      <c r="I2491" s="42"/>
      <c r="J2491" s="42"/>
      <c r="K2491" s="42"/>
      <c r="L2491" s="41" t="str">
        <f t="shared" si="384"/>
        <v/>
      </c>
      <c r="M2491" s="41" t="str">
        <f t="shared" si="385"/>
        <v/>
      </c>
      <c r="N2491" s="22" t="str">
        <f t="shared" si="382"/>
        <v xml:space="preserve"> </v>
      </c>
      <c r="O2491" s="22" t="str">
        <f t="shared" si="381"/>
        <v/>
      </c>
      <c r="P2491" s="22" t="str">
        <f t="shared" si="383"/>
        <v/>
      </c>
      <c r="Q2491" s="22" t="str">
        <f t="shared" si="380"/>
        <v>D2</v>
      </c>
    </row>
    <row r="2492" spans="1:17" x14ac:dyDescent="0.25">
      <c r="A2492" s="125" t="str">
        <f t="shared" si="386"/>
        <v/>
      </c>
      <c r="B2492" s="123" t="str">
        <f t="shared" si="387"/>
        <v/>
      </c>
      <c r="C2492" s="125" t="str">
        <f t="shared" si="388"/>
        <v/>
      </c>
      <c r="D2492" s="42"/>
      <c r="E2492" s="23" t="str">
        <f>IF(D2492="","",VLOOKUP(D2492,MASTERLIST!$A:$E,3,FALSE))</f>
        <v/>
      </c>
      <c r="F2492" s="23" t="str">
        <f>IF(D2492="","",VLOOKUP(D2492,MASTERLIST!$A:$E,4,FALSE))</f>
        <v/>
      </c>
      <c r="G2492" s="23" t="str">
        <f>IF(D2492="","",VLOOKUP(D2492,MASTERLIST!$A:$E,5,FALSE))</f>
        <v/>
      </c>
      <c r="H2492" s="23" t="str">
        <f>IF(D2492="","",VLOOKUP(D2492,MASTERLIST!$A:$E,2,FALSE))</f>
        <v/>
      </c>
      <c r="I2492" s="42"/>
      <c r="J2492" s="42"/>
      <c r="K2492" s="42"/>
      <c r="L2492" s="41" t="str">
        <f t="shared" si="384"/>
        <v/>
      </c>
      <c r="M2492" s="41" t="str">
        <f t="shared" si="385"/>
        <v/>
      </c>
      <c r="N2492" s="22" t="str">
        <f t="shared" si="382"/>
        <v xml:space="preserve"> </v>
      </c>
      <c r="O2492" s="22" t="str">
        <f t="shared" si="381"/>
        <v/>
      </c>
      <c r="P2492" s="22" t="str">
        <f t="shared" si="383"/>
        <v/>
      </c>
      <c r="Q2492" s="22" t="str">
        <f t="shared" si="380"/>
        <v>D2</v>
      </c>
    </row>
    <row r="2493" spans="1:17" x14ac:dyDescent="0.25">
      <c r="A2493" s="125" t="str">
        <f t="shared" si="386"/>
        <v/>
      </c>
      <c r="B2493" s="123" t="str">
        <f t="shared" si="387"/>
        <v/>
      </c>
      <c r="C2493" s="125" t="str">
        <f t="shared" si="388"/>
        <v/>
      </c>
      <c r="D2493" s="42"/>
      <c r="E2493" s="23" t="str">
        <f>IF(D2493="","",VLOOKUP(D2493,MASTERLIST!$A:$E,3,FALSE))</f>
        <v/>
      </c>
      <c r="F2493" s="23" t="str">
        <f>IF(D2493="","",VLOOKUP(D2493,MASTERLIST!$A:$E,4,FALSE))</f>
        <v/>
      </c>
      <c r="G2493" s="23" t="str">
        <f>IF(D2493="","",VLOOKUP(D2493,MASTERLIST!$A:$E,5,FALSE))</f>
        <v/>
      </c>
      <c r="H2493" s="23" t="str">
        <f>IF(D2493="","",VLOOKUP(D2493,MASTERLIST!$A:$E,2,FALSE))</f>
        <v/>
      </c>
      <c r="I2493" s="42"/>
      <c r="J2493" s="42"/>
      <c r="K2493" s="42"/>
      <c r="L2493" s="41" t="str">
        <f t="shared" si="384"/>
        <v/>
      </c>
      <c r="M2493" s="41" t="str">
        <f t="shared" si="385"/>
        <v/>
      </c>
      <c r="N2493" s="22" t="str">
        <f t="shared" si="382"/>
        <v xml:space="preserve"> </v>
      </c>
      <c r="O2493" s="22" t="str">
        <f t="shared" si="381"/>
        <v/>
      </c>
      <c r="P2493" s="22" t="str">
        <f t="shared" si="383"/>
        <v/>
      </c>
      <c r="Q2493" s="22" t="str">
        <f t="shared" si="380"/>
        <v>D2</v>
      </c>
    </row>
    <row r="2494" spans="1:17" x14ac:dyDescent="0.25">
      <c r="A2494" s="125" t="str">
        <f t="shared" si="386"/>
        <v/>
      </c>
      <c r="B2494" s="123" t="str">
        <f t="shared" si="387"/>
        <v/>
      </c>
      <c r="C2494" s="125" t="str">
        <f t="shared" si="388"/>
        <v/>
      </c>
      <c r="D2494" s="42"/>
      <c r="E2494" s="23" t="str">
        <f>IF(D2494="","",VLOOKUP(D2494,MASTERLIST!$A:$E,3,FALSE))</f>
        <v/>
      </c>
      <c r="F2494" s="23" t="str">
        <f>IF(D2494="","",VLOOKUP(D2494,MASTERLIST!$A:$E,4,FALSE))</f>
        <v/>
      </c>
      <c r="G2494" s="23" t="str">
        <f>IF(D2494="","",VLOOKUP(D2494,MASTERLIST!$A:$E,5,FALSE))</f>
        <v/>
      </c>
      <c r="H2494" s="23" t="str">
        <f>IF(D2494="","",VLOOKUP(D2494,MASTERLIST!$A:$E,2,FALSE))</f>
        <v/>
      </c>
      <c r="I2494" s="42"/>
      <c r="J2494" s="42"/>
      <c r="K2494" s="42"/>
      <c r="L2494" s="41" t="str">
        <f t="shared" si="384"/>
        <v/>
      </c>
      <c r="M2494" s="41" t="str">
        <f t="shared" si="385"/>
        <v/>
      </c>
      <c r="N2494" s="22" t="str">
        <f t="shared" si="382"/>
        <v xml:space="preserve"> </v>
      </c>
      <c r="O2494" s="22" t="str">
        <f t="shared" si="381"/>
        <v/>
      </c>
      <c r="P2494" s="22" t="str">
        <f t="shared" si="383"/>
        <v/>
      </c>
      <c r="Q2494" s="22" t="str">
        <f t="shared" si="380"/>
        <v>D2</v>
      </c>
    </row>
    <row r="2495" spans="1:17" x14ac:dyDescent="0.25">
      <c r="A2495" s="125" t="str">
        <f t="shared" si="386"/>
        <v/>
      </c>
      <c r="B2495" s="123" t="str">
        <f t="shared" si="387"/>
        <v/>
      </c>
      <c r="C2495" s="125" t="str">
        <f t="shared" si="388"/>
        <v/>
      </c>
      <c r="D2495" s="42"/>
      <c r="E2495" s="23" t="str">
        <f>IF(D2495="","",VLOOKUP(D2495,MASTERLIST!$A:$E,3,FALSE))</f>
        <v/>
      </c>
      <c r="F2495" s="23" t="str">
        <f>IF(D2495="","",VLOOKUP(D2495,MASTERLIST!$A:$E,4,FALSE))</f>
        <v/>
      </c>
      <c r="G2495" s="23" t="str">
        <f>IF(D2495="","",VLOOKUP(D2495,MASTERLIST!$A:$E,5,FALSE))</f>
        <v/>
      </c>
      <c r="H2495" s="23" t="str">
        <f>IF(D2495="","",VLOOKUP(D2495,MASTERLIST!$A:$E,2,FALSE))</f>
        <v/>
      </c>
      <c r="I2495" s="42"/>
      <c r="J2495" s="42"/>
      <c r="K2495" s="42"/>
      <c r="L2495" s="41" t="str">
        <f t="shared" si="384"/>
        <v/>
      </c>
      <c r="M2495" s="41" t="str">
        <f t="shared" si="385"/>
        <v/>
      </c>
      <c r="N2495" s="22" t="str">
        <f t="shared" si="382"/>
        <v xml:space="preserve"> </v>
      </c>
      <c r="O2495" s="22" t="str">
        <f t="shared" si="381"/>
        <v/>
      </c>
      <c r="P2495" s="22" t="str">
        <f t="shared" si="383"/>
        <v/>
      </c>
      <c r="Q2495" s="22" t="str">
        <f t="shared" si="380"/>
        <v>D2</v>
      </c>
    </row>
    <row r="2496" spans="1:17" x14ac:dyDescent="0.25">
      <c r="A2496" s="125" t="str">
        <f t="shared" si="386"/>
        <v/>
      </c>
      <c r="B2496" s="123" t="str">
        <f t="shared" si="387"/>
        <v/>
      </c>
      <c r="C2496" s="125" t="str">
        <f t="shared" si="388"/>
        <v/>
      </c>
      <c r="D2496" s="42"/>
      <c r="E2496" s="23" t="str">
        <f>IF(D2496="","",VLOOKUP(D2496,MASTERLIST!$A:$E,3,FALSE))</f>
        <v/>
      </c>
      <c r="F2496" s="23" t="str">
        <f>IF(D2496="","",VLOOKUP(D2496,MASTERLIST!$A:$E,4,FALSE))</f>
        <v/>
      </c>
      <c r="G2496" s="23" t="str">
        <f>IF(D2496="","",VLOOKUP(D2496,MASTERLIST!$A:$E,5,FALSE))</f>
        <v/>
      </c>
      <c r="H2496" s="23" t="str">
        <f>IF(D2496="","",VLOOKUP(D2496,MASTERLIST!$A:$E,2,FALSE))</f>
        <v/>
      </c>
      <c r="I2496" s="42"/>
      <c r="J2496" s="42"/>
      <c r="K2496" s="42"/>
      <c r="L2496" s="41" t="str">
        <f t="shared" si="384"/>
        <v/>
      </c>
      <c r="M2496" s="41" t="str">
        <f t="shared" si="385"/>
        <v/>
      </c>
      <c r="N2496" s="22" t="str">
        <f t="shared" si="382"/>
        <v xml:space="preserve"> </v>
      </c>
      <c r="O2496" s="22" t="str">
        <f t="shared" si="381"/>
        <v/>
      </c>
      <c r="P2496" s="22" t="str">
        <f t="shared" si="383"/>
        <v/>
      </c>
      <c r="Q2496" s="22" t="str">
        <f t="shared" si="380"/>
        <v>D2</v>
      </c>
    </row>
    <row r="2497" spans="1:17" x14ac:dyDescent="0.25">
      <c r="A2497" s="125" t="str">
        <f t="shared" si="386"/>
        <v/>
      </c>
      <c r="B2497" s="123" t="str">
        <f t="shared" si="387"/>
        <v/>
      </c>
      <c r="C2497" s="125" t="str">
        <f t="shared" si="388"/>
        <v/>
      </c>
      <c r="D2497" s="42"/>
      <c r="E2497" s="23" t="str">
        <f>IF(D2497="","",VLOOKUP(D2497,MASTERLIST!$A:$E,3,FALSE))</f>
        <v/>
      </c>
      <c r="F2497" s="23" t="str">
        <f>IF(D2497="","",VLOOKUP(D2497,MASTERLIST!$A:$E,4,FALSE))</f>
        <v/>
      </c>
      <c r="G2497" s="23" t="str">
        <f>IF(D2497="","",VLOOKUP(D2497,MASTERLIST!$A:$E,5,FALSE))</f>
        <v/>
      </c>
      <c r="H2497" s="23" t="str">
        <f>IF(D2497="","",VLOOKUP(D2497,MASTERLIST!$A:$E,2,FALSE))</f>
        <v/>
      </c>
      <c r="I2497" s="42"/>
      <c r="J2497" s="42"/>
      <c r="K2497" s="42"/>
      <c r="L2497" s="41" t="str">
        <f t="shared" si="384"/>
        <v/>
      </c>
      <c r="M2497" s="41" t="str">
        <f t="shared" si="385"/>
        <v/>
      </c>
      <c r="N2497" s="22" t="str">
        <f t="shared" si="382"/>
        <v xml:space="preserve"> </v>
      </c>
      <c r="O2497" s="22" t="str">
        <f t="shared" si="381"/>
        <v/>
      </c>
      <c r="P2497" s="22" t="str">
        <f t="shared" si="383"/>
        <v/>
      </c>
      <c r="Q2497" s="22" t="str">
        <f t="shared" si="380"/>
        <v>D2</v>
      </c>
    </row>
    <row r="2498" spans="1:17" x14ac:dyDescent="0.25">
      <c r="A2498" s="125" t="str">
        <f t="shared" si="386"/>
        <v/>
      </c>
      <c r="B2498" s="123" t="str">
        <f t="shared" si="387"/>
        <v/>
      </c>
      <c r="C2498" s="125" t="str">
        <f t="shared" si="388"/>
        <v/>
      </c>
      <c r="D2498" s="42"/>
      <c r="E2498" s="23" t="str">
        <f>IF(D2498="","",VLOOKUP(D2498,MASTERLIST!$A:$E,3,FALSE))</f>
        <v/>
      </c>
      <c r="F2498" s="23" t="str">
        <f>IF(D2498="","",VLOOKUP(D2498,MASTERLIST!$A:$E,4,FALSE))</f>
        <v/>
      </c>
      <c r="G2498" s="23" t="str">
        <f>IF(D2498="","",VLOOKUP(D2498,MASTERLIST!$A:$E,5,FALSE))</f>
        <v/>
      </c>
      <c r="H2498" s="23" t="str">
        <f>IF(D2498="","",VLOOKUP(D2498,MASTERLIST!$A:$E,2,FALSE))</f>
        <v/>
      </c>
      <c r="I2498" s="42"/>
      <c r="J2498" s="42"/>
      <c r="K2498" s="42"/>
      <c r="L2498" s="41" t="str">
        <f t="shared" si="384"/>
        <v/>
      </c>
      <c r="M2498" s="41" t="str">
        <f t="shared" si="385"/>
        <v/>
      </c>
      <c r="N2498" s="22" t="str">
        <f t="shared" si="382"/>
        <v xml:space="preserve"> </v>
      </c>
      <c r="O2498" s="22" t="str">
        <f t="shared" si="381"/>
        <v/>
      </c>
      <c r="P2498" s="22" t="str">
        <f t="shared" si="383"/>
        <v/>
      </c>
      <c r="Q2498" s="22" t="str">
        <f t="shared" si="380"/>
        <v>D2</v>
      </c>
    </row>
    <row r="2499" spans="1:17" x14ac:dyDescent="0.25">
      <c r="A2499" s="125" t="str">
        <f t="shared" si="386"/>
        <v/>
      </c>
      <c r="B2499" s="123" t="str">
        <f t="shared" si="387"/>
        <v/>
      </c>
      <c r="C2499" s="125" t="str">
        <f t="shared" si="388"/>
        <v/>
      </c>
      <c r="D2499" s="42"/>
      <c r="E2499" s="23" t="str">
        <f>IF(D2499="","",VLOOKUP(D2499,MASTERLIST!$A:$E,3,FALSE))</f>
        <v/>
      </c>
      <c r="F2499" s="23" t="str">
        <f>IF(D2499="","",VLOOKUP(D2499,MASTERLIST!$A:$E,4,FALSE))</f>
        <v/>
      </c>
      <c r="G2499" s="23" t="str">
        <f>IF(D2499="","",VLOOKUP(D2499,MASTERLIST!$A:$E,5,FALSE))</f>
        <v/>
      </c>
      <c r="H2499" s="23" t="str">
        <f>IF(D2499="","",VLOOKUP(D2499,MASTERLIST!$A:$E,2,FALSE))</f>
        <v/>
      </c>
      <c r="I2499" s="42"/>
      <c r="J2499" s="42"/>
      <c r="K2499" s="42"/>
      <c r="L2499" s="41" t="str">
        <f t="shared" si="384"/>
        <v/>
      </c>
      <c r="M2499" s="41" t="str">
        <f t="shared" si="385"/>
        <v/>
      </c>
      <c r="N2499" s="22" t="str">
        <f t="shared" si="382"/>
        <v xml:space="preserve"> </v>
      </c>
      <c r="O2499" s="22" t="str">
        <f t="shared" si="381"/>
        <v/>
      </c>
      <c r="P2499" s="22" t="str">
        <f t="shared" si="383"/>
        <v/>
      </c>
      <c r="Q2499" s="22" t="str">
        <f t="shared" ref="Q2499:Q2562" si="389">IF(A2499="","D2",RIGHT(A2499,2))</f>
        <v>D2</v>
      </c>
    </row>
    <row r="2500" spans="1:17" x14ac:dyDescent="0.25">
      <c r="A2500" s="125" t="str">
        <f t="shared" si="386"/>
        <v/>
      </c>
      <c r="B2500" s="123" t="str">
        <f t="shared" si="387"/>
        <v/>
      </c>
      <c r="C2500" s="125" t="str">
        <f t="shared" si="388"/>
        <v/>
      </c>
      <c r="D2500" s="42"/>
      <c r="E2500" s="23" t="str">
        <f>IF(D2500="","",VLOOKUP(D2500,MASTERLIST!$A:$E,3,FALSE))</f>
        <v/>
      </c>
      <c r="F2500" s="23" t="str">
        <f>IF(D2500="","",VLOOKUP(D2500,MASTERLIST!$A:$E,4,FALSE))</f>
        <v/>
      </c>
      <c r="G2500" s="23" t="str">
        <f>IF(D2500="","",VLOOKUP(D2500,MASTERLIST!$A:$E,5,FALSE))</f>
        <v/>
      </c>
      <c r="H2500" s="23" t="str">
        <f>IF(D2500="","",VLOOKUP(D2500,MASTERLIST!$A:$E,2,FALSE))</f>
        <v/>
      </c>
      <c r="I2500" s="42"/>
      <c r="J2500" s="42"/>
      <c r="K2500" s="42"/>
      <c r="L2500" s="41" t="str">
        <f t="shared" si="384"/>
        <v/>
      </c>
      <c r="M2500" s="41" t="str">
        <f t="shared" si="385"/>
        <v/>
      </c>
      <c r="N2500" s="22" t="str">
        <f t="shared" si="382"/>
        <v xml:space="preserve"> </v>
      </c>
      <c r="O2500" s="22" t="str">
        <f t="shared" si="381"/>
        <v/>
      </c>
      <c r="P2500" s="22" t="str">
        <f t="shared" si="383"/>
        <v/>
      </c>
      <c r="Q2500" s="22" t="str">
        <f t="shared" si="389"/>
        <v>D2</v>
      </c>
    </row>
    <row r="2501" spans="1:17" x14ac:dyDescent="0.25">
      <c r="A2501" s="125" t="str">
        <f t="shared" si="386"/>
        <v/>
      </c>
      <c r="B2501" s="123" t="str">
        <f t="shared" si="387"/>
        <v/>
      </c>
      <c r="C2501" s="125" t="str">
        <f t="shared" si="388"/>
        <v/>
      </c>
      <c r="D2501" s="42"/>
      <c r="E2501" s="23" t="str">
        <f>IF(D2501="","",VLOOKUP(D2501,MASTERLIST!$A:$E,3,FALSE))</f>
        <v/>
      </c>
      <c r="F2501" s="23" t="str">
        <f>IF(D2501="","",VLOOKUP(D2501,MASTERLIST!$A:$E,4,FALSE))</f>
        <v/>
      </c>
      <c r="G2501" s="23" t="str">
        <f>IF(D2501="","",VLOOKUP(D2501,MASTERLIST!$A:$E,5,FALSE))</f>
        <v/>
      </c>
      <c r="H2501" s="23" t="str">
        <f>IF(D2501="","",VLOOKUP(D2501,MASTERLIST!$A:$E,2,FALSE))</f>
        <v/>
      </c>
      <c r="I2501" s="42"/>
      <c r="J2501" s="42"/>
      <c r="K2501" s="42"/>
      <c r="L2501" s="41" t="str">
        <f t="shared" si="384"/>
        <v/>
      </c>
      <c r="M2501" s="41" t="str">
        <f t="shared" si="385"/>
        <v/>
      </c>
      <c r="N2501" s="22" t="str">
        <f t="shared" si="382"/>
        <v xml:space="preserve"> </v>
      </c>
      <c r="O2501" s="22" t="str">
        <f t="shared" si="381"/>
        <v/>
      </c>
      <c r="P2501" s="22" t="str">
        <f t="shared" si="383"/>
        <v/>
      </c>
      <c r="Q2501" s="22" t="str">
        <f t="shared" si="389"/>
        <v>D2</v>
      </c>
    </row>
    <row r="2502" spans="1:17" x14ac:dyDescent="0.25">
      <c r="A2502" s="125" t="str">
        <f t="shared" si="386"/>
        <v/>
      </c>
      <c r="B2502" s="123" t="str">
        <f t="shared" si="387"/>
        <v/>
      </c>
      <c r="C2502" s="125" t="str">
        <f t="shared" si="388"/>
        <v/>
      </c>
      <c r="D2502" s="42"/>
      <c r="E2502" s="23" t="str">
        <f>IF(D2502="","",VLOOKUP(D2502,MASTERLIST!$A:$E,3,FALSE))</f>
        <v/>
      </c>
      <c r="F2502" s="23" t="str">
        <f>IF(D2502="","",VLOOKUP(D2502,MASTERLIST!$A:$E,4,FALSE))</f>
        <v/>
      </c>
      <c r="G2502" s="23" t="str">
        <f>IF(D2502="","",VLOOKUP(D2502,MASTERLIST!$A:$E,5,FALSE))</f>
        <v/>
      </c>
      <c r="H2502" s="23" t="str">
        <f>IF(D2502="","",VLOOKUP(D2502,MASTERLIST!$A:$E,2,FALSE))</f>
        <v/>
      </c>
      <c r="I2502" s="42"/>
      <c r="J2502" s="42"/>
      <c r="K2502" s="42"/>
      <c r="L2502" s="41" t="str">
        <f t="shared" si="384"/>
        <v/>
      </c>
      <c r="M2502" s="41" t="str">
        <f t="shared" si="385"/>
        <v/>
      </c>
      <c r="N2502" s="22" t="str">
        <f t="shared" si="382"/>
        <v xml:space="preserve"> </v>
      </c>
      <c r="O2502" s="22" t="str">
        <f t="shared" si="381"/>
        <v/>
      </c>
      <c r="P2502" s="22" t="str">
        <f t="shared" si="383"/>
        <v/>
      </c>
      <c r="Q2502" s="22" t="str">
        <f t="shared" si="389"/>
        <v>D2</v>
      </c>
    </row>
    <row r="2503" spans="1:17" x14ac:dyDescent="0.25">
      <c r="A2503" s="125" t="str">
        <f t="shared" si="386"/>
        <v/>
      </c>
      <c r="B2503" s="123" t="str">
        <f t="shared" si="387"/>
        <v/>
      </c>
      <c r="C2503" s="125" t="str">
        <f t="shared" si="388"/>
        <v/>
      </c>
      <c r="D2503" s="42"/>
      <c r="E2503" s="23" t="str">
        <f>IF(D2503="","",VLOOKUP(D2503,MASTERLIST!$A:$E,3,FALSE))</f>
        <v/>
      </c>
      <c r="F2503" s="23" t="str">
        <f>IF(D2503="","",VLOOKUP(D2503,MASTERLIST!$A:$E,4,FALSE))</f>
        <v/>
      </c>
      <c r="G2503" s="23" t="str">
        <f>IF(D2503="","",VLOOKUP(D2503,MASTERLIST!$A:$E,5,FALSE))</f>
        <v/>
      </c>
      <c r="H2503" s="23" t="str">
        <f>IF(D2503="","",VLOOKUP(D2503,MASTERLIST!$A:$E,2,FALSE))</f>
        <v/>
      </c>
      <c r="I2503" s="42"/>
      <c r="J2503" s="42"/>
      <c r="K2503" s="42"/>
      <c r="L2503" s="41" t="str">
        <f t="shared" si="384"/>
        <v/>
      </c>
      <c r="M2503" s="41" t="str">
        <f t="shared" si="385"/>
        <v/>
      </c>
      <c r="N2503" s="22" t="str">
        <f t="shared" si="382"/>
        <v xml:space="preserve"> </v>
      </c>
      <c r="O2503" s="22" t="str">
        <f t="shared" si="381"/>
        <v/>
      </c>
      <c r="P2503" s="22" t="str">
        <f t="shared" si="383"/>
        <v/>
      </c>
      <c r="Q2503" s="22" t="str">
        <f t="shared" si="389"/>
        <v>D2</v>
      </c>
    </row>
    <row r="2504" spans="1:17" x14ac:dyDescent="0.25">
      <c r="A2504" s="125" t="str">
        <f t="shared" si="386"/>
        <v/>
      </c>
      <c r="B2504" s="123" t="str">
        <f t="shared" si="387"/>
        <v/>
      </c>
      <c r="C2504" s="125" t="str">
        <f t="shared" si="388"/>
        <v/>
      </c>
      <c r="D2504" s="42"/>
      <c r="E2504" s="23" t="str">
        <f>IF(D2504="","",VLOOKUP(D2504,MASTERLIST!$A:$E,3,FALSE))</f>
        <v/>
      </c>
      <c r="F2504" s="23" t="str">
        <f>IF(D2504="","",VLOOKUP(D2504,MASTERLIST!$A:$E,4,FALSE))</f>
        <v/>
      </c>
      <c r="G2504" s="23" t="str">
        <f>IF(D2504="","",VLOOKUP(D2504,MASTERLIST!$A:$E,5,FALSE))</f>
        <v/>
      </c>
      <c r="H2504" s="23" t="str">
        <f>IF(D2504="","",VLOOKUP(D2504,MASTERLIST!$A:$E,2,FALSE))</f>
        <v/>
      </c>
      <c r="I2504" s="42"/>
      <c r="J2504" s="42"/>
      <c r="K2504" s="42"/>
      <c r="L2504" s="41" t="str">
        <f t="shared" si="384"/>
        <v/>
      </c>
      <c r="M2504" s="41" t="str">
        <f t="shared" si="385"/>
        <v/>
      </c>
      <c r="N2504" s="22" t="str">
        <f t="shared" si="382"/>
        <v xml:space="preserve"> </v>
      </c>
      <c r="O2504" s="22" t="str">
        <f t="shared" si="381"/>
        <v/>
      </c>
      <c r="P2504" s="22" t="str">
        <f t="shared" si="383"/>
        <v/>
      </c>
      <c r="Q2504" s="22" t="str">
        <f t="shared" si="389"/>
        <v>D2</v>
      </c>
    </row>
    <row r="2505" spans="1:17" x14ac:dyDescent="0.25">
      <c r="A2505" s="125" t="str">
        <f t="shared" si="386"/>
        <v/>
      </c>
      <c r="B2505" s="123" t="str">
        <f t="shared" si="387"/>
        <v/>
      </c>
      <c r="C2505" s="125" t="str">
        <f t="shared" si="388"/>
        <v/>
      </c>
      <c r="D2505" s="42"/>
      <c r="E2505" s="23" t="str">
        <f>IF(D2505="","",VLOOKUP(D2505,MASTERLIST!$A:$E,3,FALSE))</f>
        <v/>
      </c>
      <c r="F2505" s="23" t="str">
        <f>IF(D2505="","",VLOOKUP(D2505,MASTERLIST!$A:$E,4,FALSE))</f>
        <v/>
      </c>
      <c r="G2505" s="23" t="str">
        <f>IF(D2505="","",VLOOKUP(D2505,MASTERLIST!$A:$E,5,FALSE))</f>
        <v/>
      </c>
      <c r="H2505" s="23" t="str">
        <f>IF(D2505="","",VLOOKUP(D2505,MASTERLIST!$A:$E,2,FALSE))</f>
        <v/>
      </c>
      <c r="I2505" s="42"/>
      <c r="J2505" s="42"/>
      <c r="K2505" s="42"/>
      <c r="L2505" s="41" t="str">
        <f t="shared" si="384"/>
        <v/>
      </c>
      <c r="M2505" s="41" t="str">
        <f t="shared" si="385"/>
        <v/>
      </c>
      <c r="N2505" s="22" t="str">
        <f t="shared" si="382"/>
        <v xml:space="preserve"> </v>
      </c>
      <c r="O2505" s="22" t="str">
        <f t="shared" si="381"/>
        <v/>
      </c>
      <c r="P2505" s="22" t="str">
        <f t="shared" si="383"/>
        <v/>
      </c>
      <c r="Q2505" s="22" t="str">
        <f t="shared" si="389"/>
        <v>D2</v>
      </c>
    </row>
    <row r="2506" spans="1:17" x14ac:dyDescent="0.25">
      <c r="A2506" s="125" t="str">
        <f t="shared" si="386"/>
        <v/>
      </c>
      <c r="B2506" s="123" t="str">
        <f t="shared" si="387"/>
        <v/>
      </c>
      <c r="C2506" s="125" t="str">
        <f t="shared" si="388"/>
        <v/>
      </c>
      <c r="D2506" s="42"/>
      <c r="E2506" s="23" t="str">
        <f>IF(D2506="","",VLOOKUP(D2506,MASTERLIST!$A:$E,3,FALSE))</f>
        <v/>
      </c>
      <c r="F2506" s="23" t="str">
        <f>IF(D2506="","",VLOOKUP(D2506,MASTERLIST!$A:$E,4,FALSE))</f>
        <v/>
      </c>
      <c r="G2506" s="23" t="str">
        <f>IF(D2506="","",VLOOKUP(D2506,MASTERLIST!$A:$E,5,FALSE))</f>
        <v/>
      </c>
      <c r="H2506" s="23" t="str">
        <f>IF(D2506="","",VLOOKUP(D2506,MASTERLIST!$A:$E,2,FALSE))</f>
        <v/>
      </c>
      <c r="I2506" s="42"/>
      <c r="J2506" s="42"/>
      <c r="K2506" s="42"/>
      <c r="L2506" s="41" t="str">
        <f t="shared" si="384"/>
        <v/>
      </c>
      <c r="M2506" s="41" t="str">
        <f t="shared" si="385"/>
        <v/>
      </c>
      <c r="N2506" s="22" t="str">
        <f t="shared" si="382"/>
        <v xml:space="preserve"> </v>
      </c>
      <c r="O2506" s="22" t="str">
        <f t="shared" si="381"/>
        <v/>
      </c>
      <c r="P2506" s="22" t="str">
        <f t="shared" si="383"/>
        <v/>
      </c>
      <c r="Q2506" s="22" t="str">
        <f t="shared" si="389"/>
        <v>D2</v>
      </c>
    </row>
    <row r="2507" spans="1:17" x14ac:dyDescent="0.25">
      <c r="A2507" s="125" t="str">
        <f t="shared" si="386"/>
        <v/>
      </c>
      <c r="B2507" s="123" t="str">
        <f t="shared" si="387"/>
        <v/>
      </c>
      <c r="C2507" s="125" t="str">
        <f t="shared" si="388"/>
        <v/>
      </c>
      <c r="D2507" s="42"/>
      <c r="E2507" s="23" t="str">
        <f>IF(D2507="","",VLOOKUP(D2507,MASTERLIST!$A:$E,3,FALSE))</f>
        <v/>
      </c>
      <c r="F2507" s="23" t="str">
        <f>IF(D2507="","",VLOOKUP(D2507,MASTERLIST!$A:$E,4,FALSE))</f>
        <v/>
      </c>
      <c r="G2507" s="23" t="str">
        <f>IF(D2507="","",VLOOKUP(D2507,MASTERLIST!$A:$E,5,FALSE))</f>
        <v/>
      </c>
      <c r="H2507" s="23" t="str">
        <f>IF(D2507="","",VLOOKUP(D2507,MASTERLIST!$A:$E,2,FALSE))</f>
        <v/>
      </c>
      <c r="I2507" s="42"/>
      <c r="J2507" s="42"/>
      <c r="K2507" s="42"/>
      <c r="L2507" s="41" t="str">
        <f t="shared" si="384"/>
        <v/>
      </c>
      <c r="M2507" s="41" t="str">
        <f t="shared" si="385"/>
        <v/>
      </c>
      <c r="N2507" s="22" t="str">
        <f t="shared" si="382"/>
        <v xml:space="preserve"> </v>
      </c>
      <c r="O2507" s="22" t="str">
        <f t="shared" si="381"/>
        <v/>
      </c>
      <c r="P2507" s="22" t="str">
        <f t="shared" si="383"/>
        <v/>
      </c>
      <c r="Q2507" s="22" t="str">
        <f t="shared" si="389"/>
        <v>D2</v>
      </c>
    </row>
    <row r="2508" spans="1:17" x14ac:dyDescent="0.25">
      <c r="A2508" s="125" t="str">
        <f t="shared" si="386"/>
        <v/>
      </c>
      <c r="B2508" s="123" t="str">
        <f t="shared" si="387"/>
        <v/>
      </c>
      <c r="C2508" s="125" t="str">
        <f t="shared" si="388"/>
        <v/>
      </c>
      <c r="D2508" s="42"/>
      <c r="E2508" s="23" t="str">
        <f>IF(D2508="","",VLOOKUP(D2508,MASTERLIST!$A:$E,3,FALSE))</f>
        <v/>
      </c>
      <c r="F2508" s="23" t="str">
        <f>IF(D2508="","",VLOOKUP(D2508,MASTERLIST!$A:$E,4,FALSE))</f>
        <v/>
      </c>
      <c r="G2508" s="23" t="str">
        <f>IF(D2508="","",VLOOKUP(D2508,MASTERLIST!$A:$E,5,FALSE))</f>
        <v/>
      </c>
      <c r="H2508" s="23" t="str">
        <f>IF(D2508="","",VLOOKUP(D2508,MASTERLIST!$A:$E,2,FALSE))</f>
        <v/>
      </c>
      <c r="I2508" s="42"/>
      <c r="J2508" s="42"/>
      <c r="K2508" s="42"/>
      <c r="L2508" s="41" t="str">
        <f t="shared" si="384"/>
        <v/>
      </c>
      <c r="M2508" s="41" t="str">
        <f t="shared" si="385"/>
        <v/>
      </c>
      <c r="N2508" s="22" t="str">
        <f t="shared" si="382"/>
        <v xml:space="preserve"> </v>
      </c>
      <c r="O2508" s="22" t="str">
        <f t="shared" si="381"/>
        <v/>
      </c>
      <c r="P2508" s="22" t="str">
        <f t="shared" si="383"/>
        <v/>
      </c>
      <c r="Q2508" s="22" t="str">
        <f t="shared" si="389"/>
        <v>D2</v>
      </c>
    </row>
    <row r="2509" spans="1:17" x14ac:dyDescent="0.25">
      <c r="A2509" s="125" t="str">
        <f t="shared" si="386"/>
        <v/>
      </c>
      <c r="B2509" s="123" t="str">
        <f t="shared" si="387"/>
        <v/>
      </c>
      <c r="C2509" s="125" t="str">
        <f t="shared" si="388"/>
        <v/>
      </c>
      <c r="D2509" s="42"/>
      <c r="E2509" s="23" t="str">
        <f>IF(D2509="","",VLOOKUP(D2509,MASTERLIST!$A:$E,3,FALSE))</f>
        <v/>
      </c>
      <c r="F2509" s="23" t="str">
        <f>IF(D2509="","",VLOOKUP(D2509,MASTERLIST!$A:$E,4,FALSE))</f>
        <v/>
      </c>
      <c r="G2509" s="23" t="str">
        <f>IF(D2509="","",VLOOKUP(D2509,MASTERLIST!$A:$E,5,FALSE))</f>
        <v/>
      </c>
      <c r="H2509" s="23" t="str">
        <f>IF(D2509="","",VLOOKUP(D2509,MASTERLIST!$A:$E,2,FALSE))</f>
        <v/>
      </c>
      <c r="I2509" s="42"/>
      <c r="J2509" s="42"/>
      <c r="K2509" s="42"/>
      <c r="L2509" s="41" t="str">
        <f t="shared" si="384"/>
        <v/>
      </c>
      <c r="M2509" s="41" t="str">
        <f t="shared" si="385"/>
        <v/>
      </c>
      <c r="N2509" s="22" t="str">
        <f t="shared" si="382"/>
        <v xml:space="preserve"> </v>
      </c>
      <c r="O2509" s="22" t="str">
        <f t="shared" si="381"/>
        <v/>
      </c>
      <c r="P2509" s="22" t="str">
        <f t="shared" si="383"/>
        <v/>
      </c>
      <c r="Q2509" s="22" t="str">
        <f t="shared" si="389"/>
        <v>D2</v>
      </c>
    </row>
    <row r="2510" spans="1:17" x14ac:dyDescent="0.25">
      <c r="A2510" s="125" t="str">
        <f t="shared" si="386"/>
        <v/>
      </c>
      <c r="B2510" s="123" t="str">
        <f t="shared" si="387"/>
        <v/>
      </c>
      <c r="C2510" s="125" t="str">
        <f t="shared" si="388"/>
        <v/>
      </c>
      <c r="D2510" s="42"/>
      <c r="E2510" s="23" t="str">
        <f>IF(D2510="","",VLOOKUP(D2510,MASTERLIST!$A:$E,3,FALSE))</f>
        <v/>
      </c>
      <c r="F2510" s="23" t="str">
        <f>IF(D2510="","",VLOOKUP(D2510,MASTERLIST!$A:$E,4,FALSE))</f>
        <v/>
      </c>
      <c r="G2510" s="23" t="str">
        <f>IF(D2510="","",VLOOKUP(D2510,MASTERLIST!$A:$E,5,FALSE))</f>
        <v/>
      </c>
      <c r="H2510" s="23" t="str">
        <f>IF(D2510="","",VLOOKUP(D2510,MASTERLIST!$A:$E,2,FALSE))</f>
        <v/>
      </c>
      <c r="I2510" s="42"/>
      <c r="J2510" s="42"/>
      <c r="K2510" s="42"/>
      <c r="L2510" s="41" t="str">
        <f t="shared" si="384"/>
        <v/>
      </c>
      <c r="M2510" s="41" t="str">
        <f t="shared" si="385"/>
        <v/>
      </c>
      <c r="N2510" s="22" t="str">
        <f t="shared" si="382"/>
        <v xml:space="preserve"> </v>
      </c>
      <c r="O2510" s="22" t="str">
        <f t="shared" si="381"/>
        <v/>
      </c>
      <c r="P2510" s="22" t="str">
        <f t="shared" si="383"/>
        <v/>
      </c>
      <c r="Q2510" s="22" t="str">
        <f t="shared" si="389"/>
        <v>D2</v>
      </c>
    </row>
    <row r="2511" spans="1:17" x14ac:dyDescent="0.25">
      <c r="A2511" s="125" t="str">
        <f t="shared" si="386"/>
        <v/>
      </c>
      <c r="B2511" s="123" t="str">
        <f t="shared" si="387"/>
        <v/>
      </c>
      <c r="C2511" s="125" t="str">
        <f t="shared" si="388"/>
        <v/>
      </c>
      <c r="D2511" s="42"/>
      <c r="E2511" s="23" t="str">
        <f>IF(D2511="","",VLOOKUP(D2511,MASTERLIST!$A:$E,3,FALSE))</f>
        <v/>
      </c>
      <c r="F2511" s="23" t="str">
        <f>IF(D2511="","",VLOOKUP(D2511,MASTERLIST!$A:$E,4,FALSE))</f>
        <v/>
      </c>
      <c r="G2511" s="23" t="str">
        <f>IF(D2511="","",VLOOKUP(D2511,MASTERLIST!$A:$E,5,FALSE))</f>
        <v/>
      </c>
      <c r="H2511" s="23" t="str">
        <f>IF(D2511="","",VLOOKUP(D2511,MASTERLIST!$A:$E,2,FALSE))</f>
        <v/>
      </c>
      <c r="I2511" s="42"/>
      <c r="J2511" s="42"/>
      <c r="K2511" s="42"/>
      <c r="L2511" s="41" t="str">
        <f t="shared" si="384"/>
        <v/>
      </c>
      <c r="M2511" s="41" t="str">
        <f t="shared" si="385"/>
        <v/>
      </c>
      <c r="N2511" s="22" t="str">
        <f t="shared" si="382"/>
        <v xml:space="preserve"> </v>
      </c>
      <c r="O2511" s="22" t="str">
        <f t="shared" si="381"/>
        <v/>
      </c>
      <c r="P2511" s="22" t="str">
        <f t="shared" si="383"/>
        <v/>
      </c>
      <c r="Q2511" s="22" t="str">
        <f t="shared" si="389"/>
        <v>D2</v>
      </c>
    </row>
    <row r="2512" spans="1:17" x14ac:dyDescent="0.25">
      <c r="A2512" s="125" t="str">
        <f t="shared" si="386"/>
        <v/>
      </c>
      <c r="B2512" s="123" t="str">
        <f t="shared" si="387"/>
        <v/>
      </c>
      <c r="C2512" s="125" t="str">
        <f t="shared" si="388"/>
        <v/>
      </c>
      <c r="D2512" s="42"/>
      <c r="E2512" s="23" t="str">
        <f>IF(D2512="","",VLOOKUP(D2512,MASTERLIST!$A:$E,3,FALSE))</f>
        <v/>
      </c>
      <c r="F2512" s="23" t="str">
        <f>IF(D2512="","",VLOOKUP(D2512,MASTERLIST!$A:$E,4,FALSE))</f>
        <v/>
      </c>
      <c r="G2512" s="23" t="str">
        <f>IF(D2512="","",VLOOKUP(D2512,MASTERLIST!$A:$E,5,FALSE))</f>
        <v/>
      </c>
      <c r="H2512" s="23" t="str">
        <f>IF(D2512="","",VLOOKUP(D2512,MASTERLIST!$A:$E,2,FALSE))</f>
        <v/>
      </c>
      <c r="I2512" s="42"/>
      <c r="J2512" s="42"/>
      <c r="K2512" s="42"/>
      <c r="L2512" s="41" t="str">
        <f t="shared" si="384"/>
        <v/>
      </c>
      <c r="M2512" s="41" t="str">
        <f t="shared" si="385"/>
        <v/>
      </c>
      <c r="N2512" s="22" t="str">
        <f t="shared" si="382"/>
        <v xml:space="preserve"> </v>
      </c>
      <c r="O2512" s="22" t="str">
        <f t="shared" si="381"/>
        <v/>
      </c>
      <c r="P2512" s="22" t="str">
        <f t="shared" si="383"/>
        <v/>
      </c>
      <c r="Q2512" s="22" t="str">
        <f t="shared" si="389"/>
        <v>D2</v>
      </c>
    </row>
    <row r="2513" spans="1:17" x14ac:dyDescent="0.25">
      <c r="A2513" s="125" t="str">
        <f t="shared" si="386"/>
        <v/>
      </c>
      <c r="B2513" s="123" t="str">
        <f t="shared" si="387"/>
        <v/>
      </c>
      <c r="C2513" s="125" t="str">
        <f t="shared" si="388"/>
        <v/>
      </c>
      <c r="D2513" s="42"/>
      <c r="E2513" s="23" t="str">
        <f>IF(D2513="","",VLOOKUP(D2513,MASTERLIST!$A:$E,3,FALSE))</f>
        <v/>
      </c>
      <c r="F2513" s="23" t="str">
        <f>IF(D2513="","",VLOOKUP(D2513,MASTERLIST!$A:$E,4,FALSE))</f>
        <v/>
      </c>
      <c r="G2513" s="23" t="str">
        <f>IF(D2513="","",VLOOKUP(D2513,MASTERLIST!$A:$E,5,FALSE))</f>
        <v/>
      </c>
      <c r="H2513" s="23" t="str">
        <f>IF(D2513="","",VLOOKUP(D2513,MASTERLIST!$A:$E,2,FALSE))</f>
        <v/>
      </c>
      <c r="I2513" s="42"/>
      <c r="J2513" s="42"/>
      <c r="K2513" s="42"/>
      <c r="L2513" s="41" t="str">
        <f t="shared" si="384"/>
        <v/>
      </c>
      <c r="M2513" s="41" t="str">
        <f t="shared" si="385"/>
        <v/>
      </c>
      <c r="N2513" s="22" t="str">
        <f t="shared" si="382"/>
        <v xml:space="preserve"> </v>
      </c>
      <c r="O2513" s="22" t="str">
        <f t="shared" si="381"/>
        <v/>
      </c>
      <c r="P2513" s="22" t="str">
        <f t="shared" si="383"/>
        <v/>
      </c>
      <c r="Q2513" s="22" t="str">
        <f t="shared" si="389"/>
        <v>D2</v>
      </c>
    </row>
    <row r="2514" spans="1:17" x14ac:dyDescent="0.25">
      <c r="A2514" s="125" t="str">
        <f t="shared" si="386"/>
        <v/>
      </c>
      <c r="B2514" s="123" t="str">
        <f t="shared" si="387"/>
        <v/>
      </c>
      <c r="C2514" s="125" t="str">
        <f t="shared" si="388"/>
        <v/>
      </c>
      <c r="D2514" s="42"/>
      <c r="E2514" s="23" t="str">
        <f>IF(D2514="","",VLOOKUP(D2514,MASTERLIST!$A:$E,3,FALSE))</f>
        <v/>
      </c>
      <c r="F2514" s="23" t="str">
        <f>IF(D2514="","",VLOOKUP(D2514,MASTERLIST!$A:$E,4,FALSE))</f>
        <v/>
      </c>
      <c r="G2514" s="23" t="str">
        <f>IF(D2514="","",VLOOKUP(D2514,MASTERLIST!$A:$E,5,FALSE))</f>
        <v/>
      </c>
      <c r="H2514" s="23" t="str">
        <f>IF(D2514="","",VLOOKUP(D2514,MASTERLIST!$A:$E,2,FALSE))</f>
        <v/>
      </c>
      <c r="I2514" s="42"/>
      <c r="J2514" s="42"/>
      <c r="K2514" s="42"/>
      <c r="L2514" s="41" t="str">
        <f t="shared" si="384"/>
        <v/>
      </c>
      <c r="M2514" s="41" t="str">
        <f t="shared" si="385"/>
        <v/>
      </c>
      <c r="N2514" s="22" t="str">
        <f t="shared" si="382"/>
        <v xml:space="preserve"> </v>
      </c>
      <c r="O2514" s="22" t="str">
        <f t="shared" si="381"/>
        <v/>
      </c>
      <c r="P2514" s="22" t="str">
        <f t="shared" si="383"/>
        <v/>
      </c>
      <c r="Q2514" s="22" t="str">
        <f t="shared" si="389"/>
        <v>D2</v>
      </c>
    </row>
    <row r="2515" spans="1:17" x14ac:dyDescent="0.25">
      <c r="A2515" s="125" t="str">
        <f t="shared" si="386"/>
        <v/>
      </c>
      <c r="B2515" s="123" t="str">
        <f t="shared" si="387"/>
        <v/>
      </c>
      <c r="C2515" s="125" t="str">
        <f t="shared" si="388"/>
        <v/>
      </c>
      <c r="D2515" s="42"/>
      <c r="E2515" s="23" t="str">
        <f>IF(D2515="","",VLOOKUP(D2515,MASTERLIST!$A:$E,3,FALSE))</f>
        <v/>
      </c>
      <c r="F2515" s="23" t="str">
        <f>IF(D2515="","",VLOOKUP(D2515,MASTERLIST!$A:$E,4,FALSE))</f>
        <v/>
      </c>
      <c r="G2515" s="23" t="str">
        <f>IF(D2515="","",VLOOKUP(D2515,MASTERLIST!$A:$E,5,FALSE))</f>
        <v/>
      </c>
      <c r="H2515" s="23" t="str">
        <f>IF(D2515="","",VLOOKUP(D2515,MASTERLIST!$A:$E,2,FALSE))</f>
        <v/>
      </c>
      <c r="I2515" s="42"/>
      <c r="J2515" s="42"/>
      <c r="K2515" s="42"/>
      <c r="L2515" s="41" t="str">
        <f t="shared" si="384"/>
        <v/>
      </c>
      <c r="M2515" s="41" t="str">
        <f t="shared" si="385"/>
        <v/>
      </c>
      <c r="N2515" s="22" t="str">
        <f t="shared" si="382"/>
        <v xml:space="preserve"> </v>
      </c>
      <c r="O2515" s="22" t="str">
        <f t="shared" ref="O2515:O2578" si="390">IFERROR(VLOOKUP(G2515,$R$2:$S$15,2,),"")</f>
        <v/>
      </c>
      <c r="P2515" s="22" t="str">
        <f t="shared" si="383"/>
        <v/>
      </c>
      <c r="Q2515" s="22" t="str">
        <f t="shared" si="389"/>
        <v>D2</v>
      </c>
    </row>
    <row r="2516" spans="1:17" x14ac:dyDescent="0.25">
      <c r="A2516" s="125" t="str">
        <f t="shared" si="386"/>
        <v/>
      </c>
      <c r="B2516" s="123" t="str">
        <f t="shared" si="387"/>
        <v/>
      </c>
      <c r="C2516" s="125" t="str">
        <f t="shared" si="388"/>
        <v/>
      </c>
      <c r="D2516" s="42"/>
      <c r="E2516" s="23" t="str">
        <f>IF(D2516="","",VLOOKUP(D2516,MASTERLIST!$A:$E,3,FALSE))</f>
        <v/>
      </c>
      <c r="F2516" s="23" t="str">
        <f>IF(D2516="","",VLOOKUP(D2516,MASTERLIST!$A:$E,4,FALSE))</f>
        <v/>
      </c>
      <c r="G2516" s="23" t="str">
        <f>IF(D2516="","",VLOOKUP(D2516,MASTERLIST!$A:$E,5,FALSE))</f>
        <v/>
      </c>
      <c r="H2516" s="23" t="str">
        <f>IF(D2516="","",VLOOKUP(D2516,MASTERLIST!$A:$E,2,FALSE))</f>
        <v/>
      </c>
      <c r="I2516" s="42"/>
      <c r="J2516" s="42"/>
      <c r="K2516" s="42"/>
      <c r="L2516" s="41" t="str">
        <f t="shared" si="384"/>
        <v/>
      </c>
      <c r="M2516" s="41" t="str">
        <f t="shared" si="385"/>
        <v/>
      </c>
      <c r="N2516" s="22" t="str">
        <f t="shared" si="382"/>
        <v xml:space="preserve"> </v>
      </c>
      <c r="O2516" s="22" t="str">
        <f t="shared" si="390"/>
        <v/>
      </c>
      <c r="P2516" s="22" t="str">
        <f t="shared" si="383"/>
        <v/>
      </c>
      <c r="Q2516" s="22" t="str">
        <f t="shared" si="389"/>
        <v>D2</v>
      </c>
    </row>
    <row r="2517" spans="1:17" x14ac:dyDescent="0.25">
      <c r="A2517" s="125" t="str">
        <f t="shared" si="386"/>
        <v/>
      </c>
      <c r="B2517" s="123" t="str">
        <f t="shared" si="387"/>
        <v/>
      </c>
      <c r="C2517" s="125" t="str">
        <f t="shared" si="388"/>
        <v/>
      </c>
      <c r="D2517" s="42"/>
      <c r="E2517" s="23" t="str">
        <f>IF(D2517="","",VLOOKUP(D2517,MASTERLIST!$A:$E,3,FALSE))</f>
        <v/>
      </c>
      <c r="F2517" s="23" t="str">
        <f>IF(D2517="","",VLOOKUP(D2517,MASTERLIST!$A:$E,4,FALSE))</f>
        <v/>
      </c>
      <c r="G2517" s="23" t="str">
        <f>IF(D2517="","",VLOOKUP(D2517,MASTERLIST!$A:$E,5,FALSE))</f>
        <v/>
      </c>
      <c r="H2517" s="23" t="str">
        <f>IF(D2517="","",VLOOKUP(D2517,MASTERLIST!$A:$E,2,FALSE))</f>
        <v/>
      </c>
      <c r="I2517" s="42"/>
      <c r="J2517" s="42"/>
      <c r="K2517" s="42"/>
      <c r="L2517" s="41" t="str">
        <f t="shared" si="384"/>
        <v/>
      </c>
      <c r="M2517" s="41" t="str">
        <f t="shared" si="385"/>
        <v/>
      </c>
      <c r="N2517" s="22" t="str">
        <f t="shared" si="382"/>
        <v xml:space="preserve"> </v>
      </c>
      <c r="O2517" s="22" t="str">
        <f t="shared" si="390"/>
        <v/>
      </c>
      <c r="P2517" s="22" t="str">
        <f t="shared" si="383"/>
        <v/>
      </c>
      <c r="Q2517" s="22" t="str">
        <f t="shared" si="389"/>
        <v>D2</v>
      </c>
    </row>
    <row r="2518" spans="1:17" x14ac:dyDescent="0.25">
      <c r="A2518" s="125" t="str">
        <f t="shared" si="386"/>
        <v/>
      </c>
      <c r="B2518" s="123" t="str">
        <f t="shared" si="387"/>
        <v/>
      </c>
      <c r="C2518" s="125" t="str">
        <f t="shared" si="388"/>
        <v/>
      </c>
      <c r="D2518" s="42"/>
      <c r="E2518" s="23" t="str">
        <f>IF(D2518="","",VLOOKUP(D2518,MASTERLIST!$A:$E,3,FALSE))</f>
        <v/>
      </c>
      <c r="F2518" s="23" t="str">
        <f>IF(D2518="","",VLOOKUP(D2518,MASTERLIST!$A:$E,4,FALSE))</f>
        <v/>
      </c>
      <c r="G2518" s="23" t="str">
        <f>IF(D2518="","",VLOOKUP(D2518,MASTERLIST!$A:$E,5,FALSE))</f>
        <v/>
      </c>
      <c r="H2518" s="23" t="str">
        <f>IF(D2518="","",VLOOKUP(D2518,MASTERLIST!$A:$E,2,FALSE))</f>
        <v/>
      </c>
      <c r="I2518" s="42"/>
      <c r="J2518" s="42"/>
      <c r="K2518" s="42"/>
      <c r="L2518" s="41" t="str">
        <f t="shared" si="384"/>
        <v/>
      </c>
      <c r="M2518" s="41" t="str">
        <f t="shared" si="385"/>
        <v/>
      </c>
      <c r="N2518" s="22" t="str">
        <f t="shared" si="382"/>
        <v xml:space="preserve"> </v>
      </c>
      <c r="O2518" s="22" t="str">
        <f t="shared" si="390"/>
        <v/>
      </c>
      <c r="P2518" s="22" t="str">
        <f t="shared" si="383"/>
        <v/>
      </c>
      <c r="Q2518" s="22" t="str">
        <f t="shared" si="389"/>
        <v>D2</v>
      </c>
    </row>
    <row r="2519" spans="1:17" x14ac:dyDescent="0.25">
      <c r="A2519" s="125" t="str">
        <f t="shared" si="386"/>
        <v/>
      </c>
      <c r="B2519" s="123" t="str">
        <f t="shared" si="387"/>
        <v/>
      </c>
      <c r="C2519" s="125" t="str">
        <f t="shared" si="388"/>
        <v/>
      </c>
      <c r="D2519" s="42"/>
      <c r="E2519" s="23" t="str">
        <f>IF(D2519="","",VLOOKUP(D2519,MASTERLIST!$A:$E,3,FALSE))</f>
        <v/>
      </c>
      <c r="F2519" s="23" t="str">
        <f>IF(D2519="","",VLOOKUP(D2519,MASTERLIST!$A:$E,4,FALSE))</f>
        <v/>
      </c>
      <c r="G2519" s="23" t="str">
        <f>IF(D2519="","",VLOOKUP(D2519,MASTERLIST!$A:$E,5,FALSE))</f>
        <v/>
      </c>
      <c r="H2519" s="23" t="str">
        <f>IF(D2519="","",VLOOKUP(D2519,MASTERLIST!$A:$E,2,FALSE))</f>
        <v/>
      </c>
      <c r="I2519" s="42"/>
      <c r="J2519" s="42"/>
      <c r="K2519" s="42"/>
      <c r="L2519" s="41" t="str">
        <f t="shared" si="384"/>
        <v/>
      </c>
      <c r="M2519" s="41" t="str">
        <f t="shared" si="385"/>
        <v/>
      </c>
      <c r="N2519" s="22" t="str">
        <f t="shared" si="382"/>
        <v xml:space="preserve"> </v>
      </c>
      <c r="O2519" s="22" t="str">
        <f t="shared" si="390"/>
        <v/>
      </c>
      <c r="P2519" s="22" t="str">
        <f t="shared" si="383"/>
        <v/>
      </c>
      <c r="Q2519" s="22" t="str">
        <f t="shared" si="389"/>
        <v>D2</v>
      </c>
    </row>
    <row r="2520" spans="1:17" x14ac:dyDescent="0.25">
      <c r="A2520" s="125" t="str">
        <f t="shared" si="386"/>
        <v/>
      </c>
      <c r="B2520" s="123" t="str">
        <f t="shared" si="387"/>
        <v/>
      </c>
      <c r="C2520" s="125" t="str">
        <f t="shared" si="388"/>
        <v/>
      </c>
      <c r="D2520" s="42"/>
      <c r="E2520" s="23" t="str">
        <f>IF(D2520="","",VLOOKUP(D2520,MASTERLIST!$A:$E,3,FALSE))</f>
        <v/>
      </c>
      <c r="F2520" s="23" t="str">
        <f>IF(D2520="","",VLOOKUP(D2520,MASTERLIST!$A:$E,4,FALSE))</f>
        <v/>
      </c>
      <c r="G2520" s="23" t="str">
        <f>IF(D2520="","",VLOOKUP(D2520,MASTERLIST!$A:$E,5,FALSE))</f>
        <v/>
      </c>
      <c r="H2520" s="23" t="str">
        <f>IF(D2520="","",VLOOKUP(D2520,MASTERLIST!$A:$E,2,FALSE))</f>
        <v/>
      </c>
      <c r="I2520" s="42"/>
      <c r="J2520" s="42"/>
      <c r="K2520" s="42"/>
      <c r="L2520" s="41" t="str">
        <f t="shared" si="384"/>
        <v/>
      </c>
      <c r="M2520" s="41" t="str">
        <f t="shared" si="385"/>
        <v/>
      </c>
      <c r="N2520" s="22" t="str">
        <f t="shared" si="382"/>
        <v xml:space="preserve"> </v>
      </c>
      <c r="O2520" s="22" t="str">
        <f t="shared" si="390"/>
        <v/>
      </c>
      <c r="P2520" s="22" t="str">
        <f t="shared" si="383"/>
        <v/>
      </c>
      <c r="Q2520" s="22" t="str">
        <f t="shared" si="389"/>
        <v>D2</v>
      </c>
    </row>
    <row r="2521" spans="1:17" x14ac:dyDescent="0.25">
      <c r="A2521" s="125" t="str">
        <f t="shared" si="386"/>
        <v/>
      </c>
      <c r="B2521" s="123" t="str">
        <f t="shared" si="387"/>
        <v/>
      </c>
      <c r="C2521" s="125" t="str">
        <f t="shared" si="388"/>
        <v/>
      </c>
      <c r="D2521" s="42"/>
      <c r="E2521" s="23" t="str">
        <f>IF(D2521="","",VLOOKUP(D2521,MASTERLIST!$A:$E,3,FALSE))</f>
        <v/>
      </c>
      <c r="F2521" s="23" t="str">
        <f>IF(D2521="","",VLOOKUP(D2521,MASTERLIST!$A:$E,4,FALSE))</f>
        <v/>
      </c>
      <c r="G2521" s="23" t="str">
        <f>IF(D2521="","",VLOOKUP(D2521,MASTERLIST!$A:$E,5,FALSE))</f>
        <v/>
      </c>
      <c r="H2521" s="23" t="str">
        <f>IF(D2521="","",VLOOKUP(D2521,MASTERLIST!$A:$E,2,FALSE))</f>
        <v/>
      </c>
      <c r="I2521" s="42"/>
      <c r="J2521" s="42"/>
      <c r="K2521" s="42"/>
      <c r="L2521" s="41" t="str">
        <f t="shared" si="384"/>
        <v/>
      </c>
      <c r="M2521" s="41" t="str">
        <f t="shared" si="385"/>
        <v/>
      </c>
      <c r="N2521" s="22" t="str">
        <f t="shared" si="382"/>
        <v xml:space="preserve"> </v>
      </c>
      <c r="O2521" s="22" t="str">
        <f t="shared" si="390"/>
        <v/>
      </c>
      <c r="P2521" s="22" t="str">
        <f t="shared" si="383"/>
        <v/>
      </c>
      <c r="Q2521" s="22" t="str">
        <f t="shared" si="389"/>
        <v>D2</v>
      </c>
    </row>
    <row r="2522" spans="1:17" x14ac:dyDescent="0.25">
      <c r="A2522" s="125" t="str">
        <f t="shared" si="386"/>
        <v/>
      </c>
      <c r="B2522" s="123" t="str">
        <f t="shared" si="387"/>
        <v/>
      </c>
      <c r="C2522" s="125" t="str">
        <f t="shared" si="388"/>
        <v/>
      </c>
      <c r="D2522" s="42"/>
      <c r="E2522" s="23" t="str">
        <f>IF(D2522="","",VLOOKUP(D2522,MASTERLIST!$A:$E,3,FALSE))</f>
        <v/>
      </c>
      <c r="F2522" s="23" t="str">
        <f>IF(D2522="","",VLOOKUP(D2522,MASTERLIST!$A:$E,4,FALSE))</f>
        <v/>
      </c>
      <c r="G2522" s="23" t="str">
        <f>IF(D2522="","",VLOOKUP(D2522,MASTERLIST!$A:$E,5,FALSE))</f>
        <v/>
      </c>
      <c r="H2522" s="23" t="str">
        <f>IF(D2522="","",VLOOKUP(D2522,MASTERLIST!$A:$E,2,FALSE))</f>
        <v/>
      </c>
      <c r="I2522" s="42"/>
      <c r="J2522" s="42"/>
      <c r="K2522" s="42"/>
      <c r="L2522" s="41" t="str">
        <f t="shared" si="384"/>
        <v/>
      </c>
      <c r="M2522" s="41" t="str">
        <f t="shared" si="385"/>
        <v/>
      </c>
      <c r="N2522" s="22" t="str">
        <f t="shared" ref="N2522:N2585" si="391">CONCATENATE(E2522," ",F2522)</f>
        <v xml:space="preserve"> </v>
      </c>
      <c r="O2522" s="22" t="str">
        <f t="shared" si="390"/>
        <v/>
      </c>
      <c r="P2522" s="22" t="str">
        <f t="shared" ref="P2522:P2585" si="392">IF(I2522="",IF(J2522="","",$J$1),$I$1)</f>
        <v/>
      </c>
      <c r="Q2522" s="22" t="str">
        <f t="shared" si="389"/>
        <v>D2</v>
      </c>
    </row>
    <row r="2523" spans="1:17" x14ac:dyDescent="0.25">
      <c r="A2523" s="125" t="str">
        <f t="shared" si="386"/>
        <v/>
      </c>
      <c r="B2523" s="123" t="str">
        <f t="shared" si="387"/>
        <v/>
      </c>
      <c r="C2523" s="125" t="str">
        <f t="shared" si="388"/>
        <v/>
      </c>
      <c r="D2523" s="42"/>
      <c r="E2523" s="23" t="str">
        <f>IF(D2523="","",VLOOKUP(D2523,MASTERLIST!$A:$E,3,FALSE))</f>
        <v/>
      </c>
      <c r="F2523" s="23" t="str">
        <f>IF(D2523="","",VLOOKUP(D2523,MASTERLIST!$A:$E,4,FALSE))</f>
        <v/>
      </c>
      <c r="G2523" s="23" t="str">
        <f>IF(D2523="","",VLOOKUP(D2523,MASTERLIST!$A:$E,5,FALSE))</f>
        <v/>
      </c>
      <c r="H2523" s="23" t="str">
        <f>IF(D2523="","",VLOOKUP(D2523,MASTERLIST!$A:$E,2,FALSE))</f>
        <v/>
      </c>
      <c r="I2523" s="42"/>
      <c r="J2523" s="42"/>
      <c r="K2523" s="42"/>
      <c r="L2523" s="41" t="str">
        <f t="shared" si="384"/>
        <v/>
      </c>
      <c r="M2523" s="41" t="str">
        <f t="shared" si="385"/>
        <v/>
      </c>
      <c r="N2523" s="22" t="str">
        <f t="shared" si="391"/>
        <v xml:space="preserve"> </v>
      </c>
      <c r="O2523" s="22" t="str">
        <f t="shared" si="390"/>
        <v/>
      </c>
      <c r="P2523" s="22" t="str">
        <f t="shared" si="392"/>
        <v/>
      </c>
      <c r="Q2523" s="22" t="str">
        <f t="shared" si="389"/>
        <v>D2</v>
      </c>
    </row>
    <row r="2524" spans="1:17" x14ac:dyDescent="0.25">
      <c r="A2524" s="125" t="str">
        <f t="shared" si="386"/>
        <v/>
      </c>
      <c r="B2524" s="123" t="str">
        <f t="shared" si="387"/>
        <v/>
      </c>
      <c r="C2524" s="125" t="str">
        <f t="shared" si="388"/>
        <v/>
      </c>
      <c r="D2524" s="42"/>
      <c r="E2524" s="23" t="str">
        <f>IF(D2524="","",VLOOKUP(D2524,MASTERLIST!$A:$E,3,FALSE))</f>
        <v/>
      </c>
      <c r="F2524" s="23" t="str">
        <f>IF(D2524="","",VLOOKUP(D2524,MASTERLIST!$A:$E,4,FALSE))</f>
        <v/>
      </c>
      <c r="G2524" s="23" t="str">
        <f>IF(D2524="","",VLOOKUP(D2524,MASTERLIST!$A:$E,5,FALSE))</f>
        <v/>
      </c>
      <c r="H2524" s="23" t="str">
        <f>IF(D2524="","",VLOOKUP(D2524,MASTERLIST!$A:$E,2,FALSE))</f>
        <v/>
      </c>
      <c r="I2524" s="42"/>
      <c r="J2524" s="42"/>
      <c r="K2524" s="42"/>
      <c r="L2524" s="41" t="str">
        <f t="shared" si="384"/>
        <v/>
      </c>
      <c r="M2524" s="41" t="str">
        <f t="shared" si="385"/>
        <v/>
      </c>
      <c r="N2524" s="22" t="str">
        <f t="shared" si="391"/>
        <v xml:space="preserve"> </v>
      </c>
      <c r="O2524" s="22" t="str">
        <f t="shared" si="390"/>
        <v/>
      </c>
      <c r="P2524" s="22" t="str">
        <f t="shared" si="392"/>
        <v/>
      </c>
      <c r="Q2524" s="22" t="str">
        <f t="shared" si="389"/>
        <v>D2</v>
      </c>
    </row>
    <row r="2525" spans="1:17" x14ac:dyDescent="0.25">
      <c r="A2525" s="125" t="str">
        <f t="shared" si="386"/>
        <v/>
      </c>
      <c r="B2525" s="123" t="str">
        <f t="shared" si="387"/>
        <v/>
      </c>
      <c r="C2525" s="125" t="str">
        <f t="shared" si="388"/>
        <v/>
      </c>
      <c r="D2525" s="42"/>
      <c r="E2525" s="23" t="str">
        <f>IF(D2525="","",VLOOKUP(D2525,MASTERLIST!$A:$E,3,FALSE))</f>
        <v/>
      </c>
      <c r="F2525" s="23" t="str">
        <f>IF(D2525="","",VLOOKUP(D2525,MASTERLIST!$A:$E,4,FALSE))</f>
        <v/>
      </c>
      <c r="G2525" s="23" t="str">
        <f>IF(D2525="","",VLOOKUP(D2525,MASTERLIST!$A:$E,5,FALSE))</f>
        <v/>
      </c>
      <c r="H2525" s="23" t="str">
        <f>IF(D2525="","",VLOOKUP(D2525,MASTERLIST!$A:$E,2,FALSE))</f>
        <v/>
      </c>
      <c r="I2525" s="42"/>
      <c r="J2525" s="42"/>
      <c r="K2525" s="42"/>
      <c r="L2525" s="41" t="str">
        <f t="shared" ref="L2525:L2588" si="393">IF(K2525="","",IF(I2525="",ROUND(HLOOKUP(J2525,kgList,K2525,FALSE),1),ROUND(HLOOKUP(I2525,kgList,K2525,FALSE),1)))</f>
        <v/>
      </c>
      <c r="M2525" s="41" t="str">
        <f t="shared" ref="M2525:M2588" si="394">IF(L2525="","",IF(COUNTA(I2525:J2525)&gt;1,"Edible or Inedible",IF(COUNTA(I2525)=1,L2525*1,IF(COUNTA(J2525)=1,L2525*1,"ERROR"))))</f>
        <v/>
      </c>
      <c r="N2525" s="22" t="str">
        <f t="shared" si="391"/>
        <v xml:space="preserve"> </v>
      </c>
      <c r="O2525" s="22" t="str">
        <f t="shared" si="390"/>
        <v/>
      </c>
      <c r="P2525" s="22" t="str">
        <f t="shared" si="392"/>
        <v/>
      </c>
      <c r="Q2525" s="22" t="str">
        <f t="shared" si="389"/>
        <v>D2</v>
      </c>
    </row>
    <row r="2526" spans="1:17" x14ac:dyDescent="0.25">
      <c r="A2526" s="125" t="str">
        <f t="shared" si="386"/>
        <v/>
      </c>
      <c r="B2526" s="123" t="str">
        <f t="shared" si="387"/>
        <v/>
      </c>
      <c r="C2526" s="125" t="str">
        <f t="shared" si="388"/>
        <v/>
      </c>
      <c r="D2526" s="42"/>
      <c r="E2526" s="23" t="str">
        <f>IF(D2526="","",VLOOKUP(D2526,MASTERLIST!$A:$E,3,FALSE))</f>
        <v/>
      </c>
      <c r="F2526" s="23" t="str">
        <f>IF(D2526="","",VLOOKUP(D2526,MASTERLIST!$A:$E,4,FALSE))</f>
        <v/>
      </c>
      <c r="G2526" s="23" t="str">
        <f>IF(D2526="","",VLOOKUP(D2526,MASTERLIST!$A:$E,5,FALSE))</f>
        <v/>
      </c>
      <c r="H2526" s="23" t="str">
        <f>IF(D2526="","",VLOOKUP(D2526,MASTERLIST!$A:$E,2,FALSE))</f>
        <v/>
      </c>
      <c r="I2526" s="42"/>
      <c r="J2526" s="42"/>
      <c r="K2526" s="42"/>
      <c r="L2526" s="41" t="str">
        <f t="shared" si="393"/>
        <v/>
      </c>
      <c r="M2526" s="41" t="str">
        <f t="shared" si="394"/>
        <v/>
      </c>
      <c r="N2526" s="22" t="str">
        <f t="shared" si="391"/>
        <v xml:space="preserve"> </v>
      </c>
      <c r="O2526" s="22" t="str">
        <f t="shared" si="390"/>
        <v/>
      </c>
      <c r="P2526" s="22" t="str">
        <f t="shared" si="392"/>
        <v/>
      </c>
      <c r="Q2526" s="22" t="str">
        <f t="shared" si="389"/>
        <v>D2</v>
      </c>
    </row>
    <row r="2527" spans="1:17" x14ac:dyDescent="0.25">
      <c r="A2527" s="125" t="str">
        <f t="shared" si="386"/>
        <v/>
      </c>
      <c r="B2527" s="123" t="str">
        <f t="shared" si="387"/>
        <v/>
      </c>
      <c r="C2527" s="125" t="str">
        <f t="shared" si="388"/>
        <v/>
      </c>
      <c r="D2527" s="42"/>
      <c r="E2527" s="23" t="str">
        <f>IF(D2527="","",VLOOKUP(D2527,MASTERLIST!$A:$E,3,FALSE))</f>
        <v/>
      </c>
      <c r="F2527" s="23" t="str">
        <f>IF(D2527="","",VLOOKUP(D2527,MASTERLIST!$A:$E,4,FALSE))</f>
        <v/>
      </c>
      <c r="G2527" s="23" t="str">
        <f>IF(D2527="","",VLOOKUP(D2527,MASTERLIST!$A:$E,5,FALSE))</f>
        <v/>
      </c>
      <c r="H2527" s="23" t="str">
        <f>IF(D2527="","",VLOOKUP(D2527,MASTERLIST!$A:$E,2,FALSE))</f>
        <v/>
      </c>
      <c r="I2527" s="42"/>
      <c r="J2527" s="42"/>
      <c r="K2527" s="42"/>
      <c r="L2527" s="41" t="str">
        <f t="shared" si="393"/>
        <v/>
      </c>
      <c r="M2527" s="41" t="str">
        <f t="shared" si="394"/>
        <v/>
      </c>
      <c r="N2527" s="22" t="str">
        <f t="shared" si="391"/>
        <v xml:space="preserve"> </v>
      </c>
      <c r="O2527" s="22" t="str">
        <f t="shared" si="390"/>
        <v/>
      </c>
      <c r="P2527" s="22" t="str">
        <f t="shared" si="392"/>
        <v/>
      </c>
      <c r="Q2527" s="22" t="str">
        <f t="shared" si="389"/>
        <v>D2</v>
      </c>
    </row>
    <row r="2528" spans="1:17" x14ac:dyDescent="0.25">
      <c r="A2528" s="125" t="str">
        <f t="shared" si="386"/>
        <v/>
      </c>
      <c r="B2528" s="123" t="str">
        <f t="shared" si="387"/>
        <v/>
      </c>
      <c r="C2528" s="125" t="str">
        <f t="shared" si="388"/>
        <v/>
      </c>
      <c r="D2528" s="42"/>
      <c r="E2528" s="23" t="str">
        <f>IF(D2528="","",VLOOKUP(D2528,MASTERLIST!$A:$E,3,FALSE))</f>
        <v/>
      </c>
      <c r="F2528" s="23" t="str">
        <f>IF(D2528="","",VLOOKUP(D2528,MASTERLIST!$A:$E,4,FALSE))</f>
        <v/>
      </c>
      <c r="G2528" s="23" t="str">
        <f>IF(D2528="","",VLOOKUP(D2528,MASTERLIST!$A:$E,5,FALSE))</f>
        <v/>
      </c>
      <c r="H2528" s="23" t="str">
        <f>IF(D2528="","",VLOOKUP(D2528,MASTERLIST!$A:$E,2,FALSE))</f>
        <v/>
      </c>
      <c r="I2528" s="42"/>
      <c r="J2528" s="42"/>
      <c r="K2528" s="42"/>
      <c r="L2528" s="41" t="str">
        <f t="shared" si="393"/>
        <v/>
      </c>
      <c r="M2528" s="41" t="str">
        <f t="shared" si="394"/>
        <v/>
      </c>
      <c r="N2528" s="22" t="str">
        <f t="shared" si="391"/>
        <v xml:space="preserve"> </v>
      </c>
      <c r="O2528" s="22" t="str">
        <f t="shared" si="390"/>
        <v/>
      </c>
      <c r="P2528" s="22" t="str">
        <f t="shared" si="392"/>
        <v/>
      </c>
      <c r="Q2528" s="22" t="str">
        <f t="shared" si="389"/>
        <v>D2</v>
      </c>
    </row>
    <row r="2529" spans="1:17" x14ac:dyDescent="0.25">
      <c r="A2529" s="125" t="str">
        <f t="shared" si="386"/>
        <v/>
      </c>
      <c r="B2529" s="123" t="str">
        <f t="shared" si="387"/>
        <v/>
      </c>
      <c r="C2529" s="125" t="str">
        <f t="shared" si="388"/>
        <v/>
      </c>
      <c r="D2529" s="42"/>
      <c r="E2529" s="23" t="str">
        <f>IF(D2529="","",VLOOKUP(D2529,MASTERLIST!$A:$E,3,FALSE))</f>
        <v/>
      </c>
      <c r="F2529" s="23" t="str">
        <f>IF(D2529="","",VLOOKUP(D2529,MASTERLIST!$A:$E,4,FALSE))</f>
        <v/>
      </c>
      <c r="G2529" s="23" t="str">
        <f>IF(D2529="","",VLOOKUP(D2529,MASTERLIST!$A:$E,5,FALSE))</f>
        <v/>
      </c>
      <c r="H2529" s="23" t="str">
        <f>IF(D2529="","",VLOOKUP(D2529,MASTERLIST!$A:$E,2,FALSE))</f>
        <v/>
      </c>
      <c r="I2529" s="42"/>
      <c r="J2529" s="42"/>
      <c r="K2529" s="42"/>
      <c r="L2529" s="41" t="str">
        <f t="shared" si="393"/>
        <v/>
      </c>
      <c r="M2529" s="41" t="str">
        <f t="shared" si="394"/>
        <v/>
      </c>
      <c r="N2529" s="22" t="str">
        <f t="shared" si="391"/>
        <v xml:space="preserve"> </v>
      </c>
      <c r="O2529" s="22" t="str">
        <f t="shared" si="390"/>
        <v/>
      </c>
      <c r="P2529" s="22" t="str">
        <f t="shared" si="392"/>
        <v/>
      </c>
      <c r="Q2529" s="22" t="str">
        <f t="shared" si="389"/>
        <v>D2</v>
      </c>
    </row>
    <row r="2530" spans="1:17" x14ac:dyDescent="0.25">
      <c r="A2530" s="125" t="str">
        <f t="shared" si="386"/>
        <v/>
      </c>
      <c r="B2530" s="123" t="str">
        <f t="shared" si="387"/>
        <v/>
      </c>
      <c r="C2530" s="125" t="str">
        <f t="shared" si="388"/>
        <v/>
      </c>
      <c r="D2530" s="42"/>
      <c r="E2530" s="23" t="str">
        <f>IF(D2530="","",VLOOKUP(D2530,MASTERLIST!$A:$E,3,FALSE))</f>
        <v/>
      </c>
      <c r="F2530" s="23" t="str">
        <f>IF(D2530="","",VLOOKUP(D2530,MASTERLIST!$A:$E,4,FALSE))</f>
        <v/>
      </c>
      <c r="G2530" s="23" t="str">
        <f>IF(D2530="","",VLOOKUP(D2530,MASTERLIST!$A:$E,5,FALSE))</f>
        <v/>
      </c>
      <c r="H2530" s="23" t="str">
        <f>IF(D2530="","",VLOOKUP(D2530,MASTERLIST!$A:$E,2,FALSE))</f>
        <v/>
      </c>
      <c r="I2530" s="42"/>
      <c r="J2530" s="42"/>
      <c r="K2530" s="42"/>
      <c r="L2530" s="41" t="str">
        <f t="shared" si="393"/>
        <v/>
      </c>
      <c r="M2530" s="41" t="str">
        <f t="shared" si="394"/>
        <v/>
      </c>
      <c r="N2530" s="22" t="str">
        <f t="shared" si="391"/>
        <v xml:space="preserve"> </v>
      </c>
      <c r="O2530" s="22" t="str">
        <f t="shared" si="390"/>
        <v/>
      </c>
      <c r="P2530" s="22" t="str">
        <f t="shared" si="392"/>
        <v/>
      </c>
      <c r="Q2530" s="22" t="str">
        <f t="shared" si="389"/>
        <v>D2</v>
      </c>
    </row>
    <row r="2531" spans="1:17" x14ac:dyDescent="0.25">
      <c r="A2531" s="125" t="str">
        <f t="shared" si="386"/>
        <v/>
      </c>
      <c r="B2531" s="123" t="str">
        <f t="shared" si="387"/>
        <v/>
      </c>
      <c r="C2531" s="125" t="str">
        <f t="shared" si="388"/>
        <v/>
      </c>
      <c r="D2531" s="42"/>
      <c r="E2531" s="23" t="str">
        <f>IF(D2531="","",VLOOKUP(D2531,MASTERLIST!$A:$E,3,FALSE))</f>
        <v/>
      </c>
      <c r="F2531" s="23" t="str">
        <f>IF(D2531="","",VLOOKUP(D2531,MASTERLIST!$A:$E,4,FALSE))</f>
        <v/>
      </c>
      <c r="G2531" s="23" t="str">
        <f>IF(D2531="","",VLOOKUP(D2531,MASTERLIST!$A:$E,5,FALSE))</f>
        <v/>
      </c>
      <c r="H2531" s="23" t="str">
        <f>IF(D2531="","",VLOOKUP(D2531,MASTERLIST!$A:$E,2,FALSE))</f>
        <v/>
      </c>
      <c r="I2531" s="42"/>
      <c r="J2531" s="42"/>
      <c r="K2531" s="42"/>
      <c r="L2531" s="41" t="str">
        <f t="shared" si="393"/>
        <v/>
      </c>
      <c r="M2531" s="41" t="str">
        <f t="shared" si="394"/>
        <v/>
      </c>
      <c r="N2531" s="22" t="str">
        <f t="shared" si="391"/>
        <v xml:space="preserve"> </v>
      </c>
      <c r="O2531" s="22" t="str">
        <f t="shared" si="390"/>
        <v/>
      </c>
      <c r="P2531" s="22" t="str">
        <f t="shared" si="392"/>
        <v/>
      </c>
      <c r="Q2531" s="22" t="str">
        <f t="shared" si="389"/>
        <v>D2</v>
      </c>
    </row>
    <row r="2532" spans="1:17" x14ac:dyDescent="0.25">
      <c r="A2532" s="125" t="str">
        <f t="shared" ref="A2532:A2595" si="395">IF(D2532="","",A2531)</f>
        <v/>
      </c>
      <c r="B2532" s="123" t="str">
        <f t="shared" ref="B2532:B2595" si="396">IF(D2532="","",B2531)</f>
        <v/>
      </c>
      <c r="C2532" s="125" t="str">
        <f t="shared" ref="C2532:C2595" si="397">IF(D2532="","",C2531)</f>
        <v/>
      </c>
      <c r="D2532" s="42"/>
      <c r="E2532" s="23" t="str">
        <f>IF(D2532="","",VLOOKUP(D2532,MASTERLIST!$A:$E,3,FALSE))</f>
        <v/>
      </c>
      <c r="F2532" s="23" t="str">
        <f>IF(D2532="","",VLOOKUP(D2532,MASTERLIST!$A:$E,4,FALSE))</f>
        <v/>
      </c>
      <c r="G2532" s="23" t="str">
        <f>IF(D2532="","",VLOOKUP(D2532,MASTERLIST!$A:$E,5,FALSE))</f>
        <v/>
      </c>
      <c r="H2532" s="23" t="str">
        <f>IF(D2532="","",VLOOKUP(D2532,MASTERLIST!$A:$E,2,FALSE))</f>
        <v/>
      </c>
      <c r="I2532" s="42"/>
      <c r="J2532" s="42"/>
      <c r="K2532" s="42"/>
      <c r="L2532" s="41" t="str">
        <f t="shared" si="393"/>
        <v/>
      </c>
      <c r="M2532" s="41" t="str">
        <f t="shared" si="394"/>
        <v/>
      </c>
      <c r="N2532" s="22" t="str">
        <f t="shared" si="391"/>
        <v xml:space="preserve"> </v>
      </c>
      <c r="O2532" s="22" t="str">
        <f t="shared" si="390"/>
        <v/>
      </c>
      <c r="P2532" s="22" t="str">
        <f t="shared" si="392"/>
        <v/>
      </c>
      <c r="Q2532" s="22" t="str">
        <f t="shared" si="389"/>
        <v>D2</v>
      </c>
    </row>
    <row r="2533" spans="1:17" x14ac:dyDescent="0.25">
      <c r="A2533" s="125" t="str">
        <f t="shared" si="395"/>
        <v/>
      </c>
      <c r="B2533" s="123" t="str">
        <f t="shared" si="396"/>
        <v/>
      </c>
      <c r="C2533" s="125" t="str">
        <f t="shared" si="397"/>
        <v/>
      </c>
      <c r="D2533" s="42"/>
      <c r="E2533" s="23" t="str">
        <f>IF(D2533="","",VLOOKUP(D2533,MASTERLIST!$A:$E,3,FALSE))</f>
        <v/>
      </c>
      <c r="F2533" s="23" t="str">
        <f>IF(D2533="","",VLOOKUP(D2533,MASTERLIST!$A:$E,4,FALSE))</f>
        <v/>
      </c>
      <c r="G2533" s="23" t="str">
        <f>IF(D2533="","",VLOOKUP(D2533,MASTERLIST!$A:$E,5,FALSE))</f>
        <v/>
      </c>
      <c r="H2533" s="23" t="str">
        <f>IF(D2533="","",VLOOKUP(D2533,MASTERLIST!$A:$E,2,FALSE))</f>
        <v/>
      </c>
      <c r="I2533" s="42"/>
      <c r="J2533" s="42"/>
      <c r="K2533" s="42"/>
      <c r="L2533" s="41" t="str">
        <f t="shared" si="393"/>
        <v/>
      </c>
      <c r="M2533" s="41" t="str">
        <f t="shared" si="394"/>
        <v/>
      </c>
      <c r="N2533" s="22" t="str">
        <f t="shared" si="391"/>
        <v xml:space="preserve"> </v>
      </c>
      <c r="O2533" s="22" t="str">
        <f t="shared" si="390"/>
        <v/>
      </c>
      <c r="P2533" s="22" t="str">
        <f t="shared" si="392"/>
        <v/>
      </c>
      <c r="Q2533" s="22" t="str">
        <f t="shared" si="389"/>
        <v>D2</v>
      </c>
    </row>
    <row r="2534" spans="1:17" x14ac:dyDescent="0.25">
      <c r="A2534" s="125" t="str">
        <f t="shared" si="395"/>
        <v/>
      </c>
      <c r="B2534" s="123" t="str">
        <f t="shared" si="396"/>
        <v/>
      </c>
      <c r="C2534" s="125" t="str">
        <f t="shared" si="397"/>
        <v/>
      </c>
      <c r="D2534" s="42"/>
      <c r="E2534" s="23" t="str">
        <f>IF(D2534="","",VLOOKUP(D2534,MASTERLIST!$A:$E,3,FALSE))</f>
        <v/>
      </c>
      <c r="F2534" s="23" t="str">
        <f>IF(D2534="","",VLOOKUP(D2534,MASTERLIST!$A:$E,4,FALSE))</f>
        <v/>
      </c>
      <c r="G2534" s="23" t="str">
        <f>IF(D2534="","",VLOOKUP(D2534,MASTERLIST!$A:$E,5,FALSE))</f>
        <v/>
      </c>
      <c r="H2534" s="23" t="str">
        <f>IF(D2534="","",VLOOKUP(D2534,MASTERLIST!$A:$E,2,FALSE))</f>
        <v/>
      </c>
      <c r="I2534" s="42"/>
      <c r="J2534" s="42"/>
      <c r="K2534" s="42"/>
      <c r="L2534" s="41" t="str">
        <f t="shared" si="393"/>
        <v/>
      </c>
      <c r="M2534" s="41" t="str">
        <f t="shared" si="394"/>
        <v/>
      </c>
      <c r="N2534" s="22" t="str">
        <f t="shared" si="391"/>
        <v xml:space="preserve"> </v>
      </c>
      <c r="O2534" s="22" t="str">
        <f t="shared" si="390"/>
        <v/>
      </c>
      <c r="P2534" s="22" t="str">
        <f t="shared" si="392"/>
        <v/>
      </c>
      <c r="Q2534" s="22" t="str">
        <f t="shared" si="389"/>
        <v>D2</v>
      </c>
    </row>
    <row r="2535" spans="1:17" x14ac:dyDescent="0.25">
      <c r="A2535" s="125" t="str">
        <f t="shared" si="395"/>
        <v/>
      </c>
      <c r="B2535" s="123" t="str">
        <f t="shared" si="396"/>
        <v/>
      </c>
      <c r="C2535" s="125" t="str">
        <f t="shared" si="397"/>
        <v/>
      </c>
      <c r="D2535" s="42"/>
      <c r="E2535" s="23" t="str">
        <f>IF(D2535="","",VLOOKUP(D2535,MASTERLIST!$A:$E,3,FALSE))</f>
        <v/>
      </c>
      <c r="F2535" s="23" t="str">
        <f>IF(D2535="","",VLOOKUP(D2535,MASTERLIST!$A:$E,4,FALSE))</f>
        <v/>
      </c>
      <c r="G2535" s="23" t="str">
        <f>IF(D2535="","",VLOOKUP(D2535,MASTERLIST!$A:$E,5,FALSE))</f>
        <v/>
      </c>
      <c r="H2535" s="23" t="str">
        <f>IF(D2535="","",VLOOKUP(D2535,MASTERLIST!$A:$E,2,FALSE))</f>
        <v/>
      </c>
      <c r="I2535" s="42"/>
      <c r="J2535" s="42"/>
      <c r="K2535" s="42"/>
      <c r="L2535" s="41" t="str">
        <f t="shared" si="393"/>
        <v/>
      </c>
      <c r="M2535" s="41" t="str">
        <f t="shared" si="394"/>
        <v/>
      </c>
      <c r="N2535" s="22" t="str">
        <f t="shared" si="391"/>
        <v xml:space="preserve"> </v>
      </c>
      <c r="O2535" s="22" t="str">
        <f t="shared" si="390"/>
        <v/>
      </c>
      <c r="P2535" s="22" t="str">
        <f t="shared" si="392"/>
        <v/>
      </c>
      <c r="Q2535" s="22" t="str">
        <f t="shared" si="389"/>
        <v>D2</v>
      </c>
    </row>
    <row r="2536" spans="1:17" x14ac:dyDescent="0.25">
      <c r="A2536" s="125" t="str">
        <f t="shared" si="395"/>
        <v/>
      </c>
      <c r="B2536" s="123" t="str">
        <f t="shared" si="396"/>
        <v/>
      </c>
      <c r="C2536" s="125" t="str">
        <f t="shared" si="397"/>
        <v/>
      </c>
      <c r="D2536" s="42"/>
      <c r="E2536" s="23" t="str">
        <f>IF(D2536="","",VLOOKUP(D2536,MASTERLIST!$A:$E,3,FALSE))</f>
        <v/>
      </c>
      <c r="F2536" s="23" t="str">
        <f>IF(D2536="","",VLOOKUP(D2536,MASTERLIST!$A:$E,4,FALSE))</f>
        <v/>
      </c>
      <c r="G2536" s="23" t="str">
        <f>IF(D2536="","",VLOOKUP(D2536,MASTERLIST!$A:$E,5,FALSE))</f>
        <v/>
      </c>
      <c r="H2536" s="23" t="str">
        <f>IF(D2536="","",VLOOKUP(D2536,MASTERLIST!$A:$E,2,FALSE))</f>
        <v/>
      </c>
      <c r="I2536" s="42"/>
      <c r="J2536" s="42"/>
      <c r="K2536" s="42"/>
      <c r="L2536" s="41" t="str">
        <f t="shared" si="393"/>
        <v/>
      </c>
      <c r="M2536" s="41" t="str">
        <f t="shared" si="394"/>
        <v/>
      </c>
      <c r="N2536" s="22" t="str">
        <f t="shared" si="391"/>
        <v xml:space="preserve"> </v>
      </c>
      <c r="O2536" s="22" t="str">
        <f t="shared" si="390"/>
        <v/>
      </c>
      <c r="P2536" s="22" t="str">
        <f t="shared" si="392"/>
        <v/>
      </c>
      <c r="Q2536" s="22" t="str">
        <f t="shared" si="389"/>
        <v>D2</v>
      </c>
    </row>
    <row r="2537" spans="1:17" x14ac:dyDescent="0.25">
      <c r="A2537" s="125" t="str">
        <f t="shared" si="395"/>
        <v/>
      </c>
      <c r="B2537" s="123" t="str">
        <f t="shared" si="396"/>
        <v/>
      </c>
      <c r="C2537" s="125" t="str">
        <f t="shared" si="397"/>
        <v/>
      </c>
      <c r="D2537" s="42"/>
      <c r="E2537" s="23" t="str">
        <f>IF(D2537="","",VLOOKUP(D2537,MASTERLIST!$A:$E,3,FALSE))</f>
        <v/>
      </c>
      <c r="F2537" s="23" t="str">
        <f>IF(D2537="","",VLOOKUP(D2537,MASTERLIST!$A:$E,4,FALSE))</f>
        <v/>
      </c>
      <c r="G2537" s="23" t="str">
        <f>IF(D2537="","",VLOOKUP(D2537,MASTERLIST!$A:$E,5,FALSE))</f>
        <v/>
      </c>
      <c r="H2537" s="23" t="str">
        <f>IF(D2537="","",VLOOKUP(D2537,MASTERLIST!$A:$E,2,FALSE))</f>
        <v/>
      </c>
      <c r="I2537" s="42"/>
      <c r="J2537" s="42"/>
      <c r="K2537" s="42"/>
      <c r="L2537" s="41" t="str">
        <f t="shared" si="393"/>
        <v/>
      </c>
      <c r="M2537" s="41" t="str">
        <f t="shared" si="394"/>
        <v/>
      </c>
      <c r="N2537" s="22" t="str">
        <f t="shared" si="391"/>
        <v xml:space="preserve"> </v>
      </c>
      <c r="O2537" s="22" t="str">
        <f t="shared" si="390"/>
        <v/>
      </c>
      <c r="P2537" s="22" t="str">
        <f t="shared" si="392"/>
        <v/>
      </c>
      <c r="Q2537" s="22" t="str">
        <f t="shared" si="389"/>
        <v>D2</v>
      </c>
    </row>
    <row r="2538" spans="1:17" x14ac:dyDescent="0.25">
      <c r="A2538" s="125" t="str">
        <f t="shared" si="395"/>
        <v/>
      </c>
      <c r="B2538" s="123" t="str">
        <f t="shared" si="396"/>
        <v/>
      </c>
      <c r="C2538" s="125" t="str">
        <f t="shared" si="397"/>
        <v/>
      </c>
      <c r="D2538" s="42"/>
      <c r="E2538" s="23" t="str">
        <f>IF(D2538="","",VLOOKUP(D2538,MASTERLIST!$A:$E,3,FALSE))</f>
        <v/>
      </c>
      <c r="F2538" s="23" t="str">
        <f>IF(D2538="","",VLOOKUP(D2538,MASTERLIST!$A:$E,4,FALSE))</f>
        <v/>
      </c>
      <c r="G2538" s="23" t="str">
        <f>IF(D2538="","",VLOOKUP(D2538,MASTERLIST!$A:$E,5,FALSE))</f>
        <v/>
      </c>
      <c r="H2538" s="23" t="str">
        <f>IF(D2538="","",VLOOKUP(D2538,MASTERLIST!$A:$E,2,FALSE))</f>
        <v/>
      </c>
      <c r="I2538" s="42"/>
      <c r="J2538" s="42"/>
      <c r="K2538" s="42"/>
      <c r="L2538" s="41" t="str">
        <f t="shared" si="393"/>
        <v/>
      </c>
      <c r="M2538" s="41" t="str">
        <f t="shared" si="394"/>
        <v/>
      </c>
      <c r="N2538" s="22" t="str">
        <f t="shared" si="391"/>
        <v xml:space="preserve"> </v>
      </c>
      <c r="O2538" s="22" t="str">
        <f t="shared" si="390"/>
        <v/>
      </c>
      <c r="P2538" s="22" t="str">
        <f t="shared" si="392"/>
        <v/>
      </c>
      <c r="Q2538" s="22" t="str">
        <f t="shared" si="389"/>
        <v>D2</v>
      </c>
    </row>
    <row r="2539" spans="1:17" x14ac:dyDescent="0.25">
      <c r="A2539" s="125" t="str">
        <f t="shared" si="395"/>
        <v/>
      </c>
      <c r="B2539" s="123" t="str">
        <f t="shared" si="396"/>
        <v/>
      </c>
      <c r="C2539" s="125" t="str">
        <f t="shared" si="397"/>
        <v/>
      </c>
      <c r="D2539" s="42"/>
      <c r="E2539" s="23" t="str">
        <f>IF(D2539="","",VLOOKUP(D2539,MASTERLIST!$A:$E,3,FALSE))</f>
        <v/>
      </c>
      <c r="F2539" s="23" t="str">
        <f>IF(D2539="","",VLOOKUP(D2539,MASTERLIST!$A:$E,4,FALSE))</f>
        <v/>
      </c>
      <c r="G2539" s="23" t="str">
        <f>IF(D2539="","",VLOOKUP(D2539,MASTERLIST!$A:$E,5,FALSE))</f>
        <v/>
      </c>
      <c r="H2539" s="23" t="str">
        <f>IF(D2539="","",VLOOKUP(D2539,MASTERLIST!$A:$E,2,FALSE))</f>
        <v/>
      </c>
      <c r="I2539" s="42"/>
      <c r="J2539" s="42"/>
      <c r="K2539" s="42"/>
      <c r="L2539" s="41" t="str">
        <f t="shared" si="393"/>
        <v/>
      </c>
      <c r="M2539" s="41" t="str">
        <f t="shared" si="394"/>
        <v/>
      </c>
      <c r="N2539" s="22" t="str">
        <f t="shared" si="391"/>
        <v xml:space="preserve"> </v>
      </c>
      <c r="O2539" s="22" t="str">
        <f t="shared" si="390"/>
        <v/>
      </c>
      <c r="P2539" s="22" t="str">
        <f t="shared" si="392"/>
        <v/>
      </c>
      <c r="Q2539" s="22" t="str">
        <f t="shared" si="389"/>
        <v>D2</v>
      </c>
    </row>
    <row r="2540" spans="1:17" x14ac:dyDescent="0.25">
      <c r="A2540" s="125" t="str">
        <f t="shared" si="395"/>
        <v/>
      </c>
      <c r="B2540" s="123" t="str">
        <f t="shared" si="396"/>
        <v/>
      </c>
      <c r="C2540" s="125" t="str">
        <f t="shared" si="397"/>
        <v/>
      </c>
      <c r="D2540" s="42"/>
      <c r="E2540" s="23" t="str">
        <f>IF(D2540="","",VLOOKUP(D2540,MASTERLIST!$A:$E,3,FALSE))</f>
        <v/>
      </c>
      <c r="F2540" s="23" t="str">
        <f>IF(D2540="","",VLOOKUP(D2540,MASTERLIST!$A:$E,4,FALSE))</f>
        <v/>
      </c>
      <c r="G2540" s="23" t="str">
        <f>IF(D2540="","",VLOOKUP(D2540,MASTERLIST!$A:$E,5,FALSE))</f>
        <v/>
      </c>
      <c r="H2540" s="23" t="str">
        <f>IF(D2540="","",VLOOKUP(D2540,MASTERLIST!$A:$E,2,FALSE))</f>
        <v/>
      </c>
      <c r="I2540" s="42"/>
      <c r="J2540" s="42"/>
      <c r="K2540" s="42"/>
      <c r="L2540" s="41" t="str">
        <f t="shared" si="393"/>
        <v/>
      </c>
      <c r="M2540" s="41" t="str">
        <f t="shared" si="394"/>
        <v/>
      </c>
      <c r="N2540" s="22" t="str">
        <f t="shared" si="391"/>
        <v xml:space="preserve"> </v>
      </c>
      <c r="O2540" s="22" t="str">
        <f t="shared" si="390"/>
        <v/>
      </c>
      <c r="P2540" s="22" t="str">
        <f t="shared" si="392"/>
        <v/>
      </c>
      <c r="Q2540" s="22" t="str">
        <f t="shared" si="389"/>
        <v>D2</v>
      </c>
    </row>
    <row r="2541" spans="1:17" x14ac:dyDescent="0.25">
      <c r="A2541" s="125" t="str">
        <f t="shared" si="395"/>
        <v/>
      </c>
      <c r="B2541" s="123" t="str">
        <f t="shared" si="396"/>
        <v/>
      </c>
      <c r="C2541" s="125" t="str">
        <f t="shared" si="397"/>
        <v/>
      </c>
      <c r="D2541" s="42"/>
      <c r="E2541" s="23" t="str">
        <f>IF(D2541="","",VLOOKUP(D2541,MASTERLIST!$A:$E,3,FALSE))</f>
        <v/>
      </c>
      <c r="F2541" s="23" t="str">
        <f>IF(D2541="","",VLOOKUP(D2541,MASTERLIST!$A:$E,4,FALSE))</f>
        <v/>
      </c>
      <c r="G2541" s="23" t="str">
        <f>IF(D2541="","",VLOOKUP(D2541,MASTERLIST!$A:$E,5,FALSE))</f>
        <v/>
      </c>
      <c r="H2541" s="23" t="str">
        <f>IF(D2541="","",VLOOKUP(D2541,MASTERLIST!$A:$E,2,FALSE))</f>
        <v/>
      </c>
      <c r="I2541" s="42"/>
      <c r="J2541" s="42"/>
      <c r="K2541" s="42"/>
      <c r="L2541" s="41" t="str">
        <f t="shared" si="393"/>
        <v/>
      </c>
      <c r="M2541" s="41" t="str">
        <f t="shared" si="394"/>
        <v/>
      </c>
      <c r="N2541" s="22" t="str">
        <f t="shared" si="391"/>
        <v xml:space="preserve"> </v>
      </c>
      <c r="O2541" s="22" t="str">
        <f t="shared" si="390"/>
        <v/>
      </c>
      <c r="P2541" s="22" t="str">
        <f t="shared" si="392"/>
        <v/>
      </c>
      <c r="Q2541" s="22" t="str">
        <f t="shared" si="389"/>
        <v>D2</v>
      </c>
    </row>
    <row r="2542" spans="1:17" x14ac:dyDescent="0.25">
      <c r="A2542" s="125" t="str">
        <f t="shared" si="395"/>
        <v/>
      </c>
      <c r="B2542" s="123" t="str">
        <f t="shared" si="396"/>
        <v/>
      </c>
      <c r="C2542" s="125" t="str">
        <f t="shared" si="397"/>
        <v/>
      </c>
      <c r="D2542" s="42"/>
      <c r="E2542" s="23" t="str">
        <f>IF(D2542="","",VLOOKUP(D2542,MASTERLIST!$A:$E,3,FALSE))</f>
        <v/>
      </c>
      <c r="F2542" s="23" t="str">
        <f>IF(D2542="","",VLOOKUP(D2542,MASTERLIST!$A:$E,4,FALSE))</f>
        <v/>
      </c>
      <c r="G2542" s="23" t="str">
        <f>IF(D2542="","",VLOOKUP(D2542,MASTERLIST!$A:$E,5,FALSE))</f>
        <v/>
      </c>
      <c r="H2542" s="23" t="str">
        <f>IF(D2542="","",VLOOKUP(D2542,MASTERLIST!$A:$E,2,FALSE))</f>
        <v/>
      </c>
      <c r="I2542" s="42"/>
      <c r="J2542" s="42"/>
      <c r="K2542" s="42"/>
      <c r="L2542" s="41" t="str">
        <f t="shared" si="393"/>
        <v/>
      </c>
      <c r="M2542" s="41" t="str">
        <f t="shared" si="394"/>
        <v/>
      </c>
      <c r="N2542" s="22" t="str">
        <f t="shared" si="391"/>
        <v xml:space="preserve"> </v>
      </c>
      <c r="O2542" s="22" t="str">
        <f t="shared" si="390"/>
        <v/>
      </c>
      <c r="P2542" s="22" t="str">
        <f t="shared" si="392"/>
        <v/>
      </c>
      <c r="Q2542" s="22" t="str">
        <f t="shared" si="389"/>
        <v>D2</v>
      </c>
    </row>
    <row r="2543" spans="1:17" x14ac:dyDescent="0.25">
      <c r="A2543" s="125" t="str">
        <f t="shared" si="395"/>
        <v/>
      </c>
      <c r="B2543" s="123" t="str">
        <f t="shared" si="396"/>
        <v/>
      </c>
      <c r="C2543" s="125" t="str">
        <f t="shared" si="397"/>
        <v/>
      </c>
      <c r="D2543" s="42"/>
      <c r="E2543" s="23" t="str">
        <f>IF(D2543="","",VLOOKUP(D2543,MASTERLIST!$A:$E,3,FALSE))</f>
        <v/>
      </c>
      <c r="F2543" s="23" t="str">
        <f>IF(D2543="","",VLOOKUP(D2543,MASTERLIST!$A:$E,4,FALSE))</f>
        <v/>
      </c>
      <c r="G2543" s="23" t="str">
        <f>IF(D2543="","",VLOOKUP(D2543,MASTERLIST!$A:$E,5,FALSE))</f>
        <v/>
      </c>
      <c r="H2543" s="23" t="str">
        <f>IF(D2543="","",VLOOKUP(D2543,MASTERLIST!$A:$E,2,FALSE))</f>
        <v/>
      </c>
      <c r="I2543" s="42"/>
      <c r="J2543" s="42"/>
      <c r="K2543" s="42"/>
      <c r="L2543" s="41" t="str">
        <f t="shared" si="393"/>
        <v/>
      </c>
      <c r="M2543" s="41" t="str">
        <f t="shared" si="394"/>
        <v/>
      </c>
      <c r="N2543" s="22" t="str">
        <f t="shared" si="391"/>
        <v xml:space="preserve"> </v>
      </c>
      <c r="O2543" s="22" t="str">
        <f t="shared" si="390"/>
        <v/>
      </c>
      <c r="P2543" s="22" t="str">
        <f t="shared" si="392"/>
        <v/>
      </c>
      <c r="Q2543" s="22" t="str">
        <f t="shared" si="389"/>
        <v>D2</v>
      </c>
    </row>
    <row r="2544" spans="1:17" x14ac:dyDescent="0.25">
      <c r="A2544" s="125" t="str">
        <f t="shared" si="395"/>
        <v/>
      </c>
      <c r="B2544" s="123" t="str">
        <f t="shared" si="396"/>
        <v/>
      </c>
      <c r="C2544" s="125" t="str">
        <f t="shared" si="397"/>
        <v/>
      </c>
      <c r="D2544" s="42"/>
      <c r="E2544" s="23" t="str">
        <f>IF(D2544="","",VLOOKUP(D2544,MASTERLIST!$A:$E,3,FALSE))</f>
        <v/>
      </c>
      <c r="F2544" s="23" t="str">
        <f>IF(D2544="","",VLOOKUP(D2544,MASTERLIST!$A:$E,4,FALSE))</f>
        <v/>
      </c>
      <c r="G2544" s="23" t="str">
        <f>IF(D2544="","",VLOOKUP(D2544,MASTERLIST!$A:$E,5,FALSE))</f>
        <v/>
      </c>
      <c r="H2544" s="23" t="str">
        <f>IF(D2544="","",VLOOKUP(D2544,MASTERLIST!$A:$E,2,FALSE))</f>
        <v/>
      </c>
      <c r="I2544" s="42"/>
      <c r="J2544" s="42"/>
      <c r="K2544" s="42"/>
      <c r="L2544" s="41" t="str">
        <f t="shared" si="393"/>
        <v/>
      </c>
      <c r="M2544" s="41" t="str">
        <f t="shared" si="394"/>
        <v/>
      </c>
      <c r="N2544" s="22" t="str">
        <f t="shared" si="391"/>
        <v xml:space="preserve"> </v>
      </c>
      <c r="O2544" s="22" t="str">
        <f t="shared" si="390"/>
        <v/>
      </c>
      <c r="P2544" s="22" t="str">
        <f t="shared" si="392"/>
        <v/>
      </c>
      <c r="Q2544" s="22" t="str">
        <f t="shared" si="389"/>
        <v>D2</v>
      </c>
    </row>
    <row r="2545" spans="1:17" x14ac:dyDescent="0.25">
      <c r="A2545" s="125" t="str">
        <f t="shared" si="395"/>
        <v/>
      </c>
      <c r="B2545" s="123" t="str">
        <f t="shared" si="396"/>
        <v/>
      </c>
      <c r="C2545" s="125" t="str">
        <f t="shared" si="397"/>
        <v/>
      </c>
      <c r="D2545" s="42"/>
      <c r="E2545" s="23" t="str">
        <f>IF(D2545="","",VLOOKUP(D2545,MASTERLIST!$A:$E,3,FALSE))</f>
        <v/>
      </c>
      <c r="F2545" s="23" t="str">
        <f>IF(D2545="","",VLOOKUP(D2545,MASTERLIST!$A:$E,4,FALSE))</f>
        <v/>
      </c>
      <c r="G2545" s="23" t="str">
        <f>IF(D2545="","",VLOOKUP(D2545,MASTERLIST!$A:$E,5,FALSE))</f>
        <v/>
      </c>
      <c r="H2545" s="23" t="str">
        <f>IF(D2545="","",VLOOKUP(D2545,MASTERLIST!$A:$E,2,FALSE))</f>
        <v/>
      </c>
      <c r="I2545" s="42"/>
      <c r="J2545" s="42"/>
      <c r="K2545" s="42"/>
      <c r="L2545" s="41" t="str">
        <f t="shared" si="393"/>
        <v/>
      </c>
      <c r="M2545" s="41" t="str">
        <f t="shared" si="394"/>
        <v/>
      </c>
      <c r="N2545" s="22" t="str">
        <f t="shared" si="391"/>
        <v xml:space="preserve"> </v>
      </c>
      <c r="O2545" s="22" t="str">
        <f t="shared" si="390"/>
        <v/>
      </c>
      <c r="P2545" s="22" t="str">
        <f t="shared" si="392"/>
        <v/>
      </c>
      <c r="Q2545" s="22" t="str">
        <f t="shared" si="389"/>
        <v>D2</v>
      </c>
    </row>
    <row r="2546" spans="1:17" x14ac:dyDescent="0.25">
      <c r="A2546" s="125" t="str">
        <f t="shared" si="395"/>
        <v/>
      </c>
      <c r="B2546" s="123" t="str">
        <f t="shared" si="396"/>
        <v/>
      </c>
      <c r="C2546" s="125" t="str">
        <f t="shared" si="397"/>
        <v/>
      </c>
      <c r="D2546" s="42"/>
      <c r="E2546" s="23" t="str">
        <f>IF(D2546="","",VLOOKUP(D2546,MASTERLIST!$A:$E,3,FALSE))</f>
        <v/>
      </c>
      <c r="F2546" s="23" t="str">
        <f>IF(D2546="","",VLOOKUP(D2546,MASTERLIST!$A:$E,4,FALSE))</f>
        <v/>
      </c>
      <c r="G2546" s="23" t="str">
        <f>IF(D2546="","",VLOOKUP(D2546,MASTERLIST!$A:$E,5,FALSE))</f>
        <v/>
      </c>
      <c r="H2546" s="23" t="str">
        <f>IF(D2546="","",VLOOKUP(D2546,MASTERLIST!$A:$E,2,FALSE))</f>
        <v/>
      </c>
      <c r="I2546" s="42"/>
      <c r="J2546" s="42"/>
      <c r="K2546" s="42"/>
      <c r="L2546" s="41" t="str">
        <f t="shared" si="393"/>
        <v/>
      </c>
      <c r="M2546" s="41" t="str">
        <f t="shared" si="394"/>
        <v/>
      </c>
      <c r="N2546" s="22" t="str">
        <f t="shared" si="391"/>
        <v xml:space="preserve"> </v>
      </c>
      <c r="O2546" s="22" t="str">
        <f t="shared" si="390"/>
        <v/>
      </c>
      <c r="P2546" s="22" t="str">
        <f t="shared" si="392"/>
        <v/>
      </c>
      <c r="Q2546" s="22" t="str">
        <f t="shared" si="389"/>
        <v>D2</v>
      </c>
    </row>
    <row r="2547" spans="1:17" x14ac:dyDescent="0.25">
      <c r="A2547" s="125" t="str">
        <f t="shared" si="395"/>
        <v/>
      </c>
      <c r="B2547" s="123" t="str">
        <f t="shared" si="396"/>
        <v/>
      </c>
      <c r="C2547" s="125" t="str">
        <f t="shared" si="397"/>
        <v/>
      </c>
      <c r="D2547" s="42"/>
      <c r="E2547" s="23" t="str">
        <f>IF(D2547="","",VLOOKUP(D2547,MASTERLIST!$A:$E,3,FALSE))</f>
        <v/>
      </c>
      <c r="F2547" s="23" t="str">
        <f>IF(D2547="","",VLOOKUP(D2547,MASTERLIST!$A:$E,4,FALSE))</f>
        <v/>
      </c>
      <c r="G2547" s="23" t="str">
        <f>IF(D2547="","",VLOOKUP(D2547,MASTERLIST!$A:$E,5,FALSE))</f>
        <v/>
      </c>
      <c r="H2547" s="23" t="str">
        <f>IF(D2547="","",VLOOKUP(D2547,MASTERLIST!$A:$E,2,FALSE))</f>
        <v/>
      </c>
      <c r="I2547" s="42"/>
      <c r="J2547" s="42"/>
      <c r="K2547" s="42"/>
      <c r="L2547" s="41" t="str">
        <f t="shared" si="393"/>
        <v/>
      </c>
      <c r="M2547" s="41" t="str">
        <f t="shared" si="394"/>
        <v/>
      </c>
      <c r="N2547" s="22" t="str">
        <f t="shared" si="391"/>
        <v xml:space="preserve"> </v>
      </c>
      <c r="O2547" s="22" t="str">
        <f t="shared" si="390"/>
        <v/>
      </c>
      <c r="P2547" s="22" t="str">
        <f t="shared" si="392"/>
        <v/>
      </c>
      <c r="Q2547" s="22" t="str">
        <f t="shared" si="389"/>
        <v>D2</v>
      </c>
    </row>
    <row r="2548" spans="1:17" x14ac:dyDescent="0.25">
      <c r="A2548" s="125" t="str">
        <f t="shared" si="395"/>
        <v/>
      </c>
      <c r="B2548" s="123" t="str">
        <f t="shared" si="396"/>
        <v/>
      </c>
      <c r="C2548" s="125" t="str">
        <f t="shared" si="397"/>
        <v/>
      </c>
      <c r="D2548" s="42"/>
      <c r="E2548" s="23" t="str">
        <f>IF(D2548="","",VLOOKUP(D2548,MASTERLIST!$A:$E,3,FALSE))</f>
        <v/>
      </c>
      <c r="F2548" s="23" t="str">
        <f>IF(D2548="","",VLOOKUP(D2548,MASTERLIST!$A:$E,4,FALSE))</f>
        <v/>
      </c>
      <c r="G2548" s="23" t="str">
        <f>IF(D2548="","",VLOOKUP(D2548,MASTERLIST!$A:$E,5,FALSE))</f>
        <v/>
      </c>
      <c r="H2548" s="23" t="str">
        <f>IF(D2548="","",VLOOKUP(D2548,MASTERLIST!$A:$E,2,FALSE))</f>
        <v/>
      </c>
      <c r="I2548" s="42"/>
      <c r="J2548" s="42"/>
      <c r="K2548" s="42"/>
      <c r="L2548" s="41" t="str">
        <f t="shared" si="393"/>
        <v/>
      </c>
      <c r="M2548" s="41" t="str">
        <f t="shared" si="394"/>
        <v/>
      </c>
      <c r="N2548" s="22" t="str">
        <f t="shared" si="391"/>
        <v xml:space="preserve"> </v>
      </c>
      <c r="O2548" s="22" t="str">
        <f t="shared" si="390"/>
        <v/>
      </c>
      <c r="P2548" s="22" t="str">
        <f t="shared" si="392"/>
        <v/>
      </c>
      <c r="Q2548" s="22" t="str">
        <f t="shared" si="389"/>
        <v>D2</v>
      </c>
    </row>
    <row r="2549" spans="1:17" x14ac:dyDescent="0.25">
      <c r="A2549" s="125" t="str">
        <f t="shared" si="395"/>
        <v/>
      </c>
      <c r="B2549" s="123" t="str">
        <f t="shared" si="396"/>
        <v/>
      </c>
      <c r="C2549" s="125" t="str">
        <f t="shared" si="397"/>
        <v/>
      </c>
      <c r="D2549" s="42"/>
      <c r="E2549" s="23" t="str">
        <f>IF(D2549="","",VLOOKUP(D2549,MASTERLIST!$A:$E,3,FALSE))</f>
        <v/>
      </c>
      <c r="F2549" s="23" t="str">
        <f>IF(D2549="","",VLOOKUP(D2549,MASTERLIST!$A:$E,4,FALSE))</f>
        <v/>
      </c>
      <c r="G2549" s="23" t="str">
        <f>IF(D2549="","",VLOOKUP(D2549,MASTERLIST!$A:$E,5,FALSE))</f>
        <v/>
      </c>
      <c r="H2549" s="23" t="str">
        <f>IF(D2549="","",VLOOKUP(D2549,MASTERLIST!$A:$E,2,FALSE))</f>
        <v/>
      </c>
      <c r="I2549" s="42"/>
      <c r="J2549" s="42"/>
      <c r="K2549" s="42"/>
      <c r="L2549" s="41" t="str">
        <f t="shared" si="393"/>
        <v/>
      </c>
      <c r="M2549" s="41" t="str">
        <f t="shared" si="394"/>
        <v/>
      </c>
      <c r="N2549" s="22" t="str">
        <f t="shared" si="391"/>
        <v xml:space="preserve"> </v>
      </c>
      <c r="O2549" s="22" t="str">
        <f t="shared" si="390"/>
        <v/>
      </c>
      <c r="P2549" s="22" t="str">
        <f t="shared" si="392"/>
        <v/>
      </c>
      <c r="Q2549" s="22" t="str">
        <f t="shared" si="389"/>
        <v>D2</v>
      </c>
    </row>
    <row r="2550" spans="1:17" x14ac:dyDescent="0.25">
      <c r="A2550" s="125" t="str">
        <f t="shared" si="395"/>
        <v/>
      </c>
      <c r="B2550" s="123" t="str">
        <f t="shared" si="396"/>
        <v/>
      </c>
      <c r="C2550" s="125" t="str">
        <f t="shared" si="397"/>
        <v/>
      </c>
      <c r="D2550" s="42"/>
      <c r="E2550" s="23" t="str">
        <f>IF(D2550="","",VLOOKUP(D2550,MASTERLIST!$A:$E,3,FALSE))</f>
        <v/>
      </c>
      <c r="F2550" s="23" t="str">
        <f>IF(D2550="","",VLOOKUP(D2550,MASTERLIST!$A:$E,4,FALSE))</f>
        <v/>
      </c>
      <c r="G2550" s="23" t="str">
        <f>IF(D2550="","",VLOOKUP(D2550,MASTERLIST!$A:$E,5,FALSE))</f>
        <v/>
      </c>
      <c r="H2550" s="23" t="str">
        <f>IF(D2550="","",VLOOKUP(D2550,MASTERLIST!$A:$E,2,FALSE))</f>
        <v/>
      </c>
      <c r="I2550" s="42"/>
      <c r="J2550" s="42"/>
      <c r="K2550" s="42"/>
      <c r="L2550" s="41" t="str">
        <f t="shared" si="393"/>
        <v/>
      </c>
      <c r="M2550" s="41" t="str">
        <f t="shared" si="394"/>
        <v/>
      </c>
      <c r="N2550" s="22" t="str">
        <f t="shared" si="391"/>
        <v xml:space="preserve"> </v>
      </c>
      <c r="O2550" s="22" t="str">
        <f t="shared" si="390"/>
        <v/>
      </c>
      <c r="P2550" s="22" t="str">
        <f t="shared" si="392"/>
        <v/>
      </c>
      <c r="Q2550" s="22" t="str">
        <f t="shared" si="389"/>
        <v>D2</v>
      </c>
    </row>
    <row r="2551" spans="1:17" x14ac:dyDescent="0.25">
      <c r="A2551" s="125" t="str">
        <f t="shared" si="395"/>
        <v/>
      </c>
      <c r="B2551" s="123" t="str">
        <f t="shared" si="396"/>
        <v/>
      </c>
      <c r="C2551" s="125" t="str">
        <f t="shared" si="397"/>
        <v/>
      </c>
      <c r="D2551" s="42"/>
      <c r="E2551" s="23" t="str">
        <f>IF(D2551="","",VLOOKUP(D2551,MASTERLIST!$A:$E,3,FALSE))</f>
        <v/>
      </c>
      <c r="F2551" s="23" t="str">
        <f>IF(D2551="","",VLOOKUP(D2551,MASTERLIST!$A:$E,4,FALSE))</f>
        <v/>
      </c>
      <c r="G2551" s="23" t="str">
        <f>IF(D2551="","",VLOOKUP(D2551,MASTERLIST!$A:$E,5,FALSE))</f>
        <v/>
      </c>
      <c r="H2551" s="23" t="str">
        <f>IF(D2551="","",VLOOKUP(D2551,MASTERLIST!$A:$E,2,FALSE))</f>
        <v/>
      </c>
      <c r="I2551" s="42"/>
      <c r="J2551" s="42"/>
      <c r="K2551" s="42"/>
      <c r="L2551" s="41" t="str">
        <f t="shared" si="393"/>
        <v/>
      </c>
      <c r="M2551" s="41" t="str">
        <f t="shared" si="394"/>
        <v/>
      </c>
      <c r="N2551" s="22" t="str">
        <f t="shared" si="391"/>
        <v xml:space="preserve"> </v>
      </c>
      <c r="O2551" s="22" t="str">
        <f t="shared" si="390"/>
        <v/>
      </c>
      <c r="P2551" s="22" t="str">
        <f t="shared" si="392"/>
        <v/>
      </c>
      <c r="Q2551" s="22" t="str">
        <f t="shared" si="389"/>
        <v>D2</v>
      </c>
    </row>
    <row r="2552" spans="1:17" x14ac:dyDescent="0.25">
      <c r="A2552" s="125" t="str">
        <f t="shared" si="395"/>
        <v/>
      </c>
      <c r="B2552" s="123" t="str">
        <f t="shared" si="396"/>
        <v/>
      </c>
      <c r="C2552" s="125" t="str">
        <f t="shared" si="397"/>
        <v/>
      </c>
      <c r="D2552" s="42"/>
      <c r="E2552" s="23" t="str">
        <f>IF(D2552="","",VLOOKUP(D2552,MASTERLIST!$A:$E,3,FALSE))</f>
        <v/>
      </c>
      <c r="F2552" s="23" t="str">
        <f>IF(D2552="","",VLOOKUP(D2552,MASTERLIST!$A:$E,4,FALSE))</f>
        <v/>
      </c>
      <c r="G2552" s="23" t="str">
        <f>IF(D2552="","",VLOOKUP(D2552,MASTERLIST!$A:$E,5,FALSE))</f>
        <v/>
      </c>
      <c r="H2552" s="23" t="str">
        <f>IF(D2552="","",VLOOKUP(D2552,MASTERLIST!$A:$E,2,FALSE))</f>
        <v/>
      </c>
      <c r="I2552" s="42"/>
      <c r="J2552" s="42"/>
      <c r="K2552" s="42"/>
      <c r="L2552" s="41" t="str">
        <f t="shared" si="393"/>
        <v/>
      </c>
      <c r="M2552" s="41" t="str">
        <f t="shared" si="394"/>
        <v/>
      </c>
      <c r="N2552" s="22" t="str">
        <f t="shared" si="391"/>
        <v xml:space="preserve"> </v>
      </c>
      <c r="O2552" s="22" t="str">
        <f t="shared" si="390"/>
        <v/>
      </c>
      <c r="P2552" s="22" t="str">
        <f t="shared" si="392"/>
        <v/>
      </c>
      <c r="Q2552" s="22" t="str">
        <f t="shared" si="389"/>
        <v>D2</v>
      </c>
    </row>
    <row r="2553" spans="1:17" x14ac:dyDescent="0.25">
      <c r="A2553" s="125" t="str">
        <f t="shared" si="395"/>
        <v/>
      </c>
      <c r="B2553" s="123" t="str">
        <f t="shared" si="396"/>
        <v/>
      </c>
      <c r="C2553" s="125" t="str">
        <f t="shared" si="397"/>
        <v/>
      </c>
      <c r="D2553" s="42"/>
      <c r="E2553" s="23" t="str">
        <f>IF(D2553="","",VLOOKUP(D2553,MASTERLIST!$A:$E,3,FALSE))</f>
        <v/>
      </c>
      <c r="F2553" s="23" t="str">
        <f>IF(D2553="","",VLOOKUP(D2553,MASTERLIST!$A:$E,4,FALSE))</f>
        <v/>
      </c>
      <c r="G2553" s="23" t="str">
        <f>IF(D2553="","",VLOOKUP(D2553,MASTERLIST!$A:$E,5,FALSE))</f>
        <v/>
      </c>
      <c r="H2553" s="23" t="str">
        <f>IF(D2553="","",VLOOKUP(D2553,MASTERLIST!$A:$E,2,FALSE))</f>
        <v/>
      </c>
      <c r="I2553" s="42"/>
      <c r="J2553" s="42"/>
      <c r="K2553" s="42"/>
      <c r="L2553" s="41" t="str">
        <f t="shared" si="393"/>
        <v/>
      </c>
      <c r="M2553" s="41" t="str">
        <f t="shared" si="394"/>
        <v/>
      </c>
      <c r="N2553" s="22" t="str">
        <f t="shared" si="391"/>
        <v xml:space="preserve"> </v>
      </c>
      <c r="O2553" s="22" t="str">
        <f t="shared" si="390"/>
        <v/>
      </c>
      <c r="P2553" s="22" t="str">
        <f t="shared" si="392"/>
        <v/>
      </c>
      <c r="Q2553" s="22" t="str">
        <f t="shared" si="389"/>
        <v>D2</v>
      </c>
    </row>
    <row r="2554" spans="1:17" x14ac:dyDescent="0.25">
      <c r="A2554" s="125" t="str">
        <f t="shared" si="395"/>
        <v/>
      </c>
      <c r="B2554" s="123" t="str">
        <f t="shared" si="396"/>
        <v/>
      </c>
      <c r="C2554" s="125" t="str">
        <f t="shared" si="397"/>
        <v/>
      </c>
      <c r="D2554" s="42"/>
      <c r="E2554" s="23" t="str">
        <f>IF(D2554="","",VLOOKUP(D2554,MASTERLIST!$A:$E,3,FALSE))</f>
        <v/>
      </c>
      <c r="F2554" s="23" t="str">
        <f>IF(D2554="","",VLOOKUP(D2554,MASTERLIST!$A:$E,4,FALSE))</f>
        <v/>
      </c>
      <c r="G2554" s="23" t="str">
        <f>IF(D2554="","",VLOOKUP(D2554,MASTERLIST!$A:$E,5,FALSE))</f>
        <v/>
      </c>
      <c r="H2554" s="23" t="str">
        <f>IF(D2554="","",VLOOKUP(D2554,MASTERLIST!$A:$E,2,FALSE))</f>
        <v/>
      </c>
      <c r="I2554" s="42"/>
      <c r="J2554" s="42"/>
      <c r="K2554" s="42"/>
      <c r="L2554" s="41" t="str">
        <f t="shared" si="393"/>
        <v/>
      </c>
      <c r="M2554" s="41" t="str">
        <f t="shared" si="394"/>
        <v/>
      </c>
      <c r="N2554" s="22" t="str">
        <f t="shared" si="391"/>
        <v xml:space="preserve"> </v>
      </c>
      <c r="O2554" s="22" t="str">
        <f t="shared" si="390"/>
        <v/>
      </c>
      <c r="P2554" s="22" t="str">
        <f t="shared" si="392"/>
        <v/>
      </c>
      <c r="Q2554" s="22" t="str">
        <f t="shared" si="389"/>
        <v>D2</v>
      </c>
    </row>
    <row r="2555" spans="1:17" x14ac:dyDescent="0.25">
      <c r="A2555" s="125" t="str">
        <f t="shared" si="395"/>
        <v/>
      </c>
      <c r="B2555" s="123" t="str">
        <f t="shared" si="396"/>
        <v/>
      </c>
      <c r="C2555" s="125" t="str">
        <f t="shared" si="397"/>
        <v/>
      </c>
      <c r="D2555" s="42"/>
      <c r="E2555" s="23" t="str">
        <f>IF(D2555="","",VLOOKUP(D2555,MASTERLIST!$A:$E,3,FALSE))</f>
        <v/>
      </c>
      <c r="F2555" s="23" t="str">
        <f>IF(D2555="","",VLOOKUP(D2555,MASTERLIST!$A:$E,4,FALSE))</f>
        <v/>
      </c>
      <c r="G2555" s="23" t="str">
        <f>IF(D2555="","",VLOOKUP(D2555,MASTERLIST!$A:$E,5,FALSE))</f>
        <v/>
      </c>
      <c r="H2555" s="23" t="str">
        <f>IF(D2555="","",VLOOKUP(D2555,MASTERLIST!$A:$E,2,FALSE))</f>
        <v/>
      </c>
      <c r="I2555" s="42"/>
      <c r="J2555" s="42"/>
      <c r="K2555" s="42"/>
      <c r="L2555" s="41" t="str">
        <f t="shared" si="393"/>
        <v/>
      </c>
      <c r="M2555" s="41" t="str">
        <f t="shared" si="394"/>
        <v/>
      </c>
      <c r="N2555" s="22" t="str">
        <f t="shared" si="391"/>
        <v xml:space="preserve"> </v>
      </c>
      <c r="O2555" s="22" t="str">
        <f t="shared" si="390"/>
        <v/>
      </c>
      <c r="P2555" s="22" t="str">
        <f t="shared" si="392"/>
        <v/>
      </c>
      <c r="Q2555" s="22" t="str">
        <f t="shared" si="389"/>
        <v>D2</v>
      </c>
    </row>
    <row r="2556" spans="1:17" x14ac:dyDescent="0.25">
      <c r="A2556" s="125" t="str">
        <f t="shared" si="395"/>
        <v/>
      </c>
      <c r="B2556" s="123" t="str">
        <f t="shared" si="396"/>
        <v/>
      </c>
      <c r="C2556" s="125" t="str">
        <f t="shared" si="397"/>
        <v/>
      </c>
      <c r="D2556" s="42"/>
      <c r="E2556" s="23" t="str">
        <f>IF(D2556="","",VLOOKUP(D2556,MASTERLIST!$A:$E,3,FALSE))</f>
        <v/>
      </c>
      <c r="F2556" s="23" t="str">
        <f>IF(D2556="","",VLOOKUP(D2556,MASTERLIST!$A:$E,4,FALSE))</f>
        <v/>
      </c>
      <c r="G2556" s="23" t="str">
        <f>IF(D2556="","",VLOOKUP(D2556,MASTERLIST!$A:$E,5,FALSE))</f>
        <v/>
      </c>
      <c r="H2556" s="23" t="str">
        <f>IF(D2556="","",VLOOKUP(D2556,MASTERLIST!$A:$E,2,FALSE))</f>
        <v/>
      </c>
      <c r="I2556" s="42"/>
      <c r="J2556" s="42"/>
      <c r="K2556" s="42"/>
      <c r="L2556" s="41" t="str">
        <f t="shared" si="393"/>
        <v/>
      </c>
      <c r="M2556" s="41" t="str">
        <f t="shared" si="394"/>
        <v/>
      </c>
      <c r="N2556" s="22" t="str">
        <f t="shared" si="391"/>
        <v xml:space="preserve"> </v>
      </c>
      <c r="O2556" s="22" t="str">
        <f t="shared" si="390"/>
        <v/>
      </c>
      <c r="P2556" s="22" t="str">
        <f t="shared" si="392"/>
        <v/>
      </c>
      <c r="Q2556" s="22" t="str">
        <f t="shared" si="389"/>
        <v>D2</v>
      </c>
    </row>
    <row r="2557" spans="1:17" x14ac:dyDescent="0.25">
      <c r="A2557" s="125" t="str">
        <f t="shared" si="395"/>
        <v/>
      </c>
      <c r="B2557" s="123" t="str">
        <f t="shared" si="396"/>
        <v/>
      </c>
      <c r="C2557" s="125" t="str">
        <f t="shared" si="397"/>
        <v/>
      </c>
      <c r="D2557" s="42"/>
      <c r="E2557" s="23" t="str">
        <f>IF(D2557="","",VLOOKUP(D2557,MASTERLIST!$A:$E,3,FALSE))</f>
        <v/>
      </c>
      <c r="F2557" s="23" t="str">
        <f>IF(D2557="","",VLOOKUP(D2557,MASTERLIST!$A:$E,4,FALSE))</f>
        <v/>
      </c>
      <c r="G2557" s="23" t="str">
        <f>IF(D2557="","",VLOOKUP(D2557,MASTERLIST!$A:$E,5,FALSE))</f>
        <v/>
      </c>
      <c r="H2557" s="23" t="str">
        <f>IF(D2557="","",VLOOKUP(D2557,MASTERLIST!$A:$E,2,FALSE))</f>
        <v/>
      </c>
      <c r="I2557" s="42"/>
      <c r="J2557" s="42"/>
      <c r="K2557" s="42"/>
      <c r="L2557" s="41" t="str">
        <f t="shared" si="393"/>
        <v/>
      </c>
      <c r="M2557" s="41" t="str">
        <f t="shared" si="394"/>
        <v/>
      </c>
      <c r="N2557" s="22" t="str">
        <f t="shared" si="391"/>
        <v xml:space="preserve"> </v>
      </c>
      <c r="O2557" s="22" t="str">
        <f t="shared" si="390"/>
        <v/>
      </c>
      <c r="P2557" s="22" t="str">
        <f t="shared" si="392"/>
        <v/>
      </c>
      <c r="Q2557" s="22" t="str">
        <f t="shared" si="389"/>
        <v>D2</v>
      </c>
    </row>
    <row r="2558" spans="1:17" x14ac:dyDescent="0.25">
      <c r="A2558" s="125" t="str">
        <f t="shared" si="395"/>
        <v/>
      </c>
      <c r="B2558" s="123" t="str">
        <f t="shared" si="396"/>
        <v/>
      </c>
      <c r="C2558" s="125" t="str">
        <f t="shared" si="397"/>
        <v/>
      </c>
      <c r="D2558" s="42"/>
      <c r="E2558" s="23" t="str">
        <f>IF(D2558="","",VLOOKUP(D2558,MASTERLIST!$A:$E,3,FALSE))</f>
        <v/>
      </c>
      <c r="F2558" s="23" t="str">
        <f>IF(D2558="","",VLOOKUP(D2558,MASTERLIST!$A:$E,4,FALSE))</f>
        <v/>
      </c>
      <c r="G2558" s="23" t="str">
        <f>IF(D2558="","",VLOOKUP(D2558,MASTERLIST!$A:$E,5,FALSE))</f>
        <v/>
      </c>
      <c r="H2558" s="23" t="str">
        <f>IF(D2558="","",VLOOKUP(D2558,MASTERLIST!$A:$E,2,FALSE))</f>
        <v/>
      </c>
      <c r="I2558" s="42"/>
      <c r="J2558" s="42"/>
      <c r="K2558" s="42"/>
      <c r="L2558" s="41" t="str">
        <f t="shared" si="393"/>
        <v/>
      </c>
      <c r="M2558" s="41" t="str">
        <f t="shared" si="394"/>
        <v/>
      </c>
      <c r="N2558" s="22" t="str">
        <f t="shared" si="391"/>
        <v xml:space="preserve"> </v>
      </c>
      <c r="O2558" s="22" t="str">
        <f t="shared" si="390"/>
        <v/>
      </c>
      <c r="P2558" s="22" t="str">
        <f t="shared" si="392"/>
        <v/>
      </c>
      <c r="Q2558" s="22" t="str">
        <f t="shared" si="389"/>
        <v>D2</v>
      </c>
    </row>
    <row r="2559" spans="1:17" x14ac:dyDescent="0.25">
      <c r="A2559" s="125" t="str">
        <f t="shared" si="395"/>
        <v/>
      </c>
      <c r="B2559" s="123" t="str">
        <f t="shared" si="396"/>
        <v/>
      </c>
      <c r="C2559" s="125" t="str">
        <f t="shared" si="397"/>
        <v/>
      </c>
      <c r="D2559" s="42"/>
      <c r="E2559" s="23" t="str">
        <f>IF(D2559="","",VLOOKUP(D2559,MASTERLIST!$A:$E,3,FALSE))</f>
        <v/>
      </c>
      <c r="F2559" s="23" t="str">
        <f>IF(D2559="","",VLOOKUP(D2559,MASTERLIST!$A:$E,4,FALSE))</f>
        <v/>
      </c>
      <c r="G2559" s="23" t="str">
        <f>IF(D2559="","",VLOOKUP(D2559,MASTERLIST!$A:$E,5,FALSE))</f>
        <v/>
      </c>
      <c r="H2559" s="23" t="str">
        <f>IF(D2559="","",VLOOKUP(D2559,MASTERLIST!$A:$E,2,FALSE))</f>
        <v/>
      </c>
      <c r="I2559" s="42"/>
      <c r="J2559" s="42"/>
      <c r="K2559" s="42"/>
      <c r="L2559" s="41" t="str">
        <f t="shared" si="393"/>
        <v/>
      </c>
      <c r="M2559" s="41" t="str">
        <f t="shared" si="394"/>
        <v/>
      </c>
      <c r="N2559" s="22" t="str">
        <f t="shared" si="391"/>
        <v xml:space="preserve"> </v>
      </c>
      <c r="O2559" s="22" t="str">
        <f t="shared" si="390"/>
        <v/>
      </c>
      <c r="P2559" s="22" t="str">
        <f t="shared" si="392"/>
        <v/>
      </c>
      <c r="Q2559" s="22" t="str">
        <f t="shared" si="389"/>
        <v>D2</v>
      </c>
    </row>
    <row r="2560" spans="1:17" x14ac:dyDescent="0.25">
      <c r="A2560" s="125" t="str">
        <f t="shared" si="395"/>
        <v/>
      </c>
      <c r="B2560" s="123" t="str">
        <f t="shared" si="396"/>
        <v/>
      </c>
      <c r="C2560" s="125" t="str">
        <f t="shared" si="397"/>
        <v/>
      </c>
      <c r="D2560" s="42"/>
      <c r="E2560" s="23" t="str">
        <f>IF(D2560="","",VLOOKUP(D2560,MASTERLIST!$A:$E,3,FALSE))</f>
        <v/>
      </c>
      <c r="F2560" s="23" t="str">
        <f>IF(D2560="","",VLOOKUP(D2560,MASTERLIST!$A:$E,4,FALSE))</f>
        <v/>
      </c>
      <c r="G2560" s="23" t="str">
        <f>IF(D2560="","",VLOOKUP(D2560,MASTERLIST!$A:$E,5,FALSE))</f>
        <v/>
      </c>
      <c r="H2560" s="23" t="str">
        <f>IF(D2560="","",VLOOKUP(D2560,MASTERLIST!$A:$E,2,FALSE))</f>
        <v/>
      </c>
      <c r="I2560" s="42"/>
      <c r="J2560" s="42"/>
      <c r="K2560" s="42"/>
      <c r="L2560" s="41" t="str">
        <f t="shared" si="393"/>
        <v/>
      </c>
      <c r="M2560" s="41" t="str">
        <f t="shared" si="394"/>
        <v/>
      </c>
      <c r="N2560" s="22" t="str">
        <f t="shared" si="391"/>
        <v xml:space="preserve"> </v>
      </c>
      <c r="O2560" s="22" t="str">
        <f t="shared" si="390"/>
        <v/>
      </c>
      <c r="P2560" s="22" t="str">
        <f t="shared" si="392"/>
        <v/>
      </c>
      <c r="Q2560" s="22" t="str">
        <f t="shared" si="389"/>
        <v>D2</v>
      </c>
    </row>
    <row r="2561" spans="1:17" x14ac:dyDescent="0.25">
      <c r="A2561" s="125" t="str">
        <f t="shared" si="395"/>
        <v/>
      </c>
      <c r="B2561" s="123" t="str">
        <f t="shared" si="396"/>
        <v/>
      </c>
      <c r="C2561" s="125" t="str">
        <f t="shared" si="397"/>
        <v/>
      </c>
      <c r="D2561" s="42"/>
      <c r="E2561" s="23" t="str">
        <f>IF(D2561="","",VLOOKUP(D2561,MASTERLIST!$A:$E,3,FALSE))</f>
        <v/>
      </c>
      <c r="F2561" s="23" t="str">
        <f>IF(D2561="","",VLOOKUP(D2561,MASTERLIST!$A:$E,4,FALSE))</f>
        <v/>
      </c>
      <c r="G2561" s="23" t="str">
        <f>IF(D2561="","",VLOOKUP(D2561,MASTERLIST!$A:$E,5,FALSE))</f>
        <v/>
      </c>
      <c r="H2561" s="23" t="str">
        <f>IF(D2561="","",VLOOKUP(D2561,MASTERLIST!$A:$E,2,FALSE))</f>
        <v/>
      </c>
      <c r="I2561" s="42"/>
      <c r="J2561" s="42"/>
      <c r="K2561" s="42"/>
      <c r="L2561" s="41" t="str">
        <f t="shared" si="393"/>
        <v/>
      </c>
      <c r="M2561" s="41" t="str">
        <f t="shared" si="394"/>
        <v/>
      </c>
      <c r="N2561" s="22" t="str">
        <f t="shared" si="391"/>
        <v xml:space="preserve"> </v>
      </c>
      <c r="O2561" s="22" t="str">
        <f t="shared" si="390"/>
        <v/>
      </c>
      <c r="P2561" s="22" t="str">
        <f t="shared" si="392"/>
        <v/>
      </c>
      <c r="Q2561" s="22" t="str">
        <f t="shared" si="389"/>
        <v>D2</v>
      </c>
    </row>
    <row r="2562" spans="1:17" x14ac:dyDescent="0.25">
      <c r="A2562" s="125" t="str">
        <f t="shared" si="395"/>
        <v/>
      </c>
      <c r="B2562" s="123" t="str">
        <f t="shared" si="396"/>
        <v/>
      </c>
      <c r="C2562" s="125" t="str">
        <f t="shared" si="397"/>
        <v/>
      </c>
      <c r="D2562" s="42"/>
      <c r="E2562" s="23" t="str">
        <f>IF(D2562="","",VLOOKUP(D2562,MASTERLIST!$A:$E,3,FALSE))</f>
        <v/>
      </c>
      <c r="F2562" s="23" t="str">
        <f>IF(D2562="","",VLOOKUP(D2562,MASTERLIST!$A:$E,4,FALSE))</f>
        <v/>
      </c>
      <c r="G2562" s="23" t="str">
        <f>IF(D2562="","",VLOOKUP(D2562,MASTERLIST!$A:$E,5,FALSE))</f>
        <v/>
      </c>
      <c r="H2562" s="23" t="str">
        <f>IF(D2562="","",VLOOKUP(D2562,MASTERLIST!$A:$E,2,FALSE))</f>
        <v/>
      </c>
      <c r="I2562" s="42"/>
      <c r="J2562" s="42"/>
      <c r="K2562" s="42"/>
      <c r="L2562" s="41" t="str">
        <f t="shared" si="393"/>
        <v/>
      </c>
      <c r="M2562" s="41" t="str">
        <f t="shared" si="394"/>
        <v/>
      </c>
      <c r="N2562" s="22" t="str">
        <f t="shared" si="391"/>
        <v xml:space="preserve"> </v>
      </c>
      <c r="O2562" s="22" t="str">
        <f t="shared" si="390"/>
        <v/>
      </c>
      <c r="P2562" s="22" t="str">
        <f t="shared" si="392"/>
        <v/>
      </c>
      <c r="Q2562" s="22" t="str">
        <f t="shared" si="389"/>
        <v>D2</v>
      </c>
    </row>
    <row r="2563" spans="1:17" x14ac:dyDescent="0.25">
      <c r="A2563" s="125" t="str">
        <f t="shared" si="395"/>
        <v/>
      </c>
      <c r="B2563" s="123" t="str">
        <f t="shared" si="396"/>
        <v/>
      </c>
      <c r="C2563" s="125" t="str">
        <f t="shared" si="397"/>
        <v/>
      </c>
      <c r="D2563" s="42"/>
      <c r="E2563" s="23" t="str">
        <f>IF(D2563="","",VLOOKUP(D2563,MASTERLIST!$A:$E,3,FALSE))</f>
        <v/>
      </c>
      <c r="F2563" s="23" t="str">
        <f>IF(D2563="","",VLOOKUP(D2563,MASTERLIST!$A:$E,4,FALSE))</f>
        <v/>
      </c>
      <c r="G2563" s="23" t="str">
        <f>IF(D2563="","",VLOOKUP(D2563,MASTERLIST!$A:$E,5,FALSE))</f>
        <v/>
      </c>
      <c r="H2563" s="23" t="str">
        <f>IF(D2563="","",VLOOKUP(D2563,MASTERLIST!$A:$E,2,FALSE))</f>
        <v/>
      </c>
      <c r="I2563" s="42"/>
      <c r="J2563" s="42"/>
      <c r="K2563" s="42"/>
      <c r="L2563" s="41" t="str">
        <f t="shared" si="393"/>
        <v/>
      </c>
      <c r="M2563" s="41" t="str">
        <f t="shared" si="394"/>
        <v/>
      </c>
      <c r="N2563" s="22" t="str">
        <f t="shared" si="391"/>
        <v xml:space="preserve"> </v>
      </c>
      <c r="O2563" s="22" t="str">
        <f t="shared" si="390"/>
        <v/>
      </c>
      <c r="P2563" s="22" t="str">
        <f t="shared" si="392"/>
        <v/>
      </c>
      <c r="Q2563" s="22" t="str">
        <f t="shared" ref="Q2563:Q2626" si="398">IF(A2563="","D2",RIGHT(A2563,2))</f>
        <v>D2</v>
      </c>
    </row>
    <row r="2564" spans="1:17" x14ac:dyDescent="0.25">
      <c r="A2564" s="125" t="str">
        <f t="shared" si="395"/>
        <v/>
      </c>
      <c r="B2564" s="123" t="str">
        <f t="shared" si="396"/>
        <v/>
      </c>
      <c r="C2564" s="125" t="str">
        <f t="shared" si="397"/>
        <v/>
      </c>
      <c r="D2564" s="42"/>
      <c r="E2564" s="23" t="str">
        <f>IF(D2564="","",VLOOKUP(D2564,MASTERLIST!$A:$E,3,FALSE))</f>
        <v/>
      </c>
      <c r="F2564" s="23" t="str">
        <f>IF(D2564="","",VLOOKUP(D2564,MASTERLIST!$A:$E,4,FALSE))</f>
        <v/>
      </c>
      <c r="G2564" s="23" t="str">
        <f>IF(D2564="","",VLOOKUP(D2564,MASTERLIST!$A:$E,5,FALSE))</f>
        <v/>
      </c>
      <c r="H2564" s="23" t="str">
        <f>IF(D2564="","",VLOOKUP(D2564,MASTERLIST!$A:$E,2,FALSE))</f>
        <v/>
      </c>
      <c r="I2564" s="42"/>
      <c r="J2564" s="42"/>
      <c r="K2564" s="42"/>
      <c r="L2564" s="41" t="str">
        <f t="shared" si="393"/>
        <v/>
      </c>
      <c r="M2564" s="41" t="str">
        <f t="shared" si="394"/>
        <v/>
      </c>
      <c r="N2564" s="22" t="str">
        <f t="shared" si="391"/>
        <v xml:space="preserve"> </v>
      </c>
      <c r="O2564" s="22" t="str">
        <f t="shared" si="390"/>
        <v/>
      </c>
      <c r="P2564" s="22" t="str">
        <f t="shared" si="392"/>
        <v/>
      </c>
      <c r="Q2564" s="22" t="str">
        <f t="shared" si="398"/>
        <v>D2</v>
      </c>
    </row>
    <row r="2565" spans="1:17" x14ac:dyDescent="0.25">
      <c r="A2565" s="125" t="str">
        <f t="shared" si="395"/>
        <v/>
      </c>
      <c r="B2565" s="123" t="str">
        <f t="shared" si="396"/>
        <v/>
      </c>
      <c r="C2565" s="125" t="str">
        <f t="shared" si="397"/>
        <v/>
      </c>
      <c r="D2565" s="42"/>
      <c r="E2565" s="23" t="str">
        <f>IF(D2565="","",VLOOKUP(D2565,MASTERLIST!$A:$E,3,FALSE))</f>
        <v/>
      </c>
      <c r="F2565" s="23" t="str">
        <f>IF(D2565="","",VLOOKUP(D2565,MASTERLIST!$A:$E,4,FALSE))</f>
        <v/>
      </c>
      <c r="G2565" s="23" t="str">
        <f>IF(D2565="","",VLOOKUP(D2565,MASTERLIST!$A:$E,5,FALSE))</f>
        <v/>
      </c>
      <c r="H2565" s="23" t="str">
        <f>IF(D2565="","",VLOOKUP(D2565,MASTERLIST!$A:$E,2,FALSE))</f>
        <v/>
      </c>
      <c r="I2565" s="42"/>
      <c r="J2565" s="42"/>
      <c r="K2565" s="42"/>
      <c r="L2565" s="41" t="str">
        <f t="shared" si="393"/>
        <v/>
      </c>
      <c r="M2565" s="41" t="str">
        <f t="shared" si="394"/>
        <v/>
      </c>
      <c r="N2565" s="22" t="str">
        <f t="shared" si="391"/>
        <v xml:space="preserve"> </v>
      </c>
      <c r="O2565" s="22" t="str">
        <f t="shared" si="390"/>
        <v/>
      </c>
      <c r="P2565" s="22" t="str">
        <f t="shared" si="392"/>
        <v/>
      </c>
      <c r="Q2565" s="22" t="str">
        <f t="shared" si="398"/>
        <v>D2</v>
      </c>
    </row>
    <row r="2566" spans="1:17" x14ac:dyDescent="0.25">
      <c r="A2566" s="125" t="str">
        <f t="shared" si="395"/>
        <v/>
      </c>
      <c r="B2566" s="123" t="str">
        <f t="shared" si="396"/>
        <v/>
      </c>
      <c r="C2566" s="125" t="str">
        <f t="shared" si="397"/>
        <v/>
      </c>
      <c r="D2566" s="42"/>
      <c r="E2566" s="23" t="str">
        <f>IF(D2566="","",VLOOKUP(D2566,MASTERLIST!$A:$E,3,FALSE))</f>
        <v/>
      </c>
      <c r="F2566" s="23" t="str">
        <f>IF(D2566="","",VLOOKUP(D2566,MASTERLIST!$A:$E,4,FALSE))</f>
        <v/>
      </c>
      <c r="G2566" s="23" t="str">
        <f>IF(D2566="","",VLOOKUP(D2566,MASTERLIST!$A:$E,5,FALSE))</f>
        <v/>
      </c>
      <c r="H2566" s="23" t="str">
        <f>IF(D2566="","",VLOOKUP(D2566,MASTERLIST!$A:$E,2,FALSE))</f>
        <v/>
      </c>
      <c r="I2566" s="42"/>
      <c r="J2566" s="42"/>
      <c r="K2566" s="42"/>
      <c r="L2566" s="41" t="str">
        <f t="shared" si="393"/>
        <v/>
      </c>
      <c r="M2566" s="41" t="str">
        <f t="shared" si="394"/>
        <v/>
      </c>
      <c r="N2566" s="22" t="str">
        <f t="shared" si="391"/>
        <v xml:space="preserve"> </v>
      </c>
      <c r="O2566" s="22" t="str">
        <f t="shared" si="390"/>
        <v/>
      </c>
      <c r="P2566" s="22" t="str">
        <f t="shared" si="392"/>
        <v/>
      </c>
      <c r="Q2566" s="22" t="str">
        <f t="shared" si="398"/>
        <v>D2</v>
      </c>
    </row>
    <row r="2567" spans="1:17" x14ac:dyDescent="0.25">
      <c r="A2567" s="125" t="str">
        <f t="shared" si="395"/>
        <v/>
      </c>
      <c r="B2567" s="123" t="str">
        <f t="shared" si="396"/>
        <v/>
      </c>
      <c r="C2567" s="125" t="str">
        <f t="shared" si="397"/>
        <v/>
      </c>
      <c r="D2567" s="42"/>
      <c r="E2567" s="23" t="str">
        <f>IF(D2567="","",VLOOKUP(D2567,MASTERLIST!$A:$E,3,FALSE))</f>
        <v/>
      </c>
      <c r="F2567" s="23" t="str">
        <f>IF(D2567="","",VLOOKUP(D2567,MASTERLIST!$A:$E,4,FALSE))</f>
        <v/>
      </c>
      <c r="G2567" s="23" t="str">
        <f>IF(D2567="","",VLOOKUP(D2567,MASTERLIST!$A:$E,5,FALSE))</f>
        <v/>
      </c>
      <c r="H2567" s="23" t="str">
        <f>IF(D2567="","",VLOOKUP(D2567,MASTERLIST!$A:$E,2,FALSE))</f>
        <v/>
      </c>
      <c r="I2567" s="42"/>
      <c r="J2567" s="42"/>
      <c r="K2567" s="42"/>
      <c r="L2567" s="41" t="str">
        <f t="shared" si="393"/>
        <v/>
      </c>
      <c r="M2567" s="41" t="str">
        <f t="shared" si="394"/>
        <v/>
      </c>
      <c r="N2567" s="22" t="str">
        <f t="shared" si="391"/>
        <v xml:space="preserve"> </v>
      </c>
      <c r="O2567" s="22" t="str">
        <f t="shared" si="390"/>
        <v/>
      </c>
      <c r="P2567" s="22" t="str">
        <f t="shared" si="392"/>
        <v/>
      </c>
      <c r="Q2567" s="22" t="str">
        <f t="shared" si="398"/>
        <v>D2</v>
      </c>
    </row>
    <row r="2568" spans="1:17" x14ac:dyDescent="0.25">
      <c r="A2568" s="125" t="str">
        <f t="shared" si="395"/>
        <v/>
      </c>
      <c r="B2568" s="123" t="str">
        <f t="shared" si="396"/>
        <v/>
      </c>
      <c r="C2568" s="125" t="str">
        <f t="shared" si="397"/>
        <v/>
      </c>
      <c r="D2568" s="42"/>
      <c r="E2568" s="23" t="str">
        <f>IF(D2568="","",VLOOKUP(D2568,MASTERLIST!$A:$E,3,FALSE))</f>
        <v/>
      </c>
      <c r="F2568" s="23" t="str">
        <f>IF(D2568="","",VLOOKUP(D2568,MASTERLIST!$A:$E,4,FALSE))</f>
        <v/>
      </c>
      <c r="G2568" s="23" t="str">
        <f>IF(D2568="","",VLOOKUP(D2568,MASTERLIST!$A:$E,5,FALSE))</f>
        <v/>
      </c>
      <c r="H2568" s="23" t="str">
        <f>IF(D2568="","",VLOOKUP(D2568,MASTERLIST!$A:$E,2,FALSE))</f>
        <v/>
      </c>
      <c r="I2568" s="42"/>
      <c r="J2568" s="42"/>
      <c r="K2568" s="42"/>
      <c r="L2568" s="41" t="str">
        <f t="shared" si="393"/>
        <v/>
      </c>
      <c r="M2568" s="41" t="str">
        <f t="shared" si="394"/>
        <v/>
      </c>
      <c r="N2568" s="22" t="str">
        <f t="shared" si="391"/>
        <v xml:space="preserve"> </v>
      </c>
      <c r="O2568" s="22" t="str">
        <f t="shared" si="390"/>
        <v/>
      </c>
      <c r="P2568" s="22" t="str">
        <f t="shared" si="392"/>
        <v/>
      </c>
      <c r="Q2568" s="22" t="str">
        <f t="shared" si="398"/>
        <v>D2</v>
      </c>
    </row>
    <row r="2569" spans="1:17" x14ac:dyDescent="0.25">
      <c r="A2569" s="125" t="str">
        <f t="shared" si="395"/>
        <v/>
      </c>
      <c r="B2569" s="123" t="str">
        <f t="shared" si="396"/>
        <v/>
      </c>
      <c r="C2569" s="125" t="str">
        <f t="shared" si="397"/>
        <v/>
      </c>
      <c r="D2569" s="42"/>
      <c r="E2569" s="23" t="str">
        <f>IF(D2569="","",VLOOKUP(D2569,MASTERLIST!$A:$E,3,FALSE))</f>
        <v/>
      </c>
      <c r="F2569" s="23" t="str">
        <f>IF(D2569="","",VLOOKUP(D2569,MASTERLIST!$A:$E,4,FALSE))</f>
        <v/>
      </c>
      <c r="G2569" s="23" t="str">
        <f>IF(D2569="","",VLOOKUP(D2569,MASTERLIST!$A:$E,5,FALSE))</f>
        <v/>
      </c>
      <c r="H2569" s="23" t="str">
        <f>IF(D2569="","",VLOOKUP(D2569,MASTERLIST!$A:$E,2,FALSE))</f>
        <v/>
      </c>
      <c r="I2569" s="42"/>
      <c r="J2569" s="42"/>
      <c r="K2569" s="42"/>
      <c r="L2569" s="41" t="str">
        <f t="shared" si="393"/>
        <v/>
      </c>
      <c r="M2569" s="41" t="str">
        <f t="shared" si="394"/>
        <v/>
      </c>
      <c r="N2569" s="22" t="str">
        <f t="shared" si="391"/>
        <v xml:space="preserve"> </v>
      </c>
      <c r="O2569" s="22" t="str">
        <f t="shared" si="390"/>
        <v/>
      </c>
      <c r="P2569" s="22" t="str">
        <f t="shared" si="392"/>
        <v/>
      </c>
      <c r="Q2569" s="22" t="str">
        <f t="shared" si="398"/>
        <v>D2</v>
      </c>
    </row>
    <row r="2570" spans="1:17" x14ac:dyDescent="0.25">
      <c r="A2570" s="125" t="str">
        <f t="shared" si="395"/>
        <v/>
      </c>
      <c r="B2570" s="123" t="str">
        <f t="shared" si="396"/>
        <v/>
      </c>
      <c r="C2570" s="125" t="str">
        <f t="shared" si="397"/>
        <v/>
      </c>
      <c r="D2570" s="42"/>
      <c r="E2570" s="23" t="str">
        <f>IF(D2570="","",VLOOKUP(D2570,MASTERLIST!$A:$E,3,FALSE))</f>
        <v/>
      </c>
      <c r="F2570" s="23" t="str">
        <f>IF(D2570="","",VLOOKUP(D2570,MASTERLIST!$A:$E,4,FALSE))</f>
        <v/>
      </c>
      <c r="G2570" s="23" t="str">
        <f>IF(D2570="","",VLOOKUP(D2570,MASTERLIST!$A:$E,5,FALSE))</f>
        <v/>
      </c>
      <c r="H2570" s="23" t="str">
        <f>IF(D2570="","",VLOOKUP(D2570,MASTERLIST!$A:$E,2,FALSE))</f>
        <v/>
      </c>
      <c r="I2570" s="42"/>
      <c r="J2570" s="42"/>
      <c r="K2570" s="42"/>
      <c r="L2570" s="41" t="str">
        <f t="shared" si="393"/>
        <v/>
      </c>
      <c r="M2570" s="41" t="str">
        <f t="shared" si="394"/>
        <v/>
      </c>
      <c r="N2570" s="22" t="str">
        <f t="shared" si="391"/>
        <v xml:space="preserve"> </v>
      </c>
      <c r="O2570" s="22" t="str">
        <f t="shared" si="390"/>
        <v/>
      </c>
      <c r="P2570" s="22" t="str">
        <f t="shared" si="392"/>
        <v/>
      </c>
      <c r="Q2570" s="22" t="str">
        <f t="shared" si="398"/>
        <v>D2</v>
      </c>
    </row>
    <row r="2571" spans="1:17" x14ac:dyDescent="0.25">
      <c r="A2571" s="125" t="str">
        <f t="shared" si="395"/>
        <v/>
      </c>
      <c r="B2571" s="123" t="str">
        <f t="shared" si="396"/>
        <v/>
      </c>
      <c r="C2571" s="125" t="str">
        <f t="shared" si="397"/>
        <v/>
      </c>
      <c r="D2571" s="42"/>
      <c r="E2571" s="23" t="str">
        <f>IF(D2571="","",VLOOKUP(D2571,MASTERLIST!$A:$E,3,FALSE))</f>
        <v/>
      </c>
      <c r="F2571" s="23" t="str">
        <f>IF(D2571="","",VLOOKUP(D2571,MASTERLIST!$A:$E,4,FALSE))</f>
        <v/>
      </c>
      <c r="G2571" s="23" t="str">
        <f>IF(D2571="","",VLOOKUP(D2571,MASTERLIST!$A:$E,5,FALSE))</f>
        <v/>
      </c>
      <c r="H2571" s="23" t="str">
        <f>IF(D2571="","",VLOOKUP(D2571,MASTERLIST!$A:$E,2,FALSE))</f>
        <v/>
      </c>
      <c r="I2571" s="42"/>
      <c r="J2571" s="42"/>
      <c r="K2571" s="42"/>
      <c r="L2571" s="41" t="str">
        <f t="shared" si="393"/>
        <v/>
      </c>
      <c r="M2571" s="41" t="str">
        <f t="shared" si="394"/>
        <v/>
      </c>
      <c r="N2571" s="22" t="str">
        <f t="shared" si="391"/>
        <v xml:space="preserve"> </v>
      </c>
      <c r="O2571" s="22" t="str">
        <f t="shared" si="390"/>
        <v/>
      </c>
      <c r="P2571" s="22" t="str">
        <f t="shared" si="392"/>
        <v/>
      </c>
      <c r="Q2571" s="22" t="str">
        <f t="shared" si="398"/>
        <v>D2</v>
      </c>
    </row>
    <row r="2572" spans="1:17" x14ac:dyDescent="0.25">
      <c r="A2572" s="125" t="str">
        <f t="shared" si="395"/>
        <v/>
      </c>
      <c r="B2572" s="123" t="str">
        <f t="shared" si="396"/>
        <v/>
      </c>
      <c r="C2572" s="125" t="str">
        <f t="shared" si="397"/>
        <v/>
      </c>
      <c r="D2572" s="42"/>
      <c r="E2572" s="23" t="str">
        <f>IF(D2572="","",VLOOKUP(D2572,MASTERLIST!$A:$E,3,FALSE))</f>
        <v/>
      </c>
      <c r="F2572" s="23" t="str">
        <f>IF(D2572="","",VLOOKUP(D2572,MASTERLIST!$A:$E,4,FALSE))</f>
        <v/>
      </c>
      <c r="G2572" s="23" t="str">
        <f>IF(D2572="","",VLOOKUP(D2572,MASTERLIST!$A:$E,5,FALSE))</f>
        <v/>
      </c>
      <c r="H2572" s="23" t="str">
        <f>IF(D2572="","",VLOOKUP(D2572,MASTERLIST!$A:$E,2,FALSE))</f>
        <v/>
      </c>
      <c r="I2572" s="42"/>
      <c r="J2572" s="42"/>
      <c r="K2572" s="42"/>
      <c r="L2572" s="41" t="str">
        <f t="shared" si="393"/>
        <v/>
      </c>
      <c r="M2572" s="41" t="str">
        <f t="shared" si="394"/>
        <v/>
      </c>
      <c r="N2572" s="22" t="str">
        <f t="shared" si="391"/>
        <v xml:space="preserve"> </v>
      </c>
      <c r="O2572" s="22" t="str">
        <f t="shared" si="390"/>
        <v/>
      </c>
      <c r="P2572" s="22" t="str">
        <f t="shared" si="392"/>
        <v/>
      </c>
      <c r="Q2572" s="22" t="str">
        <f t="shared" si="398"/>
        <v>D2</v>
      </c>
    </row>
    <row r="2573" spans="1:17" x14ac:dyDescent="0.25">
      <c r="A2573" s="125" t="str">
        <f t="shared" si="395"/>
        <v/>
      </c>
      <c r="B2573" s="123" t="str">
        <f t="shared" si="396"/>
        <v/>
      </c>
      <c r="C2573" s="125" t="str">
        <f t="shared" si="397"/>
        <v/>
      </c>
      <c r="D2573" s="42"/>
      <c r="E2573" s="23" t="str">
        <f>IF(D2573="","",VLOOKUP(D2573,MASTERLIST!$A:$E,3,FALSE))</f>
        <v/>
      </c>
      <c r="F2573" s="23" t="str">
        <f>IF(D2573="","",VLOOKUP(D2573,MASTERLIST!$A:$E,4,FALSE))</f>
        <v/>
      </c>
      <c r="G2573" s="23" t="str">
        <f>IF(D2573="","",VLOOKUP(D2573,MASTERLIST!$A:$E,5,FALSE))</f>
        <v/>
      </c>
      <c r="H2573" s="23" t="str">
        <f>IF(D2573="","",VLOOKUP(D2573,MASTERLIST!$A:$E,2,FALSE))</f>
        <v/>
      </c>
      <c r="I2573" s="42"/>
      <c r="J2573" s="42"/>
      <c r="K2573" s="42"/>
      <c r="L2573" s="41" t="str">
        <f t="shared" si="393"/>
        <v/>
      </c>
      <c r="M2573" s="41" t="str">
        <f t="shared" si="394"/>
        <v/>
      </c>
      <c r="N2573" s="22" t="str">
        <f t="shared" si="391"/>
        <v xml:space="preserve"> </v>
      </c>
      <c r="O2573" s="22" t="str">
        <f t="shared" si="390"/>
        <v/>
      </c>
      <c r="P2573" s="22" t="str">
        <f t="shared" si="392"/>
        <v/>
      </c>
      <c r="Q2573" s="22" t="str">
        <f t="shared" si="398"/>
        <v>D2</v>
      </c>
    </row>
    <row r="2574" spans="1:17" x14ac:dyDescent="0.25">
      <c r="A2574" s="125" t="str">
        <f t="shared" si="395"/>
        <v/>
      </c>
      <c r="B2574" s="123" t="str">
        <f t="shared" si="396"/>
        <v/>
      </c>
      <c r="C2574" s="125" t="str">
        <f t="shared" si="397"/>
        <v/>
      </c>
      <c r="D2574" s="42"/>
      <c r="E2574" s="23" t="str">
        <f>IF(D2574="","",VLOOKUP(D2574,MASTERLIST!$A:$E,3,FALSE))</f>
        <v/>
      </c>
      <c r="F2574" s="23" t="str">
        <f>IF(D2574="","",VLOOKUP(D2574,MASTERLIST!$A:$E,4,FALSE))</f>
        <v/>
      </c>
      <c r="G2574" s="23" t="str">
        <f>IF(D2574="","",VLOOKUP(D2574,MASTERLIST!$A:$E,5,FALSE))</f>
        <v/>
      </c>
      <c r="H2574" s="23" t="str">
        <f>IF(D2574="","",VLOOKUP(D2574,MASTERLIST!$A:$E,2,FALSE))</f>
        <v/>
      </c>
      <c r="I2574" s="42"/>
      <c r="J2574" s="42"/>
      <c r="K2574" s="42"/>
      <c r="L2574" s="41" t="str">
        <f t="shared" si="393"/>
        <v/>
      </c>
      <c r="M2574" s="41" t="str">
        <f t="shared" si="394"/>
        <v/>
      </c>
      <c r="N2574" s="22" t="str">
        <f t="shared" si="391"/>
        <v xml:space="preserve"> </v>
      </c>
      <c r="O2574" s="22" t="str">
        <f t="shared" si="390"/>
        <v/>
      </c>
      <c r="P2574" s="22" t="str">
        <f t="shared" si="392"/>
        <v/>
      </c>
      <c r="Q2574" s="22" t="str">
        <f t="shared" si="398"/>
        <v>D2</v>
      </c>
    </row>
    <row r="2575" spans="1:17" x14ac:dyDescent="0.25">
      <c r="A2575" s="125" t="str">
        <f t="shared" si="395"/>
        <v/>
      </c>
      <c r="B2575" s="123" t="str">
        <f t="shared" si="396"/>
        <v/>
      </c>
      <c r="C2575" s="125" t="str">
        <f t="shared" si="397"/>
        <v/>
      </c>
      <c r="D2575" s="42"/>
      <c r="E2575" s="23" t="str">
        <f>IF(D2575="","",VLOOKUP(D2575,MASTERLIST!$A:$E,3,FALSE))</f>
        <v/>
      </c>
      <c r="F2575" s="23" t="str">
        <f>IF(D2575="","",VLOOKUP(D2575,MASTERLIST!$A:$E,4,FALSE))</f>
        <v/>
      </c>
      <c r="G2575" s="23" t="str">
        <f>IF(D2575="","",VLOOKUP(D2575,MASTERLIST!$A:$E,5,FALSE))</f>
        <v/>
      </c>
      <c r="H2575" s="23" t="str">
        <f>IF(D2575="","",VLOOKUP(D2575,MASTERLIST!$A:$E,2,FALSE))</f>
        <v/>
      </c>
      <c r="I2575" s="42"/>
      <c r="J2575" s="42"/>
      <c r="K2575" s="42"/>
      <c r="L2575" s="41" t="str">
        <f t="shared" si="393"/>
        <v/>
      </c>
      <c r="M2575" s="41" t="str">
        <f t="shared" si="394"/>
        <v/>
      </c>
      <c r="N2575" s="22" t="str">
        <f t="shared" si="391"/>
        <v xml:space="preserve"> </v>
      </c>
      <c r="O2575" s="22" t="str">
        <f t="shared" si="390"/>
        <v/>
      </c>
      <c r="P2575" s="22" t="str">
        <f t="shared" si="392"/>
        <v/>
      </c>
      <c r="Q2575" s="22" t="str">
        <f t="shared" si="398"/>
        <v>D2</v>
      </c>
    </row>
    <row r="2576" spans="1:17" x14ac:dyDescent="0.25">
      <c r="A2576" s="125" t="str">
        <f t="shared" si="395"/>
        <v/>
      </c>
      <c r="B2576" s="123" t="str">
        <f t="shared" si="396"/>
        <v/>
      </c>
      <c r="C2576" s="125" t="str">
        <f t="shared" si="397"/>
        <v/>
      </c>
      <c r="D2576" s="42"/>
      <c r="E2576" s="23" t="str">
        <f>IF(D2576="","",VLOOKUP(D2576,MASTERLIST!$A:$E,3,FALSE))</f>
        <v/>
      </c>
      <c r="F2576" s="23" t="str">
        <f>IF(D2576="","",VLOOKUP(D2576,MASTERLIST!$A:$E,4,FALSE))</f>
        <v/>
      </c>
      <c r="G2576" s="23" t="str">
        <f>IF(D2576="","",VLOOKUP(D2576,MASTERLIST!$A:$E,5,FALSE))</f>
        <v/>
      </c>
      <c r="H2576" s="23" t="str">
        <f>IF(D2576="","",VLOOKUP(D2576,MASTERLIST!$A:$E,2,FALSE))</f>
        <v/>
      </c>
      <c r="I2576" s="42"/>
      <c r="J2576" s="42"/>
      <c r="K2576" s="42"/>
      <c r="L2576" s="41" t="str">
        <f t="shared" si="393"/>
        <v/>
      </c>
      <c r="M2576" s="41" t="str">
        <f t="shared" si="394"/>
        <v/>
      </c>
      <c r="N2576" s="22" t="str">
        <f t="shared" si="391"/>
        <v xml:space="preserve"> </v>
      </c>
      <c r="O2576" s="22" t="str">
        <f t="shared" si="390"/>
        <v/>
      </c>
      <c r="P2576" s="22" t="str">
        <f t="shared" si="392"/>
        <v/>
      </c>
      <c r="Q2576" s="22" t="str">
        <f t="shared" si="398"/>
        <v>D2</v>
      </c>
    </row>
    <row r="2577" spans="1:17" x14ac:dyDescent="0.25">
      <c r="A2577" s="125" t="str">
        <f t="shared" si="395"/>
        <v/>
      </c>
      <c r="B2577" s="123" t="str">
        <f t="shared" si="396"/>
        <v/>
      </c>
      <c r="C2577" s="125" t="str">
        <f t="shared" si="397"/>
        <v/>
      </c>
      <c r="D2577" s="42"/>
      <c r="E2577" s="23" t="str">
        <f>IF(D2577="","",VLOOKUP(D2577,MASTERLIST!$A:$E,3,FALSE))</f>
        <v/>
      </c>
      <c r="F2577" s="23" t="str">
        <f>IF(D2577="","",VLOOKUP(D2577,MASTERLIST!$A:$E,4,FALSE))</f>
        <v/>
      </c>
      <c r="G2577" s="23" t="str">
        <f>IF(D2577="","",VLOOKUP(D2577,MASTERLIST!$A:$E,5,FALSE))</f>
        <v/>
      </c>
      <c r="H2577" s="23" t="str">
        <f>IF(D2577="","",VLOOKUP(D2577,MASTERLIST!$A:$E,2,FALSE))</f>
        <v/>
      </c>
      <c r="I2577" s="42"/>
      <c r="J2577" s="42"/>
      <c r="K2577" s="42"/>
      <c r="L2577" s="41" t="str">
        <f t="shared" si="393"/>
        <v/>
      </c>
      <c r="M2577" s="41" t="str">
        <f t="shared" si="394"/>
        <v/>
      </c>
      <c r="N2577" s="22" t="str">
        <f t="shared" si="391"/>
        <v xml:space="preserve"> </v>
      </c>
      <c r="O2577" s="22" t="str">
        <f t="shared" si="390"/>
        <v/>
      </c>
      <c r="P2577" s="22" t="str">
        <f t="shared" si="392"/>
        <v/>
      </c>
      <c r="Q2577" s="22" t="str">
        <f t="shared" si="398"/>
        <v>D2</v>
      </c>
    </row>
    <row r="2578" spans="1:17" x14ac:dyDescent="0.25">
      <c r="A2578" s="125" t="str">
        <f t="shared" si="395"/>
        <v/>
      </c>
      <c r="B2578" s="123" t="str">
        <f t="shared" si="396"/>
        <v/>
      </c>
      <c r="C2578" s="125" t="str">
        <f t="shared" si="397"/>
        <v/>
      </c>
      <c r="D2578" s="42"/>
      <c r="E2578" s="23" t="str">
        <f>IF(D2578="","",VLOOKUP(D2578,MASTERLIST!$A:$E,3,FALSE))</f>
        <v/>
      </c>
      <c r="F2578" s="23" t="str">
        <f>IF(D2578="","",VLOOKUP(D2578,MASTERLIST!$A:$E,4,FALSE))</f>
        <v/>
      </c>
      <c r="G2578" s="23" t="str">
        <f>IF(D2578="","",VLOOKUP(D2578,MASTERLIST!$A:$E,5,FALSE))</f>
        <v/>
      </c>
      <c r="H2578" s="23" t="str">
        <f>IF(D2578="","",VLOOKUP(D2578,MASTERLIST!$A:$E,2,FALSE))</f>
        <v/>
      </c>
      <c r="I2578" s="42"/>
      <c r="J2578" s="42"/>
      <c r="K2578" s="42"/>
      <c r="L2578" s="41" t="str">
        <f t="shared" si="393"/>
        <v/>
      </c>
      <c r="M2578" s="41" t="str">
        <f t="shared" si="394"/>
        <v/>
      </c>
      <c r="N2578" s="22" t="str">
        <f t="shared" si="391"/>
        <v xml:space="preserve"> </v>
      </c>
      <c r="O2578" s="22" t="str">
        <f t="shared" si="390"/>
        <v/>
      </c>
      <c r="P2578" s="22" t="str">
        <f t="shared" si="392"/>
        <v/>
      </c>
      <c r="Q2578" s="22" t="str">
        <f t="shared" si="398"/>
        <v>D2</v>
      </c>
    </row>
    <row r="2579" spans="1:17" x14ac:dyDescent="0.25">
      <c r="A2579" s="125" t="str">
        <f t="shared" si="395"/>
        <v/>
      </c>
      <c r="B2579" s="123" t="str">
        <f t="shared" si="396"/>
        <v/>
      </c>
      <c r="C2579" s="125" t="str">
        <f t="shared" si="397"/>
        <v/>
      </c>
      <c r="D2579" s="42"/>
      <c r="E2579" s="23" t="str">
        <f>IF(D2579="","",VLOOKUP(D2579,MASTERLIST!$A:$E,3,FALSE))</f>
        <v/>
      </c>
      <c r="F2579" s="23" t="str">
        <f>IF(D2579="","",VLOOKUP(D2579,MASTERLIST!$A:$E,4,FALSE))</f>
        <v/>
      </c>
      <c r="G2579" s="23" t="str">
        <f>IF(D2579="","",VLOOKUP(D2579,MASTERLIST!$A:$E,5,FALSE))</f>
        <v/>
      </c>
      <c r="H2579" s="23" t="str">
        <f>IF(D2579="","",VLOOKUP(D2579,MASTERLIST!$A:$E,2,FALSE))</f>
        <v/>
      </c>
      <c r="I2579" s="42"/>
      <c r="J2579" s="42"/>
      <c r="K2579" s="42"/>
      <c r="L2579" s="41" t="str">
        <f t="shared" si="393"/>
        <v/>
      </c>
      <c r="M2579" s="41" t="str">
        <f t="shared" si="394"/>
        <v/>
      </c>
      <c r="N2579" s="22" t="str">
        <f t="shared" si="391"/>
        <v xml:space="preserve"> </v>
      </c>
      <c r="O2579" s="22" t="str">
        <f t="shared" ref="O2579:O2642" si="399">IFERROR(VLOOKUP(G2579,$R$2:$S$15,2,),"")</f>
        <v/>
      </c>
      <c r="P2579" s="22" t="str">
        <f t="shared" si="392"/>
        <v/>
      </c>
      <c r="Q2579" s="22" t="str">
        <f t="shared" si="398"/>
        <v>D2</v>
      </c>
    </row>
    <row r="2580" spans="1:17" x14ac:dyDescent="0.25">
      <c r="A2580" s="125" t="str">
        <f t="shared" si="395"/>
        <v/>
      </c>
      <c r="B2580" s="123" t="str">
        <f t="shared" si="396"/>
        <v/>
      </c>
      <c r="C2580" s="125" t="str">
        <f t="shared" si="397"/>
        <v/>
      </c>
      <c r="D2580" s="42"/>
      <c r="E2580" s="23" t="str">
        <f>IF(D2580="","",VLOOKUP(D2580,MASTERLIST!$A:$E,3,FALSE))</f>
        <v/>
      </c>
      <c r="F2580" s="23" t="str">
        <f>IF(D2580="","",VLOOKUP(D2580,MASTERLIST!$A:$E,4,FALSE))</f>
        <v/>
      </c>
      <c r="G2580" s="23" t="str">
        <f>IF(D2580="","",VLOOKUP(D2580,MASTERLIST!$A:$E,5,FALSE))</f>
        <v/>
      </c>
      <c r="H2580" s="23" t="str">
        <f>IF(D2580="","",VLOOKUP(D2580,MASTERLIST!$A:$E,2,FALSE))</f>
        <v/>
      </c>
      <c r="I2580" s="42"/>
      <c r="J2580" s="42"/>
      <c r="K2580" s="42"/>
      <c r="L2580" s="41" t="str">
        <f t="shared" si="393"/>
        <v/>
      </c>
      <c r="M2580" s="41" t="str">
        <f t="shared" si="394"/>
        <v/>
      </c>
      <c r="N2580" s="22" t="str">
        <f t="shared" si="391"/>
        <v xml:space="preserve"> </v>
      </c>
      <c r="O2580" s="22" t="str">
        <f t="shared" si="399"/>
        <v/>
      </c>
      <c r="P2580" s="22" t="str">
        <f t="shared" si="392"/>
        <v/>
      </c>
      <c r="Q2580" s="22" t="str">
        <f t="shared" si="398"/>
        <v>D2</v>
      </c>
    </row>
    <row r="2581" spans="1:17" x14ac:dyDescent="0.25">
      <c r="A2581" s="125" t="str">
        <f t="shared" si="395"/>
        <v/>
      </c>
      <c r="B2581" s="123" t="str">
        <f t="shared" si="396"/>
        <v/>
      </c>
      <c r="C2581" s="125" t="str">
        <f t="shared" si="397"/>
        <v/>
      </c>
      <c r="D2581" s="42"/>
      <c r="E2581" s="23" t="str">
        <f>IF(D2581="","",VLOOKUP(D2581,MASTERLIST!$A:$E,3,FALSE))</f>
        <v/>
      </c>
      <c r="F2581" s="23" t="str">
        <f>IF(D2581="","",VLOOKUP(D2581,MASTERLIST!$A:$E,4,FALSE))</f>
        <v/>
      </c>
      <c r="G2581" s="23" t="str">
        <f>IF(D2581="","",VLOOKUP(D2581,MASTERLIST!$A:$E,5,FALSE))</f>
        <v/>
      </c>
      <c r="H2581" s="23" t="str">
        <f>IF(D2581="","",VLOOKUP(D2581,MASTERLIST!$A:$E,2,FALSE))</f>
        <v/>
      </c>
      <c r="I2581" s="42"/>
      <c r="J2581" s="42"/>
      <c r="K2581" s="42"/>
      <c r="L2581" s="41" t="str">
        <f t="shared" si="393"/>
        <v/>
      </c>
      <c r="M2581" s="41" t="str">
        <f t="shared" si="394"/>
        <v/>
      </c>
      <c r="N2581" s="22" t="str">
        <f t="shared" si="391"/>
        <v xml:space="preserve"> </v>
      </c>
      <c r="O2581" s="22" t="str">
        <f t="shared" si="399"/>
        <v/>
      </c>
      <c r="P2581" s="22" t="str">
        <f t="shared" si="392"/>
        <v/>
      </c>
      <c r="Q2581" s="22" t="str">
        <f t="shared" si="398"/>
        <v>D2</v>
      </c>
    </row>
    <row r="2582" spans="1:17" x14ac:dyDescent="0.25">
      <c r="A2582" s="125" t="str">
        <f t="shared" si="395"/>
        <v/>
      </c>
      <c r="B2582" s="123" t="str">
        <f t="shared" si="396"/>
        <v/>
      </c>
      <c r="C2582" s="125" t="str">
        <f t="shared" si="397"/>
        <v/>
      </c>
      <c r="D2582" s="42"/>
      <c r="E2582" s="23" t="str">
        <f>IF(D2582="","",VLOOKUP(D2582,MASTERLIST!$A:$E,3,FALSE))</f>
        <v/>
      </c>
      <c r="F2582" s="23" t="str">
        <f>IF(D2582="","",VLOOKUP(D2582,MASTERLIST!$A:$E,4,FALSE))</f>
        <v/>
      </c>
      <c r="G2582" s="23" t="str">
        <f>IF(D2582="","",VLOOKUP(D2582,MASTERLIST!$A:$E,5,FALSE))</f>
        <v/>
      </c>
      <c r="H2582" s="23" t="str">
        <f>IF(D2582="","",VLOOKUP(D2582,MASTERLIST!$A:$E,2,FALSE))</f>
        <v/>
      </c>
      <c r="I2582" s="42"/>
      <c r="J2582" s="42"/>
      <c r="K2582" s="42"/>
      <c r="L2582" s="41" t="str">
        <f t="shared" si="393"/>
        <v/>
      </c>
      <c r="M2582" s="41" t="str">
        <f t="shared" si="394"/>
        <v/>
      </c>
      <c r="N2582" s="22" t="str">
        <f t="shared" si="391"/>
        <v xml:space="preserve"> </v>
      </c>
      <c r="O2582" s="22" t="str">
        <f t="shared" si="399"/>
        <v/>
      </c>
      <c r="P2582" s="22" t="str">
        <f t="shared" si="392"/>
        <v/>
      </c>
      <c r="Q2582" s="22" t="str">
        <f t="shared" si="398"/>
        <v>D2</v>
      </c>
    </row>
    <row r="2583" spans="1:17" x14ac:dyDescent="0.25">
      <c r="A2583" s="125" t="str">
        <f t="shared" si="395"/>
        <v/>
      </c>
      <c r="B2583" s="123" t="str">
        <f t="shared" si="396"/>
        <v/>
      </c>
      <c r="C2583" s="125" t="str">
        <f t="shared" si="397"/>
        <v/>
      </c>
      <c r="D2583" s="42"/>
      <c r="E2583" s="23" t="str">
        <f>IF(D2583="","",VLOOKUP(D2583,MASTERLIST!$A:$E,3,FALSE))</f>
        <v/>
      </c>
      <c r="F2583" s="23" t="str">
        <f>IF(D2583="","",VLOOKUP(D2583,MASTERLIST!$A:$E,4,FALSE))</f>
        <v/>
      </c>
      <c r="G2583" s="23" t="str">
        <f>IF(D2583="","",VLOOKUP(D2583,MASTERLIST!$A:$E,5,FALSE))</f>
        <v/>
      </c>
      <c r="H2583" s="23" t="str">
        <f>IF(D2583="","",VLOOKUP(D2583,MASTERLIST!$A:$E,2,FALSE))</f>
        <v/>
      </c>
      <c r="I2583" s="42"/>
      <c r="J2583" s="42"/>
      <c r="K2583" s="42"/>
      <c r="L2583" s="41" t="str">
        <f t="shared" si="393"/>
        <v/>
      </c>
      <c r="M2583" s="41" t="str">
        <f t="shared" si="394"/>
        <v/>
      </c>
      <c r="N2583" s="22" t="str">
        <f t="shared" si="391"/>
        <v xml:space="preserve"> </v>
      </c>
      <c r="O2583" s="22" t="str">
        <f t="shared" si="399"/>
        <v/>
      </c>
      <c r="P2583" s="22" t="str">
        <f t="shared" si="392"/>
        <v/>
      </c>
      <c r="Q2583" s="22" t="str">
        <f t="shared" si="398"/>
        <v>D2</v>
      </c>
    </row>
    <row r="2584" spans="1:17" x14ac:dyDescent="0.25">
      <c r="A2584" s="125" t="str">
        <f t="shared" si="395"/>
        <v/>
      </c>
      <c r="B2584" s="123" t="str">
        <f t="shared" si="396"/>
        <v/>
      </c>
      <c r="C2584" s="125" t="str">
        <f t="shared" si="397"/>
        <v/>
      </c>
      <c r="D2584" s="42"/>
      <c r="E2584" s="23" t="str">
        <f>IF(D2584="","",VLOOKUP(D2584,MASTERLIST!$A:$E,3,FALSE))</f>
        <v/>
      </c>
      <c r="F2584" s="23" t="str">
        <f>IF(D2584="","",VLOOKUP(D2584,MASTERLIST!$A:$E,4,FALSE))</f>
        <v/>
      </c>
      <c r="G2584" s="23" t="str">
        <f>IF(D2584="","",VLOOKUP(D2584,MASTERLIST!$A:$E,5,FALSE))</f>
        <v/>
      </c>
      <c r="H2584" s="23" t="str">
        <f>IF(D2584="","",VLOOKUP(D2584,MASTERLIST!$A:$E,2,FALSE))</f>
        <v/>
      </c>
      <c r="I2584" s="42"/>
      <c r="J2584" s="42"/>
      <c r="K2584" s="42"/>
      <c r="L2584" s="41" t="str">
        <f t="shared" si="393"/>
        <v/>
      </c>
      <c r="M2584" s="41" t="str">
        <f t="shared" si="394"/>
        <v/>
      </c>
      <c r="N2584" s="22" t="str">
        <f t="shared" si="391"/>
        <v xml:space="preserve"> </v>
      </c>
      <c r="O2584" s="22" t="str">
        <f t="shared" si="399"/>
        <v/>
      </c>
      <c r="P2584" s="22" t="str">
        <f t="shared" si="392"/>
        <v/>
      </c>
      <c r="Q2584" s="22" t="str">
        <f t="shared" si="398"/>
        <v>D2</v>
      </c>
    </row>
    <row r="2585" spans="1:17" x14ac:dyDescent="0.25">
      <c r="A2585" s="125" t="str">
        <f t="shared" si="395"/>
        <v/>
      </c>
      <c r="B2585" s="123" t="str">
        <f t="shared" si="396"/>
        <v/>
      </c>
      <c r="C2585" s="125" t="str">
        <f t="shared" si="397"/>
        <v/>
      </c>
      <c r="D2585" s="42"/>
      <c r="E2585" s="23" t="str">
        <f>IF(D2585="","",VLOOKUP(D2585,MASTERLIST!$A:$E,3,FALSE))</f>
        <v/>
      </c>
      <c r="F2585" s="23" t="str">
        <f>IF(D2585="","",VLOOKUP(D2585,MASTERLIST!$A:$E,4,FALSE))</f>
        <v/>
      </c>
      <c r="G2585" s="23" t="str">
        <f>IF(D2585="","",VLOOKUP(D2585,MASTERLIST!$A:$E,5,FALSE))</f>
        <v/>
      </c>
      <c r="H2585" s="23" t="str">
        <f>IF(D2585="","",VLOOKUP(D2585,MASTERLIST!$A:$E,2,FALSE))</f>
        <v/>
      </c>
      <c r="I2585" s="42"/>
      <c r="J2585" s="42"/>
      <c r="K2585" s="42"/>
      <c r="L2585" s="41" t="str">
        <f t="shared" si="393"/>
        <v/>
      </c>
      <c r="M2585" s="41" t="str">
        <f t="shared" si="394"/>
        <v/>
      </c>
      <c r="N2585" s="22" t="str">
        <f t="shared" si="391"/>
        <v xml:space="preserve"> </v>
      </c>
      <c r="O2585" s="22" t="str">
        <f t="shared" si="399"/>
        <v/>
      </c>
      <c r="P2585" s="22" t="str">
        <f t="shared" si="392"/>
        <v/>
      </c>
      <c r="Q2585" s="22" t="str">
        <f t="shared" si="398"/>
        <v>D2</v>
      </c>
    </row>
    <row r="2586" spans="1:17" x14ac:dyDescent="0.25">
      <c r="A2586" s="125" t="str">
        <f t="shared" si="395"/>
        <v/>
      </c>
      <c r="B2586" s="123" t="str">
        <f t="shared" si="396"/>
        <v/>
      </c>
      <c r="C2586" s="125" t="str">
        <f t="shared" si="397"/>
        <v/>
      </c>
      <c r="D2586" s="42"/>
      <c r="E2586" s="23" t="str">
        <f>IF(D2586="","",VLOOKUP(D2586,MASTERLIST!$A:$E,3,FALSE))</f>
        <v/>
      </c>
      <c r="F2586" s="23" t="str">
        <f>IF(D2586="","",VLOOKUP(D2586,MASTERLIST!$A:$E,4,FALSE))</f>
        <v/>
      </c>
      <c r="G2586" s="23" t="str">
        <f>IF(D2586="","",VLOOKUP(D2586,MASTERLIST!$A:$E,5,FALSE))</f>
        <v/>
      </c>
      <c r="H2586" s="23" t="str">
        <f>IF(D2586="","",VLOOKUP(D2586,MASTERLIST!$A:$E,2,FALSE))</f>
        <v/>
      </c>
      <c r="I2586" s="42"/>
      <c r="J2586" s="42"/>
      <c r="K2586" s="42"/>
      <c r="L2586" s="41" t="str">
        <f t="shared" si="393"/>
        <v/>
      </c>
      <c r="M2586" s="41" t="str">
        <f t="shared" si="394"/>
        <v/>
      </c>
      <c r="N2586" s="22" t="str">
        <f t="shared" ref="N2586:N2649" si="400">CONCATENATE(E2586," ",F2586)</f>
        <v xml:space="preserve"> </v>
      </c>
      <c r="O2586" s="22" t="str">
        <f t="shared" si="399"/>
        <v/>
      </c>
      <c r="P2586" s="22" t="str">
        <f t="shared" ref="P2586:P2649" si="401">IF(I2586="",IF(J2586="","",$J$1),$I$1)</f>
        <v/>
      </c>
      <c r="Q2586" s="22" t="str">
        <f t="shared" si="398"/>
        <v>D2</v>
      </c>
    </row>
    <row r="2587" spans="1:17" x14ac:dyDescent="0.25">
      <c r="A2587" s="125" t="str">
        <f t="shared" si="395"/>
        <v/>
      </c>
      <c r="B2587" s="123" t="str">
        <f t="shared" si="396"/>
        <v/>
      </c>
      <c r="C2587" s="125" t="str">
        <f t="shared" si="397"/>
        <v/>
      </c>
      <c r="D2587" s="42"/>
      <c r="E2587" s="23" t="str">
        <f>IF(D2587="","",VLOOKUP(D2587,MASTERLIST!$A:$E,3,FALSE))</f>
        <v/>
      </c>
      <c r="F2587" s="23" t="str">
        <f>IF(D2587="","",VLOOKUP(D2587,MASTERLIST!$A:$E,4,FALSE))</f>
        <v/>
      </c>
      <c r="G2587" s="23" t="str">
        <f>IF(D2587="","",VLOOKUP(D2587,MASTERLIST!$A:$E,5,FALSE))</f>
        <v/>
      </c>
      <c r="H2587" s="23" t="str">
        <f>IF(D2587="","",VLOOKUP(D2587,MASTERLIST!$A:$E,2,FALSE))</f>
        <v/>
      </c>
      <c r="I2587" s="42"/>
      <c r="J2587" s="42"/>
      <c r="K2587" s="42"/>
      <c r="L2587" s="41" t="str">
        <f t="shared" si="393"/>
        <v/>
      </c>
      <c r="M2587" s="41" t="str">
        <f t="shared" si="394"/>
        <v/>
      </c>
      <c r="N2587" s="22" t="str">
        <f t="shared" si="400"/>
        <v xml:space="preserve"> </v>
      </c>
      <c r="O2587" s="22" t="str">
        <f t="shared" si="399"/>
        <v/>
      </c>
      <c r="P2587" s="22" t="str">
        <f t="shared" si="401"/>
        <v/>
      </c>
      <c r="Q2587" s="22" t="str">
        <f t="shared" si="398"/>
        <v>D2</v>
      </c>
    </row>
    <row r="2588" spans="1:17" x14ac:dyDescent="0.25">
      <c r="A2588" s="125" t="str">
        <f t="shared" si="395"/>
        <v/>
      </c>
      <c r="B2588" s="123" t="str">
        <f t="shared" si="396"/>
        <v/>
      </c>
      <c r="C2588" s="125" t="str">
        <f t="shared" si="397"/>
        <v/>
      </c>
      <c r="D2588" s="42"/>
      <c r="E2588" s="23" t="str">
        <f>IF(D2588="","",VLOOKUP(D2588,MASTERLIST!$A:$E,3,FALSE))</f>
        <v/>
      </c>
      <c r="F2588" s="23" t="str">
        <f>IF(D2588="","",VLOOKUP(D2588,MASTERLIST!$A:$E,4,FALSE))</f>
        <v/>
      </c>
      <c r="G2588" s="23" t="str">
        <f>IF(D2588="","",VLOOKUP(D2588,MASTERLIST!$A:$E,5,FALSE))</f>
        <v/>
      </c>
      <c r="H2588" s="23" t="str">
        <f>IF(D2588="","",VLOOKUP(D2588,MASTERLIST!$A:$E,2,FALSE))</f>
        <v/>
      </c>
      <c r="I2588" s="42"/>
      <c r="J2588" s="42"/>
      <c r="K2588" s="42"/>
      <c r="L2588" s="41" t="str">
        <f t="shared" si="393"/>
        <v/>
      </c>
      <c r="M2588" s="41" t="str">
        <f t="shared" si="394"/>
        <v/>
      </c>
      <c r="N2588" s="22" t="str">
        <f t="shared" si="400"/>
        <v xml:space="preserve"> </v>
      </c>
      <c r="O2588" s="22" t="str">
        <f t="shared" si="399"/>
        <v/>
      </c>
      <c r="P2588" s="22" t="str">
        <f t="shared" si="401"/>
        <v/>
      </c>
      <c r="Q2588" s="22" t="str">
        <f t="shared" si="398"/>
        <v>D2</v>
      </c>
    </row>
    <row r="2589" spans="1:17" x14ac:dyDescent="0.25">
      <c r="A2589" s="125" t="str">
        <f t="shared" si="395"/>
        <v/>
      </c>
      <c r="B2589" s="123" t="str">
        <f t="shared" si="396"/>
        <v/>
      </c>
      <c r="C2589" s="125" t="str">
        <f t="shared" si="397"/>
        <v/>
      </c>
      <c r="D2589" s="42"/>
      <c r="E2589" s="23" t="str">
        <f>IF(D2589="","",VLOOKUP(D2589,MASTERLIST!$A:$E,3,FALSE))</f>
        <v/>
      </c>
      <c r="F2589" s="23" t="str">
        <f>IF(D2589="","",VLOOKUP(D2589,MASTERLIST!$A:$E,4,FALSE))</f>
        <v/>
      </c>
      <c r="G2589" s="23" t="str">
        <f>IF(D2589="","",VLOOKUP(D2589,MASTERLIST!$A:$E,5,FALSE))</f>
        <v/>
      </c>
      <c r="H2589" s="23" t="str">
        <f>IF(D2589="","",VLOOKUP(D2589,MASTERLIST!$A:$E,2,FALSE))</f>
        <v/>
      </c>
      <c r="I2589" s="42"/>
      <c r="J2589" s="42"/>
      <c r="K2589" s="42"/>
      <c r="L2589" s="41" t="str">
        <f t="shared" ref="L2589:L2652" si="402">IF(K2589="","",IF(I2589="",ROUND(HLOOKUP(J2589,kgList,K2589,FALSE),1),ROUND(HLOOKUP(I2589,kgList,K2589,FALSE),1)))</f>
        <v/>
      </c>
      <c r="M2589" s="41" t="str">
        <f t="shared" ref="M2589:M2652" si="403">IF(L2589="","",IF(COUNTA(I2589:J2589)&gt;1,"Edible or Inedible",IF(COUNTA(I2589)=1,L2589*1,IF(COUNTA(J2589)=1,L2589*1,"ERROR"))))</f>
        <v/>
      </c>
      <c r="N2589" s="22" t="str">
        <f t="shared" si="400"/>
        <v xml:space="preserve"> </v>
      </c>
      <c r="O2589" s="22" t="str">
        <f t="shared" si="399"/>
        <v/>
      </c>
      <c r="P2589" s="22" t="str">
        <f t="shared" si="401"/>
        <v/>
      </c>
      <c r="Q2589" s="22" t="str">
        <f t="shared" si="398"/>
        <v>D2</v>
      </c>
    </row>
    <row r="2590" spans="1:17" x14ac:dyDescent="0.25">
      <c r="A2590" s="125" t="str">
        <f t="shared" si="395"/>
        <v/>
      </c>
      <c r="B2590" s="123" t="str">
        <f t="shared" si="396"/>
        <v/>
      </c>
      <c r="C2590" s="125" t="str">
        <f t="shared" si="397"/>
        <v/>
      </c>
      <c r="D2590" s="42"/>
      <c r="E2590" s="23" t="str">
        <f>IF(D2590="","",VLOOKUP(D2590,MASTERLIST!$A:$E,3,FALSE))</f>
        <v/>
      </c>
      <c r="F2590" s="23" t="str">
        <f>IF(D2590="","",VLOOKUP(D2590,MASTERLIST!$A:$E,4,FALSE))</f>
        <v/>
      </c>
      <c r="G2590" s="23" t="str">
        <f>IF(D2590="","",VLOOKUP(D2590,MASTERLIST!$A:$E,5,FALSE))</f>
        <v/>
      </c>
      <c r="H2590" s="23" t="str">
        <f>IF(D2590="","",VLOOKUP(D2590,MASTERLIST!$A:$E,2,FALSE))</f>
        <v/>
      </c>
      <c r="I2590" s="42"/>
      <c r="J2590" s="42"/>
      <c r="K2590" s="42"/>
      <c r="L2590" s="41" t="str">
        <f t="shared" si="402"/>
        <v/>
      </c>
      <c r="M2590" s="41" t="str">
        <f t="shared" si="403"/>
        <v/>
      </c>
      <c r="N2590" s="22" t="str">
        <f t="shared" si="400"/>
        <v xml:space="preserve"> </v>
      </c>
      <c r="O2590" s="22" t="str">
        <f t="shared" si="399"/>
        <v/>
      </c>
      <c r="P2590" s="22" t="str">
        <f t="shared" si="401"/>
        <v/>
      </c>
      <c r="Q2590" s="22" t="str">
        <f t="shared" si="398"/>
        <v>D2</v>
      </c>
    </row>
    <row r="2591" spans="1:17" x14ac:dyDescent="0.25">
      <c r="A2591" s="125" t="str">
        <f t="shared" si="395"/>
        <v/>
      </c>
      <c r="B2591" s="123" t="str">
        <f t="shared" si="396"/>
        <v/>
      </c>
      <c r="C2591" s="125" t="str">
        <f t="shared" si="397"/>
        <v/>
      </c>
      <c r="D2591" s="42"/>
      <c r="E2591" s="23" t="str">
        <f>IF(D2591="","",VLOOKUP(D2591,MASTERLIST!$A:$E,3,FALSE))</f>
        <v/>
      </c>
      <c r="F2591" s="23" t="str">
        <f>IF(D2591="","",VLOOKUP(D2591,MASTERLIST!$A:$E,4,FALSE))</f>
        <v/>
      </c>
      <c r="G2591" s="23" t="str">
        <f>IF(D2591="","",VLOOKUP(D2591,MASTERLIST!$A:$E,5,FALSE))</f>
        <v/>
      </c>
      <c r="H2591" s="23" t="str">
        <f>IF(D2591="","",VLOOKUP(D2591,MASTERLIST!$A:$E,2,FALSE))</f>
        <v/>
      </c>
      <c r="I2591" s="42"/>
      <c r="J2591" s="42"/>
      <c r="K2591" s="42"/>
      <c r="L2591" s="41" t="str">
        <f t="shared" si="402"/>
        <v/>
      </c>
      <c r="M2591" s="41" t="str">
        <f t="shared" si="403"/>
        <v/>
      </c>
      <c r="N2591" s="22" t="str">
        <f t="shared" si="400"/>
        <v xml:space="preserve"> </v>
      </c>
      <c r="O2591" s="22" t="str">
        <f t="shared" si="399"/>
        <v/>
      </c>
      <c r="P2591" s="22" t="str">
        <f t="shared" si="401"/>
        <v/>
      </c>
      <c r="Q2591" s="22" t="str">
        <f t="shared" si="398"/>
        <v>D2</v>
      </c>
    </row>
    <row r="2592" spans="1:17" x14ac:dyDescent="0.25">
      <c r="A2592" s="125" t="str">
        <f t="shared" si="395"/>
        <v/>
      </c>
      <c r="B2592" s="123" t="str">
        <f t="shared" si="396"/>
        <v/>
      </c>
      <c r="C2592" s="125" t="str">
        <f t="shared" si="397"/>
        <v/>
      </c>
      <c r="D2592" s="42"/>
      <c r="E2592" s="23" t="str">
        <f>IF(D2592="","",VLOOKUP(D2592,MASTERLIST!$A:$E,3,FALSE))</f>
        <v/>
      </c>
      <c r="F2592" s="23" t="str">
        <f>IF(D2592="","",VLOOKUP(D2592,MASTERLIST!$A:$E,4,FALSE))</f>
        <v/>
      </c>
      <c r="G2592" s="23" t="str">
        <f>IF(D2592="","",VLOOKUP(D2592,MASTERLIST!$A:$E,5,FALSE))</f>
        <v/>
      </c>
      <c r="H2592" s="23" t="str">
        <f>IF(D2592="","",VLOOKUP(D2592,MASTERLIST!$A:$E,2,FALSE))</f>
        <v/>
      </c>
      <c r="I2592" s="42"/>
      <c r="J2592" s="42"/>
      <c r="K2592" s="42"/>
      <c r="L2592" s="41" t="str">
        <f t="shared" si="402"/>
        <v/>
      </c>
      <c r="M2592" s="41" t="str">
        <f t="shared" si="403"/>
        <v/>
      </c>
      <c r="N2592" s="22" t="str">
        <f t="shared" si="400"/>
        <v xml:space="preserve"> </v>
      </c>
      <c r="O2592" s="22" t="str">
        <f t="shared" si="399"/>
        <v/>
      </c>
      <c r="P2592" s="22" t="str">
        <f t="shared" si="401"/>
        <v/>
      </c>
      <c r="Q2592" s="22" t="str">
        <f t="shared" si="398"/>
        <v>D2</v>
      </c>
    </row>
    <row r="2593" spans="1:17" x14ac:dyDescent="0.25">
      <c r="A2593" s="125" t="str">
        <f t="shared" si="395"/>
        <v/>
      </c>
      <c r="B2593" s="123" t="str">
        <f t="shared" si="396"/>
        <v/>
      </c>
      <c r="C2593" s="125" t="str">
        <f t="shared" si="397"/>
        <v/>
      </c>
      <c r="D2593" s="42"/>
      <c r="E2593" s="23" t="str">
        <f>IF(D2593="","",VLOOKUP(D2593,MASTERLIST!$A:$E,3,FALSE))</f>
        <v/>
      </c>
      <c r="F2593" s="23" t="str">
        <f>IF(D2593="","",VLOOKUP(D2593,MASTERLIST!$A:$E,4,FALSE))</f>
        <v/>
      </c>
      <c r="G2593" s="23" t="str">
        <f>IF(D2593="","",VLOOKUP(D2593,MASTERLIST!$A:$E,5,FALSE))</f>
        <v/>
      </c>
      <c r="H2593" s="23" t="str">
        <f>IF(D2593="","",VLOOKUP(D2593,MASTERLIST!$A:$E,2,FALSE))</f>
        <v/>
      </c>
      <c r="I2593" s="42"/>
      <c r="J2593" s="42"/>
      <c r="K2593" s="42"/>
      <c r="L2593" s="41" t="str">
        <f t="shared" si="402"/>
        <v/>
      </c>
      <c r="M2593" s="41" t="str">
        <f t="shared" si="403"/>
        <v/>
      </c>
      <c r="N2593" s="22" t="str">
        <f t="shared" si="400"/>
        <v xml:space="preserve"> </v>
      </c>
      <c r="O2593" s="22" t="str">
        <f t="shared" si="399"/>
        <v/>
      </c>
      <c r="P2593" s="22" t="str">
        <f t="shared" si="401"/>
        <v/>
      </c>
      <c r="Q2593" s="22" t="str">
        <f t="shared" si="398"/>
        <v>D2</v>
      </c>
    </row>
    <row r="2594" spans="1:17" x14ac:dyDescent="0.25">
      <c r="A2594" s="125" t="str">
        <f t="shared" si="395"/>
        <v/>
      </c>
      <c r="B2594" s="123" t="str">
        <f t="shared" si="396"/>
        <v/>
      </c>
      <c r="C2594" s="125" t="str">
        <f t="shared" si="397"/>
        <v/>
      </c>
      <c r="D2594" s="42"/>
      <c r="E2594" s="23" t="str">
        <f>IF(D2594="","",VLOOKUP(D2594,MASTERLIST!$A:$E,3,FALSE))</f>
        <v/>
      </c>
      <c r="F2594" s="23" t="str">
        <f>IF(D2594="","",VLOOKUP(D2594,MASTERLIST!$A:$E,4,FALSE))</f>
        <v/>
      </c>
      <c r="G2594" s="23" t="str">
        <f>IF(D2594="","",VLOOKUP(D2594,MASTERLIST!$A:$E,5,FALSE))</f>
        <v/>
      </c>
      <c r="H2594" s="23" t="str">
        <f>IF(D2594="","",VLOOKUP(D2594,MASTERLIST!$A:$E,2,FALSE))</f>
        <v/>
      </c>
      <c r="I2594" s="42"/>
      <c r="J2594" s="42"/>
      <c r="K2594" s="42"/>
      <c r="L2594" s="41" t="str">
        <f t="shared" si="402"/>
        <v/>
      </c>
      <c r="M2594" s="41" t="str">
        <f t="shared" si="403"/>
        <v/>
      </c>
      <c r="N2594" s="22" t="str">
        <f t="shared" si="400"/>
        <v xml:space="preserve"> </v>
      </c>
      <c r="O2594" s="22" t="str">
        <f t="shared" si="399"/>
        <v/>
      </c>
      <c r="P2594" s="22" t="str">
        <f t="shared" si="401"/>
        <v/>
      </c>
      <c r="Q2594" s="22" t="str">
        <f t="shared" si="398"/>
        <v>D2</v>
      </c>
    </row>
    <row r="2595" spans="1:17" x14ac:dyDescent="0.25">
      <c r="A2595" s="125" t="str">
        <f t="shared" si="395"/>
        <v/>
      </c>
      <c r="B2595" s="123" t="str">
        <f t="shared" si="396"/>
        <v/>
      </c>
      <c r="C2595" s="125" t="str">
        <f t="shared" si="397"/>
        <v/>
      </c>
      <c r="D2595" s="42"/>
      <c r="E2595" s="23" t="str">
        <f>IF(D2595="","",VLOOKUP(D2595,MASTERLIST!$A:$E,3,FALSE))</f>
        <v/>
      </c>
      <c r="F2595" s="23" t="str">
        <f>IF(D2595="","",VLOOKUP(D2595,MASTERLIST!$A:$E,4,FALSE))</f>
        <v/>
      </c>
      <c r="G2595" s="23" t="str">
        <f>IF(D2595="","",VLOOKUP(D2595,MASTERLIST!$A:$E,5,FALSE))</f>
        <v/>
      </c>
      <c r="H2595" s="23" t="str">
        <f>IF(D2595="","",VLOOKUP(D2595,MASTERLIST!$A:$E,2,FALSE))</f>
        <v/>
      </c>
      <c r="I2595" s="42"/>
      <c r="J2595" s="42"/>
      <c r="K2595" s="42"/>
      <c r="L2595" s="41" t="str">
        <f t="shared" si="402"/>
        <v/>
      </c>
      <c r="M2595" s="41" t="str">
        <f t="shared" si="403"/>
        <v/>
      </c>
      <c r="N2595" s="22" t="str">
        <f t="shared" si="400"/>
        <v xml:space="preserve"> </v>
      </c>
      <c r="O2595" s="22" t="str">
        <f t="shared" si="399"/>
        <v/>
      </c>
      <c r="P2595" s="22" t="str">
        <f t="shared" si="401"/>
        <v/>
      </c>
      <c r="Q2595" s="22" t="str">
        <f t="shared" si="398"/>
        <v>D2</v>
      </c>
    </row>
    <row r="2596" spans="1:17" x14ac:dyDescent="0.25">
      <c r="A2596" s="125" t="str">
        <f t="shared" ref="A2596:A2659" si="404">IF(D2596="","",A2595)</f>
        <v/>
      </c>
      <c r="B2596" s="123" t="str">
        <f t="shared" ref="B2596:B2659" si="405">IF(D2596="","",B2595)</f>
        <v/>
      </c>
      <c r="C2596" s="125" t="str">
        <f t="shared" ref="C2596:C2659" si="406">IF(D2596="","",C2595)</f>
        <v/>
      </c>
      <c r="D2596" s="42"/>
      <c r="E2596" s="23" t="str">
        <f>IF(D2596="","",VLOOKUP(D2596,MASTERLIST!$A:$E,3,FALSE))</f>
        <v/>
      </c>
      <c r="F2596" s="23" t="str">
        <f>IF(D2596="","",VLOOKUP(D2596,MASTERLIST!$A:$E,4,FALSE))</f>
        <v/>
      </c>
      <c r="G2596" s="23" t="str">
        <f>IF(D2596="","",VLOOKUP(D2596,MASTERLIST!$A:$E,5,FALSE))</f>
        <v/>
      </c>
      <c r="H2596" s="23" t="str">
        <f>IF(D2596="","",VLOOKUP(D2596,MASTERLIST!$A:$E,2,FALSE))</f>
        <v/>
      </c>
      <c r="I2596" s="42"/>
      <c r="J2596" s="42"/>
      <c r="K2596" s="42"/>
      <c r="L2596" s="41" t="str">
        <f t="shared" si="402"/>
        <v/>
      </c>
      <c r="M2596" s="41" t="str">
        <f t="shared" si="403"/>
        <v/>
      </c>
      <c r="N2596" s="22" t="str">
        <f t="shared" si="400"/>
        <v xml:space="preserve"> </v>
      </c>
      <c r="O2596" s="22" t="str">
        <f t="shared" si="399"/>
        <v/>
      </c>
      <c r="P2596" s="22" t="str">
        <f t="shared" si="401"/>
        <v/>
      </c>
      <c r="Q2596" s="22" t="str">
        <f t="shared" si="398"/>
        <v>D2</v>
      </c>
    </row>
    <row r="2597" spans="1:17" x14ac:dyDescent="0.25">
      <c r="A2597" s="125" t="str">
        <f t="shared" si="404"/>
        <v/>
      </c>
      <c r="B2597" s="123" t="str">
        <f t="shared" si="405"/>
        <v/>
      </c>
      <c r="C2597" s="125" t="str">
        <f t="shared" si="406"/>
        <v/>
      </c>
      <c r="D2597" s="42"/>
      <c r="E2597" s="23" t="str">
        <f>IF(D2597="","",VLOOKUP(D2597,MASTERLIST!$A:$E,3,FALSE))</f>
        <v/>
      </c>
      <c r="F2597" s="23" t="str">
        <f>IF(D2597="","",VLOOKUP(D2597,MASTERLIST!$A:$E,4,FALSE))</f>
        <v/>
      </c>
      <c r="G2597" s="23" t="str">
        <f>IF(D2597="","",VLOOKUP(D2597,MASTERLIST!$A:$E,5,FALSE))</f>
        <v/>
      </c>
      <c r="H2597" s="23" t="str">
        <f>IF(D2597="","",VLOOKUP(D2597,MASTERLIST!$A:$E,2,FALSE))</f>
        <v/>
      </c>
      <c r="I2597" s="42"/>
      <c r="J2597" s="42"/>
      <c r="K2597" s="42"/>
      <c r="L2597" s="41" t="str">
        <f t="shared" si="402"/>
        <v/>
      </c>
      <c r="M2597" s="41" t="str">
        <f t="shared" si="403"/>
        <v/>
      </c>
      <c r="N2597" s="22" t="str">
        <f t="shared" si="400"/>
        <v xml:space="preserve"> </v>
      </c>
      <c r="O2597" s="22" t="str">
        <f t="shared" si="399"/>
        <v/>
      </c>
      <c r="P2597" s="22" t="str">
        <f t="shared" si="401"/>
        <v/>
      </c>
      <c r="Q2597" s="22" t="str">
        <f t="shared" si="398"/>
        <v>D2</v>
      </c>
    </row>
    <row r="2598" spans="1:17" x14ac:dyDescent="0.25">
      <c r="A2598" s="125" t="str">
        <f t="shared" si="404"/>
        <v/>
      </c>
      <c r="B2598" s="123" t="str">
        <f t="shared" si="405"/>
        <v/>
      </c>
      <c r="C2598" s="125" t="str">
        <f t="shared" si="406"/>
        <v/>
      </c>
      <c r="D2598" s="42"/>
      <c r="E2598" s="23" t="str">
        <f>IF(D2598="","",VLOOKUP(D2598,MASTERLIST!$A:$E,3,FALSE))</f>
        <v/>
      </c>
      <c r="F2598" s="23" t="str">
        <f>IF(D2598="","",VLOOKUP(D2598,MASTERLIST!$A:$E,4,FALSE))</f>
        <v/>
      </c>
      <c r="G2598" s="23" t="str">
        <f>IF(D2598="","",VLOOKUP(D2598,MASTERLIST!$A:$E,5,FALSE))</f>
        <v/>
      </c>
      <c r="H2598" s="23" t="str">
        <f>IF(D2598="","",VLOOKUP(D2598,MASTERLIST!$A:$E,2,FALSE))</f>
        <v/>
      </c>
      <c r="I2598" s="42"/>
      <c r="J2598" s="42"/>
      <c r="K2598" s="42"/>
      <c r="L2598" s="41" t="str">
        <f t="shared" si="402"/>
        <v/>
      </c>
      <c r="M2598" s="41" t="str">
        <f t="shared" si="403"/>
        <v/>
      </c>
      <c r="N2598" s="22" t="str">
        <f t="shared" si="400"/>
        <v xml:space="preserve"> </v>
      </c>
      <c r="O2598" s="22" t="str">
        <f t="shared" si="399"/>
        <v/>
      </c>
      <c r="P2598" s="22" t="str">
        <f t="shared" si="401"/>
        <v/>
      </c>
      <c r="Q2598" s="22" t="str">
        <f t="shared" si="398"/>
        <v>D2</v>
      </c>
    </row>
    <row r="2599" spans="1:17" x14ac:dyDescent="0.25">
      <c r="A2599" s="125" t="str">
        <f t="shared" si="404"/>
        <v/>
      </c>
      <c r="B2599" s="123" t="str">
        <f t="shared" si="405"/>
        <v/>
      </c>
      <c r="C2599" s="125" t="str">
        <f t="shared" si="406"/>
        <v/>
      </c>
      <c r="D2599" s="42"/>
      <c r="E2599" s="23" t="str">
        <f>IF(D2599="","",VLOOKUP(D2599,MASTERLIST!$A:$E,3,FALSE))</f>
        <v/>
      </c>
      <c r="F2599" s="23" t="str">
        <f>IF(D2599="","",VLOOKUP(D2599,MASTERLIST!$A:$E,4,FALSE))</f>
        <v/>
      </c>
      <c r="G2599" s="23" t="str">
        <f>IF(D2599="","",VLOOKUP(D2599,MASTERLIST!$A:$E,5,FALSE))</f>
        <v/>
      </c>
      <c r="H2599" s="23" t="str">
        <f>IF(D2599="","",VLOOKUP(D2599,MASTERLIST!$A:$E,2,FALSE))</f>
        <v/>
      </c>
      <c r="I2599" s="42"/>
      <c r="J2599" s="42"/>
      <c r="K2599" s="42"/>
      <c r="L2599" s="41" t="str">
        <f t="shared" si="402"/>
        <v/>
      </c>
      <c r="M2599" s="41" t="str">
        <f t="shared" si="403"/>
        <v/>
      </c>
      <c r="N2599" s="22" t="str">
        <f t="shared" si="400"/>
        <v xml:space="preserve"> </v>
      </c>
      <c r="O2599" s="22" t="str">
        <f t="shared" si="399"/>
        <v/>
      </c>
      <c r="P2599" s="22" t="str">
        <f t="shared" si="401"/>
        <v/>
      </c>
      <c r="Q2599" s="22" t="str">
        <f t="shared" si="398"/>
        <v>D2</v>
      </c>
    </row>
    <row r="2600" spans="1:17" x14ac:dyDescent="0.25">
      <c r="A2600" s="125" t="str">
        <f t="shared" si="404"/>
        <v/>
      </c>
      <c r="B2600" s="123" t="str">
        <f t="shared" si="405"/>
        <v/>
      </c>
      <c r="C2600" s="125" t="str">
        <f t="shared" si="406"/>
        <v/>
      </c>
      <c r="D2600" s="42"/>
      <c r="E2600" s="23" t="str">
        <f>IF(D2600="","",VLOOKUP(D2600,MASTERLIST!$A:$E,3,FALSE))</f>
        <v/>
      </c>
      <c r="F2600" s="23" t="str">
        <f>IF(D2600="","",VLOOKUP(D2600,MASTERLIST!$A:$E,4,FALSE))</f>
        <v/>
      </c>
      <c r="G2600" s="23" t="str">
        <f>IF(D2600="","",VLOOKUP(D2600,MASTERLIST!$A:$E,5,FALSE))</f>
        <v/>
      </c>
      <c r="H2600" s="23" t="str">
        <f>IF(D2600="","",VLOOKUP(D2600,MASTERLIST!$A:$E,2,FALSE))</f>
        <v/>
      </c>
      <c r="I2600" s="42"/>
      <c r="J2600" s="42"/>
      <c r="K2600" s="42"/>
      <c r="L2600" s="41" t="str">
        <f t="shared" si="402"/>
        <v/>
      </c>
      <c r="M2600" s="41" t="str">
        <f t="shared" si="403"/>
        <v/>
      </c>
      <c r="N2600" s="22" t="str">
        <f t="shared" si="400"/>
        <v xml:space="preserve"> </v>
      </c>
      <c r="O2600" s="22" t="str">
        <f t="shared" si="399"/>
        <v/>
      </c>
      <c r="P2600" s="22" t="str">
        <f t="shared" si="401"/>
        <v/>
      </c>
      <c r="Q2600" s="22" t="str">
        <f t="shared" si="398"/>
        <v>D2</v>
      </c>
    </row>
    <row r="2601" spans="1:17" x14ac:dyDescent="0.25">
      <c r="A2601" s="125" t="str">
        <f t="shared" si="404"/>
        <v/>
      </c>
      <c r="B2601" s="123" t="str">
        <f t="shared" si="405"/>
        <v/>
      </c>
      <c r="C2601" s="125" t="str">
        <f t="shared" si="406"/>
        <v/>
      </c>
      <c r="D2601" s="42"/>
      <c r="E2601" s="23" t="str">
        <f>IF(D2601="","",VLOOKUP(D2601,MASTERLIST!$A:$E,3,FALSE))</f>
        <v/>
      </c>
      <c r="F2601" s="23" t="str">
        <f>IF(D2601="","",VLOOKUP(D2601,MASTERLIST!$A:$E,4,FALSE))</f>
        <v/>
      </c>
      <c r="G2601" s="23" t="str">
        <f>IF(D2601="","",VLOOKUP(D2601,MASTERLIST!$A:$E,5,FALSE))</f>
        <v/>
      </c>
      <c r="H2601" s="23" t="str">
        <f>IF(D2601="","",VLOOKUP(D2601,MASTERLIST!$A:$E,2,FALSE))</f>
        <v/>
      </c>
      <c r="I2601" s="42"/>
      <c r="J2601" s="42"/>
      <c r="K2601" s="42"/>
      <c r="L2601" s="41" t="str">
        <f t="shared" si="402"/>
        <v/>
      </c>
      <c r="M2601" s="41" t="str">
        <f t="shared" si="403"/>
        <v/>
      </c>
      <c r="N2601" s="22" t="str">
        <f t="shared" si="400"/>
        <v xml:space="preserve"> </v>
      </c>
      <c r="O2601" s="22" t="str">
        <f t="shared" si="399"/>
        <v/>
      </c>
      <c r="P2601" s="22" t="str">
        <f t="shared" si="401"/>
        <v/>
      </c>
      <c r="Q2601" s="22" t="str">
        <f t="shared" si="398"/>
        <v>D2</v>
      </c>
    </row>
    <row r="2602" spans="1:17" x14ac:dyDescent="0.25">
      <c r="A2602" s="125" t="str">
        <f t="shared" si="404"/>
        <v/>
      </c>
      <c r="B2602" s="123" t="str">
        <f t="shared" si="405"/>
        <v/>
      </c>
      <c r="C2602" s="125" t="str">
        <f t="shared" si="406"/>
        <v/>
      </c>
      <c r="D2602" s="42"/>
      <c r="E2602" s="23" t="str">
        <f>IF(D2602="","",VLOOKUP(D2602,MASTERLIST!$A:$E,3,FALSE))</f>
        <v/>
      </c>
      <c r="F2602" s="23" t="str">
        <f>IF(D2602="","",VLOOKUP(D2602,MASTERLIST!$A:$E,4,FALSE))</f>
        <v/>
      </c>
      <c r="G2602" s="23" t="str">
        <f>IF(D2602="","",VLOOKUP(D2602,MASTERLIST!$A:$E,5,FALSE))</f>
        <v/>
      </c>
      <c r="H2602" s="23" t="str">
        <f>IF(D2602="","",VLOOKUP(D2602,MASTERLIST!$A:$E,2,FALSE))</f>
        <v/>
      </c>
      <c r="I2602" s="42"/>
      <c r="J2602" s="42"/>
      <c r="K2602" s="42"/>
      <c r="L2602" s="41" t="str">
        <f t="shared" si="402"/>
        <v/>
      </c>
      <c r="M2602" s="41" t="str">
        <f t="shared" si="403"/>
        <v/>
      </c>
      <c r="N2602" s="22" t="str">
        <f t="shared" si="400"/>
        <v xml:space="preserve"> </v>
      </c>
      <c r="O2602" s="22" t="str">
        <f t="shared" si="399"/>
        <v/>
      </c>
      <c r="P2602" s="22" t="str">
        <f t="shared" si="401"/>
        <v/>
      </c>
      <c r="Q2602" s="22" t="str">
        <f t="shared" si="398"/>
        <v>D2</v>
      </c>
    </row>
    <row r="2603" spans="1:17" x14ac:dyDescent="0.25">
      <c r="A2603" s="125" t="str">
        <f t="shared" si="404"/>
        <v/>
      </c>
      <c r="B2603" s="123" t="str">
        <f t="shared" si="405"/>
        <v/>
      </c>
      <c r="C2603" s="125" t="str">
        <f t="shared" si="406"/>
        <v/>
      </c>
      <c r="D2603" s="42"/>
      <c r="E2603" s="23" t="str">
        <f>IF(D2603="","",VLOOKUP(D2603,MASTERLIST!$A:$E,3,FALSE))</f>
        <v/>
      </c>
      <c r="F2603" s="23" t="str">
        <f>IF(D2603="","",VLOOKUP(D2603,MASTERLIST!$A:$E,4,FALSE))</f>
        <v/>
      </c>
      <c r="G2603" s="23" t="str">
        <f>IF(D2603="","",VLOOKUP(D2603,MASTERLIST!$A:$E,5,FALSE))</f>
        <v/>
      </c>
      <c r="H2603" s="23" t="str">
        <f>IF(D2603="","",VLOOKUP(D2603,MASTERLIST!$A:$E,2,FALSE))</f>
        <v/>
      </c>
      <c r="I2603" s="42"/>
      <c r="J2603" s="42"/>
      <c r="K2603" s="42"/>
      <c r="L2603" s="41" t="str">
        <f t="shared" si="402"/>
        <v/>
      </c>
      <c r="M2603" s="41" t="str">
        <f t="shared" si="403"/>
        <v/>
      </c>
      <c r="N2603" s="22" t="str">
        <f t="shared" si="400"/>
        <v xml:space="preserve"> </v>
      </c>
      <c r="O2603" s="22" t="str">
        <f t="shared" si="399"/>
        <v/>
      </c>
      <c r="P2603" s="22" t="str">
        <f t="shared" si="401"/>
        <v/>
      </c>
      <c r="Q2603" s="22" t="str">
        <f t="shared" si="398"/>
        <v>D2</v>
      </c>
    </row>
    <row r="2604" spans="1:17" x14ac:dyDescent="0.25">
      <c r="A2604" s="125" t="str">
        <f t="shared" si="404"/>
        <v/>
      </c>
      <c r="B2604" s="123" t="str">
        <f t="shared" si="405"/>
        <v/>
      </c>
      <c r="C2604" s="125" t="str">
        <f t="shared" si="406"/>
        <v/>
      </c>
      <c r="D2604" s="42"/>
      <c r="E2604" s="23" t="str">
        <f>IF(D2604="","",VLOOKUP(D2604,MASTERLIST!$A:$E,3,FALSE))</f>
        <v/>
      </c>
      <c r="F2604" s="23" t="str">
        <f>IF(D2604="","",VLOOKUP(D2604,MASTERLIST!$A:$E,4,FALSE))</f>
        <v/>
      </c>
      <c r="G2604" s="23" t="str">
        <f>IF(D2604="","",VLOOKUP(D2604,MASTERLIST!$A:$E,5,FALSE))</f>
        <v/>
      </c>
      <c r="H2604" s="23" t="str">
        <f>IF(D2604="","",VLOOKUP(D2604,MASTERLIST!$A:$E,2,FALSE))</f>
        <v/>
      </c>
      <c r="I2604" s="42"/>
      <c r="J2604" s="42"/>
      <c r="K2604" s="42"/>
      <c r="L2604" s="41" t="str">
        <f t="shared" si="402"/>
        <v/>
      </c>
      <c r="M2604" s="41" t="str">
        <f t="shared" si="403"/>
        <v/>
      </c>
      <c r="N2604" s="22" t="str">
        <f t="shared" si="400"/>
        <v xml:space="preserve"> </v>
      </c>
      <c r="O2604" s="22" t="str">
        <f t="shared" si="399"/>
        <v/>
      </c>
      <c r="P2604" s="22" t="str">
        <f t="shared" si="401"/>
        <v/>
      </c>
      <c r="Q2604" s="22" t="str">
        <f t="shared" si="398"/>
        <v>D2</v>
      </c>
    </row>
    <row r="2605" spans="1:17" x14ac:dyDescent="0.25">
      <c r="A2605" s="125" t="str">
        <f t="shared" si="404"/>
        <v/>
      </c>
      <c r="B2605" s="123" t="str">
        <f t="shared" si="405"/>
        <v/>
      </c>
      <c r="C2605" s="125" t="str">
        <f t="shared" si="406"/>
        <v/>
      </c>
      <c r="D2605" s="42"/>
      <c r="E2605" s="23" t="str">
        <f>IF(D2605="","",VLOOKUP(D2605,MASTERLIST!$A:$E,3,FALSE))</f>
        <v/>
      </c>
      <c r="F2605" s="23" t="str">
        <f>IF(D2605="","",VLOOKUP(D2605,MASTERLIST!$A:$E,4,FALSE))</f>
        <v/>
      </c>
      <c r="G2605" s="23" t="str">
        <f>IF(D2605="","",VLOOKUP(D2605,MASTERLIST!$A:$E,5,FALSE))</f>
        <v/>
      </c>
      <c r="H2605" s="23" t="str">
        <f>IF(D2605="","",VLOOKUP(D2605,MASTERLIST!$A:$E,2,FALSE))</f>
        <v/>
      </c>
      <c r="I2605" s="42"/>
      <c r="J2605" s="42"/>
      <c r="K2605" s="42"/>
      <c r="L2605" s="41" t="str">
        <f t="shared" si="402"/>
        <v/>
      </c>
      <c r="M2605" s="41" t="str">
        <f t="shared" si="403"/>
        <v/>
      </c>
      <c r="N2605" s="22" t="str">
        <f t="shared" si="400"/>
        <v xml:space="preserve"> </v>
      </c>
      <c r="O2605" s="22" t="str">
        <f t="shared" si="399"/>
        <v/>
      </c>
      <c r="P2605" s="22" t="str">
        <f t="shared" si="401"/>
        <v/>
      </c>
      <c r="Q2605" s="22" t="str">
        <f t="shared" si="398"/>
        <v>D2</v>
      </c>
    </row>
    <row r="2606" spans="1:17" x14ac:dyDescent="0.25">
      <c r="A2606" s="125" t="str">
        <f t="shared" si="404"/>
        <v/>
      </c>
      <c r="B2606" s="123" t="str">
        <f t="shared" si="405"/>
        <v/>
      </c>
      <c r="C2606" s="125" t="str">
        <f t="shared" si="406"/>
        <v/>
      </c>
      <c r="D2606" s="42"/>
      <c r="E2606" s="23" t="str">
        <f>IF(D2606="","",VLOOKUP(D2606,MASTERLIST!$A:$E,3,FALSE))</f>
        <v/>
      </c>
      <c r="F2606" s="23" t="str">
        <f>IF(D2606="","",VLOOKUP(D2606,MASTERLIST!$A:$E,4,FALSE))</f>
        <v/>
      </c>
      <c r="G2606" s="23" t="str">
        <f>IF(D2606="","",VLOOKUP(D2606,MASTERLIST!$A:$E,5,FALSE))</f>
        <v/>
      </c>
      <c r="H2606" s="23" t="str">
        <f>IF(D2606="","",VLOOKUP(D2606,MASTERLIST!$A:$E,2,FALSE))</f>
        <v/>
      </c>
      <c r="I2606" s="42"/>
      <c r="J2606" s="42"/>
      <c r="K2606" s="42"/>
      <c r="L2606" s="41" t="str">
        <f t="shared" si="402"/>
        <v/>
      </c>
      <c r="M2606" s="41" t="str">
        <f t="shared" si="403"/>
        <v/>
      </c>
      <c r="N2606" s="22" t="str">
        <f t="shared" si="400"/>
        <v xml:space="preserve"> </v>
      </c>
      <c r="O2606" s="22" t="str">
        <f t="shared" si="399"/>
        <v/>
      </c>
      <c r="P2606" s="22" t="str">
        <f t="shared" si="401"/>
        <v/>
      </c>
      <c r="Q2606" s="22" t="str">
        <f t="shared" si="398"/>
        <v>D2</v>
      </c>
    </row>
    <row r="2607" spans="1:17" x14ac:dyDescent="0.25">
      <c r="A2607" s="125" t="str">
        <f t="shared" si="404"/>
        <v/>
      </c>
      <c r="B2607" s="123" t="str">
        <f t="shared" si="405"/>
        <v/>
      </c>
      <c r="C2607" s="125" t="str">
        <f t="shared" si="406"/>
        <v/>
      </c>
      <c r="D2607" s="42"/>
      <c r="E2607" s="23" t="str">
        <f>IF(D2607="","",VLOOKUP(D2607,MASTERLIST!$A:$E,3,FALSE))</f>
        <v/>
      </c>
      <c r="F2607" s="23" t="str">
        <f>IF(D2607="","",VLOOKUP(D2607,MASTERLIST!$A:$E,4,FALSE))</f>
        <v/>
      </c>
      <c r="G2607" s="23" t="str">
        <f>IF(D2607="","",VLOOKUP(D2607,MASTERLIST!$A:$E,5,FALSE))</f>
        <v/>
      </c>
      <c r="H2607" s="23" t="str">
        <f>IF(D2607="","",VLOOKUP(D2607,MASTERLIST!$A:$E,2,FALSE))</f>
        <v/>
      </c>
      <c r="I2607" s="42"/>
      <c r="J2607" s="42"/>
      <c r="K2607" s="42"/>
      <c r="L2607" s="41" t="str">
        <f t="shared" si="402"/>
        <v/>
      </c>
      <c r="M2607" s="41" t="str">
        <f t="shared" si="403"/>
        <v/>
      </c>
      <c r="N2607" s="22" t="str">
        <f t="shared" si="400"/>
        <v xml:space="preserve"> </v>
      </c>
      <c r="O2607" s="22" t="str">
        <f t="shared" si="399"/>
        <v/>
      </c>
      <c r="P2607" s="22" t="str">
        <f t="shared" si="401"/>
        <v/>
      </c>
      <c r="Q2607" s="22" t="str">
        <f t="shared" si="398"/>
        <v>D2</v>
      </c>
    </row>
    <row r="2608" spans="1:17" x14ac:dyDescent="0.25">
      <c r="A2608" s="125" t="str">
        <f t="shared" si="404"/>
        <v/>
      </c>
      <c r="B2608" s="123" t="str">
        <f t="shared" si="405"/>
        <v/>
      </c>
      <c r="C2608" s="125" t="str">
        <f t="shared" si="406"/>
        <v/>
      </c>
      <c r="D2608" s="42"/>
      <c r="E2608" s="23" t="str">
        <f>IF(D2608="","",VLOOKUP(D2608,MASTERLIST!$A:$E,3,FALSE))</f>
        <v/>
      </c>
      <c r="F2608" s="23" t="str">
        <f>IF(D2608="","",VLOOKUP(D2608,MASTERLIST!$A:$E,4,FALSE))</f>
        <v/>
      </c>
      <c r="G2608" s="23" t="str">
        <f>IF(D2608="","",VLOOKUP(D2608,MASTERLIST!$A:$E,5,FALSE))</f>
        <v/>
      </c>
      <c r="H2608" s="23" t="str">
        <f>IF(D2608="","",VLOOKUP(D2608,MASTERLIST!$A:$E,2,FALSE))</f>
        <v/>
      </c>
      <c r="I2608" s="42"/>
      <c r="J2608" s="42"/>
      <c r="K2608" s="42"/>
      <c r="L2608" s="41" t="str">
        <f t="shared" si="402"/>
        <v/>
      </c>
      <c r="M2608" s="41" t="str">
        <f t="shared" si="403"/>
        <v/>
      </c>
      <c r="N2608" s="22" t="str">
        <f t="shared" si="400"/>
        <v xml:space="preserve"> </v>
      </c>
      <c r="O2608" s="22" t="str">
        <f t="shared" si="399"/>
        <v/>
      </c>
      <c r="P2608" s="22" t="str">
        <f t="shared" si="401"/>
        <v/>
      </c>
      <c r="Q2608" s="22" t="str">
        <f t="shared" si="398"/>
        <v>D2</v>
      </c>
    </row>
    <row r="2609" spans="1:17" x14ac:dyDescent="0.25">
      <c r="A2609" s="125" t="str">
        <f t="shared" si="404"/>
        <v/>
      </c>
      <c r="B2609" s="123" t="str">
        <f t="shared" si="405"/>
        <v/>
      </c>
      <c r="C2609" s="125" t="str">
        <f t="shared" si="406"/>
        <v/>
      </c>
      <c r="D2609" s="42"/>
      <c r="E2609" s="23" t="str">
        <f>IF(D2609="","",VLOOKUP(D2609,MASTERLIST!$A:$E,3,FALSE))</f>
        <v/>
      </c>
      <c r="F2609" s="23" t="str">
        <f>IF(D2609="","",VLOOKUP(D2609,MASTERLIST!$A:$E,4,FALSE))</f>
        <v/>
      </c>
      <c r="G2609" s="23" t="str">
        <f>IF(D2609="","",VLOOKUP(D2609,MASTERLIST!$A:$E,5,FALSE))</f>
        <v/>
      </c>
      <c r="H2609" s="23" t="str">
        <f>IF(D2609="","",VLOOKUP(D2609,MASTERLIST!$A:$E,2,FALSE))</f>
        <v/>
      </c>
      <c r="I2609" s="42"/>
      <c r="J2609" s="42"/>
      <c r="K2609" s="42"/>
      <c r="L2609" s="41" t="str">
        <f t="shared" si="402"/>
        <v/>
      </c>
      <c r="M2609" s="41" t="str">
        <f t="shared" si="403"/>
        <v/>
      </c>
      <c r="N2609" s="22" t="str">
        <f t="shared" si="400"/>
        <v xml:space="preserve"> </v>
      </c>
      <c r="O2609" s="22" t="str">
        <f t="shared" si="399"/>
        <v/>
      </c>
      <c r="P2609" s="22" t="str">
        <f t="shared" si="401"/>
        <v/>
      </c>
      <c r="Q2609" s="22" t="str">
        <f t="shared" si="398"/>
        <v>D2</v>
      </c>
    </row>
    <row r="2610" spans="1:17" x14ac:dyDescent="0.25">
      <c r="A2610" s="125" t="str">
        <f t="shared" si="404"/>
        <v/>
      </c>
      <c r="B2610" s="123" t="str">
        <f t="shared" si="405"/>
        <v/>
      </c>
      <c r="C2610" s="125" t="str">
        <f t="shared" si="406"/>
        <v/>
      </c>
      <c r="D2610" s="42"/>
      <c r="E2610" s="23" t="str">
        <f>IF(D2610="","",VLOOKUP(D2610,MASTERLIST!$A:$E,3,FALSE))</f>
        <v/>
      </c>
      <c r="F2610" s="23" t="str">
        <f>IF(D2610="","",VLOOKUP(D2610,MASTERLIST!$A:$E,4,FALSE))</f>
        <v/>
      </c>
      <c r="G2610" s="23" t="str">
        <f>IF(D2610="","",VLOOKUP(D2610,MASTERLIST!$A:$E,5,FALSE))</f>
        <v/>
      </c>
      <c r="H2610" s="23" t="str">
        <f>IF(D2610="","",VLOOKUP(D2610,MASTERLIST!$A:$E,2,FALSE))</f>
        <v/>
      </c>
      <c r="I2610" s="42"/>
      <c r="J2610" s="42"/>
      <c r="K2610" s="42"/>
      <c r="L2610" s="41" t="str">
        <f t="shared" si="402"/>
        <v/>
      </c>
      <c r="M2610" s="41" t="str">
        <f t="shared" si="403"/>
        <v/>
      </c>
      <c r="N2610" s="22" t="str">
        <f t="shared" si="400"/>
        <v xml:space="preserve"> </v>
      </c>
      <c r="O2610" s="22" t="str">
        <f t="shared" si="399"/>
        <v/>
      </c>
      <c r="P2610" s="22" t="str">
        <f t="shared" si="401"/>
        <v/>
      </c>
      <c r="Q2610" s="22" t="str">
        <f t="shared" si="398"/>
        <v>D2</v>
      </c>
    </row>
    <row r="2611" spans="1:17" x14ac:dyDescent="0.25">
      <c r="A2611" s="125" t="str">
        <f t="shared" si="404"/>
        <v/>
      </c>
      <c r="B2611" s="123" t="str">
        <f t="shared" si="405"/>
        <v/>
      </c>
      <c r="C2611" s="125" t="str">
        <f t="shared" si="406"/>
        <v/>
      </c>
      <c r="D2611" s="42"/>
      <c r="E2611" s="23" t="str">
        <f>IF(D2611="","",VLOOKUP(D2611,MASTERLIST!$A:$E,3,FALSE))</f>
        <v/>
      </c>
      <c r="F2611" s="23" t="str">
        <f>IF(D2611="","",VLOOKUP(D2611,MASTERLIST!$A:$E,4,FALSE))</f>
        <v/>
      </c>
      <c r="G2611" s="23" t="str">
        <f>IF(D2611="","",VLOOKUP(D2611,MASTERLIST!$A:$E,5,FALSE))</f>
        <v/>
      </c>
      <c r="H2611" s="23" t="str">
        <f>IF(D2611="","",VLOOKUP(D2611,MASTERLIST!$A:$E,2,FALSE))</f>
        <v/>
      </c>
      <c r="I2611" s="42"/>
      <c r="J2611" s="42"/>
      <c r="K2611" s="42"/>
      <c r="L2611" s="41" t="str">
        <f t="shared" si="402"/>
        <v/>
      </c>
      <c r="M2611" s="41" t="str">
        <f t="shared" si="403"/>
        <v/>
      </c>
      <c r="N2611" s="22" t="str">
        <f t="shared" si="400"/>
        <v xml:space="preserve"> </v>
      </c>
      <c r="O2611" s="22" t="str">
        <f t="shared" si="399"/>
        <v/>
      </c>
      <c r="P2611" s="22" t="str">
        <f t="shared" si="401"/>
        <v/>
      </c>
      <c r="Q2611" s="22" t="str">
        <f t="shared" si="398"/>
        <v>D2</v>
      </c>
    </row>
    <row r="2612" spans="1:17" x14ac:dyDescent="0.25">
      <c r="A2612" s="125" t="str">
        <f t="shared" si="404"/>
        <v/>
      </c>
      <c r="B2612" s="123" t="str">
        <f t="shared" si="405"/>
        <v/>
      </c>
      <c r="C2612" s="125" t="str">
        <f t="shared" si="406"/>
        <v/>
      </c>
      <c r="D2612" s="42"/>
      <c r="E2612" s="23" t="str">
        <f>IF(D2612="","",VLOOKUP(D2612,MASTERLIST!$A:$E,3,FALSE))</f>
        <v/>
      </c>
      <c r="F2612" s="23" t="str">
        <f>IF(D2612="","",VLOOKUP(D2612,MASTERLIST!$A:$E,4,FALSE))</f>
        <v/>
      </c>
      <c r="G2612" s="23" t="str">
        <f>IF(D2612="","",VLOOKUP(D2612,MASTERLIST!$A:$E,5,FALSE))</f>
        <v/>
      </c>
      <c r="H2612" s="23" t="str">
        <f>IF(D2612="","",VLOOKUP(D2612,MASTERLIST!$A:$E,2,FALSE))</f>
        <v/>
      </c>
      <c r="I2612" s="42"/>
      <c r="J2612" s="42"/>
      <c r="K2612" s="42"/>
      <c r="L2612" s="41" t="str">
        <f t="shared" si="402"/>
        <v/>
      </c>
      <c r="M2612" s="41" t="str">
        <f t="shared" si="403"/>
        <v/>
      </c>
      <c r="N2612" s="22" t="str">
        <f t="shared" si="400"/>
        <v xml:space="preserve"> </v>
      </c>
      <c r="O2612" s="22" t="str">
        <f t="shared" si="399"/>
        <v/>
      </c>
      <c r="P2612" s="22" t="str">
        <f t="shared" si="401"/>
        <v/>
      </c>
      <c r="Q2612" s="22" t="str">
        <f t="shared" si="398"/>
        <v>D2</v>
      </c>
    </row>
    <row r="2613" spans="1:17" x14ac:dyDescent="0.25">
      <c r="A2613" s="125" t="str">
        <f t="shared" si="404"/>
        <v/>
      </c>
      <c r="B2613" s="123" t="str">
        <f t="shared" si="405"/>
        <v/>
      </c>
      <c r="C2613" s="125" t="str">
        <f t="shared" si="406"/>
        <v/>
      </c>
      <c r="D2613" s="42"/>
      <c r="E2613" s="23" t="str">
        <f>IF(D2613="","",VLOOKUP(D2613,MASTERLIST!$A:$E,3,FALSE))</f>
        <v/>
      </c>
      <c r="F2613" s="23" t="str">
        <f>IF(D2613="","",VLOOKUP(D2613,MASTERLIST!$A:$E,4,FALSE))</f>
        <v/>
      </c>
      <c r="G2613" s="23" t="str">
        <f>IF(D2613="","",VLOOKUP(D2613,MASTERLIST!$A:$E,5,FALSE))</f>
        <v/>
      </c>
      <c r="H2613" s="23" t="str">
        <f>IF(D2613="","",VLOOKUP(D2613,MASTERLIST!$A:$E,2,FALSE))</f>
        <v/>
      </c>
      <c r="I2613" s="42"/>
      <c r="J2613" s="42"/>
      <c r="K2613" s="42"/>
      <c r="L2613" s="41" t="str">
        <f t="shared" si="402"/>
        <v/>
      </c>
      <c r="M2613" s="41" t="str">
        <f t="shared" si="403"/>
        <v/>
      </c>
      <c r="N2613" s="22" t="str">
        <f t="shared" si="400"/>
        <v xml:space="preserve"> </v>
      </c>
      <c r="O2613" s="22" t="str">
        <f t="shared" si="399"/>
        <v/>
      </c>
      <c r="P2613" s="22" t="str">
        <f t="shared" si="401"/>
        <v/>
      </c>
      <c r="Q2613" s="22" t="str">
        <f t="shared" si="398"/>
        <v>D2</v>
      </c>
    </row>
    <row r="2614" spans="1:17" x14ac:dyDescent="0.25">
      <c r="A2614" s="125" t="str">
        <f t="shared" si="404"/>
        <v/>
      </c>
      <c r="B2614" s="123" t="str">
        <f t="shared" si="405"/>
        <v/>
      </c>
      <c r="C2614" s="125" t="str">
        <f t="shared" si="406"/>
        <v/>
      </c>
      <c r="D2614" s="42"/>
      <c r="E2614" s="23" t="str">
        <f>IF(D2614="","",VLOOKUP(D2614,MASTERLIST!$A:$E,3,FALSE))</f>
        <v/>
      </c>
      <c r="F2614" s="23" t="str">
        <f>IF(D2614="","",VLOOKUP(D2614,MASTERLIST!$A:$E,4,FALSE))</f>
        <v/>
      </c>
      <c r="G2614" s="23" t="str">
        <f>IF(D2614="","",VLOOKUP(D2614,MASTERLIST!$A:$E,5,FALSE))</f>
        <v/>
      </c>
      <c r="H2614" s="23" t="str">
        <f>IF(D2614="","",VLOOKUP(D2614,MASTERLIST!$A:$E,2,FALSE))</f>
        <v/>
      </c>
      <c r="I2614" s="42"/>
      <c r="J2614" s="42"/>
      <c r="K2614" s="42"/>
      <c r="L2614" s="41" t="str">
        <f t="shared" si="402"/>
        <v/>
      </c>
      <c r="M2614" s="41" t="str">
        <f t="shared" si="403"/>
        <v/>
      </c>
      <c r="N2614" s="22" t="str">
        <f t="shared" si="400"/>
        <v xml:space="preserve"> </v>
      </c>
      <c r="O2614" s="22" t="str">
        <f t="shared" si="399"/>
        <v/>
      </c>
      <c r="P2614" s="22" t="str">
        <f t="shared" si="401"/>
        <v/>
      </c>
      <c r="Q2614" s="22" t="str">
        <f t="shared" si="398"/>
        <v>D2</v>
      </c>
    </row>
    <row r="2615" spans="1:17" x14ac:dyDescent="0.25">
      <c r="A2615" s="125" t="str">
        <f t="shared" si="404"/>
        <v/>
      </c>
      <c r="B2615" s="123" t="str">
        <f t="shared" si="405"/>
        <v/>
      </c>
      <c r="C2615" s="125" t="str">
        <f t="shared" si="406"/>
        <v/>
      </c>
      <c r="D2615" s="42"/>
      <c r="E2615" s="23" t="str">
        <f>IF(D2615="","",VLOOKUP(D2615,MASTERLIST!$A:$E,3,FALSE))</f>
        <v/>
      </c>
      <c r="F2615" s="23" t="str">
        <f>IF(D2615="","",VLOOKUP(D2615,MASTERLIST!$A:$E,4,FALSE))</f>
        <v/>
      </c>
      <c r="G2615" s="23" t="str">
        <f>IF(D2615="","",VLOOKUP(D2615,MASTERLIST!$A:$E,5,FALSE))</f>
        <v/>
      </c>
      <c r="H2615" s="23" t="str">
        <f>IF(D2615="","",VLOOKUP(D2615,MASTERLIST!$A:$E,2,FALSE))</f>
        <v/>
      </c>
      <c r="I2615" s="42"/>
      <c r="J2615" s="42"/>
      <c r="K2615" s="42"/>
      <c r="L2615" s="41" t="str">
        <f t="shared" si="402"/>
        <v/>
      </c>
      <c r="M2615" s="41" t="str">
        <f t="shared" si="403"/>
        <v/>
      </c>
      <c r="N2615" s="22" t="str">
        <f t="shared" si="400"/>
        <v xml:space="preserve"> </v>
      </c>
      <c r="O2615" s="22" t="str">
        <f t="shared" si="399"/>
        <v/>
      </c>
      <c r="P2615" s="22" t="str">
        <f t="shared" si="401"/>
        <v/>
      </c>
      <c r="Q2615" s="22" t="str">
        <f t="shared" si="398"/>
        <v>D2</v>
      </c>
    </row>
    <row r="2616" spans="1:17" x14ac:dyDescent="0.25">
      <c r="A2616" s="125" t="str">
        <f t="shared" si="404"/>
        <v/>
      </c>
      <c r="B2616" s="123" t="str">
        <f t="shared" si="405"/>
        <v/>
      </c>
      <c r="C2616" s="125" t="str">
        <f t="shared" si="406"/>
        <v/>
      </c>
      <c r="D2616" s="42"/>
      <c r="E2616" s="23" t="str">
        <f>IF(D2616="","",VLOOKUP(D2616,MASTERLIST!$A:$E,3,FALSE))</f>
        <v/>
      </c>
      <c r="F2616" s="23" t="str">
        <f>IF(D2616="","",VLOOKUP(D2616,MASTERLIST!$A:$E,4,FALSE))</f>
        <v/>
      </c>
      <c r="G2616" s="23" t="str">
        <f>IF(D2616="","",VLOOKUP(D2616,MASTERLIST!$A:$E,5,FALSE))</f>
        <v/>
      </c>
      <c r="H2616" s="23" t="str">
        <f>IF(D2616="","",VLOOKUP(D2616,MASTERLIST!$A:$E,2,FALSE))</f>
        <v/>
      </c>
      <c r="I2616" s="42"/>
      <c r="J2616" s="42"/>
      <c r="K2616" s="42"/>
      <c r="L2616" s="41" t="str">
        <f t="shared" si="402"/>
        <v/>
      </c>
      <c r="M2616" s="41" t="str">
        <f t="shared" si="403"/>
        <v/>
      </c>
      <c r="N2616" s="22" t="str">
        <f t="shared" si="400"/>
        <v xml:space="preserve"> </v>
      </c>
      <c r="O2616" s="22" t="str">
        <f t="shared" si="399"/>
        <v/>
      </c>
      <c r="P2616" s="22" t="str">
        <f t="shared" si="401"/>
        <v/>
      </c>
      <c r="Q2616" s="22" t="str">
        <f t="shared" si="398"/>
        <v>D2</v>
      </c>
    </row>
    <row r="2617" spans="1:17" x14ac:dyDescent="0.25">
      <c r="A2617" s="125" t="str">
        <f t="shared" si="404"/>
        <v/>
      </c>
      <c r="B2617" s="123" t="str">
        <f t="shared" si="405"/>
        <v/>
      </c>
      <c r="C2617" s="125" t="str">
        <f t="shared" si="406"/>
        <v/>
      </c>
      <c r="D2617" s="42"/>
      <c r="E2617" s="23" t="str">
        <f>IF(D2617="","",VLOOKUP(D2617,MASTERLIST!$A:$E,3,FALSE))</f>
        <v/>
      </c>
      <c r="F2617" s="23" t="str">
        <f>IF(D2617="","",VLOOKUP(D2617,MASTERLIST!$A:$E,4,FALSE))</f>
        <v/>
      </c>
      <c r="G2617" s="23" t="str">
        <f>IF(D2617="","",VLOOKUP(D2617,MASTERLIST!$A:$E,5,FALSE))</f>
        <v/>
      </c>
      <c r="H2617" s="23" t="str">
        <f>IF(D2617="","",VLOOKUP(D2617,MASTERLIST!$A:$E,2,FALSE))</f>
        <v/>
      </c>
      <c r="I2617" s="42"/>
      <c r="J2617" s="42"/>
      <c r="K2617" s="42"/>
      <c r="L2617" s="41" t="str">
        <f t="shared" si="402"/>
        <v/>
      </c>
      <c r="M2617" s="41" t="str">
        <f t="shared" si="403"/>
        <v/>
      </c>
      <c r="N2617" s="22" t="str">
        <f t="shared" si="400"/>
        <v xml:space="preserve"> </v>
      </c>
      <c r="O2617" s="22" t="str">
        <f t="shared" si="399"/>
        <v/>
      </c>
      <c r="P2617" s="22" t="str">
        <f t="shared" si="401"/>
        <v/>
      </c>
      <c r="Q2617" s="22" t="str">
        <f t="shared" si="398"/>
        <v>D2</v>
      </c>
    </row>
    <row r="2618" spans="1:17" x14ac:dyDescent="0.25">
      <c r="A2618" s="125" t="str">
        <f t="shared" si="404"/>
        <v/>
      </c>
      <c r="B2618" s="123" t="str">
        <f t="shared" si="405"/>
        <v/>
      </c>
      <c r="C2618" s="125" t="str">
        <f t="shared" si="406"/>
        <v/>
      </c>
      <c r="D2618" s="42"/>
      <c r="E2618" s="23" t="str">
        <f>IF(D2618="","",VLOOKUP(D2618,MASTERLIST!$A:$E,3,FALSE))</f>
        <v/>
      </c>
      <c r="F2618" s="23" t="str">
        <f>IF(D2618="","",VLOOKUP(D2618,MASTERLIST!$A:$E,4,FALSE))</f>
        <v/>
      </c>
      <c r="G2618" s="23" t="str">
        <f>IF(D2618="","",VLOOKUP(D2618,MASTERLIST!$A:$E,5,FALSE))</f>
        <v/>
      </c>
      <c r="H2618" s="23" t="str">
        <f>IF(D2618="","",VLOOKUP(D2618,MASTERLIST!$A:$E,2,FALSE))</f>
        <v/>
      </c>
      <c r="I2618" s="42"/>
      <c r="J2618" s="42"/>
      <c r="K2618" s="42"/>
      <c r="L2618" s="41" t="str">
        <f t="shared" si="402"/>
        <v/>
      </c>
      <c r="M2618" s="41" t="str">
        <f t="shared" si="403"/>
        <v/>
      </c>
      <c r="N2618" s="22" t="str">
        <f t="shared" si="400"/>
        <v xml:space="preserve"> </v>
      </c>
      <c r="O2618" s="22" t="str">
        <f t="shared" si="399"/>
        <v/>
      </c>
      <c r="P2618" s="22" t="str">
        <f t="shared" si="401"/>
        <v/>
      </c>
      <c r="Q2618" s="22" t="str">
        <f t="shared" si="398"/>
        <v>D2</v>
      </c>
    </row>
    <row r="2619" spans="1:17" x14ac:dyDescent="0.25">
      <c r="A2619" s="125" t="str">
        <f t="shared" si="404"/>
        <v/>
      </c>
      <c r="B2619" s="123" t="str">
        <f t="shared" si="405"/>
        <v/>
      </c>
      <c r="C2619" s="125" t="str">
        <f t="shared" si="406"/>
        <v/>
      </c>
      <c r="D2619" s="42"/>
      <c r="E2619" s="23" t="str">
        <f>IF(D2619="","",VLOOKUP(D2619,MASTERLIST!$A:$E,3,FALSE))</f>
        <v/>
      </c>
      <c r="F2619" s="23" t="str">
        <f>IF(D2619="","",VLOOKUP(D2619,MASTERLIST!$A:$E,4,FALSE))</f>
        <v/>
      </c>
      <c r="G2619" s="23" t="str">
        <f>IF(D2619="","",VLOOKUP(D2619,MASTERLIST!$A:$E,5,FALSE))</f>
        <v/>
      </c>
      <c r="H2619" s="23" t="str">
        <f>IF(D2619="","",VLOOKUP(D2619,MASTERLIST!$A:$E,2,FALSE))</f>
        <v/>
      </c>
      <c r="I2619" s="42"/>
      <c r="J2619" s="42"/>
      <c r="K2619" s="42"/>
      <c r="L2619" s="41" t="str">
        <f t="shared" si="402"/>
        <v/>
      </c>
      <c r="M2619" s="41" t="str">
        <f t="shared" si="403"/>
        <v/>
      </c>
      <c r="N2619" s="22" t="str">
        <f t="shared" si="400"/>
        <v xml:space="preserve"> </v>
      </c>
      <c r="O2619" s="22" t="str">
        <f t="shared" si="399"/>
        <v/>
      </c>
      <c r="P2619" s="22" t="str">
        <f t="shared" si="401"/>
        <v/>
      </c>
      <c r="Q2619" s="22" t="str">
        <f t="shared" si="398"/>
        <v>D2</v>
      </c>
    </row>
    <row r="2620" spans="1:17" x14ac:dyDescent="0.25">
      <c r="A2620" s="125" t="str">
        <f t="shared" si="404"/>
        <v/>
      </c>
      <c r="B2620" s="123" t="str">
        <f t="shared" si="405"/>
        <v/>
      </c>
      <c r="C2620" s="125" t="str">
        <f t="shared" si="406"/>
        <v/>
      </c>
      <c r="D2620" s="42"/>
      <c r="E2620" s="23" t="str">
        <f>IF(D2620="","",VLOOKUP(D2620,MASTERLIST!$A:$E,3,FALSE))</f>
        <v/>
      </c>
      <c r="F2620" s="23" t="str">
        <f>IF(D2620="","",VLOOKUP(D2620,MASTERLIST!$A:$E,4,FALSE))</f>
        <v/>
      </c>
      <c r="G2620" s="23" t="str">
        <f>IF(D2620="","",VLOOKUP(D2620,MASTERLIST!$A:$E,5,FALSE))</f>
        <v/>
      </c>
      <c r="H2620" s="23" t="str">
        <f>IF(D2620="","",VLOOKUP(D2620,MASTERLIST!$A:$E,2,FALSE))</f>
        <v/>
      </c>
      <c r="I2620" s="42"/>
      <c r="J2620" s="42"/>
      <c r="K2620" s="42"/>
      <c r="L2620" s="41" t="str">
        <f t="shared" si="402"/>
        <v/>
      </c>
      <c r="M2620" s="41" t="str">
        <f t="shared" si="403"/>
        <v/>
      </c>
      <c r="N2620" s="22" t="str">
        <f t="shared" si="400"/>
        <v xml:space="preserve"> </v>
      </c>
      <c r="O2620" s="22" t="str">
        <f t="shared" si="399"/>
        <v/>
      </c>
      <c r="P2620" s="22" t="str">
        <f t="shared" si="401"/>
        <v/>
      </c>
      <c r="Q2620" s="22" t="str">
        <f t="shared" si="398"/>
        <v>D2</v>
      </c>
    </row>
    <row r="2621" spans="1:17" x14ac:dyDescent="0.25">
      <c r="A2621" s="125" t="str">
        <f t="shared" si="404"/>
        <v/>
      </c>
      <c r="B2621" s="123" t="str">
        <f t="shared" si="405"/>
        <v/>
      </c>
      <c r="C2621" s="125" t="str">
        <f t="shared" si="406"/>
        <v/>
      </c>
      <c r="D2621" s="42"/>
      <c r="E2621" s="23" t="str">
        <f>IF(D2621="","",VLOOKUP(D2621,MASTERLIST!$A:$E,3,FALSE))</f>
        <v/>
      </c>
      <c r="F2621" s="23" t="str">
        <f>IF(D2621="","",VLOOKUP(D2621,MASTERLIST!$A:$E,4,FALSE))</f>
        <v/>
      </c>
      <c r="G2621" s="23" t="str">
        <f>IF(D2621="","",VLOOKUP(D2621,MASTERLIST!$A:$E,5,FALSE))</f>
        <v/>
      </c>
      <c r="H2621" s="23" t="str">
        <f>IF(D2621="","",VLOOKUP(D2621,MASTERLIST!$A:$E,2,FALSE))</f>
        <v/>
      </c>
      <c r="I2621" s="42"/>
      <c r="J2621" s="42"/>
      <c r="K2621" s="42"/>
      <c r="L2621" s="41" t="str">
        <f t="shared" si="402"/>
        <v/>
      </c>
      <c r="M2621" s="41" t="str">
        <f t="shared" si="403"/>
        <v/>
      </c>
      <c r="N2621" s="22" t="str">
        <f t="shared" si="400"/>
        <v xml:space="preserve"> </v>
      </c>
      <c r="O2621" s="22" t="str">
        <f t="shared" si="399"/>
        <v/>
      </c>
      <c r="P2621" s="22" t="str">
        <f t="shared" si="401"/>
        <v/>
      </c>
      <c r="Q2621" s="22" t="str">
        <f t="shared" si="398"/>
        <v>D2</v>
      </c>
    </row>
    <row r="2622" spans="1:17" x14ac:dyDescent="0.25">
      <c r="A2622" s="125" t="str">
        <f t="shared" si="404"/>
        <v/>
      </c>
      <c r="B2622" s="123" t="str">
        <f t="shared" si="405"/>
        <v/>
      </c>
      <c r="C2622" s="125" t="str">
        <f t="shared" si="406"/>
        <v/>
      </c>
      <c r="D2622" s="42"/>
      <c r="E2622" s="23" t="str">
        <f>IF(D2622="","",VLOOKUP(D2622,MASTERLIST!$A:$E,3,FALSE))</f>
        <v/>
      </c>
      <c r="F2622" s="23" t="str">
        <f>IF(D2622="","",VLOOKUP(D2622,MASTERLIST!$A:$E,4,FALSE))</f>
        <v/>
      </c>
      <c r="G2622" s="23" t="str">
        <f>IF(D2622="","",VLOOKUP(D2622,MASTERLIST!$A:$E,5,FALSE))</f>
        <v/>
      </c>
      <c r="H2622" s="23" t="str">
        <f>IF(D2622="","",VLOOKUP(D2622,MASTERLIST!$A:$E,2,FALSE))</f>
        <v/>
      </c>
      <c r="I2622" s="42"/>
      <c r="J2622" s="42"/>
      <c r="K2622" s="42"/>
      <c r="L2622" s="41" t="str">
        <f t="shared" si="402"/>
        <v/>
      </c>
      <c r="M2622" s="41" t="str">
        <f t="shared" si="403"/>
        <v/>
      </c>
      <c r="N2622" s="22" t="str">
        <f t="shared" si="400"/>
        <v xml:space="preserve"> </v>
      </c>
      <c r="O2622" s="22" t="str">
        <f t="shared" si="399"/>
        <v/>
      </c>
      <c r="P2622" s="22" t="str">
        <f t="shared" si="401"/>
        <v/>
      </c>
      <c r="Q2622" s="22" t="str">
        <f t="shared" si="398"/>
        <v>D2</v>
      </c>
    </row>
    <row r="2623" spans="1:17" x14ac:dyDescent="0.25">
      <c r="A2623" s="125" t="str">
        <f t="shared" si="404"/>
        <v/>
      </c>
      <c r="B2623" s="123" t="str">
        <f t="shared" si="405"/>
        <v/>
      </c>
      <c r="C2623" s="125" t="str">
        <f t="shared" si="406"/>
        <v/>
      </c>
      <c r="D2623" s="42"/>
      <c r="E2623" s="23" t="str">
        <f>IF(D2623="","",VLOOKUP(D2623,MASTERLIST!$A:$E,3,FALSE))</f>
        <v/>
      </c>
      <c r="F2623" s="23" t="str">
        <f>IF(D2623="","",VLOOKUP(D2623,MASTERLIST!$A:$E,4,FALSE))</f>
        <v/>
      </c>
      <c r="G2623" s="23" t="str">
        <f>IF(D2623="","",VLOOKUP(D2623,MASTERLIST!$A:$E,5,FALSE))</f>
        <v/>
      </c>
      <c r="H2623" s="23" t="str">
        <f>IF(D2623="","",VLOOKUP(D2623,MASTERLIST!$A:$E,2,FALSE))</f>
        <v/>
      </c>
      <c r="I2623" s="42"/>
      <c r="J2623" s="42"/>
      <c r="K2623" s="42"/>
      <c r="L2623" s="41" t="str">
        <f t="shared" si="402"/>
        <v/>
      </c>
      <c r="M2623" s="41" t="str">
        <f t="shared" si="403"/>
        <v/>
      </c>
      <c r="N2623" s="22" t="str">
        <f t="shared" si="400"/>
        <v xml:space="preserve"> </v>
      </c>
      <c r="O2623" s="22" t="str">
        <f t="shared" si="399"/>
        <v/>
      </c>
      <c r="P2623" s="22" t="str">
        <f t="shared" si="401"/>
        <v/>
      </c>
      <c r="Q2623" s="22" t="str">
        <f t="shared" si="398"/>
        <v>D2</v>
      </c>
    </row>
    <row r="2624" spans="1:17" x14ac:dyDescent="0.25">
      <c r="A2624" s="125" t="str">
        <f t="shared" si="404"/>
        <v/>
      </c>
      <c r="B2624" s="123" t="str">
        <f t="shared" si="405"/>
        <v/>
      </c>
      <c r="C2624" s="125" t="str">
        <f t="shared" si="406"/>
        <v/>
      </c>
      <c r="D2624" s="42"/>
      <c r="E2624" s="23" t="str">
        <f>IF(D2624="","",VLOOKUP(D2624,MASTERLIST!$A:$E,3,FALSE))</f>
        <v/>
      </c>
      <c r="F2624" s="23" t="str">
        <f>IF(D2624="","",VLOOKUP(D2624,MASTERLIST!$A:$E,4,FALSE))</f>
        <v/>
      </c>
      <c r="G2624" s="23" t="str">
        <f>IF(D2624="","",VLOOKUP(D2624,MASTERLIST!$A:$E,5,FALSE))</f>
        <v/>
      </c>
      <c r="H2624" s="23" t="str">
        <f>IF(D2624="","",VLOOKUP(D2624,MASTERLIST!$A:$E,2,FALSE))</f>
        <v/>
      </c>
      <c r="I2624" s="42"/>
      <c r="J2624" s="42"/>
      <c r="K2624" s="42"/>
      <c r="L2624" s="41" t="str">
        <f t="shared" si="402"/>
        <v/>
      </c>
      <c r="M2624" s="41" t="str">
        <f t="shared" si="403"/>
        <v/>
      </c>
      <c r="N2624" s="22" t="str">
        <f t="shared" si="400"/>
        <v xml:space="preserve"> </v>
      </c>
      <c r="O2624" s="22" t="str">
        <f t="shared" si="399"/>
        <v/>
      </c>
      <c r="P2624" s="22" t="str">
        <f t="shared" si="401"/>
        <v/>
      </c>
      <c r="Q2624" s="22" t="str">
        <f t="shared" si="398"/>
        <v>D2</v>
      </c>
    </row>
    <row r="2625" spans="1:17" x14ac:dyDescent="0.25">
      <c r="A2625" s="125" t="str">
        <f t="shared" si="404"/>
        <v/>
      </c>
      <c r="B2625" s="123" t="str">
        <f t="shared" si="405"/>
        <v/>
      </c>
      <c r="C2625" s="125" t="str">
        <f t="shared" si="406"/>
        <v/>
      </c>
      <c r="D2625" s="42"/>
      <c r="E2625" s="23" t="str">
        <f>IF(D2625="","",VLOOKUP(D2625,MASTERLIST!$A:$E,3,FALSE))</f>
        <v/>
      </c>
      <c r="F2625" s="23" t="str">
        <f>IF(D2625="","",VLOOKUP(D2625,MASTERLIST!$A:$E,4,FALSE))</f>
        <v/>
      </c>
      <c r="G2625" s="23" t="str">
        <f>IF(D2625="","",VLOOKUP(D2625,MASTERLIST!$A:$E,5,FALSE))</f>
        <v/>
      </c>
      <c r="H2625" s="23" t="str">
        <f>IF(D2625="","",VLOOKUP(D2625,MASTERLIST!$A:$E,2,FALSE))</f>
        <v/>
      </c>
      <c r="I2625" s="42"/>
      <c r="J2625" s="42"/>
      <c r="K2625" s="42"/>
      <c r="L2625" s="41" t="str">
        <f t="shared" si="402"/>
        <v/>
      </c>
      <c r="M2625" s="41" t="str">
        <f t="shared" si="403"/>
        <v/>
      </c>
      <c r="N2625" s="22" t="str">
        <f t="shared" si="400"/>
        <v xml:space="preserve"> </v>
      </c>
      <c r="O2625" s="22" t="str">
        <f t="shared" si="399"/>
        <v/>
      </c>
      <c r="P2625" s="22" t="str">
        <f t="shared" si="401"/>
        <v/>
      </c>
      <c r="Q2625" s="22" t="str">
        <f t="shared" si="398"/>
        <v>D2</v>
      </c>
    </row>
    <row r="2626" spans="1:17" x14ac:dyDescent="0.25">
      <c r="A2626" s="125" t="str">
        <f t="shared" si="404"/>
        <v/>
      </c>
      <c r="B2626" s="123" t="str">
        <f t="shared" si="405"/>
        <v/>
      </c>
      <c r="C2626" s="125" t="str">
        <f t="shared" si="406"/>
        <v/>
      </c>
      <c r="D2626" s="42"/>
      <c r="E2626" s="23" t="str">
        <f>IF(D2626="","",VLOOKUP(D2626,MASTERLIST!$A:$E,3,FALSE))</f>
        <v/>
      </c>
      <c r="F2626" s="23" t="str">
        <f>IF(D2626="","",VLOOKUP(D2626,MASTERLIST!$A:$E,4,FALSE))</f>
        <v/>
      </c>
      <c r="G2626" s="23" t="str">
        <f>IF(D2626="","",VLOOKUP(D2626,MASTERLIST!$A:$E,5,FALSE))</f>
        <v/>
      </c>
      <c r="H2626" s="23" t="str">
        <f>IF(D2626="","",VLOOKUP(D2626,MASTERLIST!$A:$E,2,FALSE))</f>
        <v/>
      </c>
      <c r="I2626" s="42"/>
      <c r="J2626" s="42"/>
      <c r="K2626" s="42"/>
      <c r="L2626" s="41" t="str">
        <f t="shared" si="402"/>
        <v/>
      </c>
      <c r="M2626" s="41" t="str">
        <f t="shared" si="403"/>
        <v/>
      </c>
      <c r="N2626" s="22" t="str">
        <f t="shared" si="400"/>
        <v xml:space="preserve"> </v>
      </c>
      <c r="O2626" s="22" t="str">
        <f t="shared" si="399"/>
        <v/>
      </c>
      <c r="P2626" s="22" t="str">
        <f t="shared" si="401"/>
        <v/>
      </c>
      <c r="Q2626" s="22" t="str">
        <f t="shared" si="398"/>
        <v>D2</v>
      </c>
    </row>
    <row r="2627" spans="1:17" x14ac:dyDescent="0.25">
      <c r="A2627" s="125" t="str">
        <f t="shared" si="404"/>
        <v/>
      </c>
      <c r="B2627" s="123" t="str">
        <f t="shared" si="405"/>
        <v/>
      </c>
      <c r="C2627" s="125" t="str">
        <f t="shared" si="406"/>
        <v/>
      </c>
      <c r="D2627" s="42"/>
      <c r="E2627" s="23" t="str">
        <f>IF(D2627="","",VLOOKUP(D2627,MASTERLIST!$A:$E,3,FALSE))</f>
        <v/>
      </c>
      <c r="F2627" s="23" t="str">
        <f>IF(D2627="","",VLOOKUP(D2627,MASTERLIST!$A:$E,4,FALSE))</f>
        <v/>
      </c>
      <c r="G2627" s="23" t="str">
        <f>IF(D2627="","",VLOOKUP(D2627,MASTERLIST!$A:$E,5,FALSE))</f>
        <v/>
      </c>
      <c r="H2627" s="23" t="str">
        <f>IF(D2627="","",VLOOKUP(D2627,MASTERLIST!$A:$E,2,FALSE))</f>
        <v/>
      </c>
      <c r="I2627" s="42"/>
      <c r="J2627" s="42"/>
      <c r="K2627" s="42"/>
      <c r="L2627" s="41" t="str">
        <f t="shared" si="402"/>
        <v/>
      </c>
      <c r="M2627" s="41" t="str">
        <f t="shared" si="403"/>
        <v/>
      </c>
      <c r="N2627" s="22" t="str">
        <f t="shared" si="400"/>
        <v xml:space="preserve"> </v>
      </c>
      <c r="O2627" s="22" t="str">
        <f t="shared" si="399"/>
        <v/>
      </c>
      <c r="P2627" s="22" t="str">
        <f t="shared" si="401"/>
        <v/>
      </c>
      <c r="Q2627" s="22" t="str">
        <f t="shared" ref="Q2627:Q2690" si="407">IF(A2627="","D2",RIGHT(A2627,2))</f>
        <v>D2</v>
      </c>
    </row>
    <row r="2628" spans="1:17" x14ac:dyDescent="0.25">
      <c r="A2628" s="125" t="str">
        <f t="shared" si="404"/>
        <v/>
      </c>
      <c r="B2628" s="123" t="str">
        <f t="shared" si="405"/>
        <v/>
      </c>
      <c r="C2628" s="125" t="str">
        <f t="shared" si="406"/>
        <v/>
      </c>
      <c r="D2628" s="42"/>
      <c r="E2628" s="23" t="str">
        <f>IF(D2628="","",VLOOKUP(D2628,MASTERLIST!$A:$E,3,FALSE))</f>
        <v/>
      </c>
      <c r="F2628" s="23" t="str">
        <f>IF(D2628="","",VLOOKUP(D2628,MASTERLIST!$A:$E,4,FALSE))</f>
        <v/>
      </c>
      <c r="G2628" s="23" t="str">
        <f>IF(D2628="","",VLOOKUP(D2628,MASTERLIST!$A:$E,5,FALSE))</f>
        <v/>
      </c>
      <c r="H2628" s="23" t="str">
        <f>IF(D2628="","",VLOOKUP(D2628,MASTERLIST!$A:$E,2,FALSE))</f>
        <v/>
      </c>
      <c r="I2628" s="42"/>
      <c r="J2628" s="42"/>
      <c r="K2628" s="42"/>
      <c r="L2628" s="41" t="str">
        <f t="shared" si="402"/>
        <v/>
      </c>
      <c r="M2628" s="41" t="str">
        <f t="shared" si="403"/>
        <v/>
      </c>
      <c r="N2628" s="22" t="str">
        <f t="shared" si="400"/>
        <v xml:space="preserve"> </v>
      </c>
      <c r="O2628" s="22" t="str">
        <f t="shared" si="399"/>
        <v/>
      </c>
      <c r="P2628" s="22" t="str">
        <f t="shared" si="401"/>
        <v/>
      </c>
      <c r="Q2628" s="22" t="str">
        <f t="shared" si="407"/>
        <v>D2</v>
      </c>
    </row>
    <row r="2629" spans="1:17" x14ac:dyDescent="0.25">
      <c r="A2629" s="125" t="str">
        <f t="shared" si="404"/>
        <v/>
      </c>
      <c r="B2629" s="123" t="str">
        <f t="shared" si="405"/>
        <v/>
      </c>
      <c r="C2629" s="125" t="str">
        <f t="shared" si="406"/>
        <v/>
      </c>
      <c r="D2629" s="42"/>
      <c r="E2629" s="23" t="str">
        <f>IF(D2629="","",VLOOKUP(D2629,MASTERLIST!$A:$E,3,FALSE))</f>
        <v/>
      </c>
      <c r="F2629" s="23" t="str">
        <f>IF(D2629="","",VLOOKUP(D2629,MASTERLIST!$A:$E,4,FALSE))</f>
        <v/>
      </c>
      <c r="G2629" s="23" t="str">
        <f>IF(D2629="","",VLOOKUP(D2629,MASTERLIST!$A:$E,5,FALSE))</f>
        <v/>
      </c>
      <c r="H2629" s="23" t="str">
        <f>IF(D2629="","",VLOOKUP(D2629,MASTERLIST!$A:$E,2,FALSE))</f>
        <v/>
      </c>
      <c r="I2629" s="42"/>
      <c r="J2629" s="42"/>
      <c r="K2629" s="42"/>
      <c r="L2629" s="41" t="str">
        <f t="shared" si="402"/>
        <v/>
      </c>
      <c r="M2629" s="41" t="str">
        <f t="shared" si="403"/>
        <v/>
      </c>
      <c r="N2629" s="22" t="str">
        <f t="shared" si="400"/>
        <v xml:space="preserve"> </v>
      </c>
      <c r="O2629" s="22" t="str">
        <f t="shared" si="399"/>
        <v/>
      </c>
      <c r="P2629" s="22" t="str">
        <f t="shared" si="401"/>
        <v/>
      </c>
      <c r="Q2629" s="22" t="str">
        <f t="shared" si="407"/>
        <v>D2</v>
      </c>
    </row>
    <row r="2630" spans="1:17" x14ac:dyDescent="0.25">
      <c r="A2630" s="125" t="str">
        <f t="shared" si="404"/>
        <v/>
      </c>
      <c r="B2630" s="123" t="str">
        <f t="shared" si="405"/>
        <v/>
      </c>
      <c r="C2630" s="125" t="str">
        <f t="shared" si="406"/>
        <v/>
      </c>
      <c r="D2630" s="42"/>
      <c r="E2630" s="23" t="str">
        <f>IF(D2630="","",VLOOKUP(D2630,MASTERLIST!$A:$E,3,FALSE))</f>
        <v/>
      </c>
      <c r="F2630" s="23" t="str">
        <f>IF(D2630="","",VLOOKUP(D2630,MASTERLIST!$A:$E,4,FALSE))</f>
        <v/>
      </c>
      <c r="G2630" s="23" t="str">
        <f>IF(D2630="","",VLOOKUP(D2630,MASTERLIST!$A:$E,5,FALSE))</f>
        <v/>
      </c>
      <c r="H2630" s="23" t="str">
        <f>IF(D2630="","",VLOOKUP(D2630,MASTERLIST!$A:$E,2,FALSE))</f>
        <v/>
      </c>
      <c r="I2630" s="42"/>
      <c r="J2630" s="42"/>
      <c r="K2630" s="42"/>
      <c r="L2630" s="41" t="str">
        <f t="shared" si="402"/>
        <v/>
      </c>
      <c r="M2630" s="41" t="str">
        <f t="shared" si="403"/>
        <v/>
      </c>
      <c r="N2630" s="22" t="str">
        <f t="shared" si="400"/>
        <v xml:space="preserve"> </v>
      </c>
      <c r="O2630" s="22" t="str">
        <f t="shared" si="399"/>
        <v/>
      </c>
      <c r="P2630" s="22" t="str">
        <f t="shared" si="401"/>
        <v/>
      </c>
      <c r="Q2630" s="22" t="str">
        <f t="shared" si="407"/>
        <v>D2</v>
      </c>
    </row>
    <row r="2631" spans="1:17" x14ac:dyDescent="0.25">
      <c r="A2631" s="125" t="str">
        <f t="shared" si="404"/>
        <v/>
      </c>
      <c r="B2631" s="123" t="str">
        <f t="shared" si="405"/>
        <v/>
      </c>
      <c r="C2631" s="125" t="str">
        <f t="shared" si="406"/>
        <v/>
      </c>
      <c r="D2631" s="42"/>
      <c r="E2631" s="23" t="str">
        <f>IF(D2631="","",VLOOKUP(D2631,MASTERLIST!$A:$E,3,FALSE))</f>
        <v/>
      </c>
      <c r="F2631" s="23" t="str">
        <f>IF(D2631="","",VLOOKUP(D2631,MASTERLIST!$A:$E,4,FALSE))</f>
        <v/>
      </c>
      <c r="G2631" s="23" t="str">
        <f>IF(D2631="","",VLOOKUP(D2631,MASTERLIST!$A:$E,5,FALSE))</f>
        <v/>
      </c>
      <c r="H2631" s="23" t="str">
        <f>IF(D2631="","",VLOOKUP(D2631,MASTERLIST!$A:$E,2,FALSE))</f>
        <v/>
      </c>
      <c r="I2631" s="42"/>
      <c r="J2631" s="42"/>
      <c r="K2631" s="42"/>
      <c r="L2631" s="41" t="str">
        <f t="shared" si="402"/>
        <v/>
      </c>
      <c r="M2631" s="41" t="str">
        <f t="shared" si="403"/>
        <v/>
      </c>
      <c r="N2631" s="22" t="str">
        <f t="shared" si="400"/>
        <v xml:space="preserve"> </v>
      </c>
      <c r="O2631" s="22" t="str">
        <f t="shared" si="399"/>
        <v/>
      </c>
      <c r="P2631" s="22" t="str">
        <f t="shared" si="401"/>
        <v/>
      </c>
      <c r="Q2631" s="22" t="str">
        <f t="shared" si="407"/>
        <v>D2</v>
      </c>
    </row>
    <row r="2632" spans="1:17" x14ac:dyDescent="0.25">
      <c r="A2632" s="125" t="str">
        <f t="shared" si="404"/>
        <v/>
      </c>
      <c r="B2632" s="123" t="str">
        <f t="shared" si="405"/>
        <v/>
      </c>
      <c r="C2632" s="125" t="str">
        <f t="shared" si="406"/>
        <v/>
      </c>
      <c r="D2632" s="42"/>
      <c r="E2632" s="23" t="str">
        <f>IF(D2632="","",VLOOKUP(D2632,MASTERLIST!$A:$E,3,FALSE))</f>
        <v/>
      </c>
      <c r="F2632" s="23" t="str">
        <f>IF(D2632="","",VLOOKUP(D2632,MASTERLIST!$A:$E,4,FALSE))</f>
        <v/>
      </c>
      <c r="G2632" s="23" t="str">
        <f>IF(D2632="","",VLOOKUP(D2632,MASTERLIST!$A:$E,5,FALSE))</f>
        <v/>
      </c>
      <c r="H2632" s="23" t="str">
        <f>IF(D2632="","",VLOOKUP(D2632,MASTERLIST!$A:$E,2,FALSE))</f>
        <v/>
      </c>
      <c r="I2632" s="42"/>
      <c r="J2632" s="42"/>
      <c r="K2632" s="42"/>
      <c r="L2632" s="41" t="str">
        <f t="shared" si="402"/>
        <v/>
      </c>
      <c r="M2632" s="41" t="str">
        <f t="shared" si="403"/>
        <v/>
      </c>
      <c r="N2632" s="22" t="str">
        <f t="shared" si="400"/>
        <v xml:space="preserve"> </v>
      </c>
      <c r="O2632" s="22" t="str">
        <f t="shared" si="399"/>
        <v/>
      </c>
      <c r="P2632" s="22" t="str">
        <f t="shared" si="401"/>
        <v/>
      </c>
      <c r="Q2632" s="22" t="str">
        <f t="shared" si="407"/>
        <v>D2</v>
      </c>
    </row>
    <row r="2633" spans="1:17" x14ac:dyDescent="0.25">
      <c r="A2633" s="125" t="str">
        <f t="shared" si="404"/>
        <v/>
      </c>
      <c r="B2633" s="123" t="str">
        <f t="shared" si="405"/>
        <v/>
      </c>
      <c r="C2633" s="125" t="str">
        <f t="shared" si="406"/>
        <v/>
      </c>
      <c r="D2633" s="42"/>
      <c r="E2633" s="23" t="str">
        <f>IF(D2633="","",VLOOKUP(D2633,MASTERLIST!$A:$E,3,FALSE))</f>
        <v/>
      </c>
      <c r="F2633" s="23" t="str">
        <f>IF(D2633="","",VLOOKUP(D2633,MASTERLIST!$A:$E,4,FALSE))</f>
        <v/>
      </c>
      <c r="G2633" s="23" t="str">
        <f>IF(D2633="","",VLOOKUP(D2633,MASTERLIST!$A:$E,5,FALSE))</f>
        <v/>
      </c>
      <c r="H2633" s="23" t="str">
        <f>IF(D2633="","",VLOOKUP(D2633,MASTERLIST!$A:$E,2,FALSE))</f>
        <v/>
      </c>
      <c r="I2633" s="42"/>
      <c r="J2633" s="42"/>
      <c r="K2633" s="42"/>
      <c r="L2633" s="41" t="str">
        <f t="shared" si="402"/>
        <v/>
      </c>
      <c r="M2633" s="41" t="str">
        <f t="shared" si="403"/>
        <v/>
      </c>
      <c r="N2633" s="22" t="str">
        <f t="shared" si="400"/>
        <v xml:space="preserve"> </v>
      </c>
      <c r="O2633" s="22" t="str">
        <f t="shared" si="399"/>
        <v/>
      </c>
      <c r="P2633" s="22" t="str">
        <f t="shared" si="401"/>
        <v/>
      </c>
      <c r="Q2633" s="22" t="str">
        <f t="shared" si="407"/>
        <v>D2</v>
      </c>
    </row>
    <row r="2634" spans="1:17" x14ac:dyDescent="0.25">
      <c r="A2634" s="125" t="str">
        <f t="shared" si="404"/>
        <v/>
      </c>
      <c r="B2634" s="123" t="str">
        <f t="shared" si="405"/>
        <v/>
      </c>
      <c r="C2634" s="125" t="str">
        <f t="shared" si="406"/>
        <v/>
      </c>
      <c r="D2634" s="42"/>
      <c r="E2634" s="23" t="str">
        <f>IF(D2634="","",VLOOKUP(D2634,MASTERLIST!$A:$E,3,FALSE))</f>
        <v/>
      </c>
      <c r="F2634" s="23" t="str">
        <f>IF(D2634="","",VLOOKUP(D2634,MASTERLIST!$A:$E,4,FALSE))</f>
        <v/>
      </c>
      <c r="G2634" s="23" t="str">
        <f>IF(D2634="","",VLOOKUP(D2634,MASTERLIST!$A:$E,5,FALSE))</f>
        <v/>
      </c>
      <c r="H2634" s="23" t="str">
        <f>IF(D2634="","",VLOOKUP(D2634,MASTERLIST!$A:$E,2,FALSE))</f>
        <v/>
      </c>
      <c r="I2634" s="42"/>
      <c r="J2634" s="42"/>
      <c r="K2634" s="42"/>
      <c r="L2634" s="41" t="str">
        <f t="shared" si="402"/>
        <v/>
      </c>
      <c r="M2634" s="41" t="str">
        <f t="shared" si="403"/>
        <v/>
      </c>
      <c r="N2634" s="22" t="str">
        <f t="shared" si="400"/>
        <v xml:space="preserve"> </v>
      </c>
      <c r="O2634" s="22" t="str">
        <f t="shared" si="399"/>
        <v/>
      </c>
      <c r="P2634" s="22" t="str">
        <f t="shared" si="401"/>
        <v/>
      </c>
      <c r="Q2634" s="22" t="str">
        <f t="shared" si="407"/>
        <v>D2</v>
      </c>
    </row>
    <row r="2635" spans="1:17" x14ac:dyDescent="0.25">
      <c r="A2635" s="125" t="str">
        <f t="shared" si="404"/>
        <v/>
      </c>
      <c r="B2635" s="123" t="str">
        <f t="shared" si="405"/>
        <v/>
      </c>
      <c r="C2635" s="125" t="str">
        <f t="shared" si="406"/>
        <v/>
      </c>
      <c r="D2635" s="42"/>
      <c r="E2635" s="23" t="str">
        <f>IF(D2635="","",VLOOKUP(D2635,MASTERLIST!$A:$E,3,FALSE))</f>
        <v/>
      </c>
      <c r="F2635" s="23" t="str">
        <f>IF(D2635="","",VLOOKUP(D2635,MASTERLIST!$A:$E,4,FALSE))</f>
        <v/>
      </c>
      <c r="G2635" s="23" t="str">
        <f>IF(D2635="","",VLOOKUP(D2635,MASTERLIST!$A:$E,5,FALSE))</f>
        <v/>
      </c>
      <c r="H2635" s="23" t="str">
        <f>IF(D2635="","",VLOOKUP(D2635,MASTERLIST!$A:$E,2,FALSE))</f>
        <v/>
      </c>
      <c r="I2635" s="42"/>
      <c r="J2635" s="42"/>
      <c r="K2635" s="42"/>
      <c r="L2635" s="41" t="str">
        <f t="shared" si="402"/>
        <v/>
      </c>
      <c r="M2635" s="41" t="str">
        <f t="shared" si="403"/>
        <v/>
      </c>
      <c r="N2635" s="22" t="str">
        <f t="shared" si="400"/>
        <v xml:space="preserve"> </v>
      </c>
      <c r="O2635" s="22" t="str">
        <f t="shared" si="399"/>
        <v/>
      </c>
      <c r="P2635" s="22" t="str">
        <f t="shared" si="401"/>
        <v/>
      </c>
      <c r="Q2635" s="22" t="str">
        <f t="shared" si="407"/>
        <v>D2</v>
      </c>
    </row>
    <row r="2636" spans="1:17" x14ac:dyDescent="0.25">
      <c r="A2636" s="125" t="str">
        <f t="shared" si="404"/>
        <v/>
      </c>
      <c r="B2636" s="123" t="str">
        <f t="shared" si="405"/>
        <v/>
      </c>
      <c r="C2636" s="125" t="str">
        <f t="shared" si="406"/>
        <v/>
      </c>
      <c r="D2636" s="42"/>
      <c r="E2636" s="23" t="str">
        <f>IF(D2636="","",VLOOKUP(D2636,MASTERLIST!$A:$E,3,FALSE))</f>
        <v/>
      </c>
      <c r="F2636" s="23" t="str">
        <f>IF(D2636="","",VLOOKUP(D2636,MASTERLIST!$A:$E,4,FALSE))</f>
        <v/>
      </c>
      <c r="G2636" s="23" t="str">
        <f>IF(D2636="","",VLOOKUP(D2636,MASTERLIST!$A:$E,5,FALSE))</f>
        <v/>
      </c>
      <c r="H2636" s="23" t="str">
        <f>IF(D2636="","",VLOOKUP(D2636,MASTERLIST!$A:$E,2,FALSE))</f>
        <v/>
      </c>
      <c r="I2636" s="42"/>
      <c r="J2636" s="42"/>
      <c r="K2636" s="42"/>
      <c r="L2636" s="41" t="str">
        <f t="shared" si="402"/>
        <v/>
      </c>
      <c r="M2636" s="41" t="str">
        <f t="shared" si="403"/>
        <v/>
      </c>
      <c r="N2636" s="22" t="str">
        <f t="shared" si="400"/>
        <v xml:space="preserve"> </v>
      </c>
      <c r="O2636" s="22" t="str">
        <f t="shared" si="399"/>
        <v/>
      </c>
      <c r="P2636" s="22" t="str">
        <f t="shared" si="401"/>
        <v/>
      </c>
      <c r="Q2636" s="22" t="str">
        <f t="shared" si="407"/>
        <v>D2</v>
      </c>
    </row>
    <row r="2637" spans="1:17" x14ac:dyDescent="0.25">
      <c r="A2637" s="125" t="str">
        <f t="shared" si="404"/>
        <v/>
      </c>
      <c r="B2637" s="123" t="str">
        <f t="shared" si="405"/>
        <v/>
      </c>
      <c r="C2637" s="125" t="str">
        <f t="shared" si="406"/>
        <v/>
      </c>
      <c r="D2637" s="42"/>
      <c r="E2637" s="23" t="str">
        <f>IF(D2637="","",VLOOKUP(D2637,MASTERLIST!$A:$E,3,FALSE))</f>
        <v/>
      </c>
      <c r="F2637" s="23" t="str">
        <f>IF(D2637="","",VLOOKUP(D2637,MASTERLIST!$A:$E,4,FALSE))</f>
        <v/>
      </c>
      <c r="G2637" s="23" t="str">
        <f>IF(D2637="","",VLOOKUP(D2637,MASTERLIST!$A:$E,5,FALSE))</f>
        <v/>
      </c>
      <c r="H2637" s="23" t="str">
        <f>IF(D2637="","",VLOOKUP(D2637,MASTERLIST!$A:$E,2,FALSE))</f>
        <v/>
      </c>
      <c r="I2637" s="42"/>
      <c r="J2637" s="42"/>
      <c r="K2637" s="42"/>
      <c r="L2637" s="41" t="str">
        <f t="shared" si="402"/>
        <v/>
      </c>
      <c r="M2637" s="41" t="str">
        <f t="shared" si="403"/>
        <v/>
      </c>
      <c r="N2637" s="22" t="str">
        <f t="shared" si="400"/>
        <v xml:space="preserve"> </v>
      </c>
      <c r="O2637" s="22" t="str">
        <f t="shared" si="399"/>
        <v/>
      </c>
      <c r="P2637" s="22" t="str">
        <f t="shared" si="401"/>
        <v/>
      </c>
      <c r="Q2637" s="22" t="str">
        <f t="shared" si="407"/>
        <v>D2</v>
      </c>
    </row>
    <row r="2638" spans="1:17" x14ac:dyDescent="0.25">
      <c r="A2638" s="125" t="str">
        <f t="shared" si="404"/>
        <v/>
      </c>
      <c r="B2638" s="123" t="str">
        <f t="shared" si="405"/>
        <v/>
      </c>
      <c r="C2638" s="125" t="str">
        <f t="shared" si="406"/>
        <v/>
      </c>
      <c r="D2638" s="42"/>
      <c r="E2638" s="23" t="str">
        <f>IF(D2638="","",VLOOKUP(D2638,MASTERLIST!$A:$E,3,FALSE))</f>
        <v/>
      </c>
      <c r="F2638" s="23" t="str">
        <f>IF(D2638="","",VLOOKUP(D2638,MASTERLIST!$A:$E,4,FALSE))</f>
        <v/>
      </c>
      <c r="G2638" s="23" t="str">
        <f>IF(D2638="","",VLOOKUP(D2638,MASTERLIST!$A:$E,5,FALSE))</f>
        <v/>
      </c>
      <c r="H2638" s="23" t="str">
        <f>IF(D2638="","",VLOOKUP(D2638,MASTERLIST!$A:$E,2,FALSE))</f>
        <v/>
      </c>
      <c r="I2638" s="42"/>
      <c r="J2638" s="42"/>
      <c r="K2638" s="42"/>
      <c r="L2638" s="41" t="str">
        <f t="shared" si="402"/>
        <v/>
      </c>
      <c r="M2638" s="41" t="str">
        <f t="shared" si="403"/>
        <v/>
      </c>
      <c r="N2638" s="22" t="str">
        <f t="shared" si="400"/>
        <v xml:space="preserve"> </v>
      </c>
      <c r="O2638" s="22" t="str">
        <f t="shared" si="399"/>
        <v/>
      </c>
      <c r="P2638" s="22" t="str">
        <f t="shared" si="401"/>
        <v/>
      </c>
      <c r="Q2638" s="22" t="str">
        <f t="shared" si="407"/>
        <v>D2</v>
      </c>
    </row>
    <row r="2639" spans="1:17" x14ac:dyDescent="0.25">
      <c r="A2639" s="125" t="str">
        <f t="shared" si="404"/>
        <v/>
      </c>
      <c r="B2639" s="123" t="str">
        <f t="shared" si="405"/>
        <v/>
      </c>
      <c r="C2639" s="125" t="str">
        <f t="shared" si="406"/>
        <v/>
      </c>
      <c r="D2639" s="42"/>
      <c r="E2639" s="23" t="str">
        <f>IF(D2639="","",VLOOKUP(D2639,MASTERLIST!$A:$E,3,FALSE))</f>
        <v/>
      </c>
      <c r="F2639" s="23" t="str">
        <f>IF(D2639="","",VLOOKUP(D2639,MASTERLIST!$A:$E,4,FALSE))</f>
        <v/>
      </c>
      <c r="G2639" s="23" t="str">
        <f>IF(D2639="","",VLOOKUP(D2639,MASTERLIST!$A:$E,5,FALSE))</f>
        <v/>
      </c>
      <c r="H2639" s="23" t="str">
        <f>IF(D2639="","",VLOOKUP(D2639,MASTERLIST!$A:$E,2,FALSE))</f>
        <v/>
      </c>
      <c r="I2639" s="42"/>
      <c r="J2639" s="42"/>
      <c r="K2639" s="42"/>
      <c r="L2639" s="41" t="str">
        <f t="shared" si="402"/>
        <v/>
      </c>
      <c r="M2639" s="41" t="str">
        <f t="shared" si="403"/>
        <v/>
      </c>
      <c r="N2639" s="22" t="str">
        <f t="shared" si="400"/>
        <v xml:space="preserve"> </v>
      </c>
      <c r="O2639" s="22" t="str">
        <f t="shared" si="399"/>
        <v/>
      </c>
      <c r="P2639" s="22" t="str">
        <f t="shared" si="401"/>
        <v/>
      </c>
      <c r="Q2639" s="22" t="str">
        <f t="shared" si="407"/>
        <v>D2</v>
      </c>
    </row>
    <row r="2640" spans="1:17" x14ac:dyDescent="0.25">
      <c r="A2640" s="125" t="str">
        <f t="shared" si="404"/>
        <v/>
      </c>
      <c r="B2640" s="123" t="str">
        <f t="shared" si="405"/>
        <v/>
      </c>
      <c r="C2640" s="125" t="str">
        <f t="shared" si="406"/>
        <v/>
      </c>
      <c r="D2640" s="42"/>
      <c r="E2640" s="23" t="str">
        <f>IF(D2640="","",VLOOKUP(D2640,MASTERLIST!$A:$E,3,FALSE))</f>
        <v/>
      </c>
      <c r="F2640" s="23" t="str">
        <f>IF(D2640="","",VLOOKUP(D2640,MASTERLIST!$A:$E,4,FALSE))</f>
        <v/>
      </c>
      <c r="G2640" s="23" t="str">
        <f>IF(D2640="","",VLOOKUP(D2640,MASTERLIST!$A:$E,5,FALSE))</f>
        <v/>
      </c>
      <c r="H2640" s="23" t="str">
        <f>IF(D2640="","",VLOOKUP(D2640,MASTERLIST!$A:$E,2,FALSE))</f>
        <v/>
      </c>
      <c r="I2640" s="42"/>
      <c r="J2640" s="42"/>
      <c r="K2640" s="42"/>
      <c r="L2640" s="41" t="str">
        <f t="shared" si="402"/>
        <v/>
      </c>
      <c r="M2640" s="41" t="str">
        <f t="shared" si="403"/>
        <v/>
      </c>
      <c r="N2640" s="22" t="str">
        <f t="shared" si="400"/>
        <v xml:space="preserve"> </v>
      </c>
      <c r="O2640" s="22" t="str">
        <f t="shared" si="399"/>
        <v/>
      </c>
      <c r="P2640" s="22" t="str">
        <f t="shared" si="401"/>
        <v/>
      </c>
      <c r="Q2640" s="22" t="str">
        <f t="shared" si="407"/>
        <v>D2</v>
      </c>
    </row>
    <row r="2641" spans="1:17" x14ac:dyDescent="0.25">
      <c r="A2641" s="125" t="str">
        <f t="shared" si="404"/>
        <v/>
      </c>
      <c r="B2641" s="123" t="str">
        <f t="shared" si="405"/>
        <v/>
      </c>
      <c r="C2641" s="125" t="str">
        <f t="shared" si="406"/>
        <v/>
      </c>
      <c r="D2641" s="42"/>
      <c r="E2641" s="23" t="str">
        <f>IF(D2641="","",VLOOKUP(D2641,MASTERLIST!$A:$E,3,FALSE))</f>
        <v/>
      </c>
      <c r="F2641" s="23" t="str">
        <f>IF(D2641="","",VLOOKUP(D2641,MASTERLIST!$A:$E,4,FALSE))</f>
        <v/>
      </c>
      <c r="G2641" s="23" t="str">
        <f>IF(D2641="","",VLOOKUP(D2641,MASTERLIST!$A:$E,5,FALSE))</f>
        <v/>
      </c>
      <c r="H2641" s="23" t="str">
        <f>IF(D2641="","",VLOOKUP(D2641,MASTERLIST!$A:$E,2,FALSE))</f>
        <v/>
      </c>
      <c r="I2641" s="42"/>
      <c r="J2641" s="42"/>
      <c r="K2641" s="42"/>
      <c r="L2641" s="41" t="str">
        <f t="shared" si="402"/>
        <v/>
      </c>
      <c r="M2641" s="41" t="str">
        <f t="shared" si="403"/>
        <v/>
      </c>
      <c r="N2641" s="22" t="str">
        <f t="shared" si="400"/>
        <v xml:space="preserve"> </v>
      </c>
      <c r="O2641" s="22" t="str">
        <f t="shared" si="399"/>
        <v/>
      </c>
      <c r="P2641" s="22" t="str">
        <f t="shared" si="401"/>
        <v/>
      </c>
      <c r="Q2641" s="22" t="str">
        <f t="shared" si="407"/>
        <v>D2</v>
      </c>
    </row>
    <row r="2642" spans="1:17" x14ac:dyDescent="0.25">
      <c r="A2642" s="125" t="str">
        <f t="shared" si="404"/>
        <v/>
      </c>
      <c r="B2642" s="123" t="str">
        <f t="shared" si="405"/>
        <v/>
      </c>
      <c r="C2642" s="125" t="str">
        <f t="shared" si="406"/>
        <v/>
      </c>
      <c r="D2642" s="42"/>
      <c r="E2642" s="23" t="str">
        <f>IF(D2642="","",VLOOKUP(D2642,MASTERLIST!$A:$E,3,FALSE))</f>
        <v/>
      </c>
      <c r="F2642" s="23" t="str">
        <f>IF(D2642="","",VLOOKUP(D2642,MASTERLIST!$A:$E,4,FALSE))</f>
        <v/>
      </c>
      <c r="G2642" s="23" t="str">
        <f>IF(D2642="","",VLOOKUP(D2642,MASTERLIST!$A:$E,5,FALSE))</f>
        <v/>
      </c>
      <c r="H2642" s="23" t="str">
        <f>IF(D2642="","",VLOOKUP(D2642,MASTERLIST!$A:$E,2,FALSE))</f>
        <v/>
      </c>
      <c r="I2642" s="42"/>
      <c r="J2642" s="42"/>
      <c r="K2642" s="42"/>
      <c r="L2642" s="41" t="str">
        <f t="shared" si="402"/>
        <v/>
      </c>
      <c r="M2642" s="41" t="str">
        <f t="shared" si="403"/>
        <v/>
      </c>
      <c r="N2642" s="22" t="str">
        <f t="shared" si="400"/>
        <v xml:space="preserve"> </v>
      </c>
      <c r="O2642" s="22" t="str">
        <f t="shared" si="399"/>
        <v/>
      </c>
      <c r="P2642" s="22" t="str">
        <f t="shared" si="401"/>
        <v/>
      </c>
      <c r="Q2642" s="22" t="str">
        <f t="shared" si="407"/>
        <v>D2</v>
      </c>
    </row>
    <row r="2643" spans="1:17" x14ac:dyDescent="0.25">
      <c r="A2643" s="125" t="str">
        <f t="shared" si="404"/>
        <v/>
      </c>
      <c r="B2643" s="123" t="str">
        <f t="shared" si="405"/>
        <v/>
      </c>
      <c r="C2643" s="125" t="str">
        <f t="shared" si="406"/>
        <v/>
      </c>
      <c r="D2643" s="42"/>
      <c r="E2643" s="23" t="str">
        <f>IF(D2643="","",VLOOKUP(D2643,MASTERLIST!$A:$E,3,FALSE))</f>
        <v/>
      </c>
      <c r="F2643" s="23" t="str">
        <f>IF(D2643="","",VLOOKUP(D2643,MASTERLIST!$A:$E,4,FALSE))</f>
        <v/>
      </c>
      <c r="G2643" s="23" t="str">
        <f>IF(D2643="","",VLOOKUP(D2643,MASTERLIST!$A:$E,5,FALSE))</f>
        <v/>
      </c>
      <c r="H2643" s="23" t="str">
        <f>IF(D2643="","",VLOOKUP(D2643,MASTERLIST!$A:$E,2,FALSE))</f>
        <v/>
      </c>
      <c r="I2643" s="42"/>
      <c r="J2643" s="42"/>
      <c r="K2643" s="42"/>
      <c r="L2643" s="41" t="str">
        <f t="shared" si="402"/>
        <v/>
      </c>
      <c r="M2643" s="41" t="str">
        <f t="shared" si="403"/>
        <v/>
      </c>
      <c r="N2643" s="22" t="str">
        <f t="shared" si="400"/>
        <v xml:space="preserve"> </v>
      </c>
      <c r="O2643" s="22" t="str">
        <f t="shared" ref="O2643:O2706" si="408">IFERROR(VLOOKUP(G2643,$R$2:$S$15,2,),"")</f>
        <v/>
      </c>
      <c r="P2643" s="22" t="str">
        <f t="shared" si="401"/>
        <v/>
      </c>
      <c r="Q2643" s="22" t="str">
        <f t="shared" si="407"/>
        <v>D2</v>
      </c>
    </row>
    <row r="2644" spans="1:17" x14ac:dyDescent="0.25">
      <c r="A2644" s="125" t="str">
        <f t="shared" si="404"/>
        <v/>
      </c>
      <c r="B2644" s="123" t="str">
        <f t="shared" si="405"/>
        <v/>
      </c>
      <c r="C2644" s="125" t="str">
        <f t="shared" si="406"/>
        <v/>
      </c>
      <c r="D2644" s="42"/>
      <c r="E2644" s="23" t="str">
        <f>IF(D2644="","",VLOOKUP(D2644,MASTERLIST!$A:$E,3,FALSE))</f>
        <v/>
      </c>
      <c r="F2644" s="23" t="str">
        <f>IF(D2644="","",VLOOKUP(D2644,MASTERLIST!$A:$E,4,FALSE))</f>
        <v/>
      </c>
      <c r="G2644" s="23" t="str">
        <f>IF(D2644="","",VLOOKUP(D2644,MASTERLIST!$A:$E,5,FALSE))</f>
        <v/>
      </c>
      <c r="H2644" s="23" t="str">
        <f>IF(D2644="","",VLOOKUP(D2644,MASTERLIST!$A:$E,2,FALSE))</f>
        <v/>
      </c>
      <c r="I2644" s="42"/>
      <c r="J2644" s="42"/>
      <c r="K2644" s="42"/>
      <c r="L2644" s="41" t="str">
        <f t="shared" si="402"/>
        <v/>
      </c>
      <c r="M2644" s="41" t="str">
        <f t="shared" si="403"/>
        <v/>
      </c>
      <c r="N2644" s="22" t="str">
        <f t="shared" si="400"/>
        <v xml:space="preserve"> </v>
      </c>
      <c r="O2644" s="22" t="str">
        <f t="shared" si="408"/>
        <v/>
      </c>
      <c r="P2644" s="22" t="str">
        <f t="shared" si="401"/>
        <v/>
      </c>
      <c r="Q2644" s="22" t="str">
        <f t="shared" si="407"/>
        <v>D2</v>
      </c>
    </row>
    <row r="2645" spans="1:17" x14ac:dyDescent="0.25">
      <c r="A2645" s="125" t="str">
        <f t="shared" si="404"/>
        <v/>
      </c>
      <c r="B2645" s="123" t="str">
        <f t="shared" si="405"/>
        <v/>
      </c>
      <c r="C2645" s="125" t="str">
        <f t="shared" si="406"/>
        <v/>
      </c>
      <c r="D2645" s="42"/>
      <c r="E2645" s="23" t="str">
        <f>IF(D2645="","",VLOOKUP(D2645,MASTERLIST!$A:$E,3,FALSE))</f>
        <v/>
      </c>
      <c r="F2645" s="23" t="str">
        <f>IF(D2645="","",VLOOKUP(D2645,MASTERLIST!$A:$E,4,FALSE))</f>
        <v/>
      </c>
      <c r="G2645" s="23" t="str">
        <f>IF(D2645="","",VLOOKUP(D2645,MASTERLIST!$A:$E,5,FALSE))</f>
        <v/>
      </c>
      <c r="H2645" s="23" t="str">
        <f>IF(D2645="","",VLOOKUP(D2645,MASTERLIST!$A:$E,2,FALSE))</f>
        <v/>
      </c>
      <c r="I2645" s="42"/>
      <c r="J2645" s="42"/>
      <c r="K2645" s="42"/>
      <c r="L2645" s="41" t="str">
        <f t="shared" si="402"/>
        <v/>
      </c>
      <c r="M2645" s="41" t="str">
        <f t="shared" si="403"/>
        <v/>
      </c>
      <c r="N2645" s="22" t="str">
        <f t="shared" si="400"/>
        <v xml:space="preserve"> </v>
      </c>
      <c r="O2645" s="22" t="str">
        <f t="shared" si="408"/>
        <v/>
      </c>
      <c r="P2645" s="22" t="str">
        <f t="shared" si="401"/>
        <v/>
      </c>
      <c r="Q2645" s="22" t="str">
        <f t="shared" si="407"/>
        <v>D2</v>
      </c>
    </row>
    <row r="2646" spans="1:17" x14ac:dyDescent="0.25">
      <c r="A2646" s="125" t="str">
        <f t="shared" si="404"/>
        <v/>
      </c>
      <c r="B2646" s="123" t="str">
        <f t="shared" si="405"/>
        <v/>
      </c>
      <c r="C2646" s="125" t="str">
        <f t="shared" si="406"/>
        <v/>
      </c>
      <c r="D2646" s="42"/>
      <c r="E2646" s="23" t="str">
        <f>IF(D2646="","",VLOOKUP(D2646,MASTERLIST!$A:$E,3,FALSE))</f>
        <v/>
      </c>
      <c r="F2646" s="23" t="str">
        <f>IF(D2646="","",VLOOKUP(D2646,MASTERLIST!$A:$E,4,FALSE))</f>
        <v/>
      </c>
      <c r="G2646" s="23" t="str">
        <f>IF(D2646="","",VLOOKUP(D2646,MASTERLIST!$A:$E,5,FALSE))</f>
        <v/>
      </c>
      <c r="H2646" s="23" t="str">
        <f>IF(D2646="","",VLOOKUP(D2646,MASTERLIST!$A:$E,2,FALSE))</f>
        <v/>
      </c>
      <c r="I2646" s="42"/>
      <c r="J2646" s="42"/>
      <c r="K2646" s="42"/>
      <c r="L2646" s="41" t="str">
        <f t="shared" si="402"/>
        <v/>
      </c>
      <c r="M2646" s="41" t="str">
        <f t="shared" si="403"/>
        <v/>
      </c>
      <c r="N2646" s="22" t="str">
        <f t="shared" si="400"/>
        <v xml:space="preserve"> </v>
      </c>
      <c r="O2646" s="22" t="str">
        <f t="shared" si="408"/>
        <v/>
      </c>
      <c r="P2646" s="22" t="str">
        <f t="shared" si="401"/>
        <v/>
      </c>
      <c r="Q2646" s="22" t="str">
        <f t="shared" si="407"/>
        <v>D2</v>
      </c>
    </row>
    <row r="2647" spans="1:17" x14ac:dyDescent="0.25">
      <c r="A2647" s="125" t="str">
        <f t="shared" si="404"/>
        <v/>
      </c>
      <c r="B2647" s="123" t="str">
        <f t="shared" si="405"/>
        <v/>
      </c>
      <c r="C2647" s="125" t="str">
        <f t="shared" si="406"/>
        <v/>
      </c>
      <c r="D2647" s="42"/>
      <c r="E2647" s="23" t="str">
        <f>IF(D2647="","",VLOOKUP(D2647,MASTERLIST!$A:$E,3,FALSE))</f>
        <v/>
      </c>
      <c r="F2647" s="23" t="str">
        <f>IF(D2647="","",VLOOKUP(D2647,MASTERLIST!$A:$E,4,FALSE))</f>
        <v/>
      </c>
      <c r="G2647" s="23" t="str">
        <f>IF(D2647="","",VLOOKUP(D2647,MASTERLIST!$A:$E,5,FALSE))</f>
        <v/>
      </c>
      <c r="H2647" s="23" t="str">
        <f>IF(D2647="","",VLOOKUP(D2647,MASTERLIST!$A:$E,2,FALSE))</f>
        <v/>
      </c>
      <c r="I2647" s="42"/>
      <c r="J2647" s="42"/>
      <c r="K2647" s="42"/>
      <c r="L2647" s="41" t="str">
        <f t="shared" si="402"/>
        <v/>
      </c>
      <c r="M2647" s="41" t="str">
        <f t="shared" si="403"/>
        <v/>
      </c>
      <c r="N2647" s="22" t="str">
        <f t="shared" si="400"/>
        <v xml:space="preserve"> </v>
      </c>
      <c r="O2647" s="22" t="str">
        <f t="shared" si="408"/>
        <v/>
      </c>
      <c r="P2647" s="22" t="str">
        <f t="shared" si="401"/>
        <v/>
      </c>
      <c r="Q2647" s="22" t="str">
        <f t="shared" si="407"/>
        <v>D2</v>
      </c>
    </row>
    <row r="2648" spans="1:17" x14ac:dyDescent="0.25">
      <c r="A2648" s="125" t="str">
        <f t="shared" si="404"/>
        <v/>
      </c>
      <c r="B2648" s="123" t="str">
        <f t="shared" si="405"/>
        <v/>
      </c>
      <c r="C2648" s="125" t="str">
        <f t="shared" si="406"/>
        <v/>
      </c>
      <c r="D2648" s="42"/>
      <c r="E2648" s="23" t="str">
        <f>IF(D2648="","",VLOOKUP(D2648,MASTERLIST!$A:$E,3,FALSE))</f>
        <v/>
      </c>
      <c r="F2648" s="23" t="str">
        <f>IF(D2648="","",VLOOKUP(D2648,MASTERLIST!$A:$E,4,FALSE))</f>
        <v/>
      </c>
      <c r="G2648" s="23" t="str">
        <f>IF(D2648="","",VLOOKUP(D2648,MASTERLIST!$A:$E,5,FALSE))</f>
        <v/>
      </c>
      <c r="H2648" s="23" t="str">
        <f>IF(D2648="","",VLOOKUP(D2648,MASTERLIST!$A:$E,2,FALSE))</f>
        <v/>
      </c>
      <c r="I2648" s="42"/>
      <c r="J2648" s="42"/>
      <c r="K2648" s="42"/>
      <c r="L2648" s="41" t="str">
        <f t="shared" si="402"/>
        <v/>
      </c>
      <c r="M2648" s="41" t="str">
        <f t="shared" si="403"/>
        <v/>
      </c>
      <c r="N2648" s="22" t="str">
        <f t="shared" si="400"/>
        <v xml:space="preserve"> </v>
      </c>
      <c r="O2648" s="22" t="str">
        <f t="shared" si="408"/>
        <v/>
      </c>
      <c r="P2648" s="22" t="str">
        <f t="shared" si="401"/>
        <v/>
      </c>
      <c r="Q2648" s="22" t="str">
        <f t="shared" si="407"/>
        <v>D2</v>
      </c>
    </row>
    <row r="2649" spans="1:17" x14ac:dyDescent="0.25">
      <c r="A2649" s="125" t="str">
        <f t="shared" si="404"/>
        <v/>
      </c>
      <c r="B2649" s="123" t="str">
        <f t="shared" si="405"/>
        <v/>
      </c>
      <c r="C2649" s="125" t="str">
        <f t="shared" si="406"/>
        <v/>
      </c>
      <c r="D2649" s="42"/>
      <c r="E2649" s="23" t="str">
        <f>IF(D2649="","",VLOOKUP(D2649,MASTERLIST!$A:$E,3,FALSE))</f>
        <v/>
      </c>
      <c r="F2649" s="23" t="str">
        <f>IF(D2649="","",VLOOKUP(D2649,MASTERLIST!$A:$E,4,FALSE))</f>
        <v/>
      </c>
      <c r="G2649" s="23" t="str">
        <f>IF(D2649="","",VLOOKUP(D2649,MASTERLIST!$A:$E,5,FALSE))</f>
        <v/>
      </c>
      <c r="H2649" s="23" t="str">
        <f>IF(D2649="","",VLOOKUP(D2649,MASTERLIST!$A:$E,2,FALSE))</f>
        <v/>
      </c>
      <c r="I2649" s="42"/>
      <c r="J2649" s="42"/>
      <c r="K2649" s="42"/>
      <c r="L2649" s="41" t="str">
        <f t="shared" si="402"/>
        <v/>
      </c>
      <c r="M2649" s="41" t="str">
        <f t="shared" si="403"/>
        <v/>
      </c>
      <c r="N2649" s="22" t="str">
        <f t="shared" si="400"/>
        <v xml:space="preserve"> </v>
      </c>
      <c r="O2649" s="22" t="str">
        <f t="shared" si="408"/>
        <v/>
      </c>
      <c r="P2649" s="22" t="str">
        <f t="shared" si="401"/>
        <v/>
      </c>
      <c r="Q2649" s="22" t="str">
        <f t="shared" si="407"/>
        <v>D2</v>
      </c>
    </row>
    <row r="2650" spans="1:17" x14ac:dyDescent="0.25">
      <c r="A2650" s="125" t="str">
        <f t="shared" si="404"/>
        <v/>
      </c>
      <c r="B2650" s="123" t="str">
        <f t="shared" si="405"/>
        <v/>
      </c>
      <c r="C2650" s="125" t="str">
        <f t="shared" si="406"/>
        <v/>
      </c>
      <c r="D2650" s="42"/>
      <c r="E2650" s="23" t="str">
        <f>IF(D2650="","",VLOOKUP(D2650,MASTERLIST!$A:$E,3,FALSE))</f>
        <v/>
      </c>
      <c r="F2650" s="23" t="str">
        <f>IF(D2650="","",VLOOKUP(D2650,MASTERLIST!$A:$E,4,FALSE))</f>
        <v/>
      </c>
      <c r="G2650" s="23" t="str">
        <f>IF(D2650="","",VLOOKUP(D2650,MASTERLIST!$A:$E,5,FALSE))</f>
        <v/>
      </c>
      <c r="H2650" s="23" t="str">
        <f>IF(D2650="","",VLOOKUP(D2650,MASTERLIST!$A:$E,2,FALSE))</f>
        <v/>
      </c>
      <c r="I2650" s="42"/>
      <c r="J2650" s="42"/>
      <c r="K2650" s="42"/>
      <c r="L2650" s="41" t="str">
        <f t="shared" si="402"/>
        <v/>
      </c>
      <c r="M2650" s="41" t="str">
        <f t="shared" si="403"/>
        <v/>
      </c>
      <c r="N2650" s="22" t="str">
        <f t="shared" ref="N2650:N2713" si="409">CONCATENATE(E2650," ",F2650)</f>
        <v xml:space="preserve"> </v>
      </c>
      <c r="O2650" s="22" t="str">
        <f t="shared" si="408"/>
        <v/>
      </c>
      <c r="P2650" s="22" t="str">
        <f t="shared" ref="P2650:P2713" si="410">IF(I2650="",IF(J2650="","",$J$1),$I$1)</f>
        <v/>
      </c>
      <c r="Q2650" s="22" t="str">
        <f t="shared" si="407"/>
        <v>D2</v>
      </c>
    </row>
    <row r="2651" spans="1:17" x14ac:dyDescent="0.25">
      <c r="A2651" s="125" t="str">
        <f t="shared" si="404"/>
        <v/>
      </c>
      <c r="B2651" s="123" t="str">
        <f t="shared" si="405"/>
        <v/>
      </c>
      <c r="C2651" s="125" t="str">
        <f t="shared" si="406"/>
        <v/>
      </c>
      <c r="D2651" s="42"/>
      <c r="E2651" s="23" t="str">
        <f>IF(D2651="","",VLOOKUP(D2651,MASTERLIST!$A:$E,3,FALSE))</f>
        <v/>
      </c>
      <c r="F2651" s="23" t="str">
        <f>IF(D2651="","",VLOOKUP(D2651,MASTERLIST!$A:$E,4,FALSE))</f>
        <v/>
      </c>
      <c r="G2651" s="23" t="str">
        <f>IF(D2651="","",VLOOKUP(D2651,MASTERLIST!$A:$E,5,FALSE))</f>
        <v/>
      </c>
      <c r="H2651" s="23" t="str">
        <f>IF(D2651="","",VLOOKUP(D2651,MASTERLIST!$A:$E,2,FALSE))</f>
        <v/>
      </c>
      <c r="I2651" s="42"/>
      <c r="J2651" s="42"/>
      <c r="K2651" s="42"/>
      <c r="L2651" s="41" t="str">
        <f t="shared" si="402"/>
        <v/>
      </c>
      <c r="M2651" s="41" t="str">
        <f t="shared" si="403"/>
        <v/>
      </c>
      <c r="N2651" s="22" t="str">
        <f t="shared" si="409"/>
        <v xml:space="preserve"> </v>
      </c>
      <c r="O2651" s="22" t="str">
        <f t="shared" si="408"/>
        <v/>
      </c>
      <c r="P2651" s="22" t="str">
        <f t="shared" si="410"/>
        <v/>
      </c>
      <c r="Q2651" s="22" t="str">
        <f t="shared" si="407"/>
        <v>D2</v>
      </c>
    </row>
    <row r="2652" spans="1:17" x14ac:dyDescent="0.25">
      <c r="A2652" s="125" t="str">
        <f t="shared" si="404"/>
        <v/>
      </c>
      <c r="B2652" s="123" t="str">
        <f t="shared" si="405"/>
        <v/>
      </c>
      <c r="C2652" s="125" t="str">
        <f t="shared" si="406"/>
        <v/>
      </c>
      <c r="D2652" s="42"/>
      <c r="E2652" s="23" t="str">
        <f>IF(D2652="","",VLOOKUP(D2652,MASTERLIST!$A:$E,3,FALSE))</f>
        <v/>
      </c>
      <c r="F2652" s="23" t="str">
        <f>IF(D2652="","",VLOOKUP(D2652,MASTERLIST!$A:$E,4,FALSE))</f>
        <v/>
      </c>
      <c r="G2652" s="23" t="str">
        <f>IF(D2652="","",VLOOKUP(D2652,MASTERLIST!$A:$E,5,FALSE))</f>
        <v/>
      </c>
      <c r="H2652" s="23" t="str">
        <f>IF(D2652="","",VLOOKUP(D2652,MASTERLIST!$A:$E,2,FALSE))</f>
        <v/>
      </c>
      <c r="I2652" s="42"/>
      <c r="J2652" s="42"/>
      <c r="K2652" s="42"/>
      <c r="L2652" s="41" t="str">
        <f t="shared" si="402"/>
        <v/>
      </c>
      <c r="M2652" s="41" t="str">
        <f t="shared" si="403"/>
        <v/>
      </c>
      <c r="N2652" s="22" t="str">
        <f t="shared" si="409"/>
        <v xml:space="preserve"> </v>
      </c>
      <c r="O2652" s="22" t="str">
        <f t="shared" si="408"/>
        <v/>
      </c>
      <c r="P2652" s="22" t="str">
        <f t="shared" si="410"/>
        <v/>
      </c>
      <c r="Q2652" s="22" t="str">
        <f t="shared" si="407"/>
        <v>D2</v>
      </c>
    </row>
    <row r="2653" spans="1:17" x14ac:dyDescent="0.25">
      <c r="A2653" s="125" t="str">
        <f t="shared" si="404"/>
        <v/>
      </c>
      <c r="B2653" s="123" t="str">
        <f t="shared" si="405"/>
        <v/>
      </c>
      <c r="C2653" s="125" t="str">
        <f t="shared" si="406"/>
        <v/>
      </c>
      <c r="D2653" s="42"/>
      <c r="E2653" s="23" t="str">
        <f>IF(D2653="","",VLOOKUP(D2653,MASTERLIST!$A:$E,3,FALSE))</f>
        <v/>
      </c>
      <c r="F2653" s="23" t="str">
        <f>IF(D2653="","",VLOOKUP(D2653,MASTERLIST!$A:$E,4,FALSE))</f>
        <v/>
      </c>
      <c r="G2653" s="23" t="str">
        <f>IF(D2653="","",VLOOKUP(D2653,MASTERLIST!$A:$E,5,FALSE))</f>
        <v/>
      </c>
      <c r="H2653" s="23" t="str">
        <f>IF(D2653="","",VLOOKUP(D2653,MASTERLIST!$A:$E,2,FALSE))</f>
        <v/>
      </c>
      <c r="I2653" s="42"/>
      <c r="J2653" s="42"/>
      <c r="K2653" s="42"/>
      <c r="L2653" s="41" t="str">
        <f t="shared" ref="L2653:L2716" si="411">IF(K2653="","",IF(I2653="",ROUND(HLOOKUP(J2653,kgList,K2653,FALSE),1),ROUND(HLOOKUP(I2653,kgList,K2653,FALSE),1)))</f>
        <v/>
      </c>
      <c r="M2653" s="41" t="str">
        <f t="shared" ref="M2653:M2716" si="412">IF(L2653="","",IF(COUNTA(I2653:J2653)&gt;1,"Edible or Inedible",IF(COUNTA(I2653)=1,L2653*1,IF(COUNTA(J2653)=1,L2653*1,"ERROR"))))</f>
        <v/>
      </c>
      <c r="N2653" s="22" t="str">
        <f t="shared" si="409"/>
        <v xml:space="preserve"> </v>
      </c>
      <c r="O2653" s="22" t="str">
        <f t="shared" si="408"/>
        <v/>
      </c>
      <c r="P2653" s="22" t="str">
        <f t="shared" si="410"/>
        <v/>
      </c>
      <c r="Q2653" s="22" t="str">
        <f t="shared" si="407"/>
        <v>D2</v>
      </c>
    </row>
    <row r="2654" spans="1:17" x14ac:dyDescent="0.25">
      <c r="A2654" s="125" t="str">
        <f t="shared" si="404"/>
        <v/>
      </c>
      <c r="B2654" s="123" t="str">
        <f t="shared" si="405"/>
        <v/>
      </c>
      <c r="C2654" s="125" t="str">
        <f t="shared" si="406"/>
        <v/>
      </c>
      <c r="D2654" s="42"/>
      <c r="E2654" s="23" t="str">
        <f>IF(D2654="","",VLOOKUP(D2654,MASTERLIST!$A:$E,3,FALSE))</f>
        <v/>
      </c>
      <c r="F2654" s="23" t="str">
        <f>IF(D2654="","",VLOOKUP(D2654,MASTERLIST!$A:$E,4,FALSE))</f>
        <v/>
      </c>
      <c r="G2654" s="23" t="str">
        <f>IF(D2654="","",VLOOKUP(D2654,MASTERLIST!$A:$E,5,FALSE))</f>
        <v/>
      </c>
      <c r="H2654" s="23" t="str">
        <f>IF(D2654="","",VLOOKUP(D2654,MASTERLIST!$A:$E,2,FALSE))</f>
        <v/>
      </c>
      <c r="I2654" s="42"/>
      <c r="J2654" s="42"/>
      <c r="K2654" s="42"/>
      <c r="L2654" s="41" t="str">
        <f t="shared" si="411"/>
        <v/>
      </c>
      <c r="M2654" s="41" t="str">
        <f t="shared" si="412"/>
        <v/>
      </c>
      <c r="N2654" s="22" t="str">
        <f t="shared" si="409"/>
        <v xml:space="preserve"> </v>
      </c>
      <c r="O2654" s="22" t="str">
        <f t="shared" si="408"/>
        <v/>
      </c>
      <c r="P2654" s="22" t="str">
        <f t="shared" si="410"/>
        <v/>
      </c>
      <c r="Q2654" s="22" t="str">
        <f t="shared" si="407"/>
        <v>D2</v>
      </c>
    </row>
    <row r="2655" spans="1:17" x14ac:dyDescent="0.25">
      <c r="A2655" s="125" t="str">
        <f t="shared" si="404"/>
        <v/>
      </c>
      <c r="B2655" s="123" t="str">
        <f t="shared" si="405"/>
        <v/>
      </c>
      <c r="C2655" s="125" t="str">
        <f t="shared" si="406"/>
        <v/>
      </c>
      <c r="D2655" s="42"/>
      <c r="E2655" s="23" t="str">
        <f>IF(D2655="","",VLOOKUP(D2655,MASTERLIST!$A:$E,3,FALSE))</f>
        <v/>
      </c>
      <c r="F2655" s="23" t="str">
        <f>IF(D2655="","",VLOOKUP(D2655,MASTERLIST!$A:$E,4,FALSE))</f>
        <v/>
      </c>
      <c r="G2655" s="23" t="str">
        <f>IF(D2655="","",VLOOKUP(D2655,MASTERLIST!$A:$E,5,FALSE))</f>
        <v/>
      </c>
      <c r="H2655" s="23" t="str">
        <f>IF(D2655="","",VLOOKUP(D2655,MASTERLIST!$A:$E,2,FALSE))</f>
        <v/>
      </c>
      <c r="I2655" s="42"/>
      <c r="J2655" s="42"/>
      <c r="K2655" s="42"/>
      <c r="L2655" s="41" t="str">
        <f t="shared" si="411"/>
        <v/>
      </c>
      <c r="M2655" s="41" t="str">
        <f t="shared" si="412"/>
        <v/>
      </c>
      <c r="N2655" s="22" t="str">
        <f t="shared" si="409"/>
        <v xml:space="preserve"> </v>
      </c>
      <c r="O2655" s="22" t="str">
        <f t="shared" si="408"/>
        <v/>
      </c>
      <c r="P2655" s="22" t="str">
        <f t="shared" si="410"/>
        <v/>
      </c>
      <c r="Q2655" s="22" t="str">
        <f t="shared" si="407"/>
        <v>D2</v>
      </c>
    </row>
    <row r="2656" spans="1:17" x14ac:dyDescent="0.25">
      <c r="A2656" s="125" t="str">
        <f t="shared" si="404"/>
        <v/>
      </c>
      <c r="B2656" s="123" t="str">
        <f t="shared" si="405"/>
        <v/>
      </c>
      <c r="C2656" s="125" t="str">
        <f t="shared" si="406"/>
        <v/>
      </c>
      <c r="D2656" s="42"/>
      <c r="E2656" s="23" t="str">
        <f>IF(D2656="","",VLOOKUP(D2656,MASTERLIST!$A:$E,3,FALSE))</f>
        <v/>
      </c>
      <c r="F2656" s="23" t="str">
        <f>IF(D2656="","",VLOOKUP(D2656,MASTERLIST!$A:$E,4,FALSE))</f>
        <v/>
      </c>
      <c r="G2656" s="23" t="str">
        <f>IF(D2656="","",VLOOKUP(D2656,MASTERLIST!$A:$E,5,FALSE))</f>
        <v/>
      </c>
      <c r="H2656" s="23" t="str">
        <f>IF(D2656="","",VLOOKUP(D2656,MASTERLIST!$A:$E,2,FALSE))</f>
        <v/>
      </c>
      <c r="I2656" s="42"/>
      <c r="J2656" s="42"/>
      <c r="K2656" s="42"/>
      <c r="L2656" s="41" t="str">
        <f t="shared" si="411"/>
        <v/>
      </c>
      <c r="M2656" s="41" t="str">
        <f t="shared" si="412"/>
        <v/>
      </c>
      <c r="N2656" s="22" t="str">
        <f t="shared" si="409"/>
        <v xml:space="preserve"> </v>
      </c>
      <c r="O2656" s="22" t="str">
        <f t="shared" si="408"/>
        <v/>
      </c>
      <c r="P2656" s="22" t="str">
        <f t="shared" si="410"/>
        <v/>
      </c>
      <c r="Q2656" s="22" t="str">
        <f t="shared" si="407"/>
        <v>D2</v>
      </c>
    </row>
    <row r="2657" spans="1:17" x14ac:dyDescent="0.25">
      <c r="A2657" s="125" t="str">
        <f t="shared" si="404"/>
        <v/>
      </c>
      <c r="B2657" s="123" t="str">
        <f t="shared" si="405"/>
        <v/>
      </c>
      <c r="C2657" s="125" t="str">
        <f t="shared" si="406"/>
        <v/>
      </c>
      <c r="D2657" s="42"/>
      <c r="E2657" s="23" t="str">
        <f>IF(D2657="","",VLOOKUP(D2657,MASTERLIST!$A:$E,3,FALSE))</f>
        <v/>
      </c>
      <c r="F2657" s="23" t="str">
        <f>IF(D2657="","",VLOOKUP(D2657,MASTERLIST!$A:$E,4,FALSE))</f>
        <v/>
      </c>
      <c r="G2657" s="23" t="str">
        <f>IF(D2657="","",VLOOKUP(D2657,MASTERLIST!$A:$E,5,FALSE))</f>
        <v/>
      </c>
      <c r="H2657" s="23" t="str">
        <f>IF(D2657="","",VLOOKUP(D2657,MASTERLIST!$A:$E,2,FALSE))</f>
        <v/>
      </c>
      <c r="I2657" s="42"/>
      <c r="J2657" s="42"/>
      <c r="K2657" s="42"/>
      <c r="L2657" s="41" t="str">
        <f t="shared" si="411"/>
        <v/>
      </c>
      <c r="M2657" s="41" t="str">
        <f t="shared" si="412"/>
        <v/>
      </c>
      <c r="N2657" s="22" t="str">
        <f t="shared" si="409"/>
        <v xml:space="preserve"> </v>
      </c>
      <c r="O2657" s="22" t="str">
        <f t="shared" si="408"/>
        <v/>
      </c>
      <c r="P2657" s="22" t="str">
        <f t="shared" si="410"/>
        <v/>
      </c>
      <c r="Q2657" s="22" t="str">
        <f t="shared" si="407"/>
        <v>D2</v>
      </c>
    </row>
    <row r="2658" spans="1:17" x14ac:dyDescent="0.25">
      <c r="A2658" s="125" t="str">
        <f t="shared" si="404"/>
        <v/>
      </c>
      <c r="B2658" s="123" t="str">
        <f t="shared" si="405"/>
        <v/>
      </c>
      <c r="C2658" s="125" t="str">
        <f t="shared" si="406"/>
        <v/>
      </c>
      <c r="D2658" s="42"/>
      <c r="E2658" s="23" t="str">
        <f>IF(D2658="","",VLOOKUP(D2658,MASTERLIST!$A:$E,3,FALSE))</f>
        <v/>
      </c>
      <c r="F2658" s="23" t="str">
        <f>IF(D2658="","",VLOOKUP(D2658,MASTERLIST!$A:$E,4,FALSE))</f>
        <v/>
      </c>
      <c r="G2658" s="23" t="str">
        <f>IF(D2658="","",VLOOKUP(D2658,MASTERLIST!$A:$E,5,FALSE))</f>
        <v/>
      </c>
      <c r="H2658" s="23" t="str">
        <f>IF(D2658="","",VLOOKUP(D2658,MASTERLIST!$A:$E,2,FALSE))</f>
        <v/>
      </c>
      <c r="I2658" s="42"/>
      <c r="J2658" s="42"/>
      <c r="K2658" s="42"/>
      <c r="L2658" s="41" t="str">
        <f t="shared" si="411"/>
        <v/>
      </c>
      <c r="M2658" s="41" t="str">
        <f t="shared" si="412"/>
        <v/>
      </c>
      <c r="N2658" s="22" t="str">
        <f t="shared" si="409"/>
        <v xml:space="preserve"> </v>
      </c>
      <c r="O2658" s="22" t="str">
        <f t="shared" si="408"/>
        <v/>
      </c>
      <c r="P2658" s="22" t="str">
        <f t="shared" si="410"/>
        <v/>
      </c>
      <c r="Q2658" s="22" t="str">
        <f t="shared" si="407"/>
        <v>D2</v>
      </c>
    </row>
    <row r="2659" spans="1:17" x14ac:dyDescent="0.25">
      <c r="A2659" s="125" t="str">
        <f t="shared" si="404"/>
        <v/>
      </c>
      <c r="B2659" s="123" t="str">
        <f t="shared" si="405"/>
        <v/>
      </c>
      <c r="C2659" s="125" t="str">
        <f t="shared" si="406"/>
        <v/>
      </c>
      <c r="D2659" s="42"/>
      <c r="E2659" s="23" t="str">
        <f>IF(D2659="","",VLOOKUP(D2659,MASTERLIST!$A:$E,3,FALSE))</f>
        <v/>
      </c>
      <c r="F2659" s="23" t="str">
        <f>IF(D2659="","",VLOOKUP(D2659,MASTERLIST!$A:$E,4,FALSE))</f>
        <v/>
      </c>
      <c r="G2659" s="23" t="str">
        <f>IF(D2659="","",VLOOKUP(D2659,MASTERLIST!$A:$E,5,FALSE))</f>
        <v/>
      </c>
      <c r="H2659" s="23" t="str">
        <f>IF(D2659="","",VLOOKUP(D2659,MASTERLIST!$A:$E,2,FALSE))</f>
        <v/>
      </c>
      <c r="I2659" s="42"/>
      <c r="J2659" s="42"/>
      <c r="K2659" s="42"/>
      <c r="L2659" s="41" t="str">
        <f t="shared" si="411"/>
        <v/>
      </c>
      <c r="M2659" s="41" t="str">
        <f t="shared" si="412"/>
        <v/>
      </c>
      <c r="N2659" s="22" t="str">
        <f t="shared" si="409"/>
        <v xml:space="preserve"> </v>
      </c>
      <c r="O2659" s="22" t="str">
        <f t="shared" si="408"/>
        <v/>
      </c>
      <c r="P2659" s="22" t="str">
        <f t="shared" si="410"/>
        <v/>
      </c>
      <c r="Q2659" s="22" t="str">
        <f t="shared" si="407"/>
        <v>D2</v>
      </c>
    </row>
    <row r="2660" spans="1:17" x14ac:dyDescent="0.25">
      <c r="A2660" s="125" t="str">
        <f t="shared" ref="A2660:A2723" si="413">IF(D2660="","",A2659)</f>
        <v/>
      </c>
      <c r="B2660" s="123" t="str">
        <f t="shared" ref="B2660:B2723" si="414">IF(D2660="","",B2659)</f>
        <v/>
      </c>
      <c r="C2660" s="125" t="str">
        <f t="shared" ref="C2660:C2723" si="415">IF(D2660="","",C2659)</f>
        <v/>
      </c>
      <c r="D2660" s="42"/>
      <c r="E2660" s="23" t="str">
        <f>IF(D2660="","",VLOOKUP(D2660,MASTERLIST!$A:$E,3,FALSE))</f>
        <v/>
      </c>
      <c r="F2660" s="23" t="str">
        <f>IF(D2660="","",VLOOKUP(D2660,MASTERLIST!$A:$E,4,FALSE))</f>
        <v/>
      </c>
      <c r="G2660" s="23" t="str">
        <f>IF(D2660="","",VLOOKUP(D2660,MASTERLIST!$A:$E,5,FALSE))</f>
        <v/>
      </c>
      <c r="H2660" s="23" t="str">
        <f>IF(D2660="","",VLOOKUP(D2660,MASTERLIST!$A:$E,2,FALSE))</f>
        <v/>
      </c>
      <c r="I2660" s="42"/>
      <c r="J2660" s="42"/>
      <c r="K2660" s="42"/>
      <c r="L2660" s="41" t="str">
        <f t="shared" si="411"/>
        <v/>
      </c>
      <c r="M2660" s="41" t="str">
        <f t="shared" si="412"/>
        <v/>
      </c>
      <c r="N2660" s="22" t="str">
        <f t="shared" si="409"/>
        <v xml:space="preserve"> </v>
      </c>
      <c r="O2660" s="22" t="str">
        <f t="shared" si="408"/>
        <v/>
      </c>
      <c r="P2660" s="22" t="str">
        <f t="shared" si="410"/>
        <v/>
      </c>
      <c r="Q2660" s="22" t="str">
        <f t="shared" si="407"/>
        <v>D2</v>
      </c>
    </row>
    <row r="2661" spans="1:17" x14ac:dyDescent="0.25">
      <c r="A2661" s="125" t="str">
        <f t="shared" si="413"/>
        <v/>
      </c>
      <c r="B2661" s="123" t="str">
        <f t="shared" si="414"/>
        <v/>
      </c>
      <c r="C2661" s="125" t="str">
        <f t="shared" si="415"/>
        <v/>
      </c>
      <c r="D2661" s="42"/>
      <c r="E2661" s="23" t="str">
        <f>IF(D2661="","",VLOOKUP(D2661,MASTERLIST!$A:$E,3,FALSE))</f>
        <v/>
      </c>
      <c r="F2661" s="23" t="str">
        <f>IF(D2661="","",VLOOKUP(D2661,MASTERLIST!$A:$E,4,FALSE))</f>
        <v/>
      </c>
      <c r="G2661" s="23" t="str">
        <f>IF(D2661="","",VLOOKUP(D2661,MASTERLIST!$A:$E,5,FALSE))</f>
        <v/>
      </c>
      <c r="H2661" s="23" t="str">
        <f>IF(D2661="","",VLOOKUP(D2661,MASTERLIST!$A:$E,2,FALSE))</f>
        <v/>
      </c>
      <c r="I2661" s="42"/>
      <c r="J2661" s="42"/>
      <c r="K2661" s="42"/>
      <c r="L2661" s="41" t="str">
        <f t="shared" si="411"/>
        <v/>
      </c>
      <c r="M2661" s="41" t="str">
        <f t="shared" si="412"/>
        <v/>
      </c>
      <c r="N2661" s="22" t="str">
        <f t="shared" si="409"/>
        <v xml:space="preserve"> </v>
      </c>
      <c r="O2661" s="22" t="str">
        <f t="shared" si="408"/>
        <v/>
      </c>
      <c r="P2661" s="22" t="str">
        <f t="shared" si="410"/>
        <v/>
      </c>
      <c r="Q2661" s="22" t="str">
        <f t="shared" si="407"/>
        <v>D2</v>
      </c>
    </row>
    <row r="2662" spans="1:17" x14ac:dyDescent="0.25">
      <c r="A2662" s="125" t="str">
        <f t="shared" si="413"/>
        <v/>
      </c>
      <c r="B2662" s="123" t="str">
        <f t="shared" si="414"/>
        <v/>
      </c>
      <c r="C2662" s="125" t="str">
        <f t="shared" si="415"/>
        <v/>
      </c>
      <c r="D2662" s="42"/>
      <c r="E2662" s="23" t="str">
        <f>IF(D2662="","",VLOOKUP(D2662,MASTERLIST!$A:$E,3,FALSE))</f>
        <v/>
      </c>
      <c r="F2662" s="23" t="str">
        <f>IF(D2662="","",VLOOKUP(D2662,MASTERLIST!$A:$E,4,FALSE))</f>
        <v/>
      </c>
      <c r="G2662" s="23" t="str">
        <f>IF(D2662="","",VLOOKUP(D2662,MASTERLIST!$A:$E,5,FALSE))</f>
        <v/>
      </c>
      <c r="H2662" s="23" t="str">
        <f>IF(D2662="","",VLOOKUP(D2662,MASTERLIST!$A:$E,2,FALSE))</f>
        <v/>
      </c>
      <c r="I2662" s="42"/>
      <c r="J2662" s="42"/>
      <c r="K2662" s="42"/>
      <c r="L2662" s="41" t="str">
        <f t="shared" si="411"/>
        <v/>
      </c>
      <c r="M2662" s="41" t="str">
        <f t="shared" si="412"/>
        <v/>
      </c>
      <c r="N2662" s="22" t="str">
        <f t="shared" si="409"/>
        <v xml:space="preserve"> </v>
      </c>
      <c r="O2662" s="22" t="str">
        <f t="shared" si="408"/>
        <v/>
      </c>
      <c r="P2662" s="22" t="str">
        <f t="shared" si="410"/>
        <v/>
      </c>
      <c r="Q2662" s="22" t="str">
        <f t="shared" si="407"/>
        <v>D2</v>
      </c>
    </row>
    <row r="2663" spans="1:17" x14ac:dyDescent="0.25">
      <c r="A2663" s="125" t="str">
        <f t="shared" si="413"/>
        <v/>
      </c>
      <c r="B2663" s="123" t="str">
        <f t="shared" si="414"/>
        <v/>
      </c>
      <c r="C2663" s="125" t="str">
        <f t="shared" si="415"/>
        <v/>
      </c>
      <c r="D2663" s="42"/>
      <c r="E2663" s="23" t="str">
        <f>IF(D2663="","",VLOOKUP(D2663,MASTERLIST!$A:$E,3,FALSE))</f>
        <v/>
      </c>
      <c r="F2663" s="23" t="str">
        <f>IF(D2663="","",VLOOKUP(D2663,MASTERLIST!$A:$E,4,FALSE))</f>
        <v/>
      </c>
      <c r="G2663" s="23" t="str">
        <f>IF(D2663="","",VLOOKUP(D2663,MASTERLIST!$A:$E,5,FALSE))</f>
        <v/>
      </c>
      <c r="H2663" s="23" t="str">
        <f>IF(D2663="","",VLOOKUP(D2663,MASTERLIST!$A:$E,2,FALSE))</f>
        <v/>
      </c>
      <c r="I2663" s="42"/>
      <c r="J2663" s="42"/>
      <c r="K2663" s="42"/>
      <c r="L2663" s="41" t="str">
        <f t="shared" si="411"/>
        <v/>
      </c>
      <c r="M2663" s="41" t="str">
        <f t="shared" si="412"/>
        <v/>
      </c>
      <c r="N2663" s="22" t="str">
        <f t="shared" si="409"/>
        <v xml:space="preserve"> </v>
      </c>
      <c r="O2663" s="22" t="str">
        <f t="shared" si="408"/>
        <v/>
      </c>
      <c r="P2663" s="22" t="str">
        <f t="shared" si="410"/>
        <v/>
      </c>
      <c r="Q2663" s="22" t="str">
        <f t="shared" si="407"/>
        <v>D2</v>
      </c>
    </row>
    <row r="2664" spans="1:17" x14ac:dyDescent="0.25">
      <c r="A2664" s="125" t="str">
        <f t="shared" si="413"/>
        <v/>
      </c>
      <c r="B2664" s="123" t="str">
        <f t="shared" si="414"/>
        <v/>
      </c>
      <c r="C2664" s="125" t="str">
        <f t="shared" si="415"/>
        <v/>
      </c>
      <c r="D2664" s="42"/>
      <c r="E2664" s="23" t="str">
        <f>IF(D2664="","",VLOOKUP(D2664,MASTERLIST!$A:$E,3,FALSE))</f>
        <v/>
      </c>
      <c r="F2664" s="23" t="str">
        <f>IF(D2664="","",VLOOKUP(D2664,MASTERLIST!$A:$E,4,FALSE))</f>
        <v/>
      </c>
      <c r="G2664" s="23" t="str">
        <f>IF(D2664="","",VLOOKUP(D2664,MASTERLIST!$A:$E,5,FALSE))</f>
        <v/>
      </c>
      <c r="H2664" s="23" t="str">
        <f>IF(D2664="","",VLOOKUP(D2664,MASTERLIST!$A:$E,2,FALSE))</f>
        <v/>
      </c>
      <c r="I2664" s="42"/>
      <c r="J2664" s="42"/>
      <c r="K2664" s="42"/>
      <c r="L2664" s="41" t="str">
        <f t="shared" si="411"/>
        <v/>
      </c>
      <c r="M2664" s="41" t="str">
        <f t="shared" si="412"/>
        <v/>
      </c>
      <c r="N2664" s="22" t="str">
        <f t="shared" si="409"/>
        <v xml:space="preserve"> </v>
      </c>
      <c r="O2664" s="22" t="str">
        <f t="shared" si="408"/>
        <v/>
      </c>
      <c r="P2664" s="22" t="str">
        <f t="shared" si="410"/>
        <v/>
      </c>
      <c r="Q2664" s="22" t="str">
        <f t="shared" si="407"/>
        <v>D2</v>
      </c>
    </row>
    <row r="2665" spans="1:17" x14ac:dyDescent="0.25">
      <c r="A2665" s="125" t="str">
        <f t="shared" si="413"/>
        <v/>
      </c>
      <c r="B2665" s="123" t="str">
        <f t="shared" si="414"/>
        <v/>
      </c>
      <c r="C2665" s="125" t="str">
        <f t="shared" si="415"/>
        <v/>
      </c>
      <c r="D2665" s="42"/>
      <c r="E2665" s="23" t="str">
        <f>IF(D2665="","",VLOOKUP(D2665,MASTERLIST!$A:$E,3,FALSE))</f>
        <v/>
      </c>
      <c r="F2665" s="23" t="str">
        <f>IF(D2665="","",VLOOKUP(D2665,MASTERLIST!$A:$E,4,FALSE))</f>
        <v/>
      </c>
      <c r="G2665" s="23" t="str">
        <f>IF(D2665="","",VLOOKUP(D2665,MASTERLIST!$A:$E,5,FALSE))</f>
        <v/>
      </c>
      <c r="H2665" s="23" t="str">
        <f>IF(D2665="","",VLOOKUP(D2665,MASTERLIST!$A:$E,2,FALSE))</f>
        <v/>
      </c>
      <c r="I2665" s="42"/>
      <c r="J2665" s="42"/>
      <c r="K2665" s="42"/>
      <c r="L2665" s="41" t="str">
        <f t="shared" si="411"/>
        <v/>
      </c>
      <c r="M2665" s="41" t="str">
        <f t="shared" si="412"/>
        <v/>
      </c>
      <c r="N2665" s="22" t="str">
        <f t="shared" si="409"/>
        <v xml:space="preserve"> </v>
      </c>
      <c r="O2665" s="22" t="str">
        <f t="shared" si="408"/>
        <v/>
      </c>
      <c r="P2665" s="22" t="str">
        <f t="shared" si="410"/>
        <v/>
      </c>
      <c r="Q2665" s="22" t="str">
        <f t="shared" si="407"/>
        <v>D2</v>
      </c>
    </row>
    <row r="2666" spans="1:17" x14ac:dyDescent="0.25">
      <c r="A2666" s="125" t="str">
        <f t="shared" si="413"/>
        <v/>
      </c>
      <c r="B2666" s="123" t="str">
        <f t="shared" si="414"/>
        <v/>
      </c>
      <c r="C2666" s="125" t="str">
        <f t="shared" si="415"/>
        <v/>
      </c>
      <c r="D2666" s="42"/>
      <c r="E2666" s="23" t="str">
        <f>IF(D2666="","",VLOOKUP(D2666,MASTERLIST!$A:$E,3,FALSE))</f>
        <v/>
      </c>
      <c r="F2666" s="23" t="str">
        <f>IF(D2666="","",VLOOKUP(D2666,MASTERLIST!$A:$E,4,FALSE))</f>
        <v/>
      </c>
      <c r="G2666" s="23" t="str">
        <f>IF(D2666="","",VLOOKUP(D2666,MASTERLIST!$A:$E,5,FALSE))</f>
        <v/>
      </c>
      <c r="H2666" s="23" t="str">
        <f>IF(D2666="","",VLOOKUP(D2666,MASTERLIST!$A:$E,2,FALSE))</f>
        <v/>
      </c>
      <c r="I2666" s="42"/>
      <c r="J2666" s="42"/>
      <c r="K2666" s="42"/>
      <c r="L2666" s="41" t="str">
        <f t="shared" si="411"/>
        <v/>
      </c>
      <c r="M2666" s="41" t="str">
        <f t="shared" si="412"/>
        <v/>
      </c>
      <c r="N2666" s="22" t="str">
        <f t="shared" si="409"/>
        <v xml:space="preserve"> </v>
      </c>
      <c r="O2666" s="22" t="str">
        <f t="shared" si="408"/>
        <v/>
      </c>
      <c r="P2666" s="22" t="str">
        <f t="shared" si="410"/>
        <v/>
      </c>
      <c r="Q2666" s="22" t="str">
        <f t="shared" si="407"/>
        <v>D2</v>
      </c>
    </row>
    <row r="2667" spans="1:17" x14ac:dyDescent="0.25">
      <c r="A2667" s="125" t="str">
        <f t="shared" si="413"/>
        <v/>
      </c>
      <c r="B2667" s="123" t="str">
        <f t="shared" si="414"/>
        <v/>
      </c>
      <c r="C2667" s="125" t="str">
        <f t="shared" si="415"/>
        <v/>
      </c>
      <c r="D2667" s="42"/>
      <c r="E2667" s="23" t="str">
        <f>IF(D2667="","",VLOOKUP(D2667,MASTERLIST!$A:$E,3,FALSE))</f>
        <v/>
      </c>
      <c r="F2667" s="23" t="str">
        <f>IF(D2667="","",VLOOKUP(D2667,MASTERLIST!$A:$E,4,FALSE))</f>
        <v/>
      </c>
      <c r="G2667" s="23" t="str">
        <f>IF(D2667="","",VLOOKUP(D2667,MASTERLIST!$A:$E,5,FALSE))</f>
        <v/>
      </c>
      <c r="H2667" s="23" t="str">
        <f>IF(D2667="","",VLOOKUP(D2667,MASTERLIST!$A:$E,2,FALSE))</f>
        <v/>
      </c>
      <c r="I2667" s="42"/>
      <c r="J2667" s="42"/>
      <c r="K2667" s="42"/>
      <c r="L2667" s="41" t="str">
        <f t="shared" si="411"/>
        <v/>
      </c>
      <c r="M2667" s="41" t="str">
        <f t="shared" si="412"/>
        <v/>
      </c>
      <c r="N2667" s="22" t="str">
        <f t="shared" si="409"/>
        <v xml:space="preserve"> </v>
      </c>
      <c r="O2667" s="22" t="str">
        <f t="shared" si="408"/>
        <v/>
      </c>
      <c r="P2667" s="22" t="str">
        <f t="shared" si="410"/>
        <v/>
      </c>
      <c r="Q2667" s="22" t="str">
        <f t="shared" si="407"/>
        <v>D2</v>
      </c>
    </row>
    <row r="2668" spans="1:17" x14ac:dyDescent="0.25">
      <c r="A2668" s="125" t="str">
        <f t="shared" si="413"/>
        <v/>
      </c>
      <c r="B2668" s="123" t="str">
        <f t="shared" si="414"/>
        <v/>
      </c>
      <c r="C2668" s="125" t="str">
        <f t="shared" si="415"/>
        <v/>
      </c>
      <c r="D2668" s="42"/>
      <c r="E2668" s="23" t="str">
        <f>IF(D2668="","",VLOOKUP(D2668,MASTERLIST!$A:$E,3,FALSE))</f>
        <v/>
      </c>
      <c r="F2668" s="23" t="str">
        <f>IF(D2668="","",VLOOKUP(D2668,MASTERLIST!$A:$E,4,FALSE))</f>
        <v/>
      </c>
      <c r="G2668" s="23" t="str">
        <f>IF(D2668="","",VLOOKUP(D2668,MASTERLIST!$A:$E,5,FALSE))</f>
        <v/>
      </c>
      <c r="H2668" s="23" t="str">
        <f>IF(D2668="","",VLOOKUP(D2668,MASTERLIST!$A:$E,2,FALSE))</f>
        <v/>
      </c>
      <c r="I2668" s="42"/>
      <c r="J2668" s="42"/>
      <c r="K2668" s="42"/>
      <c r="L2668" s="41" t="str">
        <f t="shared" si="411"/>
        <v/>
      </c>
      <c r="M2668" s="41" t="str">
        <f t="shared" si="412"/>
        <v/>
      </c>
      <c r="N2668" s="22" t="str">
        <f t="shared" si="409"/>
        <v xml:space="preserve"> </v>
      </c>
      <c r="O2668" s="22" t="str">
        <f t="shared" si="408"/>
        <v/>
      </c>
      <c r="P2668" s="22" t="str">
        <f t="shared" si="410"/>
        <v/>
      </c>
      <c r="Q2668" s="22" t="str">
        <f t="shared" si="407"/>
        <v>D2</v>
      </c>
    </row>
    <row r="2669" spans="1:17" x14ac:dyDescent="0.25">
      <c r="A2669" s="125" t="str">
        <f t="shared" si="413"/>
        <v/>
      </c>
      <c r="B2669" s="123" t="str">
        <f t="shared" si="414"/>
        <v/>
      </c>
      <c r="C2669" s="125" t="str">
        <f t="shared" si="415"/>
        <v/>
      </c>
      <c r="D2669" s="42"/>
      <c r="E2669" s="23" t="str">
        <f>IF(D2669="","",VLOOKUP(D2669,MASTERLIST!$A:$E,3,FALSE))</f>
        <v/>
      </c>
      <c r="F2669" s="23" t="str">
        <f>IF(D2669="","",VLOOKUP(D2669,MASTERLIST!$A:$E,4,FALSE))</f>
        <v/>
      </c>
      <c r="G2669" s="23" t="str">
        <f>IF(D2669="","",VLOOKUP(D2669,MASTERLIST!$A:$E,5,FALSE))</f>
        <v/>
      </c>
      <c r="H2669" s="23" t="str">
        <f>IF(D2669="","",VLOOKUP(D2669,MASTERLIST!$A:$E,2,FALSE))</f>
        <v/>
      </c>
      <c r="I2669" s="42"/>
      <c r="J2669" s="42"/>
      <c r="K2669" s="42"/>
      <c r="L2669" s="41" t="str">
        <f t="shared" si="411"/>
        <v/>
      </c>
      <c r="M2669" s="41" t="str">
        <f t="shared" si="412"/>
        <v/>
      </c>
      <c r="N2669" s="22" t="str">
        <f t="shared" si="409"/>
        <v xml:space="preserve"> </v>
      </c>
      <c r="O2669" s="22" t="str">
        <f t="shared" si="408"/>
        <v/>
      </c>
      <c r="P2669" s="22" t="str">
        <f t="shared" si="410"/>
        <v/>
      </c>
      <c r="Q2669" s="22" t="str">
        <f t="shared" si="407"/>
        <v>D2</v>
      </c>
    </row>
    <row r="2670" spans="1:17" x14ac:dyDescent="0.25">
      <c r="A2670" s="125" t="str">
        <f t="shared" si="413"/>
        <v/>
      </c>
      <c r="B2670" s="123" t="str">
        <f t="shared" si="414"/>
        <v/>
      </c>
      <c r="C2670" s="125" t="str">
        <f t="shared" si="415"/>
        <v/>
      </c>
      <c r="D2670" s="42"/>
      <c r="E2670" s="23" t="str">
        <f>IF(D2670="","",VLOOKUP(D2670,MASTERLIST!$A:$E,3,FALSE))</f>
        <v/>
      </c>
      <c r="F2670" s="23" t="str">
        <f>IF(D2670="","",VLOOKUP(D2670,MASTERLIST!$A:$E,4,FALSE))</f>
        <v/>
      </c>
      <c r="G2670" s="23" t="str">
        <f>IF(D2670="","",VLOOKUP(D2670,MASTERLIST!$A:$E,5,FALSE))</f>
        <v/>
      </c>
      <c r="H2670" s="23" t="str">
        <f>IF(D2670="","",VLOOKUP(D2670,MASTERLIST!$A:$E,2,FALSE))</f>
        <v/>
      </c>
      <c r="I2670" s="42"/>
      <c r="J2670" s="42"/>
      <c r="K2670" s="42"/>
      <c r="L2670" s="41" t="str">
        <f t="shared" si="411"/>
        <v/>
      </c>
      <c r="M2670" s="41" t="str">
        <f t="shared" si="412"/>
        <v/>
      </c>
      <c r="N2670" s="22" t="str">
        <f t="shared" si="409"/>
        <v xml:space="preserve"> </v>
      </c>
      <c r="O2670" s="22" t="str">
        <f t="shared" si="408"/>
        <v/>
      </c>
      <c r="P2670" s="22" t="str">
        <f t="shared" si="410"/>
        <v/>
      </c>
      <c r="Q2670" s="22" t="str">
        <f t="shared" si="407"/>
        <v>D2</v>
      </c>
    </row>
    <row r="2671" spans="1:17" x14ac:dyDescent="0.25">
      <c r="A2671" s="125" t="str">
        <f t="shared" si="413"/>
        <v/>
      </c>
      <c r="B2671" s="123" t="str">
        <f t="shared" si="414"/>
        <v/>
      </c>
      <c r="C2671" s="125" t="str">
        <f t="shared" si="415"/>
        <v/>
      </c>
      <c r="D2671" s="42"/>
      <c r="E2671" s="23" t="str">
        <f>IF(D2671="","",VLOOKUP(D2671,MASTERLIST!$A:$E,3,FALSE))</f>
        <v/>
      </c>
      <c r="F2671" s="23" t="str">
        <f>IF(D2671="","",VLOOKUP(D2671,MASTERLIST!$A:$E,4,FALSE))</f>
        <v/>
      </c>
      <c r="G2671" s="23" t="str">
        <f>IF(D2671="","",VLOOKUP(D2671,MASTERLIST!$A:$E,5,FALSE))</f>
        <v/>
      </c>
      <c r="H2671" s="23" t="str">
        <f>IF(D2671="","",VLOOKUP(D2671,MASTERLIST!$A:$E,2,FALSE))</f>
        <v/>
      </c>
      <c r="I2671" s="42"/>
      <c r="J2671" s="42"/>
      <c r="K2671" s="42"/>
      <c r="L2671" s="41" t="str">
        <f t="shared" si="411"/>
        <v/>
      </c>
      <c r="M2671" s="41" t="str">
        <f t="shared" si="412"/>
        <v/>
      </c>
      <c r="N2671" s="22" t="str">
        <f t="shared" si="409"/>
        <v xml:space="preserve"> </v>
      </c>
      <c r="O2671" s="22" t="str">
        <f t="shared" si="408"/>
        <v/>
      </c>
      <c r="P2671" s="22" t="str">
        <f t="shared" si="410"/>
        <v/>
      </c>
      <c r="Q2671" s="22" t="str">
        <f t="shared" si="407"/>
        <v>D2</v>
      </c>
    </row>
    <row r="2672" spans="1:17" x14ac:dyDescent="0.25">
      <c r="A2672" s="125" t="str">
        <f t="shared" si="413"/>
        <v/>
      </c>
      <c r="B2672" s="123" t="str">
        <f t="shared" si="414"/>
        <v/>
      </c>
      <c r="C2672" s="125" t="str">
        <f t="shared" si="415"/>
        <v/>
      </c>
      <c r="D2672" s="42"/>
      <c r="E2672" s="23" t="str">
        <f>IF(D2672="","",VLOOKUP(D2672,MASTERLIST!$A:$E,3,FALSE))</f>
        <v/>
      </c>
      <c r="F2672" s="23" t="str">
        <f>IF(D2672="","",VLOOKUP(D2672,MASTERLIST!$A:$E,4,FALSE))</f>
        <v/>
      </c>
      <c r="G2672" s="23" t="str">
        <f>IF(D2672="","",VLOOKUP(D2672,MASTERLIST!$A:$E,5,FALSE))</f>
        <v/>
      </c>
      <c r="H2672" s="23" t="str">
        <f>IF(D2672="","",VLOOKUP(D2672,MASTERLIST!$A:$E,2,FALSE))</f>
        <v/>
      </c>
      <c r="I2672" s="42"/>
      <c r="J2672" s="42"/>
      <c r="K2672" s="42"/>
      <c r="L2672" s="41" t="str">
        <f t="shared" si="411"/>
        <v/>
      </c>
      <c r="M2672" s="41" t="str">
        <f t="shared" si="412"/>
        <v/>
      </c>
      <c r="N2672" s="22" t="str">
        <f t="shared" si="409"/>
        <v xml:space="preserve"> </v>
      </c>
      <c r="O2672" s="22" t="str">
        <f t="shared" si="408"/>
        <v/>
      </c>
      <c r="P2672" s="22" t="str">
        <f t="shared" si="410"/>
        <v/>
      </c>
      <c r="Q2672" s="22" t="str">
        <f t="shared" si="407"/>
        <v>D2</v>
      </c>
    </row>
    <row r="2673" spans="1:17" x14ac:dyDescent="0.25">
      <c r="A2673" s="125" t="str">
        <f t="shared" si="413"/>
        <v/>
      </c>
      <c r="B2673" s="123" t="str">
        <f t="shared" si="414"/>
        <v/>
      </c>
      <c r="C2673" s="125" t="str">
        <f t="shared" si="415"/>
        <v/>
      </c>
      <c r="D2673" s="42"/>
      <c r="E2673" s="23" t="str">
        <f>IF(D2673="","",VLOOKUP(D2673,MASTERLIST!$A:$E,3,FALSE))</f>
        <v/>
      </c>
      <c r="F2673" s="23" t="str">
        <f>IF(D2673="","",VLOOKUP(D2673,MASTERLIST!$A:$E,4,FALSE))</f>
        <v/>
      </c>
      <c r="G2673" s="23" t="str">
        <f>IF(D2673="","",VLOOKUP(D2673,MASTERLIST!$A:$E,5,FALSE))</f>
        <v/>
      </c>
      <c r="H2673" s="23" t="str">
        <f>IF(D2673="","",VLOOKUP(D2673,MASTERLIST!$A:$E,2,FALSE))</f>
        <v/>
      </c>
      <c r="I2673" s="42"/>
      <c r="J2673" s="42"/>
      <c r="K2673" s="42"/>
      <c r="L2673" s="41" t="str">
        <f t="shared" si="411"/>
        <v/>
      </c>
      <c r="M2673" s="41" t="str">
        <f t="shared" si="412"/>
        <v/>
      </c>
      <c r="N2673" s="22" t="str">
        <f t="shared" si="409"/>
        <v xml:space="preserve"> </v>
      </c>
      <c r="O2673" s="22" t="str">
        <f t="shared" si="408"/>
        <v/>
      </c>
      <c r="P2673" s="22" t="str">
        <f t="shared" si="410"/>
        <v/>
      </c>
      <c r="Q2673" s="22" t="str">
        <f t="shared" si="407"/>
        <v>D2</v>
      </c>
    </row>
    <row r="2674" spans="1:17" x14ac:dyDescent="0.25">
      <c r="A2674" s="125" t="str">
        <f t="shared" si="413"/>
        <v/>
      </c>
      <c r="B2674" s="123" t="str">
        <f t="shared" si="414"/>
        <v/>
      </c>
      <c r="C2674" s="125" t="str">
        <f t="shared" si="415"/>
        <v/>
      </c>
      <c r="D2674" s="42"/>
      <c r="E2674" s="23" t="str">
        <f>IF(D2674="","",VLOOKUP(D2674,MASTERLIST!$A:$E,3,FALSE))</f>
        <v/>
      </c>
      <c r="F2674" s="23" t="str">
        <f>IF(D2674="","",VLOOKUP(D2674,MASTERLIST!$A:$E,4,FALSE))</f>
        <v/>
      </c>
      <c r="G2674" s="23" t="str">
        <f>IF(D2674="","",VLOOKUP(D2674,MASTERLIST!$A:$E,5,FALSE))</f>
        <v/>
      </c>
      <c r="H2674" s="23" t="str">
        <f>IF(D2674="","",VLOOKUP(D2674,MASTERLIST!$A:$E,2,FALSE))</f>
        <v/>
      </c>
      <c r="I2674" s="42"/>
      <c r="J2674" s="42"/>
      <c r="K2674" s="42"/>
      <c r="L2674" s="41" t="str">
        <f t="shared" si="411"/>
        <v/>
      </c>
      <c r="M2674" s="41" t="str">
        <f t="shared" si="412"/>
        <v/>
      </c>
      <c r="N2674" s="22" t="str">
        <f t="shared" si="409"/>
        <v xml:space="preserve"> </v>
      </c>
      <c r="O2674" s="22" t="str">
        <f t="shared" si="408"/>
        <v/>
      </c>
      <c r="P2674" s="22" t="str">
        <f t="shared" si="410"/>
        <v/>
      </c>
      <c r="Q2674" s="22" t="str">
        <f t="shared" si="407"/>
        <v>D2</v>
      </c>
    </row>
    <row r="2675" spans="1:17" x14ac:dyDescent="0.25">
      <c r="A2675" s="125" t="str">
        <f t="shared" si="413"/>
        <v/>
      </c>
      <c r="B2675" s="123" t="str">
        <f t="shared" si="414"/>
        <v/>
      </c>
      <c r="C2675" s="125" t="str">
        <f t="shared" si="415"/>
        <v/>
      </c>
      <c r="D2675" s="42"/>
      <c r="E2675" s="23" t="str">
        <f>IF(D2675="","",VLOOKUP(D2675,MASTERLIST!$A:$E,3,FALSE))</f>
        <v/>
      </c>
      <c r="F2675" s="23" t="str">
        <f>IF(D2675="","",VLOOKUP(D2675,MASTERLIST!$A:$E,4,FALSE))</f>
        <v/>
      </c>
      <c r="G2675" s="23" t="str">
        <f>IF(D2675="","",VLOOKUP(D2675,MASTERLIST!$A:$E,5,FALSE))</f>
        <v/>
      </c>
      <c r="H2675" s="23" t="str">
        <f>IF(D2675="","",VLOOKUP(D2675,MASTERLIST!$A:$E,2,FALSE))</f>
        <v/>
      </c>
      <c r="I2675" s="42"/>
      <c r="J2675" s="42"/>
      <c r="K2675" s="42"/>
      <c r="L2675" s="41" t="str">
        <f t="shared" si="411"/>
        <v/>
      </c>
      <c r="M2675" s="41" t="str">
        <f t="shared" si="412"/>
        <v/>
      </c>
      <c r="N2675" s="22" t="str">
        <f t="shared" si="409"/>
        <v xml:space="preserve"> </v>
      </c>
      <c r="O2675" s="22" t="str">
        <f t="shared" si="408"/>
        <v/>
      </c>
      <c r="P2675" s="22" t="str">
        <f t="shared" si="410"/>
        <v/>
      </c>
      <c r="Q2675" s="22" t="str">
        <f t="shared" si="407"/>
        <v>D2</v>
      </c>
    </row>
    <row r="2676" spans="1:17" x14ac:dyDescent="0.25">
      <c r="A2676" s="125" t="str">
        <f t="shared" si="413"/>
        <v/>
      </c>
      <c r="B2676" s="123" t="str">
        <f t="shared" si="414"/>
        <v/>
      </c>
      <c r="C2676" s="125" t="str">
        <f t="shared" si="415"/>
        <v/>
      </c>
      <c r="D2676" s="42"/>
      <c r="E2676" s="23" t="str">
        <f>IF(D2676="","",VLOOKUP(D2676,MASTERLIST!$A:$E,3,FALSE))</f>
        <v/>
      </c>
      <c r="F2676" s="23" t="str">
        <f>IF(D2676="","",VLOOKUP(D2676,MASTERLIST!$A:$E,4,FALSE))</f>
        <v/>
      </c>
      <c r="G2676" s="23" t="str">
        <f>IF(D2676="","",VLOOKUP(D2676,MASTERLIST!$A:$E,5,FALSE))</f>
        <v/>
      </c>
      <c r="H2676" s="23" t="str">
        <f>IF(D2676="","",VLOOKUP(D2676,MASTERLIST!$A:$E,2,FALSE))</f>
        <v/>
      </c>
      <c r="I2676" s="42"/>
      <c r="J2676" s="42"/>
      <c r="K2676" s="42"/>
      <c r="L2676" s="41" t="str">
        <f t="shared" si="411"/>
        <v/>
      </c>
      <c r="M2676" s="41" t="str">
        <f t="shared" si="412"/>
        <v/>
      </c>
      <c r="N2676" s="22" t="str">
        <f t="shared" si="409"/>
        <v xml:space="preserve"> </v>
      </c>
      <c r="O2676" s="22" t="str">
        <f t="shared" si="408"/>
        <v/>
      </c>
      <c r="P2676" s="22" t="str">
        <f t="shared" si="410"/>
        <v/>
      </c>
      <c r="Q2676" s="22" t="str">
        <f t="shared" si="407"/>
        <v>D2</v>
      </c>
    </row>
    <row r="2677" spans="1:17" x14ac:dyDescent="0.25">
      <c r="A2677" s="125" t="str">
        <f t="shared" si="413"/>
        <v/>
      </c>
      <c r="B2677" s="123" t="str">
        <f t="shared" si="414"/>
        <v/>
      </c>
      <c r="C2677" s="125" t="str">
        <f t="shared" si="415"/>
        <v/>
      </c>
      <c r="D2677" s="42"/>
      <c r="E2677" s="23" t="str">
        <f>IF(D2677="","",VLOOKUP(D2677,MASTERLIST!$A:$E,3,FALSE))</f>
        <v/>
      </c>
      <c r="F2677" s="23" t="str">
        <f>IF(D2677="","",VLOOKUP(D2677,MASTERLIST!$A:$E,4,FALSE))</f>
        <v/>
      </c>
      <c r="G2677" s="23" t="str">
        <f>IF(D2677="","",VLOOKUP(D2677,MASTERLIST!$A:$E,5,FALSE))</f>
        <v/>
      </c>
      <c r="H2677" s="23" t="str">
        <f>IF(D2677="","",VLOOKUP(D2677,MASTERLIST!$A:$E,2,FALSE))</f>
        <v/>
      </c>
      <c r="I2677" s="42"/>
      <c r="J2677" s="42"/>
      <c r="K2677" s="42"/>
      <c r="L2677" s="41" t="str">
        <f t="shared" si="411"/>
        <v/>
      </c>
      <c r="M2677" s="41" t="str">
        <f t="shared" si="412"/>
        <v/>
      </c>
      <c r="N2677" s="22" t="str">
        <f t="shared" si="409"/>
        <v xml:space="preserve"> </v>
      </c>
      <c r="O2677" s="22" t="str">
        <f t="shared" si="408"/>
        <v/>
      </c>
      <c r="P2677" s="22" t="str">
        <f t="shared" si="410"/>
        <v/>
      </c>
      <c r="Q2677" s="22" t="str">
        <f t="shared" si="407"/>
        <v>D2</v>
      </c>
    </row>
    <row r="2678" spans="1:17" x14ac:dyDescent="0.25">
      <c r="A2678" s="125" t="str">
        <f t="shared" si="413"/>
        <v/>
      </c>
      <c r="B2678" s="123" t="str">
        <f t="shared" si="414"/>
        <v/>
      </c>
      <c r="C2678" s="125" t="str">
        <f t="shared" si="415"/>
        <v/>
      </c>
      <c r="D2678" s="42"/>
      <c r="E2678" s="23" t="str">
        <f>IF(D2678="","",VLOOKUP(D2678,MASTERLIST!$A:$E,3,FALSE))</f>
        <v/>
      </c>
      <c r="F2678" s="23" t="str">
        <f>IF(D2678="","",VLOOKUP(D2678,MASTERLIST!$A:$E,4,FALSE))</f>
        <v/>
      </c>
      <c r="G2678" s="23" t="str">
        <f>IF(D2678="","",VLOOKUP(D2678,MASTERLIST!$A:$E,5,FALSE))</f>
        <v/>
      </c>
      <c r="H2678" s="23" t="str">
        <f>IF(D2678="","",VLOOKUP(D2678,MASTERLIST!$A:$E,2,FALSE))</f>
        <v/>
      </c>
      <c r="I2678" s="42"/>
      <c r="J2678" s="42"/>
      <c r="K2678" s="42"/>
      <c r="L2678" s="41" t="str">
        <f t="shared" si="411"/>
        <v/>
      </c>
      <c r="M2678" s="41" t="str">
        <f t="shared" si="412"/>
        <v/>
      </c>
      <c r="N2678" s="22" t="str">
        <f t="shared" si="409"/>
        <v xml:space="preserve"> </v>
      </c>
      <c r="O2678" s="22" t="str">
        <f t="shared" si="408"/>
        <v/>
      </c>
      <c r="P2678" s="22" t="str">
        <f t="shared" si="410"/>
        <v/>
      </c>
      <c r="Q2678" s="22" t="str">
        <f t="shared" si="407"/>
        <v>D2</v>
      </c>
    </row>
    <row r="2679" spans="1:17" x14ac:dyDescent="0.25">
      <c r="A2679" s="125" t="str">
        <f t="shared" si="413"/>
        <v/>
      </c>
      <c r="B2679" s="123" t="str">
        <f t="shared" si="414"/>
        <v/>
      </c>
      <c r="C2679" s="125" t="str">
        <f t="shared" si="415"/>
        <v/>
      </c>
      <c r="D2679" s="42"/>
      <c r="E2679" s="23" t="str">
        <f>IF(D2679="","",VLOOKUP(D2679,MASTERLIST!$A:$E,3,FALSE))</f>
        <v/>
      </c>
      <c r="F2679" s="23" t="str">
        <f>IF(D2679="","",VLOOKUP(D2679,MASTERLIST!$A:$E,4,FALSE))</f>
        <v/>
      </c>
      <c r="G2679" s="23" t="str">
        <f>IF(D2679="","",VLOOKUP(D2679,MASTERLIST!$A:$E,5,FALSE))</f>
        <v/>
      </c>
      <c r="H2679" s="23" t="str">
        <f>IF(D2679="","",VLOOKUP(D2679,MASTERLIST!$A:$E,2,FALSE))</f>
        <v/>
      </c>
      <c r="I2679" s="42"/>
      <c r="J2679" s="42"/>
      <c r="K2679" s="42"/>
      <c r="L2679" s="41" t="str">
        <f t="shared" si="411"/>
        <v/>
      </c>
      <c r="M2679" s="41" t="str">
        <f t="shared" si="412"/>
        <v/>
      </c>
      <c r="N2679" s="22" t="str">
        <f t="shared" si="409"/>
        <v xml:space="preserve"> </v>
      </c>
      <c r="O2679" s="22" t="str">
        <f t="shared" si="408"/>
        <v/>
      </c>
      <c r="P2679" s="22" t="str">
        <f t="shared" si="410"/>
        <v/>
      </c>
      <c r="Q2679" s="22" t="str">
        <f t="shared" si="407"/>
        <v>D2</v>
      </c>
    </row>
    <row r="2680" spans="1:17" x14ac:dyDescent="0.25">
      <c r="A2680" s="125" t="str">
        <f t="shared" si="413"/>
        <v/>
      </c>
      <c r="B2680" s="123" t="str">
        <f t="shared" si="414"/>
        <v/>
      </c>
      <c r="C2680" s="125" t="str">
        <f t="shared" si="415"/>
        <v/>
      </c>
      <c r="D2680" s="42"/>
      <c r="E2680" s="23" t="str">
        <f>IF(D2680="","",VLOOKUP(D2680,MASTERLIST!$A:$E,3,FALSE))</f>
        <v/>
      </c>
      <c r="F2680" s="23" t="str">
        <f>IF(D2680="","",VLOOKUP(D2680,MASTERLIST!$A:$E,4,FALSE))</f>
        <v/>
      </c>
      <c r="G2680" s="23" t="str">
        <f>IF(D2680="","",VLOOKUP(D2680,MASTERLIST!$A:$E,5,FALSE))</f>
        <v/>
      </c>
      <c r="H2680" s="23" t="str">
        <f>IF(D2680="","",VLOOKUP(D2680,MASTERLIST!$A:$E,2,FALSE))</f>
        <v/>
      </c>
      <c r="I2680" s="42"/>
      <c r="J2680" s="42"/>
      <c r="K2680" s="42"/>
      <c r="L2680" s="41" t="str">
        <f t="shared" si="411"/>
        <v/>
      </c>
      <c r="M2680" s="41" t="str">
        <f t="shared" si="412"/>
        <v/>
      </c>
      <c r="N2680" s="22" t="str">
        <f t="shared" si="409"/>
        <v xml:space="preserve"> </v>
      </c>
      <c r="O2680" s="22" t="str">
        <f t="shared" si="408"/>
        <v/>
      </c>
      <c r="P2680" s="22" t="str">
        <f t="shared" si="410"/>
        <v/>
      </c>
      <c r="Q2680" s="22" t="str">
        <f t="shared" si="407"/>
        <v>D2</v>
      </c>
    </row>
    <row r="2681" spans="1:17" x14ac:dyDescent="0.25">
      <c r="A2681" s="125" t="str">
        <f t="shared" si="413"/>
        <v/>
      </c>
      <c r="B2681" s="123" t="str">
        <f t="shared" si="414"/>
        <v/>
      </c>
      <c r="C2681" s="125" t="str">
        <f t="shared" si="415"/>
        <v/>
      </c>
      <c r="D2681" s="42"/>
      <c r="E2681" s="23" t="str">
        <f>IF(D2681="","",VLOOKUP(D2681,MASTERLIST!$A:$E,3,FALSE))</f>
        <v/>
      </c>
      <c r="F2681" s="23" t="str">
        <f>IF(D2681="","",VLOOKUP(D2681,MASTERLIST!$A:$E,4,FALSE))</f>
        <v/>
      </c>
      <c r="G2681" s="23" t="str">
        <f>IF(D2681="","",VLOOKUP(D2681,MASTERLIST!$A:$E,5,FALSE))</f>
        <v/>
      </c>
      <c r="H2681" s="23" t="str">
        <f>IF(D2681="","",VLOOKUP(D2681,MASTERLIST!$A:$E,2,FALSE))</f>
        <v/>
      </c>
      <c r="I2681" s="42"/>
      <c r="J2681" s="42"/>
      <c r="K2681" s="42"/>
      <c r="L2681" s="41" t="str">
        <f t="shared" si="411"/>
        <v/>
      </c>
      <c r="M2681" s="41" t="str">
        <f t="shared" si="412"/>
        <v/>
      </c>
      <c r="N2681" s="22" t="str">
        <f t="shared" si="409"/>
        <v xml:space="preserve"> </v>
      </c>
      <c r="O2681" s="22" t="str">
        <f t="shared" si="408"/>
        <v/>
      </c>
      <c r="P2681" s="22" t="str">
        <f t="shared" si="410"/>
        <v/>
      </c>
      <c r="Q2681" s="22" t="str">
        <f t="shared" si="407"/>
        <v>D2</v>
      </c>
    </row>
    <row r="2682" spans="1:17" x14ac:dyDescent="0.25">
      <c r="A2682" s="125" t="str">
        <f t="shared" si="413"/>
        <v/>
      </c>
      <c r="B2682" s="123" t="str">
        <f t="shared" si="414"/>
        <v/>
      </c>
      <c r="C2682" s="125" t="str">
        <f t="shared" si="415"/>
        <v/>
      </c>
      <c r="D2682" s="42"/>
      <c r="E2682" s="23" t="str">
        <f>IF(D2682="","",VLOOKUP(D2682,MASTERLIST!$A:$E,3,FALSE))</f>
        <v/>
      </c>
      <c r="F2682" s="23" t="str">
        <f>IF(D2682="","",VLOOKUP(D2682,MASTERLIST!$A:$E,4,FALSE))</f>
        <v/>
      </c>
      <c r="G2682" s="23" t="str">
        <f>IF(D2682="","",VLOOKUP(D2682,MASTERLIST!$A:$E,5,FALSE))</f>
        <v/>
      </c>
      <c r="H2682" s="23" t="str">
        <f>IF(D2682="","",VLOOKUP(D2682,MASTERLIST!$A:$E,2,FALSE))</f>
        <v/>
      </c>
      <c r="I2682" s="42"/>
      <c r="J2682" s="42"/>
      <c r="K2682" s="42"/>
      <c r="L2682" s="41" t="str">
        <f t="shared" si="411"/>
        <v/>
      </c>
      <c r="M2682" s="41" t="str">
        <f t="shared" si="412"/>
        <v/>
      </c>
      <c r="N2682" s="22" t="str">
        <f t="shared" si="409"/>
        <v xml:space="preserve"> </v>
      </c>
      <c r="O2682" s="22" t="str">
        <f t="shared" si="408"/>
        <v/>
      </c>
      <c r="P2682" s="22" t="str">
        <f t="shared" si="410"/>
        <v/>
      </c>
      <c r="Q2682" s="22" t="str">
        <f t="shared" si="407"/>
        <v>D2</v>
      </c>
    </row>
    <row r="2683" spans="1:17" x14ac:dyDescent="0.25">
      <c r="A2683" s="125" t="str">
        <f t="shared" si="413"/>
        <v/>
      </c>
      <c r="B2683" s="123" t="str">
        <f t="shared" si="414"/>
        <v/>
      </c>
      <c r="C2683" s="125" t="str">
        <f t="shared" si="415"/>
        <v/>
      </c>
      <c r="D2683" s="42"/>
      <c r="E2683" s="23" t="str">
        <f>IF(D2683="","",VLOOKUP(D2683,MASTERLIST!$A:$E,3,FALSE))</f>
        <v/>
      </c>
      <c r="F2683" s="23" t="str">
        <f>IF(D2683="","",VLOOKUP(D2683,MASTERLIST!$A:$E,4,FALSE))</f>
        <v/>
      </c>
      <c r="G2683" s="23" t="str">
        <f>IF(D2683="","",VLOOKUP(D2683,MASTERLIST!$A:$E,5,FALSE))</f>
        <v/>
      </c>
      <c r="H2683" s="23" t="str">
        <f>IF(D2683="","",VLOOKUP(D2683,MASTERLIST!$A:$E,2,FALSE))</f>
        <v/>
      </c>
      <c r="I2683" s="42"/>
      <c r="J2683" s="42"/>
      <c r="K2683" s="42"/>
      <c r="L2683" s="41" t="str">
        <f t="shared" si="411"/>
        <v/>
      </c>
      <c r="M2683" s="41" t="str">
        <f t="shared" si="412"/>
        <v/>
      </c>
      <c r="N2683" s="22" t="str">
        <f t="shared" si="409"/>
        <v xml:space="preserve"> </v>
      </c>
      <c r="O2683" s="22" t="str">
        <f t="shared" si="408"/>
        <v/>
      </c>
      <c r="P2683" s="22" t="str">
        <f t="shared" si="410"/>
        <v/>
      </c>
      <c r="Q2683" s="22" t="str">
        <f t="shared" si="407"/>
        <v>D2</v>
      </c>
    </row>
    <row r="2684" spans="1:17" x14ac:dyDescent="0.25">
      <c r="A2684" s="125" t="str">
        <f t="shared" si="413"/>
        <v/>
      </c>
      <c r="B2684" s="123" t="str">
        <f t="shared" si="414"/>
        <v/>
      </c>
      <c r="C2684" s="125" t="str">
        <f t="shared" si="415"/>
        <v/>
      </c>
      <c r="D2684" s="42"/>
      <c r="E2684" s="23" t="str">
        <f>IF(D2684="","",VLOOKUP(D2684,MASTERLIST!$A:$E,3,FALSE))</f>
        <v/>
      </c>
      <c r="F2684" s="23" t="str">
        <f>IF(D2684="","",VLOOKUP(D2684,MASTERLIST!$A:$E,4,FALSE))</f>
        <v/>
      </c>
      <c r="G2684" s="23" t="str">
        <f>IF(D2684="","",VLOOKUP(D2684,MASTERLIST!$A:$E,5,FALSE))</f>
        <v/>
      </c>
      <c r="H2684" s="23" t="str">
        <f>IF(D2684="","",VLOOKUP(D2684,MASTERLIST!$A:$E,2,FALSE))</f>
        <v/>
      </c>
      <c r="I2684" s="42"/>
      <c r="J2684" s="42"/>
      <c r="K2684" s="42"/>
      <c r="L2684" s="41" t="str">
        <f t="shared" si="411"/>
        <v/>
      </c>
      <c r="M2684" s="41" t="str">
        <f t="shared" si="412"/>
        <v/>
      </c>
      <c r="N2684" s="22" t="str">
        <f t="shared" si="409"/>
        <v xml:space="preserve"> </v>
      </c>
      <c r="O2684" s="22" t="str">
        <f t="shared" si="408"/>
        <v/>
      </c>
      <c r="P2684" s="22" t="str">
        <f t="shared" si="410"/>
        <v/>
      </c>
      <c r="Q2684" s="22" t="str">
        <f t="shared" si="407"/>
        <v>D2</v>
      </c>
    </row>
    <row r="2685" spans="1:17" x14ac:dyDescent="0.25">
      <c r="A2685" s="125" t="str">
        <f t="shared" si="413"/>
        <v/>
      </c>
      <c r="B2685" s="123" t="str">
        <f t="shared" si="414"/>
        <v/>
      </c>
      <c r="C2685" s="125" t="str">
        <f t="shared" si="415"/>
        <v/>
      </c>
      <c r="D2685" s="42"/>
      <c r="E2685" s="23" t="str">
        <f>IF(D2685="","",VLOOKUP(D2685,MASTERLIST!$A:$E,3,FALSE))</f>
        <v/>
      </c>
      <c r="F2685" s="23" t="str">
        <f>IF(D2685="","",VLOOKUP(D2685,MASTERLIST!$A:$E,4,FALSE))</f>
        <v/>
      </c>
      <c r="G2685" s="23" t="str">
        <f>IF(D2685="","",VLOOKUP(D2685,MASTERLIST!$A:$E,5,FALSE))</f>
        <v/>
      </c>
      <c r="H2685" s="23" t="str">
        <f>IF(D2685="","",VLOOKUP(D2685,MASTERLIST!$A:$E,2,FALSE))</f>
        <v/>
      </c>
      <c r="I2685" s="42"/>
      <c r="J2685" s="42"/>
      <c r="K2685" s="42"/>
      <c r="L2685" s="41" t="str">
        <f t="shared" si="411"/>
        <v/>
      </c>
      <c r="M2685" s="41" t="str">
        <f t="shared" si="412"/>
        <v/>
      </c>
      <c r="N2685" s="22" t="str">
        <f t="shared" si="409"/>
        <v xml:space="preserve"> </v>
      </c>
      <c r="O2685" s="22" t="str">
        <f t="shared" si="408"/>
        <v/>
      </c>
      <c r="P2685" s="22" t="str">
        <f t="shared" si="410"/>
        <v/>
      </c>
      <c r="Q2685" s="22" t="str">
        <f t="shared" si="407"/>
        <v>D2</v>
      </c>
    </row>
    <row r="2686" spans="1:17" x14ac:dyDescent="0.25">
      <c r="A2686" s="125" t="str">
        <f t="shared" si="413"/>
        <v/>
      </c>
      <c r="B2686" s="123" t="str">
        <f t="shared" si="414"/>
        <v/>
      </c>
      <c r="C2686" s="125" t="str">
        <f t="shared" si="415"/>
        <v/>
      </c>
      <c r="D2686" s="42"/>
      <c r="E2686" s="23" t="str">
        <f>IF(D2686="","",VLOOKUP(D2686,MASTERLIST!$A:$E,3,FALSE))</f>
        <v/>
      </c>
      <c r="F2686" s="23" t="str">
        <f>IF(D2686="","",VLOOKUP(D2686,MASTERLIST!$A:$E,4,FALSE))</f>
        <v/>
      </c>
      <c r="G2686" s="23" t="str">
        <f>IF(D2686="","",VLOOKUP(D2686,MASTERLIST!$A:$E,5,FALSE))</f>
        <v/>
      </c>
      <c r="H2686" s="23" t="str">
        <f>IF(D2686="","",VLOOKUP(D2686,MASTERLIST!$A:$E,2,FALSE))</f>
        <v/>
      </c>
      <c r="I2686" s="42"/>
      <c r="J2686" s="42"/>
      <c r="K2686" s="42"/>
      <c r="L2686" s="41" t="str">
        <f t="shared" si="411"/>
        <v/>
      </c>
      <c r="M2686" s="41" t="str">
        <f t="shared" si="412"/>
        <v/>
      </c>
      <c r="N2686" s="22" t="str">
        <f t="shared" si="409"/>
        <v xml:space="preserve"> </v>
      </c>
      <c r="O2686" s="22" t="str">
        <f t="shared" si="408"/>
        <v/>
      </c>
      <c r="P2686" s="22" t="str">
        <f t="shared" si="410"/>
        <v/>
      </c>
      <c r="Q2686" s="22" t="str">
        <f t="shared" si="407"/>
        <v>D2</v>
      </c>
    </row>
    <row r="2687" spans="1:17" x14ac:dyDescent="0.25">
      <c r="A2687" s="125" t="str">
        <f t="shared" si="413"/>
        <v/>
      </c>
      <c r="B2687" s="123" t="str">
        <f t="shared" si="414"/>
        <v/>
      </c>
      <c r="C2687" s="125" t="str">
        <f t="shared" si="415"/>
        <v/>
      </c>
      <c r="D2687" s="42"/>
      <c r="E2687" s="23" t="str">
        <f>IF(D2687="","",VLOOKUP(D2687,MASTERLIST!$A:$E,3,FALSE))</f>
        <v/>
      </c>
      <c r="F2687" s="23" t="str">
        <f>IF(D2687="","",VLOOKUP(D2687,MASTERLIST!$A:$E,4,FALSE))</f>
        <v/>
      </c>
      <c r="G2687" s="23" t="str">
        <f>IF(D2687="","",VLOOKUP(D2687,MASTERLIST!$A:$E,5,FALSE))</f>
        <v/>
      </c>
      <c r="H2687" s="23" t="str">
        <f>IF(D2687="","",VLOOKUP(D2687,MASTERLIST!$A:$E,2,FALSE))</f>
        <v/>
      </c>
      <c r="I2687" s="42"/>
      <c r="J2687" s="42"/>
      <c r="K2687" s="42"/>
      <c r="L2687" s="41" t="str">
        <f t="shared" si="411"/>
        <v/>
      </c>
      <c r="M2687" s="41" t="str">
        <f t="shared" si="412"/>
        <v/>
      </c>
      <c r="N2687" s="22" t="str">
        <f t="shared" si="409"/>
        <v xml:space="preserve"> </v>
      </c>
      <c r="O2687" s="22" t="str">
        <f t="shared" si="408"/>
        <v/>
      </c>
      <c r="P2687" s="22" t="str">
        <f t="shared" si="410"/>
        <v/>
      </c>
      <c r="Q2687" s="22" t="str">
        <f t="shared" si="407"/>
        <v>D2</v>
      </c>
    </row>
    <row r="2688" spans="1:17" x14ac:dyDescent="0.25">
      <c r="A2688" s="125" t="str">
        <f t="shared" si="413"/>
        <v/>
      </c>
      <c r="B2688" s="123" t="str">
        <f t="shared" si="414"/>
        <v/>
      </c>
      <c r="C2688" s="125" t="str">
        <f t="shared" si="415"/>
        <v/>
      </c>
      <c r="D2688" s="42"/>
      <c r="E2688" s="23" t="str">
        <f>IF(D2688="","",VLOOKUP(D2688,MASTERLIST!$A:$E,3,FALSE))</f>
        <v/>
      </c>
      <c r="F2688" s="23" t="str">
        <f>IF(D2688="","",VLOOKUP(D2688,MASTERLIST!$A:$E,4,FALSE))</f>
        <v/>
      </c>
      <c r="G2688" s="23" t="str">
        <f>IF(D2688="","",VLOOKUP(D2688,MASTERLIST!$A:$E,5,FALSE))</f>
        <v/>
      </c>
      <c r="H2688" s="23" t="str">
        <f>IF(D2688="","",VLOOKUP(D2688,MASTERLIST!$A:$E,2,FALSE))</f>
        <v/>
      </c>
      <c r="I2688" s="42"/>
      <c r="J2688" s="42"/>
      <c r="K2688" s="42"/>
      <c r="L2688" s="41" t="str">
        <f t="shared" si="411"/>
        <v/>
      </c>
      <c r="M2688" s="41" t="str">
        <f t="shared" si="412"/>
        <v/>
      </c>
      <c r="N2688" s="22" t="str">
        <f t="shared" si="409"/>
        <v xml:space="preserve"> </v>
      </c>
      <c r="O2688" s="22" t="str">
        <f t="shared" si="408"/>
        <v/>
      </c>
      <c r="P2688" s="22" t="str">
        <f t="shared" si="410"/>
        <v/>
      </c>
      <c r="Q2688" s="22" t="str">
        <f t="shared" si="407"/>
        <v>D2</v>
      </c>
    </row>
    <row r="2689" spans="1:17" x14ac:dyDescent="0.25">
      <c r="A2689" s="125" t="str">
        <f t="shared" si="413"/>
        <v/>
      </c>
      <c r="B2689" s="123" t="str">
        <f t="shared" si="414"/>
        <v/>
      </c>
      <c r="C2689" s="125" t="str">
        <f t="shared" si="415"/>
        <v/>
      </c>
      <c r="D2689" s="42"/>
      <c r="E2689" s="23" t="str">
        <f>IF(D2689="","",VLOOKUP(D2689,MASTERLIST!$A:$E,3,FALSE))</f>
        <v/>
      </c>
      <c r="F2689" s="23" t="str">
        <f>IF(D2689="","",VLOOKUP(D2689,MASTERLIST!$A:$E,4,FALSE))</f>
        <v/>
      </c>
      <c r="G2689" s="23" t="str">
        <f>IF(D2689="","",VLOOKUP(D2689,MASTERLIST!$A:$E,5,FALSE))</f>
        <v/>
      </c>
      <c r="H2689" s="23" t="str">
        <f>IF(D2689="","",VLOOKUP(D2689,MASTERLIST!$A:$E,2,FALSE))</f>
        <v/>
      </c>
      <c r="I2689" s="42"/>
      <c r="J2689" s="42"/>
      <c r="K2689" s="42"/>
      <c r="L2689" s="41" t="str">
        <f t="shared" si="411"/>
        <v/>
      </c>
      <c r="M2689" s="41" t="str">
        <f t="shared" si="412"/>
        <v/>
      </c>
      <c r="N2689" s="22" t="str">
        <f t="shared" si="409"/>
        <v xml:space="preserve"> </v>
      </c>
      <c r="O2689" s="22" t="str">
        <f t="shared" si="408"/>
        <v/>
      </c>
      <c r="P2689" s="22" t="str">
        <f t="shared" si="410"/>
        <v/>
      </c>
      <c r="Q2689" s="22" t="str">
        <f t="shared" si="407"/>
        <v>D2</v>
      </c>
    </row>
    <row r="2690" spans="1:17" x14ac:dyDescent="0.25">
      <c r="A2690" s="125" t="str">
        <f t="shared" si="413"/>
        <v/>
      </c>
      <c r="B2690" s="123" t="str">
        <f t="shared" si="414"/>
        <v/>
      </c>
      <c r="C2690" s="125" t="str">
        <f t="shared" si="415"/>
        <v/>
      </c>
      <c r="D2690" s="42"/>
      <c r="E2690" s="23" t="str">
        <f>IF(D2690="","",VLOOKUP(D2690,MASTERLIST!$A:$E,3,FALSE))</f>
        <v/>
      </c>
      <c r="F2690" s="23" t="str">
        <f>IF(D2690="","",VLOOKUP(D2690,MASTERLIST!$A:$E,4,FALSE))</f>
        <v/>
      </c>
      <c r="G2690" s="23" t="str">
        <f>IF(D2690="","",VLOOKUP(D2690,MASTERLIST!$A:$E,5,FALSE))</f>
        <v/>
      </c>
      <c r="H2690" s="23" t="str">
        <f>IF(D2690="","",VLOOKUP(D2690,MASTERLIST!$A:$E,2,FALSE))</f>
        <v/>
      </c>
      <c r="I2690" s="42"/>
      <c r="J2690" s="42"/>
      <c r="K2690" s="42"/>
      <c r="L2690" s="41" t="str">
        <f t="shared" si="411"/>
        <v/>
      </c>
      <c r="M2690" s="41" t="str">
        <f t="shared" si="412"/>
        <v/>
      </c>
      <c r="N2690" s="22" t="str">
        <f t="shared" si="409"/>
        <v xml:space="preserve"> </v>
      </c>
      <c r="O2690" s="22" t="str">
        <f t="shared" si="408"/>
        <v/>
      </c>
      <c r="P2690" s="22" t="str">
        <f t="shared" si="410"/>
        <v/>
      </c>
      <c r="Q2690" s="22" t="str">
        <f t="shared" si="407"/>
        <v>D2</v>
      </c>
    </row>
    <row r="2691" spans="1:17" x14ac:dyDescent="0.25">
      <c r="A2691" s="125" t="str">
        <f t="shared" si="413"/>
        <v/>
      </c>
      <c r="B2691" s="123" t="str">
        <f t="shared" si="414"/>
        <v/>
      </c>
      <c r="C2691" s="125" t="str">
        <f t="shared" si="415"/>
        <v/>
      </c>
      <c r="D2691" s="42"/>
      <c r="E2691" s="23" t="str">
        <f>IF(D2691="","",VLOOKUP(D2691,MASTERLIST!$A:$E,3,FALSE))</f>
        <v/>
      </c>
      <c r="F2691" s="23" t="str">
        <f>IF(D2691="","",VLOOKUP(D2691,MASTERLIST!$A:$E,4,FALSE))</f>
        <v/>
      </c>
      <c r="G2691" s="23" t="str">
        <f>IF(D2691="","",VLOOKUP(D2691,MASTERLIST!$A:$E,5,FALSE))</f>
        <v/>
      </c>
      <c r="H2691" s="23" t="str">
        <f>IF(D2691="","",VLOOKUP(D2691,MASTERLIST!$A:$E,2,FALSE))</f>
        <v/>
      </c>
      <c r="I2691" s="42"/>
      <c r="J2691" s="42"/>
      <c r="K2691" s="42"/>
      <c r="L2691" s="41" t="str">
        <f t="shared" si="411"/>
        <v/>
      </c>
      <c r="M2691" s="41" t="str">
        <f t="shared" si="412"/>
        <v/>
      </c>
      <c r="N2691" s="22" t="str">
        <f t="shared" si="409"/>
        <v xml:space="preserve"> </v>
      </c>
      <c r="O2691" s="22" t="str">
        <f t="shared" si="408"/>
        <v/>
      </c>
      <c r="P2691" s="22" t="str">
        <f t="shared" si="410"/>
        <v/>
      </c>
      <c r="Q2691" s="22" t="str">
        <f t="shared" ref="Q2691:Q2754" si="416">IF(A2691="","D2",RIGHT(A2691,2))</f>
        <v>D2</v>
      </c>
    </row>
    <row r="2692" spans="1:17" x14ac:dyDescent="0.25">
      <c r="A2692" s="125" t="str">
        <f t="shared" si="413"/>
        <v/>
      </c>
      <c r="B2692" s="123" t="str">
        <f t="shared" si="414"/>
        <v/>
      </c>
      <c r="C2692" s="125" t="str">
        <f t="shared" si="415"/>
        <v/>
      </c>
      <c r="D2692" s="42"/>
      <c r="E2692" s="23" t="str">
        <f>IF(D2692="","",VLOOKUP(D2692,MASTERLIST!$A:$E,3,FALSE))</f>
        <v/>
      </c>
      <c r="F2692" s="23" t="str">
        <f>IF(D2692="","",VLOOKUP(D2692,MASTERLIST!$A:$E,4,FALSE))</f>
        <v/>
      </c>
      <c r="G2692" s="23" t="str">
        <f>IF(D2692="","",VLOOKUP(D2692,MASTERLIST!$A:$E,5,FALSE))</f>
        <v/>
      </c>
      <c r="H2692" s="23" t="str">
        <f>IF(D2692="","",VLOOKUP(D2692,MASTERLIST!$A:$E,2,FALSE))</f>
        <v/>
      </c>
      <c r="I2692" s="42"/>
      <c r="J2692" s="42"/>
      <c r="K2692" s="42"/>
      <c r="L2692" s="41" t="str">
        <f t="shared" si="411"/>
        <v/>
      </c>
      <c r="M2692" s="41" t="str">
        <f t="shared" si="412"/>
        <v/>
      </c>
      <c r="N2692" s="22" t="str">
        <f t="shared" si="409"/>
        <v xml:space="preserve"> </v>
      </c>
      <c r="O2692" s="22" t="str">
        <f t="shared" si="408"/>
        <v/>
      </c>
      <c r="P2692" s="22" t="str">
        <f t="shared" si="410"/>
        <v/>
      </c>
      <c r="Q2692" s="22" t="str">
        <f t="shared" si="416"/>
        <v>D2</v>
      </c>
    </row>
    <row r="2693" spans="1:17" x14ac:dyDescent="0.25">
      <c r="A2693" s="125" t="str">
        <f t="shared" si="413"/>
        <v/>
      </c>
      <c r="B2693" s="123" t="str">
        <f t="shared" si="414"/>
        <v/>
      </c>
      <c r="C2693" s="125" t="str">
        <f t="shared" si="415"/>
        <v/>
      </c>
      <c r="D2693" s="42"/>
      <c r="E2693" s="23" t="str">
        <f>IF(D2693="","",VLOOKUP(D2693,MASTERLIST!$A:$E,3,FALSE))</f>
        <v/>
      </c>
      <c r="F2693" s="23" t="str">
        <f>IF(D2693="","",VLOOKUP(D2693,MASTERLIST!$A:$E,4,FALSE))</f>
        <v/>
      </c>
      <c r="G2693" s="23" t="str">
        <f>IF(D2693="","",VLOOKUP(D2693,MASTERLIST!$A:$E,5,FALSE))</f>
        <v/>
      </c>
      <c r="H2693" s="23" t="str">
        <f>IF(D2693="","",VLOOKUP(D2693,MASTERLIST!$A:$E,2,FALSE))</f>
        <v/>
      </c>
      <c r="I2693" s="42"/>
      <c r="J2693" s="42"/>
      <c r="K2693" s="42"/>
      <c r="L2693" s="41" t="str">
        <f t="shared" si="411"/>
        <v/>
      </c>
      <c r="M2693" s="41" t="str">
        <f t="shared" si="412"/>
        <v/>
      </c>
      <c r="N2693" s="22" t="str">
        <f t="shared" si="409"/>
        <v xml:space="preserve"> </v>
      </c>
      <c r="O2693" s="22" t="str">
        <f t="shared" si="408"/>
        <v/>
      </c>
      <c r="P2693" s="22" t="str">
        <f t="shared" si="410"/>
        <v/>
      </c>
      <c r="Q2693" s="22" t="str">
        <f t="shared" si="416"/>
        <v>D2</v>
      </c>
    </row>
    <row r="2694" spans="1:17" x14ac:dyDescent="0.25">
      <c r="A2694" s="125" t="str">
        <f t="shared" si="413"/>
        <v/>
      </c>
      <c r="B2694" s="123" t="str">
        <f t="shared" si="414"/>
        <v/>
      </c>
      <c r="C2694" s="125" t="str">
        <f t="shared" si="415"/>
        <v/>
      </c>
      <c r="D2694" s="42"/>
      <c r="E2694" s="23" t="str">
        <f>IF(D2694="","",VLOOKUP(D2694,MASTERLIST!$A:$E,3,FALSE))</f>
        <v/>
      </c>
      <c r="F2694" s="23" t="str">
        <f>IF(D2694="","",VLOOKUP(D2694,MASTERLIST!$A:$E,4,FALSE))</f>
        <v/>
      </c>
      <c r="G2694" s="23" t="str">
        <f>IF(D2694="","",VLOOKUP(D2694,MASTERLIST!$A:$E,5,FALSE))</f>
        <v/>
      </c>
      <c r="H2694" s="23" t="str">
        <f>IF(D2694="","",VLOOKUP(D2694,MASTERLIST!$A:$E,2,FALSE))</f>
        <v/>
      </c>
      <c r="I2694" s="42"/>
      <c r="J2694" s="42"/>
      <c r="K2694" s="42"/>
      <c r="L2694" s="41" t="str">
        <f t="shared" si="411"/>
        <v/>
      </c>
      <c r="M2694" s="41" t="str">
        <f t="shared" si="412"/>
        <v/>
      </c>
      <c r="N2694" s="22" t="str">
        <f t="shared" si="409"/>
        <v xml:space="preserve"> </v>
      </c>
      <c r="O2694" s="22" t="str">
        <f t="shared" si="408"/>
        <v/>
      </c>
      <c r="P2694" s="22" t="str">
        <f t="shared" si="410"/>
        <v/>
      </c>
      <c r="Q2694" s="22" t="str">
        <f t="shared" si="416"/>
        <v>D2</v>
      </c>
    </row>
    <row r="2695" spans="1:17" x14ac:dyDescent="0.25">
      <c r="A2695" s="125" t="str">
        <f t="shared" si="413"/>
        <v/>
      </c>
      <c r="B2695" s="123" t="str">
        <f t="shared" si="414"/>
        <v/>
      </c>
      <c r="C2695" s="125" t="str">
        <f t="shared" si="415"/>
        <v/>
      </c>
      <c r="D2695" s="42"/>
      <c r="E2695" s="23" t="str">
        <f>IF(D2695="","",VLOOKUP(D2695,MASTERLIST!$A:$E,3,FALSE))</f>
        <v/>
      </c>
      <c r="F2695" s="23" t="str">
        <f>IF(D2695="","",VLOOKUP(D2695,MASTERLIST!$A:$E,4,FALSE))</f>
        <v/>
      </c>
      <c r="G2695" s="23" t="str">
        <f>IF(D2695="","",VLOOKUP(D2695,MASTERLIST!$A:$E,5,FALSE))</f>
        <v/>
      </c>
      <c r="H2695" s="23" t="str">
        <f>IF(D2695="","",VLOOKUP(D2695,MASTERLIST!$A:$E,2,FALSE))</f>
        <v/>
      </c>
      <c r="I2695" s="42"/>
      <c r="J2695" s="42"/>
      <c r="K2695" s="42"/>
      <c r="L2695" s="41" t="str">
        <f t="shared" si="411"/>
        <v/>
      </c>
      <c r="M2695" s="41" t="str">
        <f t="shared" si="412"/>
        <v/>
      </c>
      <c r="N2695" s="22" t="str">
        <f t="shared" si="409"/>
        <v xml:space="preserve"> </v>
      </c>
      <c r="O2695" s="22" t="str">
        <f t="shared" si="408"/>
        <v/>
      </c>
      <c r="P2695" s="22" t="str">
        <f t="shared" si="410"/>
        <v/>
      </c>
      <c r="Q2695" s="22" t="str">
        <f t="shared" si="416"/>
        <v>D2</v>
      </c>
    </row>
    <row r="2696" spans="1:17" x14ac:dyDescent="0.25">
      <c r="A2696" s="125" t="str">
        <f t="shared" si="413"/>
        <v/>
      </c>
      <c r="B2696" s="123" t="str">
        <f t="shared" si="414"/>
        <v/>
      </c>
      <c r="C2696" s="125" t="str">
        <f t="shared" si="415"/>
        <v/>
      </c>
      <c r="D2696" s="42"/>
      <c r="E2696" s="23" t="str">
        <f>IF(D2696="","",VLOOKUP(D2696,MASTERLIST!$A:$E,3,FALSE))</f>
        <v/>
      </c>
      <c r="F2696" s="23" t="str">
        <f>IF(D2696="","",VLOOKUP(D2696,MASTERLIST!$A:$E,4,FALSE))</f>
        <v/>
      </c>
      <c r="G2696" s="23" t="str">
        <f>IF(D2696="","",VLOOKUP(D2696,MASTERLIST!$A:$E,5,FALSE))</f>
        <v/>
      </c>
      <c r="H2696" s="23" t="str">
        <f>IF(D2696="","",VLOOKUP(D2696,MASTERLIST!$A:$E,2,FALSE))</f>
        <v/>
      </c>
      <c r="I2696" s="42"/>
      <c r="J2696" s="42"/>
      <c r="K2696" s="42"/>
      <c r="L2696" s="41" t="str">
        <f t="shared" si="411"/>
        <v/>
      </c>
      <c r="M2696" s="41" t="str">
        <f t="shared" si="412"/>
        <v/>
      </c>
      <c r="N2696" s="22" t="str">
        <f t="shared" si="409"/>
        <v xml:space="preserve"> </v>
      </c>
      <c r="O2696" s="22" t="str">
        <f t="shared" si="408"/>
        <v/>
      </c>
      <c r="P2696" s="22" t="str">
        <f t="shared" si="410"/>
        <v/>
      </c>
      <c r="Q2696" s="22" t="str">
        <f t="shared" si="416"/>
        <v>D2</v>
      </c>
    </row>
    <row r="2697" spans="1:17" x14ac:dyDescent="0.25">
      <c r="A2697" s="125" t="str">
        <f t="shared" si="413"/>
        <v/>
      </c>
      <c r="B2697" s="123" t="str">
        <f t="shared" si="414"/>
        <v/>
      </c>
      <c r="C2697" s="125" t="str">
        <f t="shared" si="415"/>
        <v/>
      </c>
      <c r="D2697" s="42"/>
      <c r="E2697" s="23" t="str">
        <f>IF(D2697="","",VLOOKUP(D2697,MASTERLIST!$A:$E,3,FALSE))</f>
        <v/>
      </c>
      <c r="F2697" s="23" t="str">
        <f>IF(D2697="","",VLOOKUP(D2697,MASTERLIST!$A:$E,4,FALSE))</f>
        <v/>
      </c>
      <c r="G2697" s="23" t="str">
        <f>IF(D2697="","",VLOOKUP(D2697,MASTERLIST!$A:$E,5,FALSE))</f>
        <v/>
      </c>
      <c r="H2697" s="23" t="str">
        <f>IF(D2697="","",VLOOKUP(D2697,MASTERLIST!$A:$E,2,FALSE))</f>
        <v/>
      </c>
      <c r="I2697" s="42"/>
      <c r="J2697" s="42"/>
      <c r="K2697" s="42"/>
      <c r="L2697" s="41" t="str">
        <f t="shared" si="411"/>
        <v/>
      </c>
      <c r="M2697" s="41" t="str">
        <f t="shared" si="412"/>
        <v/>
      </c>
      <c r="N2697" s="22" t="str">
        <f t="shared" si="409"/>
        <v xml:space="preserve"> </v>
      </c>
      <c r="O2697" s="22" t="str">
        <f t="shared" si="408"/>
        <v/>
      </c>
      <c r="P2697" s="22" t="str">
        <f t="shared" si="410"/>
        <v/>
      </c>
      <c r="Q2697" s="22" t="str">
        <f t="shared" si="416"/>
        <v>D2</v>
      </c>
    </row>
    <row r="2698" spans="1:17" x14ac:dyDescent="0.25">
      <c r="A2698" s="125" t="str">
        <f t="shared" si="413"/>
        <v/>
      </c>
      <c r="B2698" s="123" t="str">
        <f t="shared" si="414"/>
        <v/>
      </c>
      <c r="C2698" s="125" t="str">
        <f t="shared" si="415"/>
        <v/>
      </c>
      <c r="D2698" s="42"/>
      <c r="E2698" s="23" t="str">
        <f>IF(D2698="","",VLOOKUP(D2698,MASTERLIST!$A:$E,3,FALSE))</f>
        <v/>
      </c>
      <c r="F2698" s="23" t="str">
        <f>IF(D2698="","",VLOOKUP(D2698,MASTERLIST!$A:$E,4,FALSE))</f>
        <v/>
      </c>
      <c r="G2698" s="23" t="str">
        <f>IF(D2698="","",VLOOKUP(D2698,MASTERLIST!$A:$E,5,FALSE))</f>
        <v/>
      </c>
      <c r="H2698" s="23" t="str">
        <f>IF(D2698="","",VLOOKUP(D2698,MASTERLIST!$A:$E,2,FALSE))</f>
        <v/>
      </c>
      <c r="I2698" s="42"/>
      <c r="J2698" s="42"/>
      <c r="K2698" s="42"/>
      <c r="L2698" s="41" t="str">
        <f t="shared" si="411"/>
        <v/>
      </c>
      <c r="M2698" s="41" t="str">
        <f t="shared" si="412"/>
        <v/>
      </c>
      <c r="N2698" s="22" t="str">
        <f t="shared" si="409"/>
        <v xml:space="preserve"> </v>
      </c>
      <c r="O2698" s="22" t="str">
        <f t="shared" si="408"/>
        <v/>
      </c>
      <c r="P2698" s="22" t="str">
        <f t="shared" si="410"/>
        <v/>
      </c>
      <c r="Q2698" s="22" t="str">
        <f t="shared" si="416"/>
        <v>D2</v>
      </c>
    </row>
    <row r="2699" spans="1:17" x14ac:dyDescent="0.25">
      <c r="A2699" s="125" t="str">
        <f t="shared" si="413"/>
        <v/>
      </c>
      <c r="B2699" s="123" t="str">
        <f t="shared" si="414"/>
        <v/>
      </c>
      <c r="C2699" s="125" t="str">
        <f t="shared" si="415"/>
        <v/>
      </c>
      <c r="D2699" s="42"/>
      <c r="E2699" s="23" t="str">
        <f>IF(D2699="","",VLOOKUP(D2699,MASTERLIST!$A:$E,3,FALSE))</f>
        <v/>
      </c>
      <c r="F2699" s="23" t="str">
        <f>IF(D2699="","",VLOOKUP(D2699,MASTERLIST!$A:$E,4,FALSE))</f>
        <v/>
      </c>
      <c r="G2699" s="23" t="str">
        <f>IF(D2699="","",VLOOKUP(D2699,MASTERLIST!$A:$E,5,FALSE))</f>
        <v/>
      </c>
      <c r="H2699" s="23" t="str">
        <f>IF(D2699="","",VLOOKUP(D2699,MASTERLIST!$A:$E,2,FALSE))</f>
        <v/>
      </c>
      <c r="I2699" s="42"/>
      <c r="J2699" s="42"/>
      <c r="K2699" s="42"/>
      <c r="L2699" s="41" t="str">
        <f t="shared" si="411"/>
        <v/>
      </c>
      <c r="M2699" s="41" t="str">
        <f t="shared" si="412"/>
        <v/>
      </c>
      <c r="N2699" s="22" t="str">
        <f t="shared" si="409"/>
        <v xml:space="preserve"> </v>
      </c>
      <c r="O2699" s="22" t="str">
        <f t="shared" si="408"/>
        <v/>
      </c>
      <c r="P2699" s="22" t="str">
        <f t="shared" si="410"/>
        <v/>
      </c>
      <c r="Q2699" s="22" t="str">
        <f t="shared" si="416"/>
        <v>D2</v>
      </c>
    </row>
    <row r="2700" spans="1:17" x14ac:dyDescent="0.25">
      <c r="A2700" s="125" t="str">
        <f t="shared" si="413"/>
        <v/>
      </c>
      <c r="B2700" s="123" t="str">
        <f t="shared" si="414"/>
        <v/>
      </c>
      <c r="C2700" s="125" t="str">
        <f t="shared" si="415"/>
        <v/>
      </c>
      <c r="D2700" s="42"/>
      <c r="E2700" s="23" t="str">
        <f>IF(D2700="","",VLOOKUP(D2700,MASTERLIST!$A:$E,3,FALSE))</f>
        <v/>
      </c>
      <c r="F2700" s="23" t="str">
        <f>IF(D2700="","",VLOOKUP(D2700,MASTERLIST!$A:$E,4,FALSE))</f>
        <v/>
      </c>
      <c r="G2700" s="23" t="str">
        <f>IF(D2700="","",VLOOKUP(D2700,MASTERLIST!$A:$E,5,FALSE))</f>
        <v/>
      </c>
      <c r="H2700" s="23" t="str">
        <f>IF(D2700="","",VLOOKUP(D2700,MASTERLIST!$A:$E,2,FALSE))</f>
        <v/>
      </c>
      <c r="I2700" s="42"/>
      <c r="J2700" s="42"/>
      <c r="K2700" s="42"/>
      <c r="L2700" s="41" t="str">
        <f t="shared" si="411"/>
        <v/>
      </c>
      <c r="M2700" s="41" t="str">
        <f t="shared" si="412"/>
        <v/>
      </c>
      <c r="N2700" s="22" t="str">
        <f t="shared" si="409"/>
        <v xml:space="preserve"> </v>
      </c>
      <c r="O2700" s="22" t="str">
        <f t="shared" si="408"/>
        <v/>
      </c>
      <c r="P2700" s="22" t="str">
        <f t="shared" si="410"/>
        <v/>
      </c>
      <c r="Q2700" s="22" t="str">
        <f t="shared" si="416"/>
        <v>D2</v>
      </c>
    </row>
    <row r="2701" spans="1:17" x14ac:dyDescent="0.25">
      <c r="A2701" s="125" t="str">
        <f t="shared" si="413"/>
        <v/>
      </c>
      <c r="B2701" s="123" t="str">
        <f t="shared" si="414"/>
        <v/>
      </c>
      <c r="C2701" s="125" t="str">
        <f t="shared" si="415"/>
        <v/>
      </c>
      <c r="D2701" s="42"/>
      <c r="E2701" s="23" t="str">
        <f>IF(D2701="","",VLOOKUP(D2701,MASTERLIST!$A:$E,3,FALSE))</f>
        <v/>
      </c>
      <c r="F2701" s="23" t="str">
        <f>IF(D2701="","",VLOOKUP(D2701,MASTERLIST!$A:$E,4,FALSE))</f>
        <v/>
      </c>
      <c r="G2701" s="23" t="str">
        <f>IF(D2701="","",VLOOKUP(D2701,MASTERLIST!$A:$E,5,FALSE))</f>
        <v/>
      </c>
      <c r="H2701" s="23" t="str">
        <f>IF(D2701="","",VLOOKUP(D2701,MASTERLIST!$A:$E,2,FALSE))</f>
        <v/>
      </c>
      <c r="I2701" s="42"/>
      <c r="J2701" s="42"/>
      <c r="K2701" s="42"/>
      <c r="L2701" s="41" t="str">
        <f t="shared" si="411"/>
        <v/>
      </c>
      <c r="M2701" s="41" t="str">
        <f t="shared" si="412"/>
        <v/>
      </c>
      <c r="N2701" s="22" t="str">
        <f t="shared" si="409"/>
        <v xml:space="preserve"> </v>
      </c>
      <c r="O2701" s="22" t="str">
        <f t="shared" si="408"/>
        <v/>
      </c>
      <c r="P2701" s="22" t="str">
        <f t="shared" si="410"/>
        <v/>
      </c>
      <c r="Q2701" s="22" t="str">
        <f t="shared" si="416"/>
        <v>D2</v>
      </c>
    </row>
    <row r="2702" spans="1:17" x14ac:dyDescent="0.25">
      <c r="A2702" s="125" t="str">
        <f t="shared" si="413"/>
        <v/>
      </c>
      <c r="B2702" s="123" t="str">
        <f t="shared" si="414"/>
        <v/>
      </c>
      <c r="C2702" s="125" t="str">
        <f t="shared" si="415"/>
        <v/>
      </c>
      <c r="D2702" s="42"/>
      <c r="E2702" s="23" t="str">
        <f>IF(D2702="","",VLOOKUP(D2702,MASTERLIST!$A:$E,3,FALSE))</f>
        <v/>
      </c>
      <c r="F2702" s="23" t="str">
        <f>IF(D2702="","",VLOOKUP(D2702,MASTERLIST!$A:$E,4,FALSE))</f>
        <v/>
      </c>
      <c r="G2702" s="23" t="str">
        <f>IF(D2702="","",VLOOKUP(D2702,MASTERLIST!$A:$E,5,FALSE))</f>
        <v/>
      </c>
      <c r="H2702" s="23" t="str">
        <f>IF(D2702="","",VLOOKUP(D2702,MASTERLIST!$A:$E,2,FALSE))</f>
        <v/>
      </c>
      <c r="I2702" s="42"/>
      <c r="J2702" s="42"/>
      <c r="K2702" s="42"/>
      <c r="L2702" s="41" t="str">
        <f t="shared" si="411"/>
        <v/>
      </c>
      <c r="M2702" s="41" t="str">
        <f t="shared" si="412"/>
        <v/>
      </c>
      <c r="N2702" s="22" t="str">
        <f t="shared" si="409"/>
        <v xml:space="preserve"> </v>
      </c>
      <c r="O2702" s="22" t="str">
        <f t="shared" si="408"/>
        <v/>
      </c>
      <c r="P2702" s="22" t="str">
        <f t="shared" si="410"/>
        <v/>
      </c>
      <c r="Q2702" s="22" t="str">
        <f t="shared" si="416"/>
        <v>D2</v>
      </c>
    </row>
    <row r="2703" spans="1:17" x14ac:dyDescent="0.25">
      <c r="A2703" s="125" t="str">
        <f t="shared" si="413"/>
        <v/>
      </c>
      <c r="B2703" s="123" t="str">
        <f t="shared" si="414"/>
        <v/>
      </c>
      <c r="C2703" s="125" t="str">
        <f t="shared" si="415"/>
        <v/>
      </c>
      <c r="D2703" s="42"/>
      <c r="E2703" s="23" t="str">
        <f>IF(D2703="","",VLOOKUP(D2703,MASTERLIST!$A:$E,3,FALSE))</f>
        <v/>
      </c>
      <c r="F2703" s="23" t="str">
        <f>IF(D2703="","",VLOOKUP(D2703,MASTERLIST!$A:$E,4,FALSE))</f>
        <v/>
      </c>
      <c r="G2703" s="23" t="str">
        <f>IF(D2703="","",VLOOKUP(D2703,MASTERLIST!$A:$E,5,FALSE))</f>
        <v/>
      </c>
      <c r="H2703" s="23" t="str">
        <f>IF(D2703="","",VLOOKUP(D2703,MASTERLIST!$A:$E,2,FALSE))</f>
        <v/>
      </c>
      <c r="I2703" s="42"/>
      <c r="J2703" s="42"/>
      <c r="K2703" s="42"/>
      <c r="L2703" s="41" t="str">
        <f t="shared" si="411"/>
        <v/>
      </c>
      <c r="M2703" s="41" t="str">
        <f t="shared" si="412"/>
        <v/>
      </c>
      <c r="N2703" s="22" t="str">
        <f t="shared" si="409"/>
        <v xml:space="preserve"> </v>
      </c>
      <c r="O2703" s="22" t="str">
        <f t="shared" si="408"/>
        <v/>
      </c>
      <c r="P2703" s="22" t="str">
        <f t="shared" si="410"/>
        <v/>
      </c>
      <c r="Q2703" s="22" t="str">
        <f t="shared" si="416"/>
        <v>D2</v>
      </c>
    </row>
    <row r="2704" spans="1:17" x14ac:dyDescent="0.25">
      <c r="A2704" s="125" t="str">
        <f t="shared" si="413"/>
        <v/>
      </c>
      <c r="B2704" s="123" t="str">
        <f t="shared" si="414"/>
        <v/>
      </c>
      <c r="C2704" s="125" t="str">
        <f t="shared" si="415"/>
        <v/>
      </c>
      <c r="D2704" s="42"/>
      <c r="E2704" s="23" t="str">
        <f>IF(D2704="","",VLOOKUP(D2704,MASTERLIST!$A:$E,3,FALSE))</f>
        <v/>
      </c>
      <c r="F2704" s="23" t="str">
        <f>IF(D2704="","",VLOOKUP(D2704,MASTERLIST!$A:$E,4,FALSE))</f>
        <v/>
      </c>
      <c r="G2704" s="23" t="str">
        <f>IF(D2704="","",VLOOKUP(D2704,MASTERLIST!$A:$E,5,FALSE))</f>
        <v/>
      </c>
      <c r="H2704" s="23" t="str">
        <f>IF(D2704="","",VLOOKUP(D2704,MASTERLIST!$A:$E,2,FALSE))</f>
        <v/>
      </c>
      <c r="I2704" s="42"/>
      <c r="J2704" s="42"/>
      <c r="K2704" s="42"/>
      <c r="L2704" s="41" t="str">
        <f t="shared" si="411"/>
        <v/>
      </c>
      <c r="M2704" s="41" t="str">
        <f t="shared" si="412"/>
        <v/>
      </c>
      <c r="N2704" s="22" t="str">
        <f t="shared" si="409"/>
        <v xml:space="preserve"> </v>
      </c>
      <c r="O2704" s="22" t="str">
        <f t="shared" si="408"/>
        <v/>
      </c>
      <c r="P2704" s="22" t="str">
        <f t="shared" si="410"/>
        <v/>
      </c>
      <c r="Q2704" s="22" t="str">
        <f t="shared" si="416"/>
        <v>D2</v>
      </c>
    </row>
    <row r="2705" spans="1:17" x14ac:dyDescent="0.25">
      <c r="A2705" s="125" t="str">
        <f t="shared" si="413"/>
        <v/>
      </c>
      <c r="B2705" s="123" t="str">
        <f t="shared" si="414"/>
        <v/>
      </c>
      <c r="C2705" s="125" t="str">
        <f t="shared" si="415"/>
        <v/>
      </c>
      <c r="D2705" s="42"/>
      <c r="E2705" s="23" t="str">
        <f>IF(D2705="","",VLOOKUP(D2705,MASTERLIST!$A:$E,3,FALSE))</f>
        <v/>
      </c>
      <c r="F2705" s="23" t="str">
        <f>IF(D2705="","",VLOOKUP(D2705,MASTERLIST!$A:$E,4,FALSE))</f>
        <v/>
      </c>
      <c r="G2705" s="23" t="str">
        <f>IF(D2705="","",VLOOKUP(D2705,MASTERLIST!$A:$E,5,FALSE))</f>
        <v/>
      </c>
      <c r="H2705" s="23" t="str">
        <f>IF(D2705="","",VLOOKUP(D2705,MASTERLIST!$A:$E,2,FALSE))</f>
        <v/>
      </c>
      <c r="I2705" s="42"/>
      <c r="J2705" s="42"/>
      <c r="K2705" s="42"/>
      <c r="L2705" s="41" t="str">
        <f t="shared" si="411"/>
        <v/>
      </c>
      <c r="M2705" s="41" t="str">
        <f t="shared" si="412"/>
        <v/>
      </c>
      <c r="N2705" s="22" t="str">
        <f t="shared" si="409"/>
        <v xml:space="preserve"> </v>
      </c>
      <c r="O2705" s="22" t="str">
        <f t="shared" si="408"/>
        <v/>
      </c>
      <c r="P2705" s="22" t="str">
        <f t="shared" si="410"/>
        <v/>
      </c>
      <c r="Q2705" s="22" t="str">
        <f t="shared" si="416"/>
        <v>D2</v>
      </c>
    </row>
    <row r="2706" spans="1:17" x14ac:dyDescent="0.25">
      <c r="A2706" s="125" t="str">
        <f t="shared" si="413"/>
        <v/>
      </c>
      <c r="B2706" s="123" t="str">
        <f t="shared" si="414"/>
        <v/>
      </c>
      <c r="C2706" s="125" t="str">
        <f t="shared" si="415"/>
        <v/>
      </c>
      <c r="D2706" s="42"/>
      <c r="E2706" s="23" t="str">
        <f>IF(D2706="","",VLOOKUP(D2706,MASTERLIST!$A:$E,3,FALSE))</f>
        <v/>
      </c>
      <c r="F2706" s="23" t="str">
        <f>IF(D2706="","",VLOOKUP(D2706,MASTERLIST!$A:$E,4,FALSE))</f>
        <v/>
      </c>
      <c r="G2706" s="23" t="str">
        <f>IF(D2706="","",VLOOKUP(D2706,MASTERLIST!$A:$E,5,FALSE))</f>
        <v/>
      </c>
      <c r="H2706" s="23" t="str">
        <f>IF(D2706="","",VLOOKUP(D2706,MASTERLIST!$A:$E,2,FALSE))</f>
        <v/>
      </c>
      <c r="I2706" s="42"/>
      <c r="J2706" s="42"/>
      <c r="K2706" s="42"/>
      <c r="L2706" s="41" t="str">
        <f t="shared" si="411"/>
        <v/>
      </c>
      <c r="M2706" s="41" t="str">
        <f t="shared" si="412"/>
        <v/>
      </c>
      <c r="N2706" s="22" t="str">
        <f t="shared" si="409"/>
        <v xml:space="preserve"> </v>
      </c>
      <c r="O2706" s="22" t="str">
        <f t="shared" si="408"/>
        <v/>
      </c>
      <c r="P2706" s="22" t="str">
        <f t="shared" si="410"/>
        <v/>
      </c>
      <c r="Q2706" s="22" t="str">
        <f t="shared" si="416"/>
        <v>D2</v>
      </c>
    </row>
    <row r="2707" spans="1:17" x14ac:dyDescent="0.25">
      <c r="A2707" s="125" t="str">
        <f t="shared" si="413"/>
        <v/>
      </c>
      <c r="B2707" s="123" t="str">
        <f t="shared" si="414"/>
        <v/>
      </c>
      <c r="C2707" s="125" t="str">
        <f t="shared" si="415"/>
        <v/>
      </c>
      <c r="D2707" s="42"/>
      <c r="E2707" s="23" t="str">
        <f>IF(D2707="","",VLOOKUP(D2707,MASTERLIST!$A:$E,3,FALSE))</f>
        <v/>
      </c>
      <c r="F2707" s="23" t="str">
        <f>IF(D2707="","",VLOOKUP(D2707,MASTERLIST!$A:$E,4,FALSE))</f>
        <v/>
      </c>
      <c r="G2707" s="23" t="str">
        <f>IF(D2707="","",VLOOKUP(D2707,MASTERLIST!$A:$E,5,FALSE))</f>
        <v/>
      </c>
      <c r="H2707" s="23" t="str">
        <f>IF(D2707="","",VLOOKUP(D2707,MASTERLIST!$A:$E,2,FALSE))</f>
        <v/>
      </c>
      <c r="I2707" s="42"/>
      <c r="J2707" s="42"/>
      <c r="K2707" s="42"/>
      <c r="L2707" s="41" t="str">
        <f t="shared" si="411"/>
        <v/>
      </c>
      <c r="M2707" s="41" t="str">
        <f t="shared" si="412"/>
        <v/>
      </c>
      <c r="N2707" s="22" t="str">
        <f t="shared" si="409"/>
        <v xml:space="preserve"> </v>
      </c>
      <c r="O2707" s="22" t="str">
        <f t="shared" ref="O2707:O2770" si="417">IFERROR(VLOOKUP(G2707,$R$2:$S$15,2,),"")</f>
        <v/>
      </c>
      <c r="P2707" s="22" t="str">
        <f t="shared" si="410"/>
        <v/>
      </c>
      <c r="Q2707" s="22" t="str">
        <f t="shared" si="416"/>
        <v>D2</v>
      </c>
    </row>
    <row r="2708" spans="1:17" x14ac:dyDescent="0.25">
      <c r="A2708" s="125" t="str">
        <f t="shared" si="413"/>
        <v/>
      </c>
      <c r="B2708" s="123" t="str">
        <f t="shared" si="414"/>
        <v/>
      </c>
      <c r="C2708" s="125" t="str">
        <f t="shared" si="415"/>
        <v/>
      </c>
      <c r="D2708" s="42"/>
      <c r="E2708" s="23" t="str">
        <f>IF(D2708="","",VLOOKUP(D2708,MASTERLIST!$A:$E,3,FALSE))</f>
        <v/>
      </c>
      <c r="F2708" s="23" t="str">
        <f>IF(D2708="","",VLOOKUP(D2708,MASTERLIST!$A:$E,4,FALSE))</f>
        <v/>
      </c>
      <c r="G2708" s="23" t="str">
        <f>IF(D2708="","",VLOOKUP(D2708,MASTERLIST!$A:$E,5,FALSE))</f>
        <v/>
      </c>
      <c r="H2708" s="23" t="str">
        <f>IF(D2708="","",VLOOKUP(D2708,MASTERLIST!$A:$E,2,FALSE))</f>
        <v/>
      </c>
      <c r="I2708" s="42"/>
      <c r="J2708" s="42"/>
      <c r="K2708" s="42"/>
      <c r="L2708" s="41" t="str">
        <f t="shared" si="411"/>
        <v/>
      </c>
      <c r="M2708" s="41" t="str">
        <f t="shared" si="412"/>
        <v/>
      </c>
      <c r="N2708" s="22" t="str">
        <f t="shared" si="409"/>
        <v xml:space="preserve"> </v>
      </c>
      <c r="O2708" s="22" t="str">
        <f t="shared" si="417"/>
        <v/>
      </c>
      <c r="P2708" s="22" t="str">
        <f t="shared" si="410"/>
        <v/>
      </c>
      <c r="Q2708" s="22" t="str">
        <f t="shared" si="416"/>
        <v>D2</v>
      </c>
    </row>
    <row r="2709" spans="1:17" x14ac:dyDescent="0.25">
      <c r="A2709" s="125" t="str">
        <f t="shared" si="413"/>
        <v/>
      </c>
      <c r="B2709" s="123" t="str">
        <f t="shared" si="414"/>
        <v/>
      </c>
      <c r="C2709" s="125" t="str">
        <f t="shared" si="415"/>
        <v/>
      </c>
      <c r="D2709" s="42"/>
      <c r="E2709" s="23" t="str">
        <f>IF(D2709="","",VLOOKUP(D2709,MASTERLIST!$A:$E,3,FALSE))</f>
        <v/>
      </c>
      <c r="F2709" s="23" t="str">
        <f>IF(D2709="","",VLOOKUP(D2709,MASTERLIST!$A:$E,4,FALSE))</f>
        <v/>
      </c>
      <c r="G2709" s="23" t="str">
        <f>IF(D2709="","",VLOOKUP(D2709,MASTERLIST!$A:$E,5,FALSE))</f>
        <v/>
      </c>
      <c r="H2709" s="23" t="str">
        <f>IF(D2709="","",VLOOKUP(D2709,MASTERLIST!$A:$E,2,FALSE))</f>
        <v/>
      </c>
      <c r="I2709" s="42"/>
      <c r="J2709" s="42"/>
      <c r="K2709" s="42"/>
      <c r="L2709" s="41" t="str">
        <f t="shared" si="411"/>
        <v/>
      </c>
      <c r="M2709" s="41" t="str">
        <f t="shared" si="412"/>
        <v/>
      </c>
      <c r="N2709" s="22" t="str">
        <f t="shared" si="409"/>
        <v xml:space="preserve"> </v>
      </c>
      <c r="O2709" s="22" t="str">
        <f t="shared" si="417"/>
        <v/>
      </c>
      <c r="P2709" s="22" t="str">
        <f t="shared" si="410"/>
        <v/>
      </c>
      <c r="Q2709" s="22" t="str">
        <f t="shared" si="416"/>
        <v>D2</v>
      </c>
    </row>
    <row r="2710" spans="1:17" x14ac:dyDescent="0.25">
      <c r="A2710" s="125" t="str">
        <f t="shared" si="413"/>
        <v/>
      </c>
      <c r="B2710" s="123" t="str">
        <f t="shared" si="414"/>
        <v/>
      </c>
      <c r="C2710" s="125" t="str">
        <f t="shared" si="415"/>
        <v/>
      </c>
      <c r="D2710" s="42"/>
      <c r="E2710" s="23" t="str">
        <f>IF(D2710="","",VLOOKUP(D2710,MASTERLIST!$A:$E,3,FALSE))</f>
        <v/>
      </c>
      <c r="F2710" s="23" t="str">
        <f>IF(D2710="","",VLOOKUP(D2710,MASTERLIST!$A:$E,4,FALSE))</f>
        <v/>
      </c>
      <c r="G2710" s="23" t="str">
        <f>IF(D2710="","",VLOOKUP(D2710,MASTERLIST!$A:$E,5,FALSE))</f>
        <v/>
      </c>
      <c r="H2710" s="23" t="str">
        <f>IF(D2710="","",VLOOKUP(D2710,MASTERLIST!$A:$E,2,FALSE))</f>
        <v/>
      </c>
      <c r="I2710" s="42"/>
      <c r="J2710" s="42"/>
      <c r="K2710" s="42"/>
      <c r="L2710" s="41" t="str">
        <f t="shared" si="411"/>
        <v/>
      </c>
      <c r="M2710" s="41" t="str">
        <f t="shared" si="412"/>
        <v/>
      </c>
      <c r="N2710" s="22" t="str">
        <f t="shared" si="409"/>
        <v xml:space="preserve"> </v>
      </c>
      <c r="O2710" s="22" t="str">
        <f t="shared" si="417"/>
        <v/>
      </c>
      <c r="P2710" s="22" t="str">
        <f t="shared" si="410"/>
        <v/>
      </c>
      <c r="Q2710" s="22" t="str">
        <f t="shared" si="416"/>
        <v>D2</v>
      </c>
    </row>
    <row r="2711" spans="1:17" x14ac:dyDescent="0.25">
      <c r="A2711" s="125" t="str">
        <f t="shared" si="413"/>
        <v/>
      </c>
      <c r="B2711" s="123" t="str">
        <f t="shared" si="414"/>
        <v/>
      </c>
      <c r="C2711" s="125" t="str">
        <f t="shared" si="415"/>
        <v/>
      </c>
      <c r="D2711" s="42"/>
      <c r="E2711" s="23" t="str">
        <f>IF(D2711="","",VLOOKUP(D2711,MASTERLIST!$A:$E,3,FALSE))</f>
        <v/>
      </c>
      <c r="F2711" s="23" t="str">
        <f>IF(D2711="","",VLOOKUP(D2711,MASTERLIST!$A:$E,4,FALSE))</f>
        <v/>
      </c>
      <c r="G2711" s="23" t="str">
        <f>IF(D2711="","",VLOOKUP(D2711,MASTERLIST!$A:$E,5,FALSE))</f>
        <v/>
      </c>
      <c r="H2711" s="23" t="str">
        <f>IF(D2711="","",VLOOKUP(D2711,MASTERLIST!$A:$E,2,FALSE))</f>
        <v/>
      </c>
      <c r="I2711" s="42"/>
      <c r="J2711" s="42"/>
      <c r="K2711" s="42"/>
      <c r="L2711" s="41" t="str">
        <f t="shared" si="411"/>
        <v/>
      </c>
      <c r="M2711" s="41" t="str">
        <f t="shared" si="412"/>
        <v/>
      </c>
      <c r="N2711" s="22" t="str">
        <f t="shared" si="409"/>
        <v xml:space="preserve"> </v>
      </c>
      <c r="O2711" s="22" t="str">
        <f t="shared" si="417"/>
        <v/>
      </c>
      <c r="P2711" s="22" t="str">
        <f t="shared" si="410"/>
        <v/>
      </c>
      <c r="Q2711" s="22" t="str">
        <f t="shared" si="416"/>
        <v>D2</v>
      </c>
    </row>
    <row r="2712" spans="1:17" x14ac:dyDescent="0.25">
      <c r="A2712" s="125" t="str">
        <f t="shared" si="413"/>
        <v/>
      </c>
      <c r="B2712" s="123" t="str">
        <f t="shared" si="414"/>
        <v/>
      </c>
      <c r="C2712" s="125" t="str">
        <f t="shared" si="415"/>
        <v/>
      </c>
      <c r="D2712" s="42"/>
      <c r="E2712" s="23" t="str">
        <f>IF(D2712="","",VLOOKUP(D2712,MASTERLIST!$A:$E,3,FALSE))</f>
        <v/>
      </c>
      <c r="F2712" s="23" t="str">
        <f>IF(D2712="","",VLOOKUP(D2712,MASTERLIST!$A:$E,4,FALSE))</f>
        <v/>
      </c>
      <c r="G2712" s="23" t="str">
        <f>IF(D2712="","",VLOOKUP(D2712,MASTERLIST!$A:$E,5,FALSE))</f>
        <v/>
      </c>
      <c r="H2712" s="23" t="str">
        <f>IF(D2712="","",VLOOKUP(D2712,MASTERLIST!$A:$E,2,FALSE))</f>
        <v/>
      </c>
      <c r="I2712" s="42"/>
      <c r="J2712" s="42"/>
      <c r="K2712" s="42"/>
      <c r="L2712" s="41" t="str">
        <f t="shared" si="411"/>
        <v/>
      </c>
      <c r="M2712" s="41" t="str">
        <f t="shared" si="412"/>
        <v/>
      </c>
      <c r="N2712" s="22" t="str">
        <f t="shared" si="409"/>
        <v xml:space="preserve"> </v>
      </c>
      <c r="O2712" s="22" t="str">
        <f t="shared" si="417"/>
        <v/>
      </c>
      <c r="P2712" s="22" t="str">
        <f t="shared" si="410"/>
        <v/>
      </c>
      <c r="Q2712" s="22" t="str">
        <f t="shared" si="416"/>
        <v>D2</v>
      </c>
    </row>
    <row r="2713" spans="1:17" x14ac:dyDescent="0.25">
      <c r="A2713" s="125" t="str">
        <f t="shared" si="413"/>
        <v/>
      </c>
      <c r="B2713" s="123" t="str">
        <f t="shared" si="414"/>
        <v/>
      </c>
      <c r="C2713" s="125" t="str">
        <f t="shared" si="415"/>
        <v/>
      </c>
      <c r="D2713" s="42"/>
      <c r="E2713" s="23" t="str">
        <f>IF(D2713="","",VLOOKUP(D2713,MASTERLIST!$A:$E,3,FALSE))</f>
        <v/>
      </c>
      <c r="F2713" s="23" t="str">
        <f>IF(D2713="","",VLOOKUP(D2713,MASTERLIST!$A:$E,4,FALSE))</f>
        <v/>
      </c>
      <c r="G2713" s="23" t="str">
        <f>IF(D2713="","",VLOOKUP(D2713,MASTERLIST!$A:$E,5,FALSE))</f>
        <v/>
      </c>
      <c r="H2713" s="23" t="str">
        <f>IF(D2713="","",VLOOKUP(D2713,MASTERLIST!$A:$E,2,FALSE))</f>
        <v/>
      </c>
      <c r="I2713" s="42"/>
      <c r="J2713" s="42"/>
      <c r="K2713" s="42"/>
      <c r="L2713" s="41" t="str">
        <f t="shared" si="411"/>
        <v/>
      </c>
      <c r="M2713" s="41" t="str">
        <f t="shared" si="412"/>
        <v/>
      </c>
      <c r="N2713" s="22" t="str">
        <f t="shared" si="409"/>
        <v xml:space="preserve"> </v>
      </c>
      <c r="O2713" s="22" t="str">
        <f t="shared" si="417"/>
        <v/>
      </c>
      <c r="P2713" s="22" t="str">
        <f t="shared" si="410"/>
        <v/>
      </c>
      <c r="Q2713" s="22" t="str">
        <f t="shared" si="416"/>
        <v>D2</v>
      </c>
    </row>
    <row r="2714" spans="1:17" x14ac:dyDescent="0.25">
      <c r="A2714" s="125" t="str">
        <f t="shared" si="413"/>
        <v/>
      </c>
      <c r="B2714" s="123" t="str">
        <f t="shared" si="414"/>
        <v/>
      </c>
      <c r="C2714" s="125" t="str">
        <f t="shared" si="415"/>
        <v/>
      </c>
      <c r="D2714" s="42"/>
      <c r="E2714" s="23" t="str">
        <f>IF(D2714="","",VLOOKUP(D2714,MASTERLIST!$A:$E,3,FALSE))</f>
        <v/>
      </c>
      <c r="F2714" s="23" t="str">
        <f>IF(D2714="","",VLOOKUP(D2714,MASTERLIST!$A:$E,4,FALSE))</f>
        <v/>
      </c>
      <c r="G2714" s="23" t="str">
        <f>IF(D2714="","",VLOOKUP(D2714,MASTERLIST!$A:$E,5,FALSE))</f>
        <v/>
      </c>
      <c r="H2714" s="23" t="str">
        <f>IF(D2714="","",VLOOKUP(D2714,MASTERLIST!$A:$E,2,FALSE))</f>
        <v/>
      </c>
      <c r="I2714" s="42"/>
      <c r="J2714" s="42"/>
      <c r="K2714" s="42"/>
      <c r="L2714" s="41" t="str">
        <f t="shared" si="411"/>
        <v/>
      </c>
      <c r="M2714" s="41" t="str">
        <f t="shared" si="412"/>
        <v/>
      </c>
      <c r="N2714" s="22" t="str">
        <f t="shared" ref="N2714:N2777" si="418">CONCATENATE(E2714," ",F2714)</f>
        <v xml:space="preserve"> </v>
      </c>
      <c r="O2714" s="22" t="str">
        <f t="shared" si="417"/>
        <v/>
      </c>
      <c r="P2714" s="22" t="str">
        <f t="shared" ref="P2714:P2777" si="419">IF(I2714="",IF(J2714="","",$J$1),$I$1)</f>
        <v/>
      </c>
      <c r="Q2714" s="22" t="str">
        <f t="shared" si="416"/>
        <v>D2</v>
      </c>
    </row>
    <row r="2715" spans="1:17" x14ac:dyDescent="0.25">
      <c r="A2715" s="125" t="str">
        <f t="shared" si="413"/>
        <v/>
      </c>
      <c r="B2715" s="123" t="str">
        <f t="shared" si="414"/>
        <v/>
      </c>
      <c r="C2715" s="125" t="str">
        <f t="shared" si="415"/>
        <v/>
      </c>
      <c r="D2715" s="42"/>
      <c r="E2715" s="23" t="str">
        <f>IF(D2715="","",VLOOKUP(D2715,MASTERLIST!$A:$E,3,FALSE))</f>
        <v/>
      </c>
      <c r="F2715" s="23" t="str">
        <f>IF(D2715="","",VLOOKUP(D2715,MASTERLIST!$A:$E,4,FALSE))</f>
        <v/>
      </c>
      <c r="G2715" s="23" t="str">
        <f>IF(D2715="","",VLOOKUP(D2715,MASTERLIST!$A:$E,5,FALSE))</f>
        <v/>
      </c>
      <c r="H2715" s="23" t="str">
        <f>IF(D2715="","",VLOOKUP(D2715,MASTERLIST!$A:$E,2,FALSE))</f>
        <v/>
      </c>
      <c r="I2715" s="42"/>
      <c r="J2715" s="42"/>
      <c r="K2715" s="42"/>
      <c r="L2715" s="41" t="str">
        <f t="shared" si="411"/>
        <v/>
      </c>
      <c r="M2715" s="41" t="str">
        <f t="shared" si="412"/>
        <v/>
      </c>
      <c r="N2715" s="22" t="str">
        <f t="shared" si="418"/>
        <v xml:space="preserve"> </v>
      </c>
      <c r="O2715" s="22" t="str">
        <f t="shared" si="417"/>
        <v/>
      </c>
      <c r="P2715" s="22" t="str">
        <f t="shared" si="419"/>
        <v/>
      </c>
      <c r="Q2715" s="22" t="str">
        <f t="shared" si="416"/>
        <v>D2</v>
      </c>
    </row>
    <row r="2716" spans="1:17" x14ac:dyDescent="0.25">
      <c r="A2716" s="125" t="str">
        <f t="shared" si="413"/>
        <v/>
      </c>
      <c r="B2716" s="123" t="str">
        <f t="shared" si="414"/>
        <v/>
      </c>
      <c r="C2716" s="125" t="str">
        <f t="shared" si="415"/>
        <v/>
      </c>
      <c r="D2716" s="42"/>
      <c r="E2716" s="23" t="str">
        <f>IF(D2716="","",VLOOKUP(D2716,MASTERLIST!$A:$E,3,FALSE))</f>
        <v/>
      </c>
      <c r="F2716" s="23" t="str">
        <f>IF(D2716="","",VLOOKUP(D2716,MASTERLIST!$A:$E,4,FALSE))</f>
        <v/>
      </c>
      <c r="G2716" s="23" t="str">
        <f>IF(D2716="","",VLOOKUP(D2716,MASTERLIST!$A:$E,5,FALSE))</f>
        <v/>
      </c>
      <c r="H2716" s="23" t="str">
        <f>IF(D2716="","",VLOOKUP(D2716,MASTERLIST!$A:$E,2,FALSE))</f>
        <v/>
      </c>
      <c r="I2716" s="42"/>
      <c r="J2716" s="42"/>
      <c r="K2716" s="42"/>
      <c r="L2716" s="41" t="str">
        <f t="shared" si="411"/>
        <v/>
      </c>
      <c r="M2716" s="41" t="str">
        <f t="shared" si="412"/>
        <v/>
      </c>
      <c r="N2716" s="22" t="str">
        <f t="shared" si="418"/>
        <v xml:space="preserve"> </v>
      </c>
      <c r="O2716" s="22" t="str">
        <f t="shared" si="417"/>
        <v/>
      </c>
      <c r="P2716" s="22" t="str">
        <f t="shared" si="419"/>
        <v/>
      </c>
      <c r="Q2716" s="22" t="str">
        <f t="shared" si="416"/>
        <v>D2</v>
      </c>
    </row>
    <row r="2717" spans="1:17" x14ac:dyDescent="0.25">
      <c r="A2717" s="125" t="str">
        <f t="shared" si="413"/>
        <v/>
      </c>
      <c r="B2717" s="123" t="str">
        <f t="shared" si="414"/>
        <v/>
      </c>
      <c r="C2717" s="125" t="str">
        <f t="shared" si="415"/>
        <v/>
      </c>
      <c r="D2717" s="42"/>
      <c r="E2717" s="23" t="str">
        <f>IF(D2717="","",VLOOKUP(D2717,MASTERLIST!$A:$E,3,FALSE))</f>
        <v/>
      </c>
      <c r="F2717" s="23" t="str">
        <f>IF(D2717="","",VLOOKUP(D2717,MASTERLIST!$A:$E,4,FALSE))</f>
        <v/>
      </c>
      <c r="G2717" s="23" t="str">
        <f>IF(D2717="","",VLOOKUP(D2717,MASTERLIST!$A:$E,5,FALSE))</f>
        <v/>
      </c>
      <c r="H2717" s="23" t="str">
        <f>IF(D2717="","",VLOOKUP(D2717,MASTERLIST!$A:$E,2,FALSE))</f>
        <v/>
      </c>
      <c r="I2717" s="42"/>
      <c r="J2717" s="42"/>
      <c r="K2717" s="42"/>
      <c r="L2717" s="41" t="str">
        <f t="shared" ref="L2717:L2780" si="420">IF(K2717="","",IF(I2717="",ROUND(HLOOKUP(J2717,kgList,K2717,FALSE),1),ROUND(HLOOKUP(I2717,kgList,K2717,FALSE),1)))</f>
        <v/>
      </c>
      <c r="M2717" s="41" t="str">
        <f t="shared" ref="M2717:M2780" si="421">IF(L2717="","",IF(COUNTA(I2717:J2717)&gt;1,"Edible or Inedible",IF(COUNTA(I2717)=1,L2717*1,IF(COUNTA(J2717)=1,L2717*1,"ERROR"))))</f>
        <v/>
      </c>
      <c r="N2717" s="22" t="str">
        <f t="shared" si="418"/>
        <v xml:space="preserve"> </v>
      </c>
      <c r="O2717" s="22" t="str">
        <f t="shared" si="417"/>
        <v/>
      </c>
      <c r="P2717" s="22" t="str">
        <f t="shared" si="419"/>
        <v/>
      </c>
      <c r="Q2717" s="22" t="str">
        <f t="shared" si="416"/>
        <v>D2</v>
      </c>
    </row>
    <row r="2718" spans="1:17" x14ac:dyDescent="0.25">
      <c r="A2718" s="125" t="str">
        <f t="shared" si="413"/>
        <v/>
      </c>
      <c r="B2718" s="123" t="str">
        <f t="shared" si="414"/>
        <v/>
      </c>
      <c r="C2718" s="125" t="str">
        <f t="shared" si="415"/>
        <v/>
      </c>
      <c r="D2718" s="42"/>
      <c r="E2718" s="23" t="str">
        <f>IF(D2718="","",VLOOKUP(D2718,MASTERLIST!$A:$E,3,FALSE))</f>
        <v/>
      </c>
      <c r="F2718" s="23" t="str">
        <f>IF(D2718="","",VLOOKUP(D2718,MASTERLIST!$A:$E,4,FALSE))</f>
        <v/>
      </c>
      <c r="G2718" s="23" t="str">
        <f>IF(D2718="","",VLOOKUP(D2718,MASTERLIST!$A:$E,5,FALSE))</f>
        <v/>
      </c>
      <c r="H2718" s="23" t="str">
        <f>IF(D2718="","",VLOOKUP(D2718,MASTERLIST!$A:$E,2,FALSE))</f>
        <v/>
      </c>
      <c r="I2718" s="42"/>
      <c r="J2718" s="42"/>
      <c r="K2718" s="42"/>
      <c r="L2718" s="41" t="str">
        <f t="shared" si="420"/>
        <v/>
      </c>
      <c r="M2718" s="41" t="str">
        <f t="shared" si="421"/>
        <v/>
      </c>
      <c r="N2718" s="22" t="str">
        <f t="shared" si="418"/>
        <v xml:space="preserve"> </v>
      </c>
      <c r="O2718" s="22" t="str">
        <f t="shared" si="417"/>
        <v/>
      </c>
      <c r="P2718" s="22" t="str">
        <f t="shared" si="419"/>
        <v/>
      </c>
      <c r="Q2718" s="22" t="str">
        <f t="shared" si="416"/>
        <v>D2</v>
      </c>
    </row>
    <row r="2719" spans="1:17" x14ac:dyDescent="0.25">
      <c r="A2719" s="125" t="str">
        <f t="shared" si="413"/>
        <v/>
      </c>
      <c r="B2719" s="123" t="str">
        <f t="shared" si="414"/>
        <v/>
      </c>
      <c r="C2719" s="125" t="str">
        <f t="shared" si="415"/>
        <v/>
      </c>
      <c r="D2719" s="42"/>
      <c r="E2719" s="23" t="str">
        <f>IF(D2719="","",VLOOKUP(D2719,MASTERLIST!$A:$E,3,FALSE))</f>
        <v/>
      </c>
      <c r="F2719" s="23" t="str">
        <f>IF(D2719="","",VLOOKUP(D2719,MASTERLIST!$A:$E,4,FALSE))</f>
        <v/>
      </c>
      <c r="G2719" s="23" t="str">
        <f>IF(D2719="","",VLOOKUP(D2719,MASTERLIST!$A:$E,5,FALSE))</f>
        <v/>
      </c>
      <c r="H2719" s="23" t="str">
        <f>IF(D2719="","",VLOOKUP(D2719,MASTERLIST!$A:$E,2,FALSE))</f>
        <v/>
      </c>
      <c r="I2719" s="42"/>
      <c r="J2719" s="42"/>
      <c r="K2719" s="42"/>
      <c r="L2719" s="41" t="str">
        <f t="shared" si="420"/>
        <v/>
      </c>
      <c r="M2719" s="41" t="str">
        <f t="shared" si="421"/>
        <v/>
      </c>
      <c r="N2719" s="22" t="str">
        <f t="shared" si="418"/>
        <v xml:space="preserve"> </v>
      </c>
      <c r="O2719" s="22" t="str">
        <f t="shared" si="417"/>
        <v/>
      </c>
      <c r="P2719" s="22" t="str">
        <f t="shared" si="419"/>
        <v/>
      </c>
      <c r="Q2719" s="22" t="str">
        <f t="shared" si="416"/>
        <v>D2</v>
      </c>
    </row>
    <row r="2720" spans="1:17" x14ac:dyDescent="0.25">
      <c r="A2720" s="125" t="str">
        <f t="shared" si="413"/>
        <v/>
      </c>
      <c r="B2720" s="123" t="str">
        <f t="shared" si="414"/>
        <v/>
      </c>
      <c r="C2720" s="125" t="str">
        <f t="shared" si="415"/>
        <v/>
      </c>
      <c r="D2720" s="42"/>
      <c r="E2720" s="23" t="str">
        <f>IF(D2720="","",VLOOKUP(D2720,MASTERLIST!$A:$E,3,FALSE))</f>
        <v/>
      </c>
      <c r="F2720" s="23" t="str">
        <f>IF(D2720="","",VLOOKUP(D2720,MASTERLIST!$A:$E,4,FALSE))</f>
        <v/>
      </c>
      <c r="G2720" s="23" t="str">
        <f>IF(D2720="","",VLOOKUP(D2720,MASTERLIST!$A:$E,5,FALSE))</f>
        <v/>
      </c>
      <c r="H2720" s="23" t="str">
        <f>IF(D2720="","",VLOOKUP(D2720,MASTERLIST!$A:$E,2,FALSE))</f>
        <v/>
      </c>
      <c r="I2720" s="42"/>
      <c r="J2720" s="42"/>
      <c r="K2720" s="42"/>
      <c r="L2720" s="41" t="str">
        <f t="shared" si="420"/>
        <v/>
      </c>
      <c r="M2720" s="41" t="str">
        <f t="shared" si="421"/>
        <v/>
      </c>
      <c r="N2720" s="22" t="str">
        <f t="shared" si="418"/>
        <v xml:space="preserve"> </v>
      </c>
      <c r="O2720" s="22" t="str">
        <f t="shared" si="417"/>
        <v/>
      </c>
      <c r="P2720" s="22" t="str">
        <f t="shared" si="419"/>
        <v/>
      </c>
      <c r="Q2720" s="22" t="str">
        <f t="shared" si="416"/>
        <v>D2</v>
      </c>
    </row>
    <row r="2721" spans="1:17" x14ac:dyDescent="0.25">
      <c r="A2721" s="125" t="str">
        <f t="shared" si="413"/>
        <v/>
      </c>
      <c r="B2721" s="123" t="str">
        <f t="shared" si="414"/>
        <v/>
      </c>
      <c r="C2721" s="125" t="str">
        <f t="shared" si="415"/>
        <v/>
      </c>
      <c r="D2721" s="42"/>
      <c r="E2721" s="23" t="str">
        <f>IF(D2721="","",VLOOKUP(D2721,MASTERLIST!$A:$E,3,FALSE))</f>
        <v/>
      </c>
      <c r="F2721" s="23" t="str">
        <f>IF(D2721="","",VLOOKUP(D2721,MASTERLIST!$A:$E,4,FALSE))</f>
        <v/>
      </c>
      <c r="G2721" s="23" t="str">
        <f>IF(D2721="","",VLOOKUP(D2721,MASTERLIST!$A:$E,5,FALSE))</f>
        <v/>
      </c>
      <c r="H2721" s="23" t="str">
        <f>IF(D2721="","",VLOOKUP(D2721,MASTERLIST!$A:$E,2,FALSE))</f>
        <v/>
      </c>
      <c r="I2721" s="42"/>
      <c r="J2721" s="42"/>
      <c r="K2721" s="42"/>
      <c r="L2721" s="41" t="str">
        <f t="shared" si="420"/>
        <v/>
      </c>
      <c r="M2721" s="41" t="str">
        <f t="shared" si="421"/>
        <v/>
      </c>
      <c r="N2721" s="22" t="str">
        <f t="shared" si="418"/>
        <v xml:space="preserve"> </v>
      </c>
      <c r="O2721" s="22" t="str">
        <f t="shared" si="417"/>
        <v/>
      </c>
      <c r="P2721" s="22" t="str">
        <f t="shared" si="419"/>
        <v/>
      </c>
      <c r="Q2721" s="22" t="str">
        <f t="shared" si="416"/>
        <v>D2</v>
      </c>
    </row>
    <row r="2722" spans="1:17" x14ac:dyDescent="0.25">
      <c r="A2722" s="125" t="str">
        <f t="shared" si="413"/>
        <v/>
      </c>
      <c r="B2722" s="123" t="str">
        <f t="shared" si="414"/>
        <v/>
      </c>
      <c r="C2722" s="125" t="str">
        <f t="shared" si="415"/>
        <v/>
      </c>
      <c r="D2722" s="42"/>
      <c r="E2722" s="23" t="str">
        <f>IF(D2722="","",VLOOKUP(D2722,MASTERLIST!$A:$E,3,FALSE))</f>
        <v/>
      </c>
      <c r="F2722" s="23" t="str">
        <f>IF(D2722="","",VLOOKUP(D2722,MASTERLIST!$A:$E,4,FALSE))</f>
        <v/>
      </c>
      <c r="G2722" s="23" t="str">
        <f>IF(D2722="","",VLOOKUP(D2722,MASTERLIST!$A:$E,5,FALSE))</f>
        <v/>
      </c>
      <c r="H2722" s="23" t="str">
        <f>IF(D2722="","",VLOOKUP(D2722,MASTERLIST!$A:$E,2,FALSE))</f>
        <v/>
      </c>
      <c r="I2722" s="42"/>
      <c r="J2722" s="42"/>
      <c r="K2722" s="42"/>
      <c r="L2722" s="41" t="str">
        <f t="shared" si="420"/>
        <v/>
      </c>
      <c r="M2722" s="41" t="str">
        <f t="shared" si="421"/>
        <v/>
      </c>
      <c r="N2722" s="22" t="str">
        <f t="shared" si="418"/>
        <v xml:space="preserve"> </v>
      </c>
      <c r="O2722" s="22" t="str">
        <f t="shared" si="417"/>
        <v/>
      </c>
      <c r="P2722" s="22" t="str">
        <f t="shared" si="419"/>
        <v/>
      </c>
      <c r="Q2722" s="22" t="str">
        <f t="shared" si="416"/>
        <v>D2</v>
      </c>
    </row>
    <row r="2723" spans="1:17" x14ac:dyDescent="0.25">
      <c r="A2723" s="125" t="str">
        <f t="shared" si="413"/>
        <v/>
      </c>
      <c r="B2723" s="123" t="str">
        <f t="shared" si="414"/>
        <v/>
      </c>
      <c r="C2723" s="125" t="str">
        <f t="shared" si="415"/>
        <v/>
      </c>
      <c r="D2723" s="42"/>
      <c r="E2723" s="23" t="str">
        <f>IF(D2723="","",VLOOKUP(D2723,MASTERLIST!$A:$E,3,FALSE))</f>
        <v/>
      </c>
      <c r="F2723" s="23" t="str">
        <f>IF(D2723="","",VLOOKUP(D2723,MASTERLIST!$A:$E,4,FALSE))</f>
        <v/>
      </c>
      <c r="G2723" s="23" t="str">
        <f>IF(D2723="","",VLOOKUP(D2723,MASTERLIST!$A:$E,5,FALSE))</f>
        <v/>
      </c>
      <c r="H2723" s="23" t="str">
        <f>IF(D2723="","",VLOOKUP(D2723,MASTERLIST!$A:$E,2,FALSE))</f>
        <v/>
      </c>
      <c r="I2723" s="42"/>
      <c r="J2723" s="42"/>
      <c r="K2723" s="42"/>
      <c r="L2723" s="41" t="str">
        <f t="shared" si="420"/>
        <v/>
      </c>
      <c r="M2723" s="41" t="str">
        <f t="shared" si="421"/>
        <v/>
      </c>
      <c r="N2723" s="22" t="str">
        <f t="shared" si="418"/>
        <v xml:space="preserve"> </v>
      </c>
      <c r="O2723" s="22" t="str">
        <f t="shared" si="417"/>
        <v/>
      </c>
      <c r="P2723" s="22" t="str">
        <f t="shared" si="419"/>
        <v/>
      </c>
      <c r="Q2723" s="22" t="str">
        <f t="shared" si="416"/>
        <v>D2</v>
      </c>
    </row>
    <row r="2724" spans="1:17" x14ac:dyDescent="0.25">
      <c r="A2724" s="125" t="str">
        <f t="shared" ref="A2724:A2787" si="422">IF(D2724="","",A2723)</f>
        <v/>
      </c>
      <c r="B2724" s="123" t="str">
        <f t="shared" ref="B2724:B2787" si="423">IF(D2724="","",B2723)</f>
        <v/>
      </c>
      <c r="C2724" s="125" t="str">
        <f t="shared" ref="C2724:C2787" si="424">IF(D2724="","",C2723)</f>
        <v/>
      </c>
      <c r="D2724" s="42"/>
      <c r="E2724" s="23" t="str">
        <f>IF(D2724="","",VLOOKUP(D2724,MASTERLIST!$A:$E,3,FALSE))</f>
        <v/>
      </c>
      <c r="F2724" s="23" t="str">
        <f>IF(D2724="","",VLOOKUP(D2724,MASTERLIST!$A:$E,4,FALSE))</f>
        <v/>
      </c>
      <c r="G2724" s="23" t="str">
        <f>IF(D2724="","",VLOOKUP(D2724,MASTERLIST!$A:$E,5,FALSE))</f>
        <v/>
      </c>
      <c r="H2724" s="23" t="str">
        <f>IF(D2724="","",VLOOKUP(D2724,MASTERLIST!$A:$E,2,FALSE))</f>
        <v/>
      </c>
      <c r="I2724" s="42"/>
      <c r="J2724" s="42"/>
      <c r="K2724" s="42"/>
      <c r="L2724" s="41" t="str">
        <f t="shared" si="420"/>
        <v/>
      </c>
      <c r="M2724" s="41" t="str">
        <f t="shared" si="421"/>
        <v/>
      </c>
      <c r="N2724" s="22" t="str">
        <f t="shared" si="418"/>
        <v xml:space="preserve"> </v>
      </c>
      <c r="O2724" s="22" t="str">
        <f t="shared" si="417"/>
        <v/>
      </c>
      <c r="P2724" s="22" t="str">
        <f t="shared" si="419"/>
        <v/>
      </c>
      <c r="Q2724" s="22" t="str">
        <f t="shared" si="416"/>
        <v>D2</v>
      </c>
    </row>
    <row r="2725" spans="1:17" x14ac:dyDescent="0.25">
      <c r="A2725" s="125" t="str">
        <f t="shared" si="422"/>
        <v/>
      </c>
      <c r="B2725" s="123" t="str">
        <f t="shared" si="423"/>
        <v/>
      </c>
      <c r="C2725" s="125" t="str">
        <f t="shared" si="424"/>
        <v/>
      </c>
      <c r="D2725" s="42"/>
      <c r="E2725" s="23" t="str">
        <f>IF(D2725="","",VLOOKUP(D2725,MASTERLIST!$A:$E,3,FALSE))</f>
        <v/>
      </c>
      <c r="F2725" s="23" t="str">
        <f>IF(D2725="","",VLOOKUP(D2725,MASTERLIST!$A:$E,4,FALSE))</f>
        <v/>
      </c>
      <c r="G2725" s="23" t="str">
        <f>IF(D2725="","",VLOOKUP(D2725,MASTERLIST!$A:$E,5,FALSE))</f>
        <v/>
      </c>
      <c r="H2725" s="23" t="str">
        <f>IF(D2725="","",VLOOKUP(D2725,MASTERLIST!$A:$E,2,FALSE))</f>
        <v/>
      </c>
      <c r="I2725" s="42"/>
      <c r="J2725" s="42"/>
      <c r="K2725" s="42"/>
      <c r="L2725" s="41" t="str">
        <f t="shared" si="420"/>
        <v/>
      </c>
      <c r="M2725" s="41" t="str">
        <f t="shared" si="421"/>
        <v/>
      </c>
      <c r="N2725" s="22" t="str">
        <f t="shared" si="418"/>
        <v xml:space="preserve"> </v>
      </c>
      <c r="O2725" s="22" t="str">
        <f t="shared" si="417"/>
        <v/>
      </c>
      <c r="P2725" s="22" t="str">
        <f t="shared" si="419"/>
        <v/>
      </c>
      <c r="Q2725" s="22" t="str">
        <f t="shared" si="416"/>
        <v>D2</v>
      </c>
    </row>
    <row r="2726" spans="1:17" x14ac:dyDescent="0.25">
      <c r="A2726" s="125" t="str">
        <f t="shared" si="422"/>
        <v/>
      </c>
      <c r="B2726" s="123" t="str">
        <f t="shared" si="423"/>
        <v/>
      </c>
      <c r="C2726" s="125" t="str">
        <f t="shared" si="424"/>
        <v/>
      </c>
      <c r="D2726" s="42"/>
      <c r="E2726" s="23" t="str">
        <f>IF(D2726="","",VLOOKUP(D2726,MASTERLIST!$A:$E,3,FALSE))</f>
        <v/>
      </c>
      <c r="F2726" s="23" t="str">
        <f>IF(D2726="","",VLOOKUP(D2726,MASTERLIST!$A:$E,4,FALSE))</f>
        <v/>
      </c>
      <c r="G2726" s="23" t="str">
        <f>IF(D2726="","",VLOOKUP(D2726,MASTERLIST!$A:$E,5,FALSE))</f>
        <v/>
      </c>
      <c r="H2726" s="23" t="str">
        <f>IF(D2726="","",VLOOKUP(D2726,MASTERLIST!$A:$E,2,FALSE))</f>
        <v/>
      </c>
      <c r="I2726" s="42"/>
      <c r="J2726" s="42"/>
      <c r="K2726" s="42"/>
      <c r="L2726" s="41" t="str">
        <f t="shared" si="420"/>
        <v/>
      </c>
      <c r="M2726" s="41" t="str">
        <f t="shared" si="421"/>
        <v/>
      </c>
      <c r="N2726" s="22" t="str">
        <f t="shared" si="418"/>
        <v xml:space="preserve"> </v>
      </c>
      <c r="O2726" s="22" t="str">
        <f t="shared" si="417"/>
        <v/>
      </c>
      <c r="P2726" s="22" t="str">
        <f t="shared" si="419"/>
        <v/>
      </c>
      <c r="Q2726" s="22" t="str">
        <f t="shared" si="416"/>
        <v>D2</v>
      </c>
    </row>
    <row r="2727" spans="1:17" x14ac:dyDescent="0.25">
      <c r="A2727" s="125" t="str">
        <f t="shared" si="422"/>
        <v/>
      </c>
      <c r="B2727" s="123" t="str">
        <f t="shared" si="423"/>
        <v/>
      </c>
      <c r="C2727" s="125" t="str">
        <f t="shared" si="424"/>
        <v/>
      </c>
      <c r="D2727" s="42"/>
      <c r="E2727" s="23" t="str">
        <f>IF(D2727="","",VLOOKUP(D2727,MASTERLIST!$A:$E,3,FALSE))</f>
        <v/>
      </c>
      <c r="F2727" s="23" t="str">
        <f>IF(D2727="","",VLOOKUP(D2727,MASTERLIST!$A:$E,4,FALSE))</f>
        <v/>
      </c>
      <c r="G2727" s="23" t="str">
        <f>IF(D2727="","",VLOOKUP(D2727,MASTERLIST!$A:$E,5,FALSE))</f>
        <v/>
      </c>
      <c r="H2727" s="23" t="str">
        <f>IF(D2727="","",VLOOKUP(D2727,MASTERLIST!$A:$E,2,FALSE))</f>
        <v/>
      </c>
      <c r="I2727" s="42"/>
      <c r="J2727" s="42"/>
      <c r="K2727" s="42"/>
      <c r="L2727" s="41" t="str">
        <f t="shared" si="420"/>
        <v/>
      </c>
      <c r="M2727" s="41" t="str">
        <f t="shared" si="421"/>
        <v/>
      </c>
      <c r="N2727" s="22" t="str">
        <f t="shared" si="418"/>
        <v xml:space="preserve"> </v>
      </c>
      <c r="O2727" s="22" t="str">
        <f t="shared" si="417"/>
        <v/>
      </c>
      <c r="P2727" s="22" t="str">
        <f t="shared" si="419"/>
        <v/>
      </c>
      <c r="Q2727" s="22" t="str">
        <f t="shared" si="416"/>
        <v>D2</v>
      </c>
    </row>
    <row r="2728" spans="1:17" x14ac:dyDescent="0.25">
      <c r="A2728" s="125" t="str">
        <f t="shared" si="422"/>
        <v/>
      </c>
      <c r="B2728" s="123" t="str">
        <f t="shared" si="423"/>
        <v/>
      </c>
      <c r="C2728" s="125" t="str">
        <f t="shared" si="424"/>
        <v/>
      </c>
      <c r="D2728" s="42"/>
      <c r="E2728" s="23" t="str">
        <f>IF(D2728="","",VLOOKUP(D2728,MASTERLIST!$A:$E,3,FALSE))</f>
        <v/>
      </c>
      <c r="F2728" s="23" t="str">
        <f>IF(D2728="","",VLOOKUP(D2728,MASTERLIST!$A:$E,4,FALSE))</f>
        <v/>
      </c>
      <c r="G2728" s="23" t="str">
        <f>IF(D2728="","",VLOOKUP(D2728,MASTERLIST!$A:$E,5,FALSE))</f>
        <v/>
      </c>
      <c r="H2728" s="23" t="str">
        <f>IF(D2728="","",VLOOKUP(D2728,MASTERLIST!$A:$E,2,FALSE))</f>
        <v/>
      </c>
      <c r="I2728" s="42"/>
      <c r="J2728" s="42"/>
      <c r="K2728" s="42"/>
      <c r="L2728" s="41" t="str">
        <f t="shared" si="420"/>
        <v/>
      </c>
      <c r="M2728" s="41" t="str">
        <f t="shared" si="421"/>
        <v/>
      </c>
      <c r="N2728" s="22" t="str">
        <f t="shared" si="418"/>
        <v xml:space="preserve"> </v>
      </c>
      <c r="O2728" s="22" t="str">
        <f t="shared" si="417"/>
        <v/>
      </c>
      <c r="P2728" s="22" t="str">
        <f t="shared" si="419"/>
        <v/>
      </c>
      <c r="Q2728" s="22" t="str">
        <f t="shared" si="416"/>
        <v>D2</v>
      </c>
    </row>
    <row r="2729" spans="1:17" x14ac:dyDescent="0.25">
      <c r="A2729" s="125" t="str">
        <f t="shared" si="422"/>
        <v/>
      </c>
      <c r="B2729" s="123" t="str">
        <f t="shared" si="423"/>
        <v/>
      </c>
      <c r="C2729" s="125" t="str">
        <f t="shared" si="424"/>
        <v/>
      </c>
      <c r="D2729" s="42"/>
      <c r="E2729" s="23" t="str">
        <f>IF(D2729="","",VLOOKUP(D2729,MASTERLIST!$A:$E,3,FALSE))</f>
        <v/>
      </c>
      <c r="F2729" s="23" t="str">
        <f>IF(D2729="","",VLOOKUP(D2729,MASTERLIST!$A:$E,4,FALSE))</f>
        <v/>
      </c>
      <c r="G2729" s="23" t="str">
        <f>IF(D2729="","",VLOOKUP(D2729,MASTERLIST!$A:$E,5,FALSE))</f>
        <v/>
      </c>
      <c r="H2729" s="23" t="str">
        <f>IF(D2729="","",VLOOKUP(D2729,MASTERLIST!$A:$E,2,FALSE))</f>
        <v/>
      </c>
      <c r="I2729" s="42"/>
      <c r="J2729" s="42"/>
      <c r="K2729" s="42"/>
      <c r="L2729" s="41" t="str">
        <f t="shared" si="420"/>
        <v/>
      </c>
      <c r="M2729" s="41" t="str">
        <f t="shared" si="421"/>
        <v/>
      </c>
      <c r="N2729" s="22" t="str">
        <f t="shared" si="418"/>
        <v xml:space="preserve"> </v>
      </c>
      <c r="O2729" s="22" t="str">
        <f t="shared" si="417"/>
        <v/>
      </c>
      <c r="P2729" s="22" t="str">
        <f t="shared" si="419"/>
        <v/>
      </c>
      <c r="Q2729" s="22" t="str">
        <f t="shared" si="416"/>
        <v>D2</v>
      </c>
    </row>
    <row r="2730" spans="1:17" x14ac:dyDescent="0.25">
      <c r="A2730" s="125" t="str">
        <f t="shared" si="422"/>
        <v/>
      </c>
      <c r="B2730" s="123" t="str">
        <f t="shared" si="423"/>
        <v/>
      </c>
      <c r="C2730" s="125" t="str">
        <f t="shared" si="424"/>
        <v/>
      </c>
      <c r="D2730" s="42"/>
      <c r="E2730" s="23" t="str">
        <f>IF(D2730="","",VLOOKUP(D2730,MASTERLIST!$A:$E,3,FALSE))</f>
        <v/>
      </c>
      <c r="F2730" s="23" t="str">
        <f>IF(D2730="","",VLOOKUP(D2730,MASTERLIST!$A:$E,4,FALSE))</f>
        <v/>
      </c>
      <c r="G2730" s="23" t="str">
        <f>IF(D2730="","",VLOOKUP(D2730,MASTERLIST!$A:$E,5,FALSE))</f>
        <v/>
      </c>
      <c r="H2730" s="23" t="str">
        <f>IF(D2730="","",VLOOKUP(D2730,MASTERLIST!$A:$E,2,FALSE))</f>
        <v/>
      </c>
      <c r="I2730" s="42"/>
      <c r="J2730" s="42"/>
      <c r="K2730" s="42"/>
      <c r="L2730" s="41" t="str">
        <f t="shared" si="420"/>
        <v/>
      </c>
      <c r="M2730" s="41" t="str">
        <f t="shared" si="421"/>
        <v/>
      </c>
      <c r="N2730" s="22" t="str">
        <f t="shared" si="418"/>
        <v xml:space="preserve"> </v>
      </c>
      <c r="O2730" s="22" t="str">
        <f t="shared" si="417"/>
        <v/>
      </c>
      <c r="P2730" s="22" t="str">
        <f t="shared" si="419"/>
        <v/>
      </c>
      <c r="Q2730" s="22" t="str">
        <f t="shared" si="416"/>
        <v>D2</v>
      </c>
    </row>
    <row r="2731" spans="1:17" x14ac:dyDescent="0.25">
      <c r="A2731" s="125" t="str">
        <f t="shared" si="422"/>
        <v/>
      </c>
      <c r="B2731" s="123" t="str">
        <f t="shared" si="423"/>
        <v/>
      </c>
      <c r="C2731" s="125" t="str">
        <f t="shared" si="424"/>
        <v/>
      </c>
      <c r="D2731" s="42"/>
      <c r="E2731" s="23" t="str">
        <f>IF(D2731="","",VLOOKUP(D2731,MASTERLIST!$A:$E,3,FALSE))</f>
        <v/>
      </c>
      <c r="F2731" s="23" t="str">
        <f>IF(D2731="","",VLOOKUP(D2731,MASTERLIST!$A:$E,4,FALSE))</f>
        <v/>
      </c>
      <c r="G2731" s="23" t="str">
        <f>IF(D2731="","",VLOOKUP(D2731,MASTERLIST!$A:$E,5,FALSE))</f>
        <v/>
      </c>
      <c r="H2731" s="23" t="str">
        <f>IF(D2731="","",VLOOKUP(D2731,MASTERLIST!$A:$E,2,FALSE))</f>
        <v/>
      </c>
      <c r="I2731" s="42"/>
      <c r="J2731" s="42"/>
      <c r="K2731" s="42"/>
      <c r="L2731" s="41" t="str">
        <f t="shared" si="420"/>
        <v/>
      </c>
      <c r="M2731" s="41" t="str">
        <f t="shared" si="421"/>
        <v/>
      </c>
      <c r="N2731" s="22" t="str">
        <f t="shared" si="418"/>
        <v xml:space="preserve"> </v>
      </c>
      <c r="O2731" s="22" t="str">
        <f t="shared" si="417"/>
        <v/>
      </c>
      <c r="P2731" s="22" t="str">
        <f t="shared" si="419"/>
        <v/>
      </c>
      <c r="Q2731" s="22" t="str">
        <f t="shared" si="416"/>
        <v>D2</v>
      </c>
    </row>
    <row r="2732" spans="1:17" x14ac:dyDescent="0.25">
      <c r="A2732" s="125" t="str">
        <f t="shared" si="422"/>
        <v/>
      </c>
      <c r="B2732" s="123" t="str">
        <f t="shared" si="423"/>
        <v/>
      </c>
      <c r="C2732" s="125" t="str">
        <f t="shared" si="424"/>
        <v/>
      </c>
      <c r="D2732" s="42"/>
      <c r="E2732" s="23" t="str">
        <f>IF(D2732="","",VLOOKUP(D2732,MASTERLIST!$A:$E,3,FALSE))</f>
        <v/>
      </c>
      <c r="F2732" s="23" t="str">
        <f>IF(D2732="","",VLOOKUP(D2732,MASTERLIST!$A:$E,4,FALSE))</f>
        <v/>
      </c>
      <c r="G2732" s="23" t="str">
        <f>IF(D2732="","",VLOOKUP(D2732,MASTERLIST!$A:$E,5,FALSE))</f>
        <v/>
      </c>
      <c r="H2732" s="23" t="str">
        <f>IF(D2732="","",VLOOKUP(D2732,MASTERLIST!$A:$E,2,FALSE))</f>
        <v/>
      </c>
      <c r="I2732" s="42"/>
      <c r="J2732" s="42"/>
      <c r="K2732" s="42"/>
      <c r="L2732" s="41" t="str">
        <f t="shared" si="420"/>
        <v/>
      </c>
      <c r="M2732" s="41" t="str">
        <f t="shared" si="421"/>
        <v/>
      </c>
      <c r="N2732" s="22" t="str">
        <f t="shared" si="418"/>
        <v xml:space="preserve"> </v>
      </c>
      <c r="O2732" s="22" t="str">
        <f t="shared" si="417"/>
        <v/>
      </c>
      <c r="P2732" s="22" t="str">
        <f t="shared" si="419"/>
        <v/>
      </c>
      <c r="Q2732" s="22" t="str">
        <f t="shared" si="416"/>
        <v>D2</v>
      </c>
    </row>
    <row r="2733" spans="1:17" x14ac:dyDescent="0.25">
      <c r="A2733" s="125" t="str">
        <f t="shared" si="422"/>
        <v/>
      </c>
      <c r="B2733" s="123" t="str">
        <f t="shared" si="423"/>
        <v/>
      </c>
      <c r="C2733" s="125" t="str">
        <f t="shared" si="424"/>
        <v/>
      </c>
      <c r="D2733" s="42"/>
      <c r="E2733" s="23" t="str">
        <f>IF(D2733="","",VLOOKUP(D2733,MASTERLIST!$A:$E,3,FALSE))</f>
        <v/>
      </c>
      <c r="F2733" s="23" t="str">
        <f>IF(D2733="","",VLOOKUP(D2733,MASTERLIST!$A:$E,4,FALSE))</f>
        <v/>
      </c>
      <c r="G2733" s="23" t="str">
        <f>IF(D2733="","",VLOOKUP(D2733,MASTERLIST!$A:$E,5,FALSE))</f>
        <v/>
      </c>
      <c r="H2733" s="23" t="str">
        <f>IF(D2733="","",VLOOKUP(D2733,MASTERLIST!$A:$E,2,FALSE))</f>
        <v/>
      </c>
      <c r="I2733" s="42"/>
      <c r="J2733" s="42"/>
      <c r="K2733" s="42"/>
      <c r="L2733" s="41" t="str">
        <f t="shared" si="420"/>
        <v/>
      </c>
      <c r="M2733" s="41" t="str">
        <f t="shared" si="421"/>
        <v/>
      </c>
      <c r="N2733" s="22" t="str">
        <f t="shared" si="418"/>
        <v xml:space="preserve"> </v>
      </c>
      <c r="O2733" s="22" t="str">
        <f t="shared" si="417"/>
        <v/>
      </c>
      <c r="P2733" s="22" t="str">
        <f t="shared" si="419"/>
        <v/>
      </c>
      <c r="Q2733" s="22" t="str">
        <f t="shared" si="416"/>
        <v>D2</v>
      </c>
    </row>
    <row r="2734" spans="1:17" x14ac:dyDescent="0.25">
      <c r="A2734" s="125" t="str">
        <f t="shared" si="422"/>
        <v/>
      </c>
      <c r="B2734" s="123" t="str">
        <f t="shared" si="423"/>
        <v/>
      </c>
      <c r="C2734" s="125" t="str">
        <f t="shared" si="424"/>
        <v/>
      </c>
      <c r="D2734" s="42"/>
      <c r="E2734" s="23" t="str">
        <f>IF(D2734="","",VLOOKUP(D2734,MASTERLIST!$A:$E,3,FALSE))</f>
        <v/>
      </c>
      <c r="F2734" s="23" t="str">
        <f>IF(D2734="","",VLOOKUP(D2734,MASTERLIST!$A:$E,4,FALSE))</f>
        <v/>
      </c>
      <c r="G2734" s="23" t="str">
        <f>IF(D2734="","",VLOOKUP(D2734,MASTERLIST!$A:$E,5,FALSE))</f>
        <v/>
      </c>
      <c r="H2734" s="23" t="str">
        <f>IF(D2734="","",VLOOKUP(D2734,MASTERLIST!$A:$E,2,FALSE))</f>
        <v/>
      </c>
      <c r="I2734" s="42"/>
      <c r="J2734" s="42"/>
      <c r="K2734" s="42"/>
      <c r="L2734" s="41" t="str">
        <f t="shared" si="420"/>
        <v/>
      </c>
      <c r="M2734" s="41" t="str">
        <f t="shared" si="421"/>
        <v/>
      </c>
      <c r="N2734" s="22" t="str">
        <f t="shared" si="418"/>
        <v xml:space="preserve"> </v>
      </c>
      <c r="O2734" s="22" t="str">
        <f t="shared" si="417"/>
        <v/>
      </c>
      <c r="P2734" s="22" t="str">
        <f t="shared" si="419"/>
        <v/>
      </c>
      <c r="Q2734" s="22" t="str">
        <f t="shared" si="416"/>
        <v>D2</v>
      </c>
    </row>
    <row r="2735" spans="1:17" x14ac:dyDescent="0.25">
      <c r="A2735" s="125" t="str">
        <f t="shared" si="422"/>
        <v/>
      </c>
      <c r="B2735" s="123" t="str">
        <f t="shared" si="423"/>
        <v/>
      </c>
      <c r="C2735" s="125" t="str">
        <f t="shared" si="424"/>
        <v/>
      </c>
      <c r="D2735" s="42"/>
      <c r="E2735" s="23" t="str">
        <f>IF(D2735="","",VLOOKUP(D2735,MASTERLIST!$A:$E,3,FALSE))</f>
        <v/>
      </c>
      <c r="F2735" s="23" t="str">
        <f>IF(D2735="","",VLOOKUP(D2735,MASTERLIST!$A:$E,4,FALSE))</f>
        <v/>
      </c>
      <c r="G2735" s="23" t="str">
        <f>IF(D2735="","",VLOOKUP(D2735,MASTERLIST!$A:$E,5,FALSE))</f>
        <v/>
      </c>
      <c r="H2735" s="23" t="str">
        <f>IF(D2735="","",VLOOKUP(D2735,MASTERLIST!$A:$E,2,FALSE))</f>
        <v/>
      </c>
      <c r="I2735" s="42"/>
      <c r="J2735" s="42"/>
      <c r="K2735" s="42"/>
      <c r="L2735" s="41" t="str">
        <f t="shared" si="420"/>
        <v/>
      </c>
      <c r="M2735" s="41" t="str">
        <f t="shared" si="421"/>
        <v/>
      </c>
      <c r="N2735" s="22" t="str">
        <f t="shared" si="418"/>
        <v xml:space="preserve"> </v>
      </c>
      <c r="O2735" s="22" t="str">
        <f t="shared" si="417"/>
        <v/>
      </c>
      <c r="P2735" s="22" t="str">
        <f t="shared" si="419"/>
        <v/>
      </c>
      <c r="Q2735" s="22" t="str">
        <f t="shared" si="416"/>
        <v>D2</v>
      </c>
    </row>
    <row r="2736" spans="1:17" x14ac:dyDescent="0.25">
      <c r="A2736" s="125" t="str">
        <f t="shared" si="422"/>
        <v/>
      </c>
      <c r="B2736" s="123" t="str">
        <f t="shared" si="423"/>
        <v/>
      </c>
      <c r="C2736" s="125" t="str">
        <f t="shared" si="424"/>
        <v/>
      </c>
      <c r="D2736" s="42"/>
      <c r="E2736" s="23" t="str">
        <f>IF(D2736="","",VLOOKUP(D2736,MASTERLIST!$A:$E,3,FALSE))</f>
        <v/>
      </c>
      <c r="F2736" s="23" t="str">
        <f>IF(D2736="","",VLOOKUP(D2736,MASTERLIST!$A:$E,4,FALSE))</f>
        <v/>
      </c>
      <c r="G2736" s="23" t="str">
        <f>IF(D2736="","",VLOOKUP(D2736,MASTERLIST!$A:$E,5,FALSE))</f>
        <v/>
      </c>
      <c r="H2736" s="23" t="str">
        <f>IF(D2736="","",VLOOKUP(D2736,MASTERLIST!$A:$E,2,FALSE))</f>
        <v/>
      </c>
      <c r="I2736" s="42"/>
      <c r="J2736" s="42"/>
      <c r="K2736" s="42"/>
      <c r="L2736" s="41" t="str">
        <f t="shared" si="420"/>
        <v/>
      </c>
      <c r="M2736" s="41" t="str">
        <f t="shared" si="421"/>
        <v/>
      </c>
      <c r="N2736" s="22" t="str">
        <f t="shared" si="418"/>
        <v xml:space="preserve"> </v>
      </c>
      <c r="O2736" s="22" t="str">
        <f t="shared" si="417"/>
        <v/>
      </c>
      <c r="P2736" s="22" t="str">
        <f t="shared" si="419"/>
        <v/>
      </c>
      <c r="Q2736" s="22" t="str">
        <f t="shared" si="416"/>
        <v>D2</v>
      </c>
    </row>
    <row r="2737" spans="1:17" x14ac:dyDescent="0.25">
      <c r="A2737" s="125" t="str">
        <f t="shared" si="422"/>
        <v/>
      </c>
      <c r="B2737" s="123" t="str">
        <f t="shared" si="423"/>
        <v/>
      </c>
      <c r="C2737" s="125" t="str">
        <f t="shared" si="424"/>
        <v/>
      </c>
      <c r="D2737" s="42"/>
      <c r="E2737" s="23" t="str">
        <f>IF(D2737="","",VLOOKUP(D2737,MASTERLIST!$A:$E,3,FALSE))</f>
        <v/>
      </c>
      <c r="F2737" s="23" t="str">
        <f>IF(D2737="","",VLOOKUP(D2737,MASTERLIST!$A:$E,4,FALSE))</f>
        <v/>
      </c>
      <c r="G2737" s="23" t="str">
        <f>IF(D2737="","",VLOOKUP(D2737,MASTERLIST!$A:$E,5,FALSE))</f>
        <v/>
      </c>
      <c r="H2737" s="23" t="str">
        <f>IF(D2737="","",VLOOKUP(D2737,MASTERLIST!$A:$E,2,FALSE))</f>
        <v/>
      </c>
      <c r="I2737" s="42"/>
      <c r="J2737" s="42"/>
      <c r="K2737" s="42"/>
      <c r="L2737" s="41" t="str">
        <f t="shared" si="420"/>
        <v/>
      </c>
      <c r="M2737" s="41" t="str">
        <f t="shared" si="421"/>
        <v/>
      </c>
      <c r="N2737" s="22" t="str">
        <f t="shared" si="418"/>
        <v xml:space="preserve"> </v>
      </c>
      <c r="O2737" s="22" t="str">
        <f t="shared" si="417"/>
        <v/>
      </c>
      <c r="P2737" s="22" t="str">
        <f t="shared" si="419"/>
        <v/>
      </c>
      <c r="Q2737" s="22" t="str">
        <f t="shared" si="416"/>
        <v>D2</v>
      </c>
    </row>
    <row r="2738" spans="1:17" x14ac:dyDescent="0.25">
      <c r="A2738" s="125" t="str">
        <f t="shared" si="422"/>
        <v/>
      </c>
      <c r="B2738" s="123" t="str">
        <f t="shared" si="423"/>
        <v/>
      </c>
      <c r="C2738" s="125" t="str">
        <f t="shared" si="424"/>
        <v/>
      </c>
      <c r="D2738" s="42"/>
      <c r="E2738" s="23" t="str">
        <f>IF(D2738="","",VLOOKUP(D2738,MASTERLIST!$A:$E,3,FALSE))</f>
        <v/>
      </c>
      <c r="F2738" s="23" t="str">
        <f>IF(D2738="","",VLOOKUP(D2738,MASTERLIST!$A:$E,4,FALSE))</f>
        <v/>
      </c>
      <c r="G2738" s="23" t="str">
        <f>IF(D2738="","",VLOOKUP(D2738,MASTERLIST!$A:$E,5,FALSE))</f>
        <v/>
      </c>
      <c r="H2738" s="23" t="str">
        <f>IF(D2738="","",VLOOKUP(D2738,MASTERLIST!$A:$E,2,FALSE))</f>
        <v/>
      </c>
      <c r="I2738" s="42"/>
      <c r="J2738" s="42"/>
      <c r="K2738" s="42"/>
      <c r="L2738" s="41" t="str">
        <f t="shared" si="420"/>
        <v/>
      </c>
      <c r="M2738" s="41" t="str">
        <f t="shared" si="421"/>
        <v/>
      </c>
      <c r="N2738" s="22" t="str">
        <f t="shared" si="418"/>
        <v xml:space="preserve"> </v>
      </c>
      <c r="O2738" s="22" t="str">
        <f t="shared" si="417"/>
        <v/>
      </c>
      <c r="P2738" s="22" t="str">
        <f t="shared" si="419"/>
        <v/>
      </c>
      <c r="Q2738" s="22" t="str">
        <f t="shared" si="416"/>
        <v>D2</v>
      </c>
    </row>
    <row r="2739" spans="1:17" x14ac:dyDescent="0.25">
      <c r="A2739" s="125" t="str">
        <f t="shared" si="422"/>
        <v/>
      </c>
      <c r="B2739" s="123" t="str">
        <f t="shared" si="423"/>
        <v/>
      </c>
      <c r="C2739" s="125" t="str">
        <f t="shared" si="424"/>
        <v/>
      </c>
      <c r="D2739" s="42"/>
      <c r="E2739" s="23" t="str">
        <f>IF(D2739="","",VLOOKUP(D2739,MASTERLIST!$A:$E,3,FALSE))</f>
        <v/>
      </c>
      <c r="F2739" s="23" t="str">
        <f>IF(D2739="","",VLOOKUP(D2739,MASTERLIST!$A:$E,4,FALSE))</f>
        <v/>
      </c>
      <c r="G2739" s="23" t="str">
        <f>IF(D2739="","",VLOOKUP(D2739,MASTERLIST!$A:$E,5,FALSE))</f>
        <v/>
      </c>
      <c r="H2739" s="23" t="str">
        <f>IF(D2739="","",VLOOKUP(D2739,MASTERLIST!$A:$E,2,FALSE))</f>
        <v/>
      </c>
      <c r="I2739" s="42"/>
      <c r="J2739" s="42"/>
      <c r="K2739" s="42"/>
      <c r="L2739" s="41" t="str">
        <f t="shared" si="420"/>
        <v/>
      </c>
      <c r="M2739" s="41" t="str">
        <f t="shared" si="421"/>
        <v/>
      </c>
      <c r="N2739" s="22" t="str">
        <f t="shared" si="418"/>
        <v xml:space="preserve"> </v>
      </c>
      <c r="O2739" s="22" t="str">
        <f t="shared" si="417"/>
        <v/>
      </c>
      <c r="P2739" s="22" t="str">
        <f t="shared" si="419"/>
        <v/>
      </c>
      <c r="Q2739" s="22" t="str">
        <f t="shared" si="416"/>
        <v>D2</v>
      </c>
    </row>
    <row r="2740" spans="1:17" x14ac:dyDescent="0.25">
      <c r="A2740" s="125" t="str">
        <f t="shared" si="422"/>
        <v/>
      </c>
      <c r="B2740" s="123" t="str">
        <f t="shared" si="423"/>
        <v/>
      </c>
      <c r="C2740" s="125" t="str">
        <f t="shared" si="424"/>
        <v/>
      </c>
      <c r="D2740" s="42"/>
      <c r="E2740" s="23" t="str">
        <f>IF(D2740="","",VLOOKUP(D2740,MASTERLIST!$A:$E,3,FALSE))</f>
        <v/>
      </c>
      <c r="F2740" s="23" t="str">
        <f>IF(D2740="","",VLOOKUP(D2740,MASTERLIST!$A:$E,4,FALSE))</f>
        <v/>
      </c>
      <c r="G2740" s="23" t="str">
        <f>IF(D2740="","",VLOOKUP(D2740,MASTERLIST!$A:$E,5,FALSE))</f>
        <v/>
      </c>
      <c r="H2740" s="23" t="str">
        <f>IF(D2740="","",VLOOKUP(D2740,MASTERLIST!$A:$E,2,FALSE))</f>
        <v/>
      </c>
      <c r="I2740" s="42"/>
      <c r="J2740" s="42"/>
      <c r="K2740" s="42"/>
      <c r="L2740" s="41" t="str">
        <f t="shared" si="420"/>
        <v/>
      </c>
      <c r="M2740" s="41" t="str">
        <f t="shared" si="421"/>
        <v/>
      </c>
      <c r="N2740" s="22" t="str">
        <f t="shared" si="418"/>
        <v xml:space="preserve"> </v>
      </c>
      <c r="O2740" s="22" t="str">
        <f t="shared" si="417"/>
        <v/>
      </c>
      <c r="P2740" s="22" t="str">
        <f t="shared" si="419"/>
        <v/>
      </c>
      <c r="Q2740" s="22" t="str">
        <f t="shared" si="416"/>
        <v>D2</v>
      </c>
    </row>
    <row r="2741" spans="1:17" x14ac:dyDescent="0.25">
      <c r="A2741" s="125" t="str">
        <f t="shared" si="422"/>
        <v/>
      </c>
      <c r="B2741" s="123" t="str">
        <f t="shared" si="423"/>
        <v/>
      </c>
      <c r="C2741" s="125" t="str">
        <f t="shared" si="424"/>
        <v/>
      </c>
      <c r="D2741" s="42"/>
      <c r="E2741" s="23" t="str">
        <f>IF(D2741="","",VLOOKUP(D2741,MASTERLIST!$A:$E,3,FALSE))</f>
        <v/>
      </c>
      <c r="F2741" s="23" t="str">
        <f>IF(D2741="","",VLOOKUP(D2741,MASTERLIST!$A:$E,4,FALSE))</f>
        <v/>
      </c>
      <c r="G2741" s="23" t="str">
        <f>IF(D2741="","",VLOOKUP(D2741,MASTERLIST!$A:$E,5,FALSE))</f>
        <v/>
      </c>
      <c r="H2741" s="23" t="str">
        <f>IF(D2741="","",VLOOKUP(D2741,MASTERLIST!$A:$E,2,FALSE))</f>
        <v/>
      </c>
      <c r="I2741" s="42"/>
      <c r="J2741" s="42"/>
      <c r="K2741" s="42"/>
      <c r="L2741" s="41" t="str">
        <f t="shared" si="420"/>
        <v/>
      </c>
      <c r="M2741" s="41" t="str">
        <f t="shared" si="421"/>
        <v/>
      </c>
      <c r="N2741" s="22" t="str">
        <f t="shared" si="418"/>
        <v xml:space="preserve"> </v>
      </c>
      <c r="O2741" s="22" t="str">
        <f t="shared" si="417"/>
        <v/>
      </c>
      <c r="P2741" s="22" t="str">
        <f t="shared" si="419"/>
        <v/>
      </c>
      <c r="Q2741" s="22" t="str">
        <f t="shared" si="416"/>
        <v>D2</v>
      </c>
    </row>
    <row r="2742" spans="1:17" x14ac:dyDescent="0.25">
      <c r="A2742" s="125" t="str">
        <f t="shared" si="422"/>
        <v/>
      </c>
      <c r="B2742" s="123" t="str">
        <f t="shared" si="423"/>
        <v/>
      </c>
      <c r="C2742" s="125" t="str">
        <f t="shared" si="424"/>
        <v/>
      </c>
      <c r="D2742" s="42"/>
      <c r="E2742" s="23" t="str">
        <f>IF(D2742="","",VLOOKUP(D2742,MASTERLIST!$A:$E,3,FALSE))</f>
        <v/>
      </c>
      <c r="F2742" s="23" t="str">
        <f>IF(D2742="","",VLOOKUP(D2742,MASTERLIST!$A:$E,4,FALSE))</f>
        <v/>
      </c>
      <c r="G2742" s="23" t="str">
        <f>IF(D2742="","",VLOOKUP(D2742,MASTERLIST!$A:$E,5,FALSE))</f>
        <v/>
      </c>
      <c r="H2742" s="23" t="str">
        <f>IF(D2742="","",VLOOKUP(D2742,MASTERLIST!$A:$E,2,FALSE))</f>
        <v/>
      </c>
      <c r="I2742" s="42"/>
      <c r="J2742" s="42"/>
      <c r="K2742" s="42"/>
      <c r="L2742" s="41" t="str">
        <f t="shared" si="420"/>
        <v/>
      </c>
      <c r="M2742" s="41" t="str">
        <f t="shared" si="421"/>
        <v/>
      </c>
      <c r="N2742" s="22" t="str">
        <f t="shared" si="418"/>
        <v xml:space="preserve"> </v>
      </c>
      <c r="O2742" s="22" t="str">
        <f t="shared" si="417"/>
        <v/>
      </c>
      <c r="P2742" s="22" t="str">
        <f t="shared" si="419"/>
        <v/>
      </c>
      <c r="Q2742" s="22" t="str">
        <f t="shared" si="416"/>
        <v>D2</v>
      </c>
    </row>
    <row r="2743" spans="1:17" x14ac:dyDescent="0.25">
      <c r="A2743" s="125" t="str">
        <f t="shared" si="422"/>
        <v/>
      </c>
      <c r="B2743" s="123" t="str">
        <f t="shared" si="423"/>
        <v/>
      </c>
      <c r="C2743" s="125" t="str">
        <f t="shared" si="424"/>
        <v/>
      </c>
      <c r="D2743" s="42"/>
      <c r="E2743" s="23" t="str">
        <f>IF(D2743="","",VLOOKUP(D2743,MASTERLIST!$A:$E,3,FALSE))</f>
        <v/>
      </c>
      <c r="F2743" s="23" t="str">
        <f>IF(D2743="","",VLOOKUP(D2743,MASTERLIST!$A:$E,4,FALSE))</f>
        <v/>
      </c>
      <c r="G2743" s="23" t="str">
        <f>IF(D2743="","",VLOOKUP(D2743,MASTERLIST!$A:$E,5,FALSE))</f>
        <v/>
      </c>
      <c r="H2743" s="23" t="str">
        <f>IF(D2743="","",VLOOKUP(D2743,MASTERLIST!$A:$E,2,FALSE))</f>
        <v/>
      </c>
      <c r="I2743" s="42"/>
      <c r="J2743" s="42"/>
      <c r="K2743" s="42"/>
      <c r="L2743" s="41" t="str">
        <f t="shared" si="420"/>
        <v/>
      </c>
      <c r="M2743" s="41" t="str">
        <f t="shared" si="421"/>
        <v/>
      </c>
      <c r="N2743" s="22" t="str">
        <f t="shared" si="418"/>
        <v xml:space="preserve"> </v>
      </c>
      <c r="O2743" s="22" t="str">
        <f t="shared" si="417"/>
        <v/>
      </c>
      <c r="P2743" s="22" t="str">
        <f t="shared" si="419"/>
        <v/>
      </c>
      <c r="Q2743" s="22" t="str">
        <f t="shared" si="416"/>
        <v>D2</v>
      </c>
    </row>
    <row r="2744" spans="1:17" x14ac:dyDescent="0.25">
      <c r="A2744" s="125" t="str">
        <f t="shared" si="422"/>
        <v/>
      </c>
      <c r="B2744" s="123" t="str">
        <f t="shared" si="423"/>
        <v/>
      </c>
      <c r="C2744" s="125" t="str">
        <f t="shared" si="424"/>
        <v/>
      </c>
      <c r="D2744" s="42"/>
      <c r="E2744" s="23" t="str">
        <f>IF(D2744="","",VLOOKUP(D2744,MASTERLIST!$A:$E,3,FALSE))</f>
        <v/>
      </c>
      <c r="F2744" s="23" t="str">
        <f>IF(D2744="","",VLOOKUP(D2744,MASTERLIST!$A:$E,4,FALSE))</f>
        <v/>
      </c>
      <c r="G2744" s="23" t="str">
        <f>IF(D2744="","",VLOOKUP(D2744,MASTERLIST!$A:$E,5,FALSE))</f>
        <v/>
      </c>
      <c r="H2744" s="23" t="str">
        <f>IF(D2744="","",VLOOKUP(D2744,MASTERLIST!$A:$E,2,FALSE))</f>
        <v/>
      </c>
      <c r="I2744" s="42"/>
      <c r="J2744" s="42"/>
      <c r="K2744" s="42"/>
      <c r="L2744" s="41" t="str">
        <f t="shared" si="420"/>
        <v/>
      </c>
      <c r="M2744" s="41" t="str">
        <f t="shared" si="421"/>
        <v/>
      </c>
      <c r="N2744" s="22" t="str">
        <f t="shared" si="418"/>
        <v xml:space="preserve"> </v>
      </c>
      <c r="O2744" s="22" t="str">
        <f t="shared" si="417"/>
        <v/>
      </c>
      <c r="P2744" s="22" t="str">
        <f t="shared" si="419"/>
        <v/>
      </c>
      <c r="Q2744" s="22" t="str">
        <f t="shared" si="416"/>
        <v>D2</v>
      </c>
    </row>
    <row r="2745" spans="1:17" x14ac:dyDescent="0.25">
      <c r="A2745" s="125" t="str">
        <f t="shared" si="422"/>
        <v/>
      </c>
      <c r="B2745" s="123" t="str">
        <f t="shared" si="423"/>
        <v/>
      </c>
      <c r="C2745" s="125" t="str">
        <f t="shared" si="424"/>
        <v/>
      </c>
      <c r="D2745" s="42"/>
      <c r="E2745" s="23" t="str">
        <f>IF(D2745="","",VLOOKUP(D2745,MASTERLIST!$A:$E,3,FALSE))</f>
        <v/>
      </c>
      <c r="F2745" s="23" t="str">
        <f>IF(D2745="","",VLOOKUP(D2745,MASTERLIST!$A:$E,4,FALSE))</f>
        <v/>
      </c>
      <c r="G2745" s="23" t="str">
        <f>IF(D2745="","",VLOOKUP(D2745,MASTERLIST!$A:$E,5,FALSE))</f>
        <v/>
      </c>
      <c r="H2745" s="23" t="str">
        <f>IF(D2745="","",VLOOKUP(D2745,MASTERLIST!$A:$E,2,FALSE))</f>
        <v/>
      </c>
      <c r="I2745" s="42"/>
      <c r="J2745" s="42"/>
      <c r="K2745" s="42"/>
      <c r="L2745" s="41" t="str">
        <f t="shared" si="420"/>
        <v/>
      </c>
      <c r="M2745" s="41" t="str">
        <f t="shared" si="421"/>
        <v/>
      </c>
      <c r="N2745" s="22" t="str">
        <f t="shared" si="418"/>
        <v xml:space="preserve"> </v>
      </c>
      <c r="O2745" s="22" t="str">
        <f t="shared" si="417"/>
        <v/>
      </c>
      <c r="P2745" s="22" t="str">
        <f t="shared" si="419"/>
        <v/>
      </c>
      <c r="Q2745" s="22" t="str">
        <f t="shared" si="416"/>
        <v>D2</v>
      </c>
    </row>
    <row r="2746" spans="1:17" x14ac:dyDescent="0.25">
      <c r="A2746" s="125" t="str">
        <f t="shared" si="422"/>
        <v/>
      </c>
      <c r="B2746" s="123" t="str">
        <f t="shared" si="423"/>
        <v/>
      </c>
      <c r="C2746" s="125" t="str">
        <f t="shared" si="424"/>
        <v/>
      </c>
      <c r="D2746" s="42"/>
      <c r="E2746" s="23" t="str">
        <f>IF(D2746="","",VLOOKUP(D2746,MASTERLIST!$A:$E,3,FALSE))</f>
        <v/>
      </c>
      <c r="F2746" s="23" t="str">
        <f>IF(D2746="","",VLOOKUP(D2746,MASTERLIST!$A:$E,4,FALSE))</f>
        <v/>
      </c>
      <c r="G2746" s="23" t="str">
        <f>IF(D2746="","",VLOOKUP(D2746,MASTERLIST!$A:$E,5,FALSE))</f>
        <v/>
      </c>
      <c r="H2746" s="23" t="str">
        <f>IF(D2746="","",VLOOKUP(D2746,MASTERLIST!$A:$E,2,FALSE))</f>
        <v/>
      </c>
      <c r="I2746" s="42"/>
      <c r="J2746" s="42"/>
      <c r="K2746" s="42"/>
      <c r="L2746" s="41" t="str">
        <f t="shared" si="420"/>
        <v/>
      </c>
      <c r="M2746" s="41" t="str">
        <f t="shared" si="421"/>
        <v/>
      </c>
      <c r="N2746" s="22" t="str">
        <f t="shared" si="418"/>
        <v xml:space="preserve"> </v>
      </c>
      <c r="O2746" s="22" t="str">
        <f t="shared" si="417"/>
        <v/>
      </c>
      <c r="P2746" s="22" t="str">
        <f t="shared" si="419"/>
        <v/>
      </c>
      <c r="Q2746" s="22" t="str">
        <f t="shared" si="416"/>
        <v>D2</v>
      </c>
    </row>
    <row r="2747" spans="1:17" x14ac:dyDescent="0.25">
      <c r="A2747" s="125" t="str">
        <f t="shared" si="422"/>
        <v/>
      </c>
      <c r="B2747" s="123" t="str">
        <f t="shared" si="423"/>
        <v/>
      </c>
      <c r="C2747" s="125" t="str">
        <f t="shared" si="424"/>
        <v/>
      </c>
      <c r="D2747" s="42"/>
      <c r="E2747" s="23" t="str">
        <f>IF(D2747="","",VLOOKUP(D2747,MASTERLIST!$A:$E,3,FALSE))</f>
        <v/>
      </c>
      <c r="F2747" s="23" t="str">
        <f>IF(D2747="","",VLOOKUP(D2747,MASTERLIST!$A:$E,4,FALSE))</f>
        <v/>
      </c>
      <c r="G2747" s="23" t="str">
        <f>IF(D2747="","",VLOOKUP(D2747,MASTERLIST!$A:$E,5,FALSE))</f>
        <v/>
      </c>
      <c r="H2747" s="23" t="str">
        <f>IF(D2747="","",VLOOKUP(D2747,MASTERLIST!$A:$E,2,FALSE))</f>
        <v/>
      </c>
      <c r="I2747" s="42"/>
      <c r="J2747" s="42"/>
      <c r="K2747" s="42"/>
      <c r="L2747" s="41" t="str">
        <f t="shared" si="420"/>
        <v/>
      </c>
      <c r="M2747" s="41" t="str">
        <f t="shared" si="421"/>
        <v/>
      </c>
      <c r="N2747" s="22" t="str">
        <f t="shared" si="418"/>
        <v xml:space="preserve"> </v>
      </c>
      <c r="O2747" s="22" t="str">
        <f t="shared" si="417"/>
        <v/>
      </c>
      <c r="P2747" s="22" t="str">
        <f t="shared" si="419"/>
        <v/>
      </c>
      <c r="Q2747" s="22" t="str">
        <f t="shared" si="416"/>
        <v>D2</v>
      </c>
    </row>
    <row r="2748" spans="1:17" x14ac:dyDescent="0.25">
      <c r="A2748" s="125" t="str">
        <f t="shared" si="422"/>
        <v/>
      </c>
      <c r="B2748" s="123" t="str">
        <f t="shared" si="423"/>
        <v/>
      </c>
      <c r="C2748" s="125" t="str">
        <f t="shared" si="424"/>
        <v/>
      </c>
      <c r="D2748" s="42"/>
      <c r="E2748" s="23" t="str">
        <f>IF(D2748="","",VLOOKUP(D2748,MASTERLIST!$A:$E,3,FALSE))</f>
        <v/>
      </c>
      <c r="F2748" s="23" t="str">
        <f>IF(D2748="","",VLOOKUP(D2748,MASTERLIST!$A:$E,4,FALSE))</f>
        <v/>
      </c>
      <c r="G2748" s="23" t="str">
        <f>IF(D2748="","",VLOOKUP(D2748,MASTERLIST!$A:$E,5,FALSE))</f>
        <v/>
      </c>
      <c r="H2748" s="23" t="str">
        <f>IF(D2748="","",VLOOKUP(D2748,MASTERLIST!$A:$E,2,FALSE))</f>
        <v/>
      </c>
      <c r="I2748" s="42"/>
      <c r="J2748" s="42"/>
      <c r="K2748" s="42"/>
      <c r="L2748" s="41" t="str">
        <f t="shared" si="420"/>
        <v/>
      </c>
      <c r="M2748" s="41" t="str">
        <f t="shared" si="421"/>
        <v/>
      </c>
      <c r="N2748" s="22" t="str">
        <f t="shared" si="418"/>
        <v xml:space="preserve"> </v>
      </c>
      <c r="O2748" s="22" t="str">
        <f t="shared" si="417"/>
        <v/>
      </c>
      <c r="P2748" s="22" t="str">
        <f t="shared" si="419"/>
        <v/>
      </c>
      <c r="Q2748" s="22" t="str">
        <f t="shared" si="416"/>
        <v>D2</v>
      </c>
    </row>
    <row r="2749" spans="1:17" x14ac:dyDescent="0.25">
      <c r="A2749" s="125" t="str">
        <f t="shared" si="422"/>
        <v/>
      </c>
      <c r="B2749" s="123" t="str">
        <f t="shared" si="423"/>
        <v/>
      </c>
      <c r="C2749" s="125" t="str">
        <f t="shared" si="424"/>
        <v/>
      </c>
      <c r="D2749" s="42"/>
      <c r="E2749" s="23" t="str">
        <f>IF(D2749="","",VLOOKUP(D2749,MASTERLIST!$A:$E,3,FALSE))</f>
        <v/>
      </c>
      <c r="F2749" s="23" t="str">
        <f>IF(D2749="","",VLOOKUP(D2749,MASTERLIST!$A:$E,4,FALSE))</f>
        <v/>
      </c>
      <c r="G2749" s="23" t="str">
        <f>IF(D2749="","",VLOOKUP(D2749,MASTERLIST!$A:$E,5,FALSE))</f>
        <v/>
      </c>
      <c r="H2749" s="23" t="str">
        <f>IF(D2749="","",VLOOKUP(D2749,MASTERLIST!$A:$E,2,FALSE))</f>
        <v/>
      </c>
      <c r="I2749" s="42"/>
      <c r="J2749" s="42"/>
      <c r="K2749" s="42"/>
      <c r="L2749" s="41" t="str">
        <f t="shared" si="420"/>
        <v/>
      </c>
      <c r="M2749" s="41" t="str">
        <f t="shared" si="421"/>
        <v/>
      </c>
      <c r="N2749" s="22" t="str">
        <f t="shared" si="418"/>
        <v xml:space="preserve"> </v>
      </c>
      <c r="O2749" s="22" t="str">
        <f t="shared" si="417"/>
        <v/>
      </c>
      <c r="P2749" s="22" t="str">
        <f t="shared" si="419"/>
        <v/>
      </c>
      <c r="Q2749" s="22" t="str">
        <f t="shared" si="416"/>
        <v>D2</v>
      </c>
    </row>
    <row r="2750" spans="1:17" x14ac:dyDescent="0.25">
      <c r="A2750" s="125" t="str">
        <f t="shared" si="422"/>
        <v/>
      </c>
      <c r="B2750" s="123" t="str">
        <f t="shared" si="423"/>
        <v/>
      </c>
      <c r="C2750" s="125" t="str">
        <f t="shared" si="424"/>
        <v/>
      </c>
      <c r="D2750" s="42"/>
      <c r="E2750" s="23" t="str">
        <f>IF(D2750="","",VLOOKUP(D2750,MASTERLIST!$A:$E,3,FALSE))</f>
        <v/>
      </c>
      <c r="F2750" s="23" t="str">
        <f>IF(D2750="","",VLOOKUP(D2750,MASTERLIST!$A:$E,4,FALSE))</f>
        <v/>
      </c>
      <c r="G2750" s="23" t="str">
        <f>IF(D2750="","",VLOOKUP(D2750,MASTERLIST!$A:$E,5,FALSE))</f>
        <v/>
      </c>
      <c r="H2750" s="23" t="str">
        <f>IF(D2750="","",VLOOKUP(D2750,MASTERLIST!$A:$E,2,FALSE))</f>
        <v/>
      </c>
      <c r="I2750" s="42"/>
      <c r="J2750" s="42"/>
      <c r="K2750" s="42"/>
      <c r="L2750" s="41" t="str">
        <f t="shared" si="420"/>
        <v/>
      </c>
      <c r="M2750" s="41" t="str">
        <f t="shared" si="421"/>
        <v/>
      </c>
      <c r="N2750" s="22" t="str">
        <f t="shared" si="418"/>
        <v xml:space="preserve"> </v>
      </c>
      <c r="O2750" s="22" t="str">
        <f t="shared" si="417"/>
        <v/>
      </c>
      <c r="P2750" s="22" t="str">
        <f t="shared" si="419"/>
        <v/>
      </c>
      <c r="Q2750" s="22" t="str">
        <f t="shared" si="416"/>
        <v>D2</v>
      </c>
    </row>
    <row r="2751" spans="1:17" x14ac:dyDescent="0.25">
      <c r="A2751" s="125" t="str">
        <f t="shared" si="422"/>
        <v/>
      </c>
      <c r="B2751" s="123" t="str">
        <f t="shared" si="423"/>
        <v/>
      </c>
      <c r="C2751" s="125" t="str">
        <f t="shared" si="424"/>
        <v/>
      </c>
      <c r="D2751" s="42"/>
      <c r="E2751" s="23" t="str">
        <f>IF(D2751="","",VLOOKUP(D2751,MASTERLIST!$A:$E,3,FALSE))</f>
        <v/>
      </c>
      <c r="F2751" s="23" t="str">
        <f>IF(D2751="","",VLOOKUP(D2751,MASTERLIST!$A:$E,4,FALSE))</f>
        <v/>
      </c>
      <c r="G2751" s="23" t="str">
        <f>IF(D2751="","",VLOOKUP(D2751,MASTERLIST!$A:$E,5,FALSE))</f>
        <v/>
      </c>
      <c r="H2751" s="23" t="str">
        <f>IF(D2751="","",VLOOKUP(D2751,MASTERLIST!$A:$E,2,FALSE))</f>
        <v/>
      </c>
      <c r="I2751" s="42"/>
      <c r="J2751" s="42"/>
      <c r="K2751" s="42"/>
      <c r="L2751" s="41" t="str">
        <f t="shared" si="420"/>
        <v/>
      </c>
      <c r="M2751" s="41" t="str">
        <f t="shared" si="421"/>
        <v/>
      </c>
      <c r="N2751" s="22" t="str">
        <f t="shared" si="418"/>
        <v xml:space="preserve"> </v>
      </c>
      <c r="O2751" s="22" t="str">
        <f t="shared" si="417"/>
        <v/>
      </c>
      <c r="P2751" s="22" t="str">
        <f t="shared" si="419"/>
        <v/>
      </c>
      <c r="Q2751" s="22" t="str">
        <f t="shared" si="416"/>
        <v>D2</v>
      </c>
    </row>
    <row r="2752" spans="1:17" x14ac:dyDescent="0.25">
      <c r="A2752" s="125" t="str">
        <f t="shared" si="422"/>
        <v/>
      </c>
      <c r="B2752" s="123" t="str">
        <f t="shared" si="423"/>
        <v/>
      </c>
      <c r="C2752" s="125" t="str">
        <f t="shared" si="424"/>
        <v/>
      </c>
      <c r="D2752" s="42"/>
      <c r="E2752" s="23" t="str">
        <f>IF(D2752="","",VLOOKUP(D2752,MASTERLIST!$A:$E,3,FALSE))</f>
        <v/>
      </c>
      <c r="F2752" s="23" t="str">
        <f>IF(D2752="","",VLOOKUP(D2752,MASTERLIST!$A:$E,4,FALSE))</f>
        <v/>
      </c>
      <c r="G2752" s="23" t="str">
        <f>IF(D2752="","",VLOOKUP(D2752,MASTERLIST!$A:$E,5,FALSE))</f>
        <v/>
      </c>
      <c r="H2752" s="23" t="str">
        <f>IF(D2752="","",VLOOKUP(D2752,MASTERLIST!$A:$E,2,FALSE))</f>
        <v/>
      </c>
      <c r="I2752" s="42"/>
      <c r="J2752" s="42"/>
      <c r="K2752" s="42"/>
      <c r="L2752" s="41" t="str">
        <f t="shared" si="420"/>
        <v/>
      </c>
      <c r="M2752" s="41" t="str">
        <f t="shared" si="421"/>
        <v/>
      </c>
      <c r="N2752" s="22" t="str">
        <f t="shared" si="418"/>
        <v xml:space="preserve"> </v>
      </c>
      <c r="O2752" s="22" t="str">
        <f t="shared" si="417"/>
        <v/>
      </c>
      <c r="P2752" s="22" t="str">
        <f t="shared" si="419"/>
        <v/>
      </c>
      <c r="Q2752" s="22" t="str">
        <f t="shared" si="416"/>
        <v>D2</v>
      </c>
    </row>
    <row r="2753" spans="1:17" x14ac:dyDescent="0.25">
      <c r="A2753" s="125" t="str">
        <f t="shared" si="422"/>
        <v/>
      </c>
      <c r="B2753" s="123" t="str">
        <f t="shared" si="423"/>
        <v/>
      </c>
      <c r="C2753" s="125" t="str">
        <f t="shared" si="424"/>
        <v/>
      </c>
      <c r="D2753" s="42"/>
      <c r="E2753" s="23" t="str">
        <f>IF(D2753="","",VLOOKUP(D2753,MASTERLIST!$A:$E,3,FALSE))</f>
        <v/>
      </c>
      <c r="F2753" s="23" t="str">
        <f>IF(D2753="","",VLOOKUP(D2753,MASTERLIST!$A:$E,4,FALSE))</f>
        <v/>
      </c>
      <c r="G2753" s="23" t="str">
        <f>IF(D2753="","",VLOOKUP(D2753,MASTERLIST!$A:$E,5,FALSE))</f>
        <v/>
      </c>
      <c r="H2753" s="23" t="str">
        <f>IF(D2753="","",VLOOKUP(D2753,MASTERLIST!$A:$E,2,FALSE))</f>
        <v/>
      </c>
      <c r="I2753" s="42"/>
      <c r="J2753" s="42"/>
      <c r="K2753" s="42"/>
      <c r="L2753" s="41" t="str">
        <f t="shared" si="420"/>
        <v/>
      </c>
      <c r="M2753" s="41" t="str">
        <f t="shared" si="421"/>
        <v/>
      </c>
      <c r="N2753" s="22" t="str">
        <f t="shared" si="418"/>
        <v xml:space="preserve"> </v>
      </c>
      <c r="O2753" s="22" t="str">
        <f t="shared" si="417"/>
        <v/>
      </c>
      <c r="P2753" s="22" t="str">
        <f t="shared" si="419"/>
        <v/>
      </c>
      <c r="Q2753" s="22" t="str">
        <f t="shared" si="416"/>
        <v>D2</v>
      </c>
    </row>
    <row r="2754" spans="1:17" x14ac:dyDescent="0.25">
      <c r="A2754" s="125" t="str">
        <f t="shared" si="422"/>
        <v/>
      </c>
      <c r="B2754" s="123" t="str">
        <f t="shared" si="423"/>
        <v/>
      </c>
      <c r="C2754" s="125" t="str">
        <f t="shared" si="424"/>
        <v/>
      </c>
      <c r="D2754" s="42"/>
      <c r="E2754" s="23" t="str">
        <f>IF(D2754="","",VLOOKUP(D2754,MASTERLIST!$A:$E,3,FALSE))</f>
        <v/>
      </c>
      <c r="F2754" s="23" t="str">
        <f>IF(D2754="","",VLOOKUP(D2754,MASTERLIST!$A:$E,4,FALSE))</f>
        <v/>
      </c>
      <c r="G2754" s="23" t="str">
        <f>IF(D2754="","",VLOOKUP(D2754,MASTERLIST!$A:$E,5,FALSE))</f>
        <v/>
      </c>
      <c r="H2754" s="23" t="str">
        <f>IF(D2754="","",VLOOKUP(D2754,MASTERLIST!$A:$E,2,FALSE))</f>
        <v/>
      </c>
      <c r="I2754" s="42"/>
      <c r="J2754" s="42"/>
      <c r="K2754" s="42"/>
      <c r="L2754" s="41" t="str">
        <f t="shared" si="420"/>
        <v/>
      </c>
      <c r="M2754" s="41" t="str">
        <f t="shared" si="421"/>
        <v/>
      </c>
      <c r="N2754" s="22" t="str">
        <f t="shared" si="418"/>
        <v xml:space="preserve"> </v>
      </c>
      <c r="O2754" s="22" t="str">
        <f t="shared" si="417"/>
        <v/>
      </c>
      <c r="P2754" s="22" t="str">
        <f t="shared" si="419"/>
        <v/>
      </c>
      <c r="Q2754" s="22" t="str">
        <f t="shared" si="416"/>
        <v>D2</v>
      </c>
    </row>
    <row r="2755" spans="1:17" x14ac:dyDescent="0.25">
      <c r="A2755" s="125" t="str">
        <f t="shared" si="422"/>
        <v/>
      </c>
      <c r="B2755" s="123" t="str">
        <f t="shared" si="423"/>
        <v/>
      </c>
      <c r="C2755" s="125" t="str">
        <f t="shared" si="424"/>
        <v/>
      </c>
      <c r="D2755" s="42"/>
      <c r="E2755" s="23" t="str">
        <f>IF(D2755="","",VLOOKUP(D2755,MASTERLIST!$A:$E,3,FALSE))</f>
        <v/>
      </c>
      <c r="F2755" s="23" t="str">
        <f>IF(D2755="","",VLOOKUP(D2755,MASTERLIST!$A:$E,4,FALSE))</f>
        <v/>
      </c>
      <c r="G2755" s="23" t="str">
        <f>IF(D2755="","",VLOOKUP(D2755,MASTERLIST!$A:$E,5,FALSE))</f>
        <v/>
      </c>
      <c r="H2755" s="23" t="str">
        <f>IF(D2755="","",VLOOKUP(D2755,MASTERLIST!$A:$E,2,FALSE))</f>
        <v/>
      </c>
      <c r="I2755" s="42"/>
      <c r="J2755" s="42"/>
      <c r="K2755" s="42"/>
      <c r="L2755" s="41" t="str">
        <f t="shared" si="420"/>
        <v/>
      </c>
      <c r="M2755" s="41" t="str">
        <f t="shared" si="421"/>
        <v/>
      </c>
      <c r="N2755" s="22" t="str">
        <f t="shared" si="418"/>
        <v xml:space="preserve"> </v>
      </c>
      <c r="O2755" s="22" t="str">
        <f t="shared" si="417"/>
        <v/>
      </c>
      <c r="P2755" s="22" t="str">
        <f t="shared" si="419"/>
        <v/>
      </c>
      <c r="Q2755" s="22" t="str">
        <f t="shared" ref="Q2755:Q2818" si="425">IF(A2755="","D2",RIGHT(A2755,2))</f>
        <v>D2</v>
      </c>
    </row>
    <row r="2756" spans="1:17" x14ac:dyDescent="0.25">
      <c r="A2756" s="125" t="str">
        <f t="shared" si="422"/>
        <v/>
      </c>
      <c r="B2756" s="123" t="str">
        <f t="shared" si="423"/>
        <v/>
      </c>
      <c r="C2756" s="125" t="str">
        <f t="shared" si="424"/>
        <v/>
      </c>
      <c r="D2756" s="42"/>
      <c r="E2756" s="23" t="str">
        <f>IF(D2756="","",VLOOKUP(D2756,MASTERLIST!$A:$E,3,FALSE))</f>
        <v/>
      </c>
      <c r="F2756" s="23" t="str">
        <f>IF(D2756="","",VLOOKUP(D2756,MASTERLIST!$A:$E,4,FALSE))</f>
        <v/>
      </c>
      <c r="G2756" s="23" t="str">
        <f>IF(D2756="","",VLOOKUP(D2756,MASTERLIST!$A:$E,5,FALSE))</f>
        <v/>
      </c>
      <c r="H2756" s="23" t="str">
        <f>IF(D2756="","",VLOOKUP(D2756,MASTERLIST!$A:$E,2,FALSE))</f>
        <v/>
      </c>
      <c r="I2756" s="42"/>
      <c r="J2756" s="42"/>
      <c r="K2756" s="42"/>
      <c r="L2756" s="41" t="str">
        <f t="shared" si="420"/>
        <v/>
      </c>
      <c r="M2756" s="41" t="str">
        <f t="shared" si="421"/>
        <v/>
      </c>
      <c r="N2756" s="22" t="str">
        <f t="shared" si="418"/>
        <v xml:space="preserve"> </v>
      </c>
      <c r="O2756" s="22" t="str">
        <f t="shared" si="417"/>
        <v/>
      </c>
      <c r="P2756" s="22" t="str">
        <f t="shared" si="419"/>
        <v/>
      </c>
      <c r="Q2756" s="22" t="str">
        <f t="shared" si="425"/>
        <v>D2</v>
      </c>
    </row>
    <row r="2757" spans="1:17" x14ac:dyDescent="0.25">
      <c r="A2757" s="125" t="str">
        <f t="shared" si="422"/>
        <v/>
      </c>
      <c r="B2757" s="123" t="str">
        <f t="shared" si="423"/>
        <v/>
      </c>
      <c r="C2757" s="125" t="str">
        <f t="shared" si="424"/>
        <v/>
      </c>
      <c r="D2757" s="42"/>
      <c r="E2757" s="23" t="str">
        <f>IF(D2757="","",VLOOKUP(D2757,MASTERLIST!$A:$E,3,FALSE))</f>
        <v/>
      </c>
      <c r="F2757" s="23" t="str">
        <f>IF(D2757="","",VLOOKUP(D2757,MASTERLIST!$A:$E,4,FALSE))</f>
        <v/>
      </c>
      <c r="G2757" s="23" t="str">
        <f>IF(D2757="","",VLOOKUP(D2757,MASTERLIST!$A:$E,5,FALSE))</f>
        <v/>
      </c>
      <c r="H2757" s="23" t="str">
        <f>IF(D2757="","",VLOOKUP(D2757,MASTERLIST!$A:$E,2,FALSE))</f>
        <v/>
      </c>
      <c r="I2757" s="42"/>
      <c r="J2757" s="42"/>
      <c r="K2757" s="42"/>
      <c r="L2757" s="41" t="str">
        <f t="shared" si="420"/>
        <v/>
      </c>
      <c r="M2757" s="41" t="str">
        <f t="shared" si="421"/>
        <v/>
      </c>
      <c r="N2757" s="22" t="str">
        <f t="shared" si="418"/>
        <v xml:space="preserve"> </v>
      </c>
      <c r="O2757" s="22" t="str">
        <f t="shared" si="417"/>
        <v/>
      </c>
      <c r="P2757" s="22" t="str">
        <f t="shared" si="419"/>
        <v/>
      </c>
      <c r="Q2757" s="22" t="str">
        <f t="shared" si="425"/>
        <v>D2</v>
      </c>
    </row>
    <row r="2758" spans="1:17" x14ac:dyDescent="0.25">
      <c r="A2758" s="125" t="str">
        <f t="shared" si="422"/>
        <v/>
      </c>
      <c r="B2758" s="123" t="str">
        <f t="shared" si="423"/>
        <v/>
      </c>
      <c r="C2758" s="125" t="str">
        <f t="shared" si="424"/>
        <v/>
      </c>
      <c r="D2758" s="42"/>
      <c r="E2758" s="23" t="str">
        <f>IF(D2758="","",VLOOKUP(D2758,MASTERLIST!$A:$E,3,FALSE))</f>
        <v/>
      </c>
      <c r="F2758" s="23" t="str">
        <f>IF(D2758="","",VLOOKUP(D2758,MASTERLIST!$A:$E,4,FALSE))</f>
        <v/>
      </c>
      <c r="G2758" s="23" t="str">
        <f>IF(D2758="","",VLOOKUP(D2758,MASTERLIST!$A:$E,5,FALSE))</f>
        <v/>
      </c>
      <c r="H2758" s="23" t="str">
        <f>IF(D2758="","",VLOOKUP(D2758,MASTERLIST!$A:$E,2,FALSE))</f>
        <v/>
      </c>
      <c r="I2758" s="42"/>
      <c r="J2758" s="42"/>
      <c r="K2758" s="42"/>
      <c r="L2758" s="41" t="str">
        <f t="shared" si="420"/>
        <v/>
      </c>
      <c r="M2758" s="41" t="str">
        <f t="shared" si="421"/>
        <v/>
      </c>
      <c r="N2758" s="22" t="str">
        <f t="shared" si="418"/>
        <v xml:space="preserve"> </v>
      </c>
      <c r="O2758" s="22" t="str">
        <f t="shared" si="417"/>
        <v/>
      </c>
      <c r="P2758" s="22" t="str">
        <f t="shared" si="419"/>
        <v/>
      </c>
      <c r="Q2758" s="22" t="str">
        <f t="shared" si="425"/>
        <v>D2</v>
      </c>
    </row>
    <row r="2759" spans="1:17" x14ac:dyDescent="0.25">
      <c r="A2759" s="125" t="str">
        <f t="shared" si="422"/>
        <v/>
      </c>
      <c r="B2759" s="123" t="str">
        <f t="shared" si="423"/>
        <v/>
      </c>
      <c r="C2759" s="125" t="str">
        <f t="shared" si="424"/>
        <v/>
      </c>
      <c r="D2759" s="42"/>
      <c r="E2759" s="23" t="str">
        <f>IF(D2759="","",VLOOKUP(D2759,MASTERLIST!$A:$E,3,FALSE))</f>
        <v/>
      </c>
      <c r="F2759" s="23" t="str">
        <f>IF(D2759="","",VLOOKUP(D2759,MASTERLIST!$A:$E,4,FALSE))</f>
        <v/>
      </c>
      <c r="G2759" s="23" t="str">
        <f>IF(D2759="","",VLOOKUP(D2759,MASTERLIST!$A:$E,5,FALSE))</f>
        <v/>
      </c>
      <c r="H2759" s="23" t="str">
        <f>IF(D2759="","",VLOOKUP(D2759,MASTERLIST!$A:$E,2,FALSE))</f>
        <v/>
      </c>
      <c r="I2759" s="42"/>
      <c r="J2759" s="42"/>
      <c r="K2759" s="42"/>
      <c r="L2759" s="41" t="str">
        <f t="shared" si="420"/>
        <v/>
      </c>
      <c r="M2759" s="41" t="str">
        <f t="shared" si="421"/>
        <v/>
      </c>
      <c r="N2759" s="22" t="str">
        <f t="shared" si="418"/>
        <v xml:space="preserve"> </v>
      </c>
      <c r="O2759" s="22" t="str">
        <f t="shared" si="417"/>
        <v/>
      </c>
      <c r="P2759" s="22" t="str">
        <f t="shared" si="419"/>
        <v/>
      </c>
      <c r="Q2759" s="22" t="str">
        <f t="shared" si="425"/>
        <v>D2</v>
      </c>
    </row>
    <row r="2760" spans="1:17" x14ac:dyDescent="0.25">
      <c r="A2760" s="125" t="str">
        <f t="shared" si="422"/>
        <v/>
      </c>
      <c r="B2760" s="123" t="str">
        <f t="shared" si="423"/>
        <v/>
      </c>
      <c r="C2760" s="125" t="str">
        <f t="shared" si="424"/>
        <v/>
      </c>
      <c r="D2760" s="42"/>
      <c r="E2760" s="23" t="str">
        <f>IF(D2760="","",VLOOKUP(D2760,MASTERLIST!$A:$E,3,FALSE))</f>
        <v/>
      </c>
      <c r="F2760" s="23" t="str">
        <f>IF(D2760="","",VLOOKUP(D2760,MASTERLIST!$A:$E,4,FALSE))</f>
        <v/>
      </c>
      <c r="G2760" s="23" t="str">
        <f>IF(D2760="","",VLOOKUP(D2760,MASTERLIST!$A:$E,5,FALSE))</f>
        <v/>
      </c>
      <c r="H2760" s="23" t="str">
        <f>IF(D2760="","",VLOOKUP(D2760,MASTERLIST!$A:$E,2,FALSE))</f>
        <v/>
      </c>
      <c r="I2760" s="42"/>
      <c r="J2760" s="42"/>
      <c r="K2760" s="42"/>
      <c r="L2760" s="41" t="str">
        <f t="shared" si="420"/>
        <v/>
      </c>
      <c r="M2760" s="41" t="str">
        <f t="shared" si="421"/>
        <v/>
      </c>
      <c r="N2760" s="22" t="str">
        <f t="shared" si="418"/>
        <v xml:space="preserve"> </v>
      </c>
      <c r="O2760" s="22" t="str">
        <f t="shared" si="417"/>
        <v/>
      </c>
      <c r="P2760" s="22" t="str">
        <f t="shared" si="419"/>
        <v/>
      </c>
      <c r="Q2760" s="22" t="str">
        <f t="shared" si="425"/>
        <v>D2</v>
      </c>
    </row>
    <row r="2761" spans="1:17" x14ac:dyDescent="0.25">
      <c r="A2761" s="125" t="str">
        <f t="shared" si="422"/>
        <v/>
      </c>
      <c r="B2761" s="123" t="str">
        <f t="shared" si="423"/>
        <v/>
      </c>
      <c r="C2761" s="125" t="str">
        <f t="shared" si="424"/>
        <v/>
      </c>
      <c r="D2761" s="42"/>
      <c r="E2761" s="23" t="str">
        <f>IF(D2761="","",VLOOKUP(D2761,MASTERLIST!$A:$E,3,FALSE))</f>
        <v/>
      </c>
      <c r="F2761" s="23" t="str">
        <f>IF(D2761="","",VLOOKUP(D2761,MASTERLIST!$A:$E,4,FALSE))</f>
        <v/>
      </c>
      <c r="G2761" s="23" t="str">
        <f>IF(D2761="","",VLOOKUP(D2761,MASTERLIST!$A:$E,5,FALSE))</f>
        <v/>
      </c>
      <c r="H2761" s="23" t="str">
        <f>IF(D2761="","",VLOOKUP(D2761,MASTERLIST!$A:$E,2,FALSE))</f>
        <v/>
      </c>
      <c r="I2761" s="42"/>
      <c r="J2761" s="42"/>
      <c r="K2761" s="42"/>
      <c r="L2761" s="41" t="str">
        <f t="shared" si="420"/>
        <v/>
      </c>
      <c r="M2761" s="41" t="str">
        <f t="shared" si="421"/>
        <v/>
      </c>
      <c r="N2761" s="22" t="str">
        <f t="shared" si="418"/>
        <v xml:space="preserve"> </v>
      </c>
      <c r="O2761" s="22" t="str">
        <f t="shared" si="417"/>
        <v/>
      </c>
      <c r="P2761" s="22" t="str">
        <f t="shared" si="419"/>
        <v/>
      </c>
      <c r="Q2761" s="22" t="str">
        <f t="shared" si="425"/>
        <v>D2</v>
      </c>
    </row>
    <row r="2762" spans="1:17" x14ac:dyDescent="0.25">
      <c r="A2762" s="125" t="str">
        <f t="shared" si="422"/>
        <v/>
      </c>
      <c r="B2762" s="123" t="str">
        <f t="shared" si="423"/>
        <v/>
      </c>
      <c r="C2762" s="125" t="str">
        <f t="shared" si="424"/>
        <v/>
      </c>
      <c r="D2762" s="42"/>
      <c r="E2762" s="23" t="str">
        <f>IF(D2762="","",VLOOKUP(D2762,MASTERLIST!$A:$E,3,FALSE))</f>
        <v/>
      </c>
      <c r="F2762" s="23" t="str">
        <f>IF(D2762="","",VLOOKUP(D2762,MASTERLIST!$A:$E,4,FALSE))</f>
        <v/>
      </c>
      <c r="G2762" s="23" t="str">
        <f>IF(D2762="","",VLOOKUP(D2762,MASTERLIST!$A:$E,5,FALSE))</f>
        <v/>
      </c>
      <c r="H2762" s="23" t="str">
        <f>IF(D2762="","",VLOOKUP(D2762,MASTERLIST!$A:$E,2,FALSE))</f>
        <v/>
      </c>
      <c r="I2762" s="42"/>
      <c r="J2762" s="42"/>
      <c r="K2762" s="42"/>
      <c r="L2762" s="41" t="str">
        <f t="shared" si="420"/>
        <v/>
      </c>
      <c r="M2762" s="41" t="str">
        <f t="shared" si="421"/>
        <v/>
      </c>
      <c r="N2762" s="22" t="str">
        <f t="shared" si="418"/>
        <v xml:space="preserve"> </v>
      </c>
      <c r="O2762" s="22" t="str">
        <f t="shared" si="417"/>
        <v/>
      </c>
      <c r="P2762" s="22" t="str">
        <f t="shared" si="419"/>
        <v/>
      </c>
      <c r="Q2762" s="22" t="str">
        <f t="shared" si="425"/>
        <v>D2</v>
      </c>
    </row>
    <row r="2763" spans="1:17" x14ac:dyDescent="0.25">
      <c r="A2763" s="125" t="str">
        <f t="shared" si="422"/>
        <v/>
      </c>
      <c r="B2763" s="123" t="str">
        <f t="shared" si="423"/>
        <v/>
      </c>
      <c r="C2763" s="125" t="str">
        <f t="shared" si="424"/>
        <v/>
      </c>
      <c r="D2763" s="42"/>
      <c r="E2763" s="23" t="str">
        <f>IF(D2763="","",VLOOKUP(D2763,MASTERLIST!$A:$E,3,FALSE))</f>
        <v/>
      </c>
      <c r="F2763" s="23" t="str">
        <f>IF(D2763="","",VLOOKUP(D2763,MASTERLIST!$A:$E,4,FALSE))</f>
        <v/>
      </c>
      <c r="G2763" s="23" t="str">
        <f>IF(D2763="","",VLOOKUP(D2763,MASTERLIST!$A:$E,5,FALSE))</f>
        <v/>
      </c>
      <c r="H2763" s="23" t="str">
        <f>IF(D2763="","",VLOOKUP(D2763,MASTERLIST!$A:$E,2,FALSE))</f>
        <v/>
      </c>
      <c r="I2763" s="42"/>
      <c r="J2763" s="42"/>
      <c r="K2763" s="42"/>
      <c r="L2763" s="41" t="str">
        <f t="shared" si="420"/>
        <v/>
      </c>
      <c r="M2763" s="41" t="str">
        <f t="shared" si="421"/>
        <v/>
      </c>
      <c r="N2763" s="22" t="str">
        <f t="shared" si="418"/>
        <v xml:space="preserve"> </v>
      </c>
      <c r="O2763" s="22" t="str">
        <f t="shared" si="417"/>
        <v/>
      </c>
      <c r="P2763" s="22" t="str">
        <f t="shared" si="419"/>
        <v/>
      </c>
      <c r="Q2763" s="22" t="str">
        <f t="shared" si="425"/>
        <v>D2</v>
      </c>
    </row>
    <row r="2764" spans="1:17" x14ac:dyDescent="0.25">
      <c r="A2764" s="125" t="str">
        <f t="shared" si="422"/>
        <v/>
      </c>
      <c r="B2764" s="123" t="str">
        <f t="shared" si="423"/>
        <v/>
      </c>
      <c r="C2764" s="125" t="str">
        <f t="shared" si="424"/>
        <v/>
      </c>
      <c r="D2764" s="42"/>
      <c r="E2764" s="23" t="str">
        <f>IF(D2764="","",VLOOKUP(D2764,MASTERLIST!$A:$E,3,FALSE))</f>
        <v/>
      </c>
      <c r="F2764" s="23" t="str">
        <f>IF(D2764="","",VLOOKUP(D2764,MASTERLIST!$A:$E,4,FALSE))</f>
        <v/>
      </c>
      <c r="G2764" s="23" t="str">
        <f>IF(D2764="","",VLOOKUP(D2764,MASTERLIST!$A:$E,5,FALSE))</f>
        <v/>
      </c>
      <c r="H2764" s="23" t="str">
        <f>IF(D2764="","",VLOOKUP(D2764,MASTERLIST!$A:$E,2,FALSE))</f>
        <v/>
      </c>
      <c r="I2764" s="42"/>
      <c r="J2764" s="42"/>
      <c r="K2764" s="42"/>
      <c r="L2764" s="41" t="str">
        <f t="shared" si="420"/>
        <v/>
      </c>
      <c r="M2764" s="41" t="str">
        <f t="shared" si="421"/>
        <v/>
      </c>
      <c r="N2764" s="22" t="str">
        <f t="shared" si="418"/>
        <v xml:space="preserve"> </v>
      </c>
      <c r="O2764" s="22" t="str">
        <f t="shared" si="417"/>
        <v/>
      </c>
      <c r="P2764" s="22" t="str">
        <f t="shared" si="419"/>
        <v/>
      </c>
      <c r="Q2764" s="22" t="str">
        <f t="shared" si="425"/>
        <v>D2</v>
      </c>
    </row>
    <row r="2765" spans="1:17" x14ac:dyDescent="0.25">
      <c r="A2765" s="125" t="str">
        <f t="shared" si="422"/>
        <v/>
      </c>
      <c r="B2765" s="123" t="str">
        <f t="shared" si="423"/>
        <v/>
      </c>
      <c r="C2765" s="125" t="str">
        <f t="shared" si="424"/>
        <v/>
      </c>
      <c r="D2765" s="42"/>
      <c r="E2765" s="23" t="str">
        <f>IF(D2765="","",VLOOKUP(D2765,MASTERLIST!$A:$E,3,FALSE))</f>
        <v/>
      </c>
      <c r="F2765" s="23" t="str">
        <f>IF(D2765="","",VLOOKUP(D2765,MASTERLIST!$A:$E,4,FALSE))</f>
        <v/>
      </c>
      <c r="G2765" s="23" t="str">
        <f>IF(D2765="","",VLOOKUP(D2765,MASTERLIST!$A:$E,5,FALSE))</f>
        <v/>
      </c>
      <c r="H2765" s="23" t="str">
        <f>IF(D2765="","",VLOOKUP(D2765,MASTERLIST!$A:$E,2,FALSE))</f>
        <v/>
      </c>
      <c r="I2765" s="42"/>
      <c r="J2765" s="42"/>
      <c r="K2765" s="42"/>
      <c r="L2765" s="41" t="str">
        <f t="shared" si="420"/>
        <v/>
      </c>
      <c r="M2765" s="41" t="str">
        <f t="shared" si="421"/>
        <v/>
      </c>
      <c r="N2765" s="22" t="str">
        <f t="shared" si="418"/>
        <v xml:space="preserve"> </v>
      </c>
      <c r="O2765" s="22" t="str">
        <f t="shared" si="417"/>
        <v/>
      </c>
      <c r="P2765" s="22" t="str">
        <f t="shared" si="419"/>
        <v/>
      </c>
      <c r="Q2765" s="22" t="str">
        <f t="shared" si="425"/>
        <v>D2</v>
      </c>
    </row>
    <row r="2766" spans="1:17" x14ac:dyDescent="0.25">
      <c r="A2766" s="125" t="str">
        <f t="shared" si="422"/>
        <v/>
      </c>
      <c r="B2766" s="123" t="str">
        <f t="shared" si="423"/>
        <v/>
      </c>
      <c r="C2766" s="125" t="str">
        <f t="shared" si="424"/>
        <v/>
      </c>
      <c r="D2766" s="42"/>
      <c r="E2766" s="23" t="str">
        <f>IF(D2766="","",VLOOKUP(D2766,MASTERLIST!$A:$E,3,FALSE))</f>
        <v/>
      </c>
      <c r="F2766" s="23" t="str">
        <f>IF(D2766="","",VLOOKUP(D2766,MASTERLIST!$A:$E,4,FALSE))</f>
        <v/>
      </c>
      <c r="G2766" s="23" t="str">
        <f>IF(D2766="","",VLOOKUP(D2766,MASTERLIST!$A:$E,5,FALSE))</f>
        <v/>
      </c>
      <c r="H2766" s="23" t="str">
        <f>IF(D2766="","",VLOOKUP(D2766,MASTERLIST!$A:$E,2,FALSE))</f>
        <v/>
      </c>
      <c r="I2766" s="42"/>
      <c r="J2766" s="42"/>
      <c r="K2766" s="42"/>
      <c r="L2766" s="41" t="str">
        <f t="shared" si="420"/>
        <v/>
      </c>
      <c r="M2766" s="41" t="str">
        <f t="shared" si="421"/>
        <v/>
      </c>
      <c r="N2766" s="22" t="str">
        <f t="shared" si="418"/>
        <v xml:space="preserve"> </v>
      </c>
      <c r="O2766" s="22" t="str">
        <f t="shared" si="417"/>
        <v/>
      </c>
      <c r="P2766" s="22" t="str">
        <f t="shared" si="419"/>
        <v/>
      </c>
      <c r="Q2766" s="22" t="str">
        <f t="shared" si="425"/>
        <v>D2</v>
      </c>
    </row>
    <row r="2767" spans="1:17" x14ac:dyDescent="0.25">
      <c r="A2767" s="125" t="str">
        <f t="shared" si="422"/>
        <v/>
      </c>
      <c r="B2767" s="123" t="str">
        <f t="shared" si="423"/>
        <v/>
      </c>
      <c r="C2767" s="125" t="str">
        <f t="shared" si="424"/>
        <v/>
      </c>
      <c r="D2767" s="42"/>
      <c r="E2767" s="23" t="str">
        <f>IF(D2767="","",VLOOKUP(D2767,MASTERLIST!$A:$E,3,FALSE))</f>
        <v/>
      </c>
      <c r="F2767" s="23" t="str">
        <f>IF(D2767="","",VLOOKUP(D2767,MASTERLIST!$A:$E,4,FALSE))</f>
        <v/>
      </c>
      <c r="G2767" s="23" t="str">
        <f>IF(D2767="","",VLOOKUP(D2767,MASTERLIST!$A:$E,5,FALSE))</f>
        <v/>
      </c>
      <c r="H2767" s="23" t="str">
        <f>IF(D2767="","",VLOOKUP(D2767,MASTERLIST!$A:$E,2,FALSE))</f>
        <v/>
      </c>
      <c r="I2767" s="42"/>
      <c r="J2767" s="42"/>
      <c r="K2767" s="42"/>
      <c r="L2767" s="41" t="str">
        <f t="shared" si="420"/>
        <v/>
      </c>
      <c r="M2767" s="41" t="str">
        <f t="shared" si="421"/>
        <v/>
      </c>
      <c r="N2767" s="22" t="str">
        <f t="shared" si="418"/>
        <v xml:space="preserve"> </v>
      </c>
      <c r="O2767" s="22" t="str">
        <f t="shared" si="417"/>
        <v/>
      </c>
      <c r="P2767" s="22" t="str">
        <f t="shared" si="419"/>
        <v/>
      </c>
      <c r="Q2767" s="22" t="str">
        <f t="shared" si="425"/>
        <v>D2</v>
      </c>
    </row>
    <row r="2768" spans="1:17" x14ac:dyDescent="0.25">
      <c r="A2768" s="125" t="str">
        <f t="shared" si="422"/>
        <v/>
      </c>
      <c r="B2768" s="123" t="str">
        <f t="shared" si="423"/>
        <v/>
      </c>
      <c r="C2768" s="125" t="str">
        <f t="shared" si="424"/>
        <v/>
      </c>
      <c r="D2768" s="42"/>
      <c r="E2768" s="23" t="str">
        <f>IF(D2768="","",VLOOKUP(D2768,MASTERLIST!$A:$E,3,FALSE))</f>
        <v/>
      </c>
      <c r="F2768" s="23" t="str">
        <f>IF(D2768="","",VLOOKUP(D2768,MASTERLIST!$A:$E,4,FALSE))</f>
        <v/>
      </c>
      <c r="G2768" s="23" t="str">
        <f>IF(D2768="","",VLOOKUP(D2768,MASTERLIST!$A:$E,5,FALSE))</f>
        <v/>
      </c>
      <c r="H2768" s="23" t="str">
        <f>IF(D2768="","",VLOOKUP(D2768,MASTERLIST!$A:$E,2,FALSE))</f>
        <v/>
      </c>
      <c r="I2768" s="42"/>
      <c r="J2768" s="42"/>
      <c r="K2768" s="42"/>
      <c r="L2768" s="41" t="str">
        <f t="shared" si="420"/>
        <v/>
      </c>
      <c r="M2768" s="41" t="str">
        <f t="shared" si="421"/>
        <v/>
      </c>
      <c r="N2768" s="22" t="str">
        <f t="shared" si="418"/>
        <v xml:space="preserve"> </v>
      </c>
      <c r="O2768" s="22" t="str">
        <f t="shared" si="417"/>
        <v/>
      </c>
      <c r="P2768" s="22" t="str">
        <f t="shared" si="419"/>
        <v/>
      </c>
      <c r="Q2768" s="22" t="str">
        <f t="shared" si="425"/>
        <v>D2</v>
      </c>
    </row>
    <row r="2769" spans="1:17" x14ac:dyDescent="0.25">
      <c r="A2769" s="125" t="str">
        <f t="shared" si="422"/>
        <v/>
      </c>
      <c r="B2769" s="123" t="str">
        <f t="shared" si="423"/>
        <v/>
      </c>
      <c r="C2769" s="125" t="str">
        <f t="shared" si="424"/>
        <v/>
      </c>
      <c r="D2769" s="42"/>
      <c r="E2769" s="23" t="str">
        <f>IF(D2769="","",VLOOKUP(D2769,MASTERLIST!$A:$E,3,FALSE))</f>
        <v/>
      </c>
      <c r="F2769" s="23" t="str">
        <f>IF(D2769="","",VLOOKUP(D2769,MASTERLIST!$A:$E,4,FALSE))</f>
        <v/>
      </c>
      <c r="G2769" s="23" t="str">
        <f>IF(D2769="","",VLOOKUP(D2769,MASTERLIST!$A:$E,5,FALSE))</f>
        <v/>
      </c>
      <c r="H2769" s="23" t="str">
        <f>IF(D2769="","",VLOOKUP(D2769,MASTERLIST!$A:$E,2,FALSE))</f>
        <v/>
      </c>
      <c r="I2769" s="42"/>
      <c r="J2769" s="42"/>
      <c r="K2769" s="42"/>
      <c r="L2769" s="41" t="str">
        <f t="shared" si="420"/>
        <v/>
      </c>
      <c r="M2769" s="41" t="str">
        <f t="shared" si="421"/>
        <v/>
      </c>
      <c r="N2769" s="22" t="str">
        <f t="shared" si="418"/>
        <v xml:space="preserve"> </v>
      </c>
      <c r="O2769" s="22" t="str">
        <f t="shared" si="417"/>
        <v/>
      </c>
      <c r="P2769" s="22" t="str">
        <f t="shared" si="419"/>
        <v/>
      </c>
      <c r="Q2769" s="22" t="str">
        <f t="shared" si="425"/>
        <v>D2</v>
      </c>
    </row>
    <row r="2770" spans="1:17" x14ac:dyDescent="0.25">
      <c r="A2770" s="125" t="str">
        <f t="shared" si="422"/>
        <v/>
      </c>
      <c r="B2770" s="123" t="str">
        <f t="shared" si="423"/>
        <v/>
      </c>
      <c r="C2770" s="125" t="str">
        <f t="shared" si="424"/>
        <v/>
      </c>
      <c r="D2770" s="42"/>
      <c r="E2770" s="23" t="str">
        <f>IF(D2770="","",VLOOKUP(D2770,MASTERLIST!$A:$E,3,FALSE))</f>
        <v/>
      </c>
      <c r="F2770" s="23" t="str">
        <f>IF(D2770="","",VLOOKUP(D2770,MASTERLIST!$A:$E,4,FALSE))</f>
        <v/>
      </c>
      <c r="G2770" s="23" t="str">
        <f>IF(D2770="","",VLOOKUP(D2770,MASTERLIST!$A:$E,5,FALSE))</f>
        <v/>
      </c>
      <c r="H2770" s="23" t="str">
        <f>IF(D2770="","",VLOOKUP(D2770,MASTERLIST!$A:$E,2,FALSE))</f>
        <v/>
      </c>
      <c r="I2770" s="42"/>
      <c r="J2770" s="42"/>
      <c r="K2770" s="42"/>
      <c r="L2770" s="41" t="str">
        <f t="shared" si="420"/>
        <v/>
      </c>
      <c r="M2770" s="41" t="str">
        <f t="shared" si="421"/>
        <v/>
      </c>
      <c r="N2770" s="22" t="str">
        <f t="shared" si="418"/>
        <v xml:space="preserve"> </v>
      </c>
      <c r="O2770" s="22" t="str">
        <f t="shared" si="417"/>
        <v/>
      </c>
      <c r="P2770" s="22" t="str">
        <f t="shared" si="419"/>
        <v/>
      </c>
      <c r="Q2770" s="22" t="str">
        <f t="shared" si="425"/>
        <v>D2</v>
      </c>
    </row>
    <row r="2771" spans="1:17" x14ac:dyDescent="0.25">
      <c r="A2771" s="125" t="str">
        <f t="shared" si="422"/>
        <v/>
      </c>
      <c r="B2771" s="123" t="str">
        <f t="shared" si="423"/>
        <v/>
      </c>
      <c r="C2771" s="125" t="str">
        <f t="shared" si="424"/>
        <v/>
      </c>
      <c r="D2771" s="42"/>
      <c r="E2771" s="23" t="str">
        <f>IF(D2771="","",VLOOKUP(D2771,MASTERLIST!$A:$E,3,FALSE))</f>
        <v/>
      </c>
      <c r="F2771" s="23" t="str">
        <f>IF(D2771="","",VLOOKUP(D2771,MASTERLIST!$A:$E,4,FALSE))</f>
        <v/>
      </c>
      <c r="G2771" s="23" t="str">
        <f>IF(D2771="","",VLOOKUP(D2771,MASTERLIST!$A:$E,5,FALSE))</f>
        <v/>
      </c>
      <c r="H2771" s="23" t="str">
        <f>IF(D2771="","",VLOOKUP(D2771,MASTERLIST!$A:$E,2,FALSE))</f>
        <v/>
      </c>
      <c r="I2771" s="42"/>
      <c r="J2771" s="42"/>
      <c r="K2771" s="42"/>
      <c r="L2771" s="41" t="str">
        <f t="shared" si="420"/>
        <v/>
      </c>
      <c r="M2771" s="41" t="str">
        <f t="shared" si="421"/>
        <v/>
      </c>
      <c r="N2771" s="22" t="str">
        <f t="shared" si="418"/>
        <v xml:space="preserve"> </v>
      </c>
      <c r="O2771" s="22" t="str">
        <f t="shared" ref="O2771:O2834" si="426">IFERROR(VLOOKUP(G2771,$R$2:$S$15,2,),"")</f>
        <v/>
      </c>
      <c r="P2771" s="22" t="str">
        <f t="shared" si="419"/>
        <v/>
      </c>
      <c r="Q2771" s="22" t="str">
        <f t="shared" si="425"/>
        <v>D2</v>
      </c>
    </row>
    <row r="2772" spans="1:17" x14ac:dyDescent="0.25">
      <c r="A2772" s="125" t="str">
        <f t="shared" si="422"/>
        <v/>
      </c>
      <c r="B2772" s="123" t="str">
        <f t="shared" si="423"/>
        <v/>
      </c>
      <c r="C2772" s="125" t="str">
        <f t="shared" si="424"/>
        <v/>
      </c>
      <c r="D2772" s="42"/>
      <c r="E2772" s="23" t="str">
        <f>IF(D2772="","",VLOOKUP(D2772,MASTERLIST!$A:$E,3,FALSE))</f>
        <v/>
      </c>
      <c r="F2772" s="23" t="str">
        <f>IF(D2772="","",VLOOKUP(D2772,MASTERLIST!$A:$E,4,FALSE))</f>
        <v/>
      </c>
      <c r="G2772" s="23" t="str">
        <f>IF(D2772="","",VLOOKUP(D2772,MASTERLIST!$A:$E,5,FALSE))</f>
        <v/>
      </c>
      <c r="H2772" s="23" t="str">
        <f>IF(D2772="","",VLOOKUP(D2772,MASTERLIST!$A:$E,2,FALSE))</f>
        <v/>
      </c>
      <c r="I2772" s="42"/>
      <c r="J2772" s="42"/>
      <c r="K2772" s="42"/>
      <c r="L2772" s="41" t="str">
        <f t="shared" si="420"/>
        <v/>
      </c>
      <c r="M2772" s="41" t="str">
        <f t="shared" si="421"/>
        <v/>
      </c>
      <c r="N2772" s="22" t="str">
        <f t="shared" si="418"/>
        <v xml:space="preserve"> </v>
      </c>
      <c r="O2772" s="22" t="str">
        <f t="shared" si="426"/>
        <v/>
      </c>
      <c r="P2772" s="22" t="str">
        <f t="shared" si="419"/>
        <v/>
      </c>
      <c r="Q2772" s="22" t="str">
        <f t="shared" si="425"/>
        <v>D2</v>
      </c>
    </row>
    <row r="2773" spans="1:17" x14ac:dyDescent="0.25">
      <c r="A2773" s="125" t="str">
        <f t="shared" si="422"/>
        <v/>
      </c>
      <c r="B2773" s="123" t="str">
        <f t="shared" si="423"/>
        <v/>
      </c>
      <c r="C2773" s="125" t="str">
        <f t="shared" si="424"/>
        <v/>
      </c>
      <c r="D2773" s="42"/>
      <c r="E2773" s="23" t="str">
        <f>IF(D2773="","",VLOOKUP(D2773,MASTERLIST!$A:$E,3,FALSE))</f>
        <v/>
      </c>
      <c r="F2773" s="23" t="str">
        <f>IF(D2773="","",VLOOKUP(D2773,MASTERLIST!$A:$E,4,FALSE))</f>
        <v/>
      </c>
      <c r="G2773" s="23" t="str">
        <f>IF(D2773="","",VLOOKUP(D2773,MASTERLIST!$A:$E,5,FALSE))</f>
        <v/>
      </c>
      <c r="H2773" s="23" t="str">
        <f>IF(D2773="","",VLOOKUP(D2773,MASTERLIST!$A:$E,2,FALSE))</f>
        <v/>
      </c>
      <c r="I2773" s="42"/>
      <c r="J2773" s="42"/>
      <c r="K2773" s="42"/>
      <c r="L2773" s="41" t="str">
        <f t="shared" si="420"/>
        <v/>
      </c>
      <c r="M2773" s="41" t="str">
        <f t="shared" si="421"/>
        <v/>
      </c>
      <c r="N2773" s="22" t="str">
        <f t="shared" si="418"/>
        <v xml:space="preserve"> </v>
      </c>
      <c r="O2773" s="22" t="str">
        <f t="shared" si="426"/>
        <v/>
      </c>
      <c r="P2773" s="22" t="str">
        <f t="shared" si="419"/>
        <v/>
      </c>
      <c r="Q2773" s="22" t="str">
        <f t="shared" si="425"/>
        <v>D2</v>
      </c>
    </row>
    <row r="2774" spans="1:17" x14ac:dyDescent="0.25">
      <c r="A2774" s="125" t="str">
        <f t="shared" si="422"/>
        <v/>
      </c>
      <c r="B2774" s="123" t="str">
        <f t="shared" si="423"/>
        <v/>
      </c>
      <c r="C2774" s="125" t="str">
        <f t="shared" si="424"/>
        <v/>
      </c>
      <c r="D2774" s="42"/>
      <c r="E2774" s="23" t="str">
        <f>IF(D2774="","",VLOOKUP(D2774,MASTERLIST!$A:$E,3,FALSE))</f>
        <v/>
      </c>
      <c r="F2774" s="23" t="str">
        <f>IF(D2774="","",VLOOKUP(D2774,MASTERLIST!$A:$E,4,FALSE))</f>
        <v/>
      </c>
      <c r="G2774" s="23" t="str">
        <f>IF(D2774="","",VLOOKUP(D2774,MASTERLIST!$A:$E,5,FALSE))</f>
        <v/>
      </c>
      <c r="H2774" s="23" t="str">
        <f>IF(D2774="","",VLOOKUP(D2774,MASTERLIST!$A:$E,2,FALSE))</f>
        <v/>
      </c>
      <c r="I2774" s="42"/>
      <c r="J2774" s="42"/>
      <c r="K2774" s="42"/>
      <c r="L2774" s="41" t="str">
        <f t="shared" si="420"/>
        <v/>
      </c>
      <c r="M2774" s="41" t="str">
        <f t="shared" si="421"/>
        <v/>
      </c>
      <c r="N2774" s="22" t="str">
        <f t="shared" si="418"/>
        <v xml:space="preserve"> </v>
      </c>
      <c r="O2774" s="22" t="str">
        <f t="shared" si="426"/>
        <v/>
      </c>
      <c r="P2774" s="22" t="str">
        <f t="shared" si="419"/>
        <v/>
      </c>
      <c r="Q2774" s="22" t="str">
        <f t="shared" si="425"/>
        <v>D2</v>
      </c>
    </row>
    <row r="2775" spans="1:17" x14ac:dyDescent="0.25">
      <c r="A2775" s="125" t="str">
        <f t="shared" si="422"/>
        <v/>
      </c>
      <c r="B2775" s="123" t="str">
        <f t="shared" si="423"/>
        <v/>
      </c>
      <c r="C2775" s="125" t="str">
        <f t="shared" si="424"/>
        <v/>
      </c>
      <c r="D2775" s="42"/>
      <c r="E2775" s="23" t="str">
        <f>IF(D2775="","",VLOOKUP(D2775,MASTERLIST!$A:$E,3,FALSE))</f>
        <v/>
      </c>
      <c r="F2775" s="23" t="str">
        <f>IF(D2775="","",VLOOKUP(D2775,MASTERLIST!$A:$E,4,FALSE))</f>
        <v/>
      </c>
      <c r="G2775" s="23" t="str">
        <f>IF(D2775="","",VLOOKUP(D2775,MASTERLIST!$A:$E,5,FALSE))</f>
        <v/>
      </c>
      <c r="H2775" s="23" t="str">
        <f>IF(D2775="","",VLOOKUP(D2775,MASTERLIST!$A:$E,2,FALSE))</f>
        <v/>
      </c>
      <c r="I2775" s="42"/>
      <c r="J2775" s="42"/>
      <c r="K2775" s="42"/>
      <c r="L2775" s="41" t="str">
        <f t="shared" si="420"/>
        <v/>
      </c>
      <c r="M2775" s="41" t="str">
        <f t="shared" si="421"/>
        <v/>
      </c>
      <c r="N2775" s="22" t="str">
        <f t="shared" si="418"/>
        <v xml:space="preserve"> </v>
      </c>
      <c r="O2775" s="22" t="str">
        <f t="shared" si="426"/>
        <v/>
      </c>
      <c r="P2775" s="22" t="str">
        <f t="shared" si="419"/>
        <v/>
      </c>
      <c r="Q2775" s="22" t="str">
        <f t="shared" si="425"/>
        <v>D2</v>
      </c>
    </row>
    <row r="2776" spans="1:17" x14ac:dyDescent="0.25">
      <c r="A2776" s="125" t="str">
        <f t="shared" si="422"/>
        <v/>
      </c>
      <c r="B2776" s="123" t="str">
        <f t="shared" si="423"/>
        <v/>
      </c>
      <c r="C2776" s="125" t="str">
        <f t="shared" si="424"/>
        <v/>
      </c>
      <c r="D2776" s="42"/>
      <c r="E2776" s="23" t="str">
        <f>IF(D2776="","",VLOOKUP(D2776,MASTERLIST!$A:$E,3,FALSE))</f>
        <v/>
      </c>
      <c r="F2776" s="23" t="str">
        <f>IF(D2776="","",VLOOKUP(D2776,MASTERLIST!$A:$E,4,FALSE))</f>
        <v/>
      </c>
      <c r="G2776" s="23" t="str">
        <f>IF(D2776="","",VLOOKUP(D2776,MASTERLIST!$A:$E,5,FALSE))</f>
        <v/>
      </c>
      <c r="H2776" s="23" t="str">
        <f>IF(D2776="","",VLOOKUP(D2776,MASTERLIST!$A:$E,2,FALSE))</f>
        <v/>
      </c>
      <c r="I2776" s="42"/>
      <c r="J2776" s="42"/>
      <c r="K2776" s="42"/>
      <c r="L2776" s="41" t="str">
        <f t="shared" si="420"/>
        <v/>
      </c>
      <c r="M2776" s="41" t="str">
        <f t="shared" si="421"/>
        <v/>
      </c>
      <c r="N2776" s="22" t="str">
        <f t="shared" si="418"/>
        <v xml:space="preserve"> </v>
      </c>
      <c r="O2776" s="22" t="str">
        <f t="shared" si="426"/>
        <v/>
      </c>
      <c r="P2776" s="22" t="str">
        <f t="shared" si="419"/>
        <v/>
      </c>
      <c r="Q2776" s="22" t="str">
        <f t="shared" si="425"/>
        <v>D2</v>
      </c>
    </row>
    <row r="2777" spans="1:17" x14ac:dyDescent="0.25">
      <c r="A2777" s="125" t="str">
        <f t="shared" si="422"/>
        <v/>
      </c>
      <c r="B2777" s="123" t="str">
        <f t="shared" si="423"/>
        <v/>
      </c>
      <c r="C2777" s="125" t="str">
        <f t="shared" si="424"/>
        <v/>
      </c>
      <c r="D2777" s="42"/>
      <c r="E2777" s="23" t="str">
        <f>IF(D2777="","",VLOOKUP(D2777,MASTERLIST!$A:$E,3,FALSE))</f>
        <v/>
      </c>
      <c r="F2777" s="23" t="str">
        <f>IF(D2777="","",VLOOKUP(D2777,MASTERLIST!$A:$E,4,FALSE))</f>
        <v/>
      </c>
      <c r="G2777" s="23" t="str">
        <f>IF(D2777="","",VLOOKUP(D2777,MASTERLIST!$A:$E,5,FALSE))</f>
        <v/>
      </c>
      <c r="H2777" s="23" t="str">
        <f>IF(D2777="","",VLOOKUP(D2777,MASTERLIST!$A:$E,2,FALSE))</f>
        <v/>
      </c>
      <c r="I2777" s="42"/>
      <c r="J2777" s="42"/>
      <c r="K2777" s="42"/>
      <c r="L2777" s="41" t="str">
        <f t="shared" si="420"/>
        <v/>
      </c>
      <c r="M2777" s="41" t="str">
        <f t="shared" si="421"/>
        <v/>
      </c>
      <c r="N2777" s="22" t="str">
        <f t="shared" si="418"/>
        <v xml:space="preserve"> </v>
      </c>
      <c r="O2777" s="22" t="str">
        <f t="shared" si="426"/>
        <v/>
      </c>
      <c r="P2777" s="22" t="str">
        <f t="shared" si="419"/>
        <v/>
      </c>
      <c r="Q2777" s="22" t="str">
        <f t="shared" si="425"/>
        <v>D2</v>
      </c>
    </row>
    <row r="2778" spans="1:17" x14ac:dyDescent="0.25">
      <c r="A2778" s="125" t="str">
        <f t="shared" si="422"/>
        <v/>
      </c>
      <c r="B2778" s="123" t="str">
        <f t="shared" si="423"/>
        <v/>
      </c>
      <c r="C2778" s="125" t="str">
        <f t="shared" si="424"/>
        <v/>
      </c>
      <c r="D2778" s="42"/>
      <c r="E2778" s="23" t="str">
        <f>IF(D2778="","",VLOOKUP(D2778,MASTERLIST!$A:$E,3,FALSE))</f>
        <v/>
      </c>
      <c r="F2778" s="23" t="str">
        <f>IF(D2778="","",VLOOKUP(D2778,MASTERLIST!$A:$E,4,FALSE))</f>
        <v/>
      </c>
      <c r="G2778" s="23" t="str">
        <f>IF(D2778="","",VLOOKUP(D2778,MASTERLIST!$A:$E,5,FALSE))</f>
        <v/>
      </c>
      <c r="H2778" s="23" t="str">
        <f>IF(D2778="","",VLOOKUP(D2778,MASTERLIST!$A:$E,2,FALSE))</f>
        <v/>
      </c>
      <c r="I2778" s="42"/>
      <c r="J2778" s="42"/>
      <c r="K2778" s="42"/>
      <c r="L2778" s="41" t="str">
        <f t="shared" si="420"/>
        <v/>
      </c>
      <c r="M2778" s="41" t="str">
        <f t="shared" si="421"/>
        <v/>
      </c>
      <c r="N2778" s="22" t="str">
        <f t="shared" ref="N2778:N2841" si="427">CONCATENATE(E2778," ",F2778)</f>
        <v xml:space="preserve"> </v>
      </c>
      <c r="O2778" s="22" t="str">
        <f t="shared" si="426"/>
        <v/>
      </c>
      <c r="P2778" s="22" t="str">
        <f t="shared" ref="P2778:P2841" si="428">IF(I2778="",IF(J2778="","",$J$1),$I$1)</f>
        <v/>
      </c>
      <c r="Q2778" s="22" t="str">
        <f t="shared" si="425"/>
        <v>D2</v>
      </c>
    </row>
    <row r="2779" spans="1:17" x14ac:dyDescent="0.25">
      <c r="A2779" s="125" t="str">
        <f t="shared" si="422"/>
        <v/>
      </c>
      <c r="B2779" s="123" t="str">
        <f t="shared" si="423"/>
        <v/>
      </c>
      <c r="C2779" s="125" t="str">
        <f t="shared" si="424"/>
        <v/>
      </c>
      <c r="D2779" s="42"/>
      <c r="E2779" s="23" t="str">
        <f>IF(D2779="","",VLOOKUP(D2779,MASTERLIST!$A:$E,3,FALSE))</f>
        <v/>
      </c>
      <c r="F2779" s="23" t="str">
        <f>IF(D2779="","",VLOOKUP(D2779,MASTERLIST!$A:$E,4,FALSE))</f>
        <v/>
      </c>
      <c r="G2779" s="23" t="str">
        <f>IF(D2779="","",VLOOKUP(D2779,MASTERLIST!$A:$E,5,FALSE))</f>
        <v/>
      </c>
      <c r="H2779" s="23" t="str">
        <f>IF(D2779="","",VLOOKUP(D2779,MASTERLIST!$A:$E,2,FALSE))</f>
        <v/>
      </c>
      <c r="I2779" s="42"/>
      <c r="J2779" s="42"/>
      <c r="K2779" s="42"/>
      <c r="L2779" s="41" t="str">
        <f t="shared" si="420"/>
        <v/>
      </c>
      <c r="M2779" s="41" t="str">
        <f t="shared" si="421"/>
        <v/>
      </c>
      <c r="N2779" s="22" t="str">
        <f t="shared" si="427"/>
        <v xml:space="preserve"> </v>
      </c>
      <c r="O2779" s="22" t="str">
        <f t="shared" si="426"/>
        <v/>
      </c>
      <c r="P2779" s="22" t="str">
        <f t="shared" si="428"/>
        <v/>
      </c>
      <c r="Q2779" s="22" t="str">
        <f t="shared" si="425"/>
        <v>D2</v>
      </c>
    </row>
    <row r="2780" spans="1:17" x14ac:dyDescent="0.25">
      <c r="A2780" s="125" t="str">
        <f t="shared" si="422"/>
        <v/>
      </c>
      <c r="B2780" s="123" t="str">
        <f t="shared" si="423"/>
        <v/>
      </c>
      <c r="C2780" s="125" t="str">
        <f t="shared" si="424"/>
        <v/>
      </c>
      <c r="D2780" s="42"/>
      <c r="E2780" s="23" t="str">
        <f>IF(D2780="","",VLOOKUP(D2780,MASTERLIST!$A:$E,3,FALSE))</f>
        <v/>
      </c>
      <c r="F2780" s="23" t="str">
        <f>IF(D2780="","",VLOOKUP(D2780,MASTERLIST!$A:$E,4,FALSE))</f>
        <v/>
      </c>
      <c r="G2780" s="23" t="str">
        <f>IF(D2780="","",VLOOKUP(D2780,MASTERLIST!$A:$E,5,FALSE))</f>
        <v/>
      </c>
      <c r="H2780" s="23" t="str">
        <f>IF(D2780="","",VLOOKUP(D2780,MASTERLIST!$A:$E,2,FALSE))</f>
        <v/>
      </c>
      <c r="I2780" s="42"/>
      <c r="J2780" s="42"/>
      <c r="K2780" s="42"/>
      <c r="L2780" s="41" t="str">
        <f t="shared" si="420"/>
        <v/>
      </c>
      <c r="M2780" s="41" t="str">
        <f t="shared" si="421"/>
        <v/>
      </c>
      <c r="N2780" s="22" t="str">
        <f t="shared" si="427"/>
        <v xml:space="preserve"> </v>
      </c>
      <c r="O2780" s="22" t="str">
        <f t="shared" si="426"/>
        <v/>
      </c>
      <c r="P2780" s="22" t="str">
        <f t="shared" si="428"/>
        <v/>
      </c>
      <c r="Q2780" s="22" t="str">
        <f t="shared" si="425"/>
        <v>D2</v>
      </c>
    </row>
    <row r="2781" spans="1:17" x14ac:dyDescent="0.25">
      <c r="A2781" s="125" t="str">
        <f t="shared" si="422"/>
        <v/>
      </c>
      <c r="B2781" s="123" t="str">
        <f t="shared" si="423"/>
        <v/>
      </c>
      <c r="C2781" s="125" t="str">
        <f t="shared" si="424"/>
        <v/>
      </c>
      <c r="D2781" s="42"/>
      <c r="E2781" s="23" t="str">
        <f>IF(D2781="","",VLOOKUP(D2781,MASTERLIST!$A:$E,3,FALSE))</f>
        <v/>
      </c>
      <c r="F2781" s="23" t="str">
        <f>IF(D2781="","",VLOOKUP(D2781,MASTERLIST!$A:$E,4,FALSE))</f>
        <v/>
      </c>
      <c r="G2781" s="23" t="str">
        <f>IF(D2781="","",VLOOKUP(D2781,MASTERLIST!$A:$E,5,FALSE))</f>
        <v/>
      </c>
      <c r="H2781" s="23" t="str">
        <f>IF(D2781="","",VLOOKUP(D2781,MASTERLIST!$A:$E,2,FALSE))</f>
        <v/>
      </c>
      <c r="I2781" s="42"/>
      <c r="J2781" s="42"/>
      <c r="K2781" s="42"/>
      <c r="L2781" s="41" t="str">
        <f t="shared" ref="L2781:L2844" si="429">IF(K2781="","",IF(I2781="",ROUND(HLOOKUP(J2781,kgList,K2781,FALSE),1),ROUND(HLOOKUP(I2781,kgList,K2781,FALSE),1)))</f>
        <v/>
      </c>
      <c r="M2781" s="41" t="str">
        <f t="shared" ref="M2781:M2844" si="430">IF(L2781="","",IF(COUNTA(I2781:J2781)&gt;1,"Edible or Inedible",IF(COUNTA(I2781)=1,L2781*1,IF(COUNTA(J2781)=1,L2781*1,"ERROR"))))</f>
        <v/>
      </c>
      <c r="N2781" s="22" t="str">
        <f t="shared" si="427"/>
        <v xml:space="preserve"> </v>
      </c>
      <c r="O2781" s="22" t="str">
        <f t="shared" si="426"/>
        <v/>
      </c>
      <c r="P2781" s="22" t="str">
        <f t="shared" si="428"/>
        <v/>
      </c>
      <c r="Q2781" s="22" t="str">
        <f t="shared" si="425"/>
        <v>D2</v>
      </c>
    </row>
    <row r="2782" spans="1:17" x14ac:dyDescent="0.25">
      <c r="A2782" s="125" t="str">
        <f t="shared" si="422"/>
        <v/>
      </c>
      <c r="B2782" s="123" t="str">
        <f t="shared" si="423"/>
        <v/>
      </c>
      <c r="C2782" s="125" t="str">
        <f t="shared" si="424"/>
        <v/>
      </c>
      <c r="D2782" s="42"/>
      <c r="E2782" s="23" t="str">
        <f>IF(D2782="","",VLOOKUP(D2782,MASTERLIST!$A:$E,3,FALSE))</f>
        <v/>
      </c>
      <c r="F2782" s="23" t="str">
        <f>IF(D2782="","",VLOOKUP(D2782,MASTERLIST!$A:$E,4,FALSE))</f>
        <v/>
      </c>
      <c r="G2782" s="23" t="str">
        <f>IF(D2782="","",VLOOKUP(D2782,MASTERLIST!$A:$E,5,FALSE))</f>
        <v/>
      </c>
      <c r="H2782" s="23" t="str">
        <f>IF(D2782="","",VLOOKUP(D2782,MASTERLIST!$A:$E,2,FALSE))</f>
        <v/>
      </c>
      <c r="I2782" s="42"/>
      <c r="J2782" s="42"/>
      <c r="K2782" s="42"/>
      <c r="L2782" s="41" t="str">
        <f t="shared" si="429"/>
        <v/>
      </c>
      <c r="M2782" s="41" t="str">
        <f t="shared" si="430"/>
        <v/>
      </c>
      <c r="N2782" s="22" t="str">
        <f t="shared" si="427"/>
        <v xml:space="preserve"> </v>
      </c>
      <c r="O2782" s="22" t="str">
        <f t="shared" si="426"/>
        <v/>
      </c>
      <c r="P2782" s="22" t="str">
        <f t="shared" si="428"/>
        <v/>
      </c>
      <c r="Q2782" s="22" t="str">
        <f t="shared" si="425"/>
        <v>D2</v>
      </c>
    </row>
    <row r="2783" spans="1:17" x14ac:dyDescent="0.25">
      <c r="A2783" s="125" t="str">
        <f t="shared" si="422"/>
        <v/>
      </c>
      <c r="B2783" s="123" t="str">
        <f t="shared" si="423"/>
        <v/>
      </c>
      <c r="C2783" s="125" t="str">
        <f t="shared" si="424"/>
        <v/>
      </c>
      <c r="D2783" s="42"/>
      <c r="E2783" s="23" t="str">
        <f>IF(D2783="","",VLOOKUP(D2783,MASTERLIST!$A:$E,3,FALSE))</f>
        <v/>
      </c>
      <c r="F2783" s="23" t="str">
        <f>IF(D2783="","",VLOOKUP(D2783,MASTERLIST!$A:$E,4,FALSE))</f>
        <v/>
      </c>
      <c r="G2783" s="23" t="str">
        <f>IF(D2783="","",VLOOKUP(D2783,MASTERLIST!$A:$E,5,FALSE))</f>
        <v/>
      </c>
      <c r="H2783" s="23" t="str">
        <f>IF(D2783="","",VLOOKUP(D2783,MASTERLIST!$A:$E,2,FALSE))</f>
        <v/>
      </c>
      <c r="I2783" s="42"/>
      <c r="J2783" s="42"/>
      <c r="K2783" s="42"/>
      <c r="L2783" s="41" t="str">
        <f t="shared" si="429"/>
        <v/>
      </c>
      <c r="M2783" s="41" t="str">
        <f t="shared" si="430"/>
        <v/>
      </c>
      <c r="N2783" s="22" t="str">
        <f t="shared" si="427"/>
        <v xml:space="preserve"> </v>
      </c>
      <c r="O2783" s="22" t="str">
        <f t="shared" si="426"/>
        <v/>
      </c>
      <c r="P2783" s="22" t="str">
        <f t="shared" si="428"/>
        <v/>
      </c>
      <c r="Q2783" s="22" t="str">
        <f t="shared" si="425"/>
        <v>D2</v>
      </c>
    </row>
    <row r="2784" spans="1:17" x14ac:dyDescent="0.25">
      <c r="A2784" s="125" t="str">
        <f t="shared" si="422"/>
        <v/>
      </c>
      <c r="B2784" s="123" t="str">
        <f t="shared" si="423"/>
        <v/>
      </c>
      <c r="C2784" s="125" t="str">
        <f t="shared" si="424"/>
        <v/>
      </c>
      <c r="D2784" s="42"/>
      <c r="E2784" s="23" t="str">
        <f>IF(D2784="","",VLOOKUP(D2784,MASTERLIST!$A:$E,3,FALSE))</f>
        <v/>
      </c>
      <c r="F2784" s="23" t="str">
        <f>IF(D2784="","",VLOOKUP(D2784,MASTERLIST!$A:$E,4,FALSE))</f>
        <v/>
      </c>
      <c r="G2784" s="23" t="str">
        <f>IF(D2784="","",VLOOKUP(D2784,MASTERLIST!$A:$E,5,FALSE))</f>
        <v/>
      </c>
      <c r="H2784" s="23" t="str">
        <f>IF(D2784="","",VLOOKUP(D2784,MASTERLIST!$A:$E,2,FALSE))</f>
        <v/>
      </c>
      <c r="I2784" s="42"/>
      <c r="J2784" s="42"/>
      <c r="K2784" s="42"/>
      <c r="L2784" s="41" t="str">
        <f t="shared" si="429"/>
        <v/>
      </c>
      <c r="M2784" s="41" t="str">
        <f t="shared" si="430"/>
        <v/>
      </c>
      <c r="N2784" s="22" t="str">
        <f t="shared" si="427"/>
        <v xml:space="preserve"> </v>
      </c>
      <c r="O2784" s="22" t="str">
        <f t="shared" si="426"/>
        <v/>
      </c>
      <c r="P2784" s="22" t="str">
        <f t="shared" si="428"/>
        <v/>
      </c>
      <c r="Q2784" s="22" t="str">
        <f t="shared" si="425"/>
        <v>D2</v>
      </c>
    </row>
    <row r="2785" spans="1:17" x14ac:dyDescent="0.25">
      <c r="A2785" s="125" t="str">
        <f t="shared" si="422"/>
        <v/>
      </c>
      <c r="B2785" s="123" t="str">
        <f t="shared" si="423"/>
        <v/>
      </c>
      <c r="C2785" s="125" t="str">
        <f t="shared" si="424"/>
        <v/>
      </c>
      <c r="D2785" s="42"/>
      <c r="E2785" s="23" t="str">
        <f>IF(D2785="","",VLOOKUP(D2785,MASTERLIST!$A:$E,3,FALSE))</f>
        <v/>
      </c>
      <c r="F2785" s="23" t="str">
        <f>IF(D2785="","",VLOOKUP(D2785,MASTERLIST!$A:$E,4,FALSE))</f>
        <v/>
      </c>
      <c r="G2785" s="23" t="str">
        <f>IF(D2785="","",VLOOKUP(D2785,MASTERLIST!$A:$E,5,FALSE))</f>
        <v/>
      </c>
      <c r="H2785" s="23" t="str">
        <f>IF(D2785="","",VLOOKUP(D2785,MASTERLIST!$A:$E,2,FALSE))</f>
        <v/>
      </c>
      <c r="I2785" s="42"/>
      <c r="J2785" s="42"/>
      <c r="K2785" s="42"/>
      <c r="L2785" s="41" t="str">
        <f t="shared" si="429"/>
        <v/>
      </c>
      <c r="M2785" s="41" t="str">
        <f t="shared" si="430"/>
        <v/>
      </c>
      <c r="N2785" s="22" t="str">
        <f t="shared" si="427"/>
        <v xml:space="preserve"> </v>
      </c>
      <c r="O2785" s="22" t="str">
        <f t="shared" si="426"/>
        <v/>
      </c>
      <c r="P2785" s="22" t="str">
        <f t="shared" si="428"/>
        <v/>
      </c>
      <c r="Q2785" s="22" t="str">
        <f t="shared" si="425"/>
        <v>D2</v>
      </c>
    </row>
    <row r="2786" spans="1:17" x14ac:dyDescent="0.25">
      <c r="A2786" s="125" t="str">
        <f t="shared" si="422"/>
        <v/>
      </c>
      <c r="B2786" s="123" t="str">
        <f t="shared" si="423"/>
        <v/>
      </c>
      <c r="C2786" s="125" t="str">
        <f t="shared" si="424"/>
        <v/>
      </c>
      <c r="D2786" s="42"/>
      <c r="E2786" s="23" t="str">
        <f>IF(D2786="","",VLOOKUP(D2786,MASTERLIST!$A:$E,3,FALSE))</f>
        <v/>
      </c>
      <c r="F2786" s="23" t="str">
        <f>IF(D2786="","",VLOOKUP(D2786,MASTERLIST!$A:$E,4,FALSE))</f>
        <v/>
      </c>
      <c r="G2786" s="23" t="str">
        <f>IF(D2786="","",VLOOKUP(D2786,MASTERLIST!$A:$E,5,FALSE))</f>
        <v/>
      </c>
      <c r="H2786" s="23" t="str">
        <f>IF(D2786="","",VLOOKUP(D2786,MASTERLIST!$A:$E,2,FALSE))</f>
        <v/>
      </c>
      <c r="I2786" s="42"/>
      <c r="J2786" s="42"/>
      <c r="K2786" s="42"/>
      <c r="L2786" s="41" t="str">
        <f t="shared" si="429"/>
        <v/>
      </c>
      <c r="M2786" s="41" t="str">
        <f t="shared" si="430"/>
        <v/>
      </c>
      <c r="N2786" s="22" t="str">
        <f t="shared" si="427"/>
        <v xml:space="preserve"> </v>
      </c>
      <c r="O2786" s="22" t="str">
        <f t="shared" si="426"/>
        <v/>
      </c>
      <c r="P2786" s="22" t="str">
        <f t="shared" si="428"/>
        <v/>
      </c>
      <c r="Q2786" s="22" t="str">
        <f t="shared" si="425"/>
        <v>D2</v>
      </c>
    </row>
    <row r="2787" spans="1:17" x14ac:dyDescent="0.25">
      <c r="A2787" s="125" t="str">
        <f t="shared" si="422"/>
        <v/>
      </c>
      <c r="B2787" s="123" t="str">
        <f t="shared" si="423"/>
        <v/>
      </c>
      <c r="C2787" s="125" t="str">
        <f t="shared" si="424"/>
        <v/>
      </c>
      <c r="D2787" s="42"/>
      <c r="E2787" s="23" t="str">
        <f>IF(D2787="","",VLOOKUP(D2787,MASTERLIST!$A:$E,3,FALSE))</f>
        <v/>
      </c>
      <c r="F2787" s="23" t="str">
        <f>IF(D2787="","",VLOOKUP(D2787,MASTERLIST!$A:$E,4,FALSE))</f>
        <v/>
      </c>
      <c r="G2787" s="23" t="str">
        <f>IF(D2787="","",VLOOKUP(D2787,MASTERLIST!$A:$E,5,FALSE))</f>
        <v/>
      </c>
      <c r="H2787" s="23" t="str">
        <f>IF(D2787="","",VLOOKUP(D2787,MASTERLIST!$A:$E,2,FALSE))</f>
        <v/>
      </c>
      <c r="I2787" s="42"/>
      <c r="J2787" s="42"/>
      <c r="K2787" s="42"/>
      <c r="L2787" s="41" t="str">
        <f t="shared" si="429"/>
        <v/>
      </c>
      <c r="M2787" s="41" t="str">
        <f t="shared" si="430"/>
        <v/>
      </c>
      <c r="N2787" s="22" t="str">
        <f t="shared" si="427"/>
        <v xml:space="preserve"> </v>
      </c>
      <c r="O2787" s="22" t="str">
        <f t="shared" si="426"/>
        <v/>
      </c>
      <c r="P2787" s="22" t="str">
        <f t="shared" si="428"/>
        <v/>
      </c>
      <c r="Q2787" s="22" t="str">
        <f t="shared" si="425"/>
        <v>D2</v>
      </c>
    </row>
    <row r="2788" spans="1:17" x14ac:dyDescent="0.25">
      <c r="A2788" s="125" t="str">
        <f t="shared" ref="A2788:A2851" si="431">IF(D2788="","",A2787)</f>
        <v/>
      </c>
      <c r="B2788" s="123" t="str">
        <f t="shared" ref="B2788:B2851" si="432">IF(D2788="","",B2787)</f>
        <v/>
      </c>
      <c r="C2788" s="125" t="str">
        <f t="shared" ref="C2788:C2851" si="433">IF(D2788="","",C2787)</f>
        <v/>
      </c>
      <c r="D2788" s="42"/>
      <c r="E2788" s="23" t="str">
        <f>IF(D2788="","",VLOOKUP(D2788,MASTERLIST!$A:$E,3,FALSE))</f>
        <v/>
      </c>
      <c r="F2788" s="23" t="str">
        <f>IF(D2788="","",VLOOKUP(D2788,MASTERLIST!$A:$E,4,FALSE))</f>
        <v/>
      </c>
      <c r="G2788" s="23" t="str">
        <f>IF(D2788="","",VLOOKUP(D2788,MASTERLIST!$A:$E,5,FALSE))</f>
        <v/>
      </c>
      <c r="H2788" s="23" t="str">
        <f>IF(D2788="","",VLOOKUP(D2788,MASTERLIST!$A:$E,2,FALSE))</f>
        <v/>
      </c>
      <c r="I2788" s="42"/>
      <c r="J2788" s="42"/>
      <c r="K2788" s="42"/>
      <c r="L2788" s="41" t="str">
        <f t="shared" si="429"/>
        <v/>
      </c>
      <c r="M2788" s="41" t="str">
        <f t="shared" si="430"/>
        <v/>
      </c>
      <c r="N2788" s="22" t="str">
        <f t="shared" si="427"/>
        <v xml:space="preserve"> </v>
      </c>
      <c r="O2788" s="22" t="str">
        <f t="shared" si="426"/>
        <v/>
      </c>
      <c r="P2788" s="22" t="str">
        <f t="shared" si="428"/>
        <v/>
      </c>
      <c r="Q2788" s="22" t="str">
        <f t="shared" si="425"/>
        <v>D2</v>
      </c>
    </row>
    <row r="2789" spans="1:17" x14ac:dyDescent="0.25">
      <c r="A2789" s="125" t="str">
        <f t="shared" si="431"/>
        <v/>
      </c>
      <c r="B2789" s="123" t="str">
        <f t="shared" si="432"/>
        <v/>
      </c>
      <c r="C2789" s="125" t="str">
        <f t="shared" si="433"/>
        <v/>
      </c>
      <c r="D2789" s="42"/>
      <c r="E2789" s="23" t="str">
        <f>IF(D2789="","",VLOOKUP(D2789,MASTERLIST!$A:$E,3,FALSE))</f>
        <v/>
      </c>
      <c r="F2789" s="23" t="str">
        <f>IF(D2789="","",VLOOKUP(D2789,MASTERLIST!$A:$E,4,FALSE))</f>
        <v/>
      </c>
      <c r="G2789" s="23" t="str">
        <f>IF(D2789="","",VLOOKUP(D2789,MASTERLIST!$A:$E,5,FALSE))</f>
        <v/>
      </c>
      <c r="H2789" s="23" t="str">
        <f>IF(D2789="","",VLOOKUP(D2789,MASTERLIST!$A:$E,2,FALSE))</f>
        <v/>
      </c>
      <c r="I2789" s="42"/>
      <c r="J2789" s="42"/>
      <c r="K2789" s="42"/>
      <c r="L2789" s="41" t="str">
        <f t="shared" si="429"/>
        <v/>
      </c>
      <c r="M2789" s="41" t="str">
        <f t="shared" si="430"/>
        <v/>
      </c>
      <c r="N2789" s="22" t="str">
        <f t="shared" si="427"/>
        <v xml:space="preserve"> </v>
      </c>
      <c r="O2789" s="22" t="str">
        <f t="shared" si="426"/>
        <v/>
      </c>
      <c r="P2789" s="22" t="str">
        <f t="shared" si="428"/>
        <v/>
      </c>
      <c r="Q2789" s="22" t="str">
        <f t="shared" si="425"/>
        <v>D2</v>
      </c>
    </row>
    <row r="2790" spans="1:17" x14ac:dyDescent="0.25">
      <c r="A2790" s="125" t="str">
        <f t="shared" si="431"/>
        <v/>
      </c>
      <c r="B2790" s="123" t="str">
        <f t="shared" si="432"/>
        <v/>
      </c>
      <c r="C2790" s="125" t="str">
        <f t="shared" si="433"/>
        <v/>
      </c>
      <c r="D2790" s="42"/>
      <c r="E2790" s="23" t="str">
        <f>IF(D2790="","",VLOOKUP(D2790,MASTERLIST!$A:$E,3,FALSE))</f>
        <v/>
      </c>
      <c r="F2790" s="23" t="str">
        <f>IF(D2790="","",VLOOKUP(D2790,MASTERLIST!$A:$E,4,FALSE))</f>
        <v/>
      </c>
      <c r="G2790" s="23" t="str">
        <f>IF(D2790="","",VLOOKUP(D2790,MASTERLIST!$A:$E,5,FALSE))</f>
        <v/>
      </c>
      <c r="H2790" s="23" t="str">
        <f>IF(D2790="","",VLOOKUP(D2790,MASTERLIST!$A:$E,2,FALSE))</f>
        <v/>
      </c>
      <c r="I2790" s="42"/>
      <c r="J2790" s="42"/>
      <c r="K2790" s="42"/>
      <c r="L2790" s="41" t="str">
        <f t="shared" si="429"/>
        <v/>
      </c>
      <c r="M2790" s="41" t="str">
        <f t="shared" si="430"/>
        <v/>
      </c>
      <c r="N2790" s="22" t="str">
        <f t="shared" si="427"/>
        <v xml:space="preserve"> </v>
      </c>
      <c r="O2790" s="22" t="str">
        <f t="shared" si="426"/>
        <v/>
      </c>
      <c r="P2790" s="22" t="str">
        <f t="shared" si="428"/>
        <v/>
      </c>
      <c r="Q2790" s="22" t="str">
        <f t="shared" si="425"/>
        <v>D2</v>
      </c>
    </row>
    <row r="2791" spans="1:17" x14ac:dyDescent="0.25">
      <c r="A2791" s="125" t="str">
        <f t="shared" si="431"/>
        <v/>
      </c>
      <c r="B2791" s="123" t="str">
        <f t="shared" si="432"/>
        <v/>
      </c>
      <c r="C2791" s="125" t="str">
        <f t="shared" si="433"/>
        <v/>
      </c>
      <c r="D2791" s="42"/>
      <c r="E2791" s="23" t="str">
        <f>IF(D2791="","",VLOOKUP(D2791,MASTERLIST!$A:$E,3,FALSE))</f>
        <v/>
      </c>
      <c r="F2791" s="23" t="str">
        <f>IF(D2791="","",VLOOKUP(D2791,MASTERLIST!$A:$E,4,FALSE))</f>
        <v/>
      </c>
      <c r="G2791" s="23" t="str">
        <f>IF(D2791="","",VLOOKUP(D2791,MASTERLIST!$A:$E,5,FALSE))</f>
        <v/>
      </c>
      <c r="H2791" s="23" t="str">
        <f>IF(D2791="","",VLOOKUP(D2791,MASTERLIST!$A:$E,2,FALSE))</f>
        <v/>
      </c>
      <c r="I2791" s="42"/>
      <c r="J2791" s="42"/>
      <c r="K2791" s="42"/>
      <c r="L2791" s="41" t="str">
        <f t="shared" si="429"/>
        <v/>
      </c>
      <c r="M2791" s="41" t="str">
        <f t="shared" si="430"/>
        <v/>
      </c>
      <c r="N2791" s="22" t="str">
        <f t="shared" si="427"/>
        <v xml:space="preserve"> </v>
      </c>
      <c r="O2791" s="22" t="str">
        <f t="shared" si="426"/>
        <v/>
      </c>
      <c r="P2791" s="22" t="str">
        <f t="shared" si="428"/>
        <v/>
      </c>
      <c r="Q2791" s="22" t="str">
        <f t="shared" si="425"/>
        <v>D2</v>
      </c>
    </row>
    <row r="2792" spans="1:17" x14ac:dyDescent="0.25">
      <c r="A2792" s="125" t="str">
        <f t="shared" si="431"/>
        <v/>
      </c>
      <c r="B2792" s="123" t="str">
        <f t="shared" si="432"/>
        <v/>
      </c>
      <c r="C2792" s="125" t="str">
        <f t="shared" si="433"/>
        <v/>
      </c>
      <c r="D2792" s="42"/>
      <c r="E2792" s="23" t="str">
        <f>IF(D2792="","",VLOOKUP(D2792,MASTERLIST!$A:$E,3,FALSE))</f>
        <v/>
      </c>
      <c r="F2792" s="23" t="str">
        <f>IF(D2792="","",VLOOKUP(D2792,MASTERLIST!$A:$E,4,FALSE))</f>
        <v/>
      </c>
      <c r="G2792" s="23" t="str">
        <f>IF(D2792="","",VLOOKUP(D2792,MASTERLIST!$A:$E,5,FALSE))</f>
        <v/>
      </c>
      <c r="H2792" s="23" t="str">
        <f>IF(D2792="","",VLOOKUP(D2792,MASTERLIST!$A:$E,2,FALSE))</f>
        <v/>
      </c>
      <c r="I2792" s="42"/>
      <c r="J2792" s="42"/>
      <c r="K2792" s="42"/>
      <c r="L2792" s="41" t="str">
        <f t="shared" si="429"/>
        <v/>
      </c>
      <c r="M2792" s="41" t="str">
        <f t="shared" si="430"/>
        <v/>
      </c>
      <c r="N2792" s="22" t="str">
        <f t="shared" si="427"/>
        <v xml:space="preserve"> </v>
      </c>
      <c r="O2792" s="22" t="str">
        <f t="shared" si="426"/>
        <v/>
      </c>
      <c r="P2792" s="22" t="str">
        <f t="shared" si="428"/>
        <v/>
      </c>
      <c r="Q2792" s="22" t="str">
        <f t="shared" si="425"/>
        <v>D2</v>
      </c>
    </row>
    <row r="2793" spans="1:17" x14ac:dyDescent="0.25">
      <c r="A2793" s="125" t="str">
        <f t="shared" si="431"/>
        <v/>
      </c>
      <c r="B2793" s="123" t="str">
        <f t="shared" si="432"/>
        <v/>
      </c>
      <c r="C2793" s="125" t="str">
        <f t="shared" si="433"/>
        <v/>
      </c>
      <c r="D2793" s="42"/>
      <c r="E2793" s="23" t="str">
        <f>IF(D2793="","",VLOOKUP(D2793,MASTERLIST!$A:$E,3,FALSE))</f>
        <v/>
      </c>
      <c r="F2793" s="23" t="str">
        <f>IF(D2793="","",VLOOKUP(D2793,MASTERLIST!$A:$E,4,FALSE))</f>
        <v/>
      </c>
      <c r="G2793" s="23" t="str">
        <f>IF(D2793="","",VLOOKUP(D2793,MASTERLIST!$A:$E,5,FALSE))</f>
        <v/>
      </c>
      <c r="H2793" s="23" t="str">
        <f>IF(D2793="","",VLOOKUP(D2793,MASTERLIST!$A:$E,2,FALSE))</f>
        <v/>
      </c>
      <c r="I2793" s="42"/>
      <c r="J2793" s="42"/>
      <c r="K2793" s="42"/>
      <c r="L2793" s="41" t="str">
        <f t="shared" si="429"/>
        <v/>
      </c>
      <c r="M2793" s="41" t="str">
        <f t="shared" si="430"/>
        <v/>
      </c>
      <c r="N2793" s="22" t="str">
        <f t="shared" si="427"/>
        <v xml:space="preserve"> </v>
      </c>
      <c r="O2793" s="22" t="str">
        <f t="shared" si="426"/>
        <v/>
      </c>
      <c r="P2793" s="22" t="str">
        <f t="shared" si="428"/>
        <v/>
      </c>
      <c r="Q2793" s="22" t="str">
        <f t="shared" si="425"/>
        <v>D2</v>
      </c>
    </row>
    <row r="2794" spans="1:17" x14ac:dyDescent="0.25">
      <c r="A2794" s="125" t="str">
        <f t="shared" si="431"/>
        <v/>
      </c>
      <c r="B2794" s="123" t="str">
        <f t="shared" si="432"/>
        <v/>
      </c>
      <c r="C2794" s="125" t="str">
        <f t="shared" si="433"/>
        <v/>
      </c>
      <c r="D2794" s="42"/>
      <c r="E2794" s="23" t="str">
        <f>IF(D2794="","",VLOOKUP(D2794,MASTERLIST!$A:$E,3,FALSE))</f>
        <v/>
      </c>
      <c r="F2794" s="23" t="str">
        <f>IF(D2794="","",VLOOKUP(D2794,MASTERLIST!$A:$E,4,FALSE))</f>
        <v/>
      </c>
      <c r="G2794" s="23" t="str">
        <f>IF(D2794="","",VLOOKUP(D2794,MASTERLIST!$A:$E,5,FALSE))</f>
        <v/>
      </c>
      <c r="H2794" s="23" t="str">
        <f>IF(D2794="","",VLOOKUP(D2794,MASTERLIST!$A:$E,2,FALSE))</f>
        <v/>
      </c>
      <c r="I2794" s="42"/>
      <c r="J2794" s="42"/>
      <c r="K2794" s="42"/>
      <c r="L2794" s="41" t="str">
        <f t="shared" si="429"/>
        <v/>
      </c>
      <c r="M2794" s="41" t="str">
        <f t="shared" si="430"/>
        <v/>
      </c>
      <c r="N2794" s="22" t="str">
        <f t="shared" si="427"/>
        <v xml:space="preserve"> </v>
      </c>
      <c r="O2794" s="22" t="str">
        <f t="shared" si="426"/>
        <v/>
      </c>
      <c r="P2794" s="22" t="str">
        <f t="shared" si="428"/>
        <v/>
      </c>
      <c r="Q2794" s="22" t="str">
        <f t="shared" si="425"/>
        <v>D2</v>
      </c>
    </row>
    <row r="2795" spans="1:17" x14ac:dyDescent="0.25">
      <c r="A2795" s="125" t="str">
        <f t="shared" si="431"/>
        <v/>
      </c>
      <c r="B2795" s="123" t="str">
        <f t="shared" si="432"/>
        <v/>
      </c>
      <c r="C2795" s="125" t="str">
        <f t="shared" si="433"/>
        <v/>
      </c>
      <c r="D2795" s="42"/>
      <c r="E2795" s="23" t="str">
        <f>IF(D2795="","",VLOOKUP(D2795,MASTERLIST!$A:$E,3,FALSE))</f>
        <v/>
      </c>
      <c r="F2795" s="23" t="str">
        <f>IF(D2795="","",VLOOKUP(D2795,MASTERLIST!$A:$E,4,FALSE))</f>
        <v/>
      </c>
      <c r="G2795" s="23" t="str">
        <f>IF(D2795="","",VLOOKUP(D2795,MASTERLIST!$A:$E,5,FALSE))</f>
        <v/>
      </c>
      <c r="H2795" s="23" t="str">
        <f>IF(D2795="","",VLOOKUP(D2795,MASTERLIST!$A:$E,2,FALSE))</f>
        <v/>
      </c>
      <c r="I2795" s="42"/>
      <c r="J2795" s="42"/>
      <c r="K2795" s="42"/>
      <c r="L2795" s="41" t="str">
        <f t="shared" si="429"/>
        <v/>
      </c>
      <c r="M2795" s="41" t="str">
        <f t="shared" si="430"/>
        <v/>
      </c>
      <c r="N2795" s="22" t="str">
        <f t="shared" si="427"/>
        <v xml:space="preserve"> </v>
      </c>
      <c r="O2795" s="22" t="str">
        <f t="shared" si="426"/>
        <v/>
      </c>
      <c r="P2795" s="22" t="str">
        <f t="shared" si="428"/>
        <v/>
      </c>
      <c r="Q2795" s="22" t="str">
        <f t="shared" si="425"/>
        <v>D2</v>
      </c>
    </row>
    <row r="2796" spans="1:17" x14ac:dyDescent="0.25">
      <c r="A2796" s="125" t="str">
        <f t="shared" si="431"/>
        <v/>
      </c>
      <c r="B2796" s="123" t="str">
        <f t="shared" si="432"/>
        <v/>
      </c>
      <c r="C2796" s="125" t="str">
        <f t="shared" si="433"/>
        <v/>
      </c>
      <c r="D2796" s="42"/>
      <c r="E2796" s="23" t="str">
        <f>IF(D2796="","",VLOOKUP(D2796,MASTERLIST!$A:$E,3,FALSE))</f>
        <v/>
      </c>
      <c r="F2796" s="23" t="str">
        <f>IF(D2796="","",VLOOKUP(D2796,MASTERLIST!$A:$E,4,FALSE))</f>
        <v/>
      </c>
      <c r="G2796" s="23" t="str">
        <f>IF(D2796="","",VLOOKUP(D2796,MASTERLIST!$A:$E,5,FALSE))</f>
        <v/>
      </c>
      <c r="H2796" s="23" t="str">
        <f>IF(D2796="","",VLOOKUP(D2796,MASTERLIST!$A:$E,2,FALSE))</f>
        <v/>
      </c>
      <c r="I2796" s="42"/>
      <c r="J2796" s="42"/>
      <c r="K2796" s="42"/>
      <c r="L2796" s="41" t="str">
        <f t="shared" si="429"/>
        <v/>
      </c>
      <c r="M2796" s="41" t="str">
        <f t="shared" si="430"/>
        <v/>
      </c>
      <c r="N2796" s="22" t="str">
        <f t="shared" si="427"/>
        <v xml:space="preserve"> </v>
      </c>
      <c r="O2796" s="22" t="str">
        <f t="shared" si="426"/>
        <v/>
      </c>
      <c r="P2796" s="22" t="str">
        <f t="shared" si="428"/>
        <v/>
      </c>
      <c r="Q2796" s="22" t="str">
        <f t="shared" si="425"/>
        <v>D2</v>
      </c>
    </row>
    <row r="2797" spans="1:17" x14ac:dyDescent="0.25">
      <c r="A2797" s="125" t="str">
        <f t="shared" si="431"/>
        <v/>
      </c>
      <c r="B2797" s="123" t="str">
        <f t="shared" si="432"/>
        <v/>
      </c>
      <c r="C2797" s="125" t="str">
        <f t="shared" si="433"/>
        <v/>
      </c>
      <c r="D2797" s="42"/>
      <c r="E2797" s="23" t="str">
        <f>IF(D2797="","",VLOOKUP(D2797,MASTERLIST!$A:$E,3,FALSE))</f>
        <v/>
      </c>
      <c r="F2797" s="23" t="str">
        <f>IF(D2797="","",VLOOKUP(D2797,MASTERLIST!$A:$E,4,FALSE))</f>
        <v/>
      </c>
      <c r="G2797" s="23" t="str">
        <f>IF(D2797="","",VLOOKUP(D2797,MASTERLIST!$A:$E,5,FALSE))</f>
        <v/>
      </c>
      <c r="H2797" s="23" t="str">
        <f>IF(D2797="","",VLOOKUP(D2797,MASTERLIST!$A:$E,2,FALSE))</f>
        <v/>
      </c>
      <c r="I2797" s="42"/>
      <c r="J2797" s="42"/>
      <c r="K2797" s="42"/>
      <c r="L2797" s="41" t="str">
        <f t="shared" si="429"/>
        <v/>
      </c>
      <c r="M2797" s="41" t="str">
        <f t="shared" si="430"/>
        <v/>
      </c>
      <c r="N2797" s="22" t="str">
        <f t="shared" si="427"/>
        <v xml:space="preserve"> </v>
      </c>
      <c r="O2797" s="22" t="str">
        <f t="shared" si="426"/>
        <v/>
      </c>
      <c r="P2797" s="22" t="str">
        <f t="shared" si="428"/>
        <v/>
      </c>
      <c r="Q2797" s="22" t="str">
        <f t="shared" si="425"/>
        <v>D2</v>
      </c>
    </row>
    <row r="2798" spans="1:17" x14ac:dyDescent="0.25">
      <c r="A2798" s="125" t="str">
        <f t="shared" si="431"/>
        <v/>
      </c>
      <c r="B2798" s="123" t="str">
        <f t="shared" si="432"/>
        <v/>
      </c>
      <c r="C2798" s="125" t="str">
        <f t="shared" si="433"/>
        <v/>
      </c>
      <c r="D2798" s="42"/>
      <c r="E2798" s="23" t="str">
        <f>IF(D2798="","",VLOOKUP(D2798,MASTERLIST!$A:$E,3,FALSE))</f>
        <v/>
      </c>
      <c r="F2798" s="23" t="str">
        <f>IF(D2798="","",VLOOKUP(D2798,MASTERLIST!$A:$E,4,FALSE))</f>
        <v/>
      </c>
      <c r="G2798" s="23" t="str">
        <f>IF(D2798="","",VLOOKUP(D2798,MASTERLIST!$A:$E,5,FALSE))</f>
        <v/>
      </c>
      <c r="H2798" s="23" t="str">
        <f>IF(D2798="","",VLOOKUP(D2798,MASTERLIST!$A:$E,2,FALSE))</f>
        <v/>
      </c>
      <c r="I2798" s="42"/>
      <c r="J2798" s="42"/>
      <c r="K2798" s="42"/>
      <c r="L2798" s="41" t="str">
        <f t="shared" si="429"/>
        <v/>
      </c>
      <c r="M2798" s="41" t="str">
        <f t="shared" si="430"/>
        <v/>
      </c>
      <c r="N2798" s="22" t="str">
        <f t="shared" si="427"/>
        <v xml:space="preserve"> </v>
      </c>
      <c r="O2798" s="22" t="str">
        <f t="shared" si="426"/>
        <v/>
      </c>
      <c r="P2798" s="22" t="str">
        <f t="shared" si="428"/>
        <v/>
      </c>
      <c r="Q2798" s="22" t="str">
        <f t="shared" si="425"/>
        <v>D2</v>
      </c>
    </row>
    <row r="2799" spans="1:17" x14ac:dyDescent="0.25">
      <c r="A2799" s="125" t="str">
        <f t="shared" si="431"/>
        <v/>
      </c>
      <c r="B2799" s="123" t="str">
        <f t="shared" si="432"/>
        <v/>
      </c>
      <c r="C2799" s="125" t="str">
        <f t="shared" si="433"/>
        <v/>
      </c>
      <c r="D2799" s="42"/>
      <c r="E2799" s="23" t="str">
        <f>IF(D2799="","",VLOOKUP(D2799,MASTERLIST!$A:$E,3,FALSE))</f>
        <v/>
      </c>
      <c r="F2799" s="23" t="str">
        <f>IF(D2799="","",VLOOKUP(D2799,MASTERLIST!$A:$E,4,FALSE))</f>
        <v/>
      </c>
      <c r="G2799" s="23" t="str">
        <f>IF(D2799="","",VLOOKUP(D2799,MASTERLIST!$A:$E,5,FALSE))</f>
        <v/>
      </c>
      <c r="H2799" s="23" t="str">
        <f>IF(D2799="","",VLOOKUP(D2799,MASTERLIST!$A:$E,2,FALSE))</f>
        <v/>
      </c>
      <c r="I2799" s="42"/>
      <c r="J2799" s="42"/>
      <c r="K2799" s="42"/>
      <c r="L2799" s="41" t="str">
        <f t="shared" si="429"/>
        <v/>
      </c>
      <c r="M2799" s="41" t="str">
        <f t="shared" si="430"/>
        <v/>
      </c>
      <c r="N2799" s="22" t="str">
        <f t="shared" si="427"/>
        <v xml:space="preserve"> </v>
      </c>
      <c r="O2799" s="22" t="str">
        <f t="shared" si="426"/>
        <v/>
      </c>
      <c r="P2799" s="22" t="str">
        <f t="shared" si="428"/>
        <v/>
      </c>
      <c r="Q2799" s="22" t="str">
        <f t="shared" si="425"/>
        <v>D2</v>
      </c>
    </row>
    <row r="2800" spans="1:17" x14ac:dyDescent="0.25">
      <c r="A2800" s="125" t="str">
        <f t="shared" si="431"/>
        <v/>
      </c>
      <c r="B2800" s="123" t="str">
        <f t="shared" si="432"/>
        <v/>
      </c>
      <c r="C2800" s="125" t="str">
        <f t="shared" si="433"/>
        <v/>
      </c>
      <c r="D2800" s="42"/>
      <c r="E2800" s="23" t="str">
        <f>IF(D2800="","",VLOOKUP(D2800,MASTERLIST!$A:$E,3,FALSE))</f>
        <v/>
      </c>
      <c r="F2800" s="23" t="str">
        <f>IF(D2800="","",VLOOKUP(D2800,MASTERLIST!$A:$E,4,FALSE))</f>
        <v/>
      </c>
      <c r="G2800" s="23" t="str">
        <f>IF(D2800="","",VLOOKUP(D2800,MASTERLIST!$A:$E,5,FALSE))</f>
        <v/>
      </c>
      <c r="H2800" s="23" t="str">
        <f>IF(D2800="","",VLOOKUP(D2800,MASTERLIST!$A:$E,2,FALSE))</f>
        <v/>
      </c>
      <c r="I2800" s="42"/>
      <c r="J2800" s="42"/>
      <c r="K2800" s="42"/>
      <c r="L2800" s="41" t="str">
        <f t="shared" si="429"/>
        <v/>
      </c>
      <c r="M2800" s="41" t="str">
        <f t="shared" si="430"/>
        <v/>
      </c>
      <c r="N2800" s="22" t="str">
        <f t="shared" si="427"/>
        <v xml:space="preserve"> </v>
      </c>
      <c r="O2800" s="22" t="str">
        <f t="shared" si="426"/>
        <v/>
      </c>
      <c r="P2800" s="22" t="str">
        <f t="shared" si="428"/>
        <v/>
      </c>
      <c r="Q2800" s="22" t="str">
        <f t="shared" si="425"/>
        <v>D2</v>
      </c>
    </row>
    <row r="2801" spans="1:17" x14ac:dyDescent="0.25">
      <c r="A2801" s="125" t="str">
        <f t="shared" si="431"/>
        <v/>
      </c>
      <c r="B2801" s="123" t="str">
        <f t="shared" si="432"/>
        <v/>
      </c>
      <c r="C2801" s="125" t="str">
        <f t="shared" si="433"/>
        <v/>
      </c>
      <c r="D2801" s="42"/>
      <c r="E2801" s="23" t="str">
        <f>IF(D2801="","",VLOOKUP(D2801,MASTERLIST!$A:$E,3,FALSE))</f>
        <v/>
      </c>
      <c r="F2801" s="23" t="str">
        <f>IF(D2801="","",VLOOKUP(D2801,MASTERLIST!$A:$E,4,FALSE))</f>
        <v/>
      </c>
      <c r="G2801" s="23" t="str">
        <f>IF(D2801="","",VLOOKUP(D2801,MASTERLIST!$A:$E,5,FALSE))</f>
        <v/>
      </c>
      <c r="H2801" s="23" t="str">
        <f>IF(D2801="","",VLOOKUP(D2801,MASTERLIST!$A:$E,2,FALSE))</f>
        <v/>
      </c>
      <c r="I2801" s="42"/>
      <c r="J2801" s="42"/>
      <c r="K2801" s="42"/>
      <c r="L2801" s="41" t="str">
        <f t="shared" si="429"/>
        <v/>
      </c>
      <c r="M2801" s="41" t="str">
        <f t="shared" si="430"/>
        <v/>
      </c>
      <c r="N2801" s="22" t="str">
        <f t="shared" si="427"/>
        <v xml:space="preserve"> </v>
      </c>
      <c r="O2801" s="22" t="str">
        <f t="shared" si="426"/>
        <v/>
      </c>
      <c r="P2801" s="22" t="str">
        <f t="shared" si="428"/>
        <v/>
      </c>
      <c r="Q2801" s="22" t="str">
        <f t="shared" si="425"/>
        <v>D2</v>
      </c>
    </row>
    <row r="2802" spans="1:17" x14ac:dyDescent="0.25">
      <c r="A2802" s="125" t="str">
        <f t="shared" si="431"/>
        <v/>
      </c>
      <c r="B2802" s="123" t="str">
        <f t="shared" si="432"/>
        <v/>
      </c>
      <c r="C2802" s="125" t="str">
        <f t="shared" si="433"/>
        <v/>
      </c>
      <c r="D2802" s="42"/>
      <c r="E2802" s="23" t="str">
        <f>IF(D2802="","",VLOOKUP(D2802,MASTERLIST!$A:$E,3,FALSE))</f>
        <v/>
      </c>
      <c r="F2802" s="23" t="str">
        <f>IF(D2802="","",VLOOKUP(D2802,MASTERLIST!$A:$E,4,FALSE))</f>
        <v/>
      </c>
      <c r="G2802" s="23" t="str">
        <f>IF(D2802="","",VLOOKUP(D2802,MASTERLIST!$A:$E,5,FALSE))</f>
        <v/>
      </c>
      <c r="H2802" s="23" t="str">
        <f>IF(D2802="","",VLOOKUP(D2802,MASTERLIST!$A:$E,2,FALSE))</f>
        <v/>
      </c>
      <c r="I2802" s="42"/>
      <c r="J2802" s="42"/>
      <c r="K2802" s="42"/>
      <c r="L2802" s="41" t="str">
        <f t="shared" si="429"/>
        <v/>
      </c>
      <c r="M2802" s="41" t="str">
        <f t="shared" si="430"/>
        <v/>
      </c>
      <c r="N2802" s="22" t="str">
        <f t="shared" si="427"/>
        <v xml:space="preserve"> </v>
      </c>
      <c r="O2802" s="22" t="str">
        <f t="shared" si="426"/>
        <v/>
      </c>
      <c r="P2802" s="22" t="str">
        <f t="shared" si="428"/>
        <v/>
      </c>
      <c r="Q2802" s="22" t="str">
        <f t="shared" si="425"/>
        <v>D2</v>
      </c>
    </row>
    <row r="2803" spans="1:17" x14ac:dyDescent="0.25">
      <c r="A2803" s="125" t="str">
        <f t="shared" si="431"/>
        <v/>
      </c>
      <c r="B2803" s="123" t="str">
        <f t="shared" si="432"/>
        <v/>
      </c>
      <c r="C2803" s="125" t="str">
        <f t="shared" si="433"/>
        <v/>
      </c>
      <c r="D2803" s="42"/>
      <c r="E2803" s="23" t="str">
        <f>IF(D2803="","",VLOOKUP(D2803,MASTERLIST!$A:$E,3,FALSE))</f>
        <v/>
      </c>
      <c r="F2803" s="23" t="str">
        <f>IF(D2803="","",VLOOKUP(D2803,MASTERLIST!$A:$E,4,FALSE))</f>
        <v/>
      </c>
      <c r="G2803" s="23" t="str">
        <f>IF(D2803="","",VLOOKUP(D2803,MASTERLIST!$A:$E,5,FALSE))</f>
        <v/>
      </c>
      <c r="H2803" s="23" t="str">
        <f>IF(D2803="","",VLOOKUP(D2803,MASTERLIST!$A:$E,2,FALSE))</f>
        <v/>
      </c>
      <c r="I2803" s="42"/>
      <c r="J2803" s="42"/>
      <c r="K2803" s="42"/>
      <c r="L2803" s="41" t="str">
        <f t="shared" si="429"/>
        <v/>
      </c>
      <c r="M2803" s="41" t="str">
        <f t="shared" si="430"/>
        <v/>
      </c>
      <c r="N2803" s="22" t="str">
        <f t="shared" si="427"/>
        <v xml:space="preserve"> </v>
      </c>
      <c r="O2803" s="22" t="str">
        <f t="shared" si="426"/>
        <v/>
      </c>
      <c r="P2803" s="22" t="str">
        <f t="shared" si="428"/>
        <v/>
      </c>
      <c r="Q2803" s="22" t="str">
        <f t="shared" si="425"/>
        <v>D2</v>
      </c>
    </row>
    <row r="2804" spans="1:17" x14ac:dyDescent="0.25">
      <c r="A2804" s="125" t="str">
        <f t="shared" si="431"/>
        <v/>
      </c>
      <c r="B2804" s="123" t="str">
        <f t="shared" si="432"/>
        <v/>
      </c>
      <c r="C2804" s="125" t="str">
        <f t="shared" si="433"/>
        <v/>
      </c>
      <c r="D2804" s="42"/>
      <c r="E2804" s="23" t="str">
        <f>IF(D2804="","",VLOOKUP(D2804,MASTERLIST!$A:$E,3,FALSE))</f>
        <v/>
      </c>
      <c r="F2804" s="23" t="str">
        <f>IF(D2804="","",VLOOKUP(D2804,MASTERLIST!$A:$E,4,FALSE))</f>
        <v/>
      </c>
      <c r="G2804" s="23" t="str">
        <f>IF(D2804="","",VLOOKUP(D2804,MASTERLIST!$A:$E,5,FALSE))</f>
        <v/>
      </c>
      <c r="H2804" s="23" t="str">
        <f>IF(D2804="","",VLOOKUP(D2804,MASTERLIST!$A:$E,2,FALSE))</f>
        <v/>
      </c>
      <c r="I2804" s="42"/>
      <c r="J2804" s="42"/>
      <c r="K2804" s="42"/>
      <c r="L2804" s="41" t="str">
        <f t="shared" si="429"/>
        <v/>
      </c>
      <c r="M2804" s="41" t="str">
        <f t="shared" si="430"/>
        <v/>
      </c>
      <c r="N2804" s="22" t="str">
        <f t="shared" si="427"/>
        <v xml:space="preserve"> </v>
      </c>
      <c r="O2804" s="22" t="str">
        <f t="shared" si="426"/>
        <v/>
      </c>
      <c r="P2804" s="22" t="str">
        <f t="shared" si="428"/>
        <v/>
      </c>
      <c r="Q2804" s="22" t="str">
        <f t="shared" si="425"/>
        <v>D2</v>
      </c>
    </row>
    <row r="2805" spans="1:17" x14ac:dyDescent="0.25">
      <c r="A2805" s="125" t="str">
        <f t="shared" si="431"/>
        <v/>
      </c>
      <c r="B2805" s="123" t="str">
        <f t="shared" si="432"/>
        <v/>
      </c>
      <c r="C2805" s="125" t="str">
        <f t="shared" si="433"/>
        <v/>
      </c>
      <c r="D2805" s="42"/>
      <c r="E2805" s="23" t="str">
        <f>IF(D2805="","",VLOOKUP(D2805,MASTERLIST!$A:$E,3,FALSE))</f>
        <v/>
      </c>
      <c r="F2805" s="23" t="str">
        <f>IF(D2805="","",VLOOKUP(D2805,MASTERLIST!$A:$E,4,FALSE))</f>
        <v/>
      </c>
      <c r="G2805" s="23" t="str">
        <f>IF(D2805="","",VLOOKUP(D2805,MASTERLIST!$A:$E,5,FALSE))</f>
        <v/>
      </c>
      <c r="H2805" s="23" t="str">
        <f>IF(D2805="","",VLOOKUP(D2805,MASTERLIST!$A:$E,2,FALSE))</f>
        <v/>
      </c>
      <c r="I2805" s="42"/>
      <c r="J2805" s="42"/>
      <c r="K2805" s="42"/>
      <c r="L2805" s="41" t="str">
        <f t="shared" si="429"/>
        <v/>
      </c>
      <c r="M2805" s="41" t="str">
        <f t="shared" si="430"/>
        <v/>
      </c>
      <c r="N2805" s="22" t="str">
        <f t="shared" si="427"/>
        <v xml:space="preserve"> </v>
      </c>
      <c r="O2805" s="22" t="str">
        <f t="shared" si="426"/>
        <v/>
      </c>
      <c r="P2805" s="22" t="str">
        <f t="shared" si="428"/>
        <v/>
      </c>
      <c r="Q2805" s="22" t="str">
        <f t="shared" si="425"/>
        <v>D2</v>
      </c>
    </row>
    <row r="2806" spans="1:17" x14ac:dyDescent="0.25">
      <c r="A2806" s="125" t="str">
        <f t="shared" si="431"/>
        <v/>
      </c>
      <c r="B2806" s="123" t="str">
        <f t="shared" si="432"/>
        <v/>
      </c>
      <c r="C2806" s="125" t="str">
        <f t="shared" si="433"/>
        <v/>
      </c>
      <c r="D2806" s="42"/>
      <c r="E2806" s="23" t="str">
        <f>IF(D2806="","",VLOOKUP(D2806,MASTERLIST!$A:$E,3,FALSE))</f>
        <v/>
      </c>
      <c r="F2806" s="23" t="str">
        <f>IF(D2806="","",VLOOKUP(D2806,MASTERLIST!$A:$E,4,FALSE))</f>
        <v/>
      </c>
      <c r="G2806" s="23" t="str">
        <f>IF(D2806="","",VLOOKUP(D2806,MASTERLIST!$A:$E,5,FALSE))</f>
        <v/>
      </c>
      <c r="H2806" s="23" t="str">
        <f>IF(D2806="","",VLOOKUP(D2806,MASTERLIST!$A:$E,2,FALSE))</f>
        <v/>
      </c>
      <c r="I2806" s="42"/>
      <c r="J2806" s="42"/>
      <c r="K2806" s="42"/>
      <c r="L2806" s="41" t="str">
        <f t="shared" si="429"/>
        <v/>
      </c>
      <c r="M2806" s="41" t="str">
        <f t="shared" si="430"/>
        <v/>
      </c>
      <c r="N2806" s="22" t="str">
        <f t="shared" si="427"/>
        <v xml:space="preserve"> </v>
      </c>
      <c r="O2806" s="22" t="str">
        <f t="shared" si="426"/>
        <v/>
      </c>
      <c r="P2806" s="22" t="str">
        <f t="shared" si="428"/>
        <v/>
      </c>
      <c r="Q2806" s="22" t="str">
        <f t="shared" si="425"/>
        <v>D2</v>
      </c>
    </row>
    <row r="2807" spans="1:17" x14ac:dyDescent="0.25">
      <c r="A2807" s="125" t="str">
        <f t="shared" si="431"/>
        <v/>
      </c>
      <c r="B2807" s="123" t="str">
        <f t="shared" si="432"/>
        <v/>
      </c>
      <c r="C2807" s="125" t="str">
        <f t="shared" si="433"/>
        <v/>
      </c>
      <c r="D2807" s="42"/>
      <c r="E2807" s="23" t="str">
        <f>IF(D2807="","",VLOOKUP(D2807,MASTERLIST!$A:$E,3,FALSE))</f>
        <v/>
      </c>
      <c r="F2807" s="23" t="str">
        <f>IF(D2807="","",VLOOKUP(D2807,MASTERLIST!$A:$E,4,FALSE))</f>
        <v/>
      </c>
      <c r="G2807" s="23" t="str">
        <f>IF(D2807="","",VLOOKUP(D2807,MASTERLIST!$A:$E,5,FALSE))</f>
        <v/>
      </c>
      <c r="H2807" s="23" t="str">
        <f>IF(D2807="","",VLOOKUP(D2807,MASTERLIST!$A:$E,2,FALSE))</f>
        <v/>
      </c>
      <c r="I2807" s="42"/>
      <c r="J2807" s="42"/>
      <c r="K2807" s="42"/>
      <c r="L2807" s="41" t="str">
        <f t="shared" si="429"/>
        <v/>
      </c>
      <c r="M2807" s="41" t="str">
        <f t="shared" si="430"/>
        <v/>
      </c>
      <c r="N2807" s="22" t="str">
        <f t="shared" si="427"/>
        <v xml:space="preserve"> </v>
      </c>
      <c r="O2807" s="22" t="str">
        <f t="shared" si="426"/>
        <v/>
      </c>
      <c r="P2807" s="22" t="str">
        <f t="shared" si="428"/>
        <v/>
      </c>
      <c r="Q2807" s="22" t="str">
        <f t="shared" si="425"/>
        <v>D2</v>
      </c>
    </row>
    <row r="2808" spans="1:17" x14ac:dyDescent="0.25">
      <c r="A2808" s="125" t="str">
        <f t="shared" si="431"/>
        <v/>
      </c>
      <c r="B2808" s="123" t="str">
        <f t="shared" si="432"/>
        <v/>
      </c>
      <c r="C2808" s="125" t="str">
        <f t="shared" si="433"/>
        <v/>
      </c>
      <c r="D2808" s="42"/>
      <c r="E2808" s="23" t="str">
        <f>IF(D2808="","",VLOOKUP(D2808,MASTERLIST!$A:$E,3,FALSE))</f>
        <v/>
      </c>
      <c r="F2808" s="23" t="str">
        <f>IF(D2808="","",VLOOKUP(D2808,MASTERLIST!$A:$E,4,FALSE))</f>
        <v/>
      </c>
      <c r="G2808" s="23" t="str">
        <f>IF(D2808="","",VLOOKUP(D2808,MASTERLIST!$A:$E,5,FALSE))</f>
        <v/>
      </c>
      <c r="H2808" s="23" t="str">
        <f>IF(D2808="","",VLOOKUP(D2808,MASTERLIST!$A:$E,2,FALSE))</f>
        <v/>
      </c>
      <c r="I2808" s="42"/>
      <c r="J2808" s="42"/>
      <c r="K2808" s="42"/>
      <c r="L2808" s="41" t="str">
        <f t="shared" si="429"/>
        <v/>
      </c>
      <c r="M2808" s="41" t="str">
        <f t="shared" si="430"/>
        <v/>
      </c>
      <c r="N2808" s="22" t="str">
        <f t="shared" si="427"/>
        <v xml:space="preserve"> </v>
      </c>
      <c r="O2808" s="22" t="str">
        <f t="shared" si="426"/>
        <v/>
      </c>
      <c r="P2808" s="22" t="str">
        <f t="shared" si="428"/>
        <v/>
      </c>
      <c r="Q2808" s="22" t="str">
        <f t="shared" si="425"/>
        <v>D2</v>
      </c>
    </row>
    <row r="2809" spans="1:17" x14ac:dyDescent="0.25">
      <c r="A2809" s="125" t="str">
        <f t="shared" si="431"/>
        <v/>
      </c>
      <c r="B2809" s="123" t="str">
        <f t="shared" si="432"/>
        <v/>
      </c>
      <c r="C2809" s="125" t="str">
        <f t="shared" si="433"/>
        <v/>
      </c>
      <c r="D2809" s="42"/>
      <c r="E2809" s="23" t="str">
        <f>IF(D2809="","",VLOOKUP(D2809,MASTERLIST!$A:$E,3,FALSE))</f>
        <v/>
      </c>
      <c r="F2809" s="23" t="str">
        <f>IF(D2809="","",VLOOKUP(D2809,MASTERLIST!$A:$E,4,FALSE))</f>
        <v/>
      </c>
      <c r="G2809" s="23" t="str">
        <f>IF(D2809="","",VLOOKUP(D2809,MASTERLIST!$A:$E,5,FALSE))</f>
        <v/>
      </c>
      <c r="H2809" s="23" t="str">
        <f>IF(D2809="","",VLOOKUP(D2809,MASTERLIST!$A:$E,2,FALSE))</f>
        <v/>
      </c>
      <c r="I2809" s="42"/>
      <c r="J2809" s="42"/>
      <c r="K2809" s="42"/>
      <c r="L2809" s="41" t="str">
        <f t="shared" si="429"/>
        <v/>
      </c>
      <c r="M2809" s="41" t="str">
        <f t="shared" si="430"/>
        <v/>
      </c>
      <c r="N2809" s="22" t="str">
        <f t="shared" si="427"/>
        <v xml:space="preserve"> </v>
      </c>
      <c r="O2809" s="22" t="str">
        <f t="shared" si="426"/>
        <v/>
      </c>
      <c r="P2809" s="22" t="str">
        <f t="shared" si="428"/>
        <v/>
      </c>
      <c r="Q2809" s="22" t="str">
        <f t="shared" si="425"/>
        <v>D2</v>
      </c>
    </row>
    <row r="2810" spans="1:17" x14ac:dyDescent="0.25">
      <c r="A2810" s="125" t="str">
        <f t="shared" si="431"/>
        <v/>
      </c>
      <c r="B2810" s="123" t="str">
        <f t="shared" si="432"/>
        <v/>
      </c>
      <c r="C2810" s="125" t="str">
        <f t="shared" si="433"/>
        <v/>
      </c>
      <c r="D2810" s="42"/>
      <c r="E2810" s="23" t="str">
        <f>IF(D2810="","",VLOOKUP(D2810,MASTERLIST!$A:$E,3,FALSE))</f>
        <v/>
      </c>
      <c r="F2810" s="23" t="str">
        <f>IF(D2810="","",VLOOKUP(D2810,MASTERLIST!$A:$E,4,FALSE))</f>
        <v/>
      </c>
      <c r="G2810" s="23" t="str">
        <f>IF(D2810="","",VLOOKUP(D2810,MASTERLIST!$A:$E,5,FALSE))</f>
        <v/>
      </c>
      <c r="H2810" s="23" t="str">
        <f>IF(D2810="","",VLOOKUP(D2810,MASTERLIST!$A:$E,2,FALSE))</f>
        <v/>
      </c>
      <c r="I2810" s="42"/>
      <c r="J2810" s="42"/>
      <c r="K2810" s="42"/>
      <c r="L2810" s="41" t="str">
        <f t="shared" si="429"/>
        <v/>
      </c>
      <c r="M2810" s="41" t="str">
        <f t="shared" si="430"/>
        <v/>
      </c>
      <c r="N2810" s="22" t="str">
        <f t="shared" si="427"/>
        <v xml:space="preserve"> </v>
      </c>
      <c r="O2810" s="22" t="str">
        <f t="shared" si="426"/>
        <v/>
      </c>
      <c r="P2810" s="22" t="str">
        <f t="shared" si="428"/>
        <v/>
      </c>
      <c r="Q2810" s="22" t="str">
        <f t="shared" si="425"/>
        <v>D2</v>
      </c>
    </row>
    <row r="2811" spans="1:17" x14ac:dyDescent="0.25">
      <c r="A2811" s="125" t="str">
        <f t="shared" si="431"/>
        <v/>
      </c>
      <c r="B2811" s="123" t="str">
        <f t="shared" si="432"/>
        <v/>
      </c>
      <c r="C2811" s="125" t="str">
        <f t="shared" si="433"/>
        <v/>
      </c>
      <c r="D2811" s="42"/>
      <c r="E2811" s="23" t="str">
        <f>IF(D2811="","",VLOOKUP(D2811,MASTERLIST!$A:$E,3,FALSE))</f>
        <v/>
      </c>
      <c r="F2811" s="23" t="str">
        <f>IF(D2811="","",VLOOKUP(D2811,MASTERLIST!$A:$E,4,FALSE))</f>
        <v/>
      </c>
      <c r="G2811" s="23" t="str">
        <f>IF(D2811="","",VLOOKUP(D2811,MASTERLIST!$A:$E,5,FALSE))</f>
        <v/>
      </c>
      <c r="H2811" s="23" t="str">
        <f>IF(D2811="","",VLOOKUP(D2811,MASTERLIST!$A:$E,2,FALSE))</f>
        <v/>
      </c>
      <c r="I2811" s="42"/>
      <c r="J2811" s="42"/>
      <c r="K2811" s="42"/>
      <c r="L2811" s="41" t="str">
        <f t="shared" si="429"/>
        <v/>
      </c>
      <c r="M2811" s="41" t="str">
        <f t="shared" si="430"/>
        <v/>
      </c>
      <c r="N2811" s="22" t="str">
        <f t="shared" si="427"/>
        <v xml:space="preserve"> </v>
      </c>
      <c r="O2811" s="22" t="str">
        <f t="shared" si="426"/>
        <v/>
      </c>
      <c r="P2811" s="22" t="str">
        <f t="shared" si="428"/>
        <v/>
      </c>
      <c r="Q2811" s="22" t="str">
        <f t="shared" si="425"/>
        <v>D2</v>
      </c>
    </row>
    <row r="2812" spans="1:17" x14ac:dyDescent="0.25">
      <c r="A2812" s="125" t="str">
        <f t="shared" si="431"/>
        <v/>
      </c>
      <c r="B2812" s="123" t="str">
        <f t="shared" si="432"/>
        <v/>
      </c>
      <c r="C2812" s="125" t="str">
        <f t="shared" si="433"/>
        <v/>
      </c>
      <c r="D2812" s="42"/>
      <c r="E2812" s="23" t="str">
        <f>IF(D2812="","",VLOOKUP(D2812,MASTERLIST!$A:$E,3,FALSE))</f>
        <v/>
      </c>
      <c r="F2812" s="23" t="str">
        <f>IF(D2812="","",VLOOKUP(D2812,MASTERLIST!$A:$E,4,FALSE))</f>
        <v/>
      </c>
      <c r="G2812" s="23" t="str">
        <f>IF(D2812="","",VLOOKUP(D2812,MASTERLIST!$A:$E,5,FALSE))</f>
        <v/>
      </c>
      <c r="H2812" s="23" t="str">
        <f>IF(D2812="","",VLOOKUP(D2812,MASTERLIST!$A:$E,2,FALSE))</f>
        <v/>
      </c>
      <c r="I2812" s="42"/>
      <c r="J2812" s="42"/>
      <c r="K2812" s="42"/>
      <c r="L2812" s="41" t="str">
        <f t="shared" si="429"/>
        <v/>
      </c>
      <c r="M2812" s="41" t="str">
        <f t="shared" si="430"/>
        <v/>
      </c>
      <c r="N2812" s="22" t="str">
        <f t="shared" si="427"/>
        <v xml:space="preserve"> </v>
      </c>
      <c r="O2812" s="22" t="str">
        <f t="shared" si="426"/>
        <v/>
      </c>
      <c r="P2812" s="22" t="str">
        <f t="shared" si="428"/>
        <v/>
      </c>
      <c r="Q2812" s="22" t="str">
        <f t="shared" si="425"/>
        <v>D2</v>
      </c>
    </row>
    <row r="2813" spans="1:17" x14ac:dyDescent="0.25">
      <c r="A2813" s="125" t="str">
        <f t="shared" si="431"/>
        <v/>
      </c>
      <c r="B2813" s="123" t="str">
        <f t="shared" si="432"/>
        <v/>
      </c>
      <c r="C2813" s="125" t="str">
        <f t="shared" si="433"/>
        <v/>
      </c>
      <c r="D2813" s="42"/>
      <c r="E2813" s="23" t="str">
        <f>IF(D2813="","",VLOOKUP(D2813,MASTERLIST!$A:$E,3,FALSE))</f>
        <v/>
      </c>
      <c r="F2813" s="23" t="str">
        <f>IF(D2813="","",VLOOKUP(D2813,MASTERLIST!$A:$E,4,FALSE))</f>
        <v/>
      </c>
      <c r="G2813" s="23" t="str">
        <f>IF(D2813="","",VLOOKUP(D2813,MASTERLIST!$A:$E,5,FALSE))</f>
        <v/>
      </c>
      <c r="H2813" s="23" t="str">
        <f>IF(D2813="","",VLOOKUP(D2813,MASTERLIST!$A:$E,2,FALSE))</f>
        <v/>
      </c>
      <c r="I2813" s="42"/>
      <c r="J2813" s="42"/>
      <c r="K2813" s="42"/>
      <c r="L2813" s="41" t="str">
        <f t="shared" si="429"/>
        <v/>
      </c>
      <c r="M2813" s="41" t="str">
        <f t="shared" si="430"/>
        <v/>
      </c>
      <c r="N2813" s="22" t="str">
        <f t="shared" si="427"/>
        <v xml:space="preserve"> </v>
      </c>
      <c r="O2813" s="22" t="str">
        <f t="shared" si="426"/>
        <v/>
      </c>
      <c r="P2813" s="22" t="str">
        <f t="shared" si="428"/>
        <v/>
      </c>
      <c r="Q2813" s="22" t="str">
        <f t="shared" si="425"/>
        <v>D2</v>
      </c>
    </row>
    <row r="2814" spans="1:17" x14ac:dyDescent="0.25">
      <c r="A2814" s="125" t="str">
        <f t="shared" si="431"/>
        <v/>
      </c>
      <c r="B2814" s="123" t="str">
        <f t="shared" si="432"/>
        <v/>
      </c>
      <c r="C2814" s="125" t="str">
        <f t="shared" si="433"/>
        <v/>
      </c>
      <c r="D2814" s="42"/>
      <c r="E2814" s="23" t="str">
        <f>IF(D2814="","",VLOOKUP(D2814,MASTERLIST!$A:$E,3,FALSE))</f>
        <v/>
      </c>
      <c r="F2814" s="23" t="str">
        <f>IF(D2814="","",VLOOKUP(D2814,MASTERLIST!$A:$E,4,FALSE))</f>
        <v/>
      </c>
      <c r="G2814" s="23" t="str">
        <f>IF(D2814="","",VLOOKUP(D2814,MASTERLIST!$A:$E,5,FALSE))</f>
        <v/>
      </c>
      <c r="H2814" s="23" t="str">
        <f>IF(D2814="","",VLOOKUP(D2814,MASTERLIST!$A:$E,2,FALSE))</f>
        <v/>
      </c>
      <c r="I2814" s="42"/>
      <c r="J2814" s="42"/>
      <c r="K2814" s="42"/>
      <c r="L2814" s="41" t="str">
        <f t="shared" si="429"/>
        <v/>
      </c>
      <c r="M2814" s="41" t="str">
        <f t="shared" si="430"/>
        <v/>
      </c>
      <c r="N2814" s="22" t="str">
        <f t="shared" si="427"/>
        <v xml:space="preserve"> </v>
      </c>
      <c r="O2814" s="22" t="str">
        <f t="shared" si="426"/>
        <v/>
      </c>
      <c r="P2814" s="22" t="str">
        <f t="shared" si="428"/>
        <v/>
      </c>
      <c r="Q2814" s="22" t="str">
        <f t="shared" si="425"/>
        <v>D2</v>
      </c>
    </row>
    <row r="2815" spans="1:17" x14ac:dyDescent="0.25">
      <c r="A2815" s="125" t="str">
        <f t="shared" si="431"/>
        <v/>
      </c>
      <c r="B2815" s="123" t="str">
        <f t="shared" si="432"/>
        <v/>
      </c>
      <c r="C2815" s="125" t="str">
        <f t="shared" si="433"/>
        <v/>
      </c>
      <c r="D2815" s="42"/>
      <c r="E2815" s="23" t="str">
        <f>IF(D2815="","",VLOOKUP(D2815,MASTERLIST!$A:$E,3,FALSE))</f>
        <v/>
      </c>
      <c r="F2815" s="23" t="str">
        <f>IF(D2815="","",VLOOKUP(D2815,MASTERLIST!$A:$E,4,FALSE))</f>
        <v/>
      </c>
      <c r="G2815" s="23" t="str">
        <f>IF(D2815="","",VLOOKUP(D2815,MASTERLIST!$A:$E,5,FALSE))</f>
        <v/>
      </c>
      <c r="H2815" s="23" t="str">
        <f>IF(D2815="","",VLOOKUP(D2815,MASTERLIST!$A:$E,2,FALSE))</f>
        <v/>
      </c>
      <c r="I2815" s="42"/>
      <c r="J2815" s="42"/>
      <c r="K2815" s="42"/>
      <c r="L2815" s="41" t="str">
        <f t="shared" si="429"/>
        <v/>
      </c>
      <c r="M2815" s="41" t="str">
        <f t="shared" si="430"/>
        <v/>
      </c>
      <c r="N2815" s="22" t="str">
        <f t="shared" si="427"/>
        <v xml:space="preserve"> </v>
      </c>
      <c r="O2815" s="22" t="str">
        <f t="shared" si="426"/>
        <v/>
      </c>
      <c r="P2815" s="22" t="str">
        <f t="shared" si="428"/>
        <v/>
      </c>
      <c r="Q2815" s="22" t="str">
        <f t="shared" si="425"/>
        <v>D2</v>
      </c>
    </row>
    <row r="2816" spans="1:17" x14ac:dyDescent="0.25">
      <c r="A2816" s="125" t="str">
        <f t="shared" si="431"/>
        <v/>
      </c>
      <c r="B2816" s="123" t="str">
        <f t="shared" si="432"/>
        <v/>
      </c>
      <c r="C2816" s="125" t="str">
        <f t="shared" si="433"/>
        <v/>
      </c>
      <c r="D2816" s="42"/>
      <c r="E2816" s="23" t="str">
        <f>IF(D2816="","",VLOOKUP(D2816,MASTERLIST!$A:$E,3,FALSE))</f>
        <v/>
      </c>
      <c r="F2816" s="23" t="str">
        <f>IF(D2816="","",VLOOKUP(D2816,MASTERLIST!$A:$E,4,FALSE))</f>
        <v/>
      </c>
      <c r="G2816" s="23" t="str">
        <f>IF(D2816="","",VLOOKUP(D2816,MASTERLIST!$A:$E,5,FALSE))</f>
        <v/>
      </c>
      <c r="H2816" s="23" t="str">
        <f>IF(D2816="","",VLOOKUP(D2816,MASTERLIST!$A:$E,2,FALSE))</f>
        <v/>
      </c>
      <c r="I2816" s="42"/>
      <c r="J2816" s="42"/>
      <c r="K2816" s="42"/>
      <c r="L2816" s="41" t="str">
        <f t="shared" si="429"/>
        <v/>
      </c>
      <c r="M2816" s="41" t="str">
        <f t="shared" si="430"/>
        <v/>
      </c>
      <c r="N2816" s="22" t="str">
        <f t="shared" si="427"/>
        <v xml:space="preserve"> </v>
      </c>
      <c r="O2816" s="22" t="str">
        <f t="shared" si="426"/>
        <v/>
      </c>
      <c r="P2816" s="22" t="str">
        <f t="shared" si="428"/>
        <v/>
      </c>
      <c r="Q2816" s="22" t="str">
        <f t="shared" si="425"/>
        <v>D2</v>
      </c>
    </row>
    <row r="2817" spans="1:17" x14ac:dyDescent="0.25">
      <c r="A2817" s="125" t="str">
        <f t="shared" si="431"/>
        <v/>
      </c>
      <c r="B2817" s="123" t="str">
        <f t="shared" si="432"/>
        <v/>
      </c>
      <c r="C2817" s="125" t="str">
        <f t="shared" si="433"/>
        <v/>
      </c>
      <c r="D2817" s="42"/>
      <c r="E2817" s="23" t="str">
        <f>IF(D2817="","",VLOOKUP(D2817,MASTERLIST!$A:$E,3,FALSE))</f>
        <v/>
      </c>
      <c r="F2817" s="23" t="str">
        <f>IF(D2817="","",VLOOKUP(D2817,MASTERLIST!$A:$E,4,FALSE))</f>
        <v/>
      </c>
      <c r="G2817" s="23" t="str">
        <f>IF(D2817="","",VLOOKUP(D2817,MASTERLIST!$A:$E,5,FALSE))</f>
        <v/>
      </c>
      <c r="H2817" s="23" t="str">
        <f>IF(D2817="","",VLOOKUP(D2817,MASTERLIST!$A:$E,2,FALSE))</f>
        <v/>
      </c>
      <c r="I2817" s="42"/>
      <c r="J2817" s="42"/>
      <c r="K2817" s="42"/>
      <c r="L2817" s="41" t="str">
        <f t="shared" si="429"/>
        <v/>
      </c>
      <c r="M2817" s="41" t="str">
        <f t="shared" si="430"/>
        <v/>
      </c>
      <c r="N2817" s="22" t="str">
        <f t="shared" si="427"/>
        <v xml:space="preserve"> </v>
      </c>
      <c r="O2817" s="22" t="str">
        <f t="shared" si="426"/>
        <v/>
      </c>
      <c r="P2817" s="22" t="str">
        <f t="shared" si="428"/>
        <v/>
      </c>
      <c r="Q2817" s="22" t="str">
        <f t="shared" si="425"/>
        <v>D2</v>
      </c>
    </row>
    <row r="2818" spans="1:17" x14ac:dyDescent="0.25">
      <c r="A2818" s="125" t="str">
        <f t="shared" si="431"/>
        <v/>
      </c>
      <c r="B2818" s="123" t="str">
        <f t="shared" si="432"/>
        <v/>
      </c>
      <c r="C2818" s="125" t="str">
        <f t="shared" si="433"/>
        <v/>
      </c>
      <c r="D2818" s="42"/>
      <c r="E2818" s="23" t="str">
        <f>IF(D2818="","",VLOOKUP(D2818,MASTERLIST!$A:$E,3,FALSE))</f>
        <v/>
      </c>
      <c r="F2818" s="23" t="str">
        <f>IF(D2818="","",VLOOKUP(D2818,MASTERLIST!$A:$E,4,FALSE))</f>
        <v/>
      </c>
      <c r="G2818" s="23" t="str">
        <f>IF(D2818="","",VLOOKUP(D2818,MASTERLIST!$A:$E,5,FALSE))</f>
        <v/>
      </c>
      <c r="H2818" s="23" t="str">
        <f>IF(D2818="","",VLOOKUP(D2818,MASTERLIST!$A:$E,2,FALSE))</f>
        <v/>
      </c>
      <c r="I2818" s="42"/>
      <c r="J2818" s="42"/>
      <c r="K2818" s="42"/>
      <c r="L2818" s="41" t="str">
        <f t="shared" si="429"/>
        <v/>
      </c>
      <c r="M2818" s="41" t="str">
        <f t="shared" si="430"/>
        <v/>
      </c>
      <c r="N2818" s="22" t="str">
        <f t="shared" si="427"/>
        <v xml:space="preserve"> </v>
      </c>
      <c r="O2818" s="22" t="str">
        <f t="shared" si="426"/>
        <v/>
      </c>
      <c r="P2818" s="22" t="str">
        <f t="shared" si="428"/>
        <v/>
      </c>
      <c r="Q2818" s="22" t="str">
        <f t="shared" si="425"/>
        <v>D2</v>
      </c>
    </row>
    <row r="2819" spans="1:17" x14ac:dyDescent="0.25">
      <c r="A2819" s="125" t="str">
        <f t="shared" si="431"/>
        <v/>
      </c>
      <c r="B2819" s="123" t="str">
        <f t="shared" si="432"/>
        <v/>
      </c>
      <c r="C2819" s="125" t="str">
        <f t="shared" si="433"/>
        <v/>
      </c>
      <c r="D2819" s="42"/>
      <c r="E2819" s="23" t="str">
        <f>IF(D2819="","",VLOOKUP(D2819,MASTERLIST!$A:$E,3,FALSE))</f>
        <v/>
      </c>
      <c r="F2819" s="23" t="str">
        <f>IF(D2819="","",VLOOKUP(D2819,MASTERLIST!$A:$E,4,FALSE))</f>
        <v/>
      </c>
      <c r="G2819" s="23" t="str">
        <f>IF(D2819="","",VLOOKUP(D2819,MASTERLIST!$A:$E,5,FALSE))</f>
        <v/>
      </c>
      <c r="H2819" s="23" t="str">
        <f>IF(D2819="","",VLOOKUP(D2819,MASTERLIST!$A:$E,2,FALSE))</f>
        <v/>
      </c>
      <c r="I2819" s="42"/>
      <c r="J2819" s="42"/>
      <c r="K2819" s="42"/>
      <c r="L2819" s="41" t="str">
        <f t="shared" si="429"/>
        <v/>
      </c>
      <c r="M2819" s="41" t="str">
        <f t="shared" si="430"/>
        <v/>
      </c>
      <c r="N2819" s="22" t="str">
        <f t="shared" si="427"/>
        <v xml:space="preserve"> </v>
      </c>
      <c r="O2819" s="22" t="str">
        <f t="shared" si="426"/>
        <v/>
      </c>
      <c r="P2819" s="22" t="str">
        <f t="shared" si="428"/>
        <v/>
      </c>
      <c r="Q2819" s="22" t="str">
        <f t="shared" ref="Q2819:Q2882" si="434">IF(A2819="","D2",RIGHT(A2819,2))</f>
        <v>D2</v>
      </c>
    </row>
    <row r="2820" spans="1:17" x14ac:dyDescent="0.25">
      <c r="A2820" s="125" t="str">
        <f t="shared" si="431"/>
        <v/>
      </c>
      <c r="B2820" s="123" t="str">
        <f t="shared" si="432"/>
        <v/>
      </c>
      <c r="C2820" s="125" t="str">
        <f t="shared" si="433"/>
        <v/>
      </c>
      <c r="D2820" s="42"/>
      <c r="E2820" s="23" t="str">
        <f>IF(D2820="","",VLOOKUP(D2820,MASTERLIST!$A:$E,3,FALSE))</f>
        <v/>
      </c>
      <c r="F2820" s="23" t="str">
        <f>IF(D2820="","",VLOOKUP(D2820,MASTERLIST!$A:$E,4,FALSE))</f>
        <v/>
      </c>
      <c r="G2820" s="23" t="str">
        <f>IF(D2820="","",VLOOKUP(D2820,MASTERLIST!$A:$E,5,FALSE))</f>
        <v/>
      </c>
      <c r="H2820" s="23" t="str">
        <f>IF(D2820="","",VLOOKUP(D2820,MASTERLIST!$A:$E,2,FALSE))</f>
        <v/>
      </c>
      <c r="I2820" s="42"/>
      <c r="J2820" s="42"/>
      <c r="K2820" s="42"/>
      <c r="L2820" s="41" t="str">
        <f t="shared" si="429"/>
        <v/>
      </c>
      <c r="M2820" s="41" t="str">
        <f t="shared" si="430"/>
        <v/>
      </c>
      <c r="N2820" s="22" t="str">
        <f t="shared" si="427"/>
        <v xml:space="preserve"> </v>
      </c>
      <c r="O2820" s="22" t="str">
        <f t="shared" si="426"/>
        <v/>
      </c>
      <c r="P2820" s="22" t="str">
        <f t="shared" si="428"/>
        <v/>
      </c>
      <c r="Q2820" s="22" t="str">
        <f t="shared" si="434"/>
        <v>D2</v>
      </c>
    </row>
    <row r="2821" spans="1:17" x14ac:dyDescent="0.25">
      <c r="A2821" s="125" t="str">
        <f t="shared" si="431"/>
        <v/>
      </c>
      <c r="B2821" s="123" t="str">
        <f t="shared" si="432"/>
        <v/>
      </c>
      <c r="C2821" s="125" t="str">
        <f t="shared" si="433"/>
        <v/>
      </c>
      <c r="D2821" s="42"/>
      <c r="E2821" s="23" t="str">
        <f>IF(D2821="","",VLOOKUP(D2821,MASTERLIST!$A:$E,3,FALSE))</f>
        <v/>
      </c>
      <c r="F2821" s="23" t="str">
        <f>IF(D2821="","",VLOOKUP(D2821,MASTERLIST!$A:$E,4,FALSE))</f>
        <v/>
      </c>
      <c r="G2821" s="23" t="str">
        <f>IF(D2821="","",VLOOKUP(D2821,MASTERLIST!$A:$E,5,FALSE))</f>
        <v/>
      </c>
      <c r="H2821" s="23" t="str">
        <f>IF(D2821="","",VLOOKUP(D2821,MASTERLIST!$A:$E,2,FALSE))</f>
        <v/>
      </c>
      <c r="I2821" s="42"/>
      <c r="J2821" s="42"/>
      <c r="K2821" s="42"/>
      <c r="L2821" s="41" t="str">
        <f t="shared" si="429"/>
        <v/>
      </c>
      <c r="M2821" s="41" t="str">
        <f t="shared" si="430"/>
        <v/>
      </c>
      <c r="N2821" s="22" t="str">
        <f t="shared" si="427"/>
        <v xml:space="preserve"> </v>
      </c>
      <c r="O2821" s="22" t="str">
        <f t="shared" si="426"/>
        <v/>
      </c>
      <c r="P2821" s="22" t="str">
        <f t="shared" si="428"/>
        <v/>
      </c>
      <c r="Q2821" s="22" t="str">
        <f t="shared" si="434"/>
        <v>D2</v>
      </c>
    </row>
    <row r="2822" spans="1:17" x14ac:dyDescent="0.25">
      <c r="A2822" s="125" t="str">
        <f t="shared" si="431"/>
        <v/>
      </c>
      <c r="B2822" s="123" t="str">
        <f t="shared" si="432"/>
        <v/>
      </c>
      <c r="C2822" s="125" t="str">
        <f t="shared" si="433"/>
        <v/>
      </c>
      <c r="D2822" s="42"/>
      <c r="E2822" s="23" t="str">
        <f>IF(D2822="","",VLOOKUP(D2822,MASTERLIST!$A:$E,3,FALSE))</f>
        <v/>
      </c>
      <c r="F2822" s="23" t="str">
        <f>IF(D2822="","",VLOOKUP(D2822,MASTERLIST!$A:$E,4,FALSE))</f>
        <v/>
      </c>
      <c r="G2822" s="23" t="str">
        <f>IF(D2822="","",VLOOKUP(D2822,MASTERLIST!$A:$E,5,FALSE))</f>
        <v/>
      </c>
      <c r="H2822" s="23" t="str">
        <f>IF(D2822="","",VLOOKUP(D2822,MASTERLIST!$A:$E,2,FALSE))</f>
        <v/>
      </c>
      <c r="I2822" s="42"/>
      <c r="J2822" s="42"/>
      <c r="K2822" s="42"/>
      <c r="L2822" s="41" t="str">
        <f t="shared" si="429"/>
        <v/>
      </c>
      <c r="M2822" s="41" t="str">
        <f t="shared" si="430"/>
        <v/>
      </c>
      <c r="N2822" s="22" t="str">
        <f t="shared" si="427"/>
        <v xml:space="preserve"> </v>
      </c>
      <c r="O2822" s="22" t="str">
        <f t="shared" si="426"/>
        <v/>
      </c>
      <c r="P2822" s="22" t="str">
        <f t="shared" si="428"/>
        <v/>
      </c>
      <c r="Q2822" s="22" t="str">
        <f t="shared" si="434"/>
        <v>D2</v>
      </c>
    </row>
    <row r="2823" spans="1:17" x14ac:dyDescent="0.25">
      <c r="A2823" s="125" t="str">
        <f t="shared" si="431"/>
        <v/>
      </c>
      <c r="B2823" s="123" t="str">
        <f t="shared" si="432"/>
        <v/>
      </c>
      <c r="C2823" s="125" t="str">
        <f t="shared" si="433"/>
        <v/>
      </c>
      <c r="D2823" s="42"/>
      <c r="E2823" s="23" t="str">
        <f>IF(D2823="","",VLOOKUP(D2823,MASTERLIST!$A:$E,3,FALSE))</f>
        <v/>
      </c>
      <c r="F2823" s="23" t="str">
        <f>IF(D2823="","",VLOOKUP(D2823,MASTERLIST!$A:$E,4,FALSE))</f>
        <v/>
      </c>
      <c r="G2823" s="23" t="str">
        <f>IF(D2823="","",VLOOKUP(D2823,MASTERLIST!$A:$E,5,FALSE))</f>
        <v/>
      </c>
      <c r="H2823" s="23" t="str">
        <f>IF(D2823="","",VLOOKUP(D2823,MASTERLIST!$A:$E,2,FALSE))</f>
        <v/>
      </c>
      <c r="I2823" s="42"/>
      <c r="J2823" s="42"/>
      <c r="K2823" s="42"/>
      <c r="L2823" s="41" t="str">
        <f t="shared" si="429"/>
        <v/>
      </c>
      <c r="M2823" s="41" t="str">
        <f t="shared" si="430"/>
        <v/>
      </c>
      <c r="N2823" s="22" t="str">
        <f t="shared" si="427"/>
        <v xml:space="preserve"> </v>
      </c>
      <c r="O2823" s="22" t="str">
        <f t="shared" si="426"/>
        <v/>
      </c>
      <c r="P2823" s="22" t="str">
        <f t="shared" si="428"/>
        <v/>
      </c>
      <c r="Q2823" s="22" t="str">
        <f t="shared" si="434"/>
        <v>D2</v>
      </c>
    </row>
    <row r="2824" spans="1:17" x14ac:dyDescent="0.25">
      <c r="A2824" s="125" t="str">
        <f t="shared" si="431"/>
        <v/>
      </c>
      <c r="B2824" s="123" t="str">
        <f t="shared" si="432"/>
        <v/>
      </c>
      <c r="C2824" s="125" t="str">
        <f t="shared" si="433"/>
        <v/>
      </c>
      <c r="D2824" s="42"/>
      <c r="E2824" s="23" t="str">
        <f>IF(D2824="","",VLOOKUP(D2824,MASTERLIST!$A:$E,3,FALSE))</f>
        <v/>
      </c>
      <c r="F2824" s="23" t="str">
        <f>IF(D2824="","",VLOOKUP(D2824,MASTERLIST!$A:$E,4,FALSE))</f>
        <v/>
      </c>
      <c r="G2824" s="23" t="str">
        <f>IF(D2824="","",VLOOKUP(D2824,MASTERLIST!$A:$E,5,FALSE))</f>
        <v/>
      </c>
      <c r="H2824" s="23" t="str">
        <f>IF(D2824="","",VLOOKUP(D2824,MASTERLIST!$A:$E,2,FALSE))</f>
        <v/>
      </c>
      <c r="I2824" s="42"/>
      <c r="J2824" s="42"/>
      <c r="K2824" s="42"/>
      <c r="L2824" s="41" t="str">
        <f t="shared" si="429"/>
        <v/>
      </c>
      <c r="M2824" s="41" t="str">
        <f t="shared" si="430"/>
        <v/>
      </c>
      <c r="N2824" s="22" t="str">
        <f t="shared" si="427"/>
        <v xml:space="preserve"> </v>
      </c>
      <c r="O2824" s="22" t="str">
        <f t="shared" si="426"/>
        <v/>
      </c>
      <c r="P2824" s="22" t="str">
        <f t="shared" si="428"/>
        <v/>
      </c>
      <c r="Q2824" s="22" t="str">
        <f t="shared" si="434"/>
        <v>D2</v>
      </c>
    </row>
    <row r="2825" spans="1:17" x14ac:dyDescent="0.25">
      <c r="A2825" s="125" t="str">
        <f t="shared" si="431"/>
        <v/>
      </c>
      <c r="B2825" s="123" t="str">
        <f t="shared" si="432"/>
        <v/>
      </c>
      <c r="C2825" s="125" t="str">
        <f t="shared" si="433"/>
        <v/>
      </c>
      <c r="D2825" s="42"/>
      <c r="E2825" s="23" t="str">
        <f>IF(D2825="","",VLOOKUP(D2825,MASTERLIST!$A:$E,3,FALSE))</f>
        <v/>
      </c>
      <c r="F2825" s="23" t="str">
        <f>IF(D2825="","",VLOOKUP(D2825,MASTERLIST!$A:$E,4,FALSE))</f>
        <v/>
      </c>
      <c r="G2825" s="23" t="str">
        <f>IF(D2825="","",VLOOKUP(D2825,MASTERLIST!$A:$E,5,FALSE))</f>
        <v/>
      </c>
      <c r="H2825" s="23" t="str">
        <f>IF(D2825="","",VLOOKUP(D2825,MASTERLIST!$A:$E,2,FALSE))</f>
        <v/>
      </c>
      <c r="I2825" s="42"/>
      <c r="J2825" s="42"/>
      <c r="K2825" s="42"/>
      <c r="L2825" s="41" t="str">
        <f t="shared" si="429"/>
        <v/>
      </c>
      <c r="M2825" s="41" t="str">
        <f t="shared" si="430"/>
        <v/>
      </c>
      <c r="N2825" s="22" t="str">
        <f t="shared" si="427"/>
        <v xml:space="preserve"> </v>
      </c>
      <c r="O2825" s="22" t="str">
        <f t="shared" si="426"/>
        <v/>
      </c>
      <c r="P2825" s="22" t="str">
        <f t="shared" si="428"/>
        <v/>
      </c>
      <c r="Q2825" s="22" t="str">
        <f t="shared" si="434"/>
        <v>D2</v>
      </c>
    </row>
    <row r="2826" spans="1:17" x14ac:dyDescent="0.25">
      <c r="A2826" s="125" t="str">
        <f t="shared" si="431"/>
        <v/>
      </c>
      <c r="B2826" s="123" t="str">
        <f t="shared" si="432"/>
        <v/>
      </c>
      <c r="C2826" s="125" t="str">
        <f t="shared" si="433"/>
        <v/>
      </c>
      <c r="D2826" s="42"/>
      <c r="E2826" s="23" t="str">
        <f>IF(D2826="","",VLOOKUP(D2826,MASTERLIST!$A:$E,3,FALSE))</f>
        <v/>
      </c>
      <c r="F2826" s="23" t="str">
        <f>IF(D2826="","",VLOOKUP(D2826,MASTERLIST!$A:$E,4,FALSE))</f>
        <v/>
      </c>
      <c r="G2826" s="23" t="str">
        <f>IF(D2826="","",VLOOKUP(D2826,MASTERLIST!$A:$E,5,FALSE))</f>
        <v/>
      </c>
      <c r="H2826" s="23" t="str">
        <f>IF(D2826="","",VLOOKUP(D2826,MASTERLIST!$A:$E,2,FALSE))</f>
        <v/>
      </c>
      <c r="I2826" s="42"/>
      <c r="J2826" s="42"/>
      <c r="K2826" s="42"/>
      <c r="L2826" s="41" t="str">
        <f t="shared" si="429"/>
        <v/>
      </c>
      <c r="M2826" s="41" t="str">
        <f t="shared" si="430"/>
        <v/>
      </c>
      <c r="N2826" s="22" t="str">
        <f t="shared" si="427"/>
        <v xml:space="preserve"> </v>
      </c>
      <c r="O2826" s="22" t="str">
        <f t="shared" si="426"/>
        <v/>
      </c>
      <c r="P2826" s="22" t="str">
        <f t="shared" si="428"/>
        <v/>
      </c>
      <c r="Q2826" s="22" t="str">
        <f t="shared" si="434"/>
        <v>D2</v>
      </c>
    </row>
    <row r="2827" spans="1:17" x14ac:dyDescent="0.25">
      <c r="A2827" s="125" t="str">
        <f t="shared" si="431"/>
        <v/>
      </c>
      <c r="B2827" s="123" t="str">
        <f t="shared" si="432"/>
        <v/>
      </c>
      <c r="C2827" s="125" t="str">
        <f t="shared" si="433"/>
        <v/>
      </c>
      <c r="D2827" s="42"/>
      <c r="E2827" s="23" t="str">
        <f>IF(D2827="","",VLOOKUP(D2827,MASTERLIST!$A:$E,3,FALSE))</f>
        <v/>
      </c>
      <c r="F2827" s="23" t="str">
        <f>IF(D2827="","",VLOOKUP(D2827,MASTERLIST!$A:$E,4,FALSE))</f>
        <v/>
      </c>
      <c r="G2827" s="23" t="str">
        <f>IF(D2827="","",VLOOKUP(D2827,MASTERLIST!$A:$E,5,FALSE))</f>
        <v/>
      </c>
      <c r="H2827" s="23" t="str">
        <f>IF(D2827="","",VLOOKUP(D2827,MASTERLIST!$A:$E,2,FALSE))</f>
        <v/>
      </c>
      <c r="I2827" s="42"/>
      <c r="J2827" s="42"/>
      <c r="K2827" s="42"/>
      <c r="L2827" s="41" t="str">
        <f t="shared" si="429"/>
        <v/>
      </c>
      <c r="M2827" s="41" t="str">
        <f t="shared" si="430"/>
        <v/>
      </c>
      <c r="N2827" s="22" t="str">
        <f t="shared" si="427"/>
        <v xml:space="preserve"> </v>
      </c>
      <c r="O2827" s="22" t="str">
        <f t="shared" si="426"/>
        <v/>
      </c>
      <c r="P2827" s="22" t="str">
        <f t="shared" si="428"/>
        <v/>
      </c>
      <c r="Q2827" s="22" t="str">
        <f t="shared" si="434"/>
        <v>D2</v>
      </c>
    </row>
    <row r="2828" spans="1:17" x14ac:dyDescent="0.25">
      <c r="A2828" s="125" t="str">
        <f t="shared" si="431"/>
        <v/>
      </c>
      <c r="B2828" s="123" t="str">
        <f t="shared" si="432"/>
        <v/>
      </c>
      <c r="C2828" s="125" t="str">
        <f t="shared" si="433"/>
        <v/>
      </c>
      <c r="D2828" s="42"/>
      <c r="E2828" s="23" t="str">
        <f>IF(D2828="","",VLOOKUP(D2828,MASTERLIST!$A:$E,3,FALSE))</f>
        <v/>
      </c>
      <c r="F2828" s="23" t="str">
        <f>IF(D2828="","",VLOOKUP(D2828,MASTERLIST!$A:$E,4,FALSE))</f>
        <v/>
      </c>
      <c r="G2828" s="23" t="str">
        <f>IF(D2828="","",VLOOKUP(D2828,MASTERLIST!$A:$E,5,FALSE))</f>
        <v/>
      </c>
      <c r="H2828" s="23" t="str">
        <f>IF(D2828="","",VLOOKUP(D2828,MASTERLIST!$A:$E,2,FALSE))</f>
        <v/>
      </c>
      <c r="I2828" s="42"/>
      <c r="J2828" s="42"/>
      <c r="K2828" s="42"/>
      <c r="L2828" s="41" t="str">
        <f t="shared" si="429"/>
        <v/>
      </c>
      <c r="M2828" s="41" t="str">
        <f t="shared" si="430"/>
        <v/>
      </c>
      <c r="N2828" s="22" t="str">
        <f t="shared" si="427"/>
        <v xml:space="preserve"> </v>
      </c>
      <c r="O2828" s="22" t="str">
        <f t="shared" si="426"/>
        <v/>
      </c>
      <c r="P2828" s="22" t="str">
        <f t="shared" si="428"/>
        <v/>
      </c>
      <c r="Q2828" s="22" t="str">
        <f t="shared" si="434"/>
        <v>D2</v>
      </c>
    </row>
    <row r="2829" spans="1:17" x14ac:dyDescent="0.25">
      <c r="A2829" s="125" t="str">
        <f t="shared" si="431"/>
        <v/>
      </c>
      <c r="B2829" s="123" t="str">
        <f t="shared" si="432"/>
        <v/>
      </c>
      <c r="C2829" s="125" t="str">
        <f t="shared" si="433"/>
        <v/>
      </c>
      <c r="D2829" s="42"/>
      <c r="E2829" s="23" t="str">
        <f>IF(D2829="","",VLOOKUP(D2829,MASTERLIST!$A:$E,3,FALSE))</f>
        <v/>
      </c>
      <c r="F2829" s="23" t="str">
        <f>IF(D2829="","",VLOOKUP(D2829,MASTERLIST!$A:$E,4,FALSE))</f>
        <v/>
      </c>
      <c r="G2829" s="23" t="str">
        <f>IF(D2829="","",VLOOKUP(D2829,MASTERLIST!$A:$E,5,FALSE))</f>
        <v/>
      </c>
      <c r="H2829" s="23" t="str">
        <f>IF(D2829="","",VLOOKUP(D2829,MASTERLIST!$A:$E,2,FALSE))</f>
        <v/>
      </c>
      <c r="I2829" s="42"/>
      <c r="J2829" s="42"/>
      <c r="K2829" s="42"/>
      <c r="L2829" s="41" t="str">
        <f t="shared" si="429"/>
        <v/>
      </c>
      <c r="M2829" s="41" t="str">
        <f t="shared" si="430"/>
        <v/>
      </c>
      <c r="N2829" s="22" t="str">
        <f t="shared" si="427"/>
        <v xml:space="preserve"> </v>
      </c>
      <c r="O2829" s="22" t="str">
        <f t="shared" si="426"/>
        <v/>
      </c>
      <c r="P2829" s="22" t="str">
        <f t="shared" si="428"/>
        <v/>
      </c>
      <c r="Q2829" s="22" t="str">
        <f t="shared" si="434"/>
        <v>D2</v>
      </c>
    </row>
    <row r="2830" spans="1:17" x14ac:dyDescent="0.25">
      <c r="A2830" s="125" t="str">
        <f t="shared" si="431"/>
        <v/>
      </c>
      <c r="B2830" s="123" t="str">
        <f t="shared" si="432"/>
        <v/>
      </c>
      <c r="C2830" s="125" t="str">
        <f t="shared" si="433"/>
        <v/>
      </c>
      <c r="D2830" s="42"/>
      <c r="E2830" s="23" t="str">
        <f>IF(D2830="","",VLOOKUP(D2830,MASTERLIST!$A:$E,3,FALSE))</f>
        <v/>
      </c>
      <c r="F2830" s="23" t="str">
        <f>IF(D2830="","",VLOOKUP(D2830,MASTERLIST!$A:$E,4,FALSE))</f>
        <v/>
      </c>
      <c r="G2830" s="23" t="str">
        <f>IF(D2830="","",VLOOKUP(D2830,MASTERLIST!$A:$E,5,FALSE))</f>
        <v/>
      </c>
      <c r="H2830" s="23" t="str">
        <f>IF(D2830="","",VLOOKUP(D2830,MASTERLIST!$A:$E,2,FALSE))</f>
        <v/>
      </c>
      <c r="I2830" s="42"/>
      <c r="J2830" s="42"/>
      <c r="K2830" s="42"/>
      <c r="L2830" s="41" t="str">
        <f t="shared" si="429"/>
        <v/>
      </c>
      <c r="M2830" s="41" t="str">
        <f t="shared" si="430"/>
        <v/>
      </c>
      <c r="N2830" s="22" t="str">
        <f t="shared" si="427"/>
        <v xml:space="preserve"> </v>
      </c>
      <c r="O2830" s="22" t="str">
        <f t="shared" si="426"/>
        <v/>
      </c>
      <c r="P2830" s="22" t="str">
        <f t="shared" si="428"/>
        <v/>
      </c>
      <c r="Q2830" s="22" t="str">
        <f t="shared" si="434"/>
        <v>D2</v>
      </c>
    </row>
    <row r="2831" spans="1:17" x14ac:dyDescent="0.25">
      <c r="A2831" s="125" t="str">
        <f t="shared" si="431"/>
        <v/>
      </c>
      <c r="B2831" s="123" t="str">
        <f t="shared" si="432"/>
        <v/>
      </c>
      <c r="C2831" s="125" t="str">
        <f t="shared" si="433"/>
        <v/>
      </c>
      <c r="D2831" s="42"/>
      <c r="E2831" s="23" t="str">
        <f>IF(D2831="","",VLOOKUP(D2831,MASTERLIST!$A:$E,3,FALSE))</f>
        <v/>
      </c>
      <c r="F2831" s="23" t="str">
        <f>IF(D2831="","",VLOOKUP(D2831,MASTERLIST!$A:$E,4,FALSE))</f>
        <v/>
      </c>
      <c r="G2831" s="23" t="str">
        <f>IF(D2831="","",VLOOKUP(D2831,MASTERLIST!$A:$E,5,FALSE))</f>
        <v/>
      </c>
      <c r="H2831" s="23" t="str">
        <f>IF(D2831="","",VLOOKUP(D2831,MASTERLIST!$A:$E,2,FALSE))</f>
        <v/>
      </c>
      <c r="I2831" s="42"/>
      <c r="J2831" s="42"/>
      <c r="K2831" s="42"/>
      <c r="L2831" s="41" t="str">
        <f t="shared" si="429"/>
        <v/>
      </c>
      <c r="M2831" s="41" t="str">
        <f t="shared" si="430"/>
        <v/>
      </c>
      <c r="N2831" s="22" t="str">
        <f t="shared" si="427"/>
        <v xml:space="preserve"> </v>
      </c>
      <c r="O2831" s="22" t="str">
        <f t="shared" si="426"/>
        <v/>
      </c>
      <c r="P2831" s="22" t="str">
        <f t="shared" si="428"/>
        <v/>
      </c>
      <c r="Q2831" s="22" t="str">
        <f t="shared" si="434"/>
        <v>D2</v>
      </c>
    </row>
    <row r="2832" spans="1:17" x14ac:dyDescent="0.25">
      <c r="A2832" s="125" t="str">
        <f t="shared" si="431"/>
        <v/>
      </c>
      <c r="B2832" s="123" t="str">
        <f t="shared" si="432"/>
        <v/>
      </c>
      <c r="C2832" s="125" t="str">
        <f t="shared" si="433"/>
        <v/>
      </c>
      <c r="D2832" s="42"/>
      <c r="E2832" s="23" t="str">
        <f>IF(D2832="","",VLOOKUP(D2832,MASTERLIST!$A:$E,3,FALSE))</f>
        <v/>
      </c>
      <c r="F2832" s="23" t="str">
        <f>IF(D2832="","",VLOOKUP(D2832,MASTERLIST!$A:$E,4,FALSE))</f>
        <v/>
      </c>
      <c r="G2832" s="23" t="str">
        <f>IF(D2832="","",VLOOKUP(D2832,MASTERLIST!$A:$E,5,FALSE))</f>
        <v/>
      </c>
      <c r="H2832" s="23" t="str">
        <f>IF(D2832="","",VLOOKUP(D2832,MASTERLIST!$A:$E,2,FALSE))</f>
        <v/>
      </c>
      <c r="I2832" s="42"/>
      <c r="J2832" s="42"/>
      <c r="K2832" s="42"/>
      <c r="L2832" s="41" t="str">
        <f t="shared" si="429"/>
        <v/>
      </c>
      <c r="M2832" s="41" t="str">
        <f t="shared" si="430"/>
        <v/>
      </c>
      <c r="N2832" s="22" t="str">
        <f t="shared" si="427"/>
        <v xml:space="preserve"> </v>
      </c>
      <c r="O2832" s="22" t="str">
        <f t="shared" si="426"/>
        <v/>
      </c>
      <c r="P2832" s="22" t="str">
        <f t="shared" si="428"/>
        <v/>
      </c>
      <c r="Q2832" s="22" t="str">
        <f t="shared" si="434"/>
        <v>D2</v>
      </c>
    </row>
    <row r="2833" spans="1:17" x14ac:dyDescent="0.25">
      <c r="A2833" s="125" t="str">
        <f t="shared" si="431"/>
        <v/>
      </c>
      <c r="B2833" s="123" t="str">
        <f t="shared" si="432"/>
        <v/>
      </c>
      <c r="C2833" s="125" t="str">
        <f t="shared" si="433"/>
        <v/>
      </c>
      <c r="D2833" s="42"/>
      <c r="E2833" s="23" t="str">
        <f>IF(D2833="","",VLOOKUP(D2833,MASTERLIST!$A:$E,3,FALSE))</f>
        <v/>
      </c>
      <c r="F2833" s="23" t="str">
        <f>IF(D2833="","",VLOOKUP(D2833,MASTERLIST!$A:$E,4,FALSE))</f>
        <v/>
      </c>
      <c r="G2833" s="23" t="str">
        <f>IF(D2833="","",VLOOKUP(D2833,MASTERLIST!$A:$E,5,FALSE))</f>
        <v/>
      </c>
      <c r="H2833" s="23" t="str">
        <f>IF(D2833="","",VLOOKUP(D2833,MASTERLIST!$A:$E,2,FALSE))</f>
        <v/>
      </c>
      <c r="I2833" s="42"/>
      <c r="J2833" s="42"/>
      <c r="K2833" s="42"/>
      <c r="L2833" s="41" t="str">
        <f t="shared" si="429"/>
        <v/>
      </c>
      <c r="M2833" s="41" t="str">
        <f t="shared" si="430"/>
        <v/>
      </c>
      <c r="N2833" s="22" t="str">
        <f t="shared" si="427"/>
        <v xml:space="preserve"> </v>
      </c>
      <c r="O2833" s="22" t="str">
        <f t="shared" si="426"/>
        <v/>
      </c>
      <c r="P2833" s="22" t="str">
        <f t="shared" si="428"/>
        <v/>
      </c>
      <c r="Q2833" s="22" t="str">
        <f t="shared" si="434"/>
        <v>D2</v>
      </c>
    </row>
    <row r="2834" spans="1:17" x14ac:dyDescent="0.25">
      <c r="A2834" s="125" t="str">
        <f t="shared" si="431"/>
        <v/>
      </c>
      <c r="B2834" s="123" t="str">
        <f t="shared" si="432"/>
        <v/>
      </c>
      <c r="C2834" s="125" t="str">
        <f t="shared" si="433"/>
        <v/>
      </c>
      <c r="D2834" s="42"/>
      <c r="E2834" s="23" t="str">
        <f>IF(D2834="","",VLOOKUP(D2834,MASTERLIST!$A:$E,3,FALSE))</f>
        <v/>
      </c>
      <c r="F2834" s="23" t="str">
        <f>IF(D2834="","",VLOOKUP(D2834,MASTERLIST!$A:$E,4,FALSE))</f>
        <v/>
      </c>
      <c r="G2834" s="23" t="str">
        <f>IF(D2834="","",VLOOKUP(D2834,MASTERLIST!$A:$E,5,FALSE))</f>
        <v/>
      </c>
      <c r="H2834" s="23" t="str">
        <f>IF(D2834="","",VLOOKUP(D2834,MASTERLIST!$A:$E,2,FALSE))</f>
        <v/>
      </c>
      <c r="I2834" s="42"/>
      <c r="J2834" s="42"/>
      <c r="K2834" s="42"/>
      <c r="L2834" s="41" t="str">
        <f t="shared" si="429"/>
        <v/>
      </c>
      <c r="M2834" s="41" t="str">
        <f t="shared" si="430"/>
        <v/>
      </c>
      <c r="N2834" s="22" t="str">
        <f t="shared" si="427"/>
        <v xml:space="preserve"> </v>
      </c>
      <c r="O2834" s="22" t="str">
        <f t="shared" si="426"/>
        <v/>
      </c>
      <c r="P2834" s="22" t="str">
        <f t="shared" si="428"/>
        <v/>
      </c>
      <c r="Q2834" s="22" t="str">
        <f t="shared" si="434"/>
        <v>D2</v>
      </c>
    </row>
    <row r="2835" spans="1:17" x14ac:dyDescent="0.25">
      <c r="A2835" s="125" t="str">
        <f t="shared" si="431"/>
        <v/>
      </c>
      <c r="B2835" s="123" t="str">
        <f t="shared" si="432"/>
        <v/>
      </c>
      <c r="C2835" s="125" t="str">
        <f t="shared" si="433"/>
        <v/>
      </c>
      <c r="D2835" s="42"/>
      <c r="E2835" s="23" t="str">
        <f>IF(D2835="","",VLOOKUP(D2835,MASTERLIST!$A:$E,3,FALSE))</f>
        <v/>
      </c>
      <c r="F2835" s="23" t="str">
        <f>IF(D2835="","",VLOOKUP(D2835,MASTERLIST!$A:$E,4,FALSE))</f>
        <v/>
      </c>
      <c r="G2835" s="23" t="str">
        <f>IF(D2835="","",VLOOKUP(D2835,MASTERLIST!$A:$E,5,FALSE))</f>
        <v/>
      </c>
      <c r="H2835" s="23" t="str">
        <f>IF(D2835="","",VLOOKUP(D2835,MASTERLIST!$A:$E,2,FALSE))</f>
        <v/>
      </c>
      <c r="I2835" s="42"/>
      <c r="J2835" s="42"/>
      <c r="K2835" s="42"/>
      <c r="L2835" s="41" t="str">
        <f t="shared" si="429"/>
        <v/>
      </c>
      <c r="M2835" s="41" t="str">
        <f t="shared" si="430"/>
        <v/>
      </c>
      <c r="N2835" s="22" t="str">
        <f t="shared" si="427"/>
        <v xml:space="preserve"> </v>
      </c>
      <c r="O2835" s="22" t="str">
        <f t="shared" ref="O2835:O2898" si="435">IFERROR(VLOOKUP(G2835,$R$2:$S$15,2,),"")</f>
        <v/>
      </c>
      <c r="P2835" s="22" t="str">
        <f t="shared" si="428"/>
        <v/>
      </c>
      <c r="Q2835" s="22" t="str">
        <f t="shared" si="434"/>
        <v>D2</v>
      </c>
    </row>
    <row r="2836" spans="1:17" x14ac:dyDescent="0.25">
      <c r="A2836" s="125" t="str">
        <f t="shared" si="431"/>
        <v/>
      </c>
      <c r="B2836" s="123" t="str">
        <f t="shared" si="432"/>
        <v/>
      </c>
      <c r="C2836" s="125" t="str">
        <f t="shared" si="433"/>
        <v/>
      </c>
      <c r="D2836" s="42"/>
      <c r="E2836" s="23" t="str">
        <f>IF(D2836="","",VLOOKUP(D2836,MASTERLIST!$A:$E,3,FALSE))</f>
        <v/>
      </c>
      <c r="F2836" s="23" t="str">
        <f>IF(D2836="","",VLOOKUP(D2836,MASTERLIST!$A:$E,4,FALSE))</f>
        <v/>
      </c>
      <c r="G2836" s="23" t="str">
        <f>IF(D2836="","",VLOOKUP(D2836,MASTERLIST!$A:$E,5,FALSE))</f>
        <v/>
      </c>
      <c r="H2836" s="23" t="str">
        <f>IF(D2836="","",VLOOKUP(D2836,MASTERLIST!$A:$E,2,FALSE))</f>
        <v/>
      </c>
      <c r="I2836" s="42"/>
      <c r="J2836" s="42"/>
      <c r="K2836" s="42"/>
      <c r="L2836" s="41" t="str">
        <f t="shared" si="429"/>
        <v/>
      </c>
      <c r="M2836" s="41" t="str">
        <f t="shared" si="430"/>
        <v/>
      </c>
      <c r="N2836" s="22" t="str">
        <f t="shared" si="427"/>
        <v xml:space="preserve"> </v>
      </c>
      <c r="O2836" s="22" t="str">
        <f t="shared" si="435"/>
        <v/>
      </c>
      <c r="P2836" s="22" t="str">
        <f t="shared" si="428"/>
        <v/>
      </c>
      <c r="Q2836" s="22" t="str">
        <f t="shared" si="434"/>
        <v>D2</v>
      </c>
    </row>
    <row r="2837" spans="1:17" x14ac:dyDescent="0.25">
      <c r="A2837" s="125" t="str">
        <f t="shared" si="431"/>
        <v/>
      </c>
      <c r="B2837" s="123" t="str">
        <f t="shared" si="432"/>
        <v/>
      </c>
      <c r="C2837" s="125" t="str">
        <f t="shared" si="433"/>
        <v/>
      </c>
      <c r="D2837" s="42"/>
      <c r="E2837" s="23" t="str">
        <f>IF(D2837="","",VLOOKUP(D2837,MASTERLIST!$A:$E,3,FALSE))</f>
        <v/>
      </c>
      <c r="F2837" s="23" t="str">
        <f>IF(D2837="","",VLOOKUP(D2837,MASTERLIST!$A:$E,4,FALSE))</f>
        <v/>
      </c>
      <c r="G2837" s="23" t="str">
        <f>IF(D2837="","",VLOOKUP(D2837,MASTERLIST!$A:$E,5,FALSE))</f>
        <v/>
      </c>
      <c r="H2837" s="23" t="str">
        <f>IF(D2837="","",VLOOKUP(D2837,MASTERLIST!$A:$E,2,FALSE))</f>
        <v/>
      </c>
      <c r="I2837" s="42"/>
      <c r="J2837" s="42"/>
      <c r="K2837" s="42"/>
      <c r="L2837" s="41" t="str">
        <f t="shared" si="429"/>
        <v/>
      </c>
      <c r="M2837" s="41" t="str">
        <f t="shared" si="430"/>
        <v/>
      </c>
      <c r="N2837" s="22" t="str">
        <f t="shared" si="427"/>
        <v xml:space="preserve"> </v>
      </c>
      <c r="O2837" s="22" t="str">
        <f t="shared" si="435"/>
        <v/>
      </c>
      <c r="P2837" s="22" t="str">
        <f t="shared" si="428"/>
        <v/>
      </c>
      <c r="Q2837" s="22" t="str">
        <f t="shared" si="434"/>
        <v>D2</v>
      </c>
    </row>
    <row r="2838" spans="1:17" x14ac:dyDescent="0.25">
      <c r="A2838" s="125" t="str">
        <f t="shared" si="431"/>
        <v/>
      </c>
      <c r="B2838" s="123" t="str">
        <f t="shared" si="432"/>
        <v/>
      </c>
      <c r="C2838" s="125" t="str">
        <f t="shared" si="433"/>
        <v/>
      </c>
      <c r="D2838" s="42"/>
      <c r="E2838" s="23" t="str">
        <f>IF(D2838="","",VLOOKUP(D2838,MASTERLIST!$A:$E,3,FALSE))</f>
        <v/>
      </c>
      <c r="F2838" s="23" t="str">
        <f>IF(D2838="","",VLOOKUP(D2838,MASTERLIST!$A:$E,4,FALSE))</f>
        <v/>
      </c>
      <c r="G2838" s="23" t="str">
        <f>IF(D2838="","",VLOOKUP(D2838,MASTERLIST!$A:$E,5,FALSE))</f>
        <v/>
      </c>
      <c r="H2838" s="23" t="str">
        <f>IF(D2838="","",VLOOKUP(D2838,MASTERLIST!$A:$E,2,FALSE))</f>
        <v/>
      </c>
      <c r="I2838" s="42"/>
      <c r="J2838" s="42"/>
      <c r="K2838" s="42"/>
      <c r="L2838" s="41" t="str">
        <f t="shared" si="429"/>
        <v/>
      </c>
      <c r="M2838" s="41" t="str">
        <f t="shared" si="430"/>
        <v/>
      </c>
      <c r="N2838" s="22" t="str">
        <f t="shared" si="427"/>
        <v xml:space="preserve"> </v>
      </c>
      <c r="O2838" s="22" t="str">
        <f t="shared" si="435"/>
        <v/>
      </c>
      <c r="P2838" s="22" t="str">
        <f t="shared" si="428"/>
        <v/>
      </c>
      <c r="Q2838" s="22" t="str">
        <f t="shared" si="434"/>
        <v>D2</v>
      </c>
    </row>
    <row r="2839" spans="1:17" x14ac:dyDescent="0.25">
      <c r="A2839" s="125" t="str">
        <f t="shared" si="431"/>
        <v/>
      </c>
      <c r="B2839" s="123" t="str">
        <f t="shared" si="432"/>
        <v/>
      </c>
      <c r="C2839" s="125" t="str">
        <f t="shared" si="433"/>
        <v/>
      </c>
      <c r="D2839" s="42"/>
      <c r="E2839" s="23" t="str">
        <f>IF(D2839="","",VLOOKUP(D2839,MASTERLIST!$A:$E,3,FALSE))</f>
        <v/>
      </c>
      <c r="F2839" s="23" t="str">
        <f>IF(D2839="","",VLOOKUP(D2839,MASTERLIST!$A:$E,4,FALSE))</f>
        <v/>
      </c>
      <c r="G2839" s="23" t="str">
        <f>IF(D2839="","",VLOOKUP(D2839,MASTERLIST!$A:$E,5,FALSE))</f>
        <v/>
      </c>
      <c r="H2839" s="23" t="str">
        <f>IF(D2839="","",VLOOKUP(D2839,MASTERLIST!$A:$E,2,FALSE))</f>
        <v/>
      </c>
      <c r="I2839" s="42"/>
      <c r="J2839" s="42"/>
      <c r="K2839" s="42"/>
      <c r="L2839" s="41" t="str">
        <f t="shared" si="429"/>
        <v/>
      </c>
      <c r="M2839" s="41" t="str">
        <f t="shared" si="430"/>
        <v/>
      </c>
      <c r="N2839" s="22" t="str">
        <f t="shared" si="427"/>
        <v xml:space="preserve"> </v>
      </c>
      <c r="O2839" s="22" t="str">
        <f t="shared" si="435"/>
        <v/>
      </c>
      <c r="P2839" s="22" t="str">
        <f t="shared" si="428"/>
        <v/>
      </c>
      <c r="Q2839" s="22" t="str">
        <f t="shared" si="434"/>
        <v>D2</v>
      </c>
    </row>
    <row r="2840" spans="1:17" x14ac:dyDescent="0.25">
      <c r="A2840" s="125" t="str">
        <f t="shared" si="431"/>
        <v/>
      </c>
      <c r="B2840" s="123" t="str">
        <f t="shared" si="432"/>
        <v/>
      </c>
      <c r="C2840" s="125" t="str">
        <f t="shared" si="433"/>
        <v/>
      </c>
      <c r="D2840" s="42"/>
      <c r="E2840" s="23" t="str">
        <f>IF(D2840="","",VLOOKUP(D2840,MASTERLIST!$A:$E,3,FALSE))</f>
        <v/>
      </c>
      <c r="F2840" s="23" t="str">
        <f>IF(D2840="","",VLOOKUP(D2840,MASTERLIST!$A:$E,4,FALSE))</f>
        <v/>
      </c>
      <c r="G2840" s="23" t="str">
        <f>IF(D2840="","",VLOOKUP(D2840,MASTERLIST!$A:$E,5,FALSE))</f>
        <v/>
      </c>
      <c r="H2840" s="23" t="str">
        <f>IF(D2840="","",VLOOKUP(D2840,MASTERLIST!$A:$E,2,FALSE))</f>
        <v/>
      </c>
      <c r="I2840" s="42"/>
      <c r="J2840" s="42"/>
      <c r="K2840" s="42"/>
      <c r="L2840" s="41" t="str">
        <f t="shared" si="429"/>
        <v/>
      </c>
      <c r="M2840" s="41" t="str">
        <f t="shared" si="430"/>
        <v/>
      </c>
      <c r="N2840" s="22" t="str">
        <f t="shared" si="427"/>
        <v xml:space="preserve"> </v>
      </c>
      <c r="O2840" s="22" t="str">
        <f t="shared" si="435"/>
        <v/>
      </c>
      <c r="P2840" s="22" t="str">
        <f t="shared" si="428"/>
        <v/>
      </c>
      <c r="Q2840" s="22" t="str">
        <f t="shared" si="434"/>
        <v>D2</v>
      </c>
    </row>
    <row r="2841" spans="1:17" x14ac:dyDescent="0.25">
      <c r="A2841" s="125" t="str">
        <f t="shared" si="431"/>
        <v/>
      </c>
      <c r="B2841" s="123" t="str">
        <f t="shared" si="432"/>
        <v/>
      </c>
      <c r="C2841" s="125" t="str">
        <f t="shared" si="433"/>
        <v/>
      </c>
      <c r="D2841" s="42"/>
      <c r="E2841" s="23" t="str">
        <f>IF(D2841="","",VLOOKUP(D2841,MASTERLIST!$A:$E,3,FALSE))</f>
        <v/>
      </c>
      <c r="F2841" s="23" t="str">
        <f>IF(D2841="","",VLOOKUP(D2841,MASTERLIST!$A:$E,4,FALSE))</f>
        <v/>
      </c>
      <c r="G2841" s="23" t="str">
        <f>IF(D2841="","",VLOOKUP(D2841,MASTERLIST!$A:$E,5,FALSE))</f>
        <v/>
      </c>
      <c r="H2841" s="23" t="str">
        <f>IF(D2841="","",VLOOKUP(D2841,MASTERLIST!$A:$E,2,FALSE))</f>
        <v/>
      </c>
      <c r="I2841" s="42"/>
      <c r="J2841" s="42"/>
      <c r="K2841" s="42"/>
      <c r="L2841" s="41" t="str">
        <f t="shared" si="429"/>
        <v/>
      </c>
      <c r="M2841" s="41" t="str">
        <f t="shared" si="430"/>
        <v/>
      </c>
      <c r="N2841" s="22" t="str">
        <f t="shared" si="427"/>
        <v xml:space="preserve"> </v>
      </c>
      <c r="O2841" s="22" t="str">
        <f t="shared" si="435"/>
        <v/>
      </c>
      <c r="P2841" s="22" t="str">
        <f t="shared" si="428"/>
        <v/>
      </c>
      <c r="Q2841" s="22" t="str">
        <f t="shared" si="434"/>
        <v>D2</v>
      </c>
    </row>
    <row r="2842" spans="1:17" x14ac:dyDescent="0.25">
      <c r="A2842" s="125" t="str">
        <f t="shared" si="431"/>
        <v/>
      </c>
      <c r="B2842" s="123" t="str">
        <f t="shared" si="432"/>
        <v/>
      </c>
      <c r="C2842" s="125" t="str">
        <f t="shared" si="433"/>
        <v/>
      </c>
      <c r="D2842" s="42"/>
      <c r="E2842" s="23" t="str">
        <f>IF(D2842="","",VLOOKUP(D2842,MASTERLIST!$A:$E,3,FALSE))</f>
        <v/>
      </c>
      <c r="F2842" s="23" t="str">
        <f>IF(D2842="","",VLOOKUP(D2842,MASTERLIST!$A:$E,4,FALSE))</f>
        <v/>
      </c>
      <c r="G2842" s="23" t="str">
        <f>IF(D2842="","",VLOOKUP(D2842,MASTERLIST!$A:$E,5,FALSE))</f>
        <v/>
      </c>
      <c r="H2842" s="23" t="str">
        <f>IF(D2842="","",VLOOKUP(D2842,MASTERLIST!$A:$E,2,FALSE))</f>
        <v/>
      </c>
      <c r="I2842" s="42"/>
      <c r="J2842" s="42"/>
      <c r="K2842" s="42"/>
      <c r="L2842" s="41" t="str">
        <f t="shared" si="429"/>
        <v/>
      </c>
      <c r="M2842" s="41" t="str">
        <f t="shared" si="430"/>
        <v/>
      </c>
      <c r="N2842" s="22" t="str">
        <f t="shared" ref="N2842:N2905" si="436">CONCATENATE(E2842," ",F2842)</f>
        <v xml:space="preserve"> </v>
      </c>
      <c r="O2842" s="22" t="str">
        <f t="shared" si="435"/>
        <v/>
      </c>
      <c r="P2842" s="22" t="str">
        <f t="shared" ref="P2842:P2905" si="437">IF(I2842="",IF(J2842="","",$J$1),$I$1)</f>
        <v/>
      </c>
      <c r="Q2842" s="22" t="str">
        <f t="shared" si="434"/>
        <v>D2</v>
      </c>
    </row>
    <row r="2843" spans="1:17" x14ac:dyDescent="0.25">
      <c r="A2843" s="125" t="str">
        <f t="shared" si="431"/>
        <v/>
      </c>
      <c r="B2843" s="123" t="str">
        <f t="shared" si="432"/>
        <v/>
      </c>
      <c r="C2843" s="125" t="str">
        <f t="shared" si="433"/>
        <v/>
      </c>
      <c r="D2843" s="42"/>
      <c r="E2843" s="23" t="str">
        <f>IF(D2843="","",VLOOKUP(D2843,MASTERLIST!$A:$E,3,FALSE))</f>
        <v/>
      </c>
      <c r="F2843" s="23" t="str">
        <f>IF(D2843="","",VLOOKUP(D2843,MASTERLIST!$A:$E,4,FALSE))</f>
        <v/>
      </c>
      <c r="G2843" s="23" t="str">
        <f>IF(D2843="","",VLOOKUP(D2843,MASTERLIST!$A:$E,5,FALSE))</f>
        <v/>
      </c>
      <c r="H2843" s="23" t="str">
        <f>IF(D2843="","",VLOOKUP(D2843,MASTERLIST!$A:$E,2,FALSE))</f>
        <v/>
      </c>
      <c r="I2843" s="42"/>
      <c r="J2843" s="42"/>
      <c r="K2843" s="42"/>
      <c r="L2843" s="41" t="str">
        <f t="shared" si="429"/>
        <v/>
      </c>
      <c r="M2843" s="41" t="str">
        <f t="shared" si="430"/>
        <v/>
      </c>
      <c r="N2843" s="22" t="str">
        <f t="shared" si="436"/>
        <v xml:space="preserve"> </v>
      </c>
      <c r="O2843" s="22" t="str">
        <f t="shared" si="435"/>
        <v/>
      </c>
      <c r="P2843" s="22" t="str">
        <f t="shared" si="437"/>
        <v/>
      </c>
      <c r="Q2843" s="22" t="str">
        <f t="shared" si="434"/>
        <v>D2</v>
      </c>
    </row>
    <row r="2844" spans="1:17" x14ac:dyDescent="0.25">
      <c r="A2844" s="125" t="str">
        <f t="shared" si="431"/>
        <v/>
      </c>
      <c r="B2844" s="123" t="str">
        <f t="shared" si="432"/>
        <v/>
      </c>
      <c r="C2844" s="125" t="str">
        <f t="shared" si="433"/>
        <v/>
      </c>
      <c r="D2844" s="42"/>
      <c r="E2844" s="23" t="str">
        <f>IF(D2844="","",VLOOKUP(D2844,MASTERLIST!$A:$E,3,FALSE))</f>
        <v/>
      </c>
      <c r="F2844" s="23" t="str">
        <f>IF(D2844="","",VLOOKUP(D2844,MASTERLIST!$A:$E,4,FALSE))</f>
        <v/>
      </c>
      <c r="G2844" s="23" t="str">
        <f>IF(D2844="","",VLOOKUP(D2844,MASTERLIST!$A:$E,5,FALSE))</f>
        <v/>
      </c>
      <c r="H2844" s="23" t="str">
        <f>IF(D2844="","",VLOOKUP(D2844,MASTERLIST!$A:$E,2,FALSE))</f>
        <v/>
      </c>
      <c r="I2844" s="42"/>
      <c r="J2844" s="42"/>
      <c r="K2844" s="42"/>
      <c r="L2844" s="41" t="str">
        <f t="shared" si="429"/>
        <v/>
      </c>
      <c r="M2844" s="41" t="str">
        <f t="shared" si="430"/>
        <v/>
      </c>
      <c r="N2844" s="22" t="str">
        <f t="shared" si="436"/>
        <v xml:space="preserve"> </v>
      </c>
      <c r="O2844" s="22" t="str">
        <f t="shared" si="435"/>
        <v/>
      </c>
      <c r="P2844" s="22" t="str">
        <f t="shared" si="437"/>
        <v/>
      </c>
      <c r="Q2844" s="22" t="str">
        <f t="shared" si="434"/>
        <v>D2</v>
      </c>
    </row>
    <row r="2845" spans="1:17" x14ac:dyDescent="0.25">
      <c r="A2845" s="125" t="str">
        <f t="shared" si="431"/>
        <v/>
      </c>
      <c r="B2845" s="123" t="str">
        <f t="shared" si="432"/>
        <v/>
      </c>
      <c r="C2845" s="125" t="str">
        <f t="shared" si="433"/>
        <v/>
      </c>
      <c r="D2845" s="42"/>
      <c r="E2845" s="23" t="str">
        <f>IF(D2845="","",VLOOKUP(D2845,MASTERLIST!$A:$E,3,FALSE))</f>
        <v/>
      </c>
      <c r="F2845" s="23" t="str">
        <f>IF(D2845="","",VLOOKUP(D2845,MASTERLIST!$A:$E,4,FALSE))</f>
        <v/>
      </c>
      <c r="G2845" s="23" t="str">
        <f>IF(D2845="","",VLOOKUP(D2845,MASTERLIST!$A:$E,5,FALSE))</f>
        <v/>
      </c>
      <c r="H2845" s="23" t="str">
        <f>IF(D2845="","",VLOOKUP(D2845,MASTERLIST!$A:$E,2,FALSE))</f>
        <v/>
      </c>
      <c r="I2845" s="42"/>
      <c r="J2845" s="42"/>
      <c r="K2845" s="42"/>
      <c r="L2845" s="41" t="str">
        <f t="shared" ref="L2845:L2908" si="438">IF(K2845="","",IF(I2845="",ROUND(HLOOKUP(J2845,kgList,K2845,FALSE),1),ROUND(HLOOKUP(I2845,kgList,K2845,FALSE),1)))</f>
        <v/>
      </c>
      <c r="M2845" s="41" t="str">
        <f t="shared" ref="M2845:M2908" si="439">IF(L2845="","",IF(COUNTA(I2845:J2845)&gt;1,"Edible or Inedible",IF(COUNTA(I2845)=1,L2845*1,IF(COUNTA(J2845)=1,L2845*1,"ERROR"))))</f>
        <v/>
      </c>
      <c r="N2845" s="22" t="str">
        <f t="shared" si="436"/>
        <v xml:space="preserve"> </v>
      </c>
      <c r="O2845" s="22" t="str">
        <f t="shared" si="435"/>
        <v/>
      </c>
      <c r="P2845" s="22" t="str">
        <f t="shared" si="437"/>
        <v/>
      </c>
      <c r="Q2845" s="22" t="str">
        <f t="shared" si="434"/>
        <v>D2</v>
      </c>
    </row>
    <row r="2846" spans="1:17" x14ac:dyDescent="0.25">
      <c r="A2846" s="125" t="str">
        <f t="shared" si="431"/>
        <v/>
      </c>
      <c r="B2846" s="123" t="str">
        <f t="shared" si="432"/>
        <v/>
      </c>
      <c r="C2846" s="125" t="str">
        <f t="shared" si="433"/>
        <v/>
      </c>
      <c r="D2846" s="42"/>
      <c r="E2846" s="23" t="str">
        <f>IF(D2846="","",VLOOKUP(D2846,MASTERLIST!$A:$E,3,FALSE))</f>
        <v/>
      </c>
      <c r="F2846" s="23" t="str">
        <f>IF(D2846="","",VLOOKUP(D2846,MASTERLIST!$A:$E,4,FALSE))</f>
        <v/>
      </c>
      <c r="G2846" s="23" t="str">
        <f>IF(D2846="","",VLOOKUP(D2846,MASTERLIST!$A:$E,5,FALSE))</f>
        <v/>
      </c>
      <c r="H2846" s="23" t="str">
        <f>IF(D2846="","",VLOOKUP(D2846,MASTERLIST!$A:$E,2,FALSE))</f>
        <v/>
      </c>
      <c r="I2846" s="42"/>
      <c r="J2846" s="42"/>
      <c r="K2846" s="42"/>
      <c r="L2846" s="41" t="str">
        <f t="shared" si="438"/>
        <v/>
      </c>
      <c r="M2846" s="41" t="str">
        <f t="shared" si="439"/>
        <v/>
      </c>
      <c r="N2846" s="22" t="str">
        <f t="shared" si="436"/>
        <v xml:space="preserve"> </v>
      </c>
      <c r="O2846" s="22" t="str">
        <f t="shared" si="435"/>
        <v/>
      </c>
      <c r="P2846" s="22" t="str">
        <f t="shared" si="437"/>
        <v/>
      </c>
      <c r="Q2846" s="22" t="str">
        <f t="shared" si="434"/>
        <v>D2</v>
      </c>
    </row>
    <row r="2847" spans="1:17" x14ac:dyDescent="0.25">
      <c r="A2847" s="125" t="str">
        <f t="shared" si="431"/>
        <v/>
      </c>
      <c r="B2847" s="123" t="str">
        <f t="shared" si="432"/>
        <v/>
      </c>
      <c r="C2847" s="125" t="str">
        <f t="shared" si="433"/>
        <v/>
      </c>
      <c r="D2847" s="42"/>
      <c r="E2847" s="23" t="str">
        <f>IF(D2847="","",VLOOKUP(D2847,MASTERLIST!$A:$E,3,FALSE))</f>
        <v/>
      </c>
      <c r="F2847" s="23" t="str">
        <f>IF(D2847="","",VLOOKUP(D2847,MASTERLIST!$A:$E,4,FALSE))</f>
        <v/>
      </c>
      <c r="G2847" s="23" t="str">
        <f>IF(D2847="","",VLOOKUP(D2847,MASTERLIST!$A:$E,5,FALSE))</f>
        <v/>
      </c>
      <c r="H2847" s="23" t="str">
        <f>IF(D2847="","",VLOOKUP(D2847,MASTERLIST!$A:$E,2,FALSE))</f>
        <v/>
      </c>
      <c r="I2847" s="42"/>
      <c r="J2847" s="42"/>
      <c r="K2847" s="42"/>
      <c r="L2847" s="41" t="str">
        <f t="shared" si="438"/>
        <v/>
      </c>
      <c r="M2847" s="41" t="str">
        <f t="shared" si="439"/>
        <v/>
      </c>
      <c r="N2847" s="22" t="str">
        <f t="shared" si="436"/>
        <v xml:space="preserve"> </v>
      </c>
      <c r="O2847" s="22" t="str">
        <f t="shared" si="435"/>
        <v/>
      </c>
      <c r="P2847" s="22" t="str">
        <f t="shared" si="437"/>
        <v/>
      </c>
      <c r="Q2847" s="22" t="str">
        <f t="shared" si="434"/>
        <v>D2</v>
      </c>
    </row>
    <row r="2848" spans="1:17" x14ac:dyDescent="0.25">
      <c r="A2848" s="125" t="str">
        <f t="shared" si="431"/>
        <v/>
      </c>
      <c r="B2848" s="123" t="str">
        <f t="shared" si="432"/>
        <v/>
      </c>
      <c r="C2848" s="125" t="str">
        <f t="shared" si="433"/>
        <v/>
      </c>
      <c r="D2848" s="42"/>
      <c r="E2848" s="23" t="str">
        <f>IF(D2848="","",VLOOKUP(D2848,MASTERLIST!$A:$E,3,FALSE))</f>
        <v/>
      </c>
      <c r="F2848" s="23" t="str">
        <f>IF(D2848="","",VLOOKUP(D2848,MASTERLIST!$A:$E,4,FALSE))</f>
        <v/>
      </c>
      <c r="G2848" s="23" t="str">
        <f>IF(D2848="","",VLOOKUP(D2848,MASTERLIST!$A:$E,5,FALSE))</f>
        <v/>
      </c>
      <c r="H2848" s="23" t="str">
        <f>IF(D2848="","",VLOOKUP(D2848,MASTERLIST!$A:$E,2,FALSE))</f>
        <v/>
      </c>
      <c r="I2848" s="42"/>
      <c r="J2848" s="42"/>
      <c r="K2848" s="42"/>
      <c r="L2848" s="41" t="str">
        <f t="shared" si="438"/>
        <v/>
      </c>
      <c r="M2848" s="41" t="str">
        <f t="shared" si="439"/>
        <v/>
      </c>
      <c r="N2848" s="22" t="str">
        <f t="shared" si="436"/>
        <v xml:space="preserve"> </v>
      </c>
      <c r="O2848" s="22" t="str">
        <f t="shared" si="435"/>
        <v/>
      </c>
      <c r="P2848" s="22" t="str">
        <f t="shared" si="437"/>
        <v/>
      </c>
      <c r="Q2848" s="22" t="str">
        <f t="shared" si="434"/>
        <v>D2</v>
      </c>
    </row>
    <row r="2849" spans="1:17" x14ac:dyDescent="0.25">
      <c r="A2849" s="125" t="str">
        <f t="shared" si="431"/>
        <v/>
      </c>
      <c r="B2849" s="123" t="str">
        <f t="shared" si="432"/>
        <v/>
      </c>
      <c r="C2849" s="125" t="str">
        <f t="shared" si="433"/>
        <v/>
      </c>
      <c r="D2849" s="42"/>
      <c r="E2849" s="23" t="str">
        <f>IF(D2849="","",VLOOKUP(D2849,MASTERLIST!$A:$E,3,FALSE))</f>
        <v/>
      </c>
      <c r="F2849" s="23" t="str">
        <f>IF(D2849="","",VLOOKUP(D2849,MASTERLIST!$A:$E,4,FALSE))</f>
        <v/>
      </c>
      <c r="G2849" s="23" t="str">
        <f>IF(D2849="","",VLOOKUP(D2849,MASTERLIST!$A:$E,5,FALSE))</f>
        <v/>
      </c>
      <c r="H2849" s="23" t="str">
        <f>IF(D2849="","",VLOOKUP(D2849,MASTERLIST!$A:$E,2,FALSE))</f>
        <v/>
      </c>
      <c r="I2849" s="42"/>
      <c r="J2849" s="42"/>
      <c r="K2849" s="42"/>
      <c r="L2849" s="41" t="str">
        <f t="shared" si="438"/>
        <v/>
      </c>
      <c r="M2849" s="41" t="str">
        <f t="shared" si="439"/>
        <v/>
      </c>
      <c r="N2849" s="22" t="str">
        <f t="shared" si="436"/>
        <v xml:space="preserve"> </v>
      </c>
      <c r="O2849" s="22" t="str">
        <f t="shared" si="435"/>
        <v/>
      </c>
      <c r="P2849" s="22" t="str">
        <f t="shared" si="437"/>
        <v/>
      </c>
      <c r="Q2849" s="22" t="str">
        <f t="shared" si="434"/>
        <v>D2</v>
      </c>
    </row>
    <row r="2850" spans="1:17" x14ac:dyDescent="0.25">
      <c r="A2850" s="125" t="str">
        <f t="shared" si="431"/>
        <v/>
      </c>
      <c r="B2850" s="123" t="str">
        <f t="shared" si="432"/>
        <v/>
      </c>
      <c r="C2850" s="125" t="str">
        <f t="shared" si="433"/>
        <v/>
      </c>
      <c r="D2850" s="42"/>
      <c r="E2850" s="23" t="str">
        <f>IF(D2850="","",VLOOKUP(D2850,MASTERLIST!$A:$E,3,FALSE))</f>
        <v/>
      </c>
      <c r="F2850" s="23" t="str">
        <f>IF(D2850="","",VLOOKUP(D2850,MASTERLIST!$A:$E,4,FALSE))</f>
        <v/>
      </c>
      <c r="G2850" s="23" t="str">
        <f>IF(D2850="","",VLOOKUP(D2850,MASTERLIST!$A:$E,5,FALSE))</f>
        <v/>
      </c>
      <c r="H2850" s="23" t="str">
        <f>IF(D2850="","",VLOOKUP(D2850,MASTERLIST!$A:$E,2,FALSE))</f>
        <v/>
      </c>
      <c r="I2850" s="42"/>
      <c r="J2850" s="42"/>
      <c r="K2850" s="42"/>
      <c r="L2850" s="41" t="str">
        <f t="shared" si="438"/>
        <v/>
      </c>
      <c r="M2850" s="41" t="str">
        <f t="shared" si="439"/>
        <v/>
      </c>
      <c r="N2850" s="22" t="str">
        <f t="shared" si="436"/>
        <v xml:space="preserve"> </v>
      </c>
      <c r="O2850" s="22" t="str">
        <f t="shared" si="435"/>
        <v/>
      </c>
      <c r="P2850" s="22" t="str">
        <f t="shared" si="437"/>
        <v/>
      </c>
      <c r="Q2850" s="22" t="str">
        <f t="shared" si="434"/>
        <v>D2</v>
      </c>
    </row>
    <row r="2851" spans="1:17" x14ac:dyDescent="0.25">
      <c r="A2851" s="125" t="str">
        <f t="shared" si="431"/>
        <v/>
      </c>
      <c r="B2851" s="123" t="str">
        <f t="shared" si="432"/>
        <v/>
      </c>
      <c r="C2851" s="125" t="str">
        <f t="shared" si="433"/>
        <v/>
      </c>
      <c r="D2851" s="42"/>
      <c r="E2851" s="23" t="str">
        <f>IF(D2851="","",VLOOKUP(D2851,MASTERLIST!$A:$E,3,FALSE))</f>
        <v/>
      </c>
      <c r="F2851" s="23" t="str">
        <f>IF(D2851="","",VLOOKUP(D2851,MASTERLIST!$A:$E,4,FALSE))</f>
        <v/>
      </c>
      <c r="G2851" s="23" t="str">
        <f>IF(D2851="","",VLOOKUP(D2851,MASTERLIST!$A:$E,5,FALSE))</f>
        <v/>
      </c>
      <c r="H2851" s="23" t="str">
        <f>IF(D2851="","",VLOOKUP(D2851,MASTERLIST!$A:$E,2,FALSE))</f>
        <v/>
      </c>
      <c r="I2851" s="42"/>
      <c r="J2851" s="42"/>
      <c r="K2851" s="42"/>
      <c r="L2851" s="41" t="str">
        <f t="shared" si="438"/>
        <v/>
      </c>
      <c r="M2851" s="41" t="str">
        <f t="shared" si="439"/>
        <v/>
      </c>
      <c r="N2851" s="22" t="str">
        <f t="shared" si="436"/>
        <v xml:space="preserve"> </v>
      </c>
      <c r="O2851" s="22" t="str">
        <f t="shared" si="435"/>
        <v/>
      </c>
      <c r="P2851" s="22" t="str">
        <f t="shared" si="437"/>
        <v/>
      </c>
      <c r="Q2851" s="22" t="str">
        <f t="shared" si="434"/>
        <v>D2</v>
      </c>
    </row>
    <row r="2852" spans="1:17" x14ac:dyDescent="0.25">
      <c r="A2852" s="125" t="str">
        <f t="shared" ref="A2852:A2915" si="440">IF(D2852="","",A2851)</f>
        <v/>
      </c>
      <c r="B2852" s="123" t="str">
        <f t="shared" ref="B2852:B2915" si="441">IF(D2852="","",B2851)</f>
        <v/>
      </c>
      <c r="C2852" s="125" t="str">
        <f t="shared" ref="C2852:C2915" si="442">IF(D2852="","",C2851)</f>
        <v/>
      </c>
      <c r="D2852" s="42"/>
      <c r="E2852" s="23" t="str">
        <f>IF(D2852="","",VLOOKUP(D2852,MASTERLIST!$A:$E,3,FALSE))</f>
        <v/>
      </c>
      <c r="F2852" s="23" t="str">
        <f>IF(D2852="","",VLOOKUP(D2852,MASTERLIST!$A:$E,4,FALSE))</f>
        <v/>
      </c>
      <c r="G2852" s="23" t="str">
        <f>IF(D2852="","",VLOOKUP(D2852,MASTERLIST!$A:$E,5,FALSE))</f>
        <v/>
      </c>
      <c r="H2852" s="23" t="str">
        <f>IF(D2852="","",VLOOKUP(D2852,MASTERLIST!$A:$E,2,FALSE))</f>
        <v/>
      </c>
      <c r="I2852" s="42"/>
      <c r="J2852" s="42"/>
      <c r="K2852" s="42"/>
      <c r="L2852" s="41" t="str">
        <f t="shared" si="438"/>
        <v/>
      </c>
      <c r="M2852" s="41" t="str">
        <f t="shared" si="439"/>
        <v/>
      </c>
      <c r="N2852" s="22" t="str">
        <f t="shared" si="436"/>
        <v xml:space="preserve"> </v>
      </c>
      <c r="O2852" s="22" t="str">
        <f t="shared" si="435"/>
        <v/>
      </c>
      <c r="P2852" s="22" t="str">
        <f t="shared" si="437"/>
        <v/>
      </c>
      <c r="Q2852" s="22" t="str">
        <f t="shared" si="434"/>
        <v>D2</v>
      </c>
    </row>
    <row r="2853" spans="1:17" x14ac:dyDescent="0.25">
      <c r="A2853" s="125" t="str">
        <f t="shared" si="440"/>
        <v/>
      </c>
      <c r="B2853" s="123" t="str">
        <f t="shared" si="441"/>
        <v/>
      </c>
      <c r="C2853" s="125" t="str">
        <f t="shared" si="442"/>
        <v/>
      </c>
      <c r="D2853" s="42"/>
      <c r="E2853" s="23" t="str">
        <f>IF(D2853="","",VLOOKUP(D2853,MASTERLIST!$A:$E,3,FALSE))</f>
        <v/>
      </c>
      <c r="F2853" s="23" t="str">
        <f>IF(D2853="","",VLOOKUP(D2853,MASTERLIST!$A:$E,4,FALSE))</f>
        <v/>
      </c>
      <c r="G2853" s="23" t="str">
        <f>IF(D2853="","",VLOOKUP(D2853,MASTERLIST!$A:$E,5,FALSE))</f>
        <v/>
      </c>
      <c r="H2853" s="23" t="str">
        <f>IF(D2853="","",VLOOKUP(D2853,MASTERLIST!$A:$E,2,FALSE))</f>
        <v/>
      </c>
      <c r="I2853" s="42"/>
      <c r="J2853" s="42"/>
      <c r="K2853" s="42"/>
      <c r="L2853" s="41" t="str">
        <f t="shared" si="438"/>
        <v/>
      </c>
      <c r="M2853" s="41" t="str">
        <f t="shared" si="439"/>
        <v/>
      </c>
      <c r="N2853" s="22" t="str">
        <f t="shared" si="436"/>
        <v xml:space="preserve"> </v>
      </c>
      <c r="O2853" s="22" t="str">
        <f t="shared" si="435"/>
        <v/>
      </c>
      <c r="P2853" s="22" t="str">
        <f t="shared" si="437"/>
        <v/>
      </c>
      <c r="Q2853" s="22" t="str">
        <f t="shared" si="434"/>
        <v>D2</v>
      </c>
    </row>
    <row r="2854" spans="1:17" x14ac:dyDescent="0.25">
      <c r="A2854" s="125" t="str">
        <f t="shared" si="440"/>
        <v/>
      </c>
      <c r="B2854" s="123" t="str">
        <f t="shared" si="441"/>
        <v/>
      </c>
      <c r="C2854" s="125" t="str">
        <f t="shared" si="442"/>
        <v/>
      </c>
      <c r="D2854" s="42"/>
      <c r="E2854" s="23" t="str">
        <f>IF(D2854="","",VLOOKUP(D2854,MASTERLIST!$A:$E,3,FALSE))</f>
        <v/>
      </c>
      <c r="F2854" s="23" t="str">
        <f>IF(D2854="","",VLOOKUP(D2854,MASTERLIST!$A:$E,4,FALSE))</f>
        <v/>
      </c>
      <c r="G2854" s="23" t="str">
        <f>IF(D2854="","",VLOOKUP(D2854,MASTERLIST!$A:$E,5,FALSE))</f>
        <v/>
      </c>
      <c r="H2854" s="23" t="str">
        <f>IF(D2854="","",VLOOKUP(D2854,MASTERLIST!$A:$E,2,FALSE))</f>
        <v/>
      </c>
      <c r="I2854" s="42"/>
      <c r="J2854" s="42"/>
      <c r="K2854" s="42"/>
      <c r="L2854" s="41" t="str">
        <f t="shared" si="438"/>
        <v/>
      </c>
      <c r="M2854" s="41" t="str">
        <f t="shared" si="439"/>
        <v/>
      </c>
      <c r="N2854" s="22" t="str">
        <f t="shared" si="436"/>
        <v xml:space="preserve"> </v>
      </c>
      <c r="O2854" s="22" t="str">
        <f t="shared" si="435"/>
        <v/>
      </c>
      <c r="P2854" s="22" t="str">
        <f t="shared" si="437"/>
        <v/>
      </c>
      <c r="Q2854" s="22" t="str">
        <f t="shared" si="434"/>
        <v>D2</v>
      </c>
    </row>
    <row r="2855" spans="1:17" x14ac:dyDescent="0.25">
      <c r="A2855" s="125" t="str">
        <f t="shared" si="440"/>
        <v/>
      </c>
      <c r="B2855" s="123" t="str">
        <f t="shared" si="441"/>
        <v/>
      </c>
      <c r="C2855" s="125" t="str">
        <f t="shared" si="442"/>
        <v/>
      </c>
      <c r="D2855" s="42"/>
      <c r="E2855" s="23" t="str">
        <f>IF(D2855="","",VLOOKUP(D2855,MASTERLIST!$A:$E,3,FALSE))</f>
        <v/>
      </c>
      <c r="F2855" s="23" t="str">
        <f>IF(D2855="","",VLOOKUP(D2855,MASTERLIST!$A:$E,4,FALSE))</f>
        <v/>
      </c>
      <c r="G2855" s="23" t="str">
        <f>IF(D2855="","",VLOOKUP(D2855,MASTERLIST!$A:$E,5,FALSE))</f>
        <v/>
      </c>
      <c r="H2855" s="23" t="str">
        <f>IF(D2855="","",VLOOKUP(D2855,MASTERLIST!$A:$E,2,FALSE))</f>
        <v/>
      </c>
      <c r="I2855" s="42"/>
      <c r="J2855" s="42"/>
      <c r="K2855" s="42"/>
      <c r="L2855" s="41" t="str">
        <f t="shared" si="438"/>
        <v/>
      </c>
      <c r="M2855" s="41" t="str">
        <f t="shared" si="439"/>
        <v/>
      </c>
      <c r="N2855" s="22" t="str">
        <f t="shared" si="436"/>
        <v xml:space="preserve"> </v>
      </c>
      <c r="O2855" s="22" t="str">
        <f t="shared" si="435"/>
        <v/>
      </c>
      <c r="P2855" s="22" t="str">
        <f t="shared" si="437"/>
        <v/>
      </c>
      <c r="Q2855" s="22" t="str">
        <f t="shared" si="434"/>
        <v>D2</v>
      </c>
    </row>
    <row r="2856" spans="1:17" x14ac:dyDescent="0.25">
      <c r="A2856" s="125" t="str">
        <f t="shared" si="440"/>
        <v/>
      </c>
      <c r="B2856" s="123" t="str">
        <f t="shared" si="441"/>
        <v/>
      </c>
      <c r="C2856" s="125" t="str">
        <f t="shared" si="442"/>
        <v/>
      </c>
      <c r="D2856" s="42"/>
      <c r="E2856" s="23" t="str">
        <f>IF(D2856="","",VLOOKUP(D2856,MASTERLIST!$A:$E,3,FALSE))</f>
        <v/>
      </c>
      <c r="F2856" s="23" t="str">
        <f>IF(D2856="","",VLOOKUP(D2856,MASTERLIST!$A:$E,4,FALSE))</f>
        <v/>
      </c>
      <c r="G2856" s="23" t="str">
        <f>IF(D2856="","",VLOOKUP(D2856,MASTERLIST!$A:$E,5,FALSE))</f>
        <v/>
      </c>
      <c r="H2856" s="23" t="str">
        <f>IF(D2856="","",VLOOKUP(D2856,MASTERLIST!$A:$E,2,FALSE))</f>
        <v/>
      </c>
      <c r="I2856" s="42"/>
      <c r="J2856" s="42"/>
      <c r="K2856" s="42"/>
      <c r="L2856" s="41" t="str">
        <f t="shared" si="438"/>
        <v/>
      </c>
      <c r="M2856" s="41" t="str">
        <f t="shared" si="439"/>
        <v/>
      </c>
      <c r="N2856" s="22" t="str">
        <f t="shared" si="436"/>
        <v xml:space="preserve"> </v>
      </c>
      <c r="O2856" s="22" t="str">
        <f t="shared" si="435"/>
        <v/>
      </c>
      <c r="P2856" s="22" t="str">
        <f t="shared" si="437"/>
        <v/>
      </c>
      <c r="Q2856" s="22" t="str">
        <f t="shared" si="434"/>
        <v>D2</v>
      </c>
    </row>
    <row r="2857" spans="1:17" x14ac:dyDescent="0.25">
      <c r="A2857" s="125" t="str">
        <f t="shared" si="440"/>
        <v/>
      </c>
      <c r="B2857" s="123" t="str">
        <f t="shared" si="441"/>
        <v/>
      </c>
      <c r="C2857" s="125" t="str">
        <f t="shared" si="442"/>
        <v/>
      </c>
      <c r="D2857" s="42"/>
      <c r="E2857" s="23" t="str">
        <f>IF(D2857="","",VLOOKUP(D2857,MASTERLIST!$A:$E,3,FALSE))</f>
        <v/>
      </c>
      <c r="F2857" s="23" t="str">
        <f>IF(D2857="","",VLOOKUP(D2857,MASTERLIST!$A:$E,4,FALSE))</f>
        <v/>
      </c>
      <c r="G2857" s="23" t="str">
        <f>IF(D2857="","",VLOOKUP(D2857,MASTERLIST!$A:$E,5,FALSE))</f>
        <v/>
      </c>
      <c r="H2857" s="23" t="str">
        <f>IF(D2857="","",VLOOKUP(D2857,MASTERLIST!$A:$E,2,FALSE))</f>
        <v/>
      </c>
      <c r="I2857" s="42"/>
      <c r="J2857" s="42"/>
      <c r="K2857" s="42"/>
      <c r="L2857" s="41" t="str">
        <f t="shared" si="438"/>
        <v/>
      </c>
      <c r="M2857" s="41" t="str">
        <f t="shared" si="439"/>
        <v/>
      </c>
      <c r="N2857" s="22" t="str">
        <f t="shared" si="436"/>
        <v xml:space="preserve"> </v>
      </c>
      <c r="O2857" s="22" t="str">
        <f t="shared" si="435"/>
        <v/>
      </c>
      <c r="P2857" s="22" t="str">
        <f t="shared" si="437"/>
        <v/>
      </c>
      <c r="Q2857" s="22" t="str">
        <f t="shared" si="434"/>
        <v>D2</v>
      </c>
    </row>
    <row r="2858" spans="1:17" x14ac:dyDescent="0.25">
      <c r="A2858" s="125" t="str">
        <f t="shared" si="440"/>
        <v/>
      </c>
      <c r="B2858" s="123" t="str">
        <f t="shared" si="441"/>
        <v/>
      </c>
      <c r="C2858" s="125" t="str">
        <f t="shared" si="442"/>
        <v/>
      </c>
      <c r="D2858" s="42"/>
      <c r="E2858" s="23" t="str">
        <f>IF(D2858="","",VLOOKUP(D2858,MASTERLIST!$A:$E,3,FALSE))</f>
        <v/>
      </c>
      <c r="F2858" s="23" t="str">
        <f>IF(D2858="","",VLOOKUP(D2858,MASTERLIST!$A:$E,4,FALSE))</f>
        <v/>
      </c>
      <c r="G2858" s="23" t="str">
        <f>IF(D2858="","",VLOOKUP(D2858,MASTERLIST!$A:$E,5,FALSE))</f>
        <v/>
      </c>
      <c r="H2858" s="23" t="str">
        <f>IF(D2858="","",VLOOKUP(D2858,MASTERLIST!$A:$E,2,FALSE))</f>
        <v/>
      </c>
      <c r="I2858" s="42"/>
      <c r="J2858" s="42"/>
      <c r="K2858" s="42"/>
      <c r="L2858" s="41" t="str">
        <f t="shared" si="438"/>
        <v/>
      </c>
      <c r="M2858" s="41" t="str">
        <f t="shared" si="439"/>
        <v/>
      </c>
      <c r="N2858" s="22" t="str">
        <f t="shared" si="436"/>
        <v xml:space="preserve"> </v>
      </c>
      <c r="O2858" s="22" t="str">
        <f t="shared" si="435"/>
        <v/>
      </c>
      <c r="P2858" s="22" t="str">
        <f t="shared" si="437"/>
        <v/>
      </c>
      <c r="Q2858" s="22" t="str">
        <f t="shared" si="434"/>
        <v>D2</v>
      </c>
    </row>
    <row r="2859" spans="1:17" x14ac:dyDescent="0.25">
      <c r="A2859" s="125" t="str">
        <f t="shared" si="440"/>
        <v/>
      </c>
      <c r="B2859" s="123" t="str">
        <f t="shared" si="441"/>
        <v/>
      </c>
      <c r="C2859" s="125" t="str">
        <f t="shared" si="442"/>
        <v/>
      </c>
      <c r="D2859" s="42"/>
      <c r="E2859" s="23" t="str">
        <f>IF(D2859="","",VLOOKUP(D2859,MASTERLIST!$A:$E,3,FALSE))</f>
        <v/>
      </c>
      <c r="F2859" s="23" t="str">
        <f>IF(D2859="","",VLOOKUP(D2859,MASTERLIST!$A:$E,4,FALSE))</f>
        <v/>
      </c>
      <c r="G2859" s="23" t="str">
        <f>IF(D2859="","",VLOOKUP(D2859,MASTERLIST!$A:$E,5,FALSE))</f>
        <v/>
      </c>
      <c r="H2859" s="23" t="str">
        <f>IF(D2859="","",VLOOKUP(D2859,MASTERLIST!$A:$E,2,FALSE))</f>
        <v/>
      </c>
      <c r="I2859" s="42"/>
      <c r="J2859" s="42"/>
      <c r="K2859" s="42"/>
      <c r="L2859" s="41" t="str">
        <f t="shared" si="438"/>
        <v/>
      </c>
      <c r="M2859" s="41" t="str">
        <f t="shared" si="439"/>
        <v/>
      </c>
      <c r="N2859" s="22" t="str">
        <f t="shared" si="436"/>
        <v xml:space="preserve"> </v>
      </c>
      <c r="O2859" s="22" t="str">
        <f t="shared" si="435"/>
        <v/>
      </c>
      <c r="P2859" s="22" t="str">
        <f t="shared" si="437"/>
        <v/>
      </c>
      <c r="Q2859" s="22" t="str">
        <f t="shared" si="434"/>
        <v>D2</v>
      </c>
    </row>
    <row r="2860" spans="1:17" x14ac:dyDescent="0.25">
      <c r="A2860" s="125" t="str">
        <f t="shared" si="440"/>
        <v/>
      </c>
      <c r="B2860" s="123" t="str">
        <f t="shared" si="441"/>
        <v/>
      </c>
      <c r="C2860" s="125" t="str">
        <f t="shared" si="442"/>
        <v/>
      </c>
      <c r="D2860" s="42"/>
      <c r="E2860" s="23" t="str">
        <f>IF(D2860="","",VLOOKUP(D2860,MASTERLIST!$A:$E,3,FALSE))</f>
        <v/>
      </c>
      <c r="F2860" s="23" t="str">
        <f>IF(D2860="","",VLOOKUP(D2860,MASTERLIST!$A:$E,4,FALSE))</f>
        <v/>
      </c>
      <c r="G2860" s="23" t="str">
        <f>IF(D2860="","",VLOOKUP(D2860,MASTERLIST!$A:$E,5,FALSE))</f>
        <v/>
      </c>
      <c r="H2860" s="23" t="str">
        <f>IF(D2860="","",VLOOKUP(D2860,MASTERLIST!$A:$E,2,FALSE))</f>
        <v/>
      </c>
      <c r="I2860" s="42"/>
      <c r="J2860" s="42"/>
      <c r="K2860" s="42"/>
      <c r="L2860" s="41" t="str">
        <f t="shared" si="438"/>
        <v/>
      </c>
      <c r="M2860" s="41" t="str">
        <f t="shared" si="439"/>
        <v/>
      </c>
      <c r="N2860" s="22" t="str">
        <f t="shared" si="436"/>
        <v xml:space="preserve"> </v>
      </c>
      <c r="O2860" s="22" t="str">
        <f t="shared" si="435"/>
        <v/>
      </c>
      <c r="P2860" s="22" t="str">
        <f t="shared" si="437"/>
        <v/>
      </c>
      <c r="Q2860" s="22" t="str">
        <f t="shared" si="434"/>
        <v>D2</v>
      </c>
    </row>
    <row r="2861" spans="1:17" x14ac:dyDescent="0.25">
      <c r="A2861" s="125" t="str">
        <f t="shared" si="440"/>
        <v/>
      </c>
      <c r="B2861" s="123" t="str">
        <f t="shared" si="441"/>
        <v/>
      </c>
      <c r="C2861" s="125" t="str">
        <f t="shared" si="442"/>
        <v/>
      </c>
      <c r="D2861" s="42"/>
      <c r="E2861" s="23" t="str">
        <f>IF(D2861="","",VLOOKUP(D2861,MASTERLIST!$A:$E,3,FALSE))</f>
        <v/>
      </c>
      <c r="F2861" s="23" t="str">
        <f>IF(D2861="","",VLOOKUP(D2861,MASTERLIST!$A:$E,4,FALSE))</f>
        <v/>
      </c>
      <c r="G2861" s="23" t="str">
        <f>IF(D2861="","",VLOOKUP(D2861,MASTERLIST!$A:$E,5,FALSE))</f>
        <v/>
      </c>
      <c r="H2861" s="23" t="str">
        <f>IF(D2861="","",VLOOKUP(D2861,MASTERLIST!$A:$E,2,FALSE))</f>
        <v/>
      </c>
      <c r="I2861" s="42"/>
      <c r="J2861" s="42"/>
      <c r="K2861" s="42"/>
      <c r="L2861" s="41" t="str">
        <f t="shared" si="438"/>
        <v/>
      </c>
      <c r="M2861" s="41" t="str">
        <f t="shared" si="439"/>
        <v/>
      </c>
      <c r="N2861" s="22" t="str">
        <f t="shared" si="436"/>
        <v xml:space="preserve"> </v>
      </c>
      <c r="O2861" s="22" t="str">
        <f t="shared" si="435"/>
        <v/>
      </c>
      <c r="P2861" s="22" t="str">
        <f t="shared" si="437"/>
        <v/>
      </c>
      <c r="Q2861" s="22" t="str">
        <f t="shared" si="434"/>
        <v>D2</v>
      </c>
    </row>
    <row r="2862" spans="1:17" x14ac:dyDescent="0.25">
      <c r="A2862" s="125" t="str">
        <f t="shared" si="440"/>
        <v/>
      </c>
      <c r="B2862" s="123" t="str">
        <f t="shared" si="441"/>
        <v/>
      </c>
      <c r="C2862" s="125" t="str">
        <f t="shared" si="442"/>
        <v/>
      </c>
      <c r="D2862" s="42"/>
      <c r="E2862" s="23" t="str">
        <f>IF(D2862="","",VLOOKUP(D2862,MASTERLIST!$A:$E,3,FALSE))</f>
        <v/>
      </c>
      <c r="F2862" s="23" t="str">
        <f>IF(D2862="","",VLOOKUP(D2862,MASTERLIST!$A:$E,4,FALSE))</f>
        <v/>
      </c>
      <c r="G2862" s="23" t="str">
        <f>IF(D2862="","",VLOOKUP(D2862,MASTERLIST!$A:$E,5,FALSE))</f>
        <v/>
      </c>
      <c r="H2862" s="23" t="str">
        <f>IF(D2862="","",VLOOKUP(D2862,MASTERLIST!$A:$E,2,FALSE))</f>
        <v/>
      </c>
      <c r="I2862" s="42"/>
      <c r="J2862" s="42"/>
      <c r="K2862" s="42"/>
      <c r="L2862" s="41" t="str">
        <f t="shared" si="438"/>
        <v/>
      </c>
      <c r="M2862" s="41" t="str">
        <f t="shared" si="439"/>
        <v/>
      </c>
      <c r="N2862" s="22" t="str">
        <f t="shared" si="436"/>
        <v xml:space="preserve"> </v>
      </c>
      <c r="O2862" s="22" t="str">
        <f t="shared" si="435"/>
        <v/>
      </c>
      <c r="P2862" s="22" t="str">
        <f t="shared" si="437"/>
        <v/>
      </c>
      <c r="Q2862" s="22" t="str">
        <f t="shared" si="434"/>
        <v>D2</v>
      </c>
    </row>
    <row r="2863" spans="1:17" x14ac:dyDescent="0.25">
      <c r="A2863" s="125" t="str">
        <f t="shared" si="440"/>
        <v/>
      </c>
      <c r="B2863" s="123" t="str">
        <f t="shared" si="441"/>
        <v/>
      </c>
      <c r="C2863" s="125" t="str">
        <f t="shared" si="442"/>
        <v/>
      </c>
      <c r="D2863" s="42"/>
      <c r="E2863" s="23" t="str">
        <f>IF(D2863="","",VLOOKUP(D2863,MASTERLIST!$A:$E,3,FALSE))</f>
        <v/>
      </c>
      <c r="F2863" s="23" t="str">
        <f>IF(D2863="","",VLOOKUP(D2863,MASTERLIST!$A:$E,4,FALSE))</f>
        <v/>
      </c>
      <c r="G2863" s="23" t="str">
        <f>IF(D2863="","",VLOOKUP(D2863,MASTERLIST!$A:$E,5,FALSE))</f>
        <v/>
      </c>
      <c r="H2863" s="23" t="str">
        <f>IF(D2863="","",VLOOKUP(D2863,MASTERLIST!$A:$E,2,FALSE))</f>
        <v/>
      </c>
      <c r="I2863" s="42"/>
      <c r="J2863" s="42"/>
      <c r="K2863" s="42"/>
      <c r="L2863" s="41" t="str">
        <f t="shared" si="438"/>
        <v/>
      </c>
      <c r="M2863" s="41" t="str">
        <f t="shared" si="439"/>
        <v/>
      </c>
      <c r="N2863" s="22" t="str">
        <f t="shared" si="436"/>
        <v xml:space="preserve"> </v>
      </c>
      <c r="O2863" s="22" t="str">
        <f t="shared" si="435"/>
        <v/>
      </c>
      <c r="P2863" s="22" t="str">
        <f t="shared" si="437"/>
        <v/>
      </c>
      <c r="Q2863" s="22" t="str">
        <f t="shared" si="434"/>
        <v>D2</v>
      </c>
    </row>
    <row r="2864" spans="1:17" x14ac:dyDescent="0.25">
      <c r="A2864" s="125" t="str">
        <f t="shared" si="440"/>
        <v/>
      </c>
      <c r="B2864" s="123" t="str">
        <f t="shared" si="441"/>
        <v/>
      </c>
      <c r="C2864" s="125" t="str">
        <f t="shared" si="442"/>
        <v/>
      </c>
      <c r="D2864" s="42"/>
      <c r="E2864" s="23" t="str">
        <f>IF(D2864="","",VLOOKUP(D2864,MASTERLIST!$A:$E,3,FALSE))</f>
        <v/>
      </c>
      <c r="F2864" s="23" t="str">
        <f>IF(D2864="","",VLOOKUP(D2864,MASTERLIST!$A:$E,4,FALSE))</f>
        <v/>
      </c>
      <c r="G2864" s="23" t="str">
        <f>IF(D2864="","",VLOOKUP(D2864,MASTERLIST!$A:$E,5,FALSE))</f>
        <v/>
      </c>
      <c r="H2864" s="23" t="str">
        <f>IF(D2864="","",VLOOKUP(D2864,MASTERLIST!$A:$E,2,FALSE))</f>
        <v/>
      </c>
      <c r="I2864" s="42"/>
      <c r="J2864" s="42"/>
      <c r="K2864" s="42"/>
      <c r="L2864" s="41" t="str">
        <f t="shared" si="438"/>
        <v/>
      </c>
      <c r="M2864" s="41" t="str">
        <f t="shared" si="439"/>
        <v/>
      </c>
      <c r="N2864" s="22" t="str">
        <f t="shared" si="436"/>
        <v xml:space="preserve"> </v>
      </c>
      <c r="O2864" s="22" t="str">
        <f t="shared" si="435"/>
        <v/>
      </c>
      <c r="P2864" s="22" t="str">
        <f t="shared" si="437"/>
        <v/>
      </c>
      <c r="Q2864" s="22" t="str">
        <f t="shared" si="434"/>
        <v>D2</v>
      </c>
    </row>
    <row r="2865" spans="1:17" x14ac:dyDescent="0.25">
      <c r="A2865" s="125" t="str">
        <f t="shared" si="440"/>
        <v/>
      </c>
      <c r="B2865" s="123" t="str">
        <f t="shared" si="441"/>
        <v/>
      </c>
      <c r="C2865" s="125" t="str">
        <f t="shared" si="442"/>
        <v/>
      </c>
      <c r="D2865" s="42"/>
      <c r="E2865" s="23" t="str">
        <f>IF(D2865="","",VLOOKUP(D2865,MASTERLIST!$A:$E,3,FALSE))</f>
        <v/>
      </c>
      <c r="F2865" s="23" t="str">
        <f>IF(D2865="","",VLOOKUP(D2865,MASTERLIST!$A:$E,4,FALSE))</f>
        <v/>
      </c>
      <c r="G2865" s="23" t="str">
        <f>IF(D2865="","",VLOOKUP(D2865,MASTERLIST!$A:$E,5,FALSE))</f>
        <v/>
      </c>
      <c r="H2865" s="23" t="str">
        <f>IF(D2865="","",VLOOKUP(D2865,MASTERLIST!$A:$E,2,FALSE))</f>
        <v/>
      </c>
      <c r="I2865" s="42"/>
      <c r="J2865" s="42"/>
      <c r="K2865" s="42"/>
      <c r="L2865" s="41" t="str">
        <f t="shared" si="438"/>
        <v/>
      </c>
      <c r="M2865" s="41" t="str">
        <f t="shared" si="439"/>
        <v/>
      </c>
      <c r="N2865" s="22" t="str">
        <f t="shared" si="436"/>
        <v xml:space="preserve"> </v>
      </c>
      <c r="O2865" s="22" t="str">
        <f t="shared" si="435"/>
        <v/>
      </c>
      <c r="P2865" s="22" t="str">
        <f t="shared" si="437"/>
        <v/>
      </c>
      <c r="Q2865" s="22" t="str">
        <f t="shared" si="434"/>
        <v>D2</v>
      </c>
    </row>
    <row r="2866" spans="1:17" x14ac:dyDescent="0.25">
      <c r="A2866" s="125" t="str">
        <f t="shared" si="440"/>
        <v/>
      </c>
      <c r="B2866" s="123" t="str">
        <f t="shared" si="441"/>
        <v/>
      </c>
      <c r="C2866" s="125" t="str">
        <f t="shared" si="442"/>
        <v/>
      </c>
      <c r="D2866" s="42"/>
      <c r="E2866" s="23" t="str">
        <f>IF(D2866="","",VLOOKUP(D2866,MASTERLIST!$A:$E,3,FALSE))</f>
        <v/>
      </c>
      <c r="F2866" s="23" t="str">
        <f>IF(D2866="","",VLOOKUP(D2866,MASTERLIST!$A:$E,4,FALSE))</f>
        <v/>
      </c>
      <c r="G2866" s="23" t="str">
        <f>IF(D2866="","",VLOOKUP(D2866,MASTERLIST!$A:$E,5,FALSE))</f>
        <v/>
      </c>
      <c r="H2866" s="23" t="str">
        <f>IF(D2866="","",VLOOKUP(D2866,MASTERLIST!$A:$E,2,FALSE))</f>
        <v/>
      </c>
      <c r="I2866" s="42"/>
      <c r="J2866" s="42"/>
      <c r="K2866" s="42"/>
      <c r="L2866" s="41" t="str">
        <f t="shared" si="438"/>
        <v/>
      </c>
      <c r="M2866" s="41" t="str">
        <f t="shared" si="439"/>
        <v/>
      </c>
      <c r="N2866" s="22" t="str">
        <f t="shared" si="436"/>
        <v xml:space="preserve"> </v>
      </c>
      <c r="O2866" s="22" t="str">
        <f t="shared" si="435"/>
        <v/>
      </c>
      <c r="P2866" s="22" t="str">
        <f t="shared" si="437"/>
        <v/>
      </c>
      <c r="Q2866" s="22" t="str">
        <f t="shared" si="434"/>
        <v>D2</v>
      </c>
    </row>
    <row r="2867" spans="1:17" x14ac:dyDescent="0.25">
      <c r="A2867" s="125" t="str">
        <f t="shared" si="440"/>
        <v/>
      </c>
      <c r="B2867" s="123" t="str">
        <f t="shared" si="441"/>
        <v/>
      </c>
      <c r="C2867" s="125" t="str">
        <f t="shared" si="442"/>
        <v/>
      </c>
      <c r="D2867" s="42"/>
      <c r="E2867" s="23" t="str">
        <f>IF(D2867="","",VLOOKUP(D2867,MASTERLIST!$A:$E,3,FALSE))</f>
        <v/>
      </c>
      <c r="F2867" s="23" t="str">
        <f>IF(D2867="","",VLOOKUP(D2867,MASTERLIST!$A:$E,4,FALSE))</f>
        <v/>
      </c>
      <c r="G2867" s="23" t="str">
        <f>IF(D2867="","",VLOOKUP(D2867,MASTERLIST!$A:$E,5,FALSE))</f>
        <v/>
      </c>
      <c r="H2867" s="23" t="str">
        <f>IF(D2867="","",VLOOKUP(D2867,MASTERLIST!$A:$E,2,FALSE))</f>
        <v/>
      </c>
      <c r="I2867" s="42"/>
      <c r="J2867" s="42"/>
      <c r="K2867" s="42"/>
      <c r="L2867" s="41" t="str">
        <f t="shared" si="438"/>
        <v/>
      </c>
      <c r="M2867" s="41" t="str">
        <f t="shared" si="439"/>
        <v/>
      </c>
      <c r="N2867" s="22" t="str">
        <f t="shared" si="436"/>
        <v xml:space="preserve"> </v>
      </c>
      <c r="O2867" s="22" t="str">
        <f t="shared" si="435"/>
        <v/>
      </c>
      <c r="P2867" s="22" t="str">
        <f t="shared" si="437"/>
        <v/>
      </c>
      <c r="Q2867" s="22" t="str">
        <f t="shared" si="434"/>
        <v>D2</v>
      </c>
    </row>
    <row r="2868" spans="1:17" x14ac:dyDescent="0.25">
      <c r="A2868" s="125" t="str">
        <f t="shared" si="440"/>
        <v/>
      </c>
      <c r="B2868" s="123" t="str">
        <f t="shared" si="441"/>
        <v/>
      </c>
      <c r="C2868" s="125" t="str">
        <f t="shared" si="442"/>
        <v/>
      </c>
      <c r="D2868" s="42"/>
      <c r="E2868" s="23" t="str">
        <f>IF(D2868="","",VLOOKUP(D2868,MASTERLIST!$A:$E,3,FALSE))</f>
        <v/>
      </c>
      <c r="F2868" s="23" t="str">
        <f>IF(D2868="","",VLOOKUP(D2868,MASTERLIST!$A:$E,4,FALSE))</f>
        <v/>
      </c>
      <c r="G2868" s="23" t="str">
        <f>IF(D2868="","",VLOOKUP(D2868,MASTERLIST!$A:$E,5,FALSE))</f>
        <v/>
      </c>
      <c r="H2868" s="23" t="str">
        <f>IF(D2868="","",VLOOKUP(D2868,MASTERLIST!$A:$E,2,FALSE))</f>
        <v/>
      </c>
      <c r="I2868" s="42"/>
      <c r="J2868" s="42"/>
      <c r="K2868" s="42"/>
      <c r="L2868" s="41" t="str">
        <f t="shared" si="438"/>
        <v/>
      </c>
      <c r="M2868" s="41" t="str">
        <f t="shared" si="439"/>
        <v/>
      </c>
      <c r="N2868" s="22" t="str">
        <f t="shared" si="436"/>
        <v xml:space="preserve"> </v>
      </c>
      <c r="O2868" s="22" t="str">
        <f t="shared" si="435"/>
        <v/>
      </c>
      <c r="P2868" s="22" t="str">
        <f t="shared" si="437"/>
        <v/>
      </c>
      <c r="Q2868" s="22" t="str">
        <f t="shared" si="434"/>
        <v>D2</v>
      </c>
    </row>
    <row r="2869" spans="1:17" x14ac:dyDescent="0.25">
      <c r="A2869" s="125" t="str">
        <f t="shared" si="440"/>
        <v/>
      </c>
      <c r="B2869" s="123" t="str">
        <f t="shared" si="441"/>
        <v/>
      </c>
      <c r="C2869" s="125" t="str">
        <f t="shared" si="442"/>
        <v/>
      </c>
      <c r="D2869" s="42"/>
      <c r="E2869" s="23" t="str">
        <f>IF(D2869="","",VLOOKUP(D2869,MASTERLIST!$A:$E,3,FALSE))</f>
        <v/>
      </c>
      <c r="F2869" s="23" t="str">
        <f>IF(D2869="","",VLOOKUP(D2869,MASTERLIST!$A:$E,4,FALSE))</f>
        <v/>
      </c>
      <c r="G2869" s="23" t="str">
        <f>IF(D2869="","",VLOOKUP(D2869,MASTERLIST!$A:$E,5,FALSE))</f>
        <v/>
      </c>
      <c r="H2869" s="23" t="str">
        <f>IF(D2869="","",VLOOKUP(D2869,MASTERLIST!$A:$E,2,FALSE))</f>
        <v/>
      </c>
      <c r="I2869" s="42"/>
      <c r="J2869" s="42"/>
      <c r="K2869" s="42"/>
      <c r="L2869" s="41" t="str">
        <f t="shared" si="438"/>
        <v/>
      </c>
      <c r="M2869" s="41" t="str">
        <f t="shared" si="439"/>
        <v/>
      </c>
      <c r="N2869" s="22" t="str">
        <f t="shared" si="436"/>
        <v xml:space="preserve"> </v>
      </c>
      <c r="O2869" s="22" t="str">
        <f t="shared" si="435"/>
        <v/>
      </c>
      <c r="P2869" s="22" t="str">
        <f t="shared" si="437"/>
        <v/>
      </c>
      <c r="Q2869" s="22" t="str">
        <f t="shared" si="434"/>
        <v>D2</v>
      </c>
    </row>
    <row r="2870" spans="1:17" x14ac:dyDescent="0.25">
      <c r="A2870" s="125" t="str">
        <f t="shared" si="440"/>
        <v/>
      </c>
      <c r="B2870" s="123" t="str">
        <f t="shared" si="441"/>
        <v/>
      </c>
      <c r="C2870" s="125" t="str">
        <f t="shared" si="442"/>
        <v/>
      </c>
      <c r="D2870" s="42"/>
      <c r="E2870" s="23" t="str">
        <f>IF(D2870="","",VLOOKUP(D2870,MASTERLIST!$A:$E,3,FALSE))</f>
        <v/>
      </c>
      <c r="F2870" s="23" t="str">
        <f>IF(D2870="","",VLOOKUP(D2870,MASTERLIST!$A:$E,4,FALSE))</f>
        <v/>
      </c>
      <c r="G2870" s="23" t="str">
        <f>IF(D2870="","",VLOOKUP(D2870,MASTERLIST!$A:$E,5,FALSE))</f>
        <v/>
      </c>
      <c r="H2870" s="23" t="str">
        <f>IF(D2870="","",VLOOKUP(D2870,MASTERLIST!$A:$E,2,FALSE))</f>
        <v/>
      </c>
      <c r="I2870" s="42"/>
      <c r="J2870" s="42"/>
      <c r="K2870" s="42"/>
      <c r="L2870" s="41" t="str">
        <f t="shared" si="438"/>
        <v/>
      </c>
      <c r="M2870" s="41" t="str">
        <f t="shared" si="439"/>
        <v/>
      </c>
      <c r="N2870" s="22" t="str">
        <f t="shared" si="436"/>
        <v xml:space="preserve"> </v>
      </c>
      <c r="O2870" s="22" t="str">
        <f t="shared" si="435"/>
        <v/>
      </c>
      <c r="P2870" s="22" t="str">
        <f t="shared" si="437"/>
        <v/>
      </c>
      <c r="Q2870" s="22" t="str">
        <f t="shared" si="434"/>
        <v>D2</v>
      </c>
    </row>
    <row r="2871" spans="1:17" x14ac:dyDescent="0.25">
      <c r="A2871" s="125" t="str">
        <f t="shared" si="440"/>
        <v/>
      </c>
      <c r="B2871" s="123" t="str">
        <f t="shared" si="441"/>
        <v/>
      </c>
      <c r="C2871" s="125" t="str">
        <f t="shared" si="442"/>
        <v/>
      </c>
      <c r="D2871" s="42"/>
      <c r="E2871" s="23" t="str">
        <f>IF(D2871="","",VLOOKUP(D2871,MASTERLIST!$A:$E,3,FALSE))</f>
        <v/>
      </c>
      <c r="F2871" s="23" t="str">
        <f>IF(D2871="","",VLOOKUP(D2871,MASTERLIST!$A:$E,4,FALSE))</f>
        <v/>
      </c>
      <c r="G2871" s="23" t="str">
        <f>IF(D2871="","",VLOOKUP(D2871,MASTERLIST!$A:$E,5,FALSE))</f>
        <v/>
      </c>
      <c r="H2871" s="23" t="str">
        <f>IF(D2871="","",VLOOKUP(D2871,MASTERLIST!$A:$E,2,FALSE))</f>
        <v/>
      </c>
      <c r="I2871" s="42"/>
      <c r="J2871" s="42"/>
      <c r="K2871" s="42"/>
      <c r="L2871" s="41" t="str">
        <f t="shared" si="438"/>
        <v/>
      </c>
      <c r="M2871" s="41" t="str">
        <f t="shared" si="439"/>
        <v/>
      </c>
      <c r="N2871" s="22" t="str">
        <f t="shared" si="436"/>
        <v xml:space="preserve"> </v>
      </c>
      <c r="O2871" s="22" t="str">
        <f t="shared" si="435"/>
        <v/>
      </c>
      <c r="P2871" s="22" t="str">
        <f t="shared" si="437"/>
        <v/>
      </c>
      <c r="Q2871" s="22" t="str">
        <f t="shared" si="434"/>
        <v>D2</v>
      </c>
    </row>
    <row r="2872" spans="1:17" x14ac:dyDescent="0.25">
      <c r="A2872" s="125" t="str">
        <f t="shared" si="440"/>
        <v/>
      </c>
      <c r="B2872" s="123" t="str">
        <f t="shared" si="441"/>
        <v/>
      </c>
      <c r="C2872" s="125" t="str">
        <f t="shared" si="442"/>
        <v/>
      </c>
      <c r="D2872" s="42"/>
      <c r="E2872" s="23" t="str">
        <f>IF(D2872="","",VLOOKUP(D2872,MASTERLIST!$A:$E,3,FALSE))</f>
        <v/>
      </c>
      <c r="F2872" s="23" t="str">
        <f>IF(D2872="","",VLOOKUP(D2872,MASTERLIST!$A:$E,4,FALSE))</f>
        <v/>
      </c>
      <c r="G2872" s="23" t="str">
        <f>IF(D2872="","",VLOOKUP(D2872,MASTERLIST!$A:$E,5,FALSE))</f>
        <v/>
      </c>
      <c r="H2872" s="23" t="str">
        <f>IF(D2872="","",VLOOKUP(D2872,MASTERLIST!$A:$E,2,FALSE))</f>
        <v/>
      </c>
      <c r="I2872" s="42"/>
      <c r="J2872" s="42"/>
      <c r="K2872" s="42"/>
      <c r="L2872" s="41" t="str">
        <f t="shared" si="438"/>
        <v/>
      </c>
      <c r="M2872" s="41" t="str">
        <f t="shared" si="439"/>
        <v/>
      </c>
      <c r="N2872" s="22" t="str">
        <f t="shared" si="436"/>
        <v xml:space="preserve"> </v>
      </c>
      <c r="O2872" s="22" t="str">
        <f t="shared" si="435"/>
        <v/>
      </c>
      <c r="P2872" s="22" t="str">
        <f t="shared" si="437"/>
        <v/>
      </c>
      <c r="Q2872" s="22" t="str">
        <f t="shared" si="434"/>
        <v>D2</v>
      </c>
    </row>
    <row r="2873" spans="1:17" x14ac:dyDescent="0.25">
      <c r="A2873" s="125" t="str">
        <f t="shared" si="440"/>
        <v/>
      </c>
      <c r="B2873" s="123" t="str">
        <f t="shared" si="441"/>
        <v/>
      </c>
      <c r="C2873" s="125" t="str">
        <f t="shared" si="442"/>
        <v/>
      </c>
      <c r="D2873" s="42"/>
      <c r="E2873" s="23" t="str">
        <f>IF(D2873="","",VLOOKUP(D2873,MASTERLIST!$A:$E,3,FALSE))</f>
        <v/>
      </c>
      <c r="F2873" s="23" t="str">
        <f>IF(D2873="","",VLOOKUP(D2873,MASTERLIST!$A:$E,4,FALSE))</f>
        <v/>
      </c>
      <c r="G2873" s="23" t="str">
        <f>IF(D2873="","",VLOOKUP(D2873,MASTERLIST!$A:$E,5,FALSE))</f>
        <v/>
      </c>
      <c r="H2873" s="23" t="str">
        <f>IF(D2873="","",VLOOKUP(D2873,MASTERLIST!$A:$E,2,FALSE))</f>
        <v/>
      </c>
      <c r="I2873" s="42"/>
      <c r="J2873" s="42"/>
      <c r="K2873" s="42"/>
      <c r="L2873" s="41" t="str">
        <f t="shared" si="438"/>
        <v/>
      </c>
      <c r="M2873" s="41" t="str">
        <f t="shared" si="439"/>
        <v/>
      </c>
      <c r="N2873" s="22" t="str">
        <f t="shared" si="436"/>
        <v xml:space="preserve"> </v>
      </c>
      <c r="O2873" s="22" t="str">
        <f t="shared" si="435"/>
        <v/>
      </c>
      <c r="P2873" s="22" t="str">
        <f t="shared" si="437"/>
        <v/>
      </c>
      <c r="Q2873" s="22" t="str">
        <f t="shared" si="434"/>
        <v>D2</v>
      </c>
    </row>
    <row r="2874" spans="1:17" x14ac:dyDescent="0.25">
      <c r="A2874" s="125" t="str">
        <f t="shared" si="440"/>
        <v/>
      </c>
      <c r="B2874" s="123" t="str">
        <f t="shared" si="441"/>
        <v/>
      </c>
      <c r="C2874" s="125" t="str">
        <f t="shared" si="442"/>
        <v/>
      </c>
      <c r="D2874" s="42"/>
      <c r="E2874" s="23" t="str">
        <f>IF(D2874="","",VLOOKUP(D2874,MASTERLIST!$A:$E,3,FALSE))</f>
        <v/>
      </c>
      <c r="F2874" s="23" t="str">
        <f>IF(D2874="","",VLOOKUP(D2874,MASTERLIST!$A:$E,4,FALSE))</f>
        <v/>
      </c>
      <c r="G2874" s="23" t="str">
        <f>IF(D2874="","",VLOOKUP(D2874,MASTERLIST!$A:$E,5,FALSE))</f>
        <v/>
      </c>
      <c r="H2874" s="23" t="str">
        <f>IF(D2874="","",VLOOKUP(D2874,MASTERLIST!$A:$E,2,FALSE))</f>
        <v/>
      </c>
      <c r="I2874" s="42"/>
      <c r="J2874" s="42"/>
      <c r="K2874" s="42"/>
      <c r="L2874" s="41" t="str">
        <f t="shared" si="438"/>
        <v/>
      </c>
      <c r="M2874" s="41" t="str">
        <f t="shared" si="439"/>
        <v/>
      </c>
      <c r="N2874" s="22" t="str">
        <f t="shared" si="436"/>
        <v xml:space="preserve"> </v>
      </c>
      <c r="O2874" s="22" t="str">
        <f t="shared" si="435"/>
        <v/>
      </c>
      <c r="P2874" s="22" t="str">
        <f t="shared" si="437"/>
        <v/>
      </c>
      <c r="Q2874" s="22" t="str">
        <f t="shared" si="434"/>
        <v>D2</v>
      </c>
    </row>
    <row r="2875" spans="1:17" x14ac:dyDescent="0.25">
      <c r="A2875" s="125" t="str">
        <f t="shared" si="440"/>
        <v/>
      </c>
      <c r="B2875" s="123" t="str">
        <f t="shared" si="441"/>
        <v/>
      </c>
      <c r="C2875" s="125" t="str">
        <f t="shared" si="442"/>
        <v/>
      </c>
      <c r="D2875" s="42"/>
      <c r="E2875" s="23" t="str">
        <f>IF(D2875="","",VLOOKUP(D2875,MASTERLIST!$A:$E,3,FALSE))</f>
        <v/>
      </c>
      <c r="F2875" s="23" t="str">
        <f>IF(D2875="","",VLOOKUP(D2875,MASTERLIST!$A:$E,4,FALSE))</f>
        <v/>
      </c>
      <c r="G2875" s="23" t="str">
        <f>IF(D2875="","",VLOOKUP(D2875,MASTERLIST!$A:$E,5,FALSE))</f>
        <v/>
      </c>
      <c r="H2875" s="23" t="str">
        <f>IF(D2875="","",VLOOKUP(D2875,MASTERLIST!$A:$E,2,FALSE))</f>
        <v/>
      </c>
      <c r="I2875" s="42"/>
      <c r="J2875" s="42"/>
      <c r="K2875" s="42"/>
      <c r="L2875" s="41" t="str">
        <f t="shared" si="438"/>
        <v/>
      </c>
      <c r="M2875" s="41" t="str">
        <f t="shared" si="439"/>
        <v/>
      </c>
      <c r="N2875" s="22" t="str">
        <f t="shared" si="436"/>
        <v xml:space="preserve"> </v>
      </c>
      <c r="O2875" s="22" t="str">
        <f t="shared" si="435"/>
        <v/>
      </c>
      <c r="P2875" s="22" t="str">
        <f t="shared" si="437"/>
        <v/>
      </c>
      <c r="Q2875" s="22" t="str">
        <f t="shared" si="434"/>
        <v>D2</v>
      </c>
    </row>
    <row r="2876" spans="1:17" x14ac:dyDescent="0.25">
      <c r="A2876" s="125" t="str">
        <f t="shared" si="440"/>
        <v/>
      </c>
      <c r="B2876" s="123" t="str">
        <f t="shared" si="441"/>
        <v/>
      </c>
      <c r="C2876" s="125" t="str">
        <f t="shared" si="442"/>
        <v/>
      </c>
      <c r="D2876" s="42"/>
      <c r="E2876" s="23" t="str">
        <f>IF(D2876="","",VLOOKUP(D2876,MASTERLIST!$A:$E,3,FALSE))</f>
        <v/>
      </c>
      <c r="F2876" s="23" t="str">
        <f>IF(D2876="","",VLOOKUP(D2876,MASTERLIST!$A:$E,4,FALSE))</f>
        <v/>
      </c>
      <c r="G2876" s="23" t="str">
        <f>IF(D2876="","",VLOOKUP(D2876,MASTERLIST!$A:$E,5,FALSE))</f>
        <v/>
      </c>
      <c r="H2876" s="23" t="str">
        <f>IF(D2876="","",VLOOKUP(D2876,MASTERLIST!$A:$E,2,FALSE))</f>
        <v/>
      </c>
      <c r="I2876" s="42"/>
      <c r="J2876" s="42"/>
      <c r="K2876" s="42"/>
      <c r="L2876" s="41" t="str">
        <f t="shared" si="438"/>
        <v/>
      </c>
      <c r="M2876" s="41" t="str">
        <f t="shared" si="439"/>
        <v/>
      </c>
      <c r="N2876" s="22" t="str">
        <f t="shared" si="436"/>
        <v xml:space="preserve"> </v>
      </c>
      <c r="O2876" s="22" t="str">
        <f t="shared" si="435"/>
        <v/>
      </c>
      <c r="P2876" s="22" t="str">
        <f t="shared" si="437"/>
        <v/>
      </c>
      <c r="Q2876" s="22" t="str">
        <f t="shared" si="434"/>
        <v>D2</v>
      </c>
    </row>
    <row r="2877" spans="1:17" x14ac:dyDescent="0.25">
      <c r="A2877" s="125" t="str">
        <f t="shared" si="440"/>
        <v/>
      </c>
      <c r="B2877" s="123" t="str">
        <f t="shared" si="441"/>
        <v/>
      </c>
      <c r="C2877" s="125" t="str">
        <f t="shared" si="442"/>
        <v/>
      </c>
      <c r="D2877" s="42"/>
      <c r="E2877" s="23" t="str">
        <f>IF(D2877="","",VLOOKUP(D2877,MASTERLIST!$A:$E,3,FALSE))</f>
        <v/>
      </c>
      <c r="F2877" s="23" t="str">
        <f>IF(D2877="","",VLOOKUP(D2877,MASTERLIST!$A:$E,4,FALSE))</f>
        <v/>
      </c>
      <c r="G2877" s="23" t="str">
        <f>IF(D2877="","",VLOOKUP(D2877,MASTERLIST!$A:$E,5,FALSE))</f>
        <v/>
      </c>
      <c r="H2877" s="23" t="str">
        <f>IF(D2877="","",VLOOKUP(D2877,MASTERLIST!$A:$E,2,FALSE))</f>
        <v/>
      </c>
      <c r="I2877" s="42"/>
      <c r="J2877" s="42"/>
      <c r="K2877" s="42"/>
      <c r="L2877" s="41" t="str">
        <f t="shared" si="438"/>
        <v/>
      </c>
      <c r="M2877" s="41" t="str">
        <f t="shared" si="439"/>
        <v/>
      </c>
      <c r="N2877" s="22" t="str">
        <f t="shared" si="436"/>
        <v xml:space="preserve"> </v>
      </c>
      <c r="O2877" s="22" t="str">
        <f t="shared" si="435"/>
        <v/>
      </c>
      <c r="P2877" s="22" t="str">
        <f t="shared" si="437"/>
        <v/>
      </c>
      <c r="Q2877" s="22" t="str">
        <f t="shared" si="434"/>
        <v>D2</v>
      </c>
    </row>
    <row r="2878" spans="1:17" x14ac:dyDescent="0.25">
      <c r="A2878" s="125" t="str">
        <f t="shared" si="440"/>
        <v/>
      </c>
      <c r="B2878" s="123" t="str">
        <f t="shared" si="441"/>
        <v/>
      </c>
      <c r="C2878" s="125" t="str">
        <f t="shared" si="442"/>
        <v/>
      </c>
      <c r="D2878" s="42"/>
      <c r="E2878" s="23" t="str">
        <f>IF(D2878="","",VLOOKUP(D2878,MASTERLIST!$A:$E,3,FALSE))</f>
        <v/>
      </c>
      <c r="F2878" s="23" t="str">
        <f>IF(D2878="","",VLOOKUP(D2878,MASTERLIST!$A:$E,4,FALSE))</f>
        <v/>
      </c>
      <c r="G2878" s="23" t="str">
        <f>IF(D2878="","",VLOOKUP(D2878,MASTERLIST!$A:$E,5,FALSE))</f>
        <v/>
      </c>
      <c r="H2878" s="23" t="str">
        <f>IF(D2878="","",VLOOKUP(D2878,MASTERLIST!$A:$E,2,FALSE))</f>
        <v/>
      </c>
      <c r="I2878" s="42"/>
      <c r="J2878" s="42"/>
      <c r="K2878" s="42"/>
      <c r="L2878" s="41" t="str">
        <f t="shared" si="438"/>
        <v/>
      </c>
      <c r="M2878" s="41" t="str">
        <f t="shared" si="439"/>
        <v/>
      </c>
      <c r="N2878" s="22" t="str">
        <f t="shared" si="436"/>
        <v xml:space="preserve"> </v>
      </c>
      <c r="O2878" s="22" t="str">
        <f t="shared" si="435"/>
        <v/>
      </c>
      <c r="P2878" s="22" t="str">
        <f t="shared" si="437"/>
        <v/>
      </c>
      <c r="Q2878" s="22" t="str">
        <f t="shared" si="434"/>
        <v>D2</v>
      </c>
    </row>
    <row r="2879" spans="1:17" x14ac:dyDescent="0.25">
      <c r="A2879" s="125" t="str">
        <f t="shared" si="440"/>
        <v/>
      </c>
      <c r="B2879" s="123" t="str">
        <f t="shared" si="441"/>
        <v/>
      </c>
      <c r="C2879" s="125" t="str">
        <f t="shared" si="442"/>
        <v/>
      </c>
      <c r="D2879" s="42"/>
      <c r="E2879" s="23" t="str">
        <f>IF(D2879="","",VLOOKUP(D2879,MASTERLIST!$A:$E,3,FALSE))</f>
        <v/>
      </c>
      <c r="F2879" s="23" t="str">
        <f>IF(D2879="","",VLOOKUP(D2879,MASTERLIST!$A:$E,4,FALSE))</f>
        <v/>
      </c>
      <c r="G2879" s="23" t="str">
        <f>IF(D2879="","",VLOOKUP(D2879,MASTERLIST!$A:$E,5,FALSE))</f>
        <v/>
      </c>
      <c r="H2879" s="23" t="str">
        <f>IF(D2879="","",VLOOKUP(D2879,MASTERLIST!$A:$E,2,FALSE))</f>
        <v/>
      </c>
      <c r="I2879" s="42"/>
      <c r="J2879" s="42"/>
      <c r="K2879" s="42"/>
      <c r="L2879" s="41" t="str">
        <f t="shared" si="438"/>
        <v/>
      </c>
      <c r="M2879" s="41" t="str">
        <f t="shared" si="439"/>
        <v/>
      </c>
      <c r="N2879" s="22" t="str">
        <f t="shared" si="436"/>
        <v xml:space="preserve"> </v>
      </c>
      <c r="O2879" s="22" t="str">
        <f t="shared" si="435"/>
        <v/>
      </c>
      <c r="P2879" s="22" t="str">
        <f t="shared" si="437"/>
        <v/>
      </c>
      <c r="Q2879" s="22" t="str">
        <f t="shared" si="434"/>
        <v>D2</v>
      </c>
    </row>
    <row r="2880" spans="1:17" x14ac:dyDescent="0.25">
      <c r="A2880" s="125" t="str">
        <f t="shared" si="440"/>
        <v/>
      </c>
      <c r="B2880" s="123" t="str">
        <f t="shared" si="441"/>
        <v/>
      </c>
      <c r="C2880" s="125" t="str">
        <f t="shared" si="442"/>
        <v/>
      </c>
      <c r="D2880" s="42"/>
      <c r="E2880" s="23" t="str">
        <f>IF(D2880="","",VLOOKUP(D2880,MASTERLIST!$A:$E,3,FALSE))</f>
        <v/>
      </c>
      <c r="F2880" s="23" t="str">
        <f>IF(D2880="","",VLOOKUP(D2880,MASTERLIST!$A:$E,4,FALSE))</f>
        <v/>
      </c>
      <c r="G2880" s="23" t="str">
        <f>IF(D2880="","",VLOOKUP(D2880,MASTERLIST!$A:$E,5,FALSE))</f>
        <v/>
      </c>
      <c r="H2880" s="23" t="str">
        <f>IF(D2880="","",VLOOKUP(D2880,MASTERLIST!$A:$E,2,FALSE))</f>
        <v/>
      </c>
      <c r="I2880" s="42"/>
      <c r="J2880" s="42"/>
      <c r="K2880" s="42"/>
      <c r="L2880" s="41" t="str">
        <f t="shared" si="438"/>
        <v/>
      </c>
      <c r="M2880" s="41" t="str">
        <f t="shared" si="439"/>
        <v/>
      </c>
      <c r="N2880" s="22" t="str">
        <f t="shared" si="436"/>
        <v xml:space="preserve"> </v>
      </c>
      <c r="O2880" s="22" t="str">
        <f t="shared" si="435"/>
        <v/>
      </c>
      <c r="P2880" s="22" t="str">
        <f t="shared" si="437"/>
        <v/>
      </c>
      <c r="Q2880" s="22" t="str">
        <f t="shared" si="434"/>
        <v>D2</v>
      </c>
    </row>
    <row r="2881" spans="1:17" x14ac:dyDescent="0.25">
      <c r="A2881" s="125" t="str">
        <f t="shared" si="440"/>
        <v/>
      </c>
      <c r="B2881" s="123" t="str">
        <f t="shared" si="441"/>
        <v/>
      </c>
      <c r="C2881" s="125" t="str">
        <f t="shared" si="442"/>
        <v/>
      </c>
      <c r="D2881" s="42"/>
      <c r="E2881" s="23" t="str">
        <f>IF(D2881="","",VLOOKUP(D2881,MASTERLIST!$A:$E,3,FALSE))</f>
        <v/>
      </c>
      <c r="F2881" s="23" t="str">
        <f>IF(D2881="","",VLOOKUP(D2881,MASTERLIST!$A:$E,4,FALSE))</f>
        <v/>
      </c>
      <c r="G2881" s="23" t="str">
        <f>IF(D2881="","",VLOOKUP(D2881,MASTERLIST!$A:$E,5,FALSE))</f>
        <v/>
      </c>
      <c r="H2881" s="23" t="str">
        <f>IF(D2881="","",VLOOKUP(D2881,MASTERLIST!$A:$E,2,FALSE))</f>
        <v/>
      </c>
      <c r="I2881" s="42"/>
      <c r="J2881" s="42"/>
      <c r="K2881" s="42"/>
      <c r="L2881" s="41" t="str">
        <f t="shared" si="438"/>
        <v/>
      </c>
      <c r="M2881" s="41" t="str">
        <f t="shared" si="439"/>
        <v/>
      </c>
      <c r="N2881" s="22" t="str">
        <f t="shared" si="436"/>
        <v xml:space="preserve"> </v>
      </c>
      <c r="O2881" s="22" t="str">
        <f t="shared" si="435"/>
        <v/>
      </c>
      <c r="P2881" s="22" t="str">
        <f t="shared" si="437"/>
        <v/>
      </c>
      <c r="Q2881" s="22" t="str">
        <f t="shared" si="434"/>
        <v>D2</v>
      </c>
    </row>
    <row r="2882" spans="1:17" x14ac:dyDescent="0.25">
      <c r="A2882" s="125" t="str">
        <f t="shared" si="440"/>
        <v/>
      </c>
      <c r="B2882" s="123" t="str">
        <f t="shared" si="441"/>
        <v/>
      </c>
      <c r="C2882" s="125" t="str">
        <f t="shared" si="442"/>
        <v/>
      </c>
      <c r="D2882" s="42"/>
      <c r="E2882" s="23" t="str">
        <f>IF(D2882="","",VLOOKUP(D2882,MASTERLIST!$A:$E,3,FALSE))</f>
        <v/>
      </c>
      <c r="F2882" s="23" t="str">
        <f>IF(D2882="","",VLOOKUP(D2882,MASTERLIST!$A:$E,4,FALSE))</f>
        <v/>
      </c>
      <c r="G2882" s="23" t="str">
        <f>IF(D2882="","",VLOOKUP(D2882,MASTERLIST!$A:$E,5,FALSE))</f>
        <v/>
      </c>
      <c r="H2882" s="23" t="str">
        <f>IF(D2882="","",VLOOKUP(D2882,MASTERLIST!$A:$E,2,FALSE))</f>
        <v/>
      </c>
      <c r="I2882" s="42"/>
      <c r="J2882" s="42"/>
      <c r="K2882" s="42"/>
      <c r="L2882" s="41" t="str">
        <f t="shared" si="438"/>
        <v/>
      </c>
      <c r="M2882" s="41" t="str">
        <f t="shared" si="439"/>
        <v/>
      </c>
      <c r="N2882" s="22" t="str">
        <f t="shared" si="436"/>
        <v xml:space="preserve"> </v>
      </c>
      <c r="O2882" s="22" t="str">
        <f t="shared" si="435"/>
        <v/>
      </c>
      <c r="P2882" s="22" t="str">
        <f t="shared" si="437"/>
        <v/>
      </c>
      <c r="Q2882" s="22" t="str">
        <f t="shared" si="434"/>
        <v>D2</v>
      </c>
    </row>
    <row r="2883" spans="1:17" x14ac:dyDescent="0.25">
      <c r="A2883" s="125" t="str">
        <f t="shared" si="440"/>
        <v/>
      </c>
      <c r="B2883" s="123" t="str">
        <f t="shared" si="441"/>
        <v/>
      </c>
      <c r="C2883" s="125" t="str">
        <f t="shared" si="442"/>
        <v/>
      </c>
      <c r="D2883" s="42"/>
      <c r="E2883" s="23" t="str">
        <f>IF(D2883="","",VLOOKUP(D2883,MASTERLIST!$A:$E,3,FALSE))</f>
        <v/>
      </c>
      <c r="F2883" s="23" t="str">
        <f>IF(D2883="","",VLOOKUP(D2883,MASTERLIST!$A:$E,4,FALSE))</f>
        <v/>
      </c>
      <c r="G2883" s="23" t="str">
        <f>IF(D2883="","",VLOOKUP(D2883,MASTERLIST!$A:$E,5,FALSE))</f>
        <v/>
      </c>
      <c r="H2883" s="23" t="str">
        <f>IF(D2883="","",VLOOKUP(D2883,MASTERLIST!$A:$E,2,FALSE))</f>
        <v/>
      </c>
      <c r="I2883" s="42"/>
      <c r="J2883" s="42"/>
      <c r="K2883" s="42"/>
      <c r="L2883" s="41" t="str">
        <f t="shared" si="438"/>
        <v/>
      </c>
      <c r="M2883" s="41" t="str">
        <f t="shared" si="439"/>
        <v/>
      </c>
      <c r="N2883" s="22" t="str">
        <f t="shared" si="436"/>
        <v xml:space="preserve"> </v>
      </c>
      <c r="O2883" s="22" t="str">
        <f t="shared" si="435"/>
        <v/>
      </c>
      <c r="P2883" s="22" t="str">
        <f t="shared" si="437"/>
        <v/>
      </c>
      <c r="Q2883" s="22" t="str">
        <f t="shared" ref="Q2883:Q2946" si="443">IF(A2883="","D2",RIGHT(A2883,2))</f>
        <v>D2</v>
      </c>
    </row>
    <row r="2884" spans="1:17" x14ac:dyDescent="0.25">
      <c r="A2884" s="125" t="str">
        <f t="shared" si="440"/>
        <v/>
      </c>
      <c r="B2884" s="123" t="str">
        <f t="shared" si="441"/>
        <v/>
      </c>
      <c r="C2884" s="125" t="str">
        <f t="shared" si="442"/>
        <v/>
      </c>
      <c r="D2884" s="42"/>
      <c r="E2884" s="23" t="str">
        <f>IF(D2884="","",VLOOKUP(D2884,MASTERLIST!$A:$E,3,FALSE))</f>
        <v/>
      </c>
      <c r="F2884" s="23" t="str">
        <f>IF(D2884="","",VLOOKUP(D2884,MASTERLIST!$A:$E,4,FALSE))</f>
        <v/>
      </c>
      <c r="G2884" s="23" t="str">
        <f>IF(D2884="","",VLOOKUP(D2884,MASTERLIST!$A:$E,5,FALSE))</f>
        <v/>
      </c>
      <c r="H2884" s="23" t="str">
        <f>IF(D2884="","",VLOOKUP(D2884,MASTERLIST!$A:$E,2,FALSE))</f>
        <v/>
      </c>
      <c r="I2884" s="42"/>
      <c r="J2884" s="42"/>
      <c r="K2884" s="42"/>
      <c r="L2884" s="41" t="str">
        <f t="shared" si="438"/>
        <v/>
      </c>
      <c r="M2884" s="41" t="str">
        <f t="shared" si="439"/>
        <v/>
      </c>
      <c r="N2884" s="22" t="str">
        <f t="shared" si="436"/>
        <v xml:space="preserve"> </v>
      </c>
      <c r="O2884" s="22" t="str">
        <f t="shared" si="435"/>
        <v/>
      </c>
      <c r="P2884" s="22" t="str">
        <f t="shared" si="437"/>
        <v/>
      </c>
      <c r="Q2884" s="22" t="str">
        <f t="shared" si="443"/>
        <v>D2</v>
      </c>
    </row>
    <row r="2885" spans="1:17" x14ac:dyDescent="0.25">
      <c r="A2885" s="125" t="str">
        <f t="shared" si="440"/>
        <v/>
      </c>
      <c r="B2885" s="123" t="str">
        <f t="shared" si="441"/>
        <v/>
      </c>
      <c r="C2885" s="125" t="str">
        <f t="shared" si="442"/>
        <v/>
      </c>
      <c r="D2885" s="42"/>
      <c r="E2885" s="23" t="str">
        <f>IF(D2885="","",VLOOKUP(D2885,MASTERLIST!$A:$E,3,FALSE))</f>
        <v/>
      </c>
      <c r="F2885" s="23" t="str">
        <f>IF(D2885="","",VLOOKUP(D2885,MASTERLIST!$A:$E,4,FALSE))</f>
        <v/>
      </c>
      <c r="G2885" s="23" t="str">
        <f>IF(D2885="","",VLOOKUP(D2885,MASTERLIST!$A:$E,5,FALSE))</f>
        <v/>
      </c>
      <c r="H2885" s="23" t="str">
        <f>IF(D2885="","",VLOOKUP(D2885,MASTERLIST!$A:$E,2,FALSE))</f>
        <v/>
      </c>
      <c r="I2885" s="42"/>
      <c r="J2885" s="42"/>
      <c r="K2885" s="42"/>
      <c r="L2885" s="41" t="str">
        <f t="shared" si="438"/>
        <v/>
      </c>
      <c r="M2885" s="41" t="str">
        <f t="shared" si="439"/>
        <v/>
      </c>
      <c r="N2885" s="22" t="str">
        <f t="shared" si="436"/>
        <v xml:space="preserve"> </v>
      </c>
      <c r="O2885" s="22" t="str">
        <f t="shared" si="435"/>
        <v/>
      </c>
      <c r="P2885" s="22" t="str">
        <f t="shared" si="437"/>
        <v/>
      </c>
      <c r="Q2885" s="22" t="str">
        <f t="shared" si="443"/>
        <v>D2</v>
      </c>
    </row>
    <row r="2886" spans="1:17" x14ac:dyDescent="0.25">
      <c r="A2886" s="125" t="str">
        <f t="shared" si="440"/>
        <v/>
      </c>
      <c r="B2886" s="123" t="str">
        <f t="shared" si="441"/>
        <v/>
      </c>
      <c r="C2886" s="125" t="str">
        <f t="shared" si="442"/>
        <v/>
      </c>
      <c r="D2886" s="42"/>
      <c r="E2886" s="23" t="str">
        <f>IF(D2886="","",VLOOKUP(D2886,MASTERLIST!$A:$E,3,FALSE))</f>
        <v/>
      </c>
      <c r="F2886" s="23" t="str">
        <f>IF(D2886="","",VLOOKUP(D2886,MASTERLIST!$A:$E,4,FALSE))</f>
        <v/>
      </c>
      <c r="G2886" s="23" t="str">
        <f>IF(D2886="","",VLOOKUP(D2886,MASTERLIST!$A:$E,5,FALSE))</f>
        <v/>
      </c>
      <c r="H2886" s="23" t="str">
        <f>IF(D2886="","",VLOOKUP(D2886,MASTERLIST!$A:$E,2,FALSE))</f>
        <v/>
      </c>
      <c r="I2886" s="42"/>
      <c r="J2886" s="42"/>
      <c r="K2886" s="42"/>
      <c r="L2886" s="41" t="str">
        <f t="shared" si="438"/>
        <v/>
      </c>
      <c r="M2886" s="41" t="str">
        <f t="shared" si="439"/>
        <v/>
      </c>
      <c r="N2886" s="22" t="str">
        <f t="shared" si="436"/>
        <v xml:space="preserve"> </v>
      </c>
      <c r="O2886" s="22" t="str">
        <f t="shared" si="435"/>
        <v/>
      </c>
      <c r="P2886" s="22" t="str">
        <f t="shared" si="437"/>
        <v/>
      </c>
      <c r="Q2886" s="22" t="str">
        <f t="shared" si="443"/>
        <v>D2</v>
      </c>
    </row>
    <row r="2887" spans="1:17" x14ac:dyDescent="0.25">
      <c r="A2887" s="125" t="str">
        <f t="shared" si="440"/>
        <v/>
      </c>
      <c r="B2887" s="123" t="str">
        <f t="shared" si="441"/>
        <v/>
      </c>
      <c r="C2887" s="125" t="str">
        <f t="shared" si="442"/>
        <v/>
      </c>
      <c r="D2887" s="42"/>
      <c r="E2887" s="23" t="str">
        <f>IF(D2887="","",VLOOKUP(D2887,MASTERLIST!$A:$E,3,FALSE))</f>
        <v/>
      </c>
      <c r="F2887" s="23" t="str">
        <f>IF(D2887="","",VLOOKUP(D2887,MASTERLIST!$A:$E,4,FALSE))</f>
        <v/>
      </c>
      <c r="G2887" s="23" t="str">
        <f>IF(D2887="","",VLOOKUP(D2887,MASTERLIST!$A:$E,5,FALSE))</f>
        <v/>
      </c>
      <c r="H2887" s="23" t="str">
        <f>IF(D2887="","",VLOOKUP(D2887,MASTERLIST!$A:$E,2,FALSE))</f>
        <v/>
      </c>
      <c r="I2887" s="42"/>
      <c r="J2887" s="42"/>
      <c r="K2887" s="42"/>
      <c r="L2887" s="41" t="str">
        <f t="shared" si="438"/>
        <v/>
      </c>
      <c r="M2887" s="41" t="str">
        <f t="shared" si="439"/>
        <v/>
      </c>
      <c r="N2887" s="22" t="str">
        <f t="shared" si="436"/>
        <v xml:space="preserve"> </v>
      </c>
      <c r="O2887" s="22" t="str">
        <f t="shared" si="435"/>
        <v/>
      </c>
      <c r="P2887" s="22" t="str">
        <f t="shared" si="437"/>
        <v/>
      </c>
      <c r="Q2887" s="22" t="str">
        <f t="shared" si="443"/>
        <v>D2</v>
      </c>
    </row>
    <row r="2888" spans="1:17" x14ac:dyDescent="0.25">
      <c r="A2888" s="125" t="str">
        <f t="shared" si="440"/>
        <v/>
      </c>
      <c r="B2888" s="123" t="str">
        <f t="shared" si="441"/>
        <v/>
      </c>
      <c r="C2888" s="125" t="str">
        <f t="shared" si="442"/>
        <v/>
      </c>
      <c r="D2888" s="42"/>
      <c r="E2888" s="23" t="str">
        <f>IF(D2888="","",VLOOKUP(D2888,MASTERLIST!$A:$E,3,FALSE))</f>
        <v/>
      </c>
      <c r="F2888" s="23" t="str">
        <f>IF(D2888="","",VLOOKUP(D2888,MASTERLIST!$A:$E,4,FALSE))</f>
        <v/>
      </c>
      <c r="G2888" s="23" t="str">
        <f>IF(D2888="","",VLOOKUP(D2888,MASTERLIST!$A:$E,5,FALSE))</f>
        <v/>
      </c>
      <c r="H2888" s="23" t="str">
        <f>IF(D2888="","",VLOOKUP(D2888,MASTERLIST!$A:$E,2,FALSE))</f>
        <v/>
      </c>
      <c r="I2888" s="42"/>
      <c r="J2888" s="42"/>
      <c r="K2888" s="42"/>
      <c r="L2888" s="41" t="str">
        <f t="shared" si="438"/>
        <v/>
      </c>
      <c r="M2888" s="41" t="str">
        <f t="shared" si="439"/>
        <v/>
      </c>
      <c r="N2888" s="22" t="str">
        <f t="shared" si="436"/>
        <v xml:space="preserve"> </v>
      </c>
      <c r="O2888" s="22" t="str">
        <f t="shared" si="435"/>
        <v/>
      </c>
      <c r="P2888" s="22" t="str">
        <f t="shared" si="437"/>
        <v/>
      </c>
      <c r="Q2888" s="22" t="str">
        <f t="shared" si="443"/>
        <v>D2</v>
      </c>
    </row>
    <row r="2889" spans="1:17" x14ac:dyDescent="0.25">
      <c r="A2889" s="125" t="str">
        <f t="shared" si="440"/>
        <v/>
      </c>
      <c r="B2889" s="123" t="str">
        <f t="shared" si="441"/>
        <v/>
      </c>
      <c r="C2889" s="125" t="str">
        <f t="shared" si="442"/>
        <v/>
      </c>
      <c r="D2889" s="42"/>
      <c r="E2889" s="23" t="str">
        <f>IF(D2889="","",VLOOKUP(D2889,MASTERLIST!$A:$E,3,FALSE))</f>
        <v/>
      </c>
      <c r="F2889" s="23" t="str">
        <f>IF(D2889="","",VLOOKUP(D2889,MASTERLIST!$A:$E,4,FALSE))</f>
        <v/>
      </c>
      <c r="G2889" s="23" t="str">
        <f>IF(D2889="","",VLOOKUP(D2889,MASTERLIST!$A:$E,5,FALSE))</f>
        <v/>
      </c>
      <c r="H2889" s="23" t="str">
        <f>IF(D2889="","",VLOOKUP(D2889,MASTERLIST!$A:$E,2,FALSE))</f>
        <v/>
      </c>
      <c r="I2889" s="42"/>
      <c r="J2889" s="42"/>
      <c r="K2889" s="42"/>
      <c r="L2889" s="41" t="str">
        <f t="shared" si="438"/>
        <v/>
      </c>
      <c r="M2889" s="41" t="str">
        <f t="shared" si="439"/>
        <v/>
      </c>
      <c r="N2889" s="22" t="str">
        <f t="shared" si="436"/>
        <v xml:space="preserve"> </v>
      </c>
      <c r="O2889" s="22" t="str">
        <f t="shared" si="435"/>
        <v/>
      </c>
      <c r="P2889" s="22" t="str">
        <f t="shared" si="437"/>
        <v/>
      </c>
      <c r="Q2889" s="22" t="str">
        <f t="shared" si="443"/>
        <v>D2</v>
      </c>
    </row>
    <row r="2890" spans="1:17" x14ac:dyDescent="0.25">
      <c r="A2890" s="125" t="str">
        <f t="shared" si="440"/>
        <v/>
      </c>
      <c r="B2890" s="123" t="str">
        <f t="shared" si="441"/>
        <v/>
      </c>
      <c r="C2890" s="125" t="str">
        <f t="shared" si="442"/>
        <v/>
      </c>
      <c r="D2890" s="42"/>
      <c r="E2890" s="23" t="str">
        <f>IF(D2890="","",VLOOKUP(D2890,MASTERLIST!$A:$E,3,FALSE))</f>
        <v/>
      </c>
      <c r="F2890" s="23" t="str">
        <f>IF(D2890="","",VLOOKUP(D2890,MASTERLIST!$A:$E,4,FALSE))</f>
        <v/>
      </c>
      <c r="G2890" s="23" t="str">
        <f>IF(D2890="","",VLOOKUP(D2890,MASTERLIST!$A:$E,5,FALSE))</f>
        <v/>
      </c>
      <c r="H2890" s="23" t="str">
        <f>IF(D2890="","",VLOOKUP(D2890,MASTERLIST!$A:$E,2,FALSE))</f>
        <v/>
      </c>
      <c r="I2890" s="42"/>
      <c r="J2890" s="42"/>
      <c r="K2890" s="42"/>
      <c r="L2890" s="41" t="str">
        <f t="shared" si="438"/>
        <v/>
      </c>
      <c r="M2890" s="41" t="str">
        <f t="shared" si="439"/>
        <v/>
      </c>
      <c r="N2890" s="22" t="str">
        <f t="shared" si="436"/>
        <v xml:space="preserve"> </v>
      </c>
      <c r="O2890" s="22" t="str">
        <f t="shared" si="435"/>
        <v/>
      </c>
      <c r="P2890" s="22" t="str">
        <f t="shared" si="437"/>
        <v/>
      </c>
      <c r="Q2890" s="22" t="str">
        <f t="shared" si="443"/>
        <v>D2</v>
      </c>
    </row>
    <row r="2891" spans="1:17" x14ac:dyDescent="0.25">
      <c r="A2891" s="125" t="str">
        <f t="shared" si="440"/>
        <v/>
      </c>
      <c r="B2891" s="123" t="str">
        <f t="shared" si="441"/>
        <v/>
      </c>
      <c r="C2891" s="125" t="str">
        <f t="shared" si="442"/>
        <v/>
      </c>
      <c r="D2891" s="42"/>
      <c r="E2891" s="23" t="str">
        <f>IF(D2891="","",VLOOKUP(D2891,MASTERLIST!$A:$E,3,FALSE))</f>
        <v/>
      </c>
      <c r="F2891" s="23" t="str">
        <f>IF(D2891="","",VLOOKUP(D2891,MASTERLIST!$A:$E,4,FALSE))</f>
        <v/>
      </c>
      <c r="G2891" s="23" t="str">
        <f>IF(D2891="","",VLOOKUP(D2891,MASTERLIST!$A:$E,5,FALSE))</f>
        <v/>
      </c>
      <c r="H2891" s="23" t="str">
        <f>IF(D2891="","",VLOOKUP(D2891,MASTERLIST!$A:$E,2,FALSE))</f>
        <v/>
      </c>
      <c r="I2891" s="42"/>
      <c r="J2891" s="42"/>
      <c r="K2891" s="42"/>
      <c r="L2891" s="41" t="str">
        <f t="shared" si="438"/>
        <v/>
      </c>
      <c r="M2891" s="41" t="str">
        <f t="shared" si="439"/>
        <v/>
      </c>
      <c r="N2891" s="22" t="str">
        <f t="shared" si="436"/>
        <v xml:space="preserve"> </v>
      </c>
      <c r="O2891" s="22" t="str">
        <f t="shared" si="435"/>
        <v/>
      </c>
      <c r="P2891" s="22" t="str">
        <f t="shared" si="437"/>
        <v/>
      </c>
      <c r="Q2891" s="22" t="str">
        <f t="shared" si="443"/>
        <v>D2</v>
      </c>
    </row>
    <row r="2892" spans="1:17" x14ac:dyDescent="0.25">
      <c r="A2892" s="125" t="str">
        <f t="shared" si="440"/>
        <v/>
      </c>
      <c r="B2892" s="123" t="str">
        <f t="shared" si="441"/>
        <v/>
      </c>
      <c r="C2892" s="125" t="str">
        <f t="shared" si="442"/>
        <v/>
      </c>
      <c r="D2892" s="42"/>
      <c r="E2892" s="23" t="str">
        <f>IF(D2892="","",VLOOKUP(D2892,MASTERLIST!$A:$E,3,FALSE))</f>
        <v/>
      </c>
      <c r="F2892" s="23" t="str">
        <f>IF(D2892="","",VLOOKUP(D2892,MASTERLIST!$A:$E,4,FALSE))</f>
        <v/>
      </c>
      <c r="G2892" s="23" t="str">
        <f>IF(D2892="","",VLOOKUP(D2892,MASTERLIST!$A:$E,5,FALSE))</f>
        <v/>
      </c>
      <c r="H2892" s="23" t="str">
        <f>IF(D2892="","",VLOOKUP(D2892,MASTERLIST!$A:$E,2,FALSE))</f>
        <v/>
      </c>
      <c r="I2892" s="42"/>
      <c r="J2892" s="42"/>
      <c r="K2892" s="42"/>
      <c r="L2892" s="41" t="str">
        <f t="shared" si="438"/>
        <v/>
      </c>
      <c r="M2892" s="41" t="str">
        <f t="shared" si="439"/>
        <v/>
      </c>
      <c r="N2892" s="22" t="str">
        <f t="shared" si="436"/>
        <v xml:space="preserve"> </v>
      </c>
      <c r="O2892" s="22" t="str">
        <f t="shared" si="435"/>
        <v/>
      </c>
      <c r="P2892" s="22" t="str">
        <f t="shared" si="437"/>
        <v/>
      </c>
      <c r="Q2892" s="22" t="str">
        <f t="shared" si="443"/>
        <v>D2</v>
      </c>
    </row>
    <row r="2893" spans="1:17" x14ac:dyDescent="0.25">
      <c r="A2893" s="125" t="str">
        <f t="shared" si="440"/>
        <v/>
      </c>
      <c r="B2893" s="123" t="str">
        <f t="shared" si="441"/>
        <v/>
      </c>
      <c r="C2893" s="125" t="str">
        <f t="shared" si="442"/>
        <v/>
      </c>
      <c r="D2893" s="42"/>
      <c r="E2893" s="23" t="str">
        <f>IF(D2893="","",VLOOKUP(D2893,MASTERLIST!$A:$E,3,FALSE))</f>
        <v/>
      </c>
      <c r="F2893" s="23" t="str">
        <f>IF(D2893="","",VLOOKUP(D2893,MASTERLIST!$A:$E,4,FALSE))</f>
        <v/>
      </c>
      <c r="G2893" s="23" t="str">
        <f>IF(D2893="","",VLOOKUP(D2893,MASTERLIST!$A:$E,5,FALSE))</f>
        <v/>
      </c>
      <c r="H2893" s="23" t="str">
        <f>IF(D2893="","",VLOOKUP(D2893,MASTERLIST!$A:$E,2,FALSE))</f>
        <v/>
      </c>
      <c r="I2893" s="42"/>
      <c r="J2893" s="42"/>
      <c r="K2893" s="42"/>
      <c r="L2893" s="41" t="str">
        <f t="shared" si="438"/>
        <v/>
      </c>
      <c r="M2893" s="41" t="str">
        <f t="shared" si="439"/>
        <v/>
      </c>
      <c r="N2893" s="22" t="str">
        <f t="shared" si="436"/>
        <v xml:space="preserve"> </v>
      </c>
      <c r="O2893" s="22" t="str">
        <f t="shared" si="435"/>
        <v/>
      </c>
      <c r="P2893" s="22" t="str">
        <f t="shared" si="437"/>
        <v/>
      </c>
      <c r="Q2893" s="22" t="str">
        <f t="shared" si="443"/>
        <v>D2</v>
      </c>
    </row>
    <row r="2894" spans="1:17" x14ac:dyDescent="0.25">
      <c r="A2894" s="125" t="str">
        <f t="shared" si="440"/>
        <v/>
      </c>
      <c r="B2894" s="123" t="str">
        <f t="shared" si="441"/>
        <v/>
      </c>
      <c r="C2894" s="125" t="str">
        <f t="shared" si="442"/>
        <v/>
      </c>
      <c r="D2894" s="42"/>
      <c r="E2894" s="23" t="str">
        <f>IF(D2894="","",VLOOKUP(D2894,MASTERLIST!$A:$E,3,FALSE))</f>
        <v/>
      </c>
      <c r="F2894" s="23" t="str">
        <f>IF(D2894="","",VLOOKUP(D2894,MASTERLIST!$A:$E,4,FALSE))</f>
        <v/>
      </c>
      <c r="G2894" s="23" t="str">
        <f>IF(D2894="","",VLOOKUP(D2894,MASTERLIST!$A:$E,5,FALSE))</f>
        <v/>
      </c>
      <c r="H2894" s="23" t="str">
        <f>IF(D2894="","",VLOOKUP(D2894,MASTERLIST!$A:$E,2,FALSE))</f>
        <v/>
      </c>
      <c r="I2894" s="42"/>
      <c r="J2894" s="42"/>
      <c r="K2894" s="42"/>
      <c r="L2894" s="41" t="str">
        <f t="shared" si="438"/>
        <v/>
      </c>
      <c r="M2894" s="41" t="str">
        <f t="shared" si="439"/>
        <v/>
      </c>
      <c r="N2894" s="22" t="str">
        <f t="shared" si="436"/>
        <v xml:space="preserve"> </v>
      </c>
      <c r="O2894" s="22" t="str">
        <f t="shared" si="435"/>
        <v/>
      </c>
      <c r="P2894" s="22" t="str">
        <f t="shared" si="437"/>
        <v/>
      </c>
      <c r="Q2894" s="22" t="str">
        <f t="shared" si="443"/>
        <v>D2</v>
      </c>
    </row>
    <row r="2895" spans="1:17" x14ac:dyDescent="0.25">
      <c r="A2895" s="125" t="str">
        <f t="shared" si="440"/>
        <v/>
      </c>
      <c r="B2895" s="123" t="str">
        <f t="shared" si="441"/>
        <v/>
      </c>
      <c r="C2895" s="125" t="str">
        <f t="shared" si="442"/>
        <v/>
      </c>
      <c r="D2895" s="42"/>
      <c r="E2895" s="23" t="str">
        <f>IF(D2895="","",VLOOKUP(D2895,MASTERLIST!$A:$E,3,FALSE))</f>
        <v/>
      </c>
      <c r="F2895" s="23" t="str">
        <f>IF(D2895="","",VLOOKUP(D2895,MASTERLIST!$A:$E,4,FALSE))</f>
        <v/>
      </c>
      <c r="G2895" s="23" t="str">
        <f>IF(D2895="","",VLOOKUP(D2895,MASTERLIST!$A:$E,5,FALSE))</f>
        <v/>
      </c>
      <c r="H2895" s="23" t="str">
        <f>IF(D2895="","",VLOOKUP(D2895,MASTERLIST!$A:$E,2,FALSE))</f>
        <v/>
      </c>
      <c r="I2895" s="42"/>
      <c r="J2895" s="42"/>
      <c r="K2895" s="42"/>
      <c r="L2895" s="41" t="str">
        <f t="shared" si="438"/>
        <v/>
      </c>
      <c r="M2895" s="41" t="str">
        <f t="shared" si="439"/>
        <v/>
      </c>
      <c r="N2895" s="22" t="str">
        <f t="shared" si="436"/>
        <v xml:space="preserve"> </v>
      </c>
      <c r="O2895" s="22" t="str">
        <f t="shared" si="435"/>
        <v/>
      </c>
      <c r="P2895" s="22" t="str">
        <f t="shared" si="437"/>
        <v/>
      </c>
      <c r="Q2895" s="22" t="str">
        <f t="shared" si="443"/>
        <v>D2</v>
      </c>
    </row>
    <row r="2896" spans="1:17" x14ac:dyDescent="0.25">
      <c r="A2896" s="125" t="str">
        <f t="shared" si="440"/>
        <v/>
      </c>
      <c r="B2896" s="123" t="str">
        <f t="shared" si="441"/>
        <v/>
      </c>
      <c r="C2896" s="125" t="str">
        <f t="shared" si="442"/>
        <v/>
      </c>
      <c r="D2896" s="42"/>
      <c r="E2896" s="23" t="str">
        <f>IF(D2896="","",VLOOKUP(D2896,MASTERLIST!$A:$E,3,FALSE))</f>
        <v/>
      </c>
      <c r="F2896" s="23" t="str">
        <f>IF(D2896="","",VLOOKUP(D2896,MASTERLIST!$A:$E,4,FALSE))</f>
        <v/>
      </c>
      <c r="G2896" s="23" t="str">
        <f>IF(D2896="","",VLOOKUP(D2896,MASTERLIST!$A:$E,5,FALSE))</f>
        <v/>
      </c>
      <c r="H2896" s="23" t="str">
        <f>IF(D2896="","",VLOOKUP(D2896,MASTERLIST!$A:$E,2,FALSE))</f>
        <v/>
      </c>
      <c r="I2896" s="42"/>
      <c r="J2896" s="42"/>
      <c r="K2896" s="42"/>
      <c r="L2896" s="41" t="str">
        <f t="shared" si="438"/>
        <v/>
      </c>
      <c r="M2896" s="41" t="str">
        <f t="shared" si="439"/>
        <v/>
      </c>
      <c r="N2896" s="22" t="str">
        <f t="shared" si="436"/>
        <v xml:space="preserve"> </v>
      </c>
      <c r="O2896" s="22" t="str">
        <f t="shared" si="435"/>
        <v/>
      </c>
      <c r="P2896" s="22" t="str">
        <f t="shared" si="437"/>
        <v/>
      </c>
      <c r="Q2896" s="22" t="str">
        <f t="shared" si="443"/>
        <v>D2</v>
      </c>
    </row>
    <row r="2897" spans="1:17" x14ac:dyDescent="0.25">
      <c r="A2897" s="125" t="str">
        <f t="shared" si="440"/>
        <v/>
      </c>
      <c r="B2897" s="123" t="str">
        <f t="shared" si="441"/>
        <v/>
      </c>
      <c r="C2897" s="125" t="str">
        <f t="shared" si="442"/>
        <v/>
      </c>
      <c r="D2897" s="42"/>
      <c r="E2897" s="23" t="str">
        <f>IF(D2897="","",VLOOKUP(D2897,MASTERLIST!$A:$E,3,FALSE))</f>
        <v/>
      </c>
      <c r="F2897" s="23" t="str">
        <f>IF(D2897="","",VLOOKUP(D2897,MASTERLIST!$A:$E,4,FALSE))</f>
        <v/>
      </c>
      <c r="G2897" s="23" t="str">
        <f>IF(D2897="","",VLOOKUP(D2897,MASTERLIST!$A:$E,5,FALSE))</f>
        <v/>
      </c>
      <c r="H2897" s="23" t="str">
        <f>IF(D2897="","",VLOOKUP(D2897,MASTERLIST!$A:$E,2,FALSE))</f>
        <v/>
      </c>
      <c r="I2897" s="42"/>
      <c r="J2897" s="42"/>
      <c r="K2897" s="42"/>
      <c r="L2897" s="41" t="str">
        <f t="shared" si="438"/>
        <v/>
      </c>
      <c r="M2897" s="41" t="str">
        <f t="shared" si="439"/>
        <v/>
      </c>
      <c r="N2897" s="22" t="str">
        <f t="shared" si="436"/>
        <v xml:space="preserve"> </v>
      </c>
      <c r="O2897" s="22" t="str">
        <f t="shared" si="435"/>
        <v/>
      </c>
      <c r="P2897" s="22" t="str">
        <f t="shared" si="437"/>
        <v/>
      </c>
      <c r="Q2897" s="22" t="str">
        <f t="shared" si="443"/>
        <v>D2</v>
      </c>
    </row>
    <row r="2898" spans="1:17" x14ac:dyDescent="0.25">
      <c r="A2898" s="125" t="str">
        <f t="shared" si="440"/>
        <v/>
      </c>
      <c r="B2898" s="123" t="str">
        <f t="shared" si="441"/>
        <v/>
      </c>
      <c r="C2898" s="125" t="str">
        <f t="shared" si="442"/>
        <v/>
      </c>
      <c r="D2898" s="42"/>
      <c r="E2898" s="23" t="str">
        <f>IF(D2898="","",VLOOKUP(D2898,MASTERLIST!$A:$E,3,FALSE))</f>
        <v/>
      </c>
      <c r="F2898" s="23" t="str">
        <f>IF(D2898="","",VLOOKUP(D2898,MASTERLIST!$A:$E,4,FALSE))</f>
        <v/>
      </c>
      <c r="G2898" s="23" t="str">
        <f>IF(D2898="","",VLOOKUP(D2898,MASTERLIST!$A:$E,5,FALSE))</f>
        <v/>
      </c>
      <c r="H2898" s="23" t="str">
        <f>IF(D2898="","",VLOOKUP(D2898,MASTERLIST!$A:$E,2,FALSE))</f>
        <v/>
      </c>
      <c r="I2898" s="42"/>
      <c r="J2898" s="42"/>
      <c r="K2898" s="42"/>
      <c r="L2898" s="41" t="str">
        <f t="shared" si="438"/>
        <v/>
      </c>
      <c r="M2898" s="41" t="str">
        <f t="shared" si="439"/>
        <v/>
      </c>
      <c r="N2898" s="22" t="str">
        <f t="shared" si="436"/>
        <v xml:space="preserve"> </v>
      </c>
      <c r="O2898" s="22" t="str">
        <f t="shared" si="435"/>
        <v/>
      </c>
      <c r="P2898" s="22" t="str">
        <f t="shared" si="437"/>
        <v/>
      </c>
      <c r="Q2898" s="22" t="str">
        <f t="shared" si="443"/>
        <v>D2</v>
      </c>
    </row>
    <row r="2899" spans="1:17" x14ac:dyDescent="0.25">
      <c r="A2899" s="125" t="str">
        <f t="shared" si="440"/>
        <v/>
      </c>
      <c r="B2899" s="123" t="str">
        <f t="shared" si="441"/>
        <v/>
      </c>
      <c r="C2899" s="125" t="str">
        <f t="shared" si="442"/>
        <v/>
      </c>
      <c r="D2899" s="42"/>
      <c r="E2899" s="23" t="str">
        <f>IF(D2899="","",VLOOKUP(D2899,MASTERLIST!$A:$E,3,FALSE))</f>
        <v/>
      </c>
      <c r="F2899" s="23" t="str">
        <f>IF(D2899="","",VLOOKUP(D2899,MASTERLIST!$A:$E,4,FALSE))</f>
        <v/>
      </c>
      <c r="G2899" s="23" t="str">
        <f>IF(D2899="","",VLOOKUP(D2899,MASTERLIST!$A:$E,5,FALSE))</f>
        <v/>
      </c>
      <c r="H2899" s="23" t="str">
        <f>IF(D2899="","",VLOOKUP(D2899,MASTERLIST!$A:$E,2,FALSE))</f>
        <v/>
      </c>
      <c r="I2899" s="42"/>
      <c r="J2899" s="42"/>
      <c r="K2899" s="42"/>
      <c r="L2899" s="41" t="str">
        <f t="shared" si="438"/>
        <v/>
      </c>
      <c r="M2899" s="41" t="str">
        <f t="shared" si="439"/>
        <v/>
      </c>
      <c r="N2899" s="22" t="str">
        <f t="shared" si="436"/>
        <v xml:space="preserve"> </v>
      </c>
      <c r="O2899" s="22" t="str">
        <f t="shared" ref="O2899:O2962" si="444">IFERROR(VLOOKUP(G2899,$R$2:$S$15,2,),"")</f>
        <v/>
      </c>
      <c r="P2899" s="22" t="str">
        <f t="shared" si="437"/>
        <v/>
      </c>
      <c r="Q2899" s="22" t="str">
        <f t="shared" si="443"/>
        <v>D2</v>
      </c>
    </row>
    <row r="2900" spans="1:17" x14ac:dyDescent="0.25">
      <c r="A2900" s="125" t="str">
        <f t="shared" si="440"/>
        <v/>
      </c>
      <c r="B2900" s="123" t="str">
        <f t="shared" si="441"/>
        <v/>
      </c>
      <c r="C2900" s="125" t="str">
        <f t="shared" si="442"/>
        <v/>
      </c>
      <c r="D2900" s="42"/>
      <c r="E2900" s="23" t="str">
        <f>IF(D2900="","",VLOOKUP(D2900,MASTERLIST!$A:$E,3,FALSE))</f>
        <v/>
      </c>
      <c r="F2900" s="23" t="str">
        <f>IF(D2900="","",VLOOKUP(D2900,MASTERLIST!$A:$E,4,FALSE))</f>
        <v/>
      </c>
      <c r="G2900" s="23" t="str">
        <f>IF(D2900="","",VLOOKUP(D2900,MASTERLIST!$A:$E,5,FALSE))</f>
        <v/>
      </c>
      <c r="H2900" s="23" t="str">
        <f>IF(D2900="","",VLOOKUP(D2900,MASTERLIST!$A:$E,2,FALSE))</f>
        <v/>
      </c>
      <c r="I2900" s="42"/>
      <c r="J2900" s="42"/>
      <c r="K2900" s="42"/>
      <c r="L2900" s="41" t="str">
        <f t="shared" si="438"/>
        <v/>
      </c>
      <c r="M2900" s="41" t="str">
        <f t="shared" si="439"/>
        <v/>
      </c>
      <c r="N2900" s="22" t="str">
        <f t="shared" si="436"/>
        <v xml:space="preserve"> </v>
      </c>
      <c r="O2900" s="22" t="str">
        <f t="shared" si="444"/>
        <v/>
      </c>
      <c r="P2900" s="22" t="str">
        <f t="shared" si="437"/>
        <v/>
      </c>
      <c r="Q2900" s="22" t="str">
        <f t="shared" si="443"/>
        <v>D2</v>
      </c>
    </row>
    <row r="2901" spans="1:17" x14ac:dyDescent="0.25">
      <c r="A2901" s="125" t="str">
        <f t="shared" si="440"/>
        <v/>
      </c>
      <c r="B2901" s="123" t="str">
        <f t="shared" si="441"/>
        <v/>
      </c>
      <c r="C2901" s="125" t="str">
        <f t="shared" si="442"/>
        <v/>
      </c>
      <c r="D2901" s="42"/>
      <c r="E2901" s="23" t="str">
        <f>IF(D2901="","",VLOOKUP(D2901,MASTERLIST!$A:$E,3,FALSE))</f>
        <v/>
      </c>
      <c r="F2901" s="23" t="str">
        <f>IF(D2901="","",VLOOKUP(D2901,MASTERLIST!$A:$E,4,FALSE))</f>
        <v/>
      </c>
      <c r="G2901" s="23" t="str">
        <f>IF(D2901="","",VLOOKUP(D2901,MASTERLIST!$A:$E,5,FALSE))</f>
        <v/>
      </c>
      <c r="H2901" s="23" t="str">
        <f>IF(D2901="","",VLOOKUP(D2901,MASTERLIST!$A:$E,2,FALSE))</f>
        <v/>
      </c>
      <c r="I2901" s="42"/>
      <c r="J2901" s="42"/>
      <c r="K2901" s="42"/>
      <c r="L2901" s="41" t="str">
        <f t="shared" si="438"/>
        <v/>
      </c>
      <c r="M2901" s="41" t="str">
        <f t="shared" si="439"/>
        <v/>
      </c>
      <c r="N2901" s="22" t="str">
        <f t="shared" si="436"/>
        <v xml:space="preserve"> </v>
      </c>
      <c r="O2901" s="22" t="str">
        <f t="shared" si="444"/>
        <v/>
      </c>
      <c r="P2901" s="22" t="str">
        <f t="shared" si="437"/>
        <v/>
      </c>
      <c r="Q2901" s="22" t="str">
        <f t="shared" si="443"/>
        <v>D2</v>
      </c>
    </row>
    <row r="2902" spans="1:17" x14ac:dyDescent="0.25">
      <c r="A2902" s="125" t="str">
        <f t="shared" si="440"/>
        <v/>
      </c>
      <c r="B2902" s="123" t="str">
        <f t="shared" si="441"/>
        <v/>
      </c>
      <c r="C2902" s="125" t="str">
        <f t="shared" si="442"/>
        <v/>
      </c>
      <c r="D2902" s="42"/>
      <c r="E2902" s="23" t="str">
        <f>IF(D2902="","",VLOOKUP(D2902,MASTERLIST!$A:$E,3,FALSE))</f>
        <v/>
      </c>
      <c r="F2902" s="23" t="str">
        <f>IF(D2902="","",VLOOKUP(D2902,MASTERLIST!$A:$E,4,FALSE))</f>
        <v/>
      </c>
      <c r="G2902" s="23" t="str">
        <f>IF(D2902="","",VLOOKUP(D2902,MASTERLIST!$A:$E,5,FALSE))</f>
        <v/>
      </c>
      <c r="H2902" s="23" t="str">
        <f>IF(D2902="","",VLOOKUP(D2902,MASTERLIST!$A:$E,2,FALSE))</f>
        <v/>
      </c>
      <c r="I2902" s="42"/>
      <c r="J2902" s="42"/>
      <c r="K2902" s="42"/>
      <c r="L2902" s="41" t="str">
        <f t="shared" si="438"/>
        <v/>
      </c>
      <c r="M2902" s="41" t="str">
        <f t="shared" si="439"/>
        <v/>
      </c>
      <c r="N2902" s="22" t="str">
        <f t="shared" si="436"/>
        <v xml:space="preserve"> </v>
      </c>
      <c r="O2902" s="22" t="str">
        <f t="shared" si="444"/>
        <v/>
      </c>
      <c r="P2902" s="22" t="str">
        <f t="shared" si="437"/>
        <v/>
      </c>
      <c r="Q2902" s="22" t="str">
        <f t="shared" si="443"/>
        <v>D2</v>
      </c>
    </row>
    <row r="2903" spans="1:17" x14ac:dyDescent="0.25">
      <c r="A2903" s="125" t="str">
        <f t="shared" si="440"/>
        <v/>
      </c>
      <c r="B2903" s="123" t="str">
        <f t="shared" si="441"/>
        <v/>
      </c>
      <c r="C2903" s="125" t="str">
        <f t="shared" si="442"/>
        <v/>
      </c>
      <c r="D2903" s="42"/>
      <c r="E2903" s="23" t="str">
        <f>IF(D2903="","",VLOOKUP(D2903,MASTERLIST!$A:$E,3,FALSE))</f>
        <v/>
      </c>
      <c r="F2903" s="23" t="str">
        <f>IF(D2903="","",VLOOKUP(D2903,MASTERLIST!$A:$E,4,FALSE))</f>
        <v/>
      </c>
      <c r="G2903" s="23" t="str">
        <f>IF(D2903="","",VLOOKUP(D2903,MASTERLIST!$A:$E,5,FALSE))</f>
        <v/>
      </c>
      <c r="H2903" s="23" t="str">
        <f>IF(D2903="","",VLOOKUP(D2903,MASTERLIST!$A:$E,2,FALSE))</f>
        <v/>
      </c>
      <c r="I2903" s="42"/>
      <c r="J2903" s="42"/>
      <c r="K2903" s="42"/>
      <c r="L2903" s="41" t="str">
        <f t="shared" si="438"/>
        <v/>
      </c>
      <c r="M2903" s="41" t="str">
        <f t="shared" si="439"/>
        <v/>
      </c>
      <c r="N2903" s="22" t="str">
        <f t="shared" si="436"/>
        <v xml:space="preserve"> </v>
      </c>
      <c r="O2903" s="22" t="str">
        <f t="shared" si="444"/>
        <v/>
      </c>
      <c r="P2903" s="22" t="str">
        <f t="shared" si="437"/>
        <v/>
      </c>
      <c r="Q2903" s="22" t="str">
        <f t="shared" si="443"/>
        <v>D2</v>
      </c>
    </row>
    <row r="2904" spans="1:17" x14ac:dyDescent="0.25">
      <c r="A2904" s="125" t="str">
        <f t="shared" si="440"/>
        <v/>
      </c>
      <c r="B2904" s="123" t="str">
        <f t="shared" si="441"/>
        <v/>
      </c>
      <c r="C2904" s="125" t="str">
        <f t="shared" si="442"/>
        <v/>
      </c>
      <c r="D2904" s="42"/>
      <c r="E2904" s="23" t="str">
        <f>IF(D2904="","",VLOOKUP(D2904,MASTERLIST!$A:$E,3,FALSE))</f>
        <v/>
      </c>
      <c r="F2904" s="23" t="str">
        <f>IF(D2904="","",VLOOKUP(D2904,MASTERLIST!$A:$E,4,FALSE))</f>
        <v/>
      </c>
      <c r="G2904" s="23" t="str">
        <f>IF(D2904="","",VLOOKUP(D2904,MASTERLIST!$A:$E,5,FALSE))</f>
        <v/>
      </c>
      <c r="H2904" s="23" t="str">
        <f>IF(D2904="","",VLOOKUP(D2904,MASTERLIST!$A:$E,2,FALSE))</f>
        <v/>
      </c>
      <c r="I2904" s="42"/>
      <c r="J2904" s="42"/>
      <c r="K2904" s="42"/>
      <c r="L2904" s="41" t="str">
        <f t="shared" si="438"/>
        <v/>
      </c>
      <c r="M2904" s="41" t="str">
        <f t="shared" si="439"/>
        <v/>
      </c>
      <c r="N2904" s="22" t="str">
        <f t="shared" si="436"/>
        <v xml:space="preserve"> </v>
      </c>
      <c r="O2904" s="22" t="str">
        <f t="shared" si="444"/>
        <v/>
      </c>
      <c r="P2904" s="22" t="str">
        <f t="shared" si="437"/>
        <v/>
      </c>
      <c r="Q2904" s="22" t="str">
        <f t="shared" si="443"/>
        <v>D2</v>
      </c>
    </row>
    <row r="2905" spans="1:17" x14ac:dyDescent="0.25">
      <c r="A2905" s="125" t="str">
        <f t="shared" si="440"/>
        <v/>
      </c>
      <c r="B2905" s="123" t="str">
        <f t="shared" si="441"/>
        <v/>
      </c>
      <c r="C2905" s="125" t="str">
        <f t="shared" si="442"/>
        <v/>
      </c>
      <c r="D2905" s="42"/>
      <c r="E2905" s="23" t="str">
        <f>IF(D2905="","",VLOOKUP(D2905,MASTERLIST!$A:$E,3,FALSE))</f>
        <v/>
      </c>
      <c r="F2905" s="23" t="str">
        <f>IF(D2905="","",VLOOKUP(D2905,MASTERLIST!$A:$E,4,FALSE))</f>
        <v/>
      </c>
      <c r="G2905" s="23" t="str">
        <f>IF(D2905="","",VLOOKUP(D2905,MASTERLIST!$A:$E,5,FALSE))</f>
        <v/>
      </c>
      <c r="H2905" s="23" t="str">
        <f>IF(D2905="","",VLOOKUP(D2905,MASTERLIST!$A:$E,2,FALSE))</f>
        <v/>
      </c>
      <c r="I2905" s="42"/>
      <c r="J2905" s="42"/>
      <c r="K2905" s="42"/>
      <c r="L2905" s="41" t="str">
        <f t="shared" si="438"/>
        <v/>
      </c>
      <c r="M2905" s="41" t="str">
        <f t="shared" si="439"/>
        <v/>
      </c>
      <c r="N2905" s="22" t="str">
        <f t="shared" si="436"/>
        <v xml:space="preserve"> </v>
      </c>
      <c r="O2905" s="22" t="str">
        <f t="shared" si="444"/>
        <v/>
      </c>
      <c r="P2905" s="22" t="str">
        <f t="shared" si="437"/>
        <v/>
      </c>
      <c r="Q2905" s="22" t="str">
        <f t="shared" si="443"/>
        <v>D2</v>
      </c>
    </row>
    <row r="2906" spans="1:17" x14ac:dyDescent="0.25">
      <c r="A2906" s="125" t="str">
        <f t="shared" si="440"/>
        <v/>
      </c>
      <c r="B2906" s="123" t="str">
        <f t="shared" si="441"/>
        <v/>
      </c>
      <c r="C2906" s="125" t="str">
        <f t="shared" si="442"/>
        <v/>
      </c>
      <c r="D2906" s="42"/>
      <c r="E2906" s="23" t="str">
        <f>IF(D2906="","",VLOOKUP(D2906,MASTERLIST!$A:$E,3,FALSE))</f>
        <v/>
      </c>
      <c r="F2906" s="23" t="str">
        <f>IF(D2906="","",VLOOKUP(D2906,MASTERLIST!$A:$E,4,FALSE))</f>
        <v/>
      </c>
      <c r="G2906" s="23" t="str">
        <f>IF(D2906="","",VLOOKUP(D2906,MASTERLIST!$A:$E,5,FALSE))</f>
        <v/>
      </c>
      <c r="H2906" s="23" t="str">
        <f>IF(D2906="","",VLOOKUP(D2906,MASTERLIST!$A:$E,2,FALSE))</f>
        <v/>
      </c>
      <c r="I2906" s="42"/>
      <c r="J2906" s="42"/>
      <c r="K2906" s="42"/>
      <c r="L2906" s="41" t="str">
        <f t="shared" si="438"/>
        <v/>
      </c>
      <c r="M2906" s="41" t="str">
        <f t="shared" si="439"/>
        <v/>
      </c>
      <c r="N2906" s="22" t="str">
        <f t="shared" ref="N2906:N2969" si="445">CONCATENATE(E2906," ",F2906)</f>
        <v xml:space="preserve"> </v>
      </c>
      <c r="O2906" s="22" t="str">
        <f t="shared" si="444"/>
        <v/>
      </c>
      <c r="P2906" s="22" t="str">
        <f t="shared" ref="P2906:P2969" si="446">IF(I2906="",IF(J2906="","",$J$1),$I$1)</f>
        <v/>
      </c>
      <c r="Q2906" s="22" t="str">
        <f t="shared" si="443"/>
        <v>D2</v>
      </c>
    </row>
    <row r="2907" spans="1:17" x14ac:dyDescent="0.25">
      <c r="A2907" s="125" t="str">
        <f t="shared" si="440"/>
        <v/>
      </c>
      <c r="B2907" s="123" t="str">
        <f t="shared" si="441"/>
        <v/>
      </c>
      <c r="C2907" s="125" t="str">
        <f t="shared" si="442"/>
        <v/>
      </c>
      <c r="D2907" s="42"/>
      <c r="E2907" s="23" t="str">
        <f>IF(D2907="","",VLOOKUP(D2907,MASTERLIST!$A:$E,3,FALSE))</f>
        <v/>
      </c>
      <c r="F2907" s="23" t="str">
        <f>IF(D2907="","",VLOOKUP(D2907,MASTERLIST!$A:$E,4,FALSE))</f>
        <v/>
      </c>
      <c r="G2907" s="23" t="str">
        <f>IF(D2907="","",VLOOKUP(D2907,MASTERLIST!$A:$E,5,FALSE))</f>
        <v/>
      </c>
      <c r="H2907" s="23" t="str">
        <f>IF(D2907="","",VLOOKUP(D2907,MASTERLIST!$A:$E,2,FALSE))</f>
        <v/>
      </c>
      <c r="I2907" s="42"/>
      <c r="J2907" s="42"/>
      <c r="K2907" s="42"/>
      <c r="L2907" s="41" t="str">
        <f t="shared" si="438"/>
        <v/>
      </c>
      <c r="M2907" s="41" t="str">
        <f t="shared" si="439"/>
        <v/>
      </c>
      <c r="N2907" s="22" t="str">
        <f t="shared" si="445"/>
        <v xml:space="preserve"> </v>
      </c>
      <c r="O2907" s="22" t="str">
        <f t="shared" si="444"/>
        <v/>
      </c>
      <c r="P2907" s="22" t="str">
        <f t="shared" si="446"/>
        <v/>
      </c>
      <c r="Q2907" s="22" t="str">
        <f t="shared" si="443"/>
        <v>D2</v>
      </c>
    </row>
    <row r="2908" spans="1:17" x14ac:dyDescent="0.25">
      <c r="A2908" s="125" t="str">
        <f t="shared" si="440"/>
        <v/>
      </c>
      <c r="B2908" s="123" t="str">
        <f t="shared" si="441"/>
        <v/>
      </c>
      <c r="C2908" s="125" t="str">
        <f t="shared" si="442"/>
        <v/>
      </c>
      <c r="D2908" s="42"/>
      <c r="E2908" s="23" t="str">
        <f>IF(D2908="","",VLOOKUP(D2908,MASTERLIST!$A:$E,3,FALSE))</f>
        <v/>
      </c>
      <c r="F2908" s="23" t="str">
        <f>IF(D2908="","",VLOOKUP(D2908,MASTERLIST!$A:$E,4,FALSE))</f>
        <v/>
      </c>
      <c r="G2908" s="23" t="str">
        <f>IF(D2908="","",VLOOKUP(D2908,MASTERLIST!$A:$E,5,FALSE))</f>
        <v/>
      </c>
      <c r="H2908" s="23" t="str">
        <f>IF(D2908="","",VLOOKUP(D2908,MASTERLIST!$A:$E,2,FALSE))</f>
        <v/>
      </c>
      <c r="I2908" s="42"/>
      <c r="J2908" s="42"/>
      <c r="K2908" s="42"/>
      <c r="L2908" s="41" t="str">
        <f t="shared" si="438"/>
        <v/>
      </c>
      <c r="M2908" s="41" t="str">
        <f t="shared" si="439"/>
        <v/>
      </c>
      <c r="N2908" s="22" t="str">
        <f t="shared" si="445"/>
        <v xml:space="preserve"> </v>
      </c>
      <c r="O2908" s="22" t="str">
        <f t="shared" si="444"/>
        <v/>
      </c>
      <c r="P2908" s="22" t="str">
        <f t="shared" si="446"/>
        <v/>
      </c>
      <c r="Q2908" s="22" t="str">
        <f t="shared" si="443"/>
        <v>D2</v>
      </c>
    </row>
    <row r="2909" spans="1:17" x14ac:dyDescent="0.25">
      <c r="A2909" s="125" t="str">
        <f t="shared" si="440"/>
        <v/>
      </c>
      <c r="B2909" s="123" t="str">
        <f t="shared" si="441"/>
        <v/>
      </c>
      <c r="C2909" s="125" t="str">
        <f t="shared" si="442"/>
        <v/>
      </c>
      <c r="D2909" s="42"/>
      <c r="E2909" s="23" t="str">
        <f>IF(D2909="","",VLOOKUP(D2909,MASTERLIST!$A:$E,3,FALSE))</f>
        <v/>
      </c>
      <c r="F2909" s="23" t="str">
        <f>IF(D2909="","",VLOOKUP(D2909,MASTERLIST!$A:$E,4,FALSE))</f>
        <v/>
      </c>
      <c r="G2909" s="23" t="str">
        <f>IF(D2909="","",VLOOKUP(D2909,MASTERLIST!$A:$E,5,FALSE))</f>
        <v/>
      </c>
      <c r="H2909" s="23" t="str">
        <f>IF(D2909="","",VLOOKUP(D2909,MASTERLIST!$A:$E,2,FALSE))</f>
        <v/>
      </c>
      <c r="I2909" s="42"/>
      <c r="J2909" s="42"/>
      <c r="K2909" s="42"/>
      <c r="L2909" s="41" t="str">
        <f t="shared" ref="L2909:L2972" si="447">IF(K2909="","",IF(I2909="",ROUND(HLOOKUP(J2909,kgList,K2909,FALSE),1),ROUND(HLOOKUP(I2909,kgList,K2909,FALSE),1)))</f>
        <v/>
      </c>
      <c r="M2909" s="41" t="str">
        <f t="shared" ref="M2909:M2972" si="448">IF(L2909="","",IF(COUNTA(I2909:J2909)&gt;1,"Edible or Inedible",IF(COUNTA(I2909)=1,L2909*1,IF(COUNTA(J2909)=1,L2909*1,"ERROR"))))</f>
        <v/>
      </c>
      <c r="N2909" s="22" t="str">
        <f t="shared" si="445"/>
        <v xml:space="preserve"> </v>
      </c>
      <c r="O2909" s="22" t="str">
        <f t="shared" si="444"/>
        <v/>
      </c>
      <c r="P2909" s="22" t="str">
        <f t="shared" si="446"/>
        <v/>
      </c>
      <c r="Q2909" s="22" t="str">
        <f t="shared" si="443"/>
        <v>D2</v>
      </c>
    </row>
    <row r="2910" spans="1:17" x14ac:dyDescent="0.25">
      <c r="A2910" s="125" t="str">
        <f t="shared" si="440"/>
        <v/>
      </c>
      <c r="B2910" s="123" t="str">
        <f t="shared" si="441"/>
        <v/>
      </c>
      <c r="C2910" s="125" t="str">
        <f t="shared" si="442"/>
        <v/>
      </c>
      <c r="D2910" s="42"/>
      <c r="E2910" s="23" t="str">
        <f>IF(D2910="","",VLOOKUP(D2910,MASTERLIST!$A:$E,3,FALSE))</f>
        <v/>
      </c>
      <c r="F2910" s="23" t="str">
        <f>IF(D2910="","",VLOOKUP(D2910,MASTERLIST!$A:$E,4,FALSE))</f>
        <v/>
      </c>
      <c r="G2910" s="23" t="str">
        <f>IF(D2910="","",VLOOKUP(D2910,MASTERLIST!$A:$E,5,FALSE))</f>
        <v/>
      </c>
      <c r="H2910" s="23" t="str">
        <f>IF(D2910="","",VLOOKUP(D2910,MASTERLIST!$A:$E,2,FALSE))</f>
        <v/>
      </c>
      <c r="I2910" s="42"/>
      <c r="J2910" s="42"/>
      <c r="K2910" s="42"/>
      <c r="L2910" s="41" t="str">
        <f t="shared" si="447"/>
        <v/>
      </c>
      <c r="M2910" s="41" t="str">
        <f t="shared" si="448"/>
        <v/>
      </c>
      <c r="N2910" s="22" t="str">
        <f t="shared" si="445"/>
        <v xml:space="preserve"> </v>
      </c>
      <c r="O2910" s="22" t="str">
        <f t="shared" si="444"/>
        <v/>
      </c>
      <c r="P2910" s="22" t="str">
        <f t="shared" si="446"/>
        <v/>
      </c>
      <c r="Q2910" s="22" t="str">
        <f t="shared" si="443"/>
        <v>D2</v>
      </c>
    </row>
    <row r="2911" spans="1:17" x14ac:dyDescent="0.25">
      <c r="A2911" s="125" t="str">
        <f t="shared" si="440"/>
        <v/>
      </c>
      <c r="B2911" s="123" t="str">
        <f t="shared" si="441"/>
        <v/>
      </c>
      <c r="C2911" s="125" t="str">
        <f t="shared" si="442"/>
        <v/>
      </c>
      <c r="D2911" s="42"/>
      <c r="E2911" s="23" t="str">
        <f>IF(D2911="","",VLOOKUP(D2911,MASTERLIST!$A:$E,3,FALSE))</f>
        <v/>
      </c>
      <c r="F2911" s="23" t="str">
        <f>IF(D2911="","",VLOOKUP(D2911,MASTERLIST!$A:$E,4,FALSE))</f>
        <v/>
      </c>
      <c r="G2911" s="23" t="str">
        <f>IF(D2911="","",VLOOKUP(D2911,MASTERLIST!$A:$E,5,FALSE))</f>
        <v/>
      </c>
      <c r="H2911" s="23" t="str">
        <f>IF(D2911="","",VLOOKUP(D2911,MASTERLIST!$A:$E,2,FALSE))</f>
        <v/>
      </c>
      <c r="I2911" s="42"/>
      <c r="J2911" s="42"/>
      <c r="K2911" s="42"/>
      <c r="L2911" s="41" t="str">
        <f t="shared" si="447"/>
        <v/>
      </c>
      <c r="M2911" s="41" t="str">
        <f t="shared" si="448"/>
        <v/>
      </c>
      <c r="N2911" s="22" t="str">
        <f t="shared" si="445"/>
        <v xml:space="preserve"> </v>
      </c>
      <c r="O2911" s="22" t="str">
        <f t="shared" si="444"/>
        <v/>
      </c>
      <c r="P2911" s="22" t="str">
        <f t="shared" si="446"/>
        <v/>
      </c>
      <c r="Q2911" s="22" t="str">
        <f t="shared" si="443"/>
        <v>D2</v>
      </c>
    </row>
    <row r="2912" spans="1:17" x14ac:dyDescent="0.25">
      <c r="A2912" s="125" t="str">
        <f t="shared" si="440"/>
        <v/>
      </c>
      <c r="B2912" s="123" t="str">
        <f t="shared" si="441"/>
        <v/>
      </c>
      <c r="C2912" s="125" t="str">
        <f t="shared" si="442"/>
        <v/>
      </c>
      <c r="D2912" s="42"/>
      <c r="E2912" s="23" t="str">
        <f>IF(D2912="","",VLOOKUP(D2912,MASTERLIST!$A:$E,3,FALSE))</f>
        <v/>
      </c>
      <c r="F2912" s="23" t="str">
        <f>IF(D2912="","",VLOOKUP(D2912,MASTERLIST!$A:$E,4,FALSE))</f>
        <v/>
      </c>
      <c r="G2912" s="23" t="str">
        <f>IF(D2912="","",VLOOKUP(D2912,MASTERLIST!$A:$E,5,FALSE))</f>
        <v/>
      </c>
      <c r="H2912" s="23" t="str">
        <f>IF(D2912="","",VLOOKUP(D2912,MASTERLIST!$A:$E,2,FALSE))</f>
        <v/>
      </c>
      <c r="I2912" s="42"/>
      <c r="J2912" s="42"/>
      <c r="K2912" s="42"/>
      <c r="L2912" s="41" t="str">
        <f t="shared" si="447"/>
        <v/>
      </c>
      <c r="M2912" s="41" t="str">
        <f t="shared" si="448"/>
        <v/>
      </c>
      <c r="N2912" s="22" t="str">
        <f t="shared" si="445"/>
        <v xml:space="preserve"> </v>
      </c>
      <c r="O2912" s="22" t="str">
        <f t="shared" si="444"/>
        <v/>
      </c>
      <c r="P2912" s="22" t="str">
        <f t="shared" si="446"/>
        <v/>
      </c>
      <c r="Q2912" s="22" t="str">
        <f t="shared" si="443"/>
        <v>D2</v>
      </c>
    </row>
    <row r="2913" spans="1:17" x14ac:dyDescent="0.25">
      <c r="A2913" s="125" t="str">
        <f t="shared" si="440"/>
        <v/>
      </c>
      <c r="B2913" s="123" t="str">
        <f t="shared" si="441"/>
        <v/>
      </c>
      <c r="C2913" s="125" t="str">
        <f t="shared" si="442"/>
        <v/>
      </c>
      <c r="D2913" s="42"/>
      <c r="E2913" s="23" t="str">
        <f>IF(D2913="","",VLOOKUP(D2913,MASTERLIST!$A:$E,3,FALSE))</f>
        <v/>
      </c>
      <c r="F2913" s="23" t="str">
        <f>IF(D2913="","",VLOOKUP(D2913,MASTERLIST!$A:$E,4,FALSE))</f>
        <v/>
      </c>
      <c r="G2913" s="23" t="str">
        <f>IF(D2913="","",VLOOKUP(D2913,MASTERLIST!$A:$E,5,FALSE))</f>
        <v/>
      </c>
      <c r="H2913" s="23" t="str">
        <f>IF(D2913="","",VLOOKUP(D2913,MASTERLIST!$A:$E,2,FALSE))</f>
        <v/>
      </c>
      <c r="I2913" s="42"/>
      <c r="J2913" s="42"/>
      <c r="K2913" s="42"/>
      <c r="L2913" s="41" t="str">
        <f t="shared" si="447"/>
        <v/>
      </c>
      <c r="M2913" s="41" t="str">
        <f t="shared" si="448"/>
        <v/>
      </c>
      <c r="N2913" s="22" t="str">
        <f t="shared" si="445"/>
        <v xml:space="preserve"> </v>
      </c>
      <c r="O2913" s="22" t="str">
        <f t="shared" si="444"/>
        <v/>
      </c>
      <c r="P2913" s="22" t="str">
        <f t="shared" si="446"/>
        <v/>
      </c>
      <c r="Q2913" s="22" t="str">
        <f t="shared" si="443"/>
        <v>D2</v>
      </c>
    </row>
    <row r="2914" spans="1:17" x14ac:dyDescent="0.25">
      <c r="A2914" s="125" t="str">
        <f t="shared" si="440"/>
        <v/>
      </c>
      <c r="B2914" s="123" t="str">
        <f t="shared" si="441"/>
        <v/>
      </c>
      <c r="C2914" s="125" t="str">
        <f t="shared" si="442"/>
        <v/>
      </c>
      <c r="D2914" s="42"/>
      <c r="E2914" s="23" t="str">
        <f>IF(D2914="","",VLOOKUP(D2914,MASTERLIST!$A:$E,3,FALSE))</f>
        <v/>
      </c>
      <c r="F2914" s="23" t="str">
        <f>IF(D2914="","",VLOOKUP(D2914,MASTERLIST!$A:$E,4,FALSE))</f>
        <v/>
      </c>
      <c r="G2914" s="23" t="str">
        <f>IF(D2914="","",VLOOKUP(D2914,MASTERLIST!$A:$E,5,FALSE))</f>
        <v/>
      </c>
      <c r="H2914" s="23" t="str">
        <f>IF(D2914="","",VLOOKUP(D2914,MASTERLIST!$A:$E,2,FALSE))</f>
        <v/>
      </c>
      <c r="I2914" s="42"/>
      <c r="J2914" s="42"/>
      <c r="K2914" s="42"/>
      <c r="L2914" s="41" t="str">
        <f t="shared" si="447"/>
        <v/>
      </c>
      <c r="M2914" s="41" t="str">
        <f t="shared" si="448"/>
        <v/>
      </c>
      <c r="N2914" s="22" t="str">
        <f t="shared" si="445"/>
        <v xml:space="preserve"> </v>
      </c>
      <c r="O2914" s="22" t="str">
        <f t="shared" si="444"/>
        <v/>
      </c>
      <c r="P2914" s="22" t="str">
        <f t="shared" si="446"/>
        <v/>
      </c>
      <c r="Q2914" s="22" t="str">
        <f t="shared" si="443"/>
        <v>D2</v>
      </c>
    </row>
    <row r="2915" spans="1:17" x14ac:dyDescent="0.25">
      <c r="A2915" s="125" t="str">
        <f t="shared" si="440"/>
        <v/>
      </c>
      <c r="B2915" s="123" t="str">
        <f t="shared" si="441"/>
        <v/>
      </c>
      <c r="C2915" s="125" t="str">
        <f t="shared" si="442"/>
        <v/>
      </c>
      <c r="D2915" s="42"/>
      <c r="E2915" s="23" t="str">
        <f>IF(D2915="","",VLOOKUP(D2915,MASTERLIST!$A:$E,3,FALSE))</f>
        <v/>
      </c>
      <c r="F2915" s="23" t="str">
        <f>IF(D2915="","",VLOOKUP(D2915,MASTERLIST!$A:$E,4,FALSE))</f>
        <v/>
      </c>
      <c r="G2915" s="23" t="str">
        <f>IF(D2915="","",VLOOKUP(D2915,MASTERLIST!$A:$E,5,FALSE))</f>
        <v/>
      </c>
      <c r="H2915" s="23" t="str">
        <f>IF(D2915="","",VLOOKUP(D2915,MASTERLIST!$A:$E,2,FALSE))</f>
        <v/>
      </c>
      <c r="I2915" s="42"/>
      <c r="J2915" s="42"/>
      <c r="K2915" s="42"/>
      <c r="L2915" s="41" t="str">
        <f t="shared" si="447"/>
        <v/>
      </c>
      <c r="M2915" s="41" t="str">
        <f t="shared" si="448"/>
        <v/>
      </c>
      <c r="N2915" s="22" t="str">
        <f t="shared" si="445"/>
        <v xml:space="preserve"> </v>
      </c>
      <c r="O2915" s="22" t="str">
        <f t="shared" si="444"/>
        <v/>
      </c>
      <c r="P2915" s="22" t="str">
        <f t="shared" si="446"/>
        <v/>
      </c>
      <c r="Q2915" s="22" t="str">
        <f t="shared" si="443"/>
        <v>D2</v>
      </c>
    </row>
    <row r="2916" spans="1:17" x14ac:dyDescent="0.25">
      <c r="A2916" s="125" t="str">
        <f t="shared" ref="A2916:A2979" si="449">IF(D2916="","",A2915)</f>
        <v/>
      </c>
      <c r="B2916" s="123" t="str">
        <f t="shared" ref="B2916:B2979" si="450">IF(D2916="","",B2915)</f>
        <v/>
      </c>
      <c r="C2916" s="125" t="str">
        <f t="shared" ref="C2916:C2979" si="451">IF(D2916="","",C2915)</f>
        <v/>
      </c>
      <c r="D2916" s="42"/>
      <c r="E2916" s="23" t="str">
        <f>IF(D2916="","",VLOOKUP(D2916,MASTERLIST!$A:$E,3,FALSE))</f>
        <v/>
      </c>
      <c r="F2916" s="23" t="str">
        <f>IF(D2916="","",VLOOKUP(D2916,MASTERLIST!$A:$E,4,FALSE))</f>
        <v/>
      </c>
      <c r="G2916" s="23" t="str">
        <f>IF(D2916="","",VLOOKUP(D2916,MASTERLIST!$A:$E,5,FALSE))</f>
        <v/>
      </c>
      <c r="H2916" s="23" t="str">
        <f>IF(D2916="","",VLOOKUP(D2916,MASTERLIST!$A:$E,2,FALSE))</f>
        <v/>
      </c>
      <c r="I2916" s="42"/>
      <c r="J2916" s="42"/>
      <c r="K2916" s="42"/>
      <c r="L2916" s="41" t="str">
        <f t="shared" si="447"/>
        <v/>
      </c>
      <c r="M2916" s="41" t="str">
        <f t="shared" si="448"/>
        <v/>
      </c>
      <c r="N2916" s="22" t="str">
        <f t="shared" si="445"/>
        <v xml:space="preserve"> </v>
      </c>
      <c r="O2916" s="22" t="str">
        <f t="shared" si="444"/>
        <v/>
      </c>
      <c r="P2916" s="22" t="str">
        <f t="shared" si="446"/>
        <v/>
      </c>
      <c r="Q2916" s="22" t="str">
        <f t="shared" si="443"/>
        <v>D2</v>
      </c>
    </row>
    <row r="2917" spans="1:17" x14ac:dyDescent="0.25">
      <c r="A2917" s="125" t="str">
        <f t="shared" si="449"/>
        <v/>
      </c>
      <c r="B2917" s="123" t="str">
        <f t="shared" si="450"/>
        <v/>
      </c>
      <c r="C2917" s="125" t="str">
        <f t="shared" si="451"/>
        <v/>
      </c>
      <c r="D2917" s="42"/>
      <c r="E2917" s="23" t="str">
        <f>IF(D2917="","",VLOOKUP(D2917,MASTERLIST!$A:$E,3,FALSE))</f>
        <v/>
      </c>
      <c r="F2917" s="23" t="str">
        <f>IF(D2917="","",VLOOKUP(D2917,MASTERLIST!$A:$E,4,FALSE))</f>
        <v/>
      </c>
      <c r="G2917" s="23" t="str">
        <f>IF(D2917="","",VLOOKUP(D2917,MASTERLIST!$A:$E,5,FALSE))</f>
        <v/>
      </c>
      <c r="H2917" s="23" t="str">
        <f>IF(D2917="","",VLOOKUP(D2917,MASTERLIST!$A:$E,2,FALSE))</f>
        <v/>
      </c>
      <c r="I2917" s="42"/>
      <c r="J2917" s="42"/>
      <c r="K2917" s="42"/>
      <c r="L2917" s="41" t="str">
        <f t="shared" si="447"/>
        <v/>
      </c>
      <c r="M2917" s="41" t="str">
        <f t="shared" si="448"/>
        <v/>
      </c>
      <c r="N2917" s="22" t="str">
        <f t="shared" si="445"/>
        <v xml:space="preserve"> </v>
      </c>
      <c r="O2917" s="22" t="str">
        <f t="shared" si="444"/>
        <v/>
      </c>
      <c r="P2917" s="22" t="str">
        <f t="shared" si="446"/>
        <v/>
      </c>
      <c r="Q2917" s="22" t="str">
        <f t="shared" si="443"/>
        <v>D2</v>
      </c>
    </row>
    <row r="2918" spans="1:17" x14ac:dyDescent="0.25">
      <c r="A2918" s="125" t="str">
        <f t="shared" si="449"/>
        <v/>
      </c>
      <c r="B2918" s="123" t="str">
        <f t="shared" si="450"/>
        <v/>
      </c>
      <c r="C2918" s="125" t="str">
        <f t="shared" si="451"/>
        <v/>
      </c>
      <c r="D2918" s="42"/>
      <c r="E2918" s="23" t="str">
        <f>IF(D2918="","",VLOOKUP(D2918,MASTERLIST!$A:$E,3,FALSE))</f>
        <v/>
      </c>
      <c r="F2918" s="23" t="str">
        <f>IF(D2918="","",VLOOKUP(D2918,MASTERLIST!$A:$E,4,FALSE))</f>
        <v/>
      </c>
      <c r="G2918" s="23" t="str">
        <f>IF(D2918="","",VLOOKUP(D2918,MASTERLIST!$A:$E,5,FALSE))</f>
        <v/>
      </c>
      <c r="H2918" s="23" t="str">
        <f>IF(D2918="","",VLOOKUP(D2918,MASTERLIST!$A:$E,2,FALSE))</f>
        <v/>
      </c>
      <c r="I2918" s="42"/>
      <c r="J2918" s="42"/>
      <c r="K2918" s="42"/>
      <c r="L2918" s="41" t="str">
        <f t="shared" si="447"/>
        <v/>
      </c>
      <c r="M2918" s="41" t="str">
        <f t="shared" si="448"/>
        <v/>
      </c>
      <c r="N2918" s="22" t="str">
        <f t="shared" si="445"/>
        <v xml:space="preserve"> </v>
      </c>
      <c r="O2918" s="22" t="str">
        <f t="shared" si="444"/>
        <v/>
      </c>
      <c r="P2918" s="22" t="str">
        <f t="shared" si="446"/>
        <v/>
      </c>
      <c r="Q2918" s="22" t="str">
        <f t="shared" si="443"/>
        <v>D2</v>
      </c>
    </row>
    <row r="2919" spans="1:17" x14ac:dyDescent="0.25">
      <c r="A2919" s="125" t="str">
        <f t="shared" si="449"/>
        <v/>
      </c>
      <c r="B2919" s="123" t="str">
        <f t="shared" si="450"/>
        <v/>
      </c>
      <c r="C2919" s="125" t="str">
        <f t="shared" si="451"/>
        <v/>
      </c>
      <c r="D2919" s="42"/>
      <c r="E2919" s="23" t="str">
        <f>IF(D2919="","",VLOOKUP(D2919,MASTERLIST!$A:$E,3,FALSE))</f>
        <v/>
      </c>
      <c r="F2919" s="23" t="str">
        <f>IF(D2919="","",VLOOKUP(D2919,MASTERLIST!$A:$E,4,FALSE))</f>
        <v/>
      </c>
      <c r="G2919" s="23" t="str">
        <f>IF(D2919="","",VLOOKUP(D2919,MASTERLIST!$A:$E,5,FALSE))</f>
        <v/>
      </c>
      <c r="H2919" s="23" t="str">
        <f>IF(D2919="","",VLOOKUP(D2919,MASTERLIST!$A:$E,2,FALSE))</f>
        <v/>
      </c>
      <c r="I2919" s="42"/>
      <c r="J2919" s="42"/>
      <c r="K2919" s="42"/>
      <c r="L2919" s="41" t="str">
        <f t="shared" si="447"/>
        <v/>
      </c>
      <c r="M2919" s="41" t="str">
        <f t="shared" si="448"/>
        <v/>
      </c>
      <c r="N2919" s="22" t="str">
        <f t="shared" si="445"/>
        <v xml:space="preserve"> </v>
      </c>
      <c r="O2919" s="22" t="str">
        <f t="shared" si="444"/>
        <v/>
      </c>
      <c r="P2919" s="22" t="str">
        <f t="shared" si="446"/>
        <v/>
      </c>
      <c r="Q2919" s="22" t="str">
        <f t="shared" si="443"/>
        <v>D2</v>
      </c>
    </row>
    <row r="2920" spans="1:17" x14ac:dyDescent="0.25">
      <c r="A2920" s="125" t="str">
        <f t="shared" si="449"/>
        <v/>
      </c>
      <c r="B2920" s="123" t="str">
        <f t="shared" si="450"/>
        <v/>
      </c>
      <c r="C2920" s="125" t="str">
        <f t="shared" si="451"/>
        <v/>
      </c>
      <c r="D2920" s="42"/>
      <c r="E2920" s="23" t="str">
        <f>IF(D2920="","",VLOOKUP(D2920,MASTERLIST!$A:$E,3,FALSE))</f>
        <v/>
      </c>
      <c r="F2920" s="23" t="str">
        <f>IF(D2920="","",VLOOKUP(D2920,MASTERLIST!$A:$E,4,FALSE))</f>
        <v/>
      </c>
      <c r="G2920" s="23" t="str">
        <f>IF(D2920="","",VLOOKUP(D2920,MASTERLIST!$A:$E,5,FALSE))</f>
        <v/>
      </c>
      <c r="H2920" s="23" t="str">
        <f>IF(D2920="","",VLOOKUP(D2920,MASTERLIST!$A:$E,2,FALSE))</f>
        <v/>
      </c>
      <c r="I2920" s="42"/>
      <c r="J2920" s="42"/>
      <c r="K2920" s="42"/>
      <c r="L2920" s="41" t="str">
        <f t="shared" si="447"/>
        <v/>
      </c>
      <c r="M2920" s="41" t="str">
        <f t="shared" si="448"/>
        <v/>
      </c>
      <c r="N2920" s="22" t="str">
        <f t="shared" si="445"/>
        <v xml:space="preserve"> </v>
      </c>
      <c r="O2920" s="22" t="str">
        <f t="shared" si="444"/>
        <v/>
      </c>
      <c r="P2920" s="22" t="str">
        <f t="shared" si="446"/>
        <v/>
      </c>
      <c r="Q2920" s="22" t="str">
        <f t="shared" si="443"/>
        <v>D2</v>
      </c>
    </row>
    <row r="2921" spans="1:17" x14ac:dyDescent="0.25">
      <c r="A2921" s="125" t="str">
        <f t="shared" si="449"/>
        <v/>
      </c>
      <c r="B2921" s="123" t="str">
        <f t="shared" si="450"/>
        <v/>
      </c>
      <c r="C2921" s="125" t="str">
        <f t="shared" si="451"/>
        <v/>
      </c>
      <c r="D2921" s="42"/>
      <c r="E2921" s="23" t="str">
        <f>IF(D2921="","",VLOOKUP(D2921,MASTERLIST!$A:$E,3,FALSE))</f>
        <v/>
      </c>
      <c r="F2921" s="23" t="str">
        <f>IF(D2921="","",VLOOKUP(D2921,MASTERLIST!$A:$E,4,FALSE))</f>
        <v/>
      </c>
      <c r="G2921" s="23" t="str">
        <f>IF(D2921="","",VLOOKUP(D2921,MASTERLIST!$A:$E,5,FALSE))</f>
        <v/>
      </c>
      <c r="H2921" s="23" t="str">
        <f>IF(D2921="","",VLOOKUP(D2921,MASTERLIST!$A:$E,2,FALSE))</f>
        <v/>
      </c>
      <c r="I2921" s="42"/>
      <c r="J2921" s="42"/>
      <c r="K2921" s="42"/>
      <c r="L2921" s="41" t="str">
        <f t="shared" si="447"/>
        <v/>
      </c>
      <c r="M2921" s="41" t="str">
        <f t="shared" si="448"/>
        <v/>
      </c>
      <c r="N2921" s="22" t="str">
        <f t="shared" si="445"/>
        <v xml:space="preserve"> </v>
      </c>
      <c r="O2921" s="22" t="str">
        <f t="shared" si="444"/>
        <v/>
      </c>
      <c r="P2921" s="22" t="str">
        <f t="shared" si="446"/>
        <v/>
      </c>
      <c r="Q2921" s="22" t="str">
        <f t="shared" si="443"/>
        <v>D2</v>
      </c>
    </row>
    <row r="2922" spans="1:17" x14ac:dyDescent="0.25">
      <c r="A2922" s="125" t="str">
        <f t="shared" si="449"/>
        <v/>
      </c>
      <c r="B2922" s="123" t="str">
        <f t="shared" si="450"/>
        <v/>
      </c>
      <c r="C2922" s="125" t="str">
        <f t="shared" si="451"/>
        <v/>
      </c>
      <c r="D2922" s="42"/>
      <c r="E2922" s="23" t="str">
        <f>IF(D2922="","",VLOOKUP(D2922,MASTERLIST!$A:$E,3,FALSE))</f>
        <v/>
      </c>
      <c r="F2922" s="23" t="str">
        <f>IF(D2922="","",VLOOKUP(D2922,MASTERLIST!$A:$E,4,FALSE))</f>
        <v/>
      </c>
      <c r="G2922" s="23" t="str">
        <f>IF(D2922="","",VLOOKUP(D2922,MASTERLIST!$A:$E,5,FALSE))</f>
        <v/>
      </c>
      <c r="H2922" s="23" t="str">
        <f>IF(D2922="","",VLOOKUP(D2922,MASTERLIST!$A:$E,2,FALSE))</f>
        <v/>
      </c>
      <c r="I2922" s="42"/>
      <c r="J2922" s="42"/>
      <c r="K2922" s="42"/>
      <c r="L2922" s="41" t="str">
        <f t="shared" si="447"/>
        <v/>
      </c>
      <c r="M2922" s="41" t="str">
        <f t="shared" si="448"/>
        <v/>
      </c>
      <c r="N2922" s="22" t="str">
        <f t="shared" si="445"/>
        <v xml:space="preserve"> </v>
      </c>
      <c r="O2922" s="22" t="str">
        <f t="shared" si="444"/>
        <v/>
      </c>
      <c r="P2922" s="22" t="str">
        <f t="shared" si="446"/>
        <v/>
      </c>
      <c r="Q2922" s="22" t="str">
        <f t="shared" si="443"/>
        <v>D2</v>
      </c>
    </row>
    <row r="2923" spans="1:17" x14ac:dyDescent="0.25">
      <c r="A2923" s="125" t="str">
        <f t="shared" si="449"/>
        <v/>
      </c>
      <c r="B2923" s="123" t="str">
        <f t="shared" si="450"/>
        <v/>
      </c>
      <c r="C2923" s="125" t="str">
        <f t="shared" si="451"/>
        <v/>
      </c>
      <c r="D2923" s="42"/>
      <c r="E2923" s="23" t="str">
        <f>IF(D2923="","",VLOOKUP(D2923,MASTERLIST!$A:$E,3,FALSE))</f>
        <v/>
      </c>
      <c r="F2923" s="23" t="str">
        <f>IF(D2923="","",VLOOKUP(D2923,MASTERLIST!$A:$E,4,FALSE))</f>
        <v/>
      </c>
      <c r="G2923" s="23" t="str">
        <f>IF(D2923="","",VLOOKUP(D2923,MASTERLIST!$A:$E,5,FALSE))</f>
        <v/>
      </c>
      <c r="H2923" s="23" t="str">
        <f>IF(D2923="","",VLOOKUP(D2923,MASTERLIST!$A:$E,2,FALSE))</f>
        <v/>
      </c>
      <c r="I2923" s="42"/>
      <c r="J2923" s="42"/>
      <c r="K2923" s="42"/>
      <c r="L2923" s="41" t="str">
        <f t="shared" si="447"/>
        <v/>
      </c>
      <c r="M2923" s="41" t="str">
        <f t="shared" si="448"/>
        <v/>
      </c>
      <c r="N2923" s="22" t="str">
        <f t="shared" si="445"/>
        <v xml:space="preserve"> </v>
      </c>
      <c r="O2923" s="22" t="str">
        <f t="shared" si="444"/>
        <v/>
      </c>
      <c r="P2923" s="22" t="str">
        <f t="shared" si="446"/>
        <v/>
      </c>
      <c r="Q2923" s="22" t="str">
        <f t="shared" si="443"/>
        <v>D2</v>
      </c>
    </row>
    <row r="2924" spans="1:17" x14ac:dyDescent="0.25">
      <c r="A2924" s="125" t="str">
        <f t="shared" si="449"/>
        <v/>
      </c>
      <c r="B2924" s="123" t="str">
        <f t="shared" si="450"/>
        <v/>
      </c>
      <c r="C2924" s="125" t="str">
        <f t="shared" si="451"/>
        <v/>
      </c>
      <c r="D2924" s="42"/>
      <c r="E2924" s="23" t="str">
        <f>IF(D2924="","",VLOOKUP(D2924,MASTERLIST!$A:$E,3,FALSE))</f>
        <v/>
      </c>
      <c r="F2924" s="23" t="str">
        <f>IF(D2924="","",VLOOKUP(D2924,MASTERLIST!$A:$E,4,FALSE))</f>
        <v/>
      </c>
      <c r="G2924" s="23" t="str">
        <f>IF(D2924="","",VLOOKUP(D2924,MASTERLIST!$A:$E,5,FALSE))</f>
        <v/>
      </c>
      <c r="H2924" s="23" t="str">
        <f>IF(D2924="","",VLOOKUP(D2924,MASTERLIST!$A:$E,2,FALSE))</f>
        <v/>
      </c>
      <c r="I2924" s="42"/>
      <c r="J2924" s="42"/>
      <c r="K2924" s="42"/>
      <c r="L2924" s="41" t="str">
        <f t="shared" si="447"/>
        <v/>
      </c>
      <c r="M2924" s="41" t="str">
        <f t="shared" si="448"/>
        <v/>
      </c>
      <c r="N2924" s="22" t="str">
        <f t="shared" si="445"/>
        <v xml:space="preserve"> </v>
      </c>
      <c r="O2924" s="22" t="str">
        <f t="shared" si="444"/>
        <v/>
      </c>
      <c r="P2924" s="22" t="str">
        <f t="shared" si="446"/>
        <v/>
      </c>
      <c r="Q2924" s="22" t="str">
        <f t="shared" si="443"/>
        <v>D2</v>
      </c>
    </row>
    <row r="2925" spans="1:17" x14ac:dyDescent="0.25">
      <c r="A2925" s="125" t="str">
        <f t="shared" si="449"/>
        <v/>
      </c>
      <c r="B2925" s="123" t="str">
        <f t="shared" si="450"/>
        <v/>
      </c>
      <c r="C2925" s="125" t="str">
        <f t="shared" si="451"/>
        <v/>
      </c>
      <c r="D2925" s="42"/>
      <c r="E2925" s="23" t="str">
        <f>IF(D2925="","",VLOOKUP(D2925,MASTERLIST!$A:$E,3,FALSE))</f>
        <v/>
      </c>
      <c r="F2925" s="23" t="str">
        <f>IF(D2925="","",VLOOKUP(D2925,MASTERLIST!$A:$E,4,FALSE))</f>
        <v/>
      </c>
      <c r="G2925" s="23" t="str">
        <f>IF(D2925="","",VLOOKUP(D2925,MASTERLIST!$A:$E,5,FALSE))</f>
        <v/>
      </c>
      <c r="H2925" s="23" t="str">
        <f>IF(D2925="","",VLOOKUP(D2925,MASTERLIST!$A:$E,2,FALSE))</f>
        <v/>
      </c>
      <c r="I2925" s="42"/>
      <c r="J2925" s="42"/>
      <c r="K2925" s="42"/>
      <c r="L2925" s="41" t="str">
        <f t="shared" si="447"/>
        <v/>
      </c>
      <c r="M2925" s="41" t="str">
        <f t="shared" si="448"/>
        <v/>
      </c>
      <c r="N2925" s="22" t="str">
        <f t="shared" si="445"/>
        <v xml:space="preserve"> </v>
      </c>
      <c r="O2925" s="22" t="str">
        <f t="shared" si="444"/>
        <v/>
      </c>
      <c r="P2925" s="22" t="str">
        <f t="shared" si="446"/>
        <v/>
      </c>
      <c r="Q2925" s="22" t="str">
        <f t="shared" si="443"/>
        <v>D2</v>
      </c>
    </row>
    <row r="2926" spans="1:17" x14ac:dyDescent="0.25">
      <c r="A2926" s="125" t="str">
        <f t="shared" si="449"/>
        <v/>
      </c>
      <c r="B2926" s="123" t="str">
        <f t="shared" si="450"/>
        <v/>
      </c>
      <c r="C2926" s="125" t="str">
        <f t="shared" si="451"/>
        <v/>
      </c>
      <c r="D2926" s="42"/>
      <c r="E2926" s="23" t="str">
        <f>IF(D2926="","",VLOOKUP(D2926,MASTERLIST!$A:$E,3,FALSE))</f>
        <v/>
      </c>
      <c r="F2926" s="23" t="str">
        <f>IF(D2926="","",VLOOKUP(D2926,MASTERLIST!$A:$E,4,FALSE))</f>
        <v/>
      </c>
      <c r="G2926" s="23" t="str">
        <f>IF(D2926="","",VLOOKUP(D2926,MASTERLIST!$A:$E,5,FALSE))</f>
        <v/>
      </c>
      <c r="H2926" s="23" t="str">
        <f>IF(D2926="","",VLOOKUP(D2926,MASTERLIST!$A:$E,2,FALSE))</f>
        <v/>
      </c>
      <c r="I2926" s="42"/>
      <c r="J2926" s="42"/>
      <c r="K2926" s="42"/>
      <c r="L2926" s="41" t="str">
        <f t="shared" si="447"/>
        <v/>
      </c>
      <c r="M2926" s="41" t="str">
        <f t="shared" si="448"/>
        <v/>
      </c>
      <c r="N2926" s="22" t="str">
        <f t="shared" si="445"/>
        <v xml:space="preserve"> </v>
      </c>
      <c r="O2926" s="22" t="str">
        <f t="shared" si="444"/>
        <v/>
      </c>
      <c r="P2926" s="22" t="str">
        <f t="shared" si="446"/>
        <v/>
      </c>
      <c r="Q2926" s="22" t="str">
        <f t="shared" si="443"/>
        <v>D2</v>
      </c>
    </row>
    <row r="2927" spans="1:17" x14ac:dyDescent="0.25">
      <c r="A2927" s="125" t="str">
        <f t="shared" si="449"/>
        <v/>
      </c>
      <c r="B2927" s="123" t="str">
        <f t="shared" si="450"/>
        <v/>
      </c>
      <c r="C2927" s="125" t="str">
        <f t="shared" si="451"/>
        <v/>
      </c>
      <c r="D2927" s="42"/>
      <c r="E2927" s="23" t="str">
        <f>IF(D2927="","",VLOOKUP(D2927,MASTERLIST!$A:$E,3,FALSE))</f>
        <v/>
      </c>
      <c r="F2927" s="23" t="str">
        <f>IF(D2927="","",VLOOKUP(D2927,MASTERLIST!$A:$E,4,FALSE))</f>
        <v/>
      </c>
      <c r="G2927" s="23" t="str">
        <f>IF(D2927="","",VLOOKUP(D2927,MASTERLIST!$A:$E,5,FALSE))</f>
        <v/>
      </c>
      <c r="H2927" s="23" t="str">
        <f>IF(D2927="","",VLOOKUP(D2927,MASTERLIST!$A:$E,2,FALSE))</f>
        <v/>
      </c>
      <c r="I2927" s="42"/>
      <c r="J2927" s="42"/>
      <c r="K2927" s="42"/>
      <c r="L2927" s="41" t="str">
        <f t="shared" si="447"/>
        <v/>
      </c>
      <c r="M2927" s="41" t="str">
        <f t="shared" si="448"/>
        <v/>
      </c>
      <c r="N2927" s="22" t="str">
        <f t="shared" si="445"/>
        <v xml:space="preserve"> </v>
      </c>
      <c r="O2927" s="22" t="str">
        <f t="shared" si="444"/>
        <v/>
      </c>
      <c r="P2927" s="22" t="str">
        <f t="shared" si="446"/>
        <v/>
      </c>
      <c r="Q2927" s="22" t="str">
        <f t="shared" si="443"/>
        <v>D2</v>
      </c>
    </row>
    <row r="2928" spans="1:17" x14ac:dyDescent="0.25">
      <c r="A2928" s="125" t="str">
        <f t="shared" si="449"/>
        <v/>
      </c>
      <c r="B2928" s="123" t="str">
        <f t="shared" si="450"/>
        <v/>
      </c>
      <c r="C2928" s="125" t="str">
        <f t="shared" si="451"/>
        <v/>
      </c>
      <c r="D2928" s="42"/>
      <c r="E2928" s="23" t="str">
        <f>IF(D2928="","",VLOOKUP(D2928,MASTERLIST!$A:$E,3,FALSE))</f>
        <v/>
      </c>
      <c r="F2928" s="23" t="str">
        <f>IF(D2928="","",VLOOKUP(D2928,MASTERLIST!$A:$E,4,FALSE))</f>
        <v/>
      </c>
      <c r="G2928" s="23" t="str">
        <f>IF(D2928="","",VLOOKUP(D2928,MASTERLIST!$A:$E,5,FALSE))</f>
        <v/>
      </c>
      <c r="H2928" s="23" t="str">
        <f>IF(D2928="","",VLOOKUP(D2928,MASTERLIST!$A:$E,2,FALSE))</f>
        <v/>
      </c>
      <c r="I2928" s="42"/>
      <c r="J2928" s="42"/>
      <c r="K2928" s="42"/>
      <c r="L2928" s="41" t="str">
        <f t="shared" si="447"/>
        <v/>
      </c>
      <c r="M2928" s="41" t="str">
        <f t="shared" si="448"/>
        <v/>
      </c>
      <c r="N2928" s="22" t="str">
        <f t="shared" si="445"/>
        <v xml:space="preserve"> </v>
      </c>
      <c r="O2928" s="22" t="str">
        <f t="shared" si="444"/>
        <v/>
      </c>
      <c r="P2928" s="22" t="str">
        <f t="shared" si="446"/>
        <v/>
      </c>
      <c r="Q2928" s="22" t="str">
        <f t="shared" si="443"/>
        <v>D2</v>
      </c>
    </row>
    <row r="2929" spans="1:17" x14ac:dyDescent="0.25">
      <c r="A2929" s="125" t="str">
        <f t="shared" si="449"/>
        <v/>
      </c>
      <c r="B2929" s="123" t="str">
        <f t="shared" si="450"/>
        <v/>
      </c>
      <c r="C2929" s="125" t="str">
        <f t="shared" si="451"/>
        <v/>
      </c>
      <c r="D2929" s="42"/>
      <c r="E2929" s="23" t="str">
        <f>IF(D2929="","",VLOOKUP(D2929,MASTERLIST!$A:$E,3,FALSE))</f>
        <v/>
      </c>
      <c r="F2929" s="23" t="str">
        <f>IF(D2929="","",VLOOKUP(D2929,MASTERLIST!$A:$E,4,FALSE))</f>
        <v/>
      </c>
      <c r="G2929" s="23" t="str">
        <f>IF(D2929="","",VLOOKUP(D2929,MASTERLIST!$A:$E,5,FALSE))</f>
        <v/>
      </c>
      <c r="H2929" s="23" t="str">
        <f>IF(D2929="","",VLOOKUP(D2929,MASTERLIST!$A:$E,2,FALSE))</f>
        <v/>
      </c>
      <c r="I2929" s="42"/>
      <c r="J2929" s="42"/>
      <c r="K2929" s="42"/>
      <c r="L2929" s="41" t="str">
        <f t="shared" si="447"/>
        <v/>
      </c>
      <c r="M2929" s="41" t="str">
        <f t="shared" si="448"/>
        <v/>
      </c>
      <c r="N2929" s="22" t="str">
        <f t="shared" si="445"/>
        <v xml:space="preserve"> </v>
      </c>
      <c r="O2929" s="22" t="str">
        <f t="shared" si="444"/>
        <v/>
      </c>
      <c r="P2929" s="22" t="str">
        <f t="shared" si="446"/>
        <v/>
      </c>
      <c r="Q2929" s="22" t="str">
        <f t="shared" si="443"/>
        <v>D2</v>
      </c>
    </row>
    <row r="2930" spans="1:17" x14ac:dyDescent="0.25">
      <c r="A2930" s="125" t="str">
        <f t="shared" si="449"/>
        <v/>
      </c>
      <c r="B2930" s="123" t="str">
        <f t="shared" si="450"/>
        <v/>
      </c>
      <c r="C2930" s="125" t="str">
        <f t="shared" si="451"/>
        <v/>
      </c>
      <c r="D2930" s="42"/>
      <c r="E2930" s="23" t="str">
        <f>IF(D2930="","",VLOOKUP(D2930,MASTERLIST!$A:$E,3,FALSE))</f>
        <v/>
      </c>
      <c r="F2930" s="23" t="str">
        <f>IF(D2930="","",VLOOKUP(D2930,MASTERLIST!$A:$E,4,FALSE))</f>
        <v/>
      </c>
      <c r="G2930" s="23" t="str">
        <f>IF(D2930="","",VLOOKUP(D2930,MASTERLIST!$A:$E,5,FALSE))</f>
        <v/>
      </c>
      <c r="H2930" s="23" t="str">
        <f>IF(D2930="","",VLOOKUP(D2930,MASTERLIST!$A:$E,2,FALSE))</f>
        <v/>
      </c>
      <c r="I2930" s="42"/>
      <c r="J2930" s="42"/>
      <c r="K2930" s="42"/>
      <c r="L2930" s="41" t="str">
        <f t="shared" si="447"/>
        <v/>
      </c>
      <c r="M2930" s="41" t="str">
        <f t="shared" si="448"/>
        <v/>
      </c>
      <c r="N2930" s="22" t="str">
        <f t="shared" si="445"/>
        <v xml:space="preserve"> </v>
      </c>
      <c r="O2930" s="22" t="str">
        <f t="shared" si="444"/>
        <v/>
      </c>
      <c r="P2930" s="22" t="str">
        <f t="shared" si="446"/>
        <v/>
      </c>
      <c r="Q2930" s="22" t="str">
        <f t="shared" si="443"/>
        <v>D2</v>
      </c>
    </row>
    <row r="2931" spans="1:17" x14ac:dyDescent="0.25">
      <c r="A2931" s="125" t="str">
        <f t="shared" si="449"/>
        <v/>
      </c>
      <c r="B2931" s="123" t="str">
        <f t="shared" si="450"/>
        <v/>
      </c>
      <c r="C2931" s="125" t="str">
        <f t="shared" si="451"/>
        <v/>
      </c>
      <c r="D2931" s="42"/>
      <c r="E2931" s="23" t="str">
        <f>IF(D2931="","",VLOOKUP(D2931,MASTERLIST!$A:$E,3,FALSE))</f>
        <v/>
      </c>
      <c r="F2931" s="23" t="str">
        <f>IF(D2931="","",VLOOKUP(D2931,MASTERLIST!$A:$E,4,FALSE))</f>
        <v/>
      </c>
      <c r="G2931" s="23" t="str">
        <f>IF(D2931="","",VLOOKUP(D2931,MASTERLIST!$A:$E,5,FALSE))</f>
        <v/>
      </c>
      <c r="H2931" s="23" t="str">
        <f>IF(D2931="","",VLOOKUP(D2931,MASTERLIST!$A:$E,2,FALSE))</f>
        <v/>
      </c>
      <c r="I2931" s="42"/>
      <c r="J2931" s="42"/>
      <c r="K2931" s="42"/>
      <c r="L2931" s="41" t="str">
        <f t="shared" si="447"/>
        <v/>
      </c>
      <c r="M2931" s="41" t="str">
        <f t="shared" si="448"/>
        <v/>
      </c>
      <c r="N2931" s="22" t="str">
        <f t="shared" si="445"/>
        <v xml:space="preserve"> </v>
      </c>
      <c r="O2931" s="22" t="str">
        <f t="shared" si="444"/>
        <v/>
      </c>
      <c r="P2931" s="22" t="str">
        <f t="shared" si="446"/>
        <v/>
      </c>
      <c r="Q2931" s="22" t="str">
        <f t="shared" si="443"/>
        <v>D2</v>
      </c>
    </row>
    <row r="2932" spans="1:17" x14ac:dyDescent="0.25">
      <c r="A2932" s="125" t="str">
        <f t="shared" si="449"/>
        <v/>
      </c>
      <c r="B2932" s="123" t="str">
        <f t="shared" si="450"/>
        <v/>
      </c>
      <c r="C2932" s="125" t="str">
        <f t="shared" si="451"/>
        <v/>
      </c>
      <c r="D2932" s="42"/>
      <c r="E2932" s="23" t="str">
        <f>IF(D2932="","",VLOOKUP(D2932,MASTERLIST!$A:$E,3,FALSE))</f>
        <v/>
      </c>
      <c r="F2932" s="23" t="str">
        <f>IF(D2932="","",VLOOKUP(D2932,MASTERLIST!$A:$E,4,FALSE))</f>
        <v/>
      </c>
      <c r="G2932" s="23" t="str">
        <f>IF(D2932="","",VLOOKUP(D2932,MASTERLIST!$A:$E,5,FALSE))</f>
        <v/>
      </c>
      <c r="H2932" s="23" t="str">
        <f>IF(D2932="","",VLOOKUP(D2932,MASTERLIST!$A:$E,2,FALSE))</f>
        <v/>
      </c>
      <c r="I2932" s="42"/>
      <c r="J2932" s="42"/>
      <c r="K2932" s="42"/>
      <c r="L2932" s="41" t="str">
        <f t="shared" si="447"/>
        <v/>
      </c>
      <c r="M2932" s="41" t="str">
        <f t="shared" si="448"/>
        <v/>
      </c>
      <c r="N2932" s="22" t="str">
        <f t="shared" si="445"/>
        <v xml:space="preserve"> </v>
      </c>
      <c r="O2932" s="22" t="str">
        <f t="shared" si="444"/>
        <v/>
      </c>
      <c r="P2932" s="22" t="str">
        <f t="shared" si="446"/>
        <v/>
      </c>
      <c r="Q2932" s="22" t="str">
        <f t="shared" si="443"/>
        <v>D2</v>
      </c>
    </row>
    <row r="2933" spans="1:17" x14ac:dyDescent="0.25">
      <c r="A2933" s="125" t="str">
        <f t="shared" si="449"/>
        <v/>
      </c>
      <c r="B2933" s="123" t="str">
        <f t="shared" si="450"/>
        <v/>
      </c>
      <c r="C2933" s="125" t="str">
        <f t="shared" si="451"/>
        <v/>
      </c>
      <c r="D2933" s="42"/>
      <c r="E2933" s="23" t="str">
        <f>IF(D2933="","",VLOOKUP(D2933,MASTERLIST!$A:$E,3,FALSE))</f>
        <v/>
      </c>
      <c r="F2933" s="23" t="str">
        <f>IF(D2933="","",VLOOKUP(D2933,MASTERLIST!$A:$E,4,FALSE))</f>
        <v/>
      </c>
      <c r="G2933" s="23" t="str">
        <f>IF(D2933="","",VLOOKUP(D2933,MASTERLIST!$A:$E,5,FALSE))</f>
        <v/>
      </c>
      <c r="H2933" s="23" t="str">
        <f>IF(D2933="","",VLOOKUP(D2933,MASTERLIST!$A:$E,2,FALSE))</f>
        <v/>
      </c>
      <c r="I2933" s="42"/>
      <c r="J2933" s="42"/>
      <c r="K2933" s="42"/>
      <c r="L2933" s="41" t="str">
        <f t="shared" si="447"/>
        <v/>
      </c>
      <c r="M2933" s="41" t="str">
        <f t="shared" si="448"/>
        <v/>
      </c>
      <c r="N2933" s="22" t="str">
        <f t="shared" si="445"/>
        <v xml:space="preserve"> </v>
      </c>
      <c r="O2933" s="22" t="str">
        <f t="shared" si="444"/>
        <v/>
      </c>
      <c r="P2933" s="22" t="str">
        <f t="shared" si="446"/>
        <v/>
      </c>
      <c r="Q2933" s="22" t="str">
        <f t="shared" si="443"/>
        <v>D2</v>
      </c>
    </row>
    <row r="2934" spans="1:17" x14ac:dyDescent="0.25">
      <c r="A2934" s="125" t="str">
        <f t="shared" si="449"/>
        <v/>
      </c>
      <c r="B2934" s="123" t="str">
        <f t="shared" si="450"/>
        <v/>
      </c>
      <c r="C2934" s="125" t="str">
        <f t="shared" si="451"/>
        <v/>
      </c>
      <c r="D2934" s="42"/>
      <c r="E2934" s="23" t="str">
        <f>IF(D2934="","",VLOOKUP(D2934,MASTERLIST!$A:$E,3,FALSE))</f>
        <v/>
      </c>
      <c r="F2934" s="23" t="str">
        <f>IF(D2934="","",VLOOKUP(D2934,MASTERLIST!$A:$E,4,FALSE))</f>
        <v/>
      </c>
      <c r="G2934" s="23" t="str">
        <f>IF(D2934="","",VLOOKUP(D2934,MASTERLIST!$A:$E,5,FALSE))</f>
        <v/>
      </c>
      <c r="H2934" s="23" t="str">
        <f>IF(D2934="","",VLOOKUP(D2934,MASTERLIST!$A:$E,2,FALSE))</f>
        <v/>
      </c>
      <c r="I2934" s="42"/>
      <c r="J2934" s="42"/>
      <c r="K2934" s="42"/>
      <c r="L2934" s="41" t="str">
        <f t="shared" si="447"/>
        <v/>
      </c>
      <c r="M2934" s="41" t="str">
        <f t="shared" si="448"/>
        <v/>
      </c>
      <c r="N2934" s="22" t="str">
        <f t="shared" si="445"/>
        <v xml:space="preserve"> </v>
      </c>
      <c r="O2934" s="22" t="str">
        <f t="shared" si="444"/>
        <v/>
      </c>
      <c r="P2934" s="22" t="str">
        <f t="shared" si="446"/>
        <v/>
      </c>
      <c r="Q2934" s="22" t="str">
        <f t="shared" si="443"/>
        <v>D2</v>
      </c>
    </row>
    <row r="2935" spans="1:17" x14ac:dyDescent="0.25">
      <c r="A2935" s="125" t="str">
        <f t="shared" si="449"/>
        <v/>
      </c>
      <c r="B2935" s="123" t="str">
        <f t="shared" si="450"/>
        <v/>
      </c>
      <c r="C2935" s="125" t="str">
        <f t="shared" si="451"/>
        <v/>
      </c>
      <c r="D2935" s="42"/>
      <c r="E2935" s="23" t="str">
        <f>IF(D2935="","",VLOOKUP(D2935,MASTERLIST!$A:$E,3,FALSE))</f>
        <v/>
      </c>
      <c r="F2935" s="23" t="str">
        <f>IF(D2935="","",VLOOKUP(D2935,MASTERLIST!$A:$E,4,FALSE))</f>
        <v/>
      </c>
      <c r="G2935" s="23" t="str">
        <f>IF(D2935="","",VLOOKUP(D2935,MASTERLIST!$A:$E,5,FALSE))</f>
        <v/>
      </c>
      <c r="H2935" s="23" t="str">
        <f>IF(D2935="","",VLOOKUP(D2935,MASTERLIST!$A:$E,2,FALSE))</f>
        <v/>
      </c>
      <c r="I2935" s="42"/>
      <c r="J2935" s="42"/>
      <c r="K2935" s="42"/>
      <c r="L2935" s="41" t="str">
        <f t="shared" si="447"/>
        <v/>
      </c>
      <c r="M2935" s="41" t="str">
        <f t="shared" si="448"/>
        <v/>
      </c>
      <c r="N2935" s="22" t="str">
        <f t="shared" si="445"/>
        <v xml:space="preserve"> </v>
      </c>
      <c r="O2935" s="22" t="str">
        <f t="shared" si="444"/>
        <v/>
      </c>
      <c r="P2935" s="22" t="str">
        <f t="shared" si="446"/>
        <v/>
      </c>
      <c r="Q2935" s="22" t="str">
        <f t="shared" si="443"/>
        <v>D2</v>
      </c>
    </row>
    <row r="2936" spans="1:17" x14ac:dyDescent="0.25">
      <c r="A2936" s="125" t="str">
        <f t="shared" si="449"/>
        <v/>
      </c>
      <c r="B2936" s="123" t="str">
        <f t="shared" si="450"/>
        <v/>
      </c>
      <c r="C2936" s="125" t="str">
        <f t="shared" si="451"/>
        <v/>
      </c>
      <c r="D2936" s="42"/>
      <c r="E2936" s="23" t="str">
        <f>IF(D2936="","",VLOOKUP(D2936,MASTERLIST!$A:$E,3,FALSE))</f>
        <v/>
      </c>
      <c r="F2936" s="23" t="str">
        <f>IF(D2936="","",VLOOKUP(D2936,MASTERLIST!$A:$E,4,FALSE))</f>
        <v/>
      </c>
      <c r="G2936" s="23" t="str">
        <f>IF(D2936="","",VLOOKUP(D2936,MASTERLIST!$A:$E,5,FALSE))</f>
        <v/>
      </c>
      <c r="H2936" s="23" t="str">
        <f>IF(D2936="","",VLOOKUP(D2936,MASTERLIST!$A:$E,2,FALSE))</f>
        <v/>
      </c>
      <c r="I2936" s="42"/>
      <c r="J2936" s="42"/>
      <c r="K2936" s="42"/>
      <c r="L2936" s="41" t="str">
        <f t="shared" si="447"/>
        <v/>
      </c>
      <c r="M2936" s="41" t="str">
        <f t="shared" si="448"/>
        <v/>
      </c>
      <c r="N2936" s="22" t="str">
        <f t="shared" si="445"/>
        <v xml:space="preserve"> </v>
      </c>
      <c r="O2936" s="22" t="str">
        <f t="shared" si="444"/>
        <v/>
      </c>
      <c r="P2936" s="22" t="str">
        <f t="shared" si="446"/>
        <v/>
      </c>
      <c r="Q2936" s="22" t="str">
        <f t="shared" si="443"/>
        <v>D2</v>
      </c>
    </row>
    <row r="2937" spans="1:17" x14ac:dyDescent="0.25">
      <c r="A2937" s="125" t="str">
        <f t="shared" si="449"/>
        <v/>
      </c>
      <c r="B2937" s="123" t="str">
        <f t="shared" si="450"/>
        <v/>
      </c>
      <c r="C2937" s="125" t="str">
        <f t="shared" si="451"/>
        <v/>
      </c>
      <c r="D2937" s="42"/>
      <c r="E2937" s="23" t="str">
        <f>IF(D2937="","",VLOOKUP(D2937,MASTERLIST!$A:$E,3,FALSE))</f>
        <v/>
      </c>
      <c r="F2937" s="23" t="str">
        <f>IF(D2937="","",VLOOKUP(D2937,MASTERLIST!$A:$E,4,FALSE))</f>
        <v/>
      </c>
      <c r="G2937" s="23" t="str">
        <f>IF(D2937="","",VLOOKUP(D2937,MASTERLIST!$A:$E,5,FALSE))</f>
        <v/>
      </c>
      <c r="H2937" s="23" t="str">
        <f>IF(D2937="","",VLOOKUP(D2937,MASTERLIST!$A:$E,2,FALSE))</f>
        <v/>
      </c>
      <c r="I2937" s="42"/>
      <c r="J2937" s="42"/>
      <c r="K2937" s="42"/>
      <c r="L2937" s="41" t="str">
        <f t="shared" si="447"/>
        <v/>
      </c>
      <c r="M2937" s="41" t="str">
        <f t="shared" si="448"/>
        <v/>
      </c>
      <c r="N2937" s="22" t="str">
        <f t="shared" si="445"/>
        <v xml:space="preserve"> </v>
      </c>
      <c r="O2937" s="22" t="str">
        <f t="shared" si="444"/>
        <v/>
      </c>
      <c r="P2937" s="22" t="str">
        <f t="shared" si="446"/>
        <v/>
      </c>
      <c r="Q2937" s="22" t="str">
        <f t="shared" si="443"/>
        <v>D2</v>
      </c>
    </row>
    <row r="2938" spans="1:17" x14ac:dyDescent="0.25">
      <c r="A2938" s="125" t="str">
        <f t="shared" si="449"/>
        <v/>
      </c>
      <c r="B2938" s="123" t="str">
        <f t="shared" si="450"/>
        <v/>
      </c>
      <c r="C2938" s="125" t="str">
        <f t="shared" si="451"/>
        <v/>
      </c>
      <c r="D2938" s="42"/>
      <c r="E2938" s="23" t="str">
        <f>IF(D2938="","",VLOOKUP(D2938,MASTERLIST!$A:$E,3,FALSE))</f>
        <v/>
      </c>
      <c r="F2938" s="23" t="str">
        <f>IF(D2938="","",VLOOKUP(D2938,MASTERLIST!$A:$E,4,FALSE))</f>
        <v/>
      </c>
      <c r="G2938" s="23" t="str">
        <f>IF(D2938="","",VLOOKUP(D2938,MASTERLIST!$A:$E,5,FALSE))</f>
        <v/>
      </c>
      <c r="H2938" s="23" t="str">
        <f>IF(D2938="","",VLOOKUP(D2938,MASTERLIST!$A:$E,2,FALSE))</f>
        <v/>
      </c>
      <c r="I2938" s="42"/>
      <c r="J2938" s="42"/>
      <c r="K2938" s="42"/>
      <c r="L2938" s="41" t="str">
        <f t="shared" si="447"/>
        <v/>
      </c>
      <c r="M2938" s="41" t="str">
        <f t="shared" si="448"/>
        <v/>
      </c>
      <c r="N2938" s="22" t="str">
        <f t="shared" si="445"/>
        <v xml:space="preserve"> </v>
      </c>
      <c r="O2938" s="22" t="str">
        <f t="shared" si="444"/>
        <v/>
      </c>
      <c r="P2938" s="22" t="str">
        <f t="shared" si="446"/>
        <v/>
      </c>
      <c r="Q2938" s="22" t="str">
        <f t="shared" si="443"/>
        <v>D2</v>
      </c>
    </row>
    <row r="2939" spans="1:17" x14ac:dyDescent="0.25">
      <c r="A2939" s="125" t="str">
        <f t="shared" si="449"/>
        <v/>
      </c>
      <c r="B2939" s="123" t="str">
        <f t="shared" si="450"/>
        <v/>
      </c>
      <c r="C2939" s="125" t="str">
        <f t="shared" si="451"/>
        <v/>
      </c>
      <c r="D2939" s="42"/>
      <c r="E2939" s="23" t="str">
        <f>IF(D2939="","",VLOOKUP(D2939,MASTERLIST!$A:$E,3,FALSE))</f>
        <v/>
      </c>
      <c r="F2939" s="23" t="str">
        <f>IF(D2939="","",VLOOKUP(D2939,MASTERLIST!$A:$E,4,FALSE))</f>
        <v/>
      </c>
      <c r="G2939" s="23" t="str">
        <f>IF(D2939="","",VLOOKUP(D2939,MASTERLIST!$A:$E,5,FALSE))</f>
        <v/>
      </c>
      <c r="H2939" s="23" t="str">
        <f>IF(D2939="","",VLOOKUP(D2939,MASTERLIST!$A:$E,2,FALSE))</f>
        <v/>
      </c>
      <c r="I2939" s="42"/>
      <c r="J2939" s="42"/>
      <c r="K2939" s="42"/>
      <c r="L2939" s="41" t="str">
        <f t="shared" si="447"/>
        <v/>
      </c>
      <c r="M2939" s="41" t="str">
        <f t="shared" si="448"/>
        <v/>
      </c>
      <c r="N2939" s="22" t="str">
        <f t="shared" si="445"/>
        <v xml:space="preserve"> </v>
      </c>
      <c r="O2939" s="22" t="str">
        <f t="shared" si="444"/>
        <v/>
      </c>
      <c r="P2939" s="22" t="str">
        <f t="shared" si="446"/>
        <v/>
      </c>
      <c r="Q2939" s="22" t="str">
        <f t="shared" si="443"/>
        <v>D2</v>
      </c>
    </row>
    <row r="2940" spans="1:17" x14ac:dyDescent="0.25">
      <c r="A2940" s="125" t="str">
        <f t="shared" si="449"/>
        <v/>
      </c>
      <c r="B2940" s="123" t="str">
        <f t="shared" si="450"/>
        <v/>
      </c>
      <c r="C2940" s="125" t="str">
        <f t="shared" si="451"/>
        <v/>
      </c>
      <c r="D2940" s="42"/>
      <c r="E2940" s="23" t="str">
        <f>IF(D2940="","",VLOOKUP(D2940,MASTERLIST!$A:$E,3,FALSE))</f>
        <v/>
      </c>
      <c r="F2940" s="23" t="str">
        <f>IF(D2940="","",VLOOKUP(D2940,MASTERLIST!$A:$E,4,FALSE))</f>
        <v/>
      </c>
      <c r="G2940" s="23" t="str">
        <f>IF(D2940="","",VLOOKUP(D2940,MASTERLIST!$A:$E,5,FALSE))</f>
        <v/>
      </c>
      <c r="H2940" s="23" t="str">
        <f>IF(D2940="","",VLOOKUP(D2940,MASTERLIST!$A:$E,2,FALSE))</f>
        <v/>
      </c>
      <c r="I2940" s="42"/>
      <c r="J2940" s="42"/>
      <c r="K2940" s="42"/>
      <c r="L2940" s="41" t="str">
        <f t="shared" si="447"/>
        <v/>
      </c>
      <c r="M2940" s="41" t="str">
        <f t="shared" si="448"/>
        <v/>
      </c>
      <c r="N2940" s="22" t="str">
        <f t="shared" si="445"/>
        <v xml:space="preserve"> </v>
      </c>
      <c r="O2940" s="22" t="str">
        <f t="shared" si="444"/>
        <v/>
      </c>
      <c r="P2940" s="22" t="str">
        <f t="shared" si="446"/>
        <v/>
      </c>
      <c r="Q2940" s="22" t="str">
        <f t="shared" si="443"/>
        <v>D2</v>
      </c>
    </row>
    <row r="2941" spans="1:17" x14ac:dyDescent="0.25">
      <c r="A2941" s="125" t="str">
        <f t="shared" si="449"/>
        <v/>
      </c>
      <c r="B2941" s="123" t="str">
        <f t="shared" si="450"/>
        <v/>
      </c>
      <c r="C2941" s="125" t="str">
        <f t="shared" si="451"/>
        <v/>
      </c>
      <c r="D2941" s="42"/>
      <c r="E2941" s="23" t="str">
        <f>IF(D2941="","",VLOOKUP(D2941,MASTERLIST!$A:$E,3,FALSE))</f>
        <v/>
      </c>
      <c r="F2941" s="23" t="str">
        <f>IF(D2941="","",VLOOKUP(D2941,MASTERLIST!$A:$E,4,FALSE))</f>
        <v/>
      </c>
      <c r="G2941" s="23" t="str">
        <f>IF(D2941="","",VLOOKUP(D2941,MASTERLIST!$A:$E,5,FALSE))</f>
        <v/>
      </c>
      <c r="H2941" s="23" t="str">
        <f>IF(D2941="","",VLOOKUP(D2941,MASTERLIST!$A:$E,2,FALSE))</f>
        <v/>
      </c>
      <c r="I2941" s="42"/>
      <c r="J2941" s="42"/>
      <c r="K2941" s="42"/>
      <c r="L2941" s="41" t="str">
        <f t="shared" si="447"/>
        <v/>
      </c>
      <c r="M2941" s="41" t="str">
        <f t="shared" si="448"/>
        <v/>
      </c>
      <c r="N2941" s="22" t="str">
        <f t="shared" si="445"/>
        <v xml:space="preserve"> </v>
      </c>
      <c r="O2941" s="22" t="str">
        <f t="shared" si="444"/>
        <v/>
      </c>
      <c r="P2941" s="22" t="str">
        <f t="shared" si="446"/>
        <v/>
      </c>
      <c r="Q2941" s="22" t="str">
        <f t="shared" si="443"/>
        <v>D2</v>
      </c>
    </row>
    <row r="2942" spans="1:17" x14ac:dyDescent="0.25">
      <c r="A2942" s="125" t="str">
        <f t="shared" si="449"/>
        <v/>
      </c>
      <c r="B2942" s="123" t="str">
        <f t="shared" si="450"/>
        <v/>
      </c>
      <c r="C2942" s="125" t="str">
        <f t="shared" si="451"/>
        <v/>
      </c>
      <c r="D2942" s="42"/>
      <c r="E2942" s="23" t="str">
        <f>IF(D2942="","",VLOOKUP(D2942,MASTERLIST!$A:$E,3,FALSE))</f>
        <v/>
      </c>
      <c r="F2942" s="23" t="str">
        <f>IF(D2942="","",VLOOKUP(D2942,MASTERLIST!$A:$E,4,FALSE))</f>
        <v/>
      </c>
      <c r="G2942" s="23" t="str">
        <f>IF(D2942="","",VLOOKUP(D2942,MASTERLIST!$A:$E,5,FALSE))</f>
        <v/>
      </c>
      <c r="H2942" s="23" t="str">
        <f>IF(D2942="","",VLOOKUP(D2942,MASTERLIST!$A:$E,2,FALSE))</f>
        <v/>
      </c>
      <c r="I2942" s="42"/>
      <c r="J2942" s="42"/>
      <c r="K2942" s="42"/>
      <c r="L2942" s="41" t="str">
        <f t="shared" si="447"/>
        <v/>
      </c>
      <c r="M2942" s="41" t="str">
        <f t="shared" si="448"/>
        <v/>
      </c>
      <c r="N2942" s="22" t="str">
        <f t="shared" si="445"/>
        <v xml:space="preserve"> </v>
      </c>
      <c r="O2942" s="22" t="str">
        <f t="shared" si="444"/>
        <v/>
      </c>
      <c r="P2942" s="22" t="str">
        <f t="shared" si="446"/>
        <v/>
      </c>
      <c r="Q2942" s="22" t="str">
        <f t="shared" si="443"/>
        <v>D2</v>
      </c>
    </row>
    <row r="2943" spans="1:17" x14ac:dyDescent="0.25">
      <c r="A2943" s="125" t="str">
        <f t="shared" si="449"/>
        <v/>
      </c>
      <c r="B2943" s="123" t="str">
        <f t="shared" si="450"/>
        <v/>
      </c>
      <c r="C2943" s="125" t="str">
        <f t="shared" si="451"/>
        <v/>
      </c>
      <c r="D2943" s="42"/>
      <c r="E2943" s="23" t="str">
        <f>IF(D2943="","",VLOOKUP(D2943,MASTERLIST!$A:$E,3,FALSE))</f>
        <v/>
      </c>
      <c r="F2943" s="23" t="str">
        <f>IF(D2943="","",VLOOKUP(D2943,MASTERLIST!$A:$E,4,FALSE))</f>
        <v/>
      </c>
      <c r="G2943" s="23" t="str">
        <f>IF(D2943="","",VLOOKUP(D2943,MASTERLIST!$A:$E,5,FALSE))</f>
        <v/>
      </c>
      <c r="H2943" s="23" t="str">
        <f>IF(D2943="","",VLOOKUP(D2943,MASTERLIST!$A:$E,2,FALSE))</f>
        <v/>
      </c>
      <c r="I2943" s="42"/>
      <c r="J2943" s="42"/>
      <c r="K2943" s="42"/>
      <c r="L2943" s="41" t="str">
        <f t="shared" si="447"/>
        <v/>
      </c>
      <c r="M2943" s="41" t="str">
        <f t="shared" si="448"/>
        <v/>
      </c>
      <c r="N2943" s="22" t="str">
        <f t="shared" si="445"/>
        <v xml:space="preserve"> </v>
      </c>
      <c r="O2943" s="22" t="str">
        <f t="shared" si="444"/>
        <v/>
      </c>
      <c r="P2943" s="22" t="str">
        <f t="shared" si="446"/>
        <v/>
      </c>
      <c r="Q2943" s="22" t="str">
        <f t="shared" si="443"/>
        <v>D2</v>
      </c>
    </row>
    <row r="2944" spans="1:17" x14ac:dyDescent="0.25">
      <c r="A2944" s="125" t="str">
        <f t="shared" si="449"/>
        <v/>
      </c>
      <c r="B2944" s="123" t="str">
        <f t="shared" si="450"/>
        <v/>
      </c>
      <c r="C2944" s="125" t="str">
        <f t="shared" si="451"/>
        <v/>
      </c>
      <c r="D2944" s="42"/>
      <c r="E2944" s="23" t="str">
        <f>IF(D2944="","",VLOOKUP(D2944,MASTERLIST!$A:$E,3,FALSE))</f>
        <v/>
      </c>
      <c r="F2944" s="23" t="str">
        <f>IF(D2944="","",VLOOKUP(D2944,MASTERLIST!$A:$E,4,FALSE))</f>
        <v/>
      </c>
      <c r="G2944" s="23" t="str">
        <f>IF(D2944="","",VLOOKUP(D2944,MASTERLIST!$A:$E,5,FALSE))</f>
        <v/>
      </c>
      <c r="H2944" s="23" t="str">
        <f>IF(D2944="","",VLOOKUP(D2944,MASTERLIST!$A:$E,2,FALSE))</f>
        <v/>
      </c>
      <c r="I2944" s="42"/>
      <c r="J2944" s="42"/>
      <c r="K2944" s="42"/>
      <c r="L2944" s="41" t="str">
        <f t="shared" si="447"/>
        <v/>
      </c>
      <c r="M2944" s="41" t="str">
        <f t="shared" si="448"/>
        <v/>
      </c>
      <c r="N2944" s="22" t="str">
        <f t="shared" si="445"/>
        <v xml:space="preserve"> </v>
      </c>
      <c r="O2944" s="22" t="str">
        <f t="shared" si="444"/>
        <v/>
      </c>
      <c r="P2944" s="22" t="str">
        <f t="shared" si="446"/>
        <v/>
      </c>
      <c r="Q2944" s="22" t="str">
        <f t="shared" si="443"/>
        <v>D2</v>
      </c>
    </row>
    <row r="2945" spans="1:17" x14ac:dyDescent="0.25">
      <c r="A2945" s="125" t="str">
        <f t="shared" si="449"/>
        <v/>
      </c>
      <c r="B2945" s="123" t="str">
        <f t="shared" si="450"/>
        <v/>
      </c>
      <c r="C2945" s="125" t="str">
        <f t="shared" si="451"/>
        <v/>
      </c>
      <c r="D2945" s="42"/>
      <c r="E2945" s="23" t="str">
        <f>IF(D2945="","",VLOOKUP(D2945,MASTERLIST!$A:$E,3,FALSE))</f>
        <v/>
      </c>
      <c r="F2945" s="23" t="str">
        <f>IF(D2945="","",VLOOKUP(D2945,MASTERLIST!$A:$E,4,FALSE))</f>
        <v/>
      </c>
      <c r="G2945" s="23" t="str">
        <f>IF(D2945="","",VLOOKUP(D2945,MASTERLIST!$A:$E,5,FALSE))</f>
        <v/>
      </c>
      <c r="H2945" s="23" t="str">
        <f>IF(D2945="","",VLOOKUP(D2945,MASTERLIST!$A:$E,2,FALSE))</f>
        <v/>
      </c>
      <c r="I2945" s="42"/>
      <c r="J2945" s="42"/>
      <c r="K2945" s="42"/>
      <c r="L2945" s="41" t="str">
        <f t="shared" si="447"/>
        <v/>
      </c>
      <c r="M2945" s="41" t="str">
        <f t="shared" si="448"/>
        <v/>
      </c>
      <c r="N2945" s="22" t="str">
        <f t="shared" si="445"/>
        <v xml:space="preserve"> </v>
      </c>
      <c r="O2945" s="22" t="str">
        <f t="shared" si="444"/>
        <v/>
      </c>
      <c r="P2945" s="22" t="str">
        <f t="shared" si="446"/>
        <v/>
      </c>
      <c r="Q2945" s="22" t="str">
        <f t="shared" si="443"/>
        <v>D2</v>
      </c>
    </row>
    <row r="2946" spans="1:17" x14ac:dyDescent="0.25">
      <c r="A2946" s="125" t="str">
        <f t="shared" si="449"/>
        <v/>
      </c>
      <c r="B2946" s="123" t="str">
        <f t="shared" si="450"/>
        <v/>
      </c>
      <c r="C2946" s="125" t="str">
        <f t="shared" si="451"/>
        <v/>
      </c>
      <c r="D2946" s="42"/>
      <c r="E2946" s="23" t="str">
        <f>IF(D2946="","",VLOOKUP(D2946,MASTERLIST!$A:$E,3,FALSE))</f>
        <v/>
      </c>
      <c r="F2946" s="23" t="str">
        <f>IF(D2946="","",VLOOKUP(D2946,MASTERLIST!$A:$E,4,FALSE))</f>
        <v/>
      </c>
      <c r="G2946" s="23" t="str">
        <f>IF(D2946="","",VLOOKUP(D2946,MASTERLIST!$A:$E,5,FALSE))</f>
        <v/>
      </c>
      <c r="H2946" s="23" t="str">
        <f>IF(D2946="","",VLOOKUP(D2946,MASTERLIST!$A:$E,2,FALSE))</f>
        <v/>
      </c>
      <c r="I2946" s="42"/>
      <c r="J2946" s="42"/>
      <c r="K2946" s="42"/>
      <c r="L2946" s="41" t="str">
        <f t="shared" si="447"/>
        <v/>
      </c>
      <c r="M2946" s="41" t="str">
        <f t="shared" si="448"/>
        <v/>
      </c>
      <c r="N2946" s="22" t="str">
        <f t="shared" si="445"/>
        <v xml:space="preserve"> </v>
      </c>
      <c r="O2946" s="22" t="str">
        <f t="shared" si="444"/>
        <v/>
      </c>
      <c r="P2946" s="22" t="str">
        <f t="shared" si="446"/>
        <v/>
      </c>
      <c r="Q2946" s="22" t="str">
        <f t="shared" si="443"/>
        <v>D2</v>
      </c>
    </row>
    <row r="2947" spans="1:17" x14ac:dyDescent="0.25">
      <c r="A2947" s="125" t="str">
        <f t="shared" si="449"/>
        <v/>
      </c>
      <c r="B2947" s="123" t="str">
        <f t="shared" si="450"/>
        <v/>
      </c>
      <c r="C2947" s="125" t="str">
        <f t="shared" si="451"/>
        <v/>
      </c>
      <c r="D2947" s="42"/>
      <c r="E2947" s="23" t="str">
        <f>IF(D2947="","",VLOOKUP(D2947,MASTERLIST!$A:$E,3,FALSE))</f>
        <v/>
      </c>
      <c r="F2947" s="23" t="str">
        <f>IF(D2947="","",VLOOKUP(D2947,MASTERLIST!$A:$E,4,FALSE))</f>
        <v/>
      </c>
      <c r="G2947" s="23" t="str">
        <f>IF(D2947="","",VLOOKUP(D2947,MASTERLIST!$A:$E,5,FALSE))</f>
        <v/>
      </c>
      <c r="H2947" s="23" t="str">
        <f>IF(D2947="","",VLOOKUP(D2947,MASTERLIST!$A:$E,2,FALSE))</f>
        <v/>
      </c>
      <c r="I2947" s="42"/>
      <c r="J2947" s="42"/>
      <c r="K2947" s="42"/>
      <c r="L2947" s="41" t="str">
        <f t="shared" si="447"/>
        <v/>
      </c>
      <c r="M2947" s="41" t="str">
        <f t="shared" si="448"/>
        <v/>
      </c>
      <c r="N2947" s="22" t="str">
        <f t="shared" si="445"/>
        <v xml:space="preserve"> </v>
      </c>
      <c r="O2947" s="22" t="str">
        <f t="shared" si="444"/>
        <v/>
      </c>
      <c r="P2947" s="22" t="str">
        <f t="shared" si="446"/>
        <v/>
      </c>
      <c r="Q2947" s="22" t="str">
        <f t="shared" ref="Q2947:Q3010" si="452">IF(A2947="","D2",RIGHT(A2947,2))</f>
        <v>D2</v>
      </c>
    </row>
    <row r="2948" spans="1:17" x14ac:dyDescent="0.25">
      <c r="A2948" s="125" t="str">
        <f t="shared" si="449"/>
        <v/>
      </c>
      <c r="B2948" s="123" t="str">
        <f t="shared" si="450"/>
        <v/>
      </c>
      <c r="C2948" s="125" t="str">
        <f t="shared" si="451"/>
        <v/>
      </c>
      <c r="D2948" s="42"/>
      <c r="E2948" s="23" t="str">
        <f>IF(D2948="","",VLOOKUP(D2948,MASTERLIST!$A:$E,3,FALSE))</f>
        <v/>
      </c>
      <c r="F2948" s="23" t="str">
        <f>IF(D2948="","",VLOOKUP(D2948,MASTERLIST!$A:$E,4,FALSE))</f>
        <v/>
      </c>
      <c r="G2948" s="23" t="str">
        <f>IF(D2948="","",VLOOKUP(D2948,MASTERLIST!$A:$E,5,FALSE))</f>
        <v/>
      </c>
      <c r="H2948" s="23" t="str">
        <f>IF(D2948="","",VLOOKUP(D2948,MASTERLIST!$A:$E,2,FALSE))</f>
        <v/>
      </c>
      <c r="I2948" s="42"/>
      <c r="J2948" s="42"/>
      <c r="K2948" s="42"/>
      <c r="L2948" s="41" t="str">
        <f t="shared" si="447"/>
        <v/>
      </c>
      <c r="M2948" s="41" t="str">
        <f t="shared" si="448"/>
        <v/>
      </c>
      <c r="N2948" s="22" t="str">
        <f t="shared" si="445"/>
        <v xml:space="preserve"> </v>
      </c>
      <c r="O2948" s="22" t="str">
        <f t="shared" si="444"/>
        <v/>
      </c>
      <c r="P2948" s="22" t="str">
        <f t="shared" si="446"/>
        <v/>
      </c>
      <c r="Q2948" s="22" t="str">
        <f t="shared" si="452"/>
        <v>D2</v>
      </c>
    </row>
    <row r="2949" spans="1:17" x14ac:dyDescent="0.25">
      <c r="A2949" s="125" t="str">
        <f t="shared" si="449"/>
        <v/>
      </c>
      <c r="B2949" s="123" t="str">
        <f t="shared" si="450"/>
        <v/>
      </c>
      <c r="C2949" s="125" t="str">
        <f t="shared" si="451"/>
        <v/>
      </c>
      <c r="D2949" s="42"/>
      <c r="E2949" s="23" t="str">
        <f>IF(D2949="","",VLOOKUP(D2949,MASTERLIST!$A:$E,3,FALSE))</f>
        <v/>
      </c>
      <c r="F2949" s="23" t="str">
        <f>IF(D2949="","",VLOOKUP(D2949,MASTERLIST!$A:$E,4,FALSE))</f>
        <v/>
      </c>
      <c r="G2949" s="23" t="str">
        <f>IF(D2949="","",VLOOKUP(D2949,MASTERLIST!$A:$E,5,FALSE))</f>
        <v/>
      </c>
      <c r="H2949" s="23" t="str">
        <f>IF(D2949="","",VLOOKUP(D2949,MASTERLIST!$A:$E,2,FALSE))</f>
        <v/>
      </c>
      <c r="I2949" s="42"/>
      <c r="J2949" s="42"/>
      <c r="K2949" s="42"/>
      <c r="L2949" s="41" t="str">
        <f t="shared" si="447"/>
        <v/>
      </c>
      <c r="M2949" s="41" t="str">
        <f t="shared" si="448"/>
        <v/>
      </c>
      <c r="N2949" s="22" t="str">
        <f t="shared" si="445"/>
        <v xml:space="preserve"> </v>
      </c>
      <c r="O2949" s="22" t="str">
        <f t="shared" si="444"/>
        <v/>
      </c>
      <c r="P2949" s="22" t="str">
        <f t="shared" si="446"/>
        <v/>
      </c>
      <c r="Q2949" s="22" t="str">
        <f t="shared" si="452"/>
        <v>D2</v>
      </c>
    </row>
    <row r="2950" spans="1:17" x14ac:dyDescent="0.25">
      <c r="A2950" s="125" t="str">
        <f t="shared" si="449"/>
        <v/>
      </c>
      <c r="B2950" s="123" t="str">
        <f t="shared" si="450"/>
        <v/>
      </c>
      <c r="C2950" s="125" t="str">
        <f t="shared" si="451"/>
        <v/>
      </c>
      <c r="D2950" s="42"/>
      <c r="E2950" s="23" t="str">
        <f>IF(D2950="","",VLOOKUP(D2950,MASTERLIST!$A:$E,3,FALSE))</f>
        <v/>
      </c>
      <c r="F2950" s="23" t="str">
        <f>IF(D2950="","",VLOOKUP(D2950,MASTERLIST!$A:$E,4,FALSE))</f>
        <v/>
      </c>
      <c r="G2950" s="23" t="str">
        <f>IF(D2950="","",VLOOKUP(D2950,MASTERLIST!$A:$E,5,FALSE))</f>
        <v/>
      </c>
      <c r="H2950" s="23" t="str">
        <f>IF(D2950="","",VLOOKUP(D2950,MASTERLIST!$A:$E,2,FALSE))</f>
        <v/>
      </c>
      <c r="I2950" s="42"/>
      <c r="J2950" s="42"/>
      <c r="K2950" s="42"/>
      <c r="L2950" s="41" t="str">
        <f t="shared" si="447"/>
        <v/>
      </c>
      <c r="M2950" s="41" t="str">
        <f t="shared" si="448"/>
        <v/>
      </c>
      <c r="N2950" s="22" t="str">
        <f t="shared" si="445"/>
        <v xml:space="preserve"> </v>
      </c>
      <c r="O2950" s="22" t="str">
        <f t="shared" si="444"/>
        <v/>
      </c>
      <c r="P2950" s="22" t="str">
        <f t="shared" si="446"/>
        <v/>
      </c>
      <c r="Q2950" s="22" t="str">
        <f t="shared" si="452"/>
        <v>D2</v>
      </c>
    </row>
    <row r="2951" spans="1:17" x14ac:dyDescent="0.25">
      <c r="A2951" s="125" t="str">
        <f t="shared" si="449"/>
        <v/>
      </c>
      <c r="B2951" s="123" t="str">
        <f t="shared" si="450"/>
        <v/>
      </c>
      <c r="C2951" s="125" t="str">
        <f t="shared" si="451"/>
        <v/>
      </c>
      <c r="D2951" s="42"/>
      <c r="E2951" s="23" t="str">
        <f>IF(D2951="","",VLOOKUP(D2951,MASTERLIST!$A:$E,3,FALSE))</f>
        <v/>
      </c>
      <c r="F2951" s="23" t="str">
        <f>IF(D2951="","",VLOOKUP(D2951,MASTERLIST!$A:$E,4,FALSE))</f>
        <v/>
      </c>
      <c r="G2951" s="23" t="str">
        <f>IF(D2951="","",VLOOKUP(D2951,MASTERLIST!$A:$E,5,FALSE))</f>
        <v/>
      </c>
      <c r="H2951" s="23" t="str">
        <f>IF(D2951="","",VLOOKUP(D2951,MASTERLIST!$A:$E,2,FALSE))</f>
        <v/>
      </c>
      <c r="I2951" s="42"/>
      <c r="J2951" s="42"/>
      <c r="K2951" s="42"/>
      <c r="L2951" s="41" t="str">
        <f t="shared" si="447"/>
        <v/>
      </c>
      <c r="M2951" s="41" t="str">
        <f t="shared" si="448"/>
        <v/>
      </c>
      <c r="N2951" s="22" t="str">
        <f t="shared" si="445"/>
        <v xml:space="preserve"> </v>
      </c>
      <c r="O2951" s="22" t="str">
        <f t="shared" si="444"/>
        <v/>
      </c>
      <c r="P2951" s="22" t="str">
        <f t="shared" si="446"/>
        <v/>
      </c>
      <c r="Q2951" s="22" t="str">
        <f t="shared" si="452"/>
        <v>D2</v>
      </c>
    </row>
    <row r="2952" spans="1:17" x14ac:dyDescent="0.25">
      <c r="A2952" s="125" t="str">
        <f t="shared" si="449"/>
        <v/>
      </c>
      <c r="B2952" s="123" t="str">
        <f t="shared" si="450"/>
        <v/>
      </c>
      <c r="C2952" s="125" t="str">
        <f t="shared" si="451"/>
        <v/>
      </c>
      <c r="D2952" s="42"/>
      <c r="E2952" s="23" t="str">
        <f>IF(D2952="","",VLOOKUP(D2952,MASTERLIST!$A:$E,3,FALSE))</f>
        <v/>
      </c>
      <c r="F2952" s="23" t="str">
        <f>IF(D2952="","",VLOOKUP(D2952,MASTERLIST!$A:$E,4,FALSE))</f>
        <v/>
      </c>
      <c r="G2952" s="23" t="str">
        <f>IF(D2952="","",VLOOKUP(D2952,MASTERLIST!$A:$E,5,FALSE))</f>
        <v/>
      </c>
      <c r="H2952" s="23" t="str">
        <f>IF(D2952="","",VLOOKUP(D2952,MASTERLIST!$A:$E,2,FALSE))</f>
        <v/>
      </c>
      <c r="I2952" s="42"/>
      <c r="J2952" s="42"/>
      <c r="K2952" s="42"/>
      <c r="L2952" s="41" t="str">
        <f t="shared" si="447"/>
        <v/>
      </c>
      <c r="M2952" s="41" t="str">
        <f t="shared" si="448"/>
        <v/>
      </c>
      <c r="N2952" s="22" t="str">
        <f t="shared" si="445"/>
        <v xml:space="preserve"> </v>
      </c>
      <c r="O2952" s="22" t="str">
        <f t="shared" si="444"/>
        <v/>
      </c>
      <c r="P2952" s="22" t="str">
        <f t="shared" si="446"/>
        <v/>
      </c>
      <c r="Q2952" s="22" t="str">
        <f t="shared" si="452"/>
        <v>D2</v>
      </c>
    </row>
    <row r="2953" spans="1:17" x14ac:dyDescent="0.25">
      <c r="A2953" s="125" t="str">
        <f t="shared" si="449"/>
        <v/>
      </c>
      <c r="B2953" s="123" t="str">
        <f t="shared" si="450"/>
        <v/>
      </c>
      <c r="C2953" s="125" t="str">
        <f t="shared" si="451"/>
        <v/>
      </c>
      <c r="D2953" s="42"/>
      <c r="E2953" s="23" t="str">
        <f>IF(D2953="","",VLOOKUP(D2953,MASTERLIST!$A:$E,3,FALSE))</f>
        <v/>
      </c>
      <c r="F2953" s="23" t="str">
        <f>IF(D2953="","",VLOOKUP(D2953,MASTERLIST!$A:$E,4,FALSE))</f>
        <v/>
      </c>
      <c r="G2953" s="23" t="str">
        <f>IF(D2953="","",VLOOKUP(D2953,MASTERLIST!$A:$E,5,FALSE))</f>
        <v/>
      </c>
      <c r="H2953" s="23" t="str">
        <f>IF(D2953="","",VLOOKUP(D2953,MASTERLIST!$A:$E,2,FALSE))</f>
        <v/>
      </c>
      <c r="I2953" s="42"/>
      <c r="J2953" s="42"/>
      <c r="K2953" s="42"/>
      <c r="L2953" s="41" t="str">
        <f t="shared" si="447"/>
        <v/>
      </c>
      <c r="M2953" s="41" t="str">
        <f t="shared" si="448"/>
        <v/>
      </c>
      <c r="N2953" s="22" t="str">
        <f t="shared" si="445"/>
        <v xml:space="preserve"> </v>
      </c>
      <c r="O2953" s="22" t="str">
        <f t="shared" si="444"/>
        <v/>
      </c>
      <c r="P2953" s="22" t="str">
        <f t="shared" si="446"/>
        <v/>
      </c>
      <c r="Q2953" s="22" t="str">
        <f t="shared" si="452"/>
        <v>D2</v>
      </c>
    </row>
    <row r="2954" spans="1:17" x14ac:dyDescent="0.25">
      <c r="A2954" s="125" t="str">
        <f t="shared" si="449"/>
        <v/>
      </c>
      <c r="B2954" s="123" t="str">
        <f t="shared" si="450"/>
        <v/>
      </c>
      <c r="C2954" s="125" t="str">
        <f t="shared" si="451"/>
        <v/>
      </c>
      <c r="D2954" s="42"/>
      <c r="E2954" s="23" t="str">
        <f>IF(D2954="","",VLOOKUP(D2954,MASTERLIST!$A:$E,3,FALSE))</f>
        <v/>
      </c>
      <c r="F2954" s="23" t="str">
        <f>IF(D2954="","",VLOOKUP(D2954,MASTERLIST!$A:$E,4,FALSE))</f>
        <v/>
      </c>
      <c r="G2954" s="23" t="str">
        <f>IF(D2954="","",VLOOKUP(D2954,MASTERLIST!$A:$E,5,FALSE))</f>
        <v/>
      </c>
      <c r="H2954" s="23" t="str">
        <f>IF(D2954="","",VLOOKUP(D2954,MASTERLIST!$A:$E,2,FALSE))</f>
        <v/>
      </c>
      <c r="I2954" s="42"/>
      <c r="J2954" s="42"/>
      <c r="K2954" s="42"/>
      <c r="L2954" s="41" t="str">
        <f t="shared" si="447"/>
        <v/>
      </c>
      <c r="M2954" s="41" t="str">
        <f t="shared" si="448"/>
        <v/>
      </c>
      <c r="N2954" s="22" t="str">
        <f t="shared" si="445"/>
        <v xml:space="preserve"> </v>
      </c>
      <c r="O2954" s="22" t="str">
        <f t="shared" si="444"/>
        <v/>
      </c>
      <c r="P2954" s="22" t="str">
        <f t="shared" si="446"/>
        <v/>
      </c>
      <c r="Q2954" s="22" t="str">
        <f t="shared" si="452"/>
        <v>D2</v>
      </c>
    </row>
    <row r="2955" spans="1:17" x14ac:dyDescent="0.25">
      <c r="A2955" s="125" t="str">
        <f t="shared" si="449"/>
        <v/>
      </c>
      <c r="B2955" s="123" t="str">
        <f t="shared" si="450"/>
        <v/>
      </c>
      <c r="C2955" s="125" t="str">
        <f t="shared" si="451"/>
        <v/>
      </c>
      <c r="D2955" s="42"/>
      <c r="E2955" s="23" t="str">
        <f>IF(D2955="","",VLOOKUP(D2955,MASTERLIST!$A:$E,3,FALSE))</f>
        <v/>
      </c>
      <c r="F2955" s="23" t="str">
        <f>IF(D2955="","",VLOOKUP(D2955,MASTERLIST!$A:$E,4,FALSE))</f>
        <v/>
      </c>
      <c r="G2955" s="23" t="str">
        <f>IF(D2955="","",VLOOKUP(D2955,MASTERLIST!$A:$E,5,FALSE))</f>
        <v/>
      </c>
      <c r="H2955" s="23" t="str">
        <f>IF(D2955="","",VLOOKUP(D2955,MASTERLIST!$A:$E,2,FALSE))</f>
        <v/>
      </c>
      <c r="I2955" s="42"/>
      <c r="J2955" s="42"/>
      <c r="K2955" s="42"/>
      <c r="L2955" s="41" t="str">
        <f t="shared" si="447"/>
        <v/>
      </c>
      <c r="M2955" s="41" t="str">
        <f t="shared" si="448"/>
        <v/>
      </c>
      <c r="N2955" s="22" t="str">
        <f t="shared" si="445"/>
        <v xml:space="preserve"> </v>
      </c>
      <c r="O2955" s="22" t="str">
        <f t="shared" si="444"/>
        <v/>
      </c>
      <c r="P2955" s="22" t="str">
        <f t="shared" si="446"/>
        <v/>
      </c>
      <c r="Q2955" s="22" t="str">
        <f t="shared" si="452"/>
        <v>D2</v>
      </c>
    </row>
    <row r="2956" spans="1:17" x14ac:dyDescent="0.25">
      <c r="A2956" s="125" t="str">
        <f t="shared" si="449"/>
        <v/>
      </c>
      <c r="B2956" s="123" t="str">
        <f t="shared" si="450"/>
        <v/>
      </c>
      <c r="C2956" s="125" t="str">
        <f t="shared" si="451"/>
        <v/>
      </c>
      <c r="D2956" s="42"/>
      <c r="E2956" s="23" t="str">
        <f>IF(D2956="","",VLOOKUP(D2956,MASTERLIST!$A:$E,3,FALSE))</f>
        <v/>
      </c>
      <c r="F2956" s="23" t="str">
        <f>IF(D2956="","",VLOOKUP(D2956,MASTERLIST!$A:$E,4,FALSE))</f>
        <v/>
      </c>
      <c r="G2956" s="23" t="str">
        <f>IF(D2956="","",VLOOKUP(D2956,MASTERLIST!$A:$E,5,FALSE))</f>
        <v/>
      </c>
      <c r="H2956" s="23" t="str">
        <f>IF(D2956="","",VLOOKUP(D2956,MASTERLIST!$A:$E,2,FALSE))</f>
        <v/>
      </c>
      <c r="I2956" s="42"/>
      <c r="J2956" s="42"/>
      <c r="K2956" s="42"/>
      <c r="L2956" s="41" t="str">
        <f t="shared" si="447"/>
        <v/>
      </c>
      <c r="M2956" s="41" t="str">
        <f t="shared" si="448"/>
        <v/>
      </c>
      <c r="N2956" s="22" t="str">
        <f t="shared" si="445"/>
        <v xml:space="preserve"> </v>
      </c>
      <c r="O2956" s="22" t="str">
        <f t="shared" si="444"/>
        <v/>
      </c>
      <c r="P2956" s="22" t="str">
        <f t="shared" si="446"/>
        <v/>
      </c>
      <c r="Q2956" s="22" t="str">
        <f t="shared" si="452"/>
        <v>D2</v>
      </c>
    </row>
    <row r="2957" spans="1:17" x14ac:dyDescent="0.25">
      <c r="A2957" s="125" t="str">
        <f t="shared" si="449"/>
        <v/>
      </c>
      <c r="B2957" s="123" t="str">
        <f t="shared" si="450"/>
        <v/>
      </c>
      <c r="C2957" s="125" t="str">
        <f t="shared" si="451"/>
        <v/>
      </c>
      <c r="D2957" s="42"/>
      <c r="E2957" s="23" t="str">
        <f>IF(D2957="","",VLOOKUP(D2957,MASTERLIST!$A:$E,3,FALSE))</f>
        <v/>
      </c>
      <c r="F2957" s="23" t="str">
        <f>IF(D2957="","",VLOOKUP(D2957,MASTERLIST!$A:$E,4,FALSE))</f>
        <v/>
      </c>
      <c r="G2957" s="23" t="str">
        <f>IF(D2957="","",VLOOKUP(D2957,MASTERLIST!$A:$E,5,FALSE))</f>
        <v/>
      </c>
      <c r="H2957" s="23" t="str">
        <f>IF(D2957="","",VLOOKUP(D2957,MASTERLIST!$A:$E,2,FALSE))</f>
        <v/>
      </c>
      <c r="I2957" s="42"/>
      <c r="J2957" s="42"/>
      <c r="K2957" s="42"/>
      <c r="L2957" s="41" t="str">
        <f t="shared" si="447"/>
        <v/>
      </c>
      <c r="M2957" s="41" t="str">
        <f t="shared" si="448"/>
        <v/>
      </c>
      <c r="N2957" s="22" t="str">
        <f t="shared" si="445"/>
        <v xml:space="preserve"> </v>
      </c>
      <c r="O2957" s="22" t="str">
        <f t="shared" si="444"/>
        <v/>
      </c>
      <c r="P2957" s="22" t="str">
        <f t="shared" si="446"/>
        <v/>
      </c>
      <c r="Q2957" s="22" t="str">
        <f t="shared" si="452"/>
        <v>D2</v>
      </c>
    </row>
    <row r="2958" spans="1:17" x14ac:dyDescent="0.25">
      <c r="A2958" s="125" t="str">
        <f t="shared" si="449"/>
        <v/>
      </c>
      <c r="B2958" s="123" t="str">
        <f t="shared" si="450"/>
        <v/>
      </c>
      <c r="C2958" s="125" t="str">
        <f t="shared" si="451"/>
        <v/>
      </c>
      <c r="D2958" s="42"/>
      <c r="E2958" s="23" t="str">
        <f>IF(D2958="","",VLOOKUP(D2958,MASTERLIST!$A:$E,3,FALSE))</f>
        <v/>
      </c>
      <c r="F2958" s="23" t="str">
        <f>IF(D2958="","",VLOOKUP(D2958,MASTERLIST!$A:$E,4,FALSE))</f>
        <v/>
      </c>
      <c r="G2958" s="23" t="str">
        <f>IF(D2958="","",VLOOKUP(D2958,MASTERLIST!$A:$E,5,FALSE))</f>
        <v/>
      </c>
      <c r="H2958" s="23" t="str">
        <f>IF(D2958="","",VLOOKUP(D2958,MASTERLIST!$A:$E,2,FALSE))</f>
        <v/>
      </c>
      <c r="I2958" s="42"/>
      <c r="J2958" s="42"/>
      <c r="K2958" s="42"/>
      <c r="L2958" s="41" t="str">
        <f t="shared" si="447"/>
        <v/>
      </c>
      <c r="M2958" s="41" t="str">
        <f t="shared" si="448"/>
        <v/>
      </c>
      <c r="N2958" s="22" t="str">
        <f t="shared" si="445"/>
        <v xml:space="preserve"> </v>
      </c>
      <c r="O2958" s="22" t="str">
        <f t="shared" si="444"/>
        <v/>
      </c>
      <c r="P2958" s="22" t="str">
        <f t="shared" si="446"/>
        <v/>
      </c>
      <c r="Q2958" s="22" t="str">
        <f t="shared" si="452"/>
        <v>D2</v>
      </c>
    </row>
    <row r="2959" spans="1:17" x14ac:dyDescent="0.25">
      <c r="A2959" s="125" t="str">
        <f t="shared" si="449"/>
        <v/>
      </c>
      <c r="B2959" s="123" t="str">
        <f t="shared" si="450"/>
        <v/>
      </c>
      <c r="C2959" s="125" t="str">
        <f t="shared" si="451"/>
        <v/>
      </c>
      <c r="D2959" s="42"/>
      <c r="E2959" s="23" t="str">
        <f>IF(D2959="","",VLOOKUP(D2959,MASTERLIST!$A:$E,3,FALSE))</f>
        <v/>
      </c>
      <c r="F2959" s="23" t="str">
        <f>IF(D2959="","",VLOOKUP(D2959,MASTERLIST!$A:$E,4,FALSE))</f>
        <v/>
      </c>
      <c r="G2959" s="23" t="str">
        <f>IF(D2959="","",VLOOKUP(D2959,MASTERLIST!$A:$E,5,FALSE))</f>
        <v/>
      </c>
      <c r="H2959" s="23" t="str">
        <f>IF(D2959="","",VLOOKUP(D2959,MASTERLIST!$A:$E,2,FALSE))</f>
        <v/>
      </c>
      <c r="I2959" s="42"/>
      <c r="J2959" s="42"/>
      <c r="K2959" s="42"/>
      <c r="L2959" s="41" t="str">
        <f t="shared" si="447"/>
        <v/>
      </c>
      <c r="M2959" s="41" t="str">
        <f t="shared" si="448"/>
        <v/>
      </c>
      <c r="N2959" s="22" t="str">
        <f t="shared" si="445"/>
        <v xml:space="preserve"> </v>
      </c>
      <c r="O2959" s="22" t="str">
        <f t="shared" si="444"/>
        <v/>
      </c>
      <c r="P2959" s="22" t="str">
        <f t="shared" si="446"/>
        <v/>
      </c>
      <c r="Q2959" s="22" t="str">
        <f t="shared" si="452"/>
        <v>D2</v>
      </c>
    </row>
    <row r="2960" spans="1:17" x14ac:dyDescent="0.25">
      <c r="A2960" s="125" t="str">
        <f t="shared" si="449"/>
        <v/>
      </c>
      <c r="B2960" s="123" t="str">
        <f t="shared" si="450"/>
        <v/>
      </c>
      <c r="C2960" s="125" t="str">
        <f t="shared" si="451"/>
        <v/>
      </c>
      <c r="D2960" s="42"/>
      <c r="E2960" s="23" t="str">
        <f>IF(D2960="","",VLOOKUP(D2960,MASTERLIST!$A:$E,3,FALSE))</f>
        <v/>
      </c>
      <c r="F2960" s="23" t="str">
        <f>IF(D2960="","",VLOOKUP(D2960,MASTERLIST!$A:$E,4,FALSE))</f>
        <v/>
      </c>
      <c r="G2960" s="23" t="str">
        <f>IF(D2960="","",VLOOKUP(D2960,MASTERLIST!$A:$E,5,FALSE))</f>
        <v/>
      </c>
      <c r="H2960" s="23" t="str">
        <f>IF(D2960="","",VLOOKUP(D2960,MASTERLIST!$A:$E,2,FALSE))</f>
        <v/>
      </c>
      <c r="I2960" s="42"/>
      <c r="J2960" s="42"/>
      <c r="K2960" s="42"/>
      <c r="L2960" s="41" t="str">
        <f t="shared" si="447"/>
        <v/>
      </c>
      <c r="M2960" s="41" t="str">
        <f t="shared" si="448"/>
        <v/>
      </c>
      <c r="N2960" s="22" t="str">
        <f t="shared" si="445"/>
        <v xml:space="preserve"> </v>
      </c>
      <c r="O2960" s="22" t="str">
        <f t="shared" si="444"/>
        <v/>
      </c>
      <c r="P2960" s="22" t="str">
        <f t="shared" si="446"/>
        <v/>
      </c>
      <c r="Q2960" s="22" t="str">
        <f t="shared" si="452"/>
        <v>D2</v>
      </c>
    </row>
    <row r="2961" spans="1:17" x14ac:dyDescent="0.25">
      <c r="A2961" s="125" t="str">
        <f t="shared" si="449"/>
        <v/>
      </c>
      <c r="B2961" s="123" t="str">
        <f t="shared" si="450"/>
        <v/>
      </c>
      <c r="C2961" s="125" t="str">
        <f t="shared" si="451"/>
        <v/>
      </c>
      <c r="D2961" s="42"/>
      <c r="E2961" s="23" t="str">
        <f>IF(D2961="","",VLOOKUP(D2961,MASTERLIST!$A:$E,3,FALSE))</f>
        <v/>
      </c>
      <c r="F2961" s="23" t="str">
        <f>IF(D2961="","",VLOOKUP(D2961,MASTERLIST!$A:$E,4,FALSE))</f>
        <v/>
      </c>
      <c r="G2961" s="23" t="str">
        <f>IF(D2961="","",VLOOKUP(D2961,MASTERLIST!$A:$E,5,FALSE))</f>
        <v/>
      </c>
      <c r="H2961" s="23" t="str">
        <f>IF(D2961="","",VLOOKUP(D2961,MASTERLIST!$A:$E,2,FALSE))</f>
        <v/>
      </c>
      <c r="I2961" s="42"/>
      <c r="J2961" s="42"/>
      <c r="K2961" s="42"/>
      <c r="L2961" s="41" t="str">
        <f t="shared" si="447"/>
        <v/>
      </c>
      <c r="M2961" s="41" t="str">
        <f t="shared" si="448"/>
        <v/>
      </c>
      <c r="N2961" s="22" t="str">
        <f t="shared" si="445"/>
        <v xml:space="preserve"> </v>
      </c>
      <c r="O2961" s="22" t="str">
        <f t="shared" si="444"/>
        <v/>
      </c>
      <c r="P2961" s="22" t="str">
        <f t="shared" si="446"/>
        <v/>
      </c>
      <c r="Q2961" s="22" t="str">
        <f t="shared" si="452"/>
        <v>D2</v>
      </c>
    </row>
    <row r="2962" spans="1:17" x14ac:dyDescent="0.25">
      <c r="A2962" s="125" t="str">
        <f t="shared" si="449"/>
        <v/>
      </c>
      <c r="B2962" s="123" t="str">
        <f t="shared" si="450"/>
        <v/>
      </c>
      <c r="C2962" s="125" t="str">
        <f t="shared" si="451"/>
        <v/>
      </c>
      <c r="D2962" s="42"/>
      <c r="E2962" s="23" t="str">
        <f>IF(D2962="","",VLOOKUP(D2962,MASTERLIST!$A:$E,3,FALSE))</f>
        <v/>
      </c>
      <c r="F2962" s="23" t="str">
        <f>IF(D2962="","",VLOOKUP(D2962,MASTERLIST!$A:$E,4,FALSE))</f>
        <v/>
      </c>
      <c r="G2962" s="23" t="str">
        <f>IF(D2962="","",VLOOKUP(D2962,MASTERLIST!$A:$E,5,FALSE))</f>
        <v/>
      </c>
      <c r="H2962" s="23" t="str">
        <f>IF(D2962="","",VLOOKUP(D2962,MASTERLIST!$A:$E,2,FALSE))</f>
        <v/>
      </c>
      <c r="I2962" s="42"/>
      <c r="J2962" s="42"/>
      <c r="K2962" s="42"/>
      <c r="L2962" s="41" t="str">
        <f t="shared" si="447"/>
        <v/>
      </c>
      <c r="M2962" s="41" t="str">
        <f t="shared" si="448"/>
        <v/>
      </c>
      <c r="N2962" s="22" t="str">
        <f t="shared" si="445"/>
        <v xml:space="preserve"> </v>
      </c>
      <c r="O2962" s="22" t="str">
        <f t="shared" si="444"/>
        <v/>
      </c>
      <c r="P2962" s="22" t="str">
        <f t="shared" si="446"/>
        <v/>
      </c>
      <c r="Q2962" s="22" t="str">
        <f t="shared" si="452"/>
        <v>D2</v>
      </c>
    </row>
    <row r="2963" spans="1:17" x14ac:dyDescent="0.25">
      <c r="A2963" s="125" t="str">
        <f t="shared" si="449"/>
        <v/>
      </c>
      <c r="B2963" s="123" t="str">
        <f t="shared" si="450"/>
        <v/>
      </c>
      <c r="C2963" s="125" t="str">
        <f t="shared" si="451"/>
        <v/>
      </c>
      <c r="D2963" s="42"/>
      <c r="E2963" s="23" t="str">
        <f>IF(D2963="","",VLOOKUP(D2963,MASTERLIST!$A:$E,3,FALSE))</f>
        <v/>
      </c>
      <c r="F2963" s="23" t="str">
        <f>IF(D2963="","",VLOOKUP(D2963,MASTERLIST!$A:$E,4,FALSE))</f>
        <v/>
      </c>
      <c r="G2963" s="23" t="str">
        <f>IF(D2963="","",VLOOKUP(D2963,MASTERLIST!$A:$E,5,FALSE))</f>
        <v/>
      </c>
      <c r="H2963" s="23" t="str">
        <f>IF(D2963="","",VLOOKUP(D2963,MASTERLIST!$A:$E,2,FALSE))</f>
        <v/>
      </c>
      <c r="I2963" s="42"/>
      <c r="J2963" s="42"/>
      <c r="K2963" s="42"/>
      <c r="L2963" s="41" t="str">
        <f t="shared" si="447"/>
        <v/>
      </c>
      <c r="M2963" s="41" t="str">
        <f t="shared" si="448"/>
        <v/>
      </c>
      <c r="N2963" s="22" t="str">
        <f t="shared" si="445"/>
        <v xml:space="preserve"> </v>
      </c>
      <c r="O2963" s="22" t="str">
        <f t="shared" ref="O2963:O3026" si="453">IFERROR(VLOOKUP(G2963,$R$2:$S$15,2,),"")</f>
        <v/>
      </c>
      <c r="P2963" s="22" t="str">
        <f t="shared" si="446"/>
        <v/>
      </c>
      <c r="Q2963" s="22" t="str">
        <f t="shared" si="452"/>
        <v>D2</v>
      </c>
    </row>
    <row r="2964" spans="1:17" x14ac:dyDescent="0.25">
      <c r="A2964" s="125" t="str">
        <f t="shared" si="449"/>
        <v/>
      </c>
      <c r="B2964" s="123" t="str">
        <f t="shared" si="450"/>
        <v/>
      </c>
      <c r="C2964" s="125" t="str">
        <f t="shared" si="451"/>
        <v/>
      </c>
      <c r="D2964" s="42"/>
      <c r="E2964" s="23" t="str">
        <f>IF(D2964="","",VLOOKUP(D2964,MASTERLIST!$A:$E,3,FALSE))</f>
        <v/>
      </c>
      <c r="F2964" s="23" t="str">
        <f>IF(D2964="","",VLOOKUP(D2964,MASTERLIST!$A:$E,4,FALSE))</f>
        <v/>
      </c>
      <c r="G2964" s="23" t="str">
        <f>IF(D2964="","",VLOOKUP(D2964,MASTERLIST!$A:$E,5,FALSE))</f>
        <v/>
      </c>
      <c r="H2964" s="23" t="str">
        <f>IF(D2964="","",VLOOKUP(D2964,MASTERLIST!$A:$E,2,FALSE))</f>
        <v/>
      </c>
      <c r="I2964" s="42"/>
      <c r="J2964" s="42"/>
      <c r="K2964" s="42"/>
      <c r="L2964" s="41" t="str">
        <f t="shared" si="447"/>
        <v/>
      </c>
      <c r="M2964" s="41" t="str">
        <f t="shared" si="448"/>
        <v/>
      </c>
      <c r="N2964" s="22" t="str">
        <f t="shared" si="445"/>
        <v xml:space="preserve"> </v>
      </c>
      <c r="O2964" s="22" t="str">
        <f t="shared" si="453"/>
        <v/>
      </c>
      <c r="P2964" s="22" t="str">
        <f t="shared" si="446"/>
        <v/>
      </c>
      <c r="Q2964" s="22" t="str">
        <f t="shared" si="452"/>
        <v>D2</v>
      </c>
    </row>
    <row r="2965" spans="1:17" x14ac:dyDescent="0.25">
      <c r="A2965" s="125" t="str">
        <f t="shared" si="449"/>
        <v/>
      </c>
      <c r="B2965" s="123" t="str">
        <f t="shared" si="450"/>
        <v/>
      </c>
      <c r="C2965" s="125" t="str">
        <f t="shared" si="451"/>
        <v/>
      </c>
      <c r="D2965" s="42"/>
      <c r="E2965" s="23" t="str">
        <f>IF(D2965="","",VLOOKUP(D2965,MASTERLIST!$A:$E,3,FALSE))</f>
        <v/>
      </c>
      <c r="F2965" s="23" t="str">
        <f>IF(D2965="","",VLOOKUP(D2965,MASTERLIST!$A:$E,4,FALSE))</f>
        <v/>
      </c>
      <c r="G2965" s="23" t="str">
        <f>IF(D2965="","",VLOOKUP(D2965,MASTERLIST!$A:$E,5,FALSE))</f>
        <v/>
      </c>
      <c r="H2965" s="23" t="str">
        <f>IF(D2965="","",VLOOKUP(D2965,MASTERLIST!$A:$E,2,FALSE))</f>
        <v/>
      </c>
      <c r="I2965" s="42"/>
      <c r="J2965" s="42"/>
      <c r="K2965" s="42"/>
      <c r="L2965" s="41" t="str">
        <f t="shared" si="447"/>
        <v/>
      </c>
      <c r="M2965" s="41" t="str">
        <f t="shared" si="448"/>
        <v/>
      </c>
      <c r="N2965" s="22" t="str">
        <f t="shared" si="445"/>
        <v xml:space="preserve"> </v>
      </c>
      <c r="O2965" s="22" t="str">
        <f t="shared" si="453"/>
        <v/>
      </c>
      <c r="P2965" s="22" t="str">
        <f t="shared" si="446"/>
        <v/>
      </c>
      <c r="Q2965" s="22" t="str">
        <f t="shared" si="452"/>
        <v>D2</v>
      </c>
    </row>
    <row r="2966" spans="1:17" x14ac:dyDescent="0.25">
      <c r="A2966" s="125" t="str">
        <f t="shared" si="449"/>
        <v/>
      </c>
      <c r="B2966" s="123" t="str">
        <f t="shared" si="450"/>
        <v/>
      </c>
      <c r="C2966" s="125" t="str">
        <f t="shared" si="451"/>
        <v/>
      </c>
      <c r="D2966" s="42"/>
      <c r="E2966" s="23" t="str">
        <f>IF(D2966="","",VLOOKUP(D2966,MASTERLIST!$A:$E,3,FALSE))</f>
        <v/>
      </c>
      <c r="F2966" s="23" t="str">
        <f>IF(D2966="","",VLOOKUP(D2966,MASTERLIST!$A:$E,4,FALSE))</f>
        <v/>
      </c>
      <c r="G2966" s="23" t="str">
        <f>IF(D2966="","",VLOOKUP(D2966,MASTERLIST!$A:$E,5,FALSE))</f>
        <v/>
      </c>
      <c r="H2966" s="23" t="str">
        <f>IF(D2966="","",VLOOKUP(D2966,MASTERLIST!$A:$E,2,FALSE))</f>
        <v/>
      </c>
      <c r="I2966" s="42"/>
      <c r="J2966" s="42"/>
      <c r="K2966" s="42"/>
      <c r="L2966" s="41" t="str">
        <f t="shared" si="447"/>
        <v/>
      </c>
      <c r="M2966" s="41" t="str">
        <f t="shared" si="448"/>
        <v/>
      </c>
      <c r="N2966" s="22" t="str">
        <f t="shared" si="445"/>
        <v xml:space="preserve"> </v>
      </c>
      <c r="O2966" s="22" t="str">
        <f t="shared" si="453"/>
        <v/>
      </c>
      <c r="P2966" s="22" t="str">
        <f t="shared" si="446"/>
        <v/>
      </c>
      <c r="Q2966" s="22" t="str">
        <f t="shared" si="452"/>
        <v>D2</v>
      </c>
    </row>
    <row r="2967" spans="1:17" x14ac:dyDescent="0.25">
      <c r="A2967" s="125" t="str">
        <f t="shared" si="449"/>
        <v/>
      </c>
      <c r="B2967" s="123" t="str">
        <f t="shared" si="450"/>
        <v/>
      </c>
      <c r="C2967" s="125" t="str">
        <f t="shared" si="451"/>
        <v/>
      </c>
      <c r="D2967" s="42"/>
      <c r="E2967" s="23" t="str">
        <f>IF(D2967="","",VLOOKUP(D2967,MASTERLIST!$A:$E,3,FALSE))</f>
        <v/>
      </c>
      <c r="F2967" s="23" t="str">
        <f>IF(D2967="","",VLOOKUP(D2967,MASTERLIST!$A:$E,4,FALSE))</f>
        <v/>
      </c>
      <c r="G2967" s="23" t="str">
        <f>IF(D2967="","",VLOOKUP(D2967,MASTERLIST!$A:$E,5,FALSE))</f>
        <v/>
      </c>
      <c r="H2967" s="23" t="str">
        <f>IF(D2967="","",VLOOKUP(D2967,MASTERLIST!$A:$E,2,FALSE))</f>
        <v/>
      </c>
      <c r="I2967" s="42"/>
      <c r="J2967" s="42"/>
      <c r="K2967" s="42"/>
      <c r="L2967" s="41" t="str">
        <f t="shared" si="447"/>
        <v/>
      </c>
      <c r="M2967" s="41" t="str">
        <f t="shared" si="448"/>
        <v/>
      </c>
      <c r="N2967" s="22" t="str">
        <f t="shared" si="445"/>
        <v xml:space="preserve"> </v>
      </c>
      <c r="O2967" s="22" t="str">
        <f t="shared" si="453"/>
        <v/>
      </c>
      <c r="P2967" s="22" t="str">
        <f t="shared" si="446"/>
        <v/>
      </c>
      <c r="Q2967" s="22" t="str">
        <f t="shared" si="452"/>
        <v>D2</v>
      </c>
    </row>
    <row r="2968" spans="1:17" x14ac:dyDescent="0.25">
      <c r="A2968" s="125" t="str">
        <f t="shared" si="449"/>
        <v/>
      </c>
      <c r="B2968" s="123" t="str">
        <f t="shared" si="450"/>
        <v/>
      </c>
      <c r="C2968" s="125" t="str">
        <f t="shared" si="451"/>
        <v/>
      </c>
      <c r="D2968" s="42"/>
      <c r="E2968" s="23" t="str">
        <f>IF(D2968="","",VLOOKUP(D2968,MASTERLIST!$A:$E,3,FALSE))</f>
        <v/>
      </c>
      <c r="F2968" s="23" t="str">
        <f>IF(D2968="","",VLOOKUP(D2968,MASTERLIST!$A:$E,4,FALSE))</f>
        <v/>
      </c>
      <c r="G2968" s="23" t="str">
        <f>IF(D2968="","",VLOOKUP(D2968,MASTERLIST!$A:$E,5,FALSE))</f>
        <v/>
      </c>
      <c r="H2968" s="23" t="str">
        <f>IF(D2968="","",VLOOKUP(D2968,MASTERLIST!$A:$E,2,FALSE))</f>
        <v/>
      </c>
      <c r="I2968" s="42"/>
      <c r="J2968" s="42"/>
      <c r="K2968" s="42"/>
      <c r="L2968" s="41" t="str">
        <f t="shared" si="447"/>
        <v/>
      </c>
      <c r="M2968" s="41" t="str">
        <f t="shared" si="448"/>
        <v/>
      </c>
      <c r="N2968" s="22" t="str">
        <f t="shared" si="445"/>
        <v xml:space="preserve"> </v>
      </c>
      <c r="O2968" s="22" t="str">
        <f t="shared" si="453"/>
        <v/>
      </c>
      <c r="P2968" s="22" t="str">
        <f t="shared" si="446"/>
        <v/>
      </c>
      <c r="Q2968" s="22" t="str">
        <f t="shared" si="452"/>
        <v>D2</v>
      </c>
    </row>
    <row r="2969" spans="1:17" x14ac:dyDescent="0.25">
      <c r="A2969" s="125" t="str">
        <f t="shared" si="449"/>
        <v/>
      </c>
      <c r="B2969" s="123" t="str">
        <f t="shared" si="450"/>
        <v/>
      </c>
      <c r="C2969" s="125" t="str">
        <f t="shared" si="451"/>
        <v/>
      </c>
      <c r="D2969" s="42"/>
      <c r="E2969" s="23" t="str">
        <f>IF(D2969="","",VLOOKUP(D2969,MASTERLIST!$A:$E,3,FALSE))</f>
        <v/>
      </c>
      <c r="F2969" s="23" t="str">
        <f>IF(D2969="","",VLOOKUP(D2969,MASTERLIST!$A:$E,4,FALSE))</f>
        <v/>
      </c>
      <c r="G2969" s="23" t="str">
        <f>IF(D2969="","",VLOOKUP(D2969,MASTERLIST!$A:$E,5,FALSE))</f>
        <v/>
      </c>
      <c r="H2969" s="23" t="str">
        <f>IF(D2969="","",VLOOKUP(D2969,MASTERLIST!$A:$E,2,FALSE))</f>
        <v/>
      </c>
      <c r="I2969" s="42"/>
      <c r="J2969" s="42"/>
      <c r="K2969" s="42"/>
      <c r="L2969" s="41" t="str">
        <f t="shared" si="447"/>
        <v/>
      </c>
      <c r="M2969" s="41" t="str">
        <f t="shared" si="448"/>
        <v/>
      </c>
      <c r="N2969" s="22" t="str">
        <f t="shared" si="445"/>
        <v xml:space="preserve"> </v>
      </c>
      <c r="O2969" s="22" t="str">
        <f t="shared" si="453"/>
        <v/>
      </c>
      <c r="P2969" s="22" t="str">
        <f t="shared" si="446"/>
        <v/>
      </c>
      <c r="Q2969" s="22" t="str">
        <f t="shared" si="452"/>
        <v>D2</v>
      </c>
    </row>
    <row r="2970" spans="1:17" x14ac:dyDescent="0.25">
      <c r="A2970" s="125" t="str">
        <f t="shared" si="449"/>
        <v/>
      </c>
      <c r="B2970" s="123" t="str">
        <f t="shared" si="450"/>
        <v/>
      </c>
      <c r="C2970" s="125" t="str">
        <f t="shared" si="451"/>
        <v/>
      </c>
      <c r="D2970" s="42"/>
      <c r="E2970" s="23" t="str">
        <f>IF(D2970="","",VLOOKUP(D2970,MASTERLIST!$A:$E,3,FALSE))</f>
        <v/>
      </c>
      <c r="F2970" s="23" t="str">
        <f>IF(D2970="","",VLOOKUP(D2970,MASTERLIST!$A:$E,4,FALSE))</f>
        <v/>
      </c>
      <c r="G2970" s="23" t="str">
        <f>IF(D2970="","",VLOOKUP(D2970,MASTERLIST!$A:$E,5,FALSE))</f>
        <v/>
      </c>
      <c r="H2970" s="23" t="str">
        <f>IF(D2970="","",VLOOKUP(D2970,MASTERLIST!$A:$E,2,FALSE))</f>
        <v/>
      </c>
      <c r="I2970" s="42"/>
      <c r="J2970" s="42"/>
      <c r="K2970" s="42"/>
      <c r="L2970" s="41" t="str">
        <f t="shared" si="447"/>
        <v/>
      </c>
      <c r="M2970" s="41" t="str">
        <f t="shared" si="448"/>
        <v/>
      </c>
      <c r="N2970" s="22" t="str">
        <f t="shared" ref="N2970:N3033" si="454">CONCATENATE(E2970," ",F2970)</f>
        <v xml:space="preserve"> </v>
      </c>
      <c r="O2970" s="22" t="str">
        <f t="shared" si="453"/>
        <v/>
      </c>
      <c r="P2970" s="22" t="str">
        <f t="shared" ref="P2970:P3033" si="455">IF(I2970="",IF(J2970="","",$J$1),$I$1)</f>
        <v/>
      </c>
      <c r="Q2970" s="22" t="str">
        <f t="shared" si="452"/>
        <v>D2</v>
      </c>
    </row>
    <row r="2971" spans="1:17" x14ac:dyDescent="0.25">
      <c r="A2971" s="125" t="str">
        <f t="shared" si="449"/>
        <v/>
      </c>
      <c r="B2971" s="123" t="str">
        <f t="shared" si="450"/>
        <v/>
      </c>
      <c r="C2971" s="125" t="str">
        <f t="shared" si="451"/>
        <v/>
      </c>
      <c r="D2971" s="42"/>
      <c r="E2971" s="23" t="str">
        <f>IF(D2971="","",VLOOKUP(D2971,MASTERLIST!$A:$E,3,FALSE))</f>
        <v/>
      </c>
      <c r="F2971" s="23" t="str">
        <f>IF(D2971="","",VLOOKUP(D2971,MASTERLIST!$A:$E,4,FALSE))</f>
        <v/>
      </c>
      <c r="G2971" s="23" t="str">
        <f>IF(D2971="","",VLOOKUP(D2971,MASTERLIST!$A:$E,5,FALSE))</f>
        <v/>
      </c>
      <c r="H2971" s="23" t="str">
        <f>IF(D2971="","",VLOOKUP(D2971,MASTERLIST!$A:$E,2,FALSE))</f>
        <v/>
      </c>
      <c r="I2971" s="42"/>
      <c r="J2971" s="42"/>
      <c r="K2971" s="42"/>
      <c r="L2971" s="41" t="str">
        <f t="shared" si="447"/>
        <v/>
      </c>
      <c r="M2971" s="41" t="str">
        <f t="shared" si="448"/>
        <v/>
      </c>
      <c r="N2971" s="22" t="str">
        <f t="shared" si="454"/>
        <v xml:space="preserve"> </v>
      </c>
      <c r="O2971" s="22" t="str">
        <f t="shared" si="453"/>
        <v/>
      </c>
      <c r="P2971" s="22" t="str">
        <f t="shared" si="455"/>
        <v/>
      </c>
      <c r="Q2971" s="22" t="str">
        <f t="shared" si="452"/>
        <v>D2</v>
      </c>
    </row>
    <row r="2972" spans="1:17" x14ac:dyDescent="0.25">
      <c r="A2972" s="125" t="str">
        <f t="shared" si="449"/>
        <v/>
      </c>
      <c r="B2972" s="123" t="str">
        <f t="shared" si="450"/>
        <v/>
      </c>
      <c r="C2972" s="125" t="str">
        <f t="shared" si="451"/>
        <v/>
      </c>
      <c r="D2972" s="42"/>
      <c r="E2972" s="23" t="str">
        <f>IF(D2972="","",VLOOKUP(D2972,MASTERLIST!$A:$E,3,FALSE))</f>
        <v/>
      </c>
      <c r="F2972" s="23" t="str">
        <f>IF(D2972="","",VLOOKUP(D2972,MASTERLIST!$A:$E,4,FALSE))</f>
        <v/>
      </c>
      <c r="G2972" s="23" t="str">
        <f>IF(D2972="","",VLOOKUP(D2972,MASTERLIST!$A:$E,5,FALSE))</f>
        <v/>
      </c>
      <c r="H2972" s="23" t="str">
        <f>IF(D2972="","",VLOOKUP(D2972,MASTERLIST!$A:$E,2,FALSE))</f>
        <v/>
      </c>
      <c r="I2972" s="42"/>
      <c r="J2972" s="42"/>
      <c r="K2972" s="42"/>
      <c r="L2972" s="41" t="str">
        <f t="shared" si="447"/>
        <v/>
      </c>
      <c r="M2972" s="41" t="str">
        <f t="shared" si="448"/>
        <v/>
      </c>
      <c r="N2972" s="22" t="str">
        <f t="shared" si="454"/>
        <v xml:space="preserve"> </v>
      </c>
      <c r="O2972" s="22" t="str">
        <f t="shared" si="453"/>
        <v/>
      </c>
      <c r="P2972" s="22" t="str">
        <f t="shared" si="455"/>
        <v/>
      </c>
      <c r="Q2972" s="22" t="str">
        <f t="shared" si="452"/>
        <v>D2</v>
      </c>
    </row>
    <row r="2973" spans="1:17" x14ac:dyDescent="0.25">
      <c r="A2973" s="125" t="str">
        <f t="shared" si="449"/>
        <v/>
      </c>
      <c r="B2973" s="123" t="str">
        <f t="shared" si="450"/>
        <v/>
      </c>
      <c r="C2973" s="125" t="str">
        <f t="shared" si="451"/>
        <v/>
      </c>
      <c r="D2973" s="42"/>
      <c r="E2973" s="23" t="str">
        <f>IF(D2973="","",VLOOKUP(D2973,MASTERLIST!$A:$E,3,FALSE))</f>
        <v/>
      </c>
      <c r="F2973" s="23" t="str">
        <f>IF(D2973="","",VLOOKUP(D2973,MASTERLIST!$A:$E,4,FALSE))</f>
        <v/>
      </c>
      <c r="G2973" s="23" t="str">
        <f>IF(D2973="","",VLOOKUP(D2973,MASTERLIST!$A:$E,5,FALSE))</f>
        <v/>
      </c>
      <c r="H2973" s="23" t="str">
        <f>IF(D2973="","",VLOOKUP(D2973,MASTERLIST!$A:$E,2,FALSE))</f>
        <v/>
      </c>
      <c r="I2973" s="42"/>
      <c r="J2973" s="42"/>
      <c r="K2973" s="42"/>
      <c r="L2973" s="41" t="str">
        <f t="shared" ref="L2973:L3036" si="456">IF(K2973="","",IF(I2973="",ROUND(HLOOKUP(J2973,kgList,K2973,FALSE),1),ROUND(HLOOKUP(I2973,kgList,K2973,FALSE),1)))</f>
        <v/>
      </c>
      <c r="M2973" s="41" t="str">
        <f t="shared" ref="M2973:M3036" si="457">IF(L2973="","",IF(COUNTA(I2973:J2973)&gt;1,"Edible or Inedible",IF(COUNTA(I2973)=1,L2973*1,IF(COUNTA(J2973)=1,L2973*1,"ERROR"))))</f>
        <v/>
      </c>
      <c r="N2973" s="22" t="str">
        <f t="shared" si="454"/>
        <v xml:space="preserve"> </v>
      </c>
      <c r="O2973" s="22" t="str">
        <f t="shared" si="453"/>
        <v/>
      </c>
      <c r="P2973" s="22" t="str">
        <f t="shared" si="455"/>
        <v/>
      </c>
      <c r="Q2973" s="22" t="str">
        <f t="shared" si="452"/>
        <v>D2</v>
      </c>
    </row>
    <row r="2974" spans="1:17" x14ac:dyDescent="0.25">
      <c r="A2974" s="125" t="str">
        <f t="shared" si="449"/>
        <v/>
      </c>
      <c r="B2974" s="123" t="str">
        <f t="shared" si="450"/>
        <v/>
      </c>
      <c r="C2974" s="125" t="str">
        <f t="shared" si="451"/>
        <v/>
      </c>
      <c r="D2974" s="42"/>
      <c r="E2974" s="23" t="str">
        <f>IF(D2974="","",VLOOKUP(D2974,MASTERLIST!$A:$E,3,FALSE))</f>
        <v/>
      </c>
      <c r="F2974" s="23" t="str">
        <f>IF(D2974="","",VLOOKUP(D2974,MASTERLIST!$A:$E,4,FALSE))</f>
        <v/>
      </c>
      <c r="G2974" s="23" t="str">
        <f>IF(D2974="","",VLOOKUP(D2974,MASTERLIST!$A:$E,5,FALSE))</f>
        <v/>
      </c>
      <c r="H2974" s="23" t="str">
        <f>IF(D2974="","",VLOOKUP(D2974,MASTERLIST!$A:$E,2,FALSE))</f>
        <v/>
      </c>
      <c r="I2974" s="42"/>
      <c r="J2974" s="42"/>
      <c r="K2974" s="42"/>
      <c r="L2974" s="41" t="str">
        <f t="shared" si="456"/>
        <v/>
      </c>
      <c r="M2974" s="41" t="str">
        <f t="shared" si="457"/>
        <v/>
      </c>
      <c r="N2974" s="22" t="str">
        <f t="shared" si="454"/>
        <v xml:space="preserve"> </v>
      </c>
      <c r="O2974" s="22" t="str">
        <f t="shared" si="453"/>
        <v/>
      </c>
      <c r="P2974" s="22" t="str">
        <f t="shared" si="455"/>
        <v/>
      </c>
      <c r="Q2974" s="22" t="str">
        <f t="shared" si="452"/>
        <v>D2</v>
      </c>
    </row>
    <row r="2975" spans="1:17" x14ac:dyDescent="0.25">
      <c r="A2975" s="125" t="str">
        <f t="shared" si="449"/>
        <v/>
      </c>
      <c r="B2975" s="123" t="str">
        <f t="shared" si="450"/>
        <v/>
      </c>
      <c r="C2975" s="125" t="str">
        <f t="shared" si="451"/>
        <v/>
      </c>
      <c r="D2975" s="42"/>
      <c r="E2975" s="23" t="str">
        <f>IF(D2975="","",VLOOKUP(D2975,MASTERLIST!$A:$E,3,FALSE))</f>
        <v/>
      </c>
      <c r="F2975" s="23" t="str">
        <f>IF(D2975="","",VLOOKUP(D2975,MASTERLIST!$A:$E,4,FALSE))</f>
        <v/>
      </c>
      <c r="G2975" s="23" t="str">
        <f>IF(D2975="","",VLOOKUP(D2975,MASTERLIST!$A:$E,5,FALSE))</f>
        <v/>
      </c>
      <c r="H2975" s="23" t="str">
        <f>IF(D2975="","",VLOOKUP(D2975,MASTERLIST!$A:$E,2,FALSE))</f>
        <v/>
      </c>
      <c r="I2975" s="42"/>
      <c r="J2975" s="42"/>
      <c r="K2975" s="42"/>
      <c r="L2975" s="41" t="str">
        <f t="shared" si="456"/>
        <v/>
      </c>
      <c r="M2975" s="41" t="str">
        <f t="shared" si="457"/>
        <v/>
      </c>
      <c r="N2975" s="22" t="str">
        <f t="shared" si="454"/>
        <v xml:space="preserve"> </v>
      </c>
      <c r="O2975" s="22" t="str">
        <f t="shared" si="453"/>
        <v/>
      </c>
      <c r="P2975" s="22" t="str">
        <f t="shared" si="455"/>
        <v/>
      </c>
      <c r="Q2975" s="22" t="str">
        <f t="shared" si="452"/>
        <v>D2</v>
      </c>
    </row>
    <row r="2976" spans="1:17" x14ac:dyDescent="0.25">
      <c r="A2976" s="125" t="str">
        <f t="shared" si="449"/>
        <v/>
      </c>
      <c r="B2976" s="123" t="str">
        <f t="shared" si="450"/>
        <v/>
      </c>
      <c r="C2976" s="125" t="str">
        <f t="shared" si="451"/>
        <v/>
      </c>
      <c r="D2976" s="42"/>
      <c r="E2976" s="23" t="str">
        <f>IF(D2976="","",VLOOKUP(D2976,MASTERLIST!$A:$E,3,FALSE))</f>
        <v/>
      </c>
      <c r="F2976" s="23" t="str">
        <f>IF(D2976="","",VLOOKUP(D2976,MASTERLIST!$A:$E,4,FALSE))</f>
        <v/>
      </c>
      <c r="G2976" s="23" t="str">
        <f>IF(D2976="","",VLOOKUP(D2976,MASTERLIST!$A:$E,5,FALSE))</f>
        <v/>
      </c>
      <c r="H2976" s="23" t="str">
        <f>IF(D2976="","",VLOOKUP(D2976,MASTERLIST!$A:$E,2,FALSE))</f>
        <v/>
      </c>
      <c r="I2976" s="42"/>
      <c r="J2976" s="42"/>
      <c r="K2976" s="42"/>
      <c r="L2976" s="41" t="str">
        <f t="shared" si="456"/>
        <v/>
      </c>
      <c r="M2976" s="41" t="str">
        <f t="shared" si="457"/>
        <v/>
      </c>
      <c r="N2976" s="22" t="str">
        <f t="shared" si="454"/>
        <v xml:space="preserve"> </v>
      </c>
      <c r="O2976" s="22" t="str">
        <f t="shared" si="453"/>
        <v/>
      </c>
      <c r="P2976" s="22" t="str">
        <f t="shared" si="455"/>
        <v/>
      </c>
      <c r="Q2976" s="22" t="str">
        <f t="shared" si="452"/>
        <v>D2</v>
      </c>
    </row>
    <row r="2977" spans="1:17" x14ac:dyDescent="0.25">
      <c r="A2977" s="125" t="str">
        <f t="shared" si="449"/>
        <v/>
      </c>
      <c r="B2977" s="123" t="str">
        <f t="shared" si="450"/>
        <v/>
      </c>
      <c r="C2977" s="125" t="str">
        <f t="shared" si="451"/>
        <v/>
      </c>
      <c r="D2977" s="42"/>
      <c r="E2977" s="23" t="str">
        <f>IF(D2977="","",VLOOKUP(D2977,MASTERLIST!$A:$E,3,FALSE))</f>
        <v/>
      </c>
      <c r="F2977" s="23" t="str">
        <f>IF(D2977="","",VLOOKUP(D2977,MASTERLIST!$A:$E,4,FALSE))</f>
        <v/>
      </c>
      <c r="G2977" s="23" t="str">
        <f>IF(D2977="","",VLOOKUP(D2977,MASTERLIST!$A:$E,5,FALSE))</f>
        <v/>
      </c>
      <c r="H2977" s="23" t="str">
        <f>IF(D2977="","",VLOOKUP(D2977,MASTERLIST!$A:$E,2,FALSE))</f>
        <v/>
      </c>
      <c r="I2977" s="42"/>
      <c r="J2977" s="42"/>
      <c r="K2977" s="42"/>
      <c r="L2977" s="41" t="str">
        <f t="shared" si="456"/>
        <v/>
      </c>
      <c r="M2977" s="41" t="str">
        <f t="shared" si="457"/>
        <v/>
      </c>
      <c r="N2977" s="22" t="str">
        <f t="shared" si="454"/>
        <v xml:space="preserve"> </v>
      </c>
      <c r="O2977" s="22" t="str">
        <f t="shared" si="453"/>
        <v/>
      </c>
      <c r="P2977" s="22" t="str">
        <f t="shared" si="455"/>
        <v/>
      </c>
      <c r="Q2977" s="22" t="str">
        <f t="shared" si="452"/>
        <v>D2</v>
      </c>
    </row>
    <row r="2978" spans="1:17" x14ac:dyDescent="0.25">
      <c r="A2978" s="125" t="str">
        <f t="shared" si="449"/>
        <v/>
      </c>
      <c r="B2978" s="123" t="str">
        <f t="shared" si="450"/>
        <v/>
      </c>
      <c r="C2978" s="125" t="str">
        <f t="shared" si="451"/>
        <v/>
      </c>
      <c r="D2978" s="42"/>
      <c r="E2978" s="23" t="str">
        <f>IF(D2978="","",VLOOKUP(D2978,MASTERLIST!$A:$E,3,FALSE))</f>
        <v/>
      </c>
      <c r="F2978" s="23" t="str">
        <f>IF(D2978="","",VLOOKUP(D2978,MASTERLIST!$A:$E,4,FALSE))</f>
        <v/>
      </c>
      <c r="G2978" s="23" t="str">
        <f>IF(D2978="","",VLOOKUP(D2978,MASTERLIST!$A:$E,5,FALSE))</f>
        <v/>
      </c>
      <c r="H2978" s="23" t="str">
        <f>IF(D2978="","",VLOOKUP(D2978,MASTERLIST!$A:$E,2,FALSE))</f>
        <v/>
      </c>
      <c r="I2978" s="42"/>
      <c r="J2978" s="42"/>
      <c r="K2978" s="42"/>
      <c r="L2978" s="41" t="str">
        <f t="shared" si="456"/>
        <v/>
      </c>
      <c r="M2978" s="41" t="str">
        <f t="shared" si="457"/>
        <v/>
      </c>
      <c r="N2978" s="22" t="str">
        <f t="shared" si="454"/>
        <v xml:space="preserve"> </v>
      </c>
      <c r="O2978" s="22" t="str">
        <f t="shared" si="453"/>
        <v/>
      </c>
      <c r="P2978" s="22" t="str">
        <f t="shared" si="455"/>
        <v/>
      </c>
      <c r="Q2978" s="22" t="str">
        <f t="shared" si="452"/>
        <v>D2</v>
      </c>
    </row>
    <row r="2979" spans="1:17" x14ac:dyDescent="0.25">
      <c r="A2979" s="125" t="str">
        <f t="shared" si="449"/>
        <v/>
      </c>
      <c r="B2979" s="123" t="str">
        <f t="shared" si="450"/>
        <v/>
      </c>
      <c r="C2979" s="125" t="str">
        <f t="shared" si="451"/>
        <v/>
      </c>
      <c r="D2979" s="42"/>
      <c r="E2979" s="23" t="str">
        <f>IF(D2979="","",VLOOKUP(D2979,MASTERLIST!$A:$E,3,FALSE))</f>
        <v/>
      </c>
      <c r="F2979" s="23" t="str">
        <f>IF(D2979="","",VLOOKUP(D2979,MASTERLIST!$A:$E,4,FALSE))</f>
        <v/>
      </c>
      <c r="G2979" s="23" t="str">
        <f>IF(D2979="","",VLOOKUP(D2979,MASTERLIST!$A:$E,5,FALSE))</f>
        <v/>
      </c>
      <c r="H2979" s="23" t="str">
        <f>IF(D2979="","",VLOOKUP(D2979,MASTERLIST!$A:$E,2,FALSE))</f>
        <v/>
      </c>
      <c r="I2979" s="42"/>
      <c r="J2979" s="42"/>
      <c r="K2979" s="42"/>
      <c r="L2979" s="41" t="str">
        <f t="shared" si="456"/>
        <v/>
      </c>
      <c r="M2979" s="41" t="str">
        <f t="shared" si="457"/>
        <v/>
      </c>
      <c r="N2979" s="22" t="str">
        <f t="shared" si="454"/>
        <v xml:space="preserve"> </v>
      </c>
      <c r="O2979" s="22" t="str">
        <f t="shared" si="453"/>
        <v/>
      </c>
      <c r="P2979" s="22" t="str">
        <f t="shared" si="455"/>
        <v/>
      </c>
      <c r="Q2979" s="22" t="str">
        <f t="shared" si="452"/>
        <v>D2</v>
      </c>
    </row>
    <row r="2980" spans="1:17" x14ac:dyDescent="0.25">
      <c r="A2980" s="125" t="str">
        <f t="shared" ref="A2980:A3043" si="458">IF(D2980="","",A2979)</f>
        <v/>
      </c>
      <c r="B2980" s="123" t="str">
        <f t="shared" ref="B2980:B3043" si="459">IF(D2980="","",B2979)</f>
        <v/>
      </c>
      <c r="C2980" s="125" t="str">
        <f t="shared" ref="C2980:C3043" si="460">IF(D2980="","",C2979)</f>
        <v/>
      </c>
      <c r="D2980" s="42"/>
      <c r="E2980" s="23" t="str">
        <f>IF(D2980="","",VLOOKUP(D2980,MASTERLIST!$A:$E,3,FALSE))</f>
        <v/>
      </c>
      <c r="F2980" s="23" t="str">
        <f>IF(D2980="","",VLOOKUP(D2980,MASTERLIST!$A:$E,4,FALSE))</f>
        <v/>
      </c>
      <c r="G2980" s="23" t="str">
        <f>IF(D2980="","",VLOOKUP(D2980,MASTERLIST!$A:$E,5,FALSE))</f>
        <v/>
      </c>
      <c r="H2980" s="23" t="str">
        <f>IF(D2980="","",VLOOKUP(D2980,MASTERLIST!$A:$E,2,FALSE))</f>
        <v/>
      </c>
      <c r="I2980" s="42"/>
      <c r="J2980" s="42"/>
      <c r="K2980" s="42"/>
      <c r="L2980" s="41" t="str">
        <f t="shared" si="456"/>
        <v/>
      </c>
      <c r="M2980" s="41" t="str">
        <f t="shared" si="457"/>
        <v/>
      </c>
      <c r="N2980" s="22" t="str">
        <f t="shared" si="454"/>
        <v xml:space="preserve"> </v>
      </c>
      <c r="O2980" s="22" t="str">
        <f t="shared" si="453"/>
        <v/>
      </c>
      <c r="P2980" s="22" t="str">
        <f t="shared" si="455"/>
        <v/>
      </c>
      <c r="Q2980" s="22" t="str">
        <f t="shared" si="452"/>
        <v>D2</v>
      </c>
    </row>
    <row r="2981" spans="1:17" x14ac:dyDescent="0.25">
      <c r="A2981" s="125" t="str">
        <f t="shared" si="458"/>
        <v/>
      </c>
      <c r="B2981" s="123" t="str">
        <f t="shared" si="459"/>
        <v/>
      </c>
      <c r="C2981" s="125" t="str">
        <f t="shared" si="460"/>
        <v/>
      </c>
      <c r="D2981" s="42"/>
      <c r="E2981" s="23" t="str">
        <f>IF(D2981="","",VLOOKUP(D2981,MASTERLIST!$A:$E,3,FALSE))</f>
        <v/>
      </c>
      <c r="F2981" s="23" t="str">
        <f>IF(D2981="","",VLOOKUP(D2981,MASTERLIST!$A:$E,4,FALSE))</f>
        <v/>
      </c>
      <c r="G2981" s="23" t="str">
        <f>IF(D2981="","",VLOOKUP(D2981,MASTERLIST!$A:$E,5,FALSE))</f>
        <v/>
      </c>
      <c r="H2981" s="23" t="str">
        <f>IF(D2981="","",VLOOKUP(D2981,MASTERLIST!$A:$E,2,FALSE))</f>
        <v/>
      </c>
      <c r="I2981" s="42"/>
      <c r="J2981" s="42"/>
      <c r="K2981" s="42"/>
      <c r="L2981" s="41" t="str">
        <f t="shared" si="456"/>
        <v/>
      </c>
      <c r="M2981" s="41" t="str">
        <f t="shared" si="457"/>
        <v/>
      </c>
      <c r="N2981" s="22" t="str">
        <f t="shared" si="454"/>
        <v xml:space="preserve"> </v>
      </c>
      <c r="O2981" s="22" t="str">
        <f t="shared" si="453"/>
        <v/>
      </c>
      <c r="P2981" s="22" t="str">
        <f t="shared" si="455"/>
        <v/>
      </c>
      <c r="Q2981" s="22" t="str">
        <f t="shared" si="452"/>
        <v>D2</v>
      </c>
    </row>
    <row r="2982" spans="1:17" x14ac:dyDescent="0.25">
      <c r="A2982" s="125" t="str">
        <f t="shared" si="458"/>
        <v/>
      </c>
      <c r="B2982" s="123" t="str">
        <f t="shared" si="459"/>
        <v/>
      </c>
      <c r="C2982" s="125" t="str">
        <f t="shared" si="460"/>
        <v/>
      </c>
      <c r="D2982" s="42"/>
      <c r="E2982" s="23" t="str">
        <f>IF(D2982="","",VLOOKUP(D2982,MASTERLIST!$A:$E,3,FALSE))</f>
        <v/>
      </c>
      <c r="F2982" s="23" t="str">
        <f>IF(D2982="","",VLOOKUP(D2982,MASTERLIST!$A:$E,4,FALSE))</f>
        <v/>
      </c>
      <c r="G2982" s="23" t="str">
        <f>IF(D2982="","",VLOOKUP(D2982,MASTERLIST!$A:$E,5,FALSE))</f>
        <v/>
      </c>
      <c r="H2982" s="23" t="str">
        <f>IF(D2982="","",VLOOKUP(D2982,MASTERLIST!$A:$E,2,FALSE))</f>
        <v/>
      </c>
      <c r="I2982" s="42"/>
      <c r="J2982" s="42"/>
      <c r="K2982" s="42"/>
      <c r="L2982" s="41" t="str">
        <f t="shared" si="456"/>
        <v/>
      </c>
      <c r="M2982" s="41" t="str">
        <f t="shared" si="457"/>
        <v/>
      </c>
      <c r="N2982" s="22" t="str">
        <f t="shared" si="454"/>
        <v xml:space="preserve"> </v>
      </c>
      <c r="O2982" s="22" t="str">
        <f t="shared" si="453"/>
        <v/>
      </c>
      <c r="P2982" s="22" t="str">
        <f t="shared" si="455"/>
        <v/>
      </c>
      <c r="Q2982" s="22" t="str">
        <f t="shared" si="452"/>
        <v>D2</v>
      </c>
    </row>
    <row r="2983" spans="1:17" x14ac:dyDescent="0.25">
      <c r="A2983" s="125" t="str">
        <f t="shared" si="458"/>
        <v/>
      </c>
      <c r="B2983" s="123" t="str">
        <f t="shared" si="459"/>
        <v/>
      </c>
      <c r="C2983" s="125" t="str">
        <f t="shared" si="460"/>
        <v/>
      </c>
      <c r="D2983" s="42"/>
      <c r="E2983" s="23" t="str">
        <f>IF(D2983="","",VLOOKUP(D2983,MASTERLIST!$A:$E,3,FALSE))</f>
        <v/>
      </c>
      <c r="F2983" s="23" t="str">
        <f>IF(D2983="","",VLOOKUP(D2983,MASTERLIST!$A:$E,4,FALSE))</f>
        <v/>
      </c>
      <c r="G2983" s="23" t="str">
        <f>IF(D2983="","",VLOOKUP(D2983,MASTERLIST!$A:$E,5,FALSE))</f>
        <v/>
      </c>
      <c r="H2983" s="23" t="str">
        <f>IF(D2983="","",VLOOKUP(D2983,MASTERLIST!$A:$E,2,FALSE))</f>
        <v/>
      </c>
      <c r="I2983" s="42"/>
      <c r="J2983" s="42"/>
      <c r="K2983" s="42"/>
      <c r="L2983" s="41" t="str">
        <f t="shared" si="456"/>
        <v/>
      </c>
      <c r="M2983" s="41" t="str">
        <f t="shared" si="457"/>
        <v/>
      </c>
      <c r="N2983" s="22" t="str">
        <f t="shared" si="454"/>
        <v xml:space="preserve"> </v>
      </c>
      <c r="O2983" s="22" t="str">
        <f t="shared" si="453"/>
        <v/>
      </c>
      <c r="P2983" s="22" t="str">
        <f t="shared" si="455"/>
        <v/>
      </c>
      <c r="Q2983" s="22" t="str">
        <f t="shared" si="452"/>
        <v>D2</v>
      </c>
    </row>
    <row r="2984" spans="1:17" x14ac:dyDescent="0.25">
      <c r="A2984" s="125" t="str">
        <f t="shared" si="458"/>
        <v/>
      </c>
      <c r="B2984" s="123" t="str">
        <f t="shared" si="459"/>
        <v/>
      </c>
      <c r="C2984" s="125" t="str">
        <f t="shared" si="460"/>
        <v/>
      </c>
      <c r="D2984" s="42"/>
      <c r="E2984" s="23" t="str">
        <f>IF(D2984="","",VLOOKUP(D2984,MASTERLIST!$A:$E,3,FALSE))</f>
        <v/>
      </c>
      <c r="F2984" s="23" t="str">
        <f>IF(D2984="","",VLOOKUP(D2984,MASTERLIST!$A:$E,4,FALSE))</f>
        <v/>
      </c>
      <c r="G2984" s="23" t="str">
        <f>IF(D2984="","",VLOOKUP(D2984,MASTERLIST!$A:$E,5,FALSE))</f>
        <v/>
      </c>
      <c r="H2984" s="23" t="str">
        <f>IF(D2984="","",VLOOKUP(D2984,MASTERLIST!$A:$E,2,FALSE))</f>
        <v/>
      </c>
      <c r="I2984" s="42"/>
      <c r="J2984" s="42"/>
      <c r="K2984" s="42"/>
      <c r="L2984" s="41" t="str">
        <f t="shared" si="456"/>
        <v/>
      </c>
      <c r="M2984" s="41" t="str">
        <f t="shared" si="457"/>
        <v/>
      </c>
      <c r="N2984" s="22" t="str">
        <f t="shared" si="454"/>
        <v xml:space="preserve"> </v>
      </c>
      <c r="O2984" s="22" t="str">
        <f t="shared" si="453"/>
        <v/>
      </c>
      <c r="P2984" s="22" t="str">
        <f t="shared" si="455"/>
        <v/>
      </c>
      <c r="Q2984" s="22" t="str">
        <f t="shared" si="452"/>
        <v>D2</v>
      </c>
    </row>
    <row r="2985" spans="1:17" x14ac:dyDescent="0.25">
      <c r="A2985" s="125" t="str">
        <f t="shared" si="458"/>
        <v/>
      </c>
      <c r="B2985" s="123" t="str">
        <f t="shared" si="459"/>
        <v/>
      </c>
      <c r="C2985" s="125" t="str">
        <f t="shared" si="460"/>
        <v/>
      </c>
      <c r="D2985" s="42"/>
      <c r="E2985" s="23" t="str">
        <f>IF(D2985="","",VLOOKUP(D2985,MASTERLIST!$A:$E,3,FALSE))</f>
        <v/>
      </c>
      <c r="F2985" s="23" t="str">
        <f>IF(D2985="","",VLOOKUP(D2985,MASTERLIST!$A:$E,4,FALSE))</f>
        <v/>
      </c>
      <c r="G2985" s="23" t="str">
        <f>IF(D2985="","",VLOOKUP(D2985,MASTERLIST!$A:$E,5,FALSE))</f>
        <v/>
      </c>
      <c r="H2985" s="23" t="str">
        <f>IF(D2985="","",VLOOKUP(D2985,MASTERLIST!$A:$E,2,FALSE))</f>
        <v/>
      </c>
      <c r="I2985" s="42"/>
      <c r="J2985" s="42"/>
      <c r="K2985" s="42"/>
      <c r="L2985" s="41" t="str">
        <f t="shared" si="456"/>
        <v/>
      </c>
      <c r="M2985" s="41" t="str">
        <f t="shared" si="457"/>
        <v/>
      </c>
      <c r="N2985" s="22" t="str">
        <f t="shared" si="454"/>
        <v xml:space="preserve"> </v>
      </c>
      <c r="O2985" s="22" t="str">
        <f t="shared" si="453"/>
        <v/>
      </c>
      <c r="P2985" s="22" t="str">
        <f t="shared" si="455"/>
        <v/>
      </c>
      <c r="Q2985" s="22" t="str">
        <f t="shared" si="452"/>
        <v>D2</v>
      </c>
    </row>
    <row r="2986" spans="1:17" x14ac:dyDescent="0.25">
      <c r="A2986" s="125" t="str">
        <f t="shared" si="458"/>
        <v/>
      </c>
      <c r="B2986" s="123" t="str">
        <f t="shared" si="459"/>
        <v/>
      </c>
      <c r="C2986" s="125" t="str">
        <f t="shared" si="460"/>
        <v/>
      </c>
      <c r="D2986" s="42"/>
      <c r="E2986" s="23" t="str">
        <f>IF(D2986="","",VLOOKUP(D2986,MASTERLIST!$A:$E,3,FALSE))</f>
        <v/>
      </c>
      <c r="F2986" s="23" t="str">
        <f>IF(D2986="","",VLOOKUP(D2986,MASTERLIST!$A:$E,4,FALSE))</f>
        <v/>
      </c>
      <c r="G2986" s="23" t="str">
        <f>IF(D2986="","",VLOOKUP(D2986,MASTERLIST!$A:$E,5,FALSE))</f>
        <v/>
      </c>
      <c r="H2986" s="23" t="str">
        <f>IF(D2986="","",VLOOKUP(D2986,MASTERLIST!$A:$E,2,FALSE))</f>
        <v/>
      </c>
      <c r="I2986" s="42"/>
      <c r="J2986" s="42"/>
      <c r="K2986" s="42"/>
      <c r="L2986" s="41" t="str">
        <f t="shared" si="456"/>
        <v/>
      </c>
      <c r="M2986" s="41" t="str">
        <f t="shared" si="457"/>
        <v/>
      </c>
      <c r="N2986" s="22" t="str">
        <f t="shared" si="454"/>
        <v xml:space="preserve"> </v>
      </c>
      <c r="O2986" s="22" t="str">
        <f t="shared" si="453"/>
        <v/>
      </c>
      <c r="P2986" s="22" t="str">
        <f t="shared" si="455"/>
        <v/>
      </c>
      <c r="Q2986" s="22" t="str">
        <f t="shared" si="452"/>
        <v>D2</v>
      </c>
    </row>
    <row r="2987" spans="1:17" x14ac:dyDescent="0.25">
      <c r="A2987" s="125" t="str">
        <f t="shared" si="458"/>
        <v/>
      </c>
      <c r="B2987" s="123" t="str">
        <f t="shared" si="459"/>
        <v/>
      </c>
      <c r="C2987" s="125" t="str">
        <f t="shared" si="460"/>
        <v/>
      </c>
      <c r="D2987" s="42"/>
      <c r="E2987" s="23" t="str">
        <f>IF(D2987="","",VLOOKUP(D2987,MASTERLIST!$A:$E,3,FALSE))</f>
        <v/>
      </c>
      <c r="F2987" s="23" t="str">
        <f>IF(D2987="","",VLOOKUP(D2987,MASTERLIST!$A:$E,4,FALSE))</f>
        <v/>
      </c>
      <c r="G2987" s="23" t="str">
        <f>IF(D2987="","",VLOOKUP(D2987,MASTERLIST!$A:$E,5,FALSE))</f>
        <v/>
      </c>
      <c r="H2987" s="23" t="str">
        <f>IF(D2987="","",VLOOKUP(D2987,MASTERLIST!$A:$E,2,FALSE))</f>
        <v/>
      </c>
      <c r="I2987" s="42"/>
      <c r="J2987" s="42"/>
      <c r="K2987" s="42"/>
      <c r="L2987" s="41" t="str">
        <f t="shared" si="456"/>
        <v/>
      </c>
      <c r="M2987" s="41" t="str">
        <f t="shared" si="457"/>
        <v/>
      </c>
      <c r="N2987" s="22" t="str">
        <f t="shared" si="454"/>
        <v xml:space="preserve"> </v>
      </c>
      <c r="O2987" s="22" t="str">
        <f t="shared" si="453"/>
        <v/>
      </c>
      <c r="P2987" s="22" t="str">
        <f t="shared" si="455"/>
        <v/>
      </c>
      <c r="Q2987" s="22" t="str">
        <f t="shared" si="452"/>
        <v>D2</v>
      </c>
    </row>
    <row r="2988" spans="1:17" x14ac:dyDescent="0.25">
      <c r="A2988" s="125" t="str">
        <f t="shared" si="458"/>
        <v/>
      </c>
      <c r="B2988" s="123" t="str">
        <f t="shared" si="459"/>
        <v/>
      </c>
      <c r="C2988" s="125" t="str">
        <f t="shared" si="460"/>
        <v/>
      </c>
      <c r="D2988" s="42"/>
      <c r="E2988" s="23" t="str">
        <f>IF(D2988="","",VLOOKUP(D2988,MASTERLIST!$A:$E,3,FALSE))</f>
        <v/>
      </c>
      <c r="F2988" s="23" t="str">
        <f>IF(D2988="","",VLOOKUP(D2988,MASTERLIST!$A:$E,4,FALSE))</f>
        <v/>
      </c>
      <c r="G2988" s="23" t="str">
        <f>IF(D2988="","",VLOOKUP(D2988,MASTERLIST!$A:$E,5,FALSE))</f>
        <v/>
      </c>
      <c r="H2988" s="23" t="str">
        <f>IF(D2988="","",VLOOKUP(D2988,MASTERLIST!$A:$E,2,FALSE))</f>
        <v/>
      </c>
      <c r="I2988" s="42"/>
      <c r="J2988" s="42"/>
      <c r="K2988" s="42"/>
      <c r="L2988" s="41" t="str">
        <f t="shared" si="456"/>
        <v/>
      </c>
      <c r="M2988" s="41" t="str">
        <f t="shared" si="457"/>
        <v/>
      </c>
      <c r="N2988" s="22" t="str">
        <f t="shared" si="454"/>
        <v xml:space="preserve"> </v>
      </c>
      <c r="O2988" s="22" t="str">
        <f t="shared" si="453"/>
        <v/>
      </c>
      <c r="P2988" s="22" t="str">
        <f t="shared" si="455"/>
        <v/>
      </c>
      <c r="Q2988" s="22" t="str">
        <f t="shared" si="452"/>
        <v>D2</v>
      </c>
    </row>
    <row r="2989" spans="1:17" x14ac:dyDescent="0.25">
      <c r="A2989" s="125" t="str">
        <f t="shared" si="458"/>
        <v/>
      </c>
      <c r="B2989" s="123" t="str">
        <f t="shared" si="459"/>
        <v/>
      </c>
      <c r="C2989" s="125" t="str">
        <f t="shared" si="460"/>
        <v/>
      </c>
      <c r="D2989" s="42"/>
      <c r="E2989" s="23" t="str">
        <f>IF(D2989="","",VLOOKUP(D2989,MASTERLIST!$A:$E,3,FALSE))</f>
        <v/>
      </c>
      <c r="F2989" s="23" t="str">
        <f>IF(D2989="","",VLOOKUP(D2989,MASTERLIST!$A:$E,4,FALSE))</f>
        <v/>
      </c>
      <c r="G2989" s="23" t="str">
        <f>IF(D2989="","",VLOOKUP(D2989,MASTERLIST!$A:$E,5,FALSE))</f>
        <v/>
      </c>
      <c r="H2989" s="23" t="str">
        <f>IF(D2989="","",VLOOKUP(D2989,MASTERLIST!$A:$E,2,FALSE))</f>
        <v/>
      </c>
      <c r="I2989" s="42"/>
      <c r="J2989" s="42"/>
      <c r="K2989" s="42"/>
      <c r="L2989" s="41" t="str">
        <f t="shared" si="456"/>
        <v/>
      </c>
      <c r="M2989" s="41" t="str">
        <f t="shared" si="457"/>
        <v/>
      </c>
      <c r="N2989" s="22" t="str">
        <f t="shared" si="454"/>
        <v xml:space="preserve"> </v>
      </c>
      <c r="O2989" s="22" t="str">
        <f t="shared" si="453"/>
        <v/>
      </c>
      <c r="P2989" s="22" t="str">
        <f t="shared" si="455"/>
        <v/>
      </c>
      <c r="Q2989" s="22" t="str">
        <f t="shared" si="452"/>
        <v>D2</v>
      </c>
    </row>
    <row r="2990" spans="1:17" x14ac:dyDescent="0.25">
      <c r="A2990" s="125" t="str">
        <f t="shared" si="458"/>
        <v/>
      </c>
      <c r="B2990" s="123" t="str">
        <f t="shared" si="459"/>
        <v/>
      </c>
      <c r="C2990" s="125" t="str">
        <f t="shared" si="460"/>
        <v/>
      </c>
      <c r="D2990" s="42"/>
      <c r="E2990" s="23" t="str">
        <f>IF(D2990="","",VLOOKUP(D2990,MASTERLIST!$A:$E,3,FALSE))</f>
        <v/>
      </c>
      <c r="F2990" s="23" t="str">
        <f>IF(D2990="","",VLOOKUP(D2990,MASTERLIST!$A:$E,4,FALSE))</f>
        <v/>
      </c>
      <c r="G2990" s="23" t="str">
        <f>IF(D2990="","",VLOOKUP(D2990,MASTERLIST!$A:$E,5,FALSE))</f>
        <v/>
      </c>
      <c r="H2990" s="23" t="str">
        <f>IF(D2990="","",VLOOKUP(D2990,MASTERLIST!$A:$E,2,FALSE))</f>
        <v/>
      </c>
      <c r="I2990" s="42"/>
      <c r="J2990" s="42"/>
      <c r="K2990" s="42"/>
      <c r="L2990" s="41" t="str">
        <f t="shared" si="456"/>
        <v/>
      </c>
      <c r="M2990" s="41" t="str">
        <f t="shared" si="457"/>
        <v/>
      </c>
      <c r="N2990" s="22" t="str">
        <f t="shared" si="454"/>
        <v xml:space="preserve"> </v>
      </c>
      <c r="O2990" s="22" t="str">
        <f t="shared" si="453"/>
        <v/>
      </c>
      <c r="P2990" s="22" t="str">
        <f t="shared" si="455"/>
        <v/>
      </c>
      <c r="Q2990" s="22" t="str">
        <f t="shared" si="452"/>
        <v>D2</v>
      </c>
    </row>
    <row r="2991" spans="1:17" x14ac:dyDescent="0.25">
      <c r="A2991" s="125" t="str">
        <f t="shared" si="458"/>
        <v/>
      </c>
      <c r="B2991" s="123" t="str">
        <f t="shared" si="459"/>
        <v/>
      </c>
      <c r="C2991" s="125" t="str">
        <f t="shared" si="460"/>
        <v/>
      </c>
      <c r="D2991" s="42"/>
      <c r="E2991" s="23" t="str">
        <f>IF(D2991="","",VLOOKUP(D2991,MASTERLIST!$A:$E,3,FALSE))</f>
        <v/>
      </c>
      <c r="F2991" s="23" t="str">
        <f>IF(D2991="","",VLOOKUP(D2991,MASTERLIST!$A:$E,4,FALSE))</f>
        <v/>
      </c>
      <c r="G2991" s="23" t="str">
        <f>IF(D2991="","",VLOOKUP(D2991,MASTERLIST!$A:$E,5,FALSE))</f>
        <v/>
      </c>
      <c r="H2991" s="23" t="str">
        <f>IF(D2991="","",VLOOKUP(D2991,MASTERLIST!$A:$E,2,FALSE))</f>
        <v/>
      </c>
      <c r="I2991" s="42"/>
      <c r="J2991" s="42"/>
      <c r="K2991" s="42"/>
      <c r="L2991" s="41" t="str">
        <f t="shared" si="456"/>
        <v/>
      </c>
      <c r="M2991" s="41" t="str">
        <f t="shared" si="457"/>
        <v/>
      </c>
      <c r="N2991" s="22" t="str">
        <f t="shared" si="454"/>
        <v xml:space="preserve"> </v>
      </c>
      <c r="O2991" s="22" t="str">
        <f t="shared" si="453"/>
        <v/>
      </c>
      <c r="P2991" s="22" t="str">
        <f t="shared" si="455"/>
        <v/>
      </c>
      <c r="Q2991" s="22" t="str">
        <f t="shared" si="452"/>
        <v>D2</v>
      </c>
    </row>
    <row r="2992" spans="1:17" x14ac:dyDescent="0.25">
      <c r="A2992" s="125" t="str">
        <f t="shared" si="458"/>
        <v/>
      </c>
      <c r="B2992" s="123" t="str">
        <f t="shared" si="459"/>
        <v/>
      </c>
      <c r="C2992" s="125" t="str">
        <f t="shared" si="460"/>
        <v/>
      </c>
      <c r="D2992" s="42"/>
      <c r="E2992" s="23" t="str">
        <f>IF(D2992="","",VLOOKUP(D2992,MASTERLIST!$A:$E,3,FALSE))</f>
        <v/>
      </c>
      <c r="F2992" s="23" t="str">
        <f>IF(D2992="","",VLOOKUP(D2992,MASTERLIST!$A:$E,4,FALSE))</f>
        <v/>
      </c>
      <c r="G2992" s="23" t="str">
        <f>IF(D2992="","",VLOOKUP(D2992,MASTERLIST!$A:$E,5,FALSE))</f>
        <v/>
      </c>
      <c r="H2992" s="23" t="str">
        <f>IF(D2992="","",VLOOKUP(D2992,MASTERLIST!$A:$E,2,FALSE))</f>
        <v/>
      </c>
      <c r="I2992" s="42"/>
      <c r="J2992" s="42"/>
      <c r="K2992" s="42"/>
      <c r="L2992" s="41" t="str">
        <f t="shared" si="456"/>
        <v/>
      </c>
      <c r="M2992" s="41" t="str">
        <f t="shared" si="457"/>
        <v/>
      </c>
      <c r="N2992" s="22" t="str">
        <f t="shared" si="454"/>
        <v xml:space="preserve"> </v>
      </c>
      <c r="O2992" s="22" t="str">
        <f t="shared" si="453"/>
        <v/>
      </c>
      <c r="P2992" s="22" t="str">
        <f t="shared" si="455"/>
        <v/>
      </c>
      <c r="Q2992" s="22" t="str">
        <f t="shared" si="452"/>
        <v>D2</v>
      </c>
    </row>
    <row r="2993" spans="1:17" x14ac:dyDescent="0.25">
      <c r="A2993" s="125" t="str">
        <f t="shared" si="458"/>
        <v/>
      </c>
      <c r="B2993" s="123" t="str">
        <f t="shared" si="459"/>
        <v/>
      </c>
      <c r="C2993" s="125" t="str">
        <f t="shared" si="460"/>
        <v/>
      </c>
      <c r="D2993" s="42"/>
      <c r="E2993" s="23" t="str">
        <f>IF(D2993="","",VLOOKUP(D2993,MASTERLIST!$A:$E,3,FALSE))</f>
        <v/>
      </c>
      <c r="F2993" s="23" t="str">
        <f>IF(D2993="","",VLOOKUP(D2993,MASTERLIST!$A:$E,4,FALSE))</f>
        <v/>
      </c>
      <c r="G2993" s="23" t="str">
        <f>IF(D2993="","",VLOOKUP(D2993,MASTERLIST!$A:$E,5,FALSE))</f>
        <v/>
      </c>
      <c r="H2993" s="23" t="str">
        <f>IF(D2993="","",VLOOKUP(D2993,MASTERLIST!$A:$E,2,FALSE))</f>
        <v/>
      </c>
      <c r="I2993" s="42"/>
      <c r="J2993" s="42"/>
      <c r="K2993" s="42"/>
      <c r="L2993" s="41" t="str">
        <f t="shared" si="456"/>
        <v/>
      </c>
      <c r="M2993" s="41" t="str">
        <f t="shared" si="457"/>
        <v/>
      </c>
      <c r="N2993" s="22" t="str">
        <f t="shared" si="454"/>
        <v xml:space="preserve"> </v>
      </c>
      <c r="O2993" s="22" t="str">
        <f t="shared" si="453"/>
        <v/>
      </c>
      <c r="P2993" s="22" t="str">
        <f t="shared" si="455"/>
        <v/>
      </c>
      <c r="Q2993" s="22" t="str">
        <f t="shared" si="452"/>
        <v>D2</v>
      </c>
    </row>
    <row r="2994" spans="1:17" x14ac:dyDescent="0.25">
      <c r="A2994" s="125" t="str">
        <f t="shared" si="458"/>
        <v/>
      </c>
      <c r="B2994" s="123" t="str">
        <f t="shared" si="459"/>
        <v/>
      </c>
      <c r="C2994" s="125" t="str">
        <f t="shared" si="460"/>
        <v/>
      </c>
      <c r="D2994" s="42"/>
      <c r="E2994" s="23" t="str">
        <f>IF(D2994="","",VLOOKUP(D2994,MASTERLIST!$A:$E,3,FALSE))</f>
        <v/>
      </c>
      <c r="F2994" s="23" t="str">
        <f>IF(D2994="","",VLOOKUP(D2994,MASTERLIST!$A:$E,4,FALSE))</f>
        <v/>
      </c>
      <c r="G2994" s="23" t="str">
        <f>IF(D2994="","",VLOOKUP(D2994,MASTERLIST!$A:$E,5,FALSE))</f>
        <v/>
      </c>
      <c r="H2994" s="23" t="str">
        <f>IF(D2994="","",VLOOKUP(D2994,MASTERLIST!$A:$E,2,FALSE))</f>
        <v/>
      </c>
      <c r="I2994" s="42"/>
      <c r="J2994" s="42"/>
      <c r="K2994" s="42"/>
      <c r="L2994" s="41" t="str">
        <f t="shared" si="456"/>
        <v/>
      </c>
      <c r="M2994" s="41" t="str">
        <f t="shared" si="457"/>
        <v/>
      </c>
      <c r="N2994" s="22" t="str">
        <f t="shared" si="454"/>
        <v xml:space="preserve"> </v>
      </c>
      <c r="O2994" s="22" t="str">
        <f t="shared" si="453"/>
        <v/>
      </c>
      <c r="P2994" s="22" t="str">
        <f t="shared" si="455"/>
        <v/>
      </c>
      <c r="Q2994" s="22" t="str">
        <f t="shared" si="452"/>
        <v>D2</v>
      </c>
    </row>
    <row r="2995" spans="1:17" x14ac:dyDescent="0.25">
      <c r="A2995" s="125" t="str">
        <f t="shared" si="458"/>
        <v/>
      </c>
      <c r="B2995" s="123" t="str">
        <f t="shared" si="459"/>
        <v/>
      </c>
      <c r="C2995" s="125" t="str">
        <f t="shared" si="460"/>
        <v/>
      </c>
      <c r="D2995" s="42"/>
      <c r="E2995" s="23" t="str">
        <f>IF(D2995="","",VLOOKUP(D2995,MASTERLIST!$A:$E,3,FALSE))</f>
        <v/>
      </c>
      <c r="F2995" s="23" t="str">
        <f>IF(D2995="","",VLOOKUP(D2995,MASTERLIST!$A:$E,4,FALSE))</f>
        <v/>
      </c>
      <c r="G2995" s="23" t="str">
        <f>IF(D2995="","",VLOOKUP(D2995,MASTERLIST!$A:$E,5,FALSE))</f>
        <v/>
      </c>
      <c r="H2995" s="23" t="str">
        <f>IF(D2995="","",VLOOKUP(D2995,MASTERLIST!$A:$E,2,FALSE))</f>
        <v/>
      </c>
      <c r="I2995" s="42"/>
      <c r="J2995" s="42"/>
      <c r="K2995" s="42"/>
      <c r="L2995" s="41" t="str">
        <f t="shared" si="456"/>
        <v/>
      </c>
      <c r="M2995" s="41" t="str">
        <f t="shared" si="457"/>
        <v/>
      </c>
      <c r="N2995" s="22" t="str">
        <f t="shared" si="454"/>
        <v xml:space="preserve"> </v>
      </c>
      <c r="O2995" s="22" t="str">
        <f t="shared" si="453"/>
        <v/>
      </c>
      <c r="P2995" s="22" t="str">
        <f t="shared" si="455"/>
        <v/>
      </c>
      <c r="Q2995" s="22" t="str">
        <f t="shared" si="452"/>
        <v>D2</v>
      </c>
    </row>
    <row r="2996" spans="1:17" x14ac:dyDescent="0.25">
      <c r="A2996" s="125" t="str">
        <f t="shared" si="458"/>
        <v/>
      </c>
      <c r="B2996" s="123" t="str">
        <f t="shared" si="459"/>
        <v/>
      </c>
      <c r="C2996" s="125" t="str">
        <f t="shared" si="460"/>
        <v/>
      </c>
      <c r="D2996" s="42"/>
      <c r="E2996" s="23" t="str">
        <f>IF(D2996="","",VLOOKUP(D2996,MASTERLIST!$A:$E,3,FALSE))</f>
        <v/>
      </c>
      <c r="F2996" s="23" t="str">
        <f>IF(D2996="","",VLOOKUP(D2996,MASTERLIST!$A:$E,4,FALSE))</f>
        <v/>
      </c>
      <c r="G2996" s="23" t="str">
        <f>IF(D2996="","",VLOOKUP(D2996,MASTERLIST!$A:$E,5,FALSE))</f>
        <v/>
      </c>
      <c r="H2996" s="23" t="str">
        <f>IF(D2996="","",VLOOKUP(D2996,MASTERLIST!$A:$E,2,FALSE))</f>
        <v/>
      </c>
      <c r="I2996" s="42"/>
      <c r="J2996" s="42"/>
      <c r="K2996" s="42"/>
      <c r="L2996" s="41" t="str">
        <f t="shared" si="456"/>
        <v/>
      </c>
      <c r="M2996" s="41" t="str">
        <f t="shared" si="457"/>
        <v/>
      </c>
      <c r="N2996" s="22" t="str">
        <f t="shared" si="454"/>
        <v xml:space="preserve"> </v>
      </c>
      <c r="O2996" s="22" t="str">
        <f t="shared" si="453"/>
        <v/>
      </c>
      <c r="P2996" s="22" t="str">
        <f t="shared" si="455"/>
        <v/>
      </c>
      <c r="Q2996" s="22" t="str">
        <f t="shared" si="452"/>
        <v>D2</v>
      </c>
    </row>
    <row r="2997" spans="1:17" x14ac:dyDescent="0.25">
      <c r="A2997" s="125" t="str">
        <f t="shared" si="458"/>
        <v/>
      </c>
      <c r="B2997" s="123" t="str">
        <f t="shared" si="459"/>
        <v/>
      </c>
      <c r="C2997" s="125" t="str">
        <f t="shared" si="460"/>
        <v/>
      </c>
      <c r="D2997" s="42"/>
      <c r="E2997" s="23" t="str">
        <f>IF(D2997="","",VLOOKUP(D2997,MASTERLIST!$A:$E,3,FALSE))</f>
        <v/>
      </c>
      <c r="F2997" s="23" t="str">
        <f>IF(D2997="","",VLOOKUP(D2997,MASTERLIST!$A:$E,4,FALSE))</f>
        <v/>
      </c>
      <c r="G2997" s="23" t="str">
        <f>IF(D2997="","",VLOOKUP(D2997,MASTERLIST!$A:$E,5,FALSE))</f>
        <v/>
      </c>
      <c r="H2997" s="23" t="str">
        <f>IF(D2997="","",VLOOKUP(D2997,MASTERLIST!$A:$E,2,FALSE))</f>
        <v/>
      </c>
      <c r="I2997" s="42"/>
      <c r="J2997" s="42"/>
      <c r="K2997" s="42"/>
      <c r="L2997" s="41" t="str">
        <f t="shared" si="456"/>
        <v/>
      </c>
      <c r="M2997" s="41" t="str">
        <f t="shared" si="457"/>
        <v/>
      </c>
      <c r="N2997" s="22" t="str">
        <f t="shared" si="454"/>
        <v xml:space="preserve"> </v>
      </c>
      <c r="O2997" s="22" t="str">
        <f t="shared" si="453"/>
        <v/>
      </c>
      <c r="P2997" s="22" t="str">
        <f t="shared" si="455"/>
        <v/>
      </c>
      <c r="Q2997" s="22" t="str">
        <f t="shared" si="452"/>
        <v>D2</v>
      </c>
    </row>
    <row r="2998" spans="1:17" x14ac:dyDescent="0.25">
      <c r="A2998" s="125" t="str">
        <f t="shared" si="458"/>
        <v/>
      </c>
      <c r="B2998" s="123" t="str">
        <f t="shared" si="459"/>
        <v/>
      </c>
      <c r="C2998" s="125" t="str">
        <f t="shared" si="460"/>
        <v/>
      </c>
      <c r="D2998" s="42"/>
      <c r="E2998" s="23" t="str">
        <f>IF(D2998="","",VLOOKUP(D2998,MASTERLIST!$A:$E,3,FALSE))</f>
        <v/>
      </c>
      <c r="F2998" s="23" t="str">
        <f>IF(D2998="","",VLOOKUP(D2998,MASTERLIST!$A:$E,4,FALSE))</f>
        <v/>
      </c>
      <c r="G2998" s="23" t="str">
        <f>IF(D2998="","",VLOOKUP(D2998,MASTERLIST!$A:$E,5,FALSE))</f>
        <v/>
      </c>
      <c r="H2998" s="23" t="str">
        <f>IF(D2998="","",VLOOKUP(D2998,MASTERLIST!$A:$E,2,FALSE))</f>
        <v/>
      </c>
      <c r="I2998" s="42"/>
      <c r="J2998" s="42"/>
      <c r="K2998" s="42"/>
      <c r="L2998" s="41" t="str">
        <f t="shared" si="456"/>
        <v/>
      </c>
      <c r="M2998" s="41" t="str">
        <f t="shared" si="457"/>
        <v/>
      </c>
      <c r="N2998" s="22" t="str">
        <f t="shared" si="454"/>
        <v xml:space="preserve"> </v>
      </c>
      <c r="O2998" s="22" t="str">
        <f t="shared" si="453"/>
        <v/>
      </c>
      <c r="P2998" s="22" t="str">
        <f t="shared" si="455"/>
        <v/>
      </c>
      <c r="Q2998" s="22" t="str">
        <f t="shared" si="452"/>
        <v>D2</v>
      </c>
    </row>
    <row r="2999" spans="1:17" x14ac:dyDescent="0.25">
      <c r="A2999" s="125" t="str">
        <f t="shared" si="458"/>
        <v/>
      </c>
      <c r="B2999" s="123" t="str">
        <f t="shared" si="459"/>
        <v/>
      </c>
      <c r="C2999" s="125" t="str">
        <f t="shared" si="460"/>
        <v/>
      </c>
      <c r="D2999" s="42"/>
      <c r="E2999" s="23" t="str">
        <f>IF(D2999="","",VLOOKUP(D2999,MASTERLIST!$A:$E,3,FALSE))</f>
        <v/>
      </c>
      <c r="F2999" s="23" t="str">
        <f>IF(D2999="","",VLOOKUP(D2999,MASTERLIST!$A:$E,4,FALSE))</f>
        <v/>
      </c>
      <c r="G2999" s="23" t="str">
        <f>IF(D2999="","",VLOOKUP(D2999,MASTERLIST!$A:$E,5,FALSE))</f>
        <v/>
      </c>
      <c r="H2999" s="23" t="str">
        <f>IF(D2999="","",VLOOKUP(D2999,MASTERLIST!$A:$E,2,FALSE))</f>
        <v/>
      </c>
      <c r="I2999" s="42"/>
      <c r="J2999" s="42"/>
      <c r="K2999" s="42"/>
      <c r="L2999" s="41" t="str">
        <f t="shared" si="456"/>
        <v/>
      </c>
      <c r="M2999" s="41" t="str">
        <f t="shared" si="457"/>
        <v/>
      </c>
      <c r="N2999" s="22" t="str">
        <f t="shared" si="454"/>
        <v xml:space="preserve"> </v>
      </c>
      <c r="O2999" s="22" t="str">
        <f t="shared" si="453"/>
        <v/>
      </c>
      <c r="P2999" s="22" t="str">
        <f t="shared" si="455"/>
        <v/>
      </c>
      <c r="Q2999" s="22" t="str">
        <f t="shared" si="452"/>
        <v>D2</v>
      </c>
    </row>
    <row r="3000" spans="1:17" x14ac:dyDescent="0.25">
      <c r="A3000" s="125" t="str">
        <f t="shared" si="458"/>
        <v/>
      </c>
      <c r="B3000" s="123" t="str">
        <f t="shared" si="459"/>
        <v/>
      </c>
      <c r="C3000" s="125" t="str">
        <f t="shared" si="460"/>
        <v/>
      </c>
      <c r="D3000" s="42"/>
      <c r="E3000" s="23" t="str">
        <f>IF(D3000="","",VLOOKUP(D3000,MASTERLIST!$A:$E,3,FALSE))</f>
        <v/>
      </c>
      <c r="F3000" s="23" t="str">
        <f>IF(D3000="","",VLOOKUP(D3000,MASTERLIST!$A:$E,4,FALSE))</f>
        <v/>
      </c>
      <c r="G3000" s="23" t="str">
        <f>IF(D3000="","",VLOOKUP(D3000,MASTERLIST!$A:$E,5,FALSE))</f>
        <v/>
      </c>
      <c r="H3000" s="23" t="str">
        <f>IF(D3000="","",VLOOKUP(D3000,MASTERLIST!$A:$E,2,FALSE))</f>
        <v/>
      </c>
      <c r="I3000" s="42"/>
      <c r="J3000" s="42"/>
      <c r="K3000" s="42"/>
      <c r="L3000" s="41" t="str">
        <f t="shared" si="456"/>
        <v/>
      </c>
      <c r="M3000" s="41" t="str">
        <f t="shared" si="457"/>
        <v/>
      </c>
      <c r="N3000" s="22" t="str">
        <f t="shared" si="454"/>
        <v xml:space="preserve"> </v>
      </c>
      <c r="O3000" s="22" t="str">
        <f t="shared" si="453"/>
        <v/>
      </c>
      <c r="P3000" s="22" t="str">
        <f t="shared" si="455"/>
        <v/>
      </c>
      <c r="Q3000" s="22" t="str">
        <f t="shared" si="452"/>
        <v>D2</v>
      </c>
    </row>
    <row r="3001" spans="1:17" x14ac:dyDescent="0.25">
      <c r="A3001" s="125" t="str">
        <f t="shared" si="458"/>
        <v/>
      </c>
      <c r="B3001" s="123" t="str">
        <f t="shared" si="459"/>
        <v/>
      </c>
      <c r="C3001" s="125" t="str">
        <f t="shared" si="460"/>
        <v/>
      </c>
      <c r="D3001" s="42"/>
      <c r="E3001" s="23" t="str">
        <f>IF(D3001="","",VLOOKUP(D3001,MASTERLIST!$A:$E,3,FALSE))</f>
        <v/>
      </c>
      <c r="F3001" s="23" t="str">
        <f>IF(D3001="","",VLOOKUP(D3001,MASTERLIST!$A:$E,4,FALSE))</f>
        <v/>
      </c>
      <c r="G3001" s="23" t="str">
        <f>IF(D3001="","",VLOOKUP(D3001,MASTERLIST!$A:$E,5,FALSE))</f>
        <v/>
      </c>
      <c r="H3001" s="23" t="str">
        <f>IF(D3001="","",VLOOKUP(D3001,MASTERLIST!$A:$E,2,FALSE))</f>
        <v/>
      </c>
      <c r="I3001" s="42"/>
      <c r="J3001" s="42"/>
      <c r="K3001" s="42"/>
      <c r="L3001" s="41" t="str">
        <f t="shared" si="456"/>
        <v/>
      </c>
      <c r="M3001" s="41" t="str">
        <f t="shared" si="457"/>
        <v/>
      </c>
      <c r="N3001" s="22" t="str">
        <f t="shared" si="454"/>
        <v xml:space="preserve"> </v>
      </c>
      <c r="O3001" s="22" t="str">
        <f t="shared" si="453"/>
        <v/>
      </c>
      <c r="P3001" s="22" t="str">
        <f t="shared" si="455"/>
        <v/>
      </c>
      <c r="Q3001" s="22" t="str">
        <f t="shared" si="452"/>
        <v>D2</v>
      </c>
    </row>
    <row r="3002" spans="1:17" x14ac:dyDescent="0.25">
      <c r="A3002" s="125" t="str">
        <f t="shared" si="458"/>
        <v/>
      </c>
      <c r="B3002" s="123" t="str">
        <f t="shared" si="459"/>
        <v/>
      </c>
      <c r="C3002" s="125" t="str">
        <f t="shared" si="460"/>
        <v/>
      </c>
      <c r="D3002" s="42"/>
      <c r="E3002" s="23" t="str">
        <f>IF(D3002="","",VLOOKUP(D3002,MASTERLIST!$A:$E,3,FALSE))</f>
        <v/>
      </c>
      <c r="F3002" s="23" t="str">
        <f>IF(D3002="","",VLOOKUP(D3002,MASTERLIST!$A:$E,4,FALSE))</f>
        <v/>
      </c>
      <c r="G3002" s="23" t="str">
        <f>IF(D3002="","",VLOOKUP(D3002,MASTERLIST!$A:$E,5,FALSE))</f>
        <v/>
      </c>
      <c r="H3002" s="23" t="str">
        <f>IF(D3002="","",VLOOKUP(D3002,MASTERLIST!$A:$E,2,FALSE))</f>
        <v/>
      </c>
      <c r="I3002" s="42"/>
      <c r="J3002" s="42"/>
      <c r="K3002" s="42"/>
      <c r="L3002" s="41" t="str">
        <f t="shared" si="456"/>
        <v/>
      </c>
      <c r="M3002" s="41" t="str">
        <f t="shared" si="457"/>
        <v/>
      </c>
      <c r="N3002" s="22" t="str">
        <f t="shared" si="454"/>
        <v xml:space="preserve"> </v>
      </c>
      <c r="O3002" s="22" t="str">
        <f t="shared" si="453"/>
        <v/>
      </c>
      <c r="P3002" s="22" t="str">
        <f t="shared" si="455"/>
        <v/>
      </c>
      <c r="Q3002" s="22" t="str">
        <f t="shared" si="452"/>
        <v>D2</v>
      </c>
    </row>
    <row r="3003" spans="1:17" x14ac:dyDescent="0.25">
      <c r="A3003" s="125" t="str">
        <f t="shared" si="458"/>
        <v/>
      </c>
      <c r="B3003" s="123" t="str">
        <f t="shared" si="459"/>
        <v/>
      </c>
      <c r="C3003" s="125" t="str">
        <f t="shared" si="460"/>
        <v/>
      </c>
      <c r="D3003" s="42"/>
      <c r="E3003" s="23" t="str">
        <f>IF(D3003="","",VLOOKUP(D3003,MASTERLIST!$A:$E,3,FALSE))</f>
        <v/>
      </c>
      <c r="F3003" s="23" t="str">
        <f>IF(D3003="","",VLOOKUP(D3003,MASTERLIST!$A:$E,4,FALSE))</f>
        <v/>
      </c>
      <c r="G3003" s="23" t="str">
        <f>IF(D3003="","",VLOOKUP(D3003,MASTERLIST!$A:$E,5,FALSE))</f>
        <v/>
      </c>
      <c r="H3003" s="23" t="str">
        <f>IF(D3003="","",VLOOKUP(D3003,MASTERLIST!$A:$E,2,FALSE))</f>
        <v/>
      </c>
      <c r="I3003" s="42"/>
      <c r="J3003" s="42"/>
      <c r="K3003" s="42"/>
      <c r="L3003" s="41" t="str">
        <f t="shared" si="456"/>
        <v/>
      </c>
      <c r="M3003" s="41" t="str">
        <f t="shared" si="457"/>
        <v/>
      </c>
      <c r="N3003" s="22" t="str">
        <f t="shared" si="454"/>
        <v xml:space="preserve"> </v>
      </c>
      <c r="O3003" s="22" t="str">
        <f t="shared" si="453"/>
        <v/>
      </c>
      <c r="P3003" s="22" t="str">
        <f t="shared" si="455"/>
        <v/>
      </c>
      <c r="Q3003" s="22" t="str">
        <f t="shared" si="452"/>
        <v>D2</v>
      </c>
    </row>
    <row r="3004" spans="1:17" x14ac:dyDescent="0.25">
      <c r="A3004" s="125" t="str">
        <f t="shared" si="458"/>
        <v/>
      </c>
      <c r="B3004" s="123" t="str">
        <f t="shared" si="459"/>
        <v/>
      </c>
      <c r="C3004" s="125" t="str">
        <f t="shared" si="460"/>
        <v/>
      </c>
      <c r="D3004" s="42"/>
      <c r="E3004" s="23" t="str">
        <f>IF(D3004="","",VLOOKUP(D3004,MASTERLIST!$A:$E,3,FALSE))</f>
        <v/>
      </c>
      <c r="F3004" s="23" t="str">
        <f>IF(D3004="","",VLOOKUP(D3004,MASTERLIST!$A:$E,4,FALSE))</f>
        <v/>
      </c>
      <c r="G3004" s="23" t="str">
        <f>IF(D3004="","",VLOOKUP(D3004,MASTERLIST!$A:$E,5,FALSE))</f>
        <v/>
      </c>
      <c r="H3004" s="23" t="str">
        <f>IF(D3004="","",VLOOKUP(D3004,MASTERLIST!$A:$E,2,FALSE))</f>
        <v/>
      </c>
      <c r="I3004" s="42"/>
      <c r="J3004" s="42"/>
      <c r="K3004" s="42"/>
      <c r="L3004" s="41" t="str">
        <f t="shared" si="456"/>
        <v/>
      </c>
      <c r="M3004" s="41" t="str">
        <f t="shared" si="457"/>
        <v/>
      </c>
      <c r="N3004" s="22" t="str">
        <f t="shared" si="454"/>
        <v xml:space="preserve"> </v>
      </c>
      <c r="O3004" s="22" t="str">
        <f t="shared" si="453"/>
        <v/>
      </c>
      <c r="P3004" s="22" t="str">
        <f t="shared" si="455"/>
        <v/>
      </c>
      <c r="Q3004" s="22" t="str">
        <f t="shared" si="452"/>
        <v>D2</v>
      </c>
    </row>
    <row r="3005" spans="1:17" x14ac:dyDescent="0.25">
      <c r="A3005" s="125" t="str">
        <f t="shared" si="458"/>
        <v/>
      </c>
      <c r="B3005" s="123" t="str">
        <f t="shared" si="459"/>
        <v/>
      </c>
      <c r="C3005" s="125" t="str">
        <f t="shared" si="460"/>
        <v/>
      </c>
      <c r="D3005" s="42"/>
      <c r="E3005" s="23" t="str">
        <f>IF(D3005="","",VLOOKUP(D3005,MASTERLIST!$A:$E,3,FALSE))</f>
        <v/>
      </c>
      <c r="F3005" s="23" t="str">
        <f>IF(D3005="","",VLOOKUP(D3005,MASTERLIST!$A:$E,4,FALSE))</f>
        <v/>
      </c>
      <c r="G3005" s="23" t="str">
        <f>IF(D3005="","",VLOOKUP(D3005,MASTERLIST!$A:$E,5,FALSE))</f>
        <v/>
      </c>
      <c r="H3005" s="23" t="str">
        <f>IF(D3005="","",VLOOKUP(D3005,MASTERLIST!$A:$E,2,FALSE))</f>
        <v/>
      </c>
      <c r="I3005" s="42"/>
      <c r="J3005" s="42"/>
      <c r="K3005" s="42"/>
      <c r="L3005" s="41" t="str">
        <f t="shared" si="456"/>
        <v/>
      </c>
      <c r="M3005" s="41" t="str">
        <f t="shared" si="457"/>
        <v/>
      </c>
      <c r="N3005" s="22" t="str">
        <f t="shared" si="454"/>
        <v xml:space="preserve"> </v>
      </c>
      <c r="O3005" s="22" t="str">
        <f t="shared" si="453"/>
        <v/>
      </c>
      <c r="P3005" s="22" t="str">
        <f t="shared" si="455"/>
        <v/>
      </c>
      <c r="Q3005" s="22" t="str">
        <f t="shared" si="452"/>
        <v>D2</v>
      </c>
    </row>
    <row r="3006" spans="1:17" x14ac:dyDescent="0.25">
      <c r="A3006" s="125" t="str">
        <f t="shared" si="458"/>
        <v/>
      </c>
      <c r="B3006" s="123" t="str">
        <f t="shared" si="459"/>
        <v/>
      </c>
      <c r="C3006" s="125" t="str">
        <f t="shared" si="460"/>
        <v/>
      </c>
      <c r="D3006" s="42"/>
      <c r="E3006" s="23" t="str">
        <f>IF(D3006="","",VLOOKUP(D3006,MASTERLIST!$A:$E,3,FALSE))</f>
        <v/>
      </c>
      <c r="F3006" s="23" t="str">
        <f>IF(D3006="","",VLOOKUP(D3006,MASTERLIST!$A:$E,4,FALSE))</f>
        <v/>
      </c>
      <c r="G3006" s="23" t="str">
        <f>IF(D3006="","",VLOOKUP(D3006,MASTERLIST!$A:$E,5,FALSE))</f>
        <v/>
      </c>
      <c r="H3006" s="23" t="str">
        <f>IF(D3006="","",VLOOKUP(D3006,MASTERLIST!$A:$E,2,FALSE))</f>
        <v/>
      </c>
      <c r="I3006" s="42"/>
      <c r="J3006" s="42"/>
      <c r="K3006" s="42"/>
      <c r="L3006" s="41" t="str">
        <f t="shared" si="456"/>
        <v/>
      </c>
      <c r="M3006" s="41" t="str">
        <f t="shared" si="457"/>
        <v/>
      </c>
      <c r="N3006" s="22" t="str">
        <f t="shared" si="454"/>
        <v xml:space="preserve"> </v>
      </c>
      <c r="O3006" s="22" t="str">
        <f t="shared" si="453"/>
        <v/>
      </c>
      <c r="P3006" s="22" t="str">
        <f t="shared" si="455"/>
        <v/>
      </c>
      <c r="Q3006" s="22" t="str">
        <f t="shared" si="452"/>
        <v>D2</v>
      </c>
    </row>
    <row r="3007" spans="1:17" x14ac:dyDescent="0.25">
      <c r="A3007" s="125" t="str">
        <f t="shared" si="458"/>
        <v/>
      </c>
      <c r="B3007" s="123" t="str">
        <f t="shared" si="459"/>
        <v/>
      </c>
      <c r="C3007" s="125" t="str">
        <f t="shared" si="460"/>
        <v/>
      </c>
      <c r="D3007" s="42"/>
      <c r="E3007" s="23" t="str">
        <f>IF(D3007="","",VLOOKUP(D3007,MASTERLIST!$A:$E,3,FALSE))</f>
        <v/>
      </c>
      <c r="F3007" s="23" t="str">
        <f>IF(D3007="","",VLOOKUP(D3007,MASTERLIST!$A:$E,4,FALSE))</f>
        <v/>
      </c>
      <c r="G3007" s="23" t="str">
        <f>IF(D3007="","",VLOOKUP(D3007,MASTERLIST!$A:$E,5,FALSE))</f>
        <v/>
      </c>
      <c r="H3007" s="23" t="str">
        <f>IF(D3007="","",VLOOKUP(D3007,MASTERLIST!$A:$E,2,FALSE))</f>
        <v/>
      </c>
      <c r="I3007" s="42"/>
      <c r="J3007" s="42"/>
      <c r="K3007" s="42"/>
      <c r="L3007" s="41" t="str">
        <f t="shared" si="456"/>
        <v/>
      </c>
      <c r="M3007" s="41" t="str">
        <f t="shared" si="457"/>
        <v/>
      </c>
      <c r="N3007" s="22" t="str">
        <f t="shared" si="454"/>
        <v xml:space="preserve"> </v>
      </c>
      <c r="O3007" s="22" t="str">
        <f t="shared" si="453"/>
        <v/>
      </c>
      <c r="P3007" s="22" t="str">
        <f t="shared" si="455"/>
        <v/>
      </c>
      <c r="Q3007" s="22" t="str">
        <f t="shared" si="452"/>
        <v>D2</v>
      </c>
    </row>
    <row r="3008" spans="1:17" x14ac:dyDescent="0.25">
      <c r="A3008" s="125" t="str">
        <f t="shared" si="458"/>
        <v/>
      </c>
      <c r="B3008" s="123" t="str">
        <f t="shared" si="459"/>
        <v/>
      </c>
      <c r="C3008" s="125" t="str">
        <f t="shared" si="460"/>
        <v/>
      </c>
      <c r="D3008" s="42"/>
      <c r="E3008" s="23" t="str">
        <f>IF(D3008="","",VLOOKUP(D3008,MASTERLIST!$A:$E,3,FALSE))</f>
        <v/>
      </c>
      <c r="F3008" s="23" t="str">
        <f>IF(D3008="","",VLOOKUP(D3008,MASTERLIST!$A:$E,4,FALSE))</f>
        <v/>
      </c>
      <c r="G3008" s="23" t="str">
        <f>IF(D3008="","",VLOOKUP(D3008,MASTERLIST!$A:$E,5,FALSE))</f>
        <v/>
      </c>
      <c r="H3008" s="23" t="str">
        <f>IF(D3008="","",VLOOKUP(D3008,MASTERLIST!$A:$E,2,FALSE))</f>
        <v/>
      </c>
      <c r="I3008" s="42"/>
      <c r="J3008" s="42"/>
      <c r="K3008" s="42"/>
      <c r="L3008" s="41" t="str">
        <f t="shared" si="456"/>
        <v/>
      </c>
      <c r="M3008" s="41" t="str">
        <f t="shared" si="457"/>
        <v/>
      </c>
      <c r="N3008" s="22" t="str">
        <f t="shared" si="454"/>
        <v xml:space="preserve"> </v>
      </c>
      <c r="O3008" s="22" t="str">
        <f t="shared" si="453"/>
        <v/>
      </c>
      <c r="P3008" s="22" t="str">
        <f t="shared" si="455"/>
        <v/>
      </c>
      <c r="Q3008" s="22" t="str">
        <f t="shared" si="452"/>
        <v>D2</v>
      </c>
    </row>
    <row r="3009" spans="1:17" x14ac:dyDescent="0.25">
      <c r="A3009" s="125" t="str">
        <f t="shared" si="458"/>
        <v/>
      </c>
      <c r="B3009" s="123" t="str">
        <f t="shared" si="459"/>
        <v/>
      </c>
      <c r="C3009" s="125" t="str">
        <f t="shared" si="460"/>
        <v/>
      </c>
      <c r="D3009" s="42"/>
      <c r="E3009" s="23" t="str">
        <f>IF(D3009="","",VLOOKUP(D3009,MASTERLIST!$A:$E,3,FALSE))</f>
        <v/>
      </c>
      <c r="F3009" s="23" t="str">
        <f>IF(D3009="","",VLOOKUP(D3009,MASTERLIST!$A:$E,4,FALSE))</f>
        <v/>
      </c>
      <c r="G3009" s="23" t="str">
        <f>IF(D3009="","",VLOOKUP(D3009,MASTERLIST!$A:$E,5,FALSE))</f>
        <v/>
      </c>
      <c r="H3009" s="23" t="str">
        <f>IF(D3009="","",VLOOKUP(D3009,MASTERLIST!$A:$E,2,FALSE))</f>
        <v/>
      </c>
      <c r="I3009" s="42"/>
      <c r="J3009" s="42"/>
      <c r="K3009" s="42"/>
      <c r="L3009" s="41" t="str">
        <f t="shared" si="456"/>
        <v/>
      </c>
      <c r="M3009" s="41" t="str">
        <f t="shared" si="457"/>
        <v/>
      </c>
      <c r="N3009" s="22" t="str">
        <f t="shared" si="454"/>
        <v xml:space="preserve"> </v>
      </c>
      <c r="O3009" s="22" t="str">
        <f t="shared" si="453"/>
        <v/>
      </c>
      <c r="P3009" s="22" t="str">
        <f t="shared" si="455"/>
        <v/>
      </c>
      <c r="Q3009" s="22" t="str">
        <f t="shared" si="452"/>
        <v>D2</v>
      </c>
    </row>
    <row r="3010" spans="1:17" x14ac:dyDescent="0.25">
      <c r="A3010" s="125" t="str">
        <f t="shared" si="458"/>
        <v/>
      </c>
      <c r="B3010" s="123" t="str">
        <f t="shared" si="459"/>
        <v/>
      </c>
      <c r="C3010" s="125" t="str">
        <f t="shared" si="460"/>
        <v/>
      </c>
      <c r="D3010" s="42"/>
      <c r="E3010" s="23" t="str">
        <f>IF(D3010="","",VLOOKUP(D3010,MASTERLIST!$A:$E,3,FALSE))</f>
        <v/>
      </c>
      <c r="F3010" s="23" t="str">
        <f>IF(D3010="","",VLOOKUP(D3010,MASTERLIST!$A:$E,4,FALSE))</f>
        <v/>
      </c>
      <c r="G3010" s="23" t="str">
        <f>IF(D3010="","",VLOOKUP(D3010,MASTERLIST!$A:$E,5,FALSE))</f>
        <v/>
      </c>
      <c r="H3010" s="23" t="str">
        <f>IF(D3010="","",VLOOKUP(D3010,MASTERLIST!$A:$E,2,FALSE))</f>
        <v/>
      </c>
      <c r="I3010" s="42"/>
      <c r="J3010" s="42"/>
      <c r="K3010" s="42"/>
      <c r="L3010" s="41" t="str">
        <f t="shared" si="456"/>
        <v/>
      </c>
      <c r="M3010" s="41" t="str">
        <f t="shared" si="457"/>
        <v/>
      </c>
      <c r="N3010" s="22" t="str">
        <f t="shared" si="454"/>
        <v xml:space="preserve"> </v>
      </c>
      <c r="O3010" s="22" t="str">
        <f t="shared" si="453"/>
        <v/>
      </c>
      <c r="P3010" s="22" t="str">
        <f t="shared" si="455"/>
        <v/>
      </c>
      <c r="Q3010" s="22" t="str">
        <f t="shared" si="452"/>
        <v>D2</v>
      </c>
    </row>
    <row r="3011" spans="1:17" x14ac:dyDescent="0.25">
      <c r="A3011" s="125" t="str">
        <f t="shared" si="458"/>
        <v/>
      </c>
      <c r="B3011" s="123" t="str">
        <f t="shared" si="459"/>
        <v/>
      </c>
      <c r="C3011" s="125" t="str">
        <f t="shared" si="460"/>
        <v/>
      </c>
      <c r="D3011" s="42"/>
      <c r="E3011" s="23" t="str">
        <f>IF(D3011="","",VLOOKUP(D3011,MASTERLIST!$A:$E,3,FALSE))</f>
        <v/>
      </c>
      <c r="F3011" s="23" t="str">
        <f>IF(D3011="","",VLOOKUP(D3011,MASTERLIST!$A:$E,4,FALSE))</f>
        <v/>
      </c>
      <c r="G3011" s="23" t="str">
        <f>IF(D3011="","",VLOOKUP(D3011,MASTERLIST!$A:$E,5,FALSE))</f>
        <v/>
      </c>
      <c r="H3011" s="23" t="str">
        <f>IF(D3011="","",VLOOKUP(D3011,MASTERLIST!$A:$E,2,FALSE))</f>
        <v/>
      </c>
      <c r="I3011" s="42"/>
      <c r="J3011" s="42"/>
      <c r="K3011" s="42"/>
      <c r="L3011" s="41" t="str">
        <f t="shared" si="456"/>
        <v/>
      </c>
      <c r="M3011" s="41" t="str">
        <f t="shared" si="457"/>
        <v/>
      </c>
      <c r="N3011" s="22" t="str">
        <f t="shared" si="454"/>
        <v xml:space="preserve"> </v>
      </c>
      <c r="O3011" s="22" t="str">
        <f t="shared" si="453"/>
        <v/>
      </c>
      <c r="P3011" s="22" t="str">
        <f t="shared" si="455"/>
        <v/>
      </c>
      <c r="Q3011" s="22" t="str">
        <f t="shared" ref="Q3011:Q3074" si="461">IF(A3011="","D2",RIGHT(A3011,2))</f>
        <v>D2</v>
      </c>
    </row>
    <row r="3012" spans="1:17" x14ac:dyDescent="0.25">
      <c r="A3012" s="125" t="str">
        <f t="shared" si="458"/>
        <v/>
      </c>
      <c r="B3012" s="123" t="str">
        <f t="shared" si="459"/>
        <v/>
      </c>
      <c r="C3012" s="125" t="str">
        <f t="shared" si="460"/>
        <v/>
      </c>
      <c r="D3012" s="42"/>
      <c r="E3012" s="23" t="str">
        <f>IF(D3012="","",VLOOKUP(D3012,MASTERLIST!$A:$E,3,FALSE))</f>
        <v/>
      </c>
      <c r="F3012" s="23" t="str">
        <f>IF(D3012="","",VLOOKUP(D3012,MASTERLIST!$A:$E,4,FALSE))</f>
        <v/>
      </c>
      <c r="G3012" s="23" t="str">
        <f>IF(D3012="","",VLOOKUP(D3012,MASTERLIST!$A:$E,5,FALSE))</f>
        <v/>
      </c>
      <c r="H3012" s="23" t="str">
        <f>IF(D3012="","",VLOOKUP(D3012,MASTERLIST!$A:$E,2,FALSE))</f>
        <v/>
      </c>
      <c r="I3012" s="42"/>
      <c r="J3012" s="42"/>
      <c r="K3012" s="42"/>
      <c r="L3012" s="41" t="str">
        <f t="shared" si="456"/>
        <v/>
      </c>
      <c r="M3012" s="41" t="str">
        <f t="shared" si="457"/>
        <v/>
      </c>
      <c r="N3012" s="22" t="str">
        <f t="shared" si="454"/>
        <v xml:space="preserve"> </v>
      </c>
      <c r="O3012" s="22" t="str">
        <f t="shared" si="453"/>
        <v/>
      </c>
      <c r="P3012" s="22" t="str">
        <f t="shared" si="455"/>
        <v/>
      </c>
      <c r="Q3012" s="22" t="str">
        <f t="shared" si="461"/>
        <v>D2</v>
      </c>
    </row>
    <row r="3013" spans="1:17" x14ac:dyDescent="0.25">
      <c r="A3013" s="125" t="str">
        <f t="shared" si="458"/>
        <v/>
      </c>
      <c r="B3013" s="123" t="str">
        <f t="shared" si="459"/>
        <v/>
      </c>
      <c r="C3013" s="125" t="str">
        <f t="shared" si="460"/>
        <v/>
      </c>
      <c r="D3013" s="42"/>
      <c r="E3013" s="23" t="str">
        <f>IF(D3013="","",VLOOKUP(D3013,MASTERLIST!$A:$E,3,FALSE))</f>
        <v/>
      </c>
      <c r="F3013" s="23" t="str">
        <f>IF(D3013="","",VLOOKUP(D3013,MASTERLIST!$A:$E,4,FALSE))</f>
        <v/>
      </c>
      <c r="G3013" s="23" t="str">
        <f>IF(D3013="","",VLOOKUP(D3013,MASTERLIST!$A:$E,5,FALSE))</f>
        <v/>
      </c>
      <c r="H3013" s="23" t="str">
        <f>IF(D3013="","",VLOOKUP(D3013,MASTERLIST!$A:$E,2,FALSE))</f>
        <v/>
      </c>
      <c r="I3013" s="42"/>
      <c r="J3013" s="42"/>
      <c r="K3013" s="42"/>
      <c r="L3013" s="41" t="str">
        <f t="shared" si="456"/>
        <v/>
      </c>
      <c r="M3013" s="41" t="str">
        <f t="shared" si="457"/>
        <v/>
      </c>
      <c r="N3013" s="22" t="str">
        <f t="shared" si="454"/>
        <v xml:space="preserve"> </v>
      </c>
      <c r="O3013" s="22" t="str">
        <f t="shared" si="453"/>
        <v/>
      </c>
      <c r="P3013" s="22" t="str">
        <f t="shared" si="455"/>
        <v/>
      </c>
      <c r="Q3013" s="22" t="str">
        <f t="shared" si="461"/>
        <v>D2</v>
      </c>
    </row>
    <row r="3014" spans="1:17" x14ac:dyDescent="0.25">
      <c r="A3014" s="125" t="str">
        <f t="shared" si="458"/>
        <v/>
      </c>
      <c r="B3014" s="123" t="str">
        <f t="shared" si="459"/>
        <v/>
      </c>
      <c r="C3014" s="125" t="str">
        <f t="shared" si="460"/>
        <v/>
      </c>
      <c r="D3014" s="42"/>
      <c r="E3014" s="23" t="str">
        <f>IF(D3014="","",VLOOKUP(D3014,MASTERLIST!$A:$E,3,FALSE))</f>
        <v/>
      </c>
      <c r="F3014" s="23" t="str">
        <f>IF(D3014="","",VLOOKUP(D3014,MASTERLIST!$A:$E,4,FALSE))</f>
        <v/>
      </c>
      <c r="G3014" s="23" t="str">
        <f>IF(D3014="","",VLOOKUP(D3014,MASTERLIST!$A:$E,5,FALSE))</f>
        <v/>
      </c>
      <c r="H3014" s="23" t="str">
        <f>IF(D3014="","",VLOOKUP(D3014,MASTERLIST!$A:$E,2,FALSE))</f>
        <v/>
      </c>
      <c r="I3014" s="42"/>
      <c r="J3014" s="42"/>
      <c r="K3014" s="42"/>
      <c r="L3014" s="41" t="str">
        <f t="shared" si="456"/>
        <v/>
      </c>
      <c r="M3014" s="41" t="str">
        <f t="shared" si="457"/>
        <v/>
      </c>
      <c r="N3014" s="22" t="str">
        <f t="shared" si="454"/>
        <v xml:space="preserve"> </v>
      </c>
      <c r="O3014" s="22" t="str">
        <f t="shared" si="453"/>
        <v/>
      </c>
      <c r="P3014" s="22" t="str">
        <f t="shared" si="455"/>
        <v/>
      </c>
      <c r="Q3014" s="22" t="str">
        <f t="shared" si="461"/>
        <v>D2</v>
      </c>
    </row>
    <row r="3015" spans="1:17" x14ac:dyDescent="0.25">
      <c r="A3015" s="125" t="str">
        <f t="shared" si="458"/>
        <v/>
      </c>
      <c r="B3015" s="123" t="str">
        <f t="shared" si="459"/>
        <v/>
      </c>
      <c r="C3015" s="125" t="str">
        <f t="shared" si="460"/>
        <v/>
      </c>
      <c r="D3015" s="42"/>
      <c r="E3015" s="23" t="str">
        <f>IF(D3015="","",VLOOKUP(D3015,MASTERLIST!$A:$E,3,FALSE))</f>
        <v/>
      </c>
      <c r="F3015" s="23" t="str">
        <f>IF(D3015="","",VLOOKUP(D3015,MASTERLIST!$A:$E,4,FALSE))</f>
        <v/>
      </c>
      <c r="G3015" s="23" t="str">
        <f>IF(D3015="","",VLOOKUP(D3015,MASTERLIST!$A:$E,5,FALSE))</f>
        <v/>
      </c>
      <c r="H3015" s="23" t="str">
        <f>IF(D3015="","",VLOOKUP(D3015,MASTERLIST!$A:$E,2,FALSE))</f>
        <v/>
      </c>
      <c r="I3015" s="42"/>
      <c r="J3015" s="42"/>
      <c r="K3015" s="42"/>
      <c r="L3015" s="41" t="str">
        <f t="shared" si="456"/>
        <v/>
      </c>
      <c r="M3015" s="41" t="str">
        <f t="shared" si="457"/>
        <v/>
      </c>
      <c r="N3015" s="22" t="str">
        <f t="shared" si="454"/>
        <v xml:space="preserve"> </v>
      </c>
      <c r="O3015" s="22" t="str">
        <f t="shared" si="453"/>
        <v/>
      </c>
      <c r="P3015" s="22" t="str">
        <f t="shared" si="455"/>
        <v/>
      </c>
      <c r="Q3015" s="22" t="str">
        <f t="shared" si="461"/>
        <v>D2</v>
      </c>
    </row>
    <row r="3016" spans="1:17" x14ac:dyDescent="0.25">
      <c r="A3016" s="125" t="str">
        <f t="shared" si="458"/>
        <v/>
      </c>
      <c r="B3016" s="123" t="str">
        <f t="shared" si="459"/>
        <v/>
      </c>
      <c r="C3016" s="125" t="str">
        <f t="shared" si="460"/>
        <v/>
      </c>
      <c r="D3016" s="42"/>
      <c r="E3016" s="23" t="str">
        <f>IF(D3016="","",VLOOKUP(D3016,MASTERLIST!$A:$E,3,FALSE))</f>
        <v/>
      </c>
      <c r="F3016" s="23" t="str">
        <f>IF(D3016="","",VLOOKUP(D3016,MASTERLIST!$A:$E,4,FALSE))</f>
        <v/>
      </c>
      <c r="G3016" s="23" t="str">
        <f>IF(D3016="","",VLOOKUP(D3016,MASTERLIST!$A:$E,5,FALSE))</f>
        <v/>
      </c>
      <c r="H3016" s="23" t="str">
        <f>IF(D3016="","",VLOOKUP(D3016,MASTERLIST!$A:$E,2,FALSE))</f>
        <v/>
      </c>
      <c r="I3016" s="42"/>
      <c r="J3016" s="42"/>
      <c r="K3016" s="42"/>
      <c r="L3016" s="41" t="str">
        <f t="shared" si="456"/>
        <v/>
      </c>
      <c r="M3016" s="41" t="str">
        <f t="shared" si="457"/>
        <v/>
      </c>
      <c r="N3016" s="22" t="str">
        <f t="shared" si="454"/>
        <v xml:space="preserve"> </v>
      </c>
      <c r="O3016" s="22" t="str">
        <f t="shared" si="453"/>
        <v/>
      </c>
      <c r="P3016" s="22" t="str">
        <f t="shared" si="455"/>
        <v/>
      </c>
      <c r="Q3016" s="22" t="str">
        <f t="shared" si="461"/>
        <v>D2</v>
      </c>
    </row>
    <row r="3017" spans="1:17" x14ac:dyDescent="0.25">
      <c r="A3017" s="125" t="str">
        <f t="shared" si="458"/>
        <v/>
      </c>
      <c r="B3017" s="123" t="str">
        <f t="shared" si="459"/>
        <v/>
      </c>
      <c r="C3017" s="125" t="str">
        <f t="shared" si="460"/>
        <v/>
      </c>
      <c r="D3017" s="42"/>
      <c r="E3017" s="23" t="str">
        <f>IF(D3017="","",VLOOKUP(D3017,MASTERLIST!$A:$E,3,FALSE))</f>
        <v/>
      </c>
      <c r="F3017" s="23" t="str">
        <f>IF(D3017="","",VLOOKUP(D3017,MASTERLIST!$A:$E,4,FALSE))</f>
        <v/>
      </c>
      <c r="G3017" s="23" t="str">
        <f>IF(D3017="","",VLOOKUP(D3017,MASTERLIST!$A:$E,5,FALSE))</f>
        <v/>
      </c>
      <c r="H3017" s="23" t="str">
        <f>IF(D3017="","",VLOOKUP(D3017,MASTERLIST!$A:$E,2,FALSE))</f>
        <v/>
      </c>
      <c r="I3017" s="42"/>
      <c r="J3017" s="42"/>
      <c r="K3017" s="42"/>
      <c r="L3017" s="41" t="str">
        <f t="shared" si="456"/>
        <v/>
      </c>
      <c r="M3017" s="41" t="str">
        <f t="shared" si="457"/>
        <v/>
      </c>
      <c r="N3017" s="22" t="str">
        <f t="shared" si="454"/>
        <v xml:space="preserve"> </v>
      </c>
      <c r="O3017" s="22" t="str">
        <f t="shared" si="453"/>
        <v/>
      </c>
      <c r="P3017" s="22" t="str">
        <f t="shared" si="455"/>
        <v/>
      </c>
      <c r="Q3017" s="22" t="str">
        <f t="shared" si="461"/>
        <v>D2</v>
      </c>
    </row>
    <row r="3018" spans="1:17" x14ac:dyDescent="0.25">
      <c r="A3018" s="125" t="str">
        <f t="shared" si="458"/>
        <v/>
      </c>
      <c r="B3018" s="123" t="str">
        <f t="shared" si="459"/>
        <v/>
      </c>
      <c r="C3018" s="125" t="str">
        <f t="shared" si="460"/>
        <v/>
      </c>
      <c r="D3018" s="42"/>
      <c r="E3018" s="23" t="str">
        <f>IF(D3018="","",VLOOKUP(D3018,MASTERLIST!$A:$E,3,FALSE))</f>
        <v/>
      </c>
      <c r="F3018" s="23" t="str">
        <f>IF(D3018="","",VLOOKUP(D3018,MASTERLIST!$A:$E,4,FALSE))</f>
        <v/>
      </c>
      <c r="G3018" s="23" t="str">
        <f>IF(D3018="","",VLOOKUP(D3018,MASTERLIST!$A:$E,5,FALSE))</f>
        <v/>
      </c>
      <c r="H3018" s="23" t="str">
        <f>IF(D3018="","",VLOOKUP(D3018,MASTERLIST!$A:$E,2,FALSE))</f>
        <v/>
      </c>
      <c r="I3018" s="42"/>
      <c r="J3018" s="42"/>
      <c r="K3018" s="42"/>
      <c r="L3018" s="41" t="str">
        <f t="shared" si="456"/>
        <v/>
      </c>
      <c r="M3018" s="41" t="str">
        <f t="shared" si="457"/>
        <v/>
      </c>
      <c r="N3018" s="22" t="str">
        <f t="shared" si="454"/>
        <v xml:space="preserve"> </v>
      </c>
      <c r="O3018" s="22" t="str">
        <f t="shared" si="453"/>
        <v/>
      </c>
      <c r="P3018" s="22" t="str">
        <f t="shared" si="455"/>
        <v/>
      </c>
      <c r="Q3018" s="22" t="str">
        <f t="shared" si="461"/>
        <v>D2</v>
      </c>
    </row>
    <row r="3019" spans="1:17" x14ac:dyDescent="0.25">
      <c r="A3019" s="125" t="str">
        <f t="shared" si="458"/>
        <v/>
      </c>
      <c r="B3019" s="123" t="str">
        <f t="shared" si="459"/>
        <v/>
      </c>
      <c r="C3019" s="125" t="str">
        <f t="shared" si="460"/>
        <v/>
      </c>
      <c r="D3019" s="42"/>
      <c r="E3019" s="23" t="str">
        <f>IF(D3019="","",VLOOKUP(D3019,MASTERLIST!$A:$E,3,FALSE))</f>
        <v/>
      </c>
      <c r="F3019" s="23" t="str">
        <f>IF(D3019="","",VLOOKUP(D3019,MASTERLIST!$A:$E,4,FALSE))</f>
        <v/>
      </c>
      <c r="G3019" s="23" t="str">
        <f>IF(D3019="","",VLOOKUP(D3019,MASTERLIST!$A:$E,5,FALSE))</f>
        <v/>
      </c>
      <c r="H3019" s="23" t="str">
        <f>IF(D3019="","",VLOOKUP(D3019,MASTERLIST!$A:$E,2,FALSE))</f>
        <v/>
      </c>
      <c r="I3019" s="42"/>
      <c r="J3019" s="42"/>
      <c r="K3019" s="42"/>
      <c r="L3019" s="41" t="str">
        <f t="shared" si="456"/>
        <v/>
      </c>
      <c r="M3019" s="41" t="str">
        <f t="shared" si="457"/>
        <v/>
      </c>
      <c r="N3019" s="22" t="str">
        <f t="shared" si="454"/>
        <v xml:space="preserve"> </v>
      </c>
      <c r="O3019" s="22" t="str">
        <f t="shared" si="453"/>
        <v/>
      </c>
      <c r="P3019" s="22" t="str">
        <f t="shared" si="455"/>
        <v/>
      </c>
      <c r="Q3019" s="22" t="str">
        <f t="shared" si="461"/>
        <v>D2</v>
      </c>
    </row>
    <row r="3020" spans="1:17" x14ac:dyDescent="0.25">
      <c r="A3020" s="125" t="str">
        <f t="shared" si="458"/>
        <v/>
      </c>
      <c r="B3020" s="123" t="str">
        <f t="shared" si="459"/>
        <v/>
      </c>
      <c r="C3020" s="125" t="str">
        <f t="shared" si="460"/>
        <v/>
      </c>
      <c r="D3020" s="42"/>
      <c r="E3020" s="23" t="str">
        <f>IF(D3020="","",VLOOKUP(D3020,MASTERLIST!$A:$E,3,FALSE))</f>
        <v/>
      </c>
      <c r="F3020" s="23" t="str">
        <f>IF(D3020="","",VLOOKUP(D3020,MASTERLIST!$A:$E,4,FALSE))</f>
        <v/>
      </c>
      <c r="G3020" s="23" t="str">
        <f>IF(D3020="","",VLOOKUP(D3020,MASTERLIST!$A:$E,5,FALSE))</f>
        <v/>
      </c>
      <c r="H3020" s="23" t="str">
        <f>IF(D3020="","",VLOOKUP(D3020,MASTERLIST!$A:$E,2,FALSE))</f>
        <v/>
      </c>
      <c r="I3020" s="42"/>
      <c r="J3020" s="42"/>
      <c r="K3020" s="42"/>
      <c r="L3020" s="41" t="str">
        <f t="shared" si="456"/>
        <v/>
      </c>
      <c r="M3020" s="41" t="str">
        <f t="shared" si="457"/>
        <v/>
      </c>
      <c r="N3020" s="22" t="str">
        <f t="shared" si="454"/>
        <v xml:space="preserve"> </v>
      </c>
      <c r="O3020" s="22" t="str">
        <f t="shared" si="453"/>
        <v/>
      </c>
      <c r="P3020" s="22" t="str">
        <f t="shared" si="455"/>
        <v/>
      </c>
      <c r="Q3020" s="22" t="str">
        <f t="shared" si="461"/>
        <v>D2</v>
      </c>
    </row>
    <row r="3021" spans="1:17" x14ac:dyDescent="0.25">
      <c r="A3021" s="125" t="str">
        <f t="shared" si="458"/>
        <v/>
      </c>
      <c r="B3021" s="123" t="str">
        <f t="shared" si="459"/>
        <v/>
      </c>
      <c r="C3021" s="125" t="str">
        <f t="shared" si="460"/>
        <v/>
      </c>
      <c r="D3021" s="42"/>
      <c r="E3021" s="23" t="str">
        <f>IF(D3021="","",VLOOKUP(D3021,MASTERLIST!$A:$E,3,FALSE))</f>
        <v/>
      </c>
      <c r="F3021" s="23" t="str">
        <f>IF(D3021="","",VLOOKUP(D3021,MASTERLIST!$A:$E,4,FALSE))</f>
        <v/>
      </c>
      <c r="G3021" s="23" t="str">
        <f>IF(D3021="","",VLOOKUP(D3021,MASTERLIST!$A:$E,5,FALSE))</f>
        <v/>
      </c>
      <c r="H3021" s="23" t="str">
        <f>IF(D3021="","",VLOOKUP(D3021,MASTERLIST!$A:$E,2,FALSE))</f>
        <v/>
      </c>
      <c r="I3021" s="42"/>
      <c r="J3021" s="42"/>
      <c r="K3021" s="42"/>
      <c r="L3021" s="41" t="str">
        <f t="shared" si="456"/>
        <v/>
      </c>
      <c r="M3021" s="41" t="str">
        <f t="shared" si="457"/>
        <v/>
      </c>
      <c r="N3021" s="22" t="str">
        <f t="shared" si="454"/>
        <v xml:space="preserve"> </v>
      </c>
      <c r="O3021" s="22" t="str">
        <f t="shared" si="453"/>
        <v/>
      </c>
      <c r="P3021" s="22" t="str">
        <f t="shared" si="455"/>
        <v/>
      </c>
      <c r="Q3021" s="22" t="str">
        <f t="shared" si="461"/>
        <v>D2</v>
      </c>
    </row>
    <row r="3022" spans="1:17" x14ac:dyDescent="0.25">
      <c r="A3022" s="125" t="str">
        <f t="shared" si="458"/>
        <v/>
      </c>
      <c r="B3022" s="123" t="str">
        <f t="shared" si="459"/>
        <v/>
      </c>
      <c r="C3022" s="125" t="str">
        <f t="shared" si="460"/>
        <v/>
      </c>
      <c r="D3022" s="42"/>
      <c r="E3022" s="23" t="str">
        <f>IF(D3022="","",VLOOKUP(D3022,MASTERLIST!$A:$E,3,FALSE))</f>
        <v/>
      </c>
      <c r="F3022" s="23" t="str">
        <f>IF(D3022="","",VLOOKUP(D3022,MASTERLIST!$A:$E,4,FALSE))</f>
        <v/>
      </c>
      <c r="G3022" s="23" t="str">
        <f>IF(D3022="","",VLOOKUP(D3022,MASTERLIST!$A:$E,5,FALSE))</f>
        <v/>
      </c>
      <c r="H3022" s="23" t="str">
        <f>IF(D3022="","",VLOOKUP(D3022,MASTERLIST!$A:$E,2,FALSE))</f>
        <v/>
      </c>
      <c r="I3022" s="42"/>
      <c r="J3022" s="42"/>
      <c r="K3022" s="42"/>
      <c r="L3022" s="41" t="str">
        <f t="shared" si="456"/>
        <v/>
      </c>
      <c r="M3022" s="41" t="str">
        <f t="shared" si="457"/>
        <v/>
      </c>
      <c r="N3022" s="22" t="str">
        <f t="shared" si="454"/>
        <v xml:space="preserve"> </v>
      </c>
      <c r="O3022" s="22" t="str">
        <f t="shared" si="453"/>
        <v/>
      </c>
      <c r="P3022" s="22" t="str">
        <f t="shared" si="455"/>
        <v/>
      </c>
      <c r="Q3022" s="22" t="str">
        <f t="shared" si="461"/>
        <v>D2</v>
      </c>
    </row>
    <row r="3023" spans="1:17" x14ac:dyDescent="0.25">
      <c r="A3023" s="125" t="str">
        <f t="shared" si="458"/>
        <v/>
      </c>
      <c r="B3023" s="123" t="str">
        <f t="shared" si="459"/>
        <v/>
      </c>
      <c r="C3023" s="125" t="str">
        <f t="shared" si="460"/>
        <v/>
      </c>
      <c r="D3023" s="42"/>
      <c r="E3023" s="23" t="str">
        <f>IF(D3023="","",VLOOKUP(D3023,MASTERLIST!$A:$E,3,FALSE))</f>
        <v/>
      </c>
      <c r="F3023" s="23" t="str">
        <f>IF(D3023="","",VLOOKUP(D3023,MASTERLIST!$A:$E,4,FALSE))</f>
        <v/>
      </c>
      <c r="G3023" s="23" t="str">
        <f>IF(D3023="","",VLOOKUP(D3023,MASTERLIST!$A:$E,5,FALSE))</f>
        <v/>
      </c>
      <c r="H3023" s="23" t="str">
        <f>IF(D3023="","",VLOOKUP(D3023,MASTERLIST!$A:$E,2,FALSE))</f>
        <v/>
      </c>
      <c r="I3023" s="42"/>
      <c r="J3023" s="42"/>
      <c r="K3023" s="42"/>
      <c r="L3023" s="41" t="str">
        <f t="shared" si="456"/>
        <v/>
      </c>
      <c r="M3023" s="41" t="str">
        <f t="shared" si="457"/>
        <v/>
      </c>
      <c r="N3023" s="22" t="str">
        <f t="shared" si="454"/>
        <v xml:space="preserve"> </v>
      </c>
      <c r="O3023" s="22" t="str">
        <f t="shared" si="453"/>
        <v/>
      </c>
      <c r="P3023" s="22" t="str">
        <f t="shared" si="455"/>
        <v/>
      </c>
      <c r="Q3023" s="22" t="str">
        <f t="shared" si="461"/>
        <v>D2</v>
      </c>
    </row>
    <row r="3024" spans="1:17" x14ac:dyDescent="0.25">
      <c r="A3024" s="125" t="str">
        <f t="shared" si="458"/>
        <v/>
      </c>
      <c r="B3024" s="123" t="str">
        <f t="shared" si="459"/>
        <v/>
      </c>
      <c r="C3024" s="125" t="str">
        <f t="shared" si="460"/>
        <v/>
      </c>
      <c r="D3024" s="42"/>
      <c r="E3024" s="23" t="str">
        <f>IF(D3024="","",VLOOKUP(D3024,MASTERLIST!$A:$E,3,FALSE))</f>
        <v/>
      </c>
      <c r="F3024" s="23" t="str">
        <f>IF(D3024="","",VLOOKUP(D3024,MASTERLIST!$A:$E,4,FALSE))</f>
        <v/>
      </c>
      <c r="G3024" s="23" t="str">
        <f>IF(D3024="","",VLOOKUP(D3024,MASTERLIST!$A:$E,5,FALSE))</f>
        <v/>
      </c>
      <c r="H3024" s="23" t="str">
        <f>IF(D3024="","",VLOOKUP(D3024,MASTERLIST!$A:$E,2,FALSE))</f>
        <v/>
      </c>
      <c r="I3024" s="42"/>
      <c r="J3024" s="42"/>
      <c r="K3024" s="42"/>
      <c r="L3024" s="41" t="str">
        <f t="shared" si="456"/>
        <v/>
      </c>
      <c r="M3024" s="41" t="str">
        <f t="shared" si="457"/>
        <v/>
      </c>
      <c r="N3024" s="22" t="str">
        <f t="shared" si="454"/>
        <v xml:space="preserve"> </v>
      </c>
      <c r="O3024" s="22" t="str">
        <f t="shared" si="453"/>
        <v/>
      </c>
      <c r="P3024" s="22" t="str">
        <f t="shared" si="455"/>
        <v/>
      </c>
      <c r="Q3024" s="22" t="str">
        <f t="shared" si="461"/>
        <v>D2</v>
      </c>
    </row>
    <row r="3025" spans="1:17" x14ac:dyDescent="0.25">
      <c r="A3025" s="125" t="str">
        <f t="shared" si="458"/>
        <v/>
      </c>
      <c r="B3025" s="123" t="str">
        <f t="shared" si="459"/>
        <v/>
      </c>
      <c r="C3025" s="125" t="str">
        <f t="shared" si="460"/>
        <v/>
      </c>
      <c r="D3025" s="42"/>
      <c r="E3025" s="23" t="str">
        <f>IF(D3025="","",VLOOKUP(D3025,MASTERLIST!$A:$E,3,FALSE))</f>
        <v/>
      </c>
      <c r="F3025" s="23" t="str">
        <f>IF(D3025="","",VLOOKUP(D3025,MASTERLIST!$A:$E,4,FALSE))</f>
        <v/>
      </c>
      <c r="G3025" s="23" t="str">
        <f>IF(D3025="","",VLOOKUP(D3025,MASTERLIST!$A:$E,5,FALSE))</f>
        <v/>
      </c>
      <c r="H3025" s="23" t="str">
        <f>IF(D3025="","",VLOOKUP(D3025,MASTERLIST!$A:$E,2,FALSE))</f>
        <v/>
      </c>
      <c r="I3025" s="42"/>
      <c r="J3025" s="42"/>
      <c r="K3025" s="42"/>
      <c r="L3025" s="41" t="str">
        <f t="shared" si="456"/>
        <v/>
      </c>
      <c r="M3025" s="41" t="str">
        <f t="shared" si="457"/>
        <v/>
      </c>
      <c r="N3025" s="22" t="str">
        <f t="shared" si="454"/>
        <v xml:space="preserve"> </v>
      </c>
      <c r="O3025" s="22" t="str">
        <f t="shared" si="453"/>
        <v/>
      </c>
      <c r="P3025" s="22" t="str">
        <f t="shared" si="455"/>
        <v/>
      </c>
      <c r="Q3025" s="22" t="str">
        <f t="shared" si="461"/>
        <v>D2</v>
      </c>
    </row>
    <row r="3026" spans="1:17" x14ac:dyDescent="0.25">
      <c r="A3026" s="125" t="str">
        <f t="shared" si="458"/>
        <v/>
      </c>
      <c r="B3026" s="123" t="str">
        <f t="shared" si="459"/>
        <v/>
      </c>
      <c r="C3026" s="125" t="str">
        <f t="shared" si="460"/>
        <v/>
      </c>
      <c r="D3026" s="42"/>
      <c r="E3026" s="23" t="str">
        <f>IF(D3026="","",VLOOKUP(D3026,MASTERLIST!$A:$E,3,FALSE))</f>
        <v/>
      </c>
      <c r="F3026" s="23" t="str">
        <f>IF(D3026="","",VLOOKUP(D3026,MASTERLIST!$A:$E,4,FALSE))</f>
        <v/>
      </c>
      <c r="G3026" s="23" t="str">
        <f>IF(D3026="","",VLOOKUP(D3026,MASTERLIST!$A:$E,5,FALSE))</f>
        <v/>
      </c>
      <c r="H3026" s="23" t="str">
        <f>IF(D3026="","",VLOOKUP(D3026,MASTERLIST!$A:$E,2,FALSE))</f>
        <v/>
      </c>
      <c r="I3026" s="42"/>
      <c r="J3026" s="42"/>
      <c r="K3026" s="42"/>
      <c r="L3026" s="41" t="str">
        <f t="shared" si="456"/>
        <v/>
      </c>
      <c r="M3026" s="41" t="str">
        <f t="shared" si="457"/>
        <v/>
      </c>
      <c r="N3026" s="22" t="str">
        <f t="shared" si="454"/>
        <v xml:space="preserve"> </v>
      </c>
      <c r="O3026" s="22" t="str">
        <f t="shared" si="453"/>
        <v/>
      </c>
      <c r="P3026" s="22" t="str">
        <f t="shared" si="455"/>
        <v/>
      </c>
      <c r="Q3026" s="22" t="str">
        <f t="shared" si="461"/>
        <v>D2</v>
      </c>
    </row>
    <row r="3027" spans="1:17" x14ac:dyDescent="0.25">
      <c r="A3027" s="125" t="str">
        <f t="shared" si="458"/>
        <v/>
      </c>
      <c r="B3027" s="123" t="str">
        <f t="shared" si="459"/>
        <v/>
      </c>
      <c r="C3027" s="125" t="str">
        <f t="shared" si="460"/>
        <v/>
      </c>
      <c r="D3027" s="42"/>
      <c r="E3027" s="23" t="str">
        <f>IF(D3027="","",VLOOKUP(D3027,MASTERLIST!$A:$E,3,FALSE))</f>
        <v/>
      </c>
      <c r="F3027" s="23" t="str">
        <f>IF(D3027="","",VLOOKUP(D3027,MASTERLIST!$A:$E,4,FALSE))</f>
        <v/>
      </c>
      <c r="G3027" s="23" t="str">
        <f>IF(D3027="","",VLOOKUP(D3027,MASTERLIST!$A:$E,5,FALSE))</f>
        <v/>
      </c>
      <c r="H3027" s="23" t="str">
        <f>IF(D3027="","",VLOOKUP(D3027,MASTERLIST!$A:$E,2,FALSE))</f>
        <v/>
      </c>
      <c r="I3027" s="42"/>
      <c r="J3027" s="42"/>
      <c r="K3027" s="42"/>
      <c r="L3027" s="41" t="str">
        <f t="shared" si="456"/>
        <v/>
      </c>
      <c r="M3027" s="41" t="str">
        <f t="shared" si="457"/>
        <v/>
      </c>
      <c r="N3027" s="22" t="str">
        <f t="shared" si="454"/>
        <v xml:space="preserve"> </v>
      </c>
      <c r="O3027" s="22" t="str">
        <f t="shared" ref="O3027:O3090" si="462">IFERROR(VLOOKUP(G3027,$R$2:$S$15,2,),"")</f>
        <v/>
      </c>
      <c r="P3027" s="22" t="str">
        <f t="shared" si="455"/>
        <v/>
      </c>
      <c r="Q3027" s="22" t="str">
        <f t="shared" si="461"/>
        <v>D2</v>
      </c>
    </row>
    <row r="3028" spans="1:17" x14ac:dyDescent="0.25">
      <c r="A3028" s="125" t="str">
        <f t="shared" si="458"/>
        <v/>
      </c>
      <c r="B3028" s="123" t="str">
        <f t="shared" si="459"/>
        <v/>
      </c>
      <c r="C3028" s="125" t="str">
        <f t="shared" si="460"/>
        <v/>
      </c>
      <c r="D3028" s="42"/>
      <c r="E3028" s="23" t="str">
        <f>IF(D3028="","",VLOOKUP(D3028,MASTERLIST!$A:$E,3,FALSE))</f>
        <v/>
      </c>
      <c r="F3028" s="23" t="str">
        <f>IF(D3028="","",VLOOKUP(D3028,MASTERLIST!$A:$E,4,FALSE))</f>
        <v/>
      </c>
      <c r="G3028" s="23" t="str">
        <f>IF(D3028="","",VLOOKUP(D3028,MASTERLIST!$A:$E,5,FALSE))</f>
        <v/>
      </c>
      <c r="H3028" s="23" t="str">
        <f>IF(D3028="","",VLOOKUP(D3028,MASTERLIST!$A:$E,2,FALSE))</f>
        <v/>
      </c>
      <c r="I3028" s="42"/>
      <c r="J3028" s="42"/>
      <c r="K3028" s="42"/>
      <c r="L3028" s="41" t="str">
        <f t="shared" si="456"/>
        <v/>
      </c>
      <c r="M3028" s="41" t="str">
        <f t="shared" si="457"/>
        <v/>
      </c>
      <c r="N3028" s="22" t="str">
        <f t="shared" si="454"/>
        <v xml:space="preserve"> </v>
      </c>
      <c r="O3028" s="22" t="str">
        <f t="shared" si="462"/>
        <v/>
      </c>
      <c r="P3028" s="22" t="str">
        <f t="shared" si="455"/>
        <v/>
      </c>
      <c r="Q3028" s="22" t="str">
        <f t="shared" si="461"/>
        <v>D2</v>
      </c>
    </row>
    <row r="3029" spans="1:17" x14ac:dyDescent="0.25">
      <c r="A3029" s="125" t="str">
        <f t="shared" si="458"/>
        <v/>
      </c>
      <c r="B3029" s="123" t="str">
        <f t="shared" si="459"/>
        <v/>
      </c>
      <c r="C3029" s="125" t="str">
        <f t="shared" si="460"/>
        <v/>
      </c>
      <c r="D3029" s="42"/>
      <c r="E3029" s="23" t="str">
        <f>IF(D3029="","",VLOOKUP(D3029,MASTERLIST!$A:$E,3,FALSE))</f>
        <v/>
      </c>
      <c r="F3029" s="23" t="str">
        <f>IF(D3029="","",VLOOKUP(D3029,MASTERLIST!$A:$E,4,FALSE))</f>
        <v/>
      </c>
      <c r="G3029" s="23" t="str">
        <f>IF(D3029="","",VLOOKUP(D3029,MASTERLIST!$A:$E,5,FALSE))</f>
        <v/>
      </c>
      <c r="H3029" s="23" t="str">
        <f>IF(D3029="","",VLOOKUP(D3029,MASTERLIST!$A:$E,2,FALSE))</f>
        <v/>
      </c>
      <c r="I3029" s="42"/>
      <c r="J3029" s="42"/>
      <c r="K3029" s="42"/>
      <c r="L3029" s="41" t="str">
        <f t="shared" si="456"/>
        <v/>
      </c>
      <c r="M3029" s="41" t="str">
        <f t="shared" si="457"/>
        <v/>
      </c>
      <c r="N3029" s="22" t="str">
        <f t="shared" si="454"/>
        <v xml:space="preserve"> </v>
      </c>
      <c r="O3029" s="22" t="str">
        <f t="shared" si="462"/>
        <v/>
      </c>
      <c r="P3029" s="22" t="str">
        <f t="shared" si="455"/>
        <v/>
      </c>
      <c r="Q3029" s="22" t="str">
        <f t="shared" si="461"/>
        <v>D2</v>
      </c>
    </row>
    <row r="3030" spans="1:17" x14ac:dyDescent="0.25">
      <c r="A3030" s="125" t="str">
        <f t="shared" si="458"/>
        <v/>
      </c>
      <c r="B3030" s="123" t="str">
        <f t="shared" si="459"/>
        <v/>
      </c>
      <c r="C3030" s="125" t="str">
        <f t="shared" si="460"/>
        <v/>
      </c>
      <c r="D3030" s="42"/>
      <c r="E3030" s="23" t="str">
        <f>IF(D3030="","",VLOOKUP(D3030,MASTERLIST!$A:$E,3,FALSE))</f>
        <v/>
      </c>
      <c r="F3030" s="23" t="str">
        <f>IF(D3030="","",VLOOKUP(D3030,MASTERLIST!$A:$E,4,FALSE))</f>
        <v/>
      </c>
      <c r="G3030" s="23" t="str">
        <f>IF(D3030="","",VLOOKUP(D3030,MASTERLIST!$A:$E,5,FALSE))</f>
        <v/>
      </c>
      <c r="H3030" s="23" t="str">
        <f>IF(D3030="","",VLOOKUP(D3030,MASTERLIST!$A:$E,2,FALSE))</f>
        <v/>
      </c>
      <c r="I3030" s="42"/>
      <c r="J3030" s="42"/>
      <c r="K3030" s="42"/>
      <c r="L3030" s="41" t="str">
        <f t="shared" si="456"/>
        <v/>
      </c>
      <c r="M3030" s="41" t="str">
        <f t="shared" si="457"/>
        <v/>
      </c>
      <c r="N3030" s="22" t="str">
        <f t="shared" si="454"/>
        <v xml:space="preserve"> </v>
      </c>
      <c r="O3030" s="22" t="str">
        <f t="shared" si="462"/>
        <v/>
      </c>
      <c r="P3030" s="22" t="str">
        <f t="shared" si="455"/>
        <v/>
      </c>
      <c r="Q3030" s="22" t="str">
        <f t="shared" si="461"/>
        <v>D2</v>
      </c>
    </row>
    <row r="3031" spans="1:17" x14ac:dyDescent="0.25">
      <c r="A3031" s="125" t="str">
        <f t="shared" si="458"/>
        <v/>
      </c>
      <c r="B3031" s="123" t="str">
        <f t="shared" si="459"/>
        <v/>
      </c>
      <c r="C3031" s="125" t="str">
        <f t="shared" si="460"/>
        <v/>
      </c>
      <c r="D3031" s="42"/>
      <c r="E3031" s="23" t="str">
        <f>IF(D3031="","",VLOOKUP(D3031,MASTERLIST!$A:$E,3,FALSE))</f>
        <v/>
      </c>
      <c r="F3031" s="23" t="str">
        <f>IF(D3031="","",VLOOKUP(D3031,MASTERLIST!$A:$E,4,FALSE))</f>
        <v/>
      </c>
      <c r="G3031" s="23" t="str">
        <f>IF(D3031="","",VLOOKUP(D3031,MASTERLIST!$A:$E,5,FALSE))</f>
        <v/>
      </c>
      <c r="H3031" s="23" t="str">
        <f>IF(D3031="","",VLOOKUP(D3031,MASTERLIST!$A:$E,2,FALSE))</f>
        <v/>
      </c>
      <c r="I3031" s="42"/>
      <c r="J3031" s="42"/>
      <c r="K3031" s="42"/>
      <c r="L3031" s="41" t="str">
        <f t="shared" si="456"/>
        <v/>
      </c>
      <c r="M3031" s="41" t="str">
        <f t="shared" si="457"/>
        <v/>
      </c>
      <c r="N3031" s="22" t="str">
        <f t="shared" si="454"/>
        <v xml:space="preserve"> </v>
      </c>
      <c r="O3031" s="22" t="str">
        <f t="shared" si="462"/>
        <v/>
      </c>
      <c r="P3031" s="22" t="str">
        <f t="shared" si="455"/>
        <v/>
      </c>
      <c r="Q3031" s="22" t="str">
        <f t="shared" si="461"/>
        <v>D2</v>
      </c>
    </row>
    <row r="3032" spans="1:17" x14ac:dyDescent="0.25">
      <c r="A3032" s="125" t="str">
        <f t="shared" si="458"/>
        <v/>
      </c>
      <c r="B3032" s="123" t="str">
        <f t="shared" si="459"/>
        <v/>
      </c>
      <c r="C3032" s="125" t="str">
        <f t="shared" si="460"/>
        <v/>
      </c>
      <c r="D3032" s="42"/>
      <c r="E3032" s="23" t="str">
        <f>IF(D3032="","",VLOOKUP(D3032,MASTERLIST!$A:$E,3,FALSE))</f>
        <v/>
      </c>
      <c r="F3032" s="23" t="str">
        <f>IF(D3032="","",VLOOKUP(D3032,MASTERLIST!$A:$E,4,FALSE))</f>
        <v/>
      </c>
      <c r="G3032" s="23" t="str">
        <f>IF(D3032="","",VLOOKUP(D3032,MASTERLIST!$A:$E,5,FALSE))</f>
        <v/>
      </c>
      <c r="H3032" s="23" t="str">
        <f>IF(D3032="","",VLOOKUP(D3032,MASTERLIST!$A:$E,2,FALSE))</f>
        <v/>
      </c>
      <c r="I3032" s="42"/>
      <c r="J3032" s="42"/>
      <c r="K3032" s="42"/>
      <c r="L3032" s="41" t="str">
        <f t="shared" si="456"/>
        <v/>
      </c>
      <c r="M3032" s="41" t="str">
        <f t="shared" si="457"/>
        <v/>
      </c>
      <c r="N3032" s="22" t="str">
        <f t="shared" si="454"/>
        <v xml:space="preserve"> </v>
      </c>
      <c r="O3032" s="22" t="str">
        <f t="shared" si="462"/>
        <v/>
      </c>
      <c r="P3032" s="22" t="str">
        <f t="shared" si="455"/>
        <v/>
      </c>
      <c r="Q3032" s="22" t="str">
        <f t="shared" si="461"/>
        <v>D2</v>
      </c>
    </row>
    <row r="3033" spans="1:17" x14ac:dyDescent="0.25">
      <c r="A3033" s="125" t="str">
        <f t="shared" si="458"/>
        <v/>
      </c>
      <c r="B3033" s="123" t="str">
        <f t="shared" si="459"/>
        <v/>
      </c>
      <c r="C3033" s="125" t="str">
        <f t="shared" si="460"/>
        <v/>
      </c>
      <c r="D3033" s="42"/>
      <c r="E3033" s="23" t="str">
        <f>IF(D3033="","",VLOOKUP(D3033,MASTERLIST!$A:$E,3,FALSE))</f>
        <v/>
      </c>
      <c r="F3033" s="23" t="str">
        <f>IF(D3033="","",VLOOKUP(D3033,MASTERLIST!$A:$E,4,FALSE))</f>
        <v/>
      </c>
      <c r="G3033" s="23" t="str">
        <f>IF(D3033="","",VLOOKUP(D3033,MASTERLIST!$A:$E,5,FALSE))</f>
        <v/>
      </c>
      <c r="H3033" s="23" t="str">
        <f>IF(D3033="","",VLOOKUP(D3033,MASTERLIST!$A:$E,2,FALSE))</f>
        <v/>
      </c>
      <c r="I3033" s="42"/>
      <c r="J3033" s="42"/>
      <c r="K3033" s="42"/>
      <c r="L3033" s="41" t="str">
        <f t="shared" si="456"/>
        <v/>
      </c>
      <c r="M3033" s="41" t="str">
        <f t="shared" si="457"/>
        <v/>
      </c>
      <c r="N3033" s="22" t="str">
        <f t="shared" si="454"/>
        <v xml:space="preserve"> </v>
      </c>
      <c r="O3033" s="22" t="str">
        <f t="shared" si="462"/>
        <v/>
      </c>
      <c r="P3033" s="22" t="str">
        <f t="shared" si="455"/>
        <v/>
      </c>
      <c r="Q3033" s="22" t="str">
        <f t="shared" si="461"/>
        <v>D2</v>
      </c>
    </row>
    <row r="3034" spans="1:17" x14ac:dyDescent="0.25">
      <c r="A3034" s="125" t="str">
        <f t="shared" si="458"/>
        <v/>
      </c>
      <c r="B3034" s="123" t="str">
        <f t="shared" si="459"/>
        <v/>
      </c>
      <c r="C3034" s="125" t="str">
        <f t="shared" si="460"/>
        <v/>
      </c>
      <c r="D3034" s="42"/>
      <c r="E3034" s="23" t="str">
        <f>IF(D3034="","",VLOOKUP(D3034,MASTERLIST!$A:$E,3,FALSE))</f>
        <v/>
      </c>
      <c r="F3034" s="23" t="str">
        <f>IF(D3034="","",VLOOKUP(D3034,MASTERLIST!$A:$E,4,FALSE))</f>
        <v/>
      </c>
      <c r="G3034" s="23" t="str">
        <f>IF(D3034="","",VLOOKUP(D3034,MASTERLIST!$A:$E,5,FALSE))</f>
        <v/>
      </c>
      <c r="H3034" s="23" t="str">
        <f>IF(D3034="","",VLOOKUP(D3034,MASTERLIST!$A:$E,2,FALSE))</f>
        <v/>
      </c>
      <c r="I3034" s="42"/>
      <c r="J3034" s="42"/>
      <c r="K3034" s="42"/>
      <c r="L3034" s="41" t="str">
        <f t="shared" si="456"/>
        <v/>
      </c>
      <c r="M3034" s="41" t="str">
        <f t="shared" si="457"/>
        <v/>
      </c>
      <c r="N3034" s="22" t="str">
        <f t="shared" ref="N3034:N3097" si="463">CONCATENATE(E3034," ",F3034)</f>
        <v xml:space="preserve"> </v>
      </c>
      <c r="O3034" s="22" t="str">
        <f t="shared" si="462"/>
        <v/>
      </c>
      <c r="P3034" s="22" t="str">
        <f t="shared" ref="P3034:P3097" si="464">IF(I3034="",IF(J3034="","",$J$1),$I$1)</f>
        <v/>
      </c>
      <c r="Q3034" s="22" t="str">
        <f t="shared" si="461"/>
        <v>D2</v>
      </c>
    </row>
    <row r="3035" spans="1:17" x14ac:dyDescent="0.25">
      <c r="A3035" s="125" t="str">
        <f t="shared" si="458"/>
        <v/>
      </c>
      <c r="B3035" s="123" t="str">
        <f t="shared" si="459"/>
        <v/>
      </c>
      <c r="C3035" s="125" t="str">
        <f t="shared" si="460"/>
        <v/>
      </c>
      <c r="D3035" s="42"/>
      <c r="E3035" s="23" t="str">
        <f>IF(D3035="","",VLOOKUP(D3035,MASTERLIST!$A:$E,3,FALSE))</f>
        <v/>
      </c>
      <c r="F3035" s="23" t="str">
        <f>IF(D3035="","",VLOOKUP(D3035,MASTERLIST!$A:$E,4,FALSE))</f>
        <v/>
      </c>
      <c r="G3035" s="23" t="str">
        <f>IF(D3035="","",VLOOKUP(D3035,MASTERLIST!$A:$E,5,FALSE))</f>
        <v/>
      </c>
      <c r="H3035" s="23" t="str">
        <f>IF(D3035="","",VLOOKUP(D3035,MASTERLIST!$A:$E,2,FALSE))</f>
        <v/>
      </c>
      <c r="I3035" s="42"/>
      <c r="J3035" s="42"/>
      <c r="K3035" s="42"/>
      <c r="L3035" s="41" t="str">
        <f t="shared" si="456"/>
        <v/>
      </c>
      <c r="M3035" s="41" t="str">
        <f t="shared" si="457"/>
        <v/>
      </c>
      <c r="N3035" s="22" t="str">
        <f t="shared" si="463"/>
        <v xml:space="preserve"> </v>
      </c>
      <c r="O3035" s="22" t="str">
        <f t="shared" si="462"/>
        <v/>
      </c>
      <c r="P3035" s="22" t="str">
        <f t="shared" si="464"/>
        <v/>
      </c>
      <c r="Q3035" s="22" t="str">
        <f t="shared" si="461"/>
        <v>D2</v>
      </c>
    </row>
    <row r="3036" spans="1:17" x14ac:dyDescent="0.25">
      <c r="A3036" s="125" t="str">
        <f t="shared" si="458"/>
        <v/>
      </c>
      <c r="B3036" s="123" t="str">
        <f t="shared" si="459"/>
        <v/>
      </c>
      <c r="C3036" s="125" t="str">
        <f t="shared" si="460"/>
        <v/>
      </c>
      <c r="D3036" s="42"/>
      <c r="E3036" s="23" t="str">
        <f>IF(D3036="","",VLOOKUP(D3036,MASTERLIST!$A:$E,3,FALSE))</f>
        <v/>
      </c>
      <c r="F3036" s="23" t="str">
        <f>IF(D3036="","",VLOOKUP(D3036,MASTERLIST!$A:$E,4,FALSE))</f>
        <v/>
      </c>
      <c r="G3036" s="23" t="str">
        <f>IF(D3036="","",VLOOKUP(D3036,MASTERLIST!$A:$E,5,FALSE))</f>
        <v/>
      </c>
      <c r="H3036" s="23" t="str">
        <f>IF(D3036="","",VLOOKUP(D3036,MASTERLIST!$A:$E,2,FALSE))</f>
        <v/>
      </c>
      <c r="I3036" s="42"/>
      <c r="J3036" s="42"/>
      <c r="K3036" s="42"/>
      <c r="L3036" s="41" t="str">
        <f t="shared" si="456"/>
        <v/>
      </c>
      <c r="M3036" s="41" t="str">
        <f t="shared" si="457"/>
        <v/>
      </c>
      <c r="N3036" s="22" t="str">
        <f t="shared" si="463"/>
        <v xml:space="preserve"> </v>
      </c>
      <c r="O3036" s="22" t="str">
        <f t="shared" si="462"/>
        <v/>
      </c>
      <c r="P3036" s="22" t="str">
        <f t="shared" si="464"/>
        <v/>
      </c>
      <c r="Q3036" s="22" t="str">
        <f t="shared" si="461"/>
        <v>D2</v>
      </c>
    </row>
    <row r="3037" spans="1:17" x14ac:dyDescent="0.25">
      <c r="A3037" s="125" t="str">
        <f t="shared" si="458"/>
        <v/>
      </c>
      <c r="B3037" s="123" t="str">
        <f t="shared" si="459"/>
        <v/>
      </c>
      <c r="C3037" s="125" t="str">
        <f t="shared" si="460"/>
        <v/>
      </c>
      <c r="D3037" s="42"/>
      <c r="E3037" s="23" t="str">
        <f>IF(D3037="","",VLOOKUP(D3037,MASTERLIST!$A:$E,3,FALSE))</f>
        <v/>
      </c>
      <c r="F3037" s="23" t="str">
        <f>IF(D3037="","",VLOOKUP(D3037,MASTERLIST!$A:$E,4,FALSE))</f>
        <v/>
      </c>
      <c r="G3037" s="23" t="str">
        <f>IF(D3037="","",VLOOKUP(D3037,MASTERLIST!$A:$E,5,FALSE))</f>
        <v/>
      </c>
      <c r="H3037" s="23" t="str">
        <f>IF(D3037="","",VLOOKUP(D3037,MASTERLIST!$A:$E,2,FALSE))</f>
        <v/>
      </c>
      <c r="I3037" s="42"/>
      <c r="J3037" s="42"/>
      <c r="K3037" s="42"/>
      <c r="L3037" s="41" t="str">
        <f t="shared" ref="L3037:L3100" si="465">IF(K3037="","",IF(I3037="",ROUND(HLOOKUP(J3037,kgList,K3037,FALSE),1),ROUND(HLOOKUP(I3037,kgList,K3037,FALSE),1)))</f>
        <v/>
      </c>
      <c r="M3037" s="41" t="str">
        <f t="shared" ref="M3037:M3100" si="466">IF(L3037="","",IF(COUNTA(I3037:J3037)&gt;1,"Edible or Inedible",IF(COUNTA(I3037)=1,L3037*1,IF(COUNTA(J3037)=1,L3037*1,"ERROR"))))</f>
        <v/>
      </c>
      <c r="N3037" s="22" t="str">
        <f t="shared" si="463"/>
        <v xml:space="preserve"> </v>
      </c>
      <c r="O3037" s="22" t="str">
        <f t="shared" si="462"/>
        <v/>
      </c>
      <c r="P3037" s="22" t="str">
        <f t="shared" si="464"/>
        <v/>
      </c>
      <c r="Q3037" s="22" t="str">
        <f t="shared" si="461"/>
        <v>D2</v>
      </c>
    </row>
    <row r="3038" spans="1:17" x14ac:dyDescent="0.25">
      <c r="A3038" s="125" t="str">
        <f t="shared" si="458"/>
        <v/>
      </c>
      <c r="B3038" s="123" t="str">
        <f t="shared" si="459"/>
        <v/>
      </c>
      <c r="C3038" s="125" t="str">
        <f t="shared" si="460"/>
        <v/>
      </c>
      <c r="D3038" s="42"/>
      <c r="E3038" s="23" t="str">
        <f>IF(D3038="","",VLOOKUP(D3038,MASTERLIST!$A:$E,3,FALSE))</f>
        <v/>
      </c>
      <c r="F3038" s="23" t="str">
        <f>IF(D3038="","",VLOOKUP(D3038,MASTERLIST!$A:$E,4,FALSE))</f>
        <v/>
      </c>
      <c r="G3038" s="23" t="str">
        <f>IF(D3038="","",VLOOKUP(D3038,MASTERLIST!$A:$E,5,FALSE))</f>
        <v/>
      </c>
      <c r="H3038" s="23" t="str">
        <f>IF(D3038="","",VLOOKUP(D3038,MASTERLIST!$A:$E,2,FALSE))</f>
        <v/>
      </c>
      <c r="I3038" s="42"/>
      <c r="J3038" s="42"/>
      <c r="K3038" s="42"/>
      <c r="L3038" s="41" t="str">
        <f t="shared" si="465"/>
        <v/>
      </c>
      <c r="M3038" s="41" t="str">
        <f t="shared" si="466"/>
        <v/>
      </c>
      <c r="N3038" s="22" t="str">
        <f t="shared" si="463"/>
        <v xml:space="preserve"> </v>
      </c>
      <c r="O3038" s="22" t="str">
        <f t="shared" si="462"/>
        <v/>
      </c>
      <c r="P3038" s="22" t="str">
        <f t="shared" si="464"/>
        <v/>
      </c>
      <c r="Q3038" s="22" t="str">
        <f t="shared" si="461"/>
        <v>D2</v>
      </c>
    </row>
    <row r="3039" spans="1:17" x14ac:dyDescent="0.25">
      <c r="A3039" s="125" t="str">
        <f t="shared" si="458"/>
        <v/>
      </c>
      <c r="B3039" s="123" t="str">
        <f t="shared" si="459"/>
        <v/>
      </c>
      <c r="C3039" s="125" t="str">
        <f t="shared" si="460"/>
        <v/>
      </c>
      <c r="D3039" s="42"/>
      <c r="E3039" s="23" t="str">
        <f>IF(D3039="","",VLOOKUP(D3039,MASTERLIST!$A:$E,3,FALSE))</f>
        <v/>
      </c>
      <c r="F3039" s="23" t="str">
        <f>IF(D3039="","",VLOOKUP(D3039,MASTERLIST!$A:$E,4,FALSE))</f>
        <v/>
      </c>
      <c r="G3039" s="23" t="str">
        <f>IF(D3039="","",VLOOKUP(D3039,MASTERLIST!$A:$E,5,FALSE))</f>
        <v/>
      </c>
      <c r="H3039" s="23" t="str">
        <f>IF(D3039="","",VLOOKUP(D3039,MASTERLIST!$A:$E,2,FALSE))</f>
        <v/>
      </c>
      <c r="I3039" s="42"/>
      <c r="J3039" s="42"/>
      <c r="K3039" s="42"/>
      <c r="L3039" s="41" t="str">
        <f t="shared" si="465"/>
        <v/>
      </c>
      <c r="M3039" s="41" t="str">
        <f t="shared" si="466"/>
        <v/>
      </c>
      <c r="N3039" s="22" t="str">
        <f t="shared" si="463"/>
        <v xml:space="preserve"> </v>
      </c>
      <c r="O3039" s="22" t="str">
        <f t="shared" si="462"/>
        <v/>
      </c>
      <c r="P3039" s="22" t="str">
        <f t="shared" si="464"/>
        <v/>
      </c>
      <c r="Q3039" s="22" t="str">
        <f t="shared" si="461"/>
        <v>D2</v>
      </c>
    </row>
    <row r="3040" spans="1:17" x14ac:dyDescent="0.25">
      <c r="A3040" s="125" t="str">
        <f t="shared" si="458"/>
        <v/>
      </c>
      <c r="B3040" s="123" t="str">
        <f t="shared" si="459"/>
        <v/>
      </c>
      <c r="C3040" s="125" t="str">
        <f t="shared" si="460"/>
        <v/>
      </c>
      <c r="D3040" s="42"/>
      <c r="E3040" s="23" t="str">
        <f>IF(D3040="","",VLOOKUP(D3040,MASTERLIST!$A:$E,3,FALSE))</f>
        <v/>
      </c>
      <c r="F3040" s="23" t="str">
        <f>IF(D3040="","",VLOOKUP(D3040,MASTERLIST!$A:$E,4,FALSE))</f>
        <v/>
      </c>
      <c r="G3040" s="23" t="str">
        <f>IF(D3040="","",VLOOKUP(D3040,MASTERLIST!$A:$E,5,FALSE))</f>
        <v/>
      </c>
      <c r="H3040" s="23" t="str">
        <f>IF(D3040="","",VLOOKUP(D3040,MASTERLIST!$A:$E,2,FALSE))</f>
        <v/>
      </c>
      <c r="I3040" s="42"/>
      <c r="J3040" s="42"/>
      <c r="K3040" s="42"/>
      <c r="L3040" s="41" t="str">
        <f t="shared" si="465"/>
        <v/>
      </c>
      <c r="M3040" s="41" t="str">
        <f t="shared" si="466"/>
        <v/>
      </c>
      <c r="N3040" s="22" t="str">
        <f t="shared" si="463"/>
        <v xml:space="preserve"> </v>
      </c>
      <c r="O3040" s="22" t="str">
        <f t="shared" si="462"/>
        <v/>
      </c>
      <c r="P3040" s="22" t="str">
        <f t="shared" si="464"/>
        <v/>
      </c>
      <c r="Q3040" s="22" t="str">
        <f t="shared" si="461"/>
        <v>D2</v>
      </c>
    </row>
    <row r="3041" spans="1:17" x14ac:dyDescent="0.25">
      <c r="A3041" s="125" t="str">
        <f t="shared" si="458"/>
        <v/>
      </c>
      <c r="B3041" s="123" t="str">
        <f t="shared" si="459"/>
        <v/>
      </c>
      <c r="C3041" s="125" t="str">
        <f t="shared" si="460"/>
        <v/>
      </c>
      <c r="D3041" s="42"/>
      <c r="E3041" s="23" t="str">
        <f>IF(D3041="","",VLOOKUP(D3041,MASTERLIST!$A:$E,3,FALSE))</f>
        <v/>
      </c>
      <c r="F3041" s="23" t="str">
        <f>IF(D3041="","",VLOOKUP(D3041,MASTERLIST!$A:$E,4,FALSE))</f>
        <v/>
      </c>
      <c r="G3041" s="23" t="str">
        <f>IF(D3041="","",VLOOKUP(D3041,MASTERLIST!$A:$E,5,FALSE))</f>
        <v/>
      </c>
      <c r="H3041" s="23" t="str">
        <f>IF(D3041="","",VLOOKUP(D3041,MASTERLIST!$A:$E,2,FALSE))</f>
        <v/>
      </c>
      <c r="I3041" s="42"/>
      <c r="J3041" s="42"/>
      <c r="K3041" s="42"/>
      <c r="L3041" s="41" t="str">
        <f t="shared" si="465"/>
        <v/>
      </c>
      <c r="M3041" s="41" t="str">
        <f t="shared" si="466"/>
        <v/>
      </c>
      <c r="N3041" s="22" t="str">
        <f t="shared" si="463"/>
        <v xml:space="preserve"> </v>
      </c>
      <c r="O3041" s="22" t="str">
        <f t="shared" si="462"/>
        <v/>
      </c>
      <c r="P3041" s="22" t="str">
        <f t="shared" si="464"/>
        <v/>
      </c>
      <c r="Q3041" s="22" t="str">
        <f t="shared" si="461"/>
        <v>D2</v>
      </c>
    </row>
    <row r="3042" spans="1:17" x14ac:dyDescent="0.25">
      <c r="A3042" s="125" t="str">
        <f t="shared" si="458"/>
        <v/>
      </c>
      <c r="B3042" s="123" t="str">
        <f t="shared" si="459"/>
        <v/>
      </c>
      <c r="C3042" s="125" t="str">
        <f t="shared" si="460"/>
        <v/>
      </c>
      <c r="D3042" s="42"/>
      <c r="E3042" s="23" t="str">
        <f>IF(D3042="","",VLOOKUP(D3042,MASTERLIST!$A:$E,3,FALSE))</f>
        <v/>
      </c>
      <c r="F3042" s="23" t="str">
        <f>IF(D3042="","",VLOOKUP(D3042,MASTERLIST!$A:$E,4,FALSE))</f>
        <v/>
      </c>
      <c r="G3042" s="23" t="str">
        <f>IF(D3042="","",VLOOKUP(D3042,MASTERLIST!$A:$E,5,FALSE))</f>
        <v/>
      </c>
      <c r="H3042" s="23" t="str">
        <f>IF(D3042="","",VLOOKUP(D3042,MASTERLIST!$A:$E,2,FALSE))</f>
        <v/>
      </c>
      <c r="I3042" s="42"/>
      <c r="J3042" s="42"/>
      <c r="K3042" s="42"/>
      <c r="L3042" s="41" t="str">
        <f t="shared" si="465"/>
        <v/>
      </c>
      <c r="M3042" s="41" t="str">
        <f t="shared" si="466"/>
        <v/>
      </c>
      <c r="N3042" s="22" t="str">
        <f t="shared" si="463"/>
        <v xml:space="preserve"> </v>
      </c>
      <c r="O3042" s="22" t="str">
        <f t="shared" si="462"/>
        <v/>
      </c>
      <c r="P3042" s="22" t="str">
        <f t="shared" si="464"/>
        <v/>
      </c>
      <c r="Q3042" s="22" t="str">
        <f t="shared" si="461"/>
        <v>D2</v>
      </c>
    </row>
    <row r="3043" spans="1:17" x14ac:dyDescent="0.25">
      <c r="A3043" s="125" t="str">
        <f t="shared" si="458"/>
        <v/>
      </c>
      <c r="B3043" s="123" t="str">
        <f t="shared" si="459"/>
        <v/>
      </c>
      <c r="C3043" s="125" t="str">
        <f t="shared" si="460"/>
        <v/>
      </c>
      <c r="D3043" s="42"/>
      <c r="E3043" s="23" t="str">
        <f>IF(D3043="","",VLOOKUP(D3043,MASTERLIST!$A:$E,3,FALSE))</f>
        <v/>
      </c>
      <c r="F3043" s="23" t="str">
        <f>IF(D3043="","",VLOOKUP(D3043,MASTERLIST!$A:$E,4,FALSE))</f>
        <v/>
      </c>
      <c r="G3043" s="23" t="str">
        <f>IF(D3043="","",VLOOKUP(D3043,MASTERLIST!$A:$E,5,FALSE))</f>
        <v/>
      </c>
      <c r="H3043" s="23" t="str">
        <f>IF(D3043="","",VLOOKUP(D3043,MASTERLIST!$A:$E,2,FALSE))</f>
        <v/>
      </c>
      <c r="I3043" s="42"/>
      <c r="J3043" s="42"/>
      <c r="K3043" s="42"/>
      <c r="L3043" s="41" t="str">
        <f t="shared" si="465"/>
        <v/>
      </c>
      <c r="M3043" s="41" t="str">
        <f t="shared" si="466"/>
        <v/>
      </c>
      <c r="N3043" s="22" t="str">
        <f t="shared" si="463"/>
        <v xml:space="preserve"> </v>
      </c>
      <c r="O3043" s="22" t="str">
        <f t="shared" si="462"/>
        <v/>
      </c>
      <c r="P3043" s="22" t="str">
        <f t="shared" si="464"/>
        <v/>
      </c>
      <c r="Q3043" s="22" t="str">
        <f t="shared" si="461"/>
        <v>D2</v>
      </c>
    </row>
    <row r="3044" spans="1:17" x14ac:dyDescent="0.25">
      <c r="A3044" s="125" t="str">
        <f t="shared" ref="A3044:A3107" si="467">IF(D3044="","",A3043)</f>
        <v/>
      </c>
      <c r="B3044" s="123" t="str">
        <f t="shared" ref="B3044:B3107" si="468">IF(D3044="","",B3043)</f>
        <v/>
      </c>
      <c r="C3044" s="125" t="str">
        <f t="shared" ref="C3044:C3107" si="469">IF(D3044="","",C3043)</f>
        <v/>
      </c>
      <c r="D3044" s="42"/>
      <c r="E3044" s="23" t="str">
        <f>IF(D3044="","",VLOOKUP(D3044,MASTERLIST!$A:$E,3,FALSE))</f>
        <v/>
      </c>
      <c r="F3044" s="23" t="str">
        <f>IF(D3044="","",VLOOKUP(D3044,MASTERLIST!$A:$E,4,FALSE))</f>
        <v/>
      </c>
      <c r="G3044" s="23" t="str">
        <f>IF(D3044="","",VLOOKUP(D3044,MASTERLIST!$A:$E,5,FALSE))</f>
        <v/>
      </c>
      <c r="H3044" s="23" t="str">
        <f>IF(D3044="","",VLOOKUP(D3044,MASTERLIST!$A:$E,2,FALSE))</f>
        <v/>
      </c>
      <c r="I3044" s="42"/>
      <c r="J3044" s="42"/>
      <c r="K3044" s="42"/>
      <c r="L3044" s="41" t="str">
        <f t="shared" si="465"/>
        <v/>
      </c>
      <c r="M3044" s="41" t="str">
        <f t="shared" si="466"/>
        <v/>
      </c>
      <c r="N3044" s="22" t="str">
        <f t="shared" si="463"/>
        <v xml:space="preserve"> </v>
      </c>
      <c r="O3044" s="22" t="str">
        <f t="shared" si="462"/>
        <v/>
      </c>
      <c r="P3044" s="22" t="str">
        <f t="shared" si="464"/>
        <v/>
      </c>
      <c r="Q3044" s="22" t="str">
        <f t="shared" si="461"/>
        <v>D2</v>
      </c>
    </row>
    <row r="3045" spans="1:17" x14ac:dyDescent="0.25">
      <c r="A3045" s="125" t="str">
        <f t="shared" si="467"/>
        <v/>
      </c>
      <c r="B3045" s="123" t="str">
        <f t="shared" si="468"/>
        <v/>
      </c>
      <c r="C3045" s="125" t="str">
        <f t="shared" si="469"/>
        <v/>
      </c>
      <c r="D3045" s="42"/>
      <c r="E3045" s="23" t="str">
        <f>IF(D3045="","",VLOOKUP(D3045,MASTERLIST!$A:$E,3,FALSE))</f>
        <v/>
      </c>
      <c r="F3045" s="23" t="str">
        <f>IF(D3045="","",VLOOKUP(D3045,MASTERLIST!$A:$E,4,FALSE))</f>
        <v/>
      </c>
      <c r="G3045" s="23" t="str">
        <f>IF(D3045="","",VLOOKUP(D3045,MASTERLIST!$A:$E,5,FALSE))</f>
        <v/>
      </c>
      <c r="H3045" s="23" t="str">
        <f>IF(D3045="","",VLOOKUP(D3045,MASTERLIST!$A:$E,2,FALSE))</f>
        <v/>
      </c>
      <c r="I3045" s="42"/>
      <c r="J3045" s="42"/>
      <c r="K3045" s="42"/>
      <c r="L3045" s="41" t="str">
        <f t="shared" si="465"/>
        <v/>
      </c>
      <c r="M3045" s="41" t="str">
        <f t="shared" si="466"/>
        <v/>
      </c>
      <c r="N3045" s="22" t="str">
        <f t="shared" si="463"/>
        <v xml:space="preserve"> </v>
      </c>
      <c r="O3045" s="22" t="str">
        <f t="shared" si="462"/>
        <v/>
      </c>
      <c r="P3045" s="22" t="str">
        <f t="shared" si="464"/>
        <v/>
      </c>
      <c r="Q3045" s="22" t="str">
        <f t="shared" si="461"/>
        <v>D2</v>
      </c>
    </row>
    <row r="3046" spans="1:17" x14ac:dyDescent="0.25">
      <c r="A3046" s="125" t="str">
        <f t="shared" si="467"/>
        <v/>
      </c>
      <c r="B3046" s="123" t="str">
        <f t="shared" si="468"/>
        <v/>
      </c>
      <c r="C3046" s="125" t="str">
        <f t="shared" si="469"/>
        <v/>
      </c>
      <c r="D3046" s="42"/>
      <c r="E3046" s="23" t="str">
        <f>IF(D3046="","",VLOOKUP(D3046,MASTERLIST!$A:$E,3,FALSE))</f>
        <v/>
      </c>
      <c r="F3046" s="23" t="str">
        <f>IF(D3046="","",VLOOKUP(D3046,MASTERLIST!$A:$E,4,FALSE))</f>
        <v/>
      </c>
      <c r="G3046" s="23" t="str">
        <f>IF(D3046="","",VLOOKUP(D3046,MASTERLIST!$A:$E,5,FALSE))</f>
        <v/>
      </c>
      <c r="H3046" s="23" t="str">
        <f>IF(D3046="","",VLOOKUP(D3046,MASTERLIST!$A:$E,2,FALSE))</f>
        <v/>
      </c>
      <c r="I3046" s="42"/>
      <c r="J3046" s="42"/>
      <c r="K3046" s="42"/>
      <c r="L3046" s="41" t="str">
        <f t="shared" si="465"/>
        <v/>
      </c>
      <c r="M3046" s="41" t="str">
        <f t="shared" si="466"/>
        <v/>
      </c>
      <c r="N3046" s="22" t="str">
        <f t="shared" si="463"/>
        <v xml:space="preserve"> </v>
      </c>
      <c r="O3046" s="22" t="str">
        <f t="shared" si="462"/>
        <v/>
      </c>
      <c r="P3046" s="22" t="str">
        <f t="shared" si="464"/>
        <v/>
      </c>
      <c r="Q3046" s="22" t="str">
        <f t="shared" si="461"/>
        <v>D2</v>
      </c>
    </row>
    <row r="3047" spans="1:17" x14ac:dyDescent="0.25">
      <c r="A3047" s="125" t="str">
        <f t="shared" si="467"/>
        <v/>
      </c>
      <c r="B3047" s="123" t="str">
        <f t="shared" si="468"/>
        <v/>
      </c>
      <c r="C3047" s="125" t="str">
        <f t="shared" si="469"/>
        <v/>
      </c>
      <c r="D3047" s="42"/>
      <c r="E3047" s="23" t="str">
        <f>IF(D3047="","",VLOOKUP(D3047,MASTERLIST!$A:$E,3,FALSE))</f>
        <v/>
      </c>
      <c r="F3047" s="23" t="str">
        <f>IF(D3047="","",VLOOKUP(D3047,MASTERLIST!$A:$E,4,FALSE))</f>
        <v/>
      </c>
      <c r="G3047" s="23" t="str">
        <f>IF(D3047="","",VLOOKUP(D3047,MASTERLIST!$A:$E,5,FALSE))</f>
        <v/>
      </c>
      <c r="H3047" s="23" t="str">
        <f>IF(D3047="","",VLOOKUP(D3047,MASTERLIST!$A:$E,2,FALSE))</f>
        <v/>
      </c>
      <c r="I3047" s="42"/>
      <c r="J3047" s="42"/>
      <c r="K3047" s="42"/>
      <c r="L3047" s="41" t="str">
        <f t="shared" si="465"/>
        <v/>
      </c>
      <c r="M3047" s="41" t="str">
        <f t="shared" si="466"/>
        <v/>
      </c>
      <c r="N3047" s="22" t="str">
        <f t="shared" si="463"/>
        <v xml:space="preserve"> </v>
      </c>
      <c r="O3047" s="22" t="str">
        <f t="shared" si="462"/>
        <v/>
      </c>
      <c r="P3047" s="22" t="str">
        <f t="shared" si="464"/>
        <v/>
      </c>
      <c r="Q3047" s="22" t="str">
        <f t="shared" si="461"/>
        <v>D2</v>
      </c>
    </row>
    <row r="3048" spans="1:17" x14ac:dyDescent="0.25">
      <c r="A3048" s="125" t="str">
        <f t="shared" si="467"/>
        <v/>
      </c>
      <c r="B3048" s="123" t="str">
        <f t="shared" si="468"/>
        <v/>
      </c>
      <c r="C3048" s="125" t="str">
        <f t="shared" si="469"/>
        <v/>
      </c>
      <c r="D3048" s="42"/>
      <c r="E3048" s="23" t="str">
        <f>IF(D3048="","",VLOOKUP(D3048,MASTERLIST!$A:$E,3,FALSE))</f>
        <v/>
      </c>
      <c r="F3048" s="23" t="str">
        <f>IF(D3048="","",VLOOKUP(D3048,MASTERLIST!$A:$E,4,FALSE))</f>
        <v/>
      </c>
      <c r="G3048" s="23" t="str">
        <f>IF(D3048="","",VLOOKUP(D3048,MASTERLIST!$A:$E,5,FALSE))</f>
        <v/>
      </c>
      <c r="H3048" s="23" t="str">
        <f>IF(D3048="","",VLOOKUP(D3048,MASTERLIST!$A:$E,2,FALSE))</f>
        <v/>
      </c>
      <c r="I3048" s="42"/>
      <c r="J3048" s="42"/>
      <c r="K3048" s="42"/>
      <c r="L3048" s="41" t="str">
        <f t="shared" si="465"/>
        <v/>
      </c>
      <c r="M3048" s="41" t="str">
        <f t="shared" si="466"/>
        <v/>
      </c>
      <c r="N3048" s="22" t="str">
        <f t="shared" si="463"/>
        <v xml:space="preserve"> </v>
      </c>
      <c r="O3048" s="22" t="str">
        <f t="shared" si="462"/>
        <v/>
      </c>
      <c r="P3048" s="22" t="str">
        <f t="shared" si="464"/>
        <v/>
      </c>
      <c r="Q3048" s="22" t="str">
        <f t="shared" si="461"/>
        <v>D2</v>
      </c>
    </row>
    <row r="3049" spans="1:17" x14ac:dyDescent="0.25">
      <c r="A3049" s="125" t="str">
        <f t="shared" si="467"/>
        <v/>
      </c>
      <c r="B3049" s="123" t="str">
        <f t="shared" si="468"/>
        <v/>
      </c>
      <c r="C3049" s="125" t="str">
        <f t="shared" si="469"/>
        <v/>
      </c>
      <c r="D3049" s="42"/>
      <c r="E3049" s="23" t="str">
        <f>IF(D3049="","",VLOOKUP(D3049,MASTERLIST!$A:$E,3,FALSE))</f>
        <v/>
      </c>
      <c r="F3049" s="23" t="str">
        <f>IF(D3049="","",VLOOKUP(D3049,MASTERLIST!$A:$E,4,FALSE))</f>
        <v/>
      </c>
      <c r="G3049" s="23" t="str">
        <f>IF(D3049="","",VLOOKUP(D3049,MASTERLIST!$A:$E,5,FALSE))</f>
        <v/>
      </c>
      <c r="H3049" s="23" t="str">
        <f>IF(D3049="","",VLOOKUP(D3049,MASTERLIST!$A:$E,2,FALSE))</f>
        <v/>
      </c>
      <c r="I3049" s="42"/>
      <c r="J3049" s="42"/>
      <c r="K3049" s="42"/>
      <c r="L3049" s="41" t="str">
        <f t="shared" si="465"/>
        <v/>
      </c>
      <c r="M3049" s="41" t="str">
        <f t="shared" si="466"/>
        <v/>
      </c>
      <c r="N3049" s="22" t="str">
        <f t="shared" si="463"/>
        <v xml:space="preserve"> </v>
      </c>
      <c r="O3049" s="22" t="str">
        <f t="shared" si="462"/>
        <v/>
      </c>
      <c r="P3049" s="22" t="str">
        <f t="shared" si="464"/>
        <v/>
      </c>
      <c r="Q3049" s="22" t="str">
        <f t="shared" si="461"/>
        <v>D2</v>
      </c>
    </row>
    <row r="3050" spans="1:17" x14ac:dyDescent="0.25">
      <c r="A3050" s="125" t="str">
        <f t="shared" si="467"/>
        <v/>
      </c>
      <c r="B3050" s="123" t="str">
        <f t="shared" si="468"/>
        <v/>
      </c>
      <c r="C3050" s="125" t="str">
        <f t="shared" si="469"/>
        <v/>
      </c>
      <c r="D3050" s="42"/>
      <c r="E3050" s="23" t="str">
        <f>IF(D3050="","",VLOOKUP(D3050,MASTERLIST!$A:$E,3,FALSE))</f>
        <v/>
      </c>
      <c r="F3050" s="23" t="str">
        <f>IF(D3050="","",VLOOKUP(D3050,MASTERLIST!$A:$E,4,FALSE))</f>
        <v/>
      </c>
      <c r="G3050" s="23" t="str">
        <f>IF(D3050="","",VLOOKUP(D3050,MASTERLIST!$A:$E,5,FALSE))</f>
        <v/>
      </c>
      <c r="H3050" s="23" t="str">
        <f>IF(D3050="","",VLOOKUP(D3050,MASTERLIST!$A:$E,2,FALSE))</f>
        <v/>
      </c>
      <c r="I3050" s="42"/>
      <c r="J3050" s="42"/>
      <c r="K3050" s="42"/>
      <c r="L3050" s="41" t="str">
        <f t="shared" si="465"/>
        <v/>
      </c>
      <c r="M3050" s="41" t="str">
        <f t="shared" si="466"/>
        <v/>
      </c>
      <c r="N3050" s="22" t="str">
        <f t="shared" si="463"/>
        <v xml:space="preserve"> </v>
      </c>
      <c r="O3050" s="22" t="str">
        <f t="shared" si="462"/>
        <v/>
      </c>
      <c r="P3050" s="22" t="str">
        <f t="shared" si="464"/>
        <v/>
      </c>
      <c r="Q3050" s="22" t="str">
        <f t="shared" si="461"/>
        <v>D2</v>
      </c>
    </row>
    <row r="3051" spans="1:17" x14ac:dyDescent="0.25">
      <c r="A3051" s="125" t="str">
        <f t="shared" si="467"/>
        <v/>
      </c>
      <c r="B3051" s="123" t="str">
        <f t="shared" si="468"/>
        <v/>
      </c>
      <c r="C3051" s="125" t="str">
        <f t="shared" si="469"/>
        <v/>
      </c>
      <c r="D3051" s="42"/>
      <c r="E3051" s="23" t="str">
        <f>IF(D3051="","",VLOOKUP(D3051,MASTERLIST!$A:$E,3,FALSE))</f>
        <v/>
      </c>
      <c r="F3051" s="23" t="str">
        <f>IF(D3051="","",VLOOKUP(D3051,MASTERLIST!$A:$E,4,FALSE))</f>
        <v/>
      </c>
      <c r="G3051" s="23" t="str">
        <f>IF(D3051="","",VLOOKUP(D3051,MASTERLIST!$A:$E,5,FALSE))</f>
        <v/>
      </c>
      <c r="H3051" s="23" t="str">
        <f>IF(D3051="","",VLOOKUP(D3051,MASTERLIST!$A:$E,2,FALSE))</f>
        <v/>
      </c>
      <c r="I3051" s="42"/>
      <c r="J3051" s="42"/>
      <c r="K3051" s="42"/>
      <c r="L3051" s="41" t="str">
        <f t="shared" si="465"/>
        <v/>
      </c>
      <c r="M3051" s="41" t="str">
        <f t="shared" si="466"/>
        <v/>
      </c>
      <c r="N3051" s="22" t="str">
        <f t="shared" si="463"/>
        <v xml:space="preserve"> </v>
      </c>
      <c r="O3051" s="22" t="str">
        <f t="shared" si="462"/>
        <v/>
      </c>
      <c r="P3051" s="22" t="str">
        <f t="shared" si="464"/>
        <v/>
      </c>
      <c r="Q3051" s="22" t="str">
        <f t="shared" si="461"/>
        <v>D2</v>
      </c>
    </row>
    <row r="3052" spans="1:17" x14ac:dyDescent="0.25">
      <c r="A3052" s="125" t="str">
        <f t="shared" si="467"/>
        <v/>
      </c>
      <c r="B3052" s="123" t="str">
        <f t="shared" si="468"/>
        <v/>
      </c>
      <c r="C3052" s="125" t="str">
        <f t="shared" si="469"/>
        <v/>
      </c>
      <c r="D3052" s="42"/>
      <c r="E3052" s="23" t="str">
        <f>IF(D3052="","",VLOOKUP(D3052,MASTERLIST!$A:$E,3,FALSE))</f>
        <v/>
      </c>
      <c r="F3052" s="23" t="str">
        <f>IF(D3052="","",VLOOKUP(D3052,MASTERLIST!$A:$E,4,FALSE))</f>
        <v/>
      </c>
      <c r="G3052" s="23" t="str">
        <f>IF(D3052="","",VLOOKUP(D3052,MASTERLIST!$A:$E,5,FALSE))</f>
        <v/>
      </c>
      <c r="H3052" s="23" t="str">
        <f>IF(D3052="","",VLOOKUP(D3052,MASTERLIST!$A:$E,2,FALSE))</f>
        <v/>
      </c>
      <c r="I3052" s="42"/>
      <c r="J3052" s="42"/>
      <c r="K3052" s="42"/>
      <c r="L3052" s="41" t="str">
        <f t="shared" si="465"/>
        <v/>
      </c>
      <c r="M3052" s="41" t="str">
        <f t="shared" si="466"/>
        <v/>
      </c>
      <c r="N3052" s="22" t="str">
        <f t="shared" si="463"/>
        <v xml:space="preserve"> </v>
      </c>
      <c r="O3052" s="22" t="str">
        <f t="shared" si="462"/>
        <v/>
      </c>
      <c r="P3052" s="22" t="str">
        <f t="shared" si="464"/>
        <v/>
      </c>
      <c r="Q3052" s="22" t="str">
        <f t="shared" si="461"/>
        <v>D2</v>
      </c>
    </row>
    <row r="3053" spans="1:17" x14ac:dyDescent="0.25">
      <c r="A3053" s="125" t="str">
        <f t="shared" si="467"/>
        <v/>
      </c>
      <c r="B3053" s="123" t="str">
        <f t="shared" si="468"/>
        <v/>
      </c>
      <c r="C3053" s="125" t="str">
        <f t="shared" si="469"/>
        <v/>
      </c>
      <c r="D3053" s="42"/>
      <c r="E3053" s="23" t="str">
        <f>IF(D3053="","",VLOOKUP(D3053,MASTERLIST!$A:$E,3,FALSE))</f>
        <v/>
      </c>
      <c r="F3053" s="23" t="str">
        <f>IF(D3053="","",VLOOKUP(D3053,MASTERLIST!$A:$E,4,FALSE))</f>
        <v/>
      </c>
      <c r="G3053" s="23" t="str">
        <f>IF(D3053="","",VLOOKUP(D3053,MASTERLIST!$A:$E,5,FALSE))</f>
        <v/>
      </c>
      <c r="H3053" s="23" t="str">
        <f>IF(D3053="","",VLOOKUP(D3053,MASTERLIST!$A:$E,2,FALSE))</f>
        <v/>
      </c>
      <c r="I3053" s="42"/>
      <c r="J3053" s="42"/>
      <c r="K3053" s="42"/>
      <c r="L3053" s="41" t="str">
        <f t="shared" si="465"/>
        <v/>
      </c>
      <c r="M3053" s="41" t="str">
        <f t="shared" si="466"/>
        <v/>
      </c>
      <c r="N3053" s="22" t="str">
        <f t="shared" si="463"/>
        <v xml:space="preserve"> </v>
      </c>
      <c r="O3053" s="22" t="str">
        <f t="shared" si="462"/>
        <v/>
      </c>
      <c r="P3053" s="22" t="str">
        <f t="shared" si="464"/>
        <v/>
      </c>
      <c r="Q3053" s="22" t="str">
        <f t="shared" si="461"/>
        <v>D2</v>
      </c>
    </row>
    <row r="3054" spans="1:17" x14ac:dyDescent="0.25">
      <c r="A3054" s="125" t="str">
        <f t="shared" si="467"/>
        <v/>
      </c>
      <c r="B3054" s="123" t="str">
        <f t="shared" si="468"/>
        <v/>
      </c>
      <c r="C3054" s="125" t="str">
        <f t="shared" si="469"/>
        <v/>
      </c>
      <c r="D3054" s="42"/>
      <c r="E3054" s="23" t="str">
        <f>IF(D3054="","",VLOOKUP(D3054,MASTERLIST!$A:$E,3,FALSE))</f>
        <v/>
      </c>
      <c r="F3054" s="23" t="str">
        <f>IF(D3054="","",VLOOKUP(D3054,MASTERLIST!$A:$E,4,FALSE))</f>
        <v/>
      </c>
      <c r="G3054" s="23" t="str">
        <f>IF(D3054="","",VLOOKUP(D3054,MASTERLIST!$A:$E,5,FALSE))</f>
        <v/>
      </c>
      <c r="H3054" s="23" t="str">
        <f>IF(D3054="","",VLOOKUP(D3054,MASTERLIST!$A:$E,2,FALSE))</f>
        <v/>
      </c>
      <c r="I3054" s="42"/>
      <c r="J3054" s="42"/>
      <c r="K3054" s="42"/>
      <c r="L3054" s="41" t="str">
        <f t="shared" si="465"/>
        <v/>
      </c>
      <c r="M3054" s="41" t="str">
        <f t="shared" si="466"/>
        <v/>
      </c>
      <c r="N3054" s="22" t="str">
        <f t="shared" si="463"/>
        <v xml:space="preserve"> </v>
      </c>
      <c r="O3054" s="22" t="str">
        <f t="shared" si="462"/>
        <v/>
      </c>
      <c r="P3054" s="22" t="str">
        <f t="shared" si="464"/>
        <v/>
      </c>
      <c r="Q3054" s="22" t="str">
        <f t="shared" si="461"/>
        <v>D2</v>
      </c>
    </row>
    <row r="3055" spans="1:17" x14ac:dyDescent="0.25">
      <c r="A3055" s="125" t="str">
        <f t="shared" si="467"/>
        <v/>
      </c>
      <c r="B3055" s="123" t="str">
        <f t="shared" si="468"/>
        <v/>
      </c>
      <c r="C3055" s="125" t="str">
        <f t="shared" si="469"/>
        <v/>
      </c>
      <c r="D3055" s="42"/>
      <c r="E3055" s="23" t="str">
        <f>IF(D3055="","",VLOOKUP(D3055,MASTERLIST!$A:$E,3,FALSE))</f>
        <v/>
      </c>
      <c r="F3055" s="23" t="str">
        <f>IF(D3055="","",VLOOKUP(D3055,MASTERLIST!$A:$E,4,FALSE))</f>
        <v/>
      </c>
      <c r="G3055" s="23" t="str">
        <f>IF(D3055="","",VLOOKUP(D3055,MASTERLIST!$A:$E,5,FALSE))</f>
        <v/>
      </c>
      <c r="H3055" s="23" t="str">
        <f>IF(D3055="","",VLOOKUP(D3055,MASTERLIST!$A:$E,2,FALSE))</f>
        <v/>
      </c>
      <c r="I3055" s="42"/>
      <c r="J3055" s="42"/>
      <c r="K3055" s="42"/>
      <c r="L3055" s="41" t="str">
        <f t="shared" si="465"/>
        <v/>
      </c>
      <c r="M3055" s="41" t="str">
        <f t="shared" si="466"/>
        <v/>
      </c>
      <c r="N3055" s="22" t="str">
        <f t="shared" si="463"/>
        <v xml:space="preserve"> </v>
      </c>
      <c r="O3055" s="22" t="str">
        <f t="shared" si="462"/>
        <v/>
      </c>
      <c r="P3055" s="22" t="str">
        <f t="shared" si="464"/>
        <v/>
      </c>
      <c r="Q3055" s="22" t="str">
        <f t="shared" si="461"/>
        <v>D2</v>
      </c>
    </row>
    <row r="3056" spans="1:17" x14ac:dyDescent="0.25">
      <c r="A3056" s="125" t="str">
        <f t="shared" si="467"/>
        <v/>
      </c>
      <c r="B3056" s="123" t="str">
        <f t="shared" si="468"/>
        <v/>
      </c>
      <c r="C3056" s="125" t="str">
        <f t="shared" si="469"/>
        <v/>
      </c>
      <c r="D3056" s="42"/>
      <c r="E3056" s="23" t="str">
        <f>IF(D3056="","",VLOOKUP(D3056,MASTERLIST!$A:$E,3,FALSE))</f>
        <v/>
      </c>
      <c r="F3056" s="23" t="str">
        <f>IF(D3056="","",VLOOKUP(D3056,MASTERLIST!$A:$E,4,FALSE))</f>
        <v/>
      </c>
      <c r="G3056" s="23" t="str">
        <f>IF(D3056="","",VLOOKUP(D3056,MASTERLIST!$A:$E,5,FALSE))</f>
        <v/>
      </c>
      <c r="H3056" s="23" t="str">
        <f>IF(D3056="","",VLOOKUP(D3056,MASTERLIST!$A:$E,2,FALSE))</f>
        <v/>
      </c>
      <c r="I3056" s="42"/>
      <c r="J3056" s="42"/>
      <c r="K3056" s="42"/>
      <c r="L3056" s="41" t="str">
        <f t="shared" si="465"/>
        <v/>
      </c>
      <c r="M3056" s="41" t="str">
        <f t="shared" si="466"/>
        <v/>
      </c>
      <c r="N3056" s="22" t="str">
        <f t="shared" si="463"/>
        <v xml:space="preserve"> </v>
      </c>
      <c r="O3056" s="22" t="str">
        <f t="shared" si="462"/>
        <v/>
      </c>
      <c r="P3056" s="22" t="str">
        <f t="shared" si="464"/>
        <v/>
      </c>
      <c r="Q3056" s="22" t="str">
        <f t="shared" si="461"/>
        <v>D2</v>
      </c>
    </row>
    <row r="3057" spans="1:17" x14ac:dyDescent="0.25">
      <c r="A3057" s="125" t="str">
        <f t="shared" si="467"/>
        <v/>
      </c>
      <c r="B3057" s="123" t="str">
        <f t="shared" si="468"/>
        <v/>
      </c>
      <c r="C3057" s="125" t="str">
        <f t="shared" si="469"/>
        <v/>
      </c>
      <c r="D3057" s="42"/>
      <c r="E3057" s="23" t="str">
        <f>IF(D3057="","",VLOOKUP(D3057,MASTERLIST!$A:$E,3,FALSE))</f>
        <v/>
      </c>
      <c r="F3057" s="23" t="str">
        <f>IF(D3057="","",VLOOKUP(D3057,MASTERLIST!$A:$E,4,FALSE))</f>
        <v/>
      </c>
      <c r="G3057" s="23" t="str">
        <f>IF(D3057="","",VLOOKUP(D3057,MASTERLIST!$A:$E,5,FALSE))</f>
        <v/>
      </c>
      <c r="H3057" s="23" t="str">
        <f>IF(D3057="","",VLOOKUP(D3057,MASTERLIST!$A:$E,2,FALSE))</f>
        <v/>
      </c>
      <c r="I3057" s="42"/>
      <c r="J3057" s="42"/>
      <c r="K3057" s="42"/>
      <c r="L3057" s="41" t="str">
        <f t="shared" si="465"/>
        <v/>
      </c>
      <c r="M3057" s="41" t="str">
        <f t="shared" si="466"/>
        <v/>
      </c>
      <c r="N3057" s="22" t="str">
        <f t="shared" si="463"/>
        <v xml:space="preserve"> </v>
      </c>
      <c r="O3057" s="22" t="str">
        <f t="shared" si="462"/>
        <v/>
      </c>
      <c r="P3057" s="22" t="str">
        <f t="shared" si="464"/>
        <v/>
      </c>
      <c r="Q3057" s="22" t="str">
        <f t="shared" si="461"/>
        <v>D2</v>
      </c>
    </row>
    <row r="3058" spans="1:17" x14ac:dyDescent="0.25">
      <c r="A3058" s="125" t="str">
        <f t="shared" si="467"/>
        <v/>
      </c>
      <c r="B3058" s="123" t="str">
        <f t="shared" si="468"/>
        <v/>
      </c>
      <c r="C3058" s="125" t="str">
        <f t="shared" si="469"/>
        <v/>
      </c>
      <c r="D3058" s="42"/>
      <c r="E3058" s="23" t="str">
        <f>IF(D3058="","",VLOOKUP(D3058,MASTERLIST!$A:$E,3,FALSE))</f>
        <v/>
      </c>
      <c r="F3058" s="23" t="str">
        <f>IF(D3058="","",VLOOKUP(D3058,MASTERLIST!$A:$E,4,FALSE))</f>
        <v/>
      </c>
      <c r="G3058" s="23" t="str">
        <f>IF(D3058="","",VLOOKUP(D3058,MASTERLIST!$A:$E,5,FALSE))</f>
        <v/>
      </c>
      <c r="H3058" s="23" t="str">
        <f>IF(D3058="","",VLOOKUP(D3058,MASTERLIST!$A:$E,2,FALSE))</f>
        <v/>
      </c>
      <c r="I3058" s="42"/>
      <c r="J3058" s="42"/>
      <c r="K3058" s="42"/>
      <c r="L3058" s="41" t="str">
        <f t="shared" si="465"/>
        <v/>
      </c>
      <c r="M3058" s="41" t="str">
        <f t="shared" si="466"/>
        <v/>
      </c>
      <c r="N3058" s="22" t="str">
        <f t="shared" si="463"/>
        <v xml:space="preserve"> </v>
      </c>
      <c r="O3058" s="22" t="str">
        <f t="shared" si="462"/>
        <v/>
      </c>
      <c r="P3058" s="22" t="str">
        <f t="shared" si="464"/>
        <v/>
      </c>
      <c r="Q3058" s="22" t="str">
        <f t="shared" si="461"/>
        <v>D2</v>
      </c>
    </row>
    <row r="3059" spans="1:17" x14ac:dyDescent="0.25">
      <c r="A3059" s="125" t="str">
        <f t="shared" si="467"/>
        <v/>
      </c>
      <c r="B3059" s="123" t="str">
        <f t="shared" si="468"/>
        <v/>
      </c>
      <c r="C3059" s="125" t="str">
        <f t="shared" si="469"/>
        <v/>
      </c>
      <c r="D3059" s="42"/>
      <c r="E3059" s="23" t="str">
        <f>IF(D3059="","",VLOOKUP(D3059,MASTERLIST!$A:$E,3,FALSE))</f>
        <v/>
      </c>
      <c r="F3059" s="23" t="str">
        <f>IF(D3059="","",VLOOKUP(D3059,MASTERLIST!$A:$E,4,FALSE))</f>
        <v/>
      </c>
      <c r="G3059" s="23" t="str">
        <f>IF(D3059="","",VLOOKUP(D3059,MASTERLIST!$A:$E,5,FALSE))</f>
        <v/>
      </c>
      <c r="H3059" s="23" t="str">
        <f>IF(D3059="","",VLOOKUP(D3059,MASTERLIST!$A:$E,2,FALSE))</f>
        <v/>
      </c>
      <c r="I3059" s="42"/>
      <c r="J3059" s="42"/>
      <c r="K3059" s="42"/>
      <c r="L3059" s="41" t="str">
        <f t="shared" si="465"/>
        <v/>
      </c>
      <c r="M3059" s="41" t="str">
        <f t="shared" si="466"/>
        <v/>
      </c>
      <c r="N3059" s="22" t="str">
        <f t="shared" si="463"/>
        <v xml:space="preserve"> </v>
      </c>
      <c r="O3059" s="22" t="str">
        <f t="shared" si="462"/>
        <v/>
      </c>
      <c r="P3059" s="22" t="str">
        <f t="shared" si="464"/>
        <v/>
      </c>
      <c r="Q3059" s="22" t="str">
        <f t="shared" si="461"/>
        <v>D2</v>
      </c>
    </row>
    <row r="3060" spans="1:17" x14ac:dyDescent="0.25">
      <c r="A3060" s="125" t="str">
        <f t="shared" si="467"/>
        <v/>
      </c>
      <c r="B3060" s="123" t="str">
        <f t="shared" si="468"/>
        <v/>
      </c>
      <c r="C3060" s="125" t="str">
        <f t="shared" si="469"/>
        <v/>
      </c>
      <c r="D3060" s="42"/>
      <c r="E3060" s="23" t="str">
        <f>IF(D3060="","",VLOOKUP(D3060,MASTERLIST!$A:$E,3,FALSE))</f>
        <v/>
      </c>
      <c r="F3060" s="23" t="str">
        <f>IF(D3060="","",VLOOKUP(D3060,MASTERLIST!$A:$E,4,FALSE))</f>
        <v/>
      </c>
      <c r="G3060" s="23" t="str">
        <f>IF(D3060="","",VLOOKUP(D3060,MASTERLIST!$A:$E,5,FALSE))</f>
        <v/>
      </c>
      <c r="H3060" s="23" t="str">
        <f>IF(D3060="","",VLOOKUP(D3060,MASTERLIST!$A:$E,2,FALSE))</f>
        <v/>
      </c>
      <c r="I3060" s="42"/>
      <c r="J3060" s="42"/>
      <c r="K3060" s="42"/>
      <c r="L3060" s="41" t="str">
        <f t="shared" si="465"/>
        <v/>
      </c>
      <c r="M3060" s="41" t="str">
        <f t="shared" si="466"/>
        <v/>
      </c>
      <c r="N3060" s="22" t="str">
        <f t="shared" si="463"/>
        <v xml:space="preserve"> </v>
      </c>
      <c r="O3060" s="22" t="str">
        <f t="shared" si="462"/>
        <v/>
      </c>
      <c r="P3060" s="22" t="str">
        <f t="shared" si="464"/>
        <v/>
      </c>
      <c r="Q3060" s="22" t="str">
        <f t="shared" si="461"/>
        <v>D2</v>
      </c>
    </row>
    <row r="3061" spans="1:17" x14ac:dyDescent="0.25">
      <c r="A3061" s="125" t="str">
        <f t="shared" si="467"/>
        <v/>
      </c>
      <c r="B3061" s="123" t="str">
        <f t="shared" si="468"/>
        <v/>
      </c>
      <c r="C3061" s="125" t="str">
        <f t="shared" si="469"/>
        <v/>
      </c>
      <c r="D3061" s="42"/>
      <c r="E3061" s="23" t="str">
        <f>IF(D3061="","",VLOOKUP(D3061,MASTERLIST!$A:$E,3,FALSE))</f>
        <v/>
      </c>
      <c r="F3061" s="23" t="str">
        <f>IF(D3061="","",VLOOKUP(D3061,MASTERLIST!$A:$E,4,FALSE))</f>
        <v/>
      </c>
      <c r="G3061" s="23" t="str">
        <f>IF(D3061="","",VLOOKUP(D3061,MASTERLIST!$A:$E,5,FALSE))</f>
        <v/>
      </c>
      <c r="H3061" s="23" t="str">
        <f>IF(D3061="","",VLOOKUP(D3061,MASTERLIST!$A:$E,2,FALSE))</f>
        <v/>
      </c>
      <c r="I3061" s="42"/>
      <c r="J3061" s="42"/>
      <c r="K3061" s="42"/>
      <c r="L3061" s="41" t="str">
        <f t="shared" si="465"/>
        <v/>
      </c>
      <c r="M3061" s="41" t="str">
        <f t="shared" si="466"/>
        <v/>
      </c>
      <c r="N3061" s="22" t="str">
        <f t="shared" si="463"/>
        <v xml:space="preserve"> </v>
      </c>
      <c r="O3061" s="22" t="str">
        <f t="shared" si="462"/>
        <v/>
      </c>
      <c r="P3061" s="22" t="str">
        <f t="shared" si="464"/>
        <v/>
      </c>
      <c r="Q3061" s="22" t="str">
        <f t="shared" si="461"/>
        <v>D2</v>
      </c>
    </row>
    <row r="3062" spans="1:17" x14ac:dyDescent="0.25">
      <c r="A3062" s="125" t="str">
        <f t="shared" si="467"/>
        <v/>
      </c>
      <c r="B3062" s="123" t="str">
        <f t="shared" si="468"/>
        <v/>
      </c>
      <c r="C3062" s="125" t="str">
        <f t="shared" si="469"/>
        <v/>
      </c>
      <c r="D3062" s="42"/>
      <c r="E3062" s="23" t="str">
        <f>IF(D3062="","",VLOOKUP(D3062,MASTERLIST!$A:$E,3,FALSE))</f>
        <v/>
      </c>
      <c r="F3062" s="23" t="str">
        <f>IF(D3062="","",VLOOKUP(D3062,MASTERLIST!$A:$E,4,FALSE))</f>
        <v/>
      </c>
      <c r="G3062" s="23" t="str">
        <f>IF(D3062="","",VLOOKUP(D3062,MASTERLIST!$A:$E,5,FALSE))</f>
        <v/>
      </c>
      <c r="H3062" s="23" t="str">
        <f>IF(D3062="","",VLOOKUP(D3062,MASTERLIST!$A:$E,2,FALSE))</f>
        <v/>
      </c>
      <c r="I3062" s="42"/>
      <c r="J3062" s="42"/>
      <c r="K3062" s="42"/>
      <c r="L3062" s="41" t="str">
        <f t="shared" si="465"/>
        <v/>
      </c>
      <c r="M3062" s="41" t="str">
        <f t="shared" si="466"/>
        <v/>
      </c>
      <c r="N3062" s="22" t="str">
        <f t="shared" si="463"/>
        <v xml:space="preserve"> </v>
      </c>
      <c r="O3062" s="22" t="str">
        <f t="shared" si="462"/>
        <v/>
      </c>
      <c r="P3062" s="22" t="str">
        <f t="shared" si="464"/>
        <v/>
      </c>
      <c r="Q3062" s="22" t="str">
        <f t="shared" si="461"/>
        <v>D2</v>
      </c>
    </row>
    <row r="3063" spans="1:17" x14ac:dyDescent="0.25">
      <c r="A3063" s="125" t="str">
        <f t="shared" si="467"/>
        <v/>
      </c>
      <c r="B3063" s="123" t="str">
        <f t="shared" si="468"/>
        <v/>
      </c>
      <c r="C3063" s="125" t="str">
        <f t="shared" si="469"/>
        <v/>
      </c>
      <c r="D3063" s="42"/>
      <c r="E3063" s="23" t="str">
        <f>IF(D3063="","",VLOOKUP(D3063,MASTERLIST!$A:$E,3,FALSE))</f>
        <v/>
      </c>
      <c r="F3063" s="23" t="str">
        <f>IF(D3063="","",VLOOKUP(D3063,MASTERLIST!$A:$E,4,FALSE))</f>
        <v/>
      </c>
      <c r="G3063" s="23" t="str">
        <f>IF(D3063="","",VLOOKUP(D3063,MASTERLIST!$A:$E,5,FALSE))</f>
        <v/>
      </c>
      <c r="H3063" s="23" t="str">
        <f>IF(D3063="","",VLOOKUP(D3063,MASTERLIST!$A:$E,2,FALSE))</f>
        <v/>
      </c>
      <c r="I3063" s="42"/>
      <c r="J3063" s="42"/>
      <c r="K3063" s="42"/>
      <c r="L3063" s="41" t="str">
        <f t="shared" si="465"/>
        <v/>
      </c>
      <c r="M3063" s="41" t="str">
        <f t="shared" si="466"/>
        <v/>
      </c>
      <c r="N3063" s="22" t="str">
        <f t="shared" si="463"/>
        <v xml:space="preserve"> </v>
      </c>
      <c r="O3063" s="22" t="str">
        <f t="shared" si="462"/>
        <v/>
      </c>
      <c r="P3063" s="22" t="str">
        <f t="shared" si="464"/>
        <v/>
      </c>
      <c r="Q3063" s="22" t="str">
        <f t="shared" si="461"/>
        <v>D2</v>
      </c>
    </row>
    <row r="3064" spans="1:17" x14ac:dyDescent="0.25">
      <c r="A3064" s="125" t="str">
        <f t="shared" si="467"/>
        <v/>
      </c>
      <c r="B3064" s="123" t="str">
        <f t="shared" si="468"/>
        <v/>
      </c>
      <c r="C3064" s="125" t="str">
        <f t="shared" si="469"/>
        <v/>
      </c>
      <c r="D3064" s="42"/>
      <c r="E3064" s="23" t="str">
        <f>IF(D3064="","",VLOOKUP(D3064,MASTERLIST!$A:$E,3,FALSE))</f>
        <v/>
      </c>
      <c r="F3064" s="23" t="str">
        <f>IF(D3064="","",VLOOKUP(D3064,MASTERLIST!$A:$E,4,FALSE))</f>
        <v/>
      </c>
      <c r="G3064" s="23" t="str">
        <f>IF(D3064="","",VLOOKUP(D3064,MASTERLIST!$A:$E,5,FALSE))</f>
        <v/>
      </c>
      <c r="H3064" s="23" t="str">
        <f>IF(D3064="","",VLOOKUP(D3064,MASTERLIST!$A:$E,2,FALSE))</f>
        <v/>
      </c>
      <c r="I3064" s="42"/>
      <c r="J3064" s="42"/>
      <c r="K3064" s="42"/>
      <c r="L3064" s="41" t="str">
        <f t="shared" si="465"/>
        <v/>
      </c>
      <c r="M3064" s="41" t="str">
        <f t="shared" si="466"/>
        <v/>
      </c>
      <c r="N3064" s="22" t="str">
        <f t="shared" si="463"/>
        <v xml:space="preserve"> </v>
      </c>
      <c r="O3064" s="22" t="str">
        <f t="shared" si="462"/>
        <v/>
      </c>
      <c r="P3064" s="22" t="str">
        <f t="shared" si="464"/>
        <v/>
      </c>
      <c r="Q3064" s="22" t="str">
        <f t="shared" si="461"/>
        <v>D2</v>
      </c>
    </row>
    <row r="3065" spans="1:17" x14ac:dyDescent="0.25">
      <c r="A3065" s="125" t="str">
        <f t="shared" si="467"/>
        <v/>
      </c>
      <c r="B3065" s="123" t="str">
        <f t="shared" si="468"/>
        <v/>
      </c>
      <c r="C3065" s="125" t="str">
        <f t="shared" si="469"/>
        <v/>
      </c>
      <c r="D3065" s="42"/>
      <c r="E3065" s="23" t="str">
        <f>IF(D3065="","",VLOOKUP(D3065,MASTERLIST!$A:$E,3,FALSE))</f>
        <v/>
      </c>
      <c r="F3065" s="23" t="str">
        <f>IF(D3065="","",VLOOKUP(D3065,MASTERLIST!$A:$E,4,FALSE))</f>
        <v/>
      </c>
      <c r="G3065" s="23" t="str">
        <f>IF(D3065="","",VLOOKUP(D3065,MASTERLIST!$A:$E,5,FALSE))</f>
        <v/>
      </c>
      <c r="H3065" s="23" t="str">
        <f>IF(D3065="","",VLOOKUP(D3065,MASTERLIST!$A:$E,2,FALSE))</f>
        <v/>
      </c>
      <c r="I3065" s="42"/>
      <c r="J3065" s="42"/>
      <c r="K3065" s="42"/>
      <c r="L3065" s="41" t="str">
        <f t="shared" si="465"/>
        <v/>
      </c>
      <c r="M3065" s="41" t="str">
        <f t="shared" si="466"/>
        <v/>
      </c>
      <c r="N3065" s="22" t="str">
        <f t="shared" si="463"/>
        <v xml:space="preserve"> </v>
      </c>
      <c r="O3065" s="22" t="str">
        <f t="shared" si="462"/>
        <v/>
      </c>
      <c r="P3065" s="22" t="str">
        <f t="shared" si="464"/>
        <v/>
      </c>
      <c r="Q3065" s="22" t="str">
        <f t="shared" si="461"/>
        <v>D2</v>
      </c>
    </row>
    <row r="3066" spans="1:17" x14ac:dyDescent="0.25">
      <c r="A3066" s="125" t="str">
        <f t="shared" si="467"/>
        <v/>
      </c>
      <c r="B3066" s="123" t="str">
        <f t="shared" si="468"/>
        <v/>
      </c>
      <c r="C3066" s="125" t="str">
        <f t="shared" si="469"/>
        <v/>
      </c>
      <c r="D3066" s="42"/>
      <c r="E3066" s="23" t="str">
        <f>IF(D3066="","",VLOOKUP(D3066,MASTERLIST!$A:$E,3,FALSE))</f>
        <v/>
      </c>
      <c r="F3066" s="23" t="str">
        <f>IF(D3066="","",VLOOKUP(D3066,MASTERLIST!$A:$E,4,FALSE))</f>
        <v/>
      </c>
      <c r="G3066" s="23" t="str">
        <f>IF(D3066="","",VLOOKUP(D3066,MASTERLIST!$A:$E,5,FALSE))</f>
        <v/>
      </c>
      <c r="H3066" s="23" t="str">
        <f>IF(D3066="","",VLOOKUP(D3066,MASTERLIST!$A:$E,2,FALSE))</f>
        <v/>
      </c>
      <c r="I3066" s="42"/>
      <c r="J3066" s="42"/>
      <c r="K3066" s="42"/>
      <c r="L3066" s="41" t="str">
        <f t="shared" si="465"/>
        <v/>
      </c>
      <c r="M3066" s="41" t="str">
        <f t="shared" si="466"/>
        <v/>
      </c>
      <c r="N3066" s="22" t="str">
        <f t="shared" si="463"/>
        <v xml:space="preserve"> </v>
      </c>
      <c r="O3066" s="22" t="str">
        <f t="shared" si="462"/>
        <v/>
      </c>
      <c r="P3066" s="22" t="str">
        <f t="shared" si="464"/>
        <v/>
      </c>
      <c r="Q3066" s="22" t="str">
        <f t="shared" si="461"/>
        <v>D2</v>
      </c>
    </row>
    <row r="3067" spans="1:17" x14ac:dyDescent="0.25">
      <c r="A3067" s="125" t="str">
        <f t="shared" si="467"/>
        <v/>
      </c>
      <c r="B3067" s="123" t="str">
        <f t="shared" si="468"/>
        <v/>
      </c>
      <c r="C3067" s="125" t="str">
        <f t="shared" si="469"/>
        <v/>
      </c>
      <c r="D3067" s="42"/>
      <c r="E3067" s="23" t="str">
        <f>IF(D3067="","",VLOOKUP(D3067,MASTERLIST!$A:$E,3,FALSE))</f>
        <v/>
      </c>
      <c r="F3067" s="23" t="str">
        <f>IF(D3067="","",VLOOKUP(D3067,MASTERLIST!$A:$E,4,FALSE))</f>
        <v/>
      </c>
      <c r="G3067" s="23" t="str">
        <f>IF(D3067="","",VLOOKUP(D3067,MASTERLIST!$A:$E,5,FALSE))</f>
        <v/>
      </c>
      <c r="H3067" s="23" t="str">
        <f>IF(D3067="","",VLOOKUP(D3067,MASTERLIST!$A:$E,2,FALSE))</f>
        <v/>
      </c>
      <c r="I3067" s="42"/>
      <c r="J3067" s="42"/>
      <c r="K3067" s="42"/>
      <c r="L3067" s="41" t="str">
        <f t="shared" si="465"/>
        <v/>
      </c>
      <c r="M3067" s="41" t="str">
        <f t="shared" si="466"/>
        <v/>
      </c>
      <c r="N3067" s="22" t="str">
        <f t="shared" si="463"/>
        <v xml:space="preserve"> </v>
      </c>
      <c r="O3067" s="22" t="str">
        <f t="shared" si="462"/>
        <v/>
      </c>
      <c r="P3067" s="22" t="str">
        <f t="shared" si="464"/>
        <v/>
      </c>
      <c r="Q3067" s="22" t="str">
        <f t="shared" si="461"/>
        <v>D2</v>
      </c>
    </row>
    <row r="3068" spans="1:17" x14ac:dyDescent="0.25">
      <c r="A3068" s="125" t="str">
        <f t="shared" si="467"/>
        <v/>
      </c>
      <c r="B3068" s="123" t="str">
        <f t="shared" si="468"/>
        <v/>
      </c>
      <c r="C3068" s="125" t="str">
        <f t="shared" si="469"/>
        <v/>
      </c>
      <c r="D3068" s="42"/>
      <c r="E3068" s="23" t="str">
        <f>IF(D3068="","",VLOOKUP(D3068,MASTERLIST!$A:$E,3,FALSE))</f>
        <v/>
      </c>
      <c r="F3068" s="23" t="str">
        <f>IF(D3068="","",VLOOKUP(D3068,MASTERLIST!$A:$E,4,FALSE))</f>
        <v/>
      </c>
      <c r="G3068" s="23" t="str">
        <f>IF(D3068="","",VLOOKUP(D3068,MASTERLIST!$A:$E,5,FALSE))</f>
        <v/>
      </c>
      <c r="H3068" s="23" t="str">
        <f>IF(D3068="","",VLOOKUP(D3068,MASTERLIST!$A:$E,2,FALSE))</f>
        <v/>
      </c>
      <c r="I3068" s="42"/>
      <c r="J3068" s="42"/>
      <c r="K3068" s="42"/>
      <c r="L3068" s="41" t="str">
        <f t="shared" si="465"/>
        <v/>
      </c>
      <c r="M3068" s="41" t="str">
        <f t="shared" si="466"/>
        <v/>
      </c>
      <c r="N3068" s="22" t="str">
        <f t="shared" si="463"/>
        <v xml:space="preserve"> </v>
      </c>
      <c r="O3068" s="22" t="str">
        <f t="shared" si="462"/>
        <v/>
      </c>
      <c r="P3068" s="22" t="str">
        <f t="shared" si="464"/>
        <v/>
      </c>
      <c r="Q3068" s="22" t="str">
        <f t="shared" si="461"/>
        <v>D2</v>
      </c>
    </row>
    <row r="3069" spans="1:17" x14ac:dyDescent="0.25">
      <c r="A3069" s="125" t="str">
        <f t="shared" si="467"/>
        <v/>
      </c>
      <c r="B3069" s="123" t="str">
        <f t="shared" si="468"/>
        <v/>
      </c>
      <c r="C3069" s="125" t="str">
        <f t="shared" si="469"/>
        <v/>
      </c>
      <c r="D3069" s="42"/>
      <c r="E3069" s="23" t="str">
        <f>IF(D3069="","",VLOOKUP(D3069,MASTERLIST!$A:$E,3,FALSE))</f>
        <v/>
      </c>
      <c r="F3069" s="23" t="str">
        <f>IF(D3069="","",VLOOKUP(D3069,MASTERLIST!$A:$E,4,FALSE))</f>
        <v/>
      </c>
      <c r="G3069" s="23" t="str">
        <f>IF(D3069="","",VLOOKUP(D3069,MASTERLIST!$A:$E,5,FALSE))</f>
        <v/>
      </c>
      <c r="H3069" s="23" t="str">
        <f>IF(D3069="","",VLOOKUP(D3069,MASTERLIST!$A:$E,2,FALSE))</f>
        <v/>
      </c>
      <c r="I3069" s="42"/>
      <c r="J3069" s="42"/>
      <c r="K3069" s="42"/>
      <c r="L3069" s="41" t="str">
        <f t="shared" si="465"/>
        <v/>
      </c>
      <c r="M3069" s="41" t="str">
        <f t="shared" si="466"/>
        <v/>
      </c>
      <c r="N3069" s="22" t="str">
        <f t="shared" si="463"/>
        <v xml:space="preserve"> </v>
      </c>
      <c r="O3069" s="22" t="str">
        <f t="shared" si="462"/>
        <v/>
      </c>
      <c r="P3069" s="22" t="str">
        <f t="shared" si="464"/>
        <v/>
      </c>
      <c r="Q3069" s="22" t="str">
        <f t="shared" si="461"/>
        <v>D2</v>
      </c>
    </row>
    <row r="3070" spans="1:17" x14ac:dyDescent="0.25">
      <c r="A3070" s="125" t="str">
        <f t="shared" si="467"/>
        <v/>
      </c>
      <c r="B3070" s="123" t="str">
        <f t="shared" si="468"/>
        <v/>
      </c>
      <c r="C3070" s="125" t="str">
        <f t="shared" si="469"/>
        <v/>
      </c>
      <c r="D3070" s="42"/>
      <c r="E3070" s="23" t="str">
        <f>IF(D3070="","",VLOOKUP(D3070,MASTERLIST!$A:$E,3,FALSE))</f>
        <v/>
      </c>
      <c r="F3070" s="23" t="str">
        <f>IF(D3070="","",VLOOKUP(D3070,MASTERLIST!$A:$E,4,FALSE))</f>
        <v/>
      </c>
      <c r="G3070" s="23" t="str">
        <f>IF(D3070="","",VLOOKUP(D3070,MASTERLIST!$A:$E,5,FALSE))</f>
        <v/>
      </c>
      <c r="H3070" s="23" t="str">
        <f>IF(D3070="","",VLOOKUP(D3070,MASTERLIST!$A:$E,2,FALSE))</f>
        <v/>
      </c>
      <c r="I3070" s="42"/>
      <c r="J3070" s="42"/>
      <c r="K3070" s="42"/>
      <c r="L3070" s="41" t="str">
        <f t="shared" si="465"/>
        <v/>
      </c>
      <c r="M3070" s="41" t="str">
        <f t="shared" si="466"/>
        <v/>
      </c>
      <c r="N3070" s="22" t="str">
        <f t="shared" si="463"/>
        <v xml:space="preserve"> </v>
      </c>
      <c r="O3070" s="22" t="str">
        <f t="shared" si="462"/>
        <v/>
      </c>
      <c r="P3070" s="22" t="str">
        <f t="shared" si="464"/>
        <v/>
      </c>
      <c r="Q3070" s="22" t="str">
        <f t="shared" si="461"/>
        <v>D2</v>
      </c>
    </row>
    <row r="3071" spans="1:17" x14ac:dyDescent="0.25">
      <c r="A3071" s="125" t="str">
        <f t="shared" si="467"/>
        <v/>
      </c>
      <c r="B3071" s="123" t="str">
        <f t="shared" si="468"/>
        <v/>
      </c>
      <c r="C3071" s="125" t="str">
        <f t="shared" si="469"/>
        <v/>
      </c>
      <c r="D3071" s="42"/>
      <c r="E3071" s="23" t="str">
        <f>IF(D3071="","",VLOOKUP(D3071,MASTERLIST!$A:$E,3,FALSE))</f>
        <v/>
      </c>
      <c r="F3071" s="23" t="str">
        <f>IF(D3071="","",VLOOKUP(D3071,MASTERLIST!$A:$E,4,FALSE))</f>
        <v/>
      </c>
      <c r="G3071" s="23" t="str">
        <f>IF(D3071="","",VLOOKUP(D3071,MASTERLIST!$A:$E,5,FALSE))</f>
        <v/>
      </c>
      <c r="H3071" s="23" t="str">
        <f>IF(D3071="","",VLOOKUP(D3071,MASTERLIST!$A:$E,2,FALSE))</f>
        <v/>
      </c>
      <c r="I3071" s="42"/>
      <c r="J3071" s="42"/>
      <c r="K3071" s="42"/>
      <c r="L3071" s="41" t="str">
        <f t="shared" si="465"/>
        <v/>
      </c>
      <c r="M3071" s="41" t="str">
        <f t="shared" si="466"/>
        <v/>
      </c>
      <c r="N3071" s="22" t="str">
        <f t="shared" si="463"/>
        <v xml:space="preserve"> </v>
      </c>
      <c r="O3071" s="22" t="str">
        <f t="shared" si="462"/>
        <v/>
      </c>
      <c r="P3071" s="22" t="str">
        <f t="shared" si="464"/>
        <v/>
      </c>
      <c r="Q3071" s="22" t="str">
        <f t="shared" si="461"/>
        <v>D2</v>
      </c>
    </row>
    <row r="3072" spans="1:17" x14ac:dyDescent="0.25">
      <c r="A3072" s="125" t="str">
        <f t="shared" si="467"/>
        <v/>
      </c>
      <c r="B3072" s="123" t="str">
        <f t="shared" si="468"/>
        <v/>
      </c>
      <c r="C3072" s="125" t="str">
        <f t="shared" si="469"/>
        <v/>
      </c>
      <c r="D3072" s="42"/>
      <c r="E3072" s="23" t="str">
        <f>IF(D3072="","",VLOOKUP(D3072,MASTERLIST!$A:$E,3,FALSE))</f>
        <v/>
      </c>
      <c r="F3072" s="23" t="str">
        <f>IF(D3072="","",VLOOKUP(D3072,MASTERLIST!$A:$E,4,FALSE))</f>
        <v/>
      </c>
      <c r="G3072" s="23" t="str">
        <f>IF(D3072="","",VLOOKUP(D3072,MASTERLIST!$A:$E,5,FALSE))</f>
        <v/>
      </c>
      <c r="H3072" s="23" t="str">
        <f>IF(D3072="","",VLOOKUP(D3072,MASTERLIST!$A:$E,2,FALSE))</f>
        <v/>
      </c>
      <c r="I3072" s="42"/>
      <c r="J3072" s="42"/>
      <c r="K3072" s="42"/>
      <c r="L3072" s="41" t="str">
        <f t="shared" si="465"/>
        <v/>
      </c>
      <c r="M3072" s="41" t="str">
        <f t="shared" si="466"/>
        <v/>
      </c>
      <c r="N3072" s="22" t="str">
        <f t="shared" si="463"/>
        <v xml:space="preserve"> </v>
      </c>
      <c r="O3072" s="22" t="str">
        <f t="shared" si="462"/>
        <v/>
      </c>
      <c r="P3072" s="22" t="str">
        <f t="shared" si="464"/>
        <v/>
      </c>
      <c r="Q3072" s="22" t="str">
        <f t="shared" si="461"/>
        <v>D2</v>
      </c>
    </row>
    <row r="3073" spans="1:17" x14ac:dyDescent="0.25">
      <c r="A3073" s="125" t="str">
        <f t="shared" si="467"/>
        <v/>
      </c>
      <c r="B3073" s="123" t="str">
        <f t="shared" si="468"/>
        <v/>
      </c>
      <c r="C3073" s="125" t="str">
        <f t="shared" si="469"/>
        <v/>
      </c>
      <c r="D3073" s="42"/>
      <c r="E3073" s="23" t="str">
        <f>IF(D3073="","",VLOOKUP(D3073,MASTERLIST!$A:$E,3,FALSE))</f>
        <v/>
      </c>
      <c r="F3073" s="23" t="str">
        <f>IF(D3073="","",VLOOKUP(D3073,MASTERLIST!$A:$E,4,FALSE))</f>
        <v/>
      </c>
      <c r="G3073" s="23" t="str">
        <f>IF(D3073="","",VLOOKUP(D3073,MASTERLIST!$A:$E,5,FALSE))</f>
        <v/>
      </c>
      <c r="H3073" s="23" t="str">
        <f>IF(D3073="","",VLOOKUP(D3073,MASTERLIST!$A:$E,2,FALSE))</f>
        <v/>
      </c>
      <c r="I3073" s="42"/>
      <c r="J3073" s="42"/>
      <c r="K3073" s="42"/>
      <c r="L3073" s="41" t="str">
        <f t="shared" si="465"/>
        <v/>
      </c>
      <c r="M3073" s="41" t="str">
        <f t="shared" si="466"/>
        <v/>
      </c>
      <c r="N3073" s="22" t="str">
        <f t="shared" si="463"/>
        <v xml:space="preserve"> </v>
      </c>
      <c r="O3073" s="22" t="str">
        <f t="shared" si="462"/>
        <v/>
      </c>
      <c r="P3073" s="22" t="str">
        <f t="shared" si="464"/>
        <v/>
      </c>
      <c r="Q3073" s="22" t="str">
        <f t="shared" si="461"/>
        <v>D2</v>
      </c>
    </row>
    <row r="3074" spans="1:17" x14ac:dyDescent="0.25">
      <c r="A3074" s="125" t="str">
        <f t="shared" si="467"/>
        <v/>
      </c>
      <c r="B3074" s="123" t="str">
        <f t="shared" si="468"/>
        <v/>
      </c>
      <c r="C3074" s="125" t="str">
        <f t="shared" si="469"/>
        <v/>
      </c>
      <c r="D3074" s="42"/>
      <c r="E3074" s="23" t="str">
        <f>IF(D3074="","",VLOOKUP(D3074,MASTERLIST!$A:$E,3,FALSE))</f>
        <v/>
      </c>
      <c r="F3074" s="23" t="str">
        <f>IF(D3074="","",VLOOKUP(D3074,MASTERLIST!$A:$E,4,FALSE))</f>
        <v/>
      </c>
      <c r="G3074" s="23" t="str">
        <f>IF(D3074="","",VLOOKUP(D3074,MASTERLIST!$A:$E,5,FALSE))</f>
        <v/>
      </c>
      <c r="H3074" s="23" t="str">
        <f>IF(D3074="","",VLOOKUP(D3074,MASTERLIST!$A:$E,2,FALSE))</f>
        <v/>
      </c>
      <c r="I3074" s="42"/>
      <c r="J3074" s="42"/>
      <c r="K3074" s="42"/>
      <c r="L3074" s="41" t="str">
        <f t="shared" si="465"/>
        <v/>
      </c>
      <c r="M3074" s="41" t="str">
        <f t="shared" si="466"/>
        <v/>
      </c>
      <c r="N3074" s="22" t="str">
        <f t="shared" si="463"/>
        <v xml:space="preserve"> </v>
      </c>
      <c r="O3074" s="22" t="str">
        <f t="shared" si="462"/>
        <v/>
      </c>
      <c r="P3074" s="22" t="str">
        <f t="shared" si="464"/>
        <v/>
      </c>
      <c r="Q3074" s="22" t="str">
        <f t="shared" si="461"/>
        <v>D2</v>
      </c>
    </row>
    <row r="3075" spans="1:17" x14ac:dyDescent="0.25">
      <c r="A3075" s="125" t="str">
        <f t="shared" si="467"/>
        <v/>
      </c>
      <c r="B3075" s="123" t="str">
        <f t="shared" si="468"/>
        <v/>
      </c>
      <c r="C3075" s="125" t="str">
        <f t="shared" si="469"/>
        <v/>
      </c>
      <c r="D3075" s="42"/>
      <c r="E3075" s="23" t="str">
        <f>IF(D3075="","",VLOOKUP(D3075,MASTERLIST!$A:$E,3,FALSE))</f>
        <v/>
      </c>
      <c r="F3075" s="23" t="str">
        <f>IF(D3075="","",VLOOKUP(D3075,MASTERLIST!$A:$E,4,FALSE))</f>
        <v/>
      </c>
      <c r="G3075" s="23" t="str">
        <f>IF(D3075="","",VLOOKUP(D3075,MASTERLIST!$A:$E,5,FALSE))</f>
        <v/>
      </c>
      <c r="H3075" s="23" t="str">
        <f>IF(D3075="","",VLOOKUP(D3075,MASTERLIST!$A:$E,2,FALSE))</f>
        <v/>
      </c>
      <c r="I3075" s="42"/>
      <c r="J3075" s="42"/>
      <c r="K3075" s="42"/>
      <c r="L3075" s="41" t="str">
        <f t="shared" si="465"/>
        <v/>
      </c>
      <c r="M3075" s="41" t="str">
        <f t="shared" si="466"/>
        <v/>
      </c>
      <c r="N3075" s="22" t="str">
        <f t="shared" si="463"/>
        <v xml:space="preserve"> </v>
      </c>
      <c r="O3075" s="22" t="str">
        <f t="shared" si="462"/>
        <v/>
      </c>
      <c r="P3075" s="22" t="str">
        <f t="shared" si="464"/>
        <v/>
      </c>
      <c r="Q3075" s="22" t="str">
        <f t="shared" ref="Q3075:Q3138" si="470">IF(A3075="","D2",RIGHT(A3075,2))</f>
        <v>D2</v>
      </c>
    </row>
    <row r="3076" spans="1:17" x14ac:dyDescent="0.25">
      <c r="A3076" s="125" t="str">
        <f t="shared" si="467"/>
        <v/>
      </c>
      <c r="B3076" s="123" t="str">
        <f t="shared" si="468"/>
        <v/>
      </c>
      <c r="C3076" s="125" t="str">
        <f t="shared" si="469"/>
        <v/>
      </c>
      <c r="D3076" s="42"/>
      <c r="E3076" s="23" t="str">
        <f>IF(D3076="","",VLOOKUP(D3076,MASTERLIST!$A:$E,3,FALSE))</f>
        <v/>
      </c>
      <c r="F3076" s="23" t="str">
        <f>IF(D3076="","",VLOOKUP(D3076,MASTERLIST!$A:$E,4,FALSE))</f>
        <v/>
      </c>
      <c r="G3076" s="23" t="str">
        <f>IF(D3076="","",VLOOKUP(D3076,MASTERLIST!$A:$E,5,FALSE))</f>
        <v/>
      </c>
      <c r="H3076" s="23" t="str">
        <f>IF(D3076="","",VLOOKUP(D3076,MASTERLIST!$A:$E,2,FALSE))</f>
        <v/>
      </c>
      <c r="I3076" s="42"/>
      <c r="J3076" s="42"/>
      <c r="K3076" s="42"/>
      <c r="L3076" s="41" t="str">
        <f t="shared" si="465"/>
        <v/>
      </c>
      <c r="M3076" s="41" t="str">
        <f t="shared" si="466"/>
        <v/>
      </c>
      <c r="N3076" s="22" t="str">
        <f t="shared" si="463"/>
        <v xml:space="preserve"> </v>
      </c>
      <c r="O3076" s="22" t="str">
        <f t="shared" si="462"/>
        <v/>
      </c>
      <c r="P3076" s="22" t="str">
        <f t="shared" si="464"/>
        <v/>
      </c>
      <c r="Q3076" s="22" t="str">
        <f t="shared" si="470"/>
        <v>D2</v>
      </c>
    </row>
    <row r="3077" spans="1:17" x14ac:dyDescent="0.25">
      <c r="A3077" s="125" t="str">
        <f t="shared" si="467"/>
        <v/>
      </c>
      <c r="B3077" s="123" t="str">
        <f t="shared" si="468"/>
        <v/>
      </c>
      <c r="C3077" s="125" t="str">
        <f t="shared" si="469"/>
        <v/>
      </c>
      <c r="D3077" s="42"/>
      <c r="E3077" s="23" t="str">
        <f>IF(D3077="","",VLOOKUP(D3077,MASTERLIST!$A:$E,3,FALSE))</f>
        <v/>
      </c>
      <c r="F3077" s="23" t="str">
        <f>IF(D3077="","",VLOOKUP(D3077,MASTERLIST!$A:$E,4,FALSE))</f>
        <v/>
      </c>
      <c r="G3077" s="23" t="str">
        <f>IF(D3077="","",VLOOKUP(D3077,MASTERLIST!$A:$E,5,FALSE))</f>
        <v/>
      </c>
      <c r="H3077" s="23" t="str">
        <f>IF(D3077="","",VLOOKUP(D3077,MASTERLIST!$A:$E,2,FALSE))</f>
        <v/>
      </c>
      <c r="I3077" s="42"/>
      <c r="J3077" s="42"/>
      <c r="K3077" s="42"/>
      <c r="L3077" s="41" t="str">
        <f t="shared" si="465"/>
        <v/>
      </c>
      <c r="M3077" s="41" t="str">
        <f t="shared" si="466"/>
        <v/>
      </c>
      <c r="N3077" s="22" t="str">
        <f t="shared" si="463"/>
        <v xml:space="preserve"> </v>
      </c>
      <c r="O3077" s="22" t="str">
        <f t="shared" si="462"/>
        <v/>
      </c>
      <c r="P3077" s="22" t="str">
        <f t="shared" si="464"/>
        <v/>
      </c>
      <c r="Q3077" s="22" t="str">
        <f t="shared" si="470"/>
        <v>D2</v>
      </c>
    </row>
    <row r="3078" spans="1:17" x14ac:dyDescent="0.25">
      <c r="A3078" s="125" t="str">
        <f t="shared" si="467"/>
        <v/>
      </c>
      <c r="B3078" s="123" t="str">
        <f t="shared" si="468"/>
        <v/>
      </c>
      <c r="C3078" s="125" t="str">
        <f t="shared" si="469"/>
        <v/>
      </c>
      <c r="D3078" s="42"/>
      <c r="E3078" s="23" t="str">
        <f>IF(D3078="","",VLOOKUP(D3078,MASTERLIST!$A:$E,3,FALSE))</f>
        <v/>
      </c>
      <c r="F3078" s="23" t="str">
        <f>IF(D3078="","",VLOOKUP(D3078,MASTERLIST!$A:$E,4,FALSE))</f>
        <v/>
      </c>
      <c r="G3078" s="23" t="str">
        <f>IF(D3078="","",VLOOKUP(D3078,MASTERLIST!$A:$E,5,FALSE))</f>
        <v/>
      </c>
      <c r="H3078" s="23" t="str">
        <f>IF(D3078="","",VLOOKUP(D3078,MASTERLIST!$A:$E,2,FALSE))</f>
        <v/>
      </c>
      <c r="I3078" s="42"/>
      <c r="J3078" s="42"/>
      <c r="K3078" s="42"/>
      <c r="L3078" s="41" t="str">
        <f t="shared" si="465"/>
        <v/>
      </c>
      <c r="M3078" s="41" t="str">
        <f t="shared" si="466"/>
        <v/>
      </c>
      <c r="N3078" s="22" t="str">
        <f t="shared" si="463"/>
        <v xml:space="preserve"> </v>
      </c>
      <c r="O3078" s="22" t="str">
        <f t="shared" si="462"/>
        <v/>
      </c>
      <c r="P3078" s="22" t="str">
        <f t="shared" si="464"/>
        <v/>
      </c>
      <c r="Q3078" s="22" t="str">
        <f t="shared" si="470"/>
        <v>D2</v>
      </c>
    </row>
    <row r="3079" spans="1:17" x14ac:dyDescent="0.25">
      <c r="A3079" s="125" t="str">
        <f t="shared" si="467"/>
        <v/>
      </c>
      <c r="B3079" s="123" t="str">
        <f t="shared" si="468"/>
        <v/>
      </c>
      <c r="C3079" s="125" t="str">
        <f t="shared" si="469"/>
        <v/>
      </c>
      <c r="D3079" s="42"/>
      <c r="E3079" s="23" t="str">
        <f>IF(D3079="","",VLOOKUP(D3079,MASTERLIST!$A:$E,3,FALSE))</f>
        <v/>
      </c>
      <c r="F3079" s="23" t="str">
        <f>IF(D3079="","",VLOOKUP(D3079,MASTERLIST!$A:$E,4,FALSE))</f>
        <v/>
      </c>
      <c r="G3079" s="23" t="str">
        <f>IF(D3079="","",VLOOKUP(D3079,MASTERLIST!$A:$E,5,FALSE))</f>
        <v/>
      </c>
      <c r="H3079" s="23" t="str">
        <f>IF(D3079="","",VLOOKUP(D3079,MASTERLIST!$A:$E,2,FALSE))</f>
        <v/>
      </c>
      <c r="I3079" s="42"/>
      <c r="J3079" s="42"/>
      <c r="K3079" s="42"/>
      <c r="L3079" s="41" t="str">
        <f t="shared" si="465"/>
        <v/>
      </c>
      <c r="M3079" s="41" t="str">
        <f t="shared" si="466"/>
        <v/>
      </c>
      <c r="N3079" s="22" t="str">
        <f t="shared" si="463"/>
        <v xml:space="preserve"> </v>
      </c>
      <c r="O3079" s="22" t="str">
        <f t="shared" si="462"/>
        <v/>
      </c>
      <c r="P3079" s="22" t="str">
        <f t="shared" si="464"/>
        <v/>
      </c>
      <c r="Q3079" s="22" t="str">
        <f t="shared" si="470"/>
        <v>D2</v>
      </c>
    </row>
    <row r="3080" spans="1:17" x14ac:dyDescent="0.25">
      <c r="A3080" s="125" t="str">
        <f t="shared" si="467"/>
        <v/>
      </c>
      <c r="B3080" s="123" t="str">
        <f t="shared" si="468"/>
        <v/>
      </c>
      <c r="C3080" s="125" t="str">
        <f t="shared" si="469"/>
        <v/>
      </c>
      <c r="D3080" s="42"/>
      <c r="E3080" s="23" t="str">
        <f>IF(D3080="","",VLOOKUP(D3080,MASTERLIST!$A:$E,3,FALSE))</f>
        <v/>
      </c>
      <c r="F3080" s="23" t="str">
        <f>IF(D3080="","",VLOOKUP(D3080,MASTERLIST!$A:$E,4,FALSE))</f>
        <v/>
      </c>
      <c r="G3080" s="23" t="str">
        <f>IF(D3080="","",VLOOKUP(D3080,MASTERLIST!$A:$E,5,FALSE))</f>
        <v/>
      </c>
      <c r="H3080" s="23" t="str">
        <f>IF(D3080="","",VLOOKUP(D3080,MASTERLIST!$A:$E,2,FALSE))</f>
        <v/>
      </c>
      <c r="I3080" s="42"/>
      <c r="J3080" s="42"/>
      <c r="K3080" s="42"/>
      <c r="L3080" s="41" t="str">
        <f t="shared" si="465"/>
        <v/>
      </c>
      <c r="M3080" s="41" t="str">
        <f t="shared" si="466"/>
        <v/>
      </c>
      <c r="N3080" s="22" t="str">
        <f t="shared" si="463"/>
        <v xml:space="preserve"> </v>
      </c>
      <c r="O3080" s="22" t="str">
        <f t="shared" si="462"/>
        <v/>
      </c>
      <c r="P3080" s="22" t="str">
        <f t="shared" si="464"/>
        <v/>
      </c>
      <c r="Q3080" s="22" t="str">
        <f t="shared" si="470"/>
        <v>D2</v>
      </c>
    </row>
    <row r="3081" spans="1:17" x14ac:dyDescent="0.25">
      <c r="A3081" s="125" t="str">
        <f t="shared" si="467"/>
        <v/>
      </c>
      <c r="B3081" s="123" t="str">
        <f t="shared" si="468"/>
        <v/>
      </c>
      <c r="C3081" s="125" t="str">
        <f t="shared" si="469"/>
        <v/>
      </c>
      <c r="D3081" s="42"/>
      <c r="E3081" s="23" t="str">
        <f>IF(D3081="","",VLOOKUP(D3081,MASTERLIST!$A:$E,3,FALSE))</f>
        <v/>
      </c>
      <c r="F3081" s="23" t="str">
        <f>IF(D3081="","",VLOOKUP(D3081,MASTERLIST!$A:$E,4,FALSE))</f>
        <v/>
      </c>
      <c r="G3081" s="23" t="str">
        <f>IF(D3081="","",VLOOKUP(D3081,MASTERLIST!$A:$E,5,FALSE))</f>
        <v/>
      </c>
      <c r="H3081" s="23" t="str">
        <f>IF(D3081="","",VLOOKUP(D3081,MASTERLIST!$A:$E,2,FALSE))</f>
        <v/>
      </c>
      <c r="I3081" s="42"/>
      <c r="J3081" s="42"/>
      <c r="K3081" s="42"/>
      <c r="L3081" s="41" t="str">
        <f t="shared" si="465"/>
        <v/>
      </c>
      <c r="M3081" s="41" t="str">
        <f t="shared" si="466"/>
        <v/>
      </c>
      <c r="N3081" s="22" t="str">
        <f t="shared" si="463"/>
        <v xml:space="preserve"> </v>
      </c>
      <c r="O3081" s="22" t="str">
        <f t="shared" si="462"/>
        <v/>
      </c>
      <c r="P3081" s="22" t="str">
        <f t="shared" si="464"/>
        <v/>
      </c>
      <c r="Q3081" s="22" t="str">
        <f t="shared" si="470"/>
        <v>D2</v>
      </c>
    </row>
    <row r="3082" spans="1:17" x14ac:dyDescent="0.25">
      <c r="A3082" s="125" t="str">
        <f t="shared" si="467"/>
        <v/>
      </c>
      <c r="B3082" s="123" t="str">
        <f t="shared" si="468"/>
        <v/>
      </c>
      <c r="C3082" s="125" t="str">
        <f t="shared" si="469"/>
        <v/>
      </c>
      <c r="D3082" s="42"/>
      <c r="E3082" s="23" t="str">
        <f>IF(D3082="","",VLOOKUP(D3082,MASTERLIST!$A:$E,3,FALSE))</f>
        <v/>
      </c>
      <c r="F3082" s="23" t="str">
        <f>IF(D3082="","",VLOOKUP(D3082,MASTERLIST!$A:$E,4,FALSE))</f>
        <v/>
      </c>
      <c r="G3082" s="23" t="str">
        <f>IF(D3082="","",VLOOKUP(D3082,MASTERLIST!$A:$E,5,FALSE))</f>
        <v/>
      </c>
      <c r="H3082" s="23" t="str">
        <f>IF(D3082="","",VLOOKUP(D3082,MASTERLIST!$A:$E,2,FALSE))</f>
        <v/>
      </c>
      <c r="I3082" s="42"/>
      <c r="J3082" s="42"/>
      <c r="K3082" s="42"/>
      <c r="L3082" s="41" t="str">
        <f t="shared" si="465"/>
        <v/>
      </c>
      <c r="M3082" s="41" t="str">
        <f t="shared" si="466"/>
        <v/>
      </c>
      <c r="N3082" s="22" t="str">
        <f t="shared" si="463"/>
        <v xml:space="preserve"> </v>
      </c>
      <c r="O3082" s="22" t="str">
        <f t="shared" si="462"/>
        <v/>
      </c>
      <c r="P3082" s="22" t="str">
        <f t="shared" si="464"/>
        <v/>
      </c>
      <c r="Q3082" s="22" t="str">
        <f t="shared" si="470"/>
        <v>D2</v>
      </c>
    </row>
    <row r="3083" spans="1:17" x14ac:dyDescent="0.25">
      <c r="A3083" s="125" t="str">
        <f t="shared" si="467"/>
        <v/>
      </c>
      <c r="B3083" s="123" t="str">
        <f t="shared" si="468"/>
        <v/>
      </c>
      <c r="C3083" s="125" t="str">
        <f t="shared" si="469"/>
        <v/>
      </c>
      <c r="D3083" s="42"/>
      <c r="E3083" s="23" t="str">
        <f>IF(D3083="","",VLOOKUP(D3083,MASTERLIST!$A:$E,3,FALSE))</f>
        <v/>
      </c>
      <c r="F3083" s="23" t="str">
        <f>IF(D3083="","",VLOOKUP(D3083,MASTERLIST!$A:$E,4,FALSE))</f>
        <v/>
      </c>
      <c r="G3083" s="23" t="str">
        <f>IF(D3083="","",VLOOKUP(D3083,MASTERLIST!$A:$E,5,FALSE))</f>
        <v/>
      </c>
      <c r="H3083" s="23" t="str">
        <f>IF(D3083="","",VLOOKUP(D3083,MASTERLIST!$A:$E,2,FALSE))</f>
        <v/>
      </c>
      <c r="I3083" s="42"/>
      <c r="J3083" s="42"/>
      <c r="K3083" s="42"/>
      <c r="L3083" s="41" t="str">
        <f t="shared" si="465"/>
        <v/>
      </c>
      <c r="M3083" s="41" t="str">
        <f t="shared" si="466"/>
        <v/>
      </c>
      <c r="N3083" s="22" t="str">
        <f t="shared" si="463"/>
        <v xml:space="preserve"> </v>
      </c>
      <c r="O3083" s="22" t="str">
        <f t="shared" si="462"/>
        <v/>
      </c>
      <c r="P3083" s="22" t="str">
        <f t="shared" si="464"/>
        <v/>
      </c>
      <c r="Q3083" s="22" t="str">
        <f t="shared" si="470"/>
        <v>D2</v>
      </c>
    </row>
    <row r="3084" spans="1:17" x14ac:dyDescent="0.25">
      <c r="A3084" s="125" t="str">
        <f t="shared" si="467"/>
        <v/>
      </c>
      <c r="B3084" s="123" t="str">
        <f t="shared" si="468"/>
        <v/>
      </c>
      <c r="C3084" s="125" t="str">
        <f t="shared" si="469"/>
        <v/>
      </c>
      <c r="D3084" s="42"/>
      <c r="E3084" s="23" t="str">
        <f>IF(D3084="","",VLOOKUP(D3084,MASTERLIST!$A:$E,3,FALSE))</f>
        <v/>
      </c>
      <c r="F3084" s="23" t="str">
        <f>IF(D3084="","",VLOOKUP(D3084,MASTERLIST!$A:$E,4,FALSE))</f>
        <v/>
      </c>
      <c r="G3084" s="23" t="str">
        <f>IF(D3084="","",VLOOKUP(D3084,MASTERLIST!$A:$E,5,FALSE))</f>
        <v/>
      </c>
      <c r="H3084" s="23" t="str">
        <f>IF(D3084="","",VLOOKUP(D3084,MASTERLIST!$A:$E,2,FALSE))</f>
        <v/>
      </c>
      <c r="I3084" s="42"/>
      <c r="J3084" s="42"/>
      <c r="K3084" s="42"/>
      <c r="L3084" s="41" t="str">
        <f t="shared" si="465"/>
        <v/>
      </c>
      <c r="M3084" s="41" t="str">
        <f t="shared" si="466"/>
        <v/>
      </c>
      <c r="N3084" s="22" t="str">
        <f t="shared" si="463"/>
        <v xml:space="preserve"> </v>
      </c>
      <c r="O3084" s="22" t="str">
        <f t="shared" si="462"/>
        <v/>
      </c>
      <c r="P3084" s="22" t="str">
        <f t="shared" si="464"/>
        <v/>
      </c>
      <c r="Q3084" s="22" t="str">
        <f t="shared" si="470"/>
        <v>D2</v>
      </c>
    </row>
    <row r="3085" spans="1:17" x14ac:dyDescent="0.25">
      <c r="A3085" s="125" t="str">
        <f t="shared" si="467"/>
        <v/>
      </c>
      <c r="B3085" s="123" t="str">
        <f t="shared" si="468"/>
        <v/>
      </c>
      <c r="C3085" s="125" t="str">
        <f t="shared" si="469"/>
        <v/>
      </c>
      <c r="D3085" s="42"/>
      <c r="E3085" s="23" t="str">
        <f>IF(D3085="","",VLOOKUP(D3085,MASTERLIST!$A:$E,3,FALSE))</f>
        <v/>
      </c>
      <c r="F3085" s="23" t="str">
        <f>IF(D3085="","",VLOOKUP(D3085,MASTERLIST!$A:$E,4,FALSE))</f>
        <v/>
      </c>
      <c r="G3085" s="23" t="str">
        <f>IF(D3085="","",VLOOKUP(D3085,MASTERLIST!$A:$E,5,FALSE))</f>
        <v/>
      </c>
      <c r="H3085" s="23" t="str">
        <f>IF(D3085="","",VLOOKUP(D3085,MASTERLIST!$A:$E,2,FALSE))</f>
        <v/>
      </c>
      <c r="I3085" s="42"/>
      <c r="J3085" s="42"/>
      <c r="K3085" s="42"/>
      <c r="L3085" s="41" t="str">
        <f t="shared" si="465"/>
        <v/>
      </c>
      <c r="M3085" s="41" t="str">
        <f t="shared" si="466"/>
        <v/>
      </c>
      <c r="N3085" s="22" t="str">
        <f t="shared" si="463"/>
        <v xml:space="preserve"> </v>
      </c>
      <c r="O3085" s="22" t="str">
        <f t="shared" si="462"/>
        <v/>
      </c>
      <c r="P3085" s="22" t="str">
        <f t="shared" si="464"/>
        <v/>
      </c>
      <c r="Q3085" s="22" t="str">
        <f t="shared" si="470"/>
        <v>D2</v>
      </c>
    </row>
    <row r="3086" spans="1:17" x14ac:dyDescent="0.25">
      <c r="A3086" s="125" t="str">
        <f t="shared" si="467"/>
        <v/>
      </c>
      <c r="B3086" s="123" t="str">
        <f t="shared" si="468"/>
        <v/>
      </c>
      <c r="C3086" s="125" t="str">
        <f t="shared" si="469"/>
        <v/>
      </c>
      <c r="D3086" s="42"/>
      <c r="E3086" s="23" t="str">
        <f>IF(D3086="","",VLOOKUP(D3086,MASTERLIST!$A:$E,3,FALSE))</f>
        <v/>
      </c>
      <c r="F3086" s="23" t="str">
        <f>IF(D3086="","",VLOOKUP(D3086,MASTERLIST!$A:$E,4,FALSE))</f>
        <v/>
      </c>
      <c r="G3086" s="23" t="str">
        <f>IF(D3086="","",VLOOKUP(D3086,MASTERLIST!$A:$E,5,FALSE))</f>
        <v/>
      </c>
      <c r="H3086" s="23" t="str">
        <f>IF(D3086="","",VLOOKUP(D3086,MASTERLIST!$A:$E,2,FALSE))</f>
        <v/>
      </c>
      <c r="I3086" s="42"/>
      <c r="J3086" s="42"/>
      <c r="K3086" s="42"/>
      <c r="L3086" s="41" t="str">
        <f t="shared" si="465"/>
        <v/>
      </c>
      <c r="M3086" s="41" t="str">
        <f t="shared" si="466"/>
        <v/>
      </c>
      <c r="N3086" s="22" t="str">
        <f t="shared" si="463"/>
        <v xml:space="preserve"> </v>
      </c>
      <c r="O3086" s="22" t="str">
        <f t="shared" si="462"/>
        <v/>
      </c>
      <c r="P3086" s="22" t="str">
        <f t="shared" si="464"/>
        <v/>
      </c>
      <c r="Q3086" s="22" t="str">
        <f t="shared" si="470"/>
        <v>D2</v>
      </c>
    </row>
    <row r="3087" spans="1:17" x14ac:dyDescent="0.25">
      <c r="A3087" s="125" t="str">
        <f t="shared" si="467"/>
        <v/>
      </c>
      <c r="B3087" s="123" t="str">
        <f t="shared" si="468"/>
        <v/>
      </c>
      <c r="C3087" s="125" t="str">
        <f t="shared" si="469"/>
        <v/>
      </c>
      <c r="D3087" s="42"/>
      <c r="E3087" s="23" t="str">
        <f>IF(D3087="","",VLOOKUP(D3087,MASTERLIST!$A:$E,3,FALSE))</f>
        <v/>
      </c>
      <c r="F3087" s="23" t="str">
        <f>IF(D3087="","",VLOOKUP(D3087,MASTERLIST!$A:$E,4,FALSE))</f>
        <v/>
      </c>
      <c r="G3087" s="23" t="str">
        <f>IF(D3087="","",VLOOKUP(D3087,MASTERLIST!$A:$E,5,FALSE))</f>
        <v/>
      </c>
      <c r="H3087" s="23" t="str">
        <f>IF(D3087="","",VLOOKUP(D3087,MASTERLIST!$A:$E,2,FALSE))</f>
        <v/>
      </c>
      <c r="I3087" s="42"/>
      <c r="J3087" s="42"/>
      <c r="K3087" s="42"/>
      <c r="L3087" s="41" t="str">
        <f t="shared" si="465"/>
        <v/>
      </c>
      <c r="M3087" s="41" t="str">
        <f t="shared" si="466"/>
        <v/>
      </c>
      <c r="N3087" s="22" t="str">
        <f t="shared" si="463"/>
        <v xml:space="preserve"> </v>
      </c>
      <c r="O3087" s="22" t="str">
        <f t="shared" si="462"/>
        <v/>
      </c>
      <c r="P3087" s="22" t="str">
        <f t="shared" si="464"/>
        <v/>
      </c>
      <c r="Q3087" s="22" t="str">
        <f t="shared" si="470"/>
        <v>D2</v>
      </c>
    </row>
    <row r="3088" spans="1:17" x14ac:dyDescent="0.25">
      <c r="A3088" s="125" t="str">
        <f t="shared" si="467"/>
        <v/>
      </c>
      <c r="B3088" s="123" t="str">
        <f t="shared" si="468"/>
        <v/>
      </c>
      <c r="C3088" s="125" t="str">
        <f t="shared" si="469"/>
        <v/>
      </c>
      <c r="D3088" s="42"/>
      <c r="E3088" s="23" t="str">
        <f>IF(D3088="","",VLOOKUP(D3088,MASTERLIST!$A:$E,3,FALSE))</f>
        <v/>
      </c>
      <c r="F3088" s="23" t="str">
        <f>IF(D3088="","",VLOOKUP(D3088,MASTERLIST!$A:$E,4,FALSE))</f>
        <v/>
      </c>
      <c r="G3088" s="23" t="str">
        <f>IF(D3088="","",VLOOKUP(D3088,MASTERLIST!$A:$E,5,FALSE))</f>
        <v/>
      </c>
      <c r="H3088" s="23" t="str">
        <f>IF(D3088="","",VLOOKUP(D3088,MASTERLIST!$A:$E,2,FALSE))</f>
        <v/>
      </c>
      <c r="I3088" s="42"/>
      <c r="J3088" s="42"/>
      <c r="K3088" s="42"/>
      <c r="L3088" s="41" t="str">
        <f t="shared" si="465"/>
        <v/>
      </c>
      <c r="M3088" s="41" t="str">
        <f t="shared" si="466"/>
        <v/>
      </c>
      <c r="N3088" s="22" t="str">
        <f t="shared" si="463"/>
        <v xml:space="preserve"> </v>
      </c>
      <c r="O3088" s="22" t="str">
        <f t="shared" si="462"/>
        <v/>
      </c>
      <c r="P3088" s="22" t="str">
        <f t="shared" si="464"/>
        <v/>
      </c>
      <c r="Q3088" s="22" t="str">
        <f t="shared" si="470"/>
        <v>D2</v>
      </c>
    </row>
    <row r="3089" spans="1:17" x14ac:dyDescent="0.25">
      <c r="A3089" s="125" t="str">
        <f t="shared" si="467"/>
        <v/>
      </c>
      <c r="B3089" s="123" t="str">
        <f t="shared" si="468"/>
        <v/>
      </c>
      <c r="C3089" s="125" t="str">
        <f t="shared" si="469"/>
        <v/>
      </c>
      <c r="D3089" s="42"/>
      <c r="E3089" s="23" t="str">
        <f>IF(D3089="","",VLOOKUP(D3089,MASTERLIST!$A:$E,3,FALSE))</f>
        <v/>
      </c>
      <c r="F3089" s="23" t="str">
        <f>IF(D3089="","",VLOOKUP(D3089,MASTERLIST!$A:$E,4,FALSE))</f>
        <v/>
      </c>
      <c r="G3089" s="23" t="str">
        <f>IF(D3089="","",VLOOKUP(D3089,MASTERLIST!$A:$E,5,FALSE))</f>
        <v/>
      </c>
      <c r="H3089" s="23" t="str">
        <f>IF(D3089="","",VLOOKUP(D3089,MASTERLIST!$A:$E,2,FALSE))</f>
        <v/>
      </c>
      <c r="I3089" s="42"/>
      <c r="J3089" s="42"/>
      <c r="K3089" s="42"/>
      <c r="L3089" s="41" t="str">
        <f t="shared" si="465"/>
        <v/>
      </c>
      <c r="M3089" s="41" t="str">
        <f t="shared" si="466"/>
        <v/>
      </c>
      <c r="N3089" s="22" t="str">
        <f t="shared" si="463"/>
        <v xml:space="preserve"> </v>
      </c>
      <c r="O3089" s="22" t="str">
        <f t="shared" si="462"/>
        <v/>
      </c>
      <c r="P3089" s="22" t="str">
        <f t="shared" si="464"/>
        <v/>
      </c>
      <c r="Q3089" s="22" t="str">
        <f t="shared" si="470"/>
        <v>D2</v>
      </c>
    </row>
    <row r="3090" spans="1:17" x14ac:dyDescent="0.25">
      <c r="A3090" s="125" t="str">
        <f t="shared" si="467"/>
        <v/>
      </c>
      <c r="B3090" s="123" t="str">
        <f t="shared" si="468"/>
        <v/>
      </c>
      <c r="C3090" s="125" t="str">
        <f t="shared" si="469"/>
        <v/>
      </c>
      <c r="D3090" s="42"/>
      <c r="E3090" s="23" t="str">
        <f>IF(D3090="","",VLOOKUP(D3090,MASTERLIST!$A:$E,3,FALSE))</f>
        <v/>
      </c>
      <c r="F3090" s="23" t="str">
        <f>IF(D3090="","",VLOOKUP(D3090,MASTERLIST!$A:$E,4,FALSE))</f>
        <v/>
      </c>
      <c r="G3090" s="23" t="str">
        <f>IF(D3090="","",VLOOKUP(D3090,MASTERLIST!$A:$E,5,FALSE))</f>
        <v/>
      </c>
      <c r="H3090" s="23" t="str">
        <f>IF(D3090="","",VLOOKUP(D3090,MASTERLIST!$A:$E,2,FALSE))</f>
        <v/>
      </c>
      <c r="I3090" s="42"/>
      <c r="J3090" s="42"/>
      <c r="K3090" s="42"/>
      <c r="L3090" s="41" t="str">
        <f t="shared" si="465"/>
        <v/>
      </c>
      <c r="M3090" s="41" t="str">
        <f t="shared" si="466"/>
        <v/>
      </c>
      <c r="N3090" s="22" t="str">
        <f t="shared" si="463"/>
        <v xml:space="preserve"> </v>
      </c>
      <c r="O3090" s="22" t="str">
        <f t="shared" si="462"/>
        <v/>
      </c>
      <c r="P3090" s="22" t="str">
        <f t="shared" si="464"/>
        <v/>
      </c>
      <c r="Q3090" s="22" t="str">
        <f t="shared" si="470"/>
        <v>D2</v>
      </c>
    </row>
    <row r="3091" spans="1:17" x14ac:dyDescent="0.25">
      <c r="A3091" s="125" t="str">
        <f t="shared" si="467"/>
        <v/>
      </c>
      <c r="B3091" s="123" t="str">
        <f t="shared" si="468"/>
        <v/>
      </c>
      <c r="C3091" s="125" t="str">
        <f t="shared" si="469"/>
        <v/>
      </c>
      <c r="D3091" s="42"/>
      <c r="E3091" s="23" t="str">
        <f>IF(D3091="","",VLOOKUP(D3091,MASTERLIST!$A:$E,3,FALSE))</f>
        <v/>
      </c>
      <c r="F3091" s="23" t="str">
        <f>IF(D3091="","",VLOOKUP(D3091,MASTERLIST!$A:$E,4,FALSE))</f>
        <v/>
      </c>
      <c r="G3091" s="23" t="str">
        <f>IF(D3091="","",VLOOKUP(D3091,MASTERLIST!$A:$E,5,FALSE))</f>
        <v/>
      </c>
      <c r="H3091" s="23" t="str">
        <f>IF(D3091="","",VLOOKUP(D3091,MASTERLIST!$A:$E,2,FALSE))</f>
        <v/>
      </c>
      <c r="I3091" s="42"/>
      <c r="J3091" s="42"/>
      <c r="K3091" s="42"/>
      <c r="L3091" s="41" t="str">
        <f t="shared" si="465"/>
        <v/>
      </c>
      <c r="M3091" s="41" t="str">
        <f t="shared" si="466"/>
        <v/>
      </c>
      <c r="N3091" s="22" t="str">
        <f t="shared" si="463"/>
        <v xml:space="preserve"> </v>
      </c>
      <c r="O3091" s="22" t="str">
        <f t="shared" ref="O3091:O3154" si="471">IFERROR(VLOOKUP(G3091,$R$2:$S$15,2,),"")</f>
        <v/>
      </c>
      <c r="P3091" s="22" t="str">
        <f t="shared" si="464"/>
        <v/>
      </c>
      <c r="Q3091" s="22" t="str">
        <f t="shared" si="470"/>
        <v>D2</v>
      </c>
    </row>
    <row r="3092" spans="1:17" x14ac:dyDescent="0.25">
      <c r="A3092" s="125" t="str">
        <f t="shared" si="467"/>
        <v/>
      </c>
      <c r="B3092" s="123" t="str">
        <f t="shared" si="468"/>
        <v/>
      </c>
      <c r="C3092" s="125" t="str">
        <f t="shared" si="469"/>
        <v/>
      </c>
      <c r="D3092" s="42"/>
      <c r="E3092" s="23" t="str">
        <f>IF(D3092="","",VLOOKUP(D3092,MASTERLIST!$A:$E,3,FALSE))</f>
        <v/>
      </c>
      <c r="F3092" s="23" t="str">
        <f>IF(D3092="","",VLOOKUP(D3092,MASTERLIST!$A:$E,4,FALSE))</f>
        <v/>
      </c>
      <c r="G3092" s="23" t="str">
        <f>IF(D3092="","",VLOOKUP(D3092,MASTERLIST!$A:$E,5,FALSE))</f>
        <v/>
      </c>
      <c r="H3092" s="23" t="str">
        <f>IF(D3092="","",VLOOKUP(D3092,MASTERLIST!$A:$E,2,FALSE))</f>
        <v/>
      </c>
      <c r="I3092" s="42"/>
      <c r="J3092" s="42"/>
      <c r="K3092" s="42"/>
      <c r="L3092" s="41" t="str">
        <f t="shared" si="465"/>
        <v/>
      </c>
      <c r="M3092" s="41" t="str">
        <f t="shared" si="466"/>
        <v/>
      </c>
      <c r="N3092" s="22" t="str">
        <f t="shared" si="463"/>
        <v xml:space="preserve"> </v>
      </c>
      <c r="O3092" s="22" t="str">
        <f t="shared" si="471"/>
        <v/>
      </c>
      <c r="P3092" s="22" t="str">
        <f t="shared" si="464"/>
        <v/>
      </c>
      <c r="Q3092" s="22" t="str">
        <f t="shared" si="470"/>
        <v>D2</v>
      </c>
    </row>
    <row r="3093" spans="1:17" x14ac:dyDescent="0.25">
      <c r="A3093" s="125" t="str">
        <f t="shared" si="467"/>
        <v/>
      </c>
      <c r="B3093" s="123" t="str">
        <f t="shared" si="468"/>
        <v/>
      </c>
      <c r="C3093" s="125" t="str">
        <f t="shared" si="469"/>
        <v/>
      </c>
      <c r="D3093" s="42"/>
      <c r="E3093" s="23" t="str">
        <f>IF(D3093="","",VLOOKUP(D3093,MASTERLIST!$A:$E,3,FALSE))</f>
        <v/>
      </c>
      <c r="F3093" s="23" t="str">
        <f>IF(D3093="","",VLOOKUP(D3093,MASTERLIST!$A:$E,4,FALSE))</f>
        <v/>
      </c>
      <c r="G3093" s="23" t="str">
        <f>IF(D3093="","",VLOOKUP(D3093,MASTERLIST!$A:$E,5,FALSE))</f>
        <v/>
      </c>
      <c r="H3093" s="23" t="str">
        <f>IF(D3093="","",VLOOKUP(D3093,MASTERLIST!$A:$E,2,FALSE))</f>
        <v/>
      </c>
      <c r="I3093" s="42"/>
      <c r="J3093" s="42"/>
      <c r="K3093" s="42"/>
      <c r="L3093" s="41" t="str">
        <f t="shared" si="465"/>
        <v/>
      </c>
      <c r="M3093" s="41" t="str">
        <f t="shared" si="466"/>
        <v/>
      </c>
      <c r="N3093" s="22" t="str">
        <f t="shared" si="463"/>
        <v xml:space="preserve"> </v>
      </c>
      <c r="O3093" s="22" t="str">
        <f t="shared" si="471"/>
        <v/>
      </c>
      <c r="P3093" s="22" t="str">
        <f t="shared" si="464"/>
        <v/>
      </c>
      <c r="Q3093" s="22" t="str">
        <f t="shared" si="470"/>
        <v>D2</v>
      </c>
    </row>
    <row r="3094" spans="1:17" x14ac:dyDescent="0.25">
      <c r="A3094" s="125" t="str">
        <f t="shared" si="467"/>
        <v/>
      </c>
      <c r="B3094" s="123" t="str">
        <f t="shared" si="468"/>
        <v/>
      </c>
      <c r="C3094" s="125" t="str">
        <f t="shared" si="469"/>
        <v/>
      </c>
      <c r="D3094" s="42"/>
      <c r="E3094" s="23" t="str">
        <f>IF(D3094="","",VLOOKUP(D3094,MASTERLIST!$A:$E,3,FALSE))</f>
        <v/>
      </c>
      <c r="F3094" s="23" t="str">
        <f>IF(D3094="","",VLOOKUP(D3094,MASTERLIST!$A:$E,4,FALSE))</f>
        <v/>
      </c>
      <c r="G3094" s="23" t="str">
        <f>IF(D3094="","",VLOOKUP(D3094,MASTERLIST!$A:$E,5,FALSE))</f>
        <v/>
      </c>
      <c r="H3094" s="23" t="str">
        <f>IF(D3094="","",VLOOKUP(D3094,MASTERLIST!$A:$E,2,FALSE))</f>
        <v/>
      </c>
      <c r="I3094" s="42"/>
      <c r="J3094" s="42"/>
      <c r="K3094" s="42"/>
      <c r="L3094" s="41" t="str">
        <f t="shared" si="465"/>
        <v/>
      </c>
      <c r="M3094" s="41" t="str">
        <f t="shared" si="466"/>
        <v/>
      </c>
      <c r="N3094" s="22" t="str">
        <f t="shared" si="463"/>
        <v xml:space="preserve"> </v>
      </c>
      <c r="O3094" s="22" t="str">
        <f t="shared" si="471"/>
        <v/>
      </c>
      <c r="P3094" s="22" t="str">
        <f t="shared" si="464"/>
        <v/>
      </c>
      <c r="Q3094" s="22" t="str">
        <f t="shared" si="470"/>
        <v>D2</v>
      </c>
    </row>
    <row r="3095" spans="1:17" x14ac:dyDescent="0.25">
      <c r="A3095" s="125" t="str">
        <f t="shared" si="467"/>
        <v/>
      </c>
      <c r="B3095" s="123" t="str">
        <f t="shared" si="468"/>
        <v/>
      </c>
      <c r="C3095" s="125" t="str">
        <f t="shared" si="469"/>
        <v/>
      </c>
      <c r="D3095" s="42"/>
      <c r="E3095" s="23" t="str">
        <f>IF(D3095="","",VLOOKUP(D3095,MASTERLIST!$A:$E,3,FALSE))</f>
        <v/>
      </c>
      <c r="F3095" s="23" t="str">
        <f>IF(D3095="","",VLOOKUP(D3095,MASTERLIST!$A:$E,4,FALSE))</f>
        <v/>
      </c>
      <c r="G3095" s="23" t="str">
        <f>IF(D3095="","",VLOOKUP(D3095,MASTERLIST!$A:$E,5,FALSE))</f>
        <v/>
      </c>
      <c r="H3095" s="23" t="str">
        <f>IF(D3095="","",VLOOKUP(D3095,MASTERLIST!$A:$E,2,FALSE))</f>
        <v/>
      </c>
      <c r="I3095" s="42"/>
      <c r="J3095" s="42"/>
      <c r="K3095" s="42"/>
      <c r="L3095" s="41" t="str">
        <f t="shared" si="465"/>
        <v/>
      </c>
      <c r="M3095" s="41" t="str">
        <f t="shared" si="466"/>
        <v/>
      </c>
      <c r="N3095" s="22" t="str">
        <f t="shared" si="463"/>
        <v xml:space="preserve"> </v>
      </c>
      <c r="O3095" s="22" t="str">
        <f t="shared" si="471"/>
        <v/>
      </c>
      <c r="P3095" s="22" t="str">
        <f t="shared" si="464"/>
        <v/>
      </c>
      <c r="Q3095" s="22" t="str">
        <f t="shared" si="470"/>
        <v>D2</v>
      </c>
    </row>
    <row r="3096" spans="1:17" x14ac:dyDescent="0.25">
      <c r="A3096" s="125" t="str">
        <f t="shared" si="467"/>
        <v/>
      </c>
      <c r="B3096" s="123" t="str">
        <f t="shared" si="468"/>
        <v/>
      </c>
      <c r="C3096" s="125" t="str">
        <f t="shared" si="469"/>
        <v/>
      </c>
      <c r="D3096" s="42"/>
      <c r="E3096" s="23" t="str">
        <f>IF(D3096="","",VLOOKUP(D3096,MASTERLIST!$A:$E,3,FALSE))</f>
        <v/>
      </c>
      <c r="F3096" s="23" t="str">
        <f>IF(D3096="","",VLOOKUP(D3096,MASTERLIST!$A:$E,4,FALSE))</f>
        <v/>
      </c>
      <c r="G3096" s="23" t="str">
        <f>IF(D3096="","",VLOOKUP(D3096,MASTERLIST!$A:$E,5,FALSE))</f>
        <v/>
      </c>
      <c r="H3096" s="23" t="str">
        <f>IF(D3096="","",VLOOKUP(D3096,MASTERLIST!$A:$E,2,FALSE))</f>
        <v/>
      </c>
      <c r="I3096" s="42"/>
      <c r="J3096" s="42"/>
      <c r="K3096" s="42"/>
      <c r="L3096" s="41" t="str">
        <f t="shared" si="465"/>
        <v/>
      </c>
      <c r="M3096" s="41" t="str">
        <f t="shared" si="466"/>
        <v/>
      </c>
      <c r="N3096" s="22" t="str">
        <f t="shared" si="463"/>
        <v xml:space="preserve"> </v>
      </c>
      <c r="O3096" s="22" t="str">
        <f t="shared" si="471"/>
        <v/>
      </c>
      <c r="P3096" s="22" t="str">
        <f t="shared" si="464"/>
        <v/>
      </c>
      <c r="Q3096" s="22" t="str">
        <f t="shared" si="470"/>
        <v>D2</v>
      </c>
    </row>
    <row r="3097" spans="1:17" x14ac:dyDescent="0.25">
      <c r="A3097" s="125" t="str">
        <f t="shared" si="467"/>
        <v/>
      </c>
      <c r="B3097" s="123" t="str">
        <f t="shared" si="468"/>
        <v/>
      </c>
      <c r="C3097" s="125" t="str">
        <f t="shared" si="469"/>
        <v/>
      </c>
      <c r="D3097" s="42"/>
      <c r="E3097" s="23" t="str">
        <f>IF(D3097="","",VLOOKUP(D3097,MASTERLIST!$A:$E,3,FALSE))</f>
        <v/>
      </c>
      <c r="F3097" s="23" t="str">
        <f>IF(D3097="","",VLOOKUP(D3097,MASTERLIST!$A:$E,4,FALSE))</f>
        <v/>
      </c>
      <c r="G3097" s="23" t="str">
        <f>IF(D3097="","",VLOOKUP(D3097,MASTERLIST!$A:$E,5,FALSE))</f>
        <v/>
      </c>
      <c r="H3097" s="23" t="str">
        <f>IF(D3097="","",VLOOKUP(D3097,MASTERLIST!$A:$E,2,FALSE))</f>
        <v/>
      </c>
      <c r="I3097" s="42"/>
      <c r="J3097" s="42"/>
      <c r="K3097" s="42"/>
      <c r="L3097" s="41" t="str">
        <f t="shared" si="465"/>
        <v/>
      </c>
      <c r="M3097" s="41" t="str">
        <f t="shared" si="466"/>
        <v/>
      </c>
      <c r="N3097" s="22" t="str">
        <f t="shared" si="463"/>
        <v xml:space="preserve"> </v>
      </c>
      <c r="O3097" s="22" t="str">
        <f t="shared" si="471"/>
        <v/>
      </c>
      <c r="P3097" s="22" t="str">
        <f t="shared" si="464"/>
        <v/>
      </c>
      <c r="Q3097" s="22" t="str">
        <f t="shared" si="470"/>
        <v>D2</v>
      </c>
    </row>
    <row r="3098" spans="1:17" x14ac:dyDescent="0.25">
      <c r="A3098" s="125" t="str">
        <f t="shared" si="467"/>
        <v/>
      </c>
      <c r="B3098" s="123" t="str">
        <f t="shared" si="468"/>
        <v/>
      </c>
      <c r="C3098" s="125" t="str">
        <f t="shared" si="469"/>
        <v/>
      </c>
      <c r="D3098" s="42"/>
      <c r="E3098" s="23" t="str">
        <f>IF(D3098="","",VLOOKUP(D3098,MASTERLIST!$A:$E,3,FALSE))</f>
        <v/>
      </c>
      <c r="F3098" s="23" t="str">
        <f>IF(D3098="","",VLOOKUP(D3098,MASTERLIST!$A:$E,4,FALSE))</f>
        <v/>
      </c>
      <c r="G3098" s="23" t="str">
        <f>IF(D3098="","",VLOOKUP(D3098,MASTERLIST!$A:$E,5,FALSE))</f>
        <v/>
      </c>
      <c r="H3098" s="23" t="str">
        <f>IF(D3098="","",VLOOKUP(D3098,MASTERLIST!$A:$E,2,FALSE))</f>
        <v/>
      </c>
      <c r="I3098" s="42"/>
      <c r="J3098" s="42"/>
      <c r="K3098" s="42"/>
      <c r="L3098" s="41" t="str">
        <f t="shared" si="465"/>
        <v/>
      </c>
      <c r="M3098" s="41" t="str">
        <f t="shared" si="466"/>
        <v/>
      </c>
      <c r="N3098" s="22" t="str">
        <f t="shared" ref="N3098:N3161" si="472">CONCATENATE(E3098," ",F3098)</f>
        <v xml:space="preserve"> </v>
      </c>
      <c r="O3098" s="22" t="str">
        <f t="shared" si="471"/>
        <v/>
      </c>
      <c r="P3098" s="22" t="str">
        <f t="shared" ref="P3098:P3161" si="473">IF(I3098="",IF(J3098="","",$J$1),$I$1)</f>
        <v/>
      </c>
      <c r="Q3098" s="22" t="str">
        <f t="shared" si="470"/>
        <v>D2</v>
      </c>
    </row>
    <row r="3099" spans="1:17" x14ac:dyDescent="0.25">
      <c r="A3099" s="125" t="str">
        <f t="shared" si="467"/>
        <v/>
      </c>
      <c r="B3099" s="123" t="str">
        <f t="shared" si="468"/>
        <v/>
      </c>
      <c r="C3099" s="125" t="str">
        <f t="shared" si="469"/>
        <v/>
      </c>
      <c r="D3099" s="42"/>
      <c r="E3099" s="23" t="str">
        <f>IF(D3099="","",VLOOKUP(D3099,MASTERLIST!$A:$E,3,FALSE))</f>
        <v/>
      </c>
      <c r="F3099" s="23" t="str">
        <f>IF(D3099="","",VLOOKUP(D3099,MASTERLIST!$A:$E,4,FALSE))</f>
        <v/>
      </c>
      <c r="G3099" s="23" t="str">
        <f>IF(D3099="","",VLOOKUP(D3099,MASTERLIST!$A:$E,5,FALSE))</f>
        <v/>
      </c>
      <c r="H3099" s="23" t="str">
        <f>IF(D3099="","",VLOOKUP(D3099,MASTERLIST!$A:$E,2,FALSE))</f>
        <v/>
      </c>
      <c r="I3099" s="42"/>
      <c r="J3099" s="42"/>
      <c r="K3099" s="42"/>
      <c r="L3099" s="41" t="str">
        <f t="shared" si="465"/>
        <v/>
      </c>
      <c r="M3099" s="41" t="str">
        <f t="shared" si="466"/>
        <v/>
      </c>
      <c r="N3099" s="22" t="str">
        <f t="shared" si="472"/>
        <v xml:space="preserve"> </v>
      </c>
      <c r="O3099" s="22" t="str">
        <f t="shared" si="471"/>
        <v/>
      </c>
      <c r="P3099" s="22" t="str">
        <f t="shared" si="473"/>
        <v/>
      </c>
      <c r="Q3099" s="22" t="str">
        <f t="shared" si="470"/>
        <v>D2</v>
      </c>
    </row>
    <row r="3100" spans="1:17" x14ac:dyDescent="0.25">
      <c r="A3100" s="125" t="str">
        <f t="shared" si="467"/>
        <v/>
      </c>
      <c r="B3100" s="123" t="str">
        <f t="shared" si="468"/>
        <v/>
      </c>
      <c r="C3100" s="125" t="str">
        <f t="shared" si="469"/>
        <v/>
      </c>
      <c r="D3100" s="42"/>
      <c r="E3100" s="23" t="str">
        <f>IF(D3100="","",VLOOKUP(D3100,MASTERLIST!$A:$E,3,FALSE))</f>
        <v/>
      </c>
      <c r="F3100" s="23" t="str">
        <f>IF(D3100="","",VLOOKUP(D3100,MASTERLIST!$A:$E,4,FALSE))</f>
        <v/>
      </c>
      <c r="G3100" s="23" t="str">
        <f>IF(D3100="","",VLOOKUP(D3100,MASTERLIST!$A:$E,5,FALSE))</f>
        <v/>
      </c>
      <c r="H3100" s="23" t="str">
        <f>IF(D3100="","",VLOOKUP(D3100,MASTERLIST!$A:$E,2,FALSE))</f>
        <v/>
      </c>
      <c r="I3100" s="42"/>
      <c r="J3100" s="42"/>
      <c r="K3100" s="42"/>
      <c r="L3100" s="41" t="str">
        <f t="shared" si="465"/>
        <v/>
      </c>
      <c r="M3100" s="41" t="str">
        <f t="shared" si="466"/>
        <v/>
      </c>
      <c r="N3100" s="22" t="str">
        <f t="shared" si="472"/>
        <v xml:space="preserve"> </v>
      </c>
      <c r="O3100" s="22" t="str">
        <f t="shared" si="471"/>
        <v/>
      </c>
      <c r="P3100" s="22" t="str">
        <f t="shared" si="473"/>
        <v/>
      </c>
      <c r="Q3100" s="22" t="str">
        <f t="shared" si="470"/>
        <v>D2</v>
      </c>
    </row>
    <row r="3101" spans="1:17" x14ac:dyDescent="0.25">
      <c r="A3101" s="125" t="str">
        <f t="shared" si="467"/>
        <v/>
      </c>
      <c r="B3101" s="123" t="str">
        <f t="shared" si="468"/>
        <v/>
      </c>
      <c r="C3101" s="125" t="str">
        <f t="shared" si="469"/>
        <v/>
      </c>
      <c r="D3101" s="42"/>
      <c r="E3101" s="23" t="str">
        <f>IF(D3101="","",VLOOKUP(D3101,MASTERLIST!$A:$E,3,FALSE))</f>
        <v/>
      </c>
      <c r="F3101" s="23" t="str">
        <f>IF(D3101="","",VLOOKUP(D3101,MASTERLIST!$A:$E,4,FALSE))</f>
        <v/>
      </c>
      <c r="G3101" s="23" t="str">
        <f>IF(D3101="","",VLOOKUP(D3101,MASTERLIST!$A:$E,5,FALSE))</f>
        <v/>
      </c>
      <c r="H3101" s="23" t="str">
        <f>IF(D3101="","",VLOOKUP(D3101,MASTERLIST!$A:$E,2,FALSE))</f>
        <v/>
      </c>
      <c r="I3101" s="42"/>
      <c r="J3101" s="42"/>
      <c r="K3101" s="42"/>
      <c r="L3101" s="41" t="str">
        <f t="shared" ref="L3101:L3164" si="474">IF(K3101="","",IF(I3101="",ROUND(HLOOKUP(J3101,kgList,K3101,FALSE),1),ROUND(HLOOKUP(I3101,kgList,K3101,FALSE),1)))</f>
        <v/>
      </c>
      <c r="M3101" s="41" t="str">
        <f t="shared" ref="M3101:M3164" si="475">IF(L3101="","",IF(COUNTA(I3101:J3101)&gt;1,"Edible or Inedible",IF(COUNTA(I3101)=1,L3101*1,IF(COUNTA(J3101)=1,L3101*1,"ERROR"))))</f>
        <v/>
      </c>
      <c r="N3101" s="22" t="str">
        <f t="shared" si="472"/>
        <v xml:space="preserve"> </v>
      </c>
      <c r="O3101" s="22" t="str">
        <f t="shared" si="471"/>
        <v/>
      </c>
      <c r="P3101" s="22" t="str">
        <f t="shared" si="473"/>
        <v/>
      </c>
      <c r="Q3101" s="22" t="str">
        <f t="shared" si="470"/>
        <v>D2</v>
      </c>
    </row>
    <row r="3102" spans="1:17" x14ac:dyDescent="0.25">
      <c r="A3102" s="125" t="str">
        <f t="shared" si="467"/>
        <v/>
      </c>
      <c r="B3102" s="123" t="str">
        <f t="shared" si="468"/>
        <v/>
      </c>
      <c r="C3102" s="125" t="str">
        <f t="shared" si="469"/>
        <v/>
      </c>
      <c r="D3102" s="42"/>
      <c r="E3102" s="23" t="str">
        <f>IF(D3102="","",VLOOKUP(D3102,MASTERLIST!$A:$E,3,FALSE))</f>
        <v/>
      </c>
      <c r="F3102" s="23" t="str">
        <f>IF(D3102="","",VLOOKUP(D3102,MASTERLIST!$A:$E,4,FALSE))</f>
        <v/>
      </c>
      <c r="G3102" s="23" t="str">
        <f>IF(D3102="","",VLOOKUP(D3102,MASTERLIST!$A:$E,5,FALSE))</f>
        <v/>
      </c>
      <c r="H3102" s="23" t="str">
        <f>IF(D3102="","",VLOOKUP(D3102,MASTERLIST!$A:$E,2,FALSE))</f>
        <v/>
      </c>
      <c r="I3102" s="42"/>
      <c r="J3102" s="42"/>
      <c r="K3102" s="42"/>
      <c r="L3102" s="41" t="str">
        <f t="shared" si="474"/>
        <v/>
      </c>
      <c r="M3102" s="41" t="str">
        <f t="shared" si="475"/>
        <v/>
      </c>
      <c r="N3102" s="22" t="str">
        <f t="shared" si="472"/>
        <v xml:space="preserve"> </v>
      </c>
      <c r="O3102" s="22" t="str">
        <f t="shared" si="471"/>
        <v/>
      </c>
      <c r="P3102" s="22" t="str">
        <f t="shared" si="473"/>
        <v/>
      </c>
      <c r="Q3102" s="22" t="str">
        <f t="shared" si="470"/>
        <v>D2</v>
      </c>
    </row>
    <row r="3103" spans="1:17" x14ac:dyDescent="0.25">
      <c r="A3103" s="125" t="str">
        <f t="shared" si="467"/>
        <v/>
      </c>
      <c r="B3103" s="123" t="str">
        <f t="shared" si="468"/>
        <v/>
      </c>
      <c r="C3103" s="125" t="str">
        <f t="shared" si="469"/>
        <v/>
      </c>
      <c r="D3103" s="42"/>
      <c r="E3103" s="23" t="str">
        <f>IF(D3103="","",VLOOKUP(D3103,MASTERLIST!$A:$E,3,FALSE))</f>
        <v/>
      </c>
      <c r="F3103" s="23" t="str">
        <f>IF(D3103="","",VLOOKUP(D3103,MASTERLIST!$A:$E,4,FALSE))</f>
        <v/>
      </c>
      <c r="G3103" s="23" t="str">
        <f>IF(D3103="","",VLOOKUP(D3103,MASTERLIST!$A:$E,5,FALSE))</f>
        <v/>
      </c>
      <c r="H3103" s="23" t="str">
        <f>IF(D3103="","",VLOOKUP(D3103,MASTERLIST!$A:$E,2,FALSE))</f>
        <v/>
      </c>
      <c r="I3103" s="42"/>
      <c r="J3103" s="42"/>
      <c r="K3103" s="42"/>
      <c r="L3103" s="41" t="str">
        <f t="shared" si="474"/>
        <v/>
      </c>
      <c r="M3103" s="41" t="str">
        <f t="shared" si="475"/>
        <v/>
      </c>
      <c r="N3103" s="22" t="str">
        <f t="shared" si="472"/>
        <v xml:space="preserve"> </v>
      </c>
      <c r="O3103" s="22" t="str">
        <f t="shared" si="471"/>
        <v/>
      </c>
      <c r="P3103" s="22" t="str">
        <f t="shared" si="473"/>
        <v/>
      </c>
      <c r="Q3103" s="22" t="str">
        <f t="shared" si="470"/>
        <v>D2</v>
      </c>
    </row>
    <row r="3104" spans="1:17" x14ac:dyDescent="0.25">
      <c r="A3104" s="125" t="str">
        <f t="shared" si="467"/>
        <v/>
      </c>
      <c r="B3104" s="123" t="str">
        <f t="shared" si="468"/>
        <v/>
      </c>
      <c r="C3104" s="125" t="str">
        <f t="shared" si="469"/>
        <v/>
      </c>
      <c r="D3104" s="42"/>
      <c r="E3104" s="23" t="str">
        <f>IF(D3104="","",VLOOKUP(D3104,MASTERLIST!$A:$E,3,FALSE))</f>
        <v/>
      </c>
      <c r="F3104" s="23" t="str">
        <f>IF(D3104="","",VLOOKUP(D3104,MASTERLIST!$A:$E,4,FALSE))</f>
        <v/>
      </c>
      <c r="G3104" s="23" t="str">
        <f>IF(D3104="","",VLOOKUP(D3104,MASTERLIST!$A:$E,5,FALSE))</f>
        <v/>
      </c>
      <c r="H3104" s="23" t="str">
        <f>IF(D3104="","",VLOOKUP(D3104,MASTERLIST!$A:$E,2,FALSE))</f>
        <v/>
      </c>
      <c r="I3104" s="42"/>
      <c r="J3104" s="42"/>
      <c r="K3104" s="42"/>
      <c r="L3104" s="41" t="str">
        <f t="shared" si="474"/>
        <v/>
      </c>
      <c r="M3104" s="41" t="str">
        <f t="shared" si="475"/>
        <v/>
      </c>
      <c r="N3104" s="22" t="str">
        <f t="shared" si="472"/>
        <v xml:space="preserve"> </v>
      </c>
      <c r="O3104" s="22" t="str">
        <f t="shared" si="471"/>
        <v/>
      </c>
      <c r="P3104" s="22" t="str">
        <f t="shared" si="473"/>
        <v/>
      </c>
      <c r="Q3104" s="22" t="str">
        <f t="shared" si="470"/>
        <v>D2</v>
      </c>
    </row>
    <row r="3105" spans="1:17" x14ac:dyDescent="0.25">
      <c r="A3105" s="125" t="str">
        <f t="shared" si="467"/>
        <v/>
      </c>
      <c r="B3105" s="123" t="str">
        <f t="shared" si="468"/>
        <v/>
      </c>
      <c r="C3105" s="125" t="str">
        <f t="shared" si="469"/>
        <v/>
      </c>
      <c r="D3105" s="42"/>
      <c r="E3105" s="23" t="str">
        <f>IF(D3105="","",VLOOKUP(D3105,MASTERLIST!$A:$E,3,FALSE))</f>
        <v/>
      </c>
      <c r="F3105" s="23" t="str">
        <f>IF(D3105="","",VLOOKUP(D3105,MASTERLIST!$A:$E,4,FALSE))</f>
        <v/>
      </c>
      <c r="G3105" s="23" t="str">
        <f>IF(D3105="","",VLOOKUP(D3105,MASTERLIST!$A:$E,5,FALSE))</f>
        <v/>
      </c>
      <c r="H3105" s="23" t="str">
        <f>IF(D3105="","",VLOOKUP(D3105,MASTERLIST!$A:$E,2,FALSE))</f>
        <v/>
      </c>
      <c r="I3105" s="42"/>
      <c r="J3105" s="42"/>
      <c r="K3105" s="42"/>
      <c r="L3105" s="41" t="str">
        <f t="shared" si="474"/>
        <v/>
      </c>
      <c r="M3105" s="41" t="str">
        <f t="shared" si="475"/>
        <v/>
      </c>
      <c r="N3105" s="22" t="str">
        <f t="shared" si="472"/>
        <v xml:space="preserve"> </v>
      </c>
      <c r="O3105" s="22" t="str">
        <f t="shared" si="471"/>
        <v/>
      </c>
      <c r="P3105" s="22" t="str">
        <f t="shared" si="473"/>
        <v/>
      </c>
      <c r="Q3105" s="22" t="str">
        <f t="shared" si="470"/>
        <v>D2</v>
      </c>
    </row>
    <row r="3106" spans="1:17" x14ac:dyDescent="0.25">
      <c r="A3106" s="125" t="str">
        <f t="shared" si="467"/>
        <v/>
      </c>
      <c r="B3106" s="123" t="str">
        <f t="shared" si="468"/>
        <v/>
      </c>
      <c r="C3106" s="125" t="str">
        <f t="shared" si="469"/>
        <v/>
      </c>
      <c r="D3106" s="42"/>
      <c r="E3106" s="23" t="str">
        <f>IF(D3106="","",VLOOKUP(D3106,MASTERLIST!$A:$E,3,FALSE))</f>
        <v/>
      </c>
      <c r="F3106" s="23" t="str">
        <f>IF(D3106="","",VLOOKUP(D3106,MASTERLIST!$A:$E,4,FALSE))</f>
        <v/>
      </c>
      <c r="G3106" s="23" t="str">
        <f>IF(D3106="","",VLOOKUP(D3106,MASTERLIST!$A:$E,5,FALSE))</f>
        <v/>
      </c>
      <c r="H3106" s="23" t="str">
        <f>IF(D3106="","",VLOOKUP(D3106,MASTERLIST!$A:$E,2,FALSE))</f>
        <v/>
      </c>
      <c r="I3106" s="42"/>
      <c r="J3106" s="42"/>
      <c r="K3106" s="42"/>
      <c r="L3106" s="41" t="str">
        <f t="shared" si="474"/>
        <v/>
      </c>
      <c r="M3106" s="41" t="str">
        <f t="shared" si="475"/>
        <v/>
      </c>
      <c r="N3106" s="22" t="str">
        <f t="shared" si="472"/>
        <v xml:space="preserve"> </v>
      </c>
      <c r="O3106" s="22" t="str">
        <f t="shared" si="471"/>
        <v/>
      </c>
      <c r="P3106" s="22" t="str">
        <f t="shared" si="473"/>
        <v/>
      </c>
      <c r="Q3106" s="22" t="str">
        <f t="shared" si="470"/>
        <v>D2</v>
      </c>
    </row>
    <row r="3107" spans="1:17" x14ac:dyDescent="0.25">
      <c r="A3107" s="125" t="str">
        <f t="shared" si="467"/>
        <v/>
      </c>
      <c r="B3107" s="123" t="str">
        <f t="shared" si="468"/>
        <v/>
      </c>
      <c r="C3107" s="125" t="str">
        <f t="shared" si="469"/>
        <v/>
      </c>
      <c r="D3107" s="42"/>
      <c r="E3107" s="23" t="str">
        <f>IF(D3107="","",VLOOKUP(D3107,MASTERLIST!$A:$E,3,FALSE))</f>
        <v/>
      </c>
      <c r="F3107" s="23" t="str">
        <f>IF(D3107="","",VLOOKUP(D3107,MASTERLIST!$A:$E,4,FALSE))</f>
        <v/>
      </c>
      <c r="G3107" s="23" t="str">
        <f>IF(D3107="","",VLOOKUP(D3107,MASTERLIST!$A:$E,5,FALSE))</f>
        <v/>
      </c>
      <c r="H3107" s="23" t="str">
        <f>IF(D3107="","",VLOOKUP(D3107,MASTERLIST!$A:$E,2,FALSE))</f>
        <v/>
      </c>
      <c r="I3107" s="42"/>
      <c r="J3107" s="42"/>
      <c r="K3107" s="42"/>
      <c r="L3107" s="41" t="str">
        <f t="shared" si="474"/>
        <v/>
      </c>
      <c r="M3107" s="41" t="str">
        <f t="shared" si="475"/>
        <v/>
      </c>
      <c r="N3107" s="22" t="str">
        <f t="shared" si="472"/>
        <v xml:space="preserve"> </v>
      </c>
      <c r="O3107" s="22" t="str">
        <f t="shared" si="471"/>
        <v/>
      </c>
      <c r="P3107" s="22" t="str">
        <f t="shared" si="473"/>
        <v/>
      </c>
      <c r="Q3107" s="22" t="str">
        <f t="shared" si="470"/>
        <v>D2</v>
      </c>
    </row>
    <row r="3108" spans="1:17" x14ac:dyDescent="0.25">
      <c r="A3108" s="125" t="str">
        <f t="shared" ref="A3108:A3171" si="476">IF(D3108="","",A3107)</f>
        <v/>
      </c>
      <c r="B3108" s="123" t="str">
        <f t="shared" ref="B3108:B3171" si="477">IF(D3108="","",B3107)</f>
        <v/>
      </c>
      <c r="C3108" s="125" t="str">
        <f t="shared" ref="C3108:C3171" si="478">IF(D3108="","",C3107)</f>
        <v/>
      </c>
      <c r="D3108" s="42"/>
      <c r="E3108" s="23" t="str">
        <f>IF(D3108="","",VLOOKUP(D3108,MASTERLIST!$A:$E,3,FALSE))</f>
        <v/>
      </c>
      <c r="F3108" s="23" t="str">
        <f>IF(D3108="","",VLOOKUP(D3108,MASTERLIST!$A:$E,4,FALSE))</f>
        <v/>
      </c>
      <c r="G3108" s="23" t="str">
        <f>IF(D3108="","",VLOOKUP(D3108,MASTERLIST!$A:$E,5,FALSE))</f>
        <v/>
      </c>
      <c r="H3108" s="23" t="str">
        <f>IF(D3108="","",VLOOKUP(D3108,MASTERLIST!$A:$E,2,FALSE))</f>
        <v/>
      </c>
      <c r="I3108" s="42"/>
      <c r="J3108" s="42"/>
      <c r="K3108" s="42"/>
      <c r="L3108" s="41" t="str">
        <f t="shared" si="474"/>
        <v/>
      </c>
      <c r="M3108" s="41" t="str">
        <f t="shared" si="475"/>
        <v/>
      </c>
      <c r="N3108" s="22" t="str">
        <f t="shared" si="472"/>
        <v xml:space="preserve"> </v>
      </c>
      <c r="O3108" s="22" t="str">
        <f t="shared" si="471"/>
        <v/>
      </c>
      <c r="P3108" s="22" t="str">
        <f t="shared" si="473"/>
        <v/>
      </c>
      <c r="Q3108" s="22" t="str">
        <f t="shared" si="470"/>
        <v>D2</v>
      </c>
    </row>
    <row r="3109" spans="1:17" x14ac:dyDescent="0.25">
      <c r="A3109" s="125" t="str">
        <f t="shared" si="476"/>
        <v/>
      </c>
      <c r="B3109" s="123" t="str">
        <f t="shared" si="477"/>
        <v/>
      </c>
      <c r="C3109" s="125" t="str">
        <f t="shared" si="478"/>
        <v/>
      </c>
      <c r="D3109" s="42"/>
      <c r="E3109" s="23" t="str">
        <f>IF(D3109="","",VLOOKUP(D3109,MASTERLIST!$A:$E,3,FALSE))</f>
        <v/>
      </c>
      <c r="F3109" s="23" t="str">
        <f>IF(D3109="","",VLOOKUP(D3109,MASTERLIST!$A:$E,4,FALSE))</f>
        <v/>
      </c>
      <c r="G3109" s="23" t="str">
        <f>IF(D3109="","",VLOOKUP(D3109,MASTERLIST!$A:$E,5,FALSE))</f>
        <v/>
      </c>
      <c r="H3109" s="23" t="str">
        <f>IF(D3109="","",VLOOKUP(D3109,MASTERLIST!$A:$E,2,FALSE))</f>
        <v/>
      </c>
      <c r="I3109" s="42"/>
      <c r="J3109" s="42"/>
      <c r="K3109" s="42"/>
      <c r="L3109" s="41" t="str">
        <f t="shared" si="474"/>
        <v/>
      </c>
      <c r="M3109" s="41" t="str">
        <f t="shared" si="475"/>
        <v/>
      </c>
      <c r="N3109" s="22" t="str">
        <f t="shared" si="472"/>
        <v xml:space="preserve"> </v>
      </c>
      <c r="O3109" s="22" t="str">
        <f t="shared" si="471"/>
        <v/>
      </c>
      <c r="P3109" s="22" t="str">
        <f t="shared" si="473"/>
        <v/>
      </c>
      <c r="Q3109" s="22" t="str">
        <f t="shared" si="470"/>
        <v>D2</v>
      </c>
    </row>
    <row r="3110" spans="1:17" x14ac:dyDescent="0.25">
      <c r="A3110" s="125" t="str">
        <f t="shared" si="476"/>
        <v/>
      </c>
      <c r="B3110" s="123" t="str">
        <f t="shared" si="477"/>
        <v/>
      </c>
      <c r="C3110" s="125" t="str">
        <f t="shared" si="478"/>
        <v/>
      </c>
      <c r="D3110" s="42"/>
      <c r="E3110" s="23" t="str">
        <f>IF(D3110="","",VLOOKUP(D3110,MASTERLIST!$A:$E,3,FALSE))</f>
        <v/>
      </c>
      <c r="F3110" s="23" t="str">
        <f>IF(D3110="","",VLOOKUP(D3110,MASTERLIST!$A:$E,4,FALSE))</f>
        <v/>
      </c>
      <c r="G3110" s="23" t="str">
        <f>IF(D3110="","",VLOOKUP(D3110,MASTERLIST!$A:$E,5,FALSE))</f>
        <v/>
      </c>
      <c r="H3110" s="23" t="str">
        <f>IF(D3110="","",VLOOKUP(D3110,MASTERLIST!$A:$E,2,FALSE))</f>
        <v/>
      </c>
      <c r="I3110" s="42"/>
      <c r="J3110" s="42"/>
      <c r="K3110" s="42"/>
      <c r="L3110" s="41" t="str">
        <f t="shared" si="474"/>
        <v/>
      </c>
      <c r="M3110" s="41" t="str">
        <f t="shared" si="475"/>
        <v/>
      </c>
      <c r="N3110" s="22" t="str">
        <f t="shared" si="472"/>
        <v xml:space="preserve"> </v>
      </c>
      <c r="O3110" s="22" t="str">
        <f t="shared" si="471"/>
        <v/>
      </c>
      <c r="P3110" s="22" t="str">
        <f t="shared" si="473"/>
        <v/>
      </c>
      <c r="Q3110" s="22" t="str">
        <f t="shared" si="470"/>
        <v>D2</v>
      </c>
    </row>
    <row r="3111" spans="1:17" x14ac:dyDescent="0.25">
      <c r="A3111" s="125" t="str">
        <f t="shared" si="476"/>
        <v/>
      </c>
      <c r="B3111" s="123" t="str">
        <f t="shared" si="477"/>
        <v/>
      </c>
      <c r="C3111" s="125" t="str">
        <f t="shared" si="478"/>
        <v/>
      </c>
      <c r="D3111" s="42"/>
      <c r="E3111" s="23" t="str">
        <f>IF(D3111="","",VLOOKUP(D3111,MASTERLIST!$A:$E,3,FALSE))</f>
        <v/>
      </c>
      <c r="F3111" s="23" t="str">
        <f>IF(D3111="","",VLOOKUP(D3111,MASTERLIST!$A:$E,4,FALSE))</f>
        <v/>
      </c>
      <c r="G3111" s="23" t="str">
        <f>IF(D3111="","",VLOOKUP(D3111,MASTERLIST!$A:$E,5,FALSE))</f>
        <v/>
      </c>
      <c r="H3111" s="23" t="str">
        <f>IF(D3111="","",VLOOKUP(D3111,MASTERLIST!$A:$E,2,FALSE))</f>
        <v/>
      </c>
      <c r="I3111" s="42"/>
      <c r="J3111" s="42"/>
      <c r="K3111" s="42"/>
      <c r="L3111" s="41" t="str">
        <f t="shared" si="474"/>
        <v/>
      </c>
      <c r="M3111" s="41" t="str">
        <f t="shared" si="475"/>
        <v/>
      </c>
      <c r="N3111" s="22" t="str">
        <f t="shared" si="472"/>
        <v xml:space="preserve"> </v>
      </c>
      <c r="O3111" s="22" t="str">
        <f t="shared" si="471"/>
        <v/>
      </c>
      <c r="P3111" s="22" t="str">
        <f t="shared" si="473"/>
        <v/>
      </c>
      <c r="Q3111" s="22" t="str">
        <f t="shared" si="470"/>
        <v>D2</v>
      </c>
    </row>
    <row r="3112" spans="1:17" x14ac:dyDescent="0.25">
      <c r="A3112" s="125" t="str">
        <f t="shared" si="476"/>
        <v/>
      </c>
      <c r="B3112" s="123" t="str">
        <f t="shared" si="477"/>
        <v/>
      </c>
      <c r="C3112" s="125" t="str">
        <f t="shared" si="478"/>
        <v/>
      </c>
      <c r="D3112" s="42"/>
      <c r="E3112" s="23" t="str">
        <f>IF(D3112="","",VLOOKUP(D3112,MASTERLIST!$A:$E,3,FALSE))</f>
        <v/>
      </c>
      <c r="F3112" s="23" t="str">
        <f>IF(D3112="","",VLOOKUP(D3112,MASTERLIST!$A:$E,4,FALSE))</f>
        <v/>
      </c>
      <c r="G3112" s="23" t="str">
        <f>IF(D3112="","",VLOOKUP(D3112,MASTERLIST!$A:$E,5,FALSE))</f>
        <v/>
      </c>
      <c r="H3112" s="23" t="str">
        <f>IF(D3112="","",VLOOKUP(D3112,MASTERLIST!$A:$E,2,FALSE))</f>
        <v/>
      </c>
      <c r="I3112" s="42"/>
      <c r="J3112" s="42"/>
      <c r="K3112" s="42"/>
      <c r="L3112" s="41" t="str">
        <f t="shared" si="474"/>
        <v/>
      </c>
      <c r="M3112" s="41" t="str">
        <f t="shared" si="475"/>
        <v/>
      </c>
      <c r="N3112" s="22" t="str">
        <f t="shared" si="472"/>
        <v xml:space="preserve"> </v>
      </c>
      <c r="O3112" s="22" t="str">
        <f t="shared" si="471"/>
        <v/>
      </c>
      <c r="P3112" s="22" t="str">
        <f t="shared" si="473"/>
        <v/>
      </c>
      <c r="Q3112" s="22" t="str">
        <f t="shared" si="470"/>
        <v>D2</v>
      </c>
    </row>
    <row r="3113" spans="1:17" x14ac:dyDescent="0.25">
      <c r="A3113" s="125" t="str">
        <f t="shared" si="476"/>
        <v/>
      </c>
      <c r="B3113" s="123" t="str">
        <f t="shared" si="477"/>
        <v/>
      </c>
      <c r="C3113" s="125" t="str">
        <f t="shared" si="478"/>
        <v/>
      </c>
      <c r="D3113" s="42"/>
      <c r="E3113" s="23" t="str">
        <f>IF(D3113="","",VLOOKUP(D3113,MASTERLIST!$A:$E,3,FALSE))</f>
        <v/>
      </c>
      <c r="F3113" s="23" t="str">
        <f>IF(D3113="","",VLOOKUP(D3113,MASTERLIST!$A:$E,4,FALSE))</f>
        <v/>
      </c>
      <c r="G3113" s="23" t="str">
        <f>IF(D3113="","",VLOOKUP(D3113,MASTERLIST!$A:$E,5,FALSE))</f>
        <v/>
      </c>
      <c r="H3113" s="23" t="str">
        <f>IF(D3113="","",VLOOKUP(D3113,MASTERLIST!$A:$E,2,FALSE))</f>
        <v/>
      </c>
      <c r="I3113" s="42"/>
      <c r="J3113" s="42"/>
      <c r="K3113" s="42"/>
      <c r="L3113" s="41" t="str">
        <f t="shared" si="474"/>
        <v/>
      </c>
      <c r="M3113" s="41" t="str">
        <f t="shared" si="475"/>
        <v/>
      </c>
      <c r="N3113" s="22" t="str">
        <f t="shared" si="472"/>
        <v xml:space="preserve"> </v>
      </c>
      <c r="O3113" s="22" t="str">
        <f t="shared" si="471"/>
        <v/>
      </c>
      <c r="P3113" s="22" t="str">
        <f t="shared" si="473"/>
        <v/>
      </c>
      <c r="Q3113" s="22" t="str">
        <f t="shared" si="470"/>
        <v>D2</v>
      </c>
    </row>
    <row r="3114" spans="1:17" x14ac:dyDescent="0.25">
      <c r="A3114" s="125" t="str">
        <f t="shared" si="476"/>
        <v/>
      </c>
      <c r="B3114" s="123" t="str">
        <f t="shared" si="477"/>
        <v/>
      </c>
      <c r="C3114" s="125" t="str">
        <f t="shared" si="478"/>
        <v/>
      </c>
      <c r="D3114" s="42"/>
      <c r="E3114" s="23" t="str">
        <f>IF(D3114="","",VLOOKUP(D3114,MASTERLIST!$A:$E,3,FALSE))</f>
        <v/>
      </c>
      <c r="F3114" s="23" t="str">
        <f>IF(D3114="","",VLOOKUP(D3114,MASTERLIST!$A:$E,4,FALSE))</f>
        <v/>
      </c>
      <c r="G3114" s="23" t="str">
        <f>IF(D3114="","",VLOOKUP(D3114,MASTERLIST!$A:$E,5,FALSE))</f>
        <v/>
      </c>
      <c r="H3114" s="23" t="str">
        <f>IF(D3114="","",VLOOKUP(D3114,MASTERLIST!$A:$E,2,FALSE))</f>
        <v/>
      </c>
      <c r="I3114" s="42"/>
      <c r="J3114" s="42"/>
      <c r="K3114" s="42"/>
      <c r="L3114" s="41" t="str">
        <f t="shared" si="474"/>
        <v/>
      </c>
      <c r="M3114" s="41" t="str">
        <f t="shared" si="475"/>
        <v/>
      </c>
      <c r="N3114" s="22" t="str">
        <f t="shared" si="472"/>
        <v xml:space="preserve"> </v>
      </c>
      <c r="O3114" s="22" t="str">
        <f t="shared" si="471"/>
        <v/>
      </c>
      <c r="P3114" s="22" t="str">
        <f t="shared" si="473"/>
        <v/>
      </c>
      <c r="Q3114" s="22" t="str">
        <f t="shared" si="470"/>
        <v>D2</v>
      </c>
    </row>
    <row r="3115" spans="1:17" x14ac:dyDescent="0.25">
      <c r="A3115" s="125" t="str">
        <f t="shared" si="476"/>
        <v/>
      </c>
      <c r="B3115" s="123" t="str">
        <f t="shared" si="477"/>
        <v/>
      </c>
      <c r="C3115" s="125" t="str">
        <f t="shared" si="478"/>
        <v/>
      </c>
      <c r="D3115" s="42"/>
      <c r="E3115" s="23" t="str">
        <f>IF(D3115="","",VLOOKUP(D3115,MASTERLIST!$A:$E,3,FALSE))</f>
        <v/>
      </c>
      <c r="F3115" s="23" t="str">
        <f>IF(D3115="","",VLOOKUP(D3115,MASTERLIST!$A:$E,4,FALSE))</f>
        <v/>
      </c>
      <c r="G3115" s="23" t="str">
        <f>IF(D3115="","",VLOOKUP(D3115,MASTERLIST!$A:$E,5,FALSE))</f>
        <v/>
      </c>
      <c r="H3115" s="23" t="str">
        <f>IF(D3115="","",VLOOKUP(D3115,MASTERLIST!$A:$E,2,FALSE))</f>
        <v/>
      </c>
      <c r="I3115" s="42"/>
      <c r="J3115" s="42"/>
      <c r="K3115" s="42"/>
      <c r="L3115" s="41" t="str">
        <f t="shared" si="474"/>
        <v/>
      </c>
      <c r="M3115" s="41" t="str">
        <f t="shared" si="475"/>
        <v/>
      </c>
      <c r="N3115" s="22" t="str">
        <f t="shared" si="472"/>
        <v xml:space="preserve"> </v>
      </c>
      <c r="O3115" s="22" t="str">
        <f t="shared" si="471"/>
        <v/>
      </c>
      <c r="P3115" s="22" t="str">
        <f t="shared" si="473"/>
        <v/>
      </c>
      <c r="Q3115" s="22" t="str">
        <f t="shared" si="470"/>
        <v>D2</v>
      </c>
    </row>
    <row r="3116" spans="1:17" x14ac:dyDescent="0.25">
      <c r="A3116" s="125" t="str">
        <f t="shared" si="476"/>
        <v/>
      </c>
      <c r="B3116" s="123" t="str">
        <f t="shared" si="477"/>
        <v/>
      </c>
      <c r="C3116" s="125" t="str">
        <f t="shared" si="478"/>
        <v/>
      </c>
      <c r="D3116" s="42"/>
      <c r="E3116" s="23" t="str">
        <f>IF(D3116="","",VLOOKUP(D3116,MASTERLIST!$A:$E,3,FALSE))</f>
        <v/>
      </c>
      <c r="F3116" s="23" t="str">
        <f>IF(D3116="","",VLOOKUP(D3116,MASTERLIST!$A:$E,4,FALSE))</f>
        <v/>
      </c>
      <c r="G3116" s="23" t="str">
        <f>IF(D3116="","",VLOOKUP(D3116,MASTERLIST!$A:$E,5,FALSE))</f>
        <v/>
      </c>
      <c r="H3116" s="23" t="str">
        <f>IF(D3116="","",VLOOKUP(D3116,MASTERLIST!$A:$E,2,FALSE))</f>
        <v/>
      </c>
      <c r="I3116" s="42"/>
      <c r="J3116" s="42"/>
      <c r="K3116" s="42"/>
      <c r="L3116" s="41" t="str">
        <f t="shared" si="474"/>
        <v/>
      </c>
      <c r="M3116" s="41" t="str">
        <f t="shared" si="475"/>
        <v/>
      </c>
      <c r="N3116" s="22" t="str">
        <f t="shared" si="472"/>
        <v xml:space="preserve"> </v>
      </c>
      <c r="O3116" s="22" t="str">
        <f t="shared" si="471"/>
        <v/>
      </c>
      <c r="P3116" s="22" t="str">
        <f t="shared" si="473"/>
        <v/>
      </c>
      <c r="Q3116" s="22" t="str">
        <f t="shared" si="470"/>
        <v>D2</v>
      </c>
    </row>
    <row r="3117" spans="1:17" x14ac:dyDescent="0.25">
      <c r="A3117" s="125" t="str">
        <f t="shared" si="476"/>
        <v/>
      </c>
      <c r="B3117" s="123" t="str">
        <f t="shared" si="477"/>
        <v/>
      </c>
      <c r="C3117" s="125" t="str">
        <f t="shared" si="478"/>
        <v/>
      </c>
      <c r="D3117" s="42"/>
      <c r="E3117" s="23" t="str">
        <f>IF(D3117="","",VLOOKUP(D3117,MASTERLIST!$A:$E,3,FALSE))</f>
        <v/>
      </c>
      <c r="F3117" s="23" t="str">
        <f>IF(D3117="","",VLOOKUP(D3117,MASTERLIST!$A:$E,4,FALSE))</f>
        <v/>
      </c>
      <c r="G3117" s="23" t="str">
        <f>IF(D3117="","",VLOOKUP(D3117,MASTERLIST!$A:$E,5,FALSE))</f>
        <v/>
      </c>
      <c r="H3117" s="23" t="str">
        <f>IF(D3117="","",VLOOKUP(D3117,MASTERLIST!$A:$E,2,FALSE))</f>
        <v/>
      </c>
      <c r="I3117" s="42"/>
      <c r="J3117" s="42"/>
      <c r="K3117" s="42"/>
      <c r="L3117" s="41" t="str">
        <f t="shared" si="474"/>
        <v/>
      </c>
      <c r="M3117" s="41" t="str">
        <f t="shared" si="475"/>
        <v/>
      </c>
      <c r="N3117" s="22" t="str">
        <f t="shared" si="472"/>
        <v xml:space="preserve"> </v>
      </c>
      <c r="O3117" s="22" t="str">
        <f t="shared" si="471"/>
        <v/>
      </c>
      <c r="P3117" s="22" t="str">
        <f t="shared" si="473"/>
        <v/>
      </c>
      <c r="Q3117" s="22" t="str">
        <f t="shared" si="470"/>
        <v>D2</v>
      </c>
    </row>
    <row r="3118" spans="1:17" x14ac:dyDescent="0.25">
      <c r="A3118" s="125" t="str">
        <f t="shared" si="476"/>
        <v/>
      </c>
      <c r="B3118" s="123" t="str">
        <f t="shared" si="477"/>
        <v/>
      </c>
      <c r="C3118" s="125" t="str">
        <f t="shared" si="478"/>
        <v/>
      </c>
      <c r="D3118" s="42"/>
      <c r="E3118" s="23" t="str">
        <f>IF(D3118="","",VLOOKUP(D3118,MASTERLIST!$A:$E,3,FALSE))</f>
        <v/>
      </c>
      <c r="F3118" s="23" t="str">
        <f>IF(D3118="","",VLOOKUP(D3118,MASTERLIST!$A:$E,4,FALSE))</f>
        <v/>
      </c>
      <c r="G3118" s="23" t="str">
        <f>IF(D3118="","",VLOOKUP(D3118,MASTERLIST!$A:$E,5,FALSE))</f>
        <v/>
      </c>
      <c r="H3118" s="23" t="str">
        <f>IF(D3118="","",VLOOKUP(D3118,MASTERLIST!$A:$E,2,FALSE))</f>
        <v/>
      </c>
      <c r="I3118" s="42"/>
      <c r="J3118" s="42"/>
      <c r="K3118" s="42"/>
      <c r="L3118" s="41" t="str">
        <f t="shared" si="474"/>
        <v/>
      </c>
      <c r="M3118" s="41" t="str">
        <f t="shared" si="475"/>
        <v/>
      </c>
      <c r="N3118" s="22" t="str">
        <f t="shared" si="472"/>
        <v xml:space="preserve"> </v>
      </c>
      <c r="O3118" s="22" t="str">
        <f t="shared" si="471"/>
        <v/>
      </c>
      <c r="P3118" s="22" t="str">
        <f t="shared" si="473"/>
        <v/>
      </c>
      <c r="Q3118" s="22" t="str">
        <f t="shared" si="470"/>
        <v>D2</v>
      </c>
    </row>
    <row r="3119" spans="1:17" x14ac:dyDescent="0.25">
      <c r="A3119" s="125" t="str">
        <f t="shared" si="476"/>
        <v/>
      </c>
      <c r="B3119" s="123" t="str">
        <f t="shared" si="477"/>
        <v/>
      </c>
      <c r="C3119" s="125" t="str">
        <f t="shared" si="478"/>
        <v/>
      </c>
      <c r="D3119" s="42"/>
      <c r="E3119" s="23" t="str">
        <f>IF(D3119="","",VLOOKUP(D3119,MASTERLIST!$A:$E,3,FALSE))</f>
        <v/>
      </c>
      <c r="F3119" s="23" t="str">
        <f>IF(D3119="","",VLOOKUP(D3119,MASTERLIST!$A:$E,4,FALSE))</f>
        <v/>
      </c>
      <c r="G3119" s="23" t="str">
        <f>IF(D3119="","",VLOOKUP(D3119,MASTERLIST!$A:$E,5,FALSE))</f>
        <v/>
      </c>
      <c r="H3119" s="23" t="str">
        <f>IF(D3119="","",VLOOKUP(D3119,MASTERLIST!$A:$E,2,FALSE))</f>
        <v/>
      </c>
      <c r="I3119" s="42"/>
      <c r="J3119" s="42"/>
      <c r="K3119" s="42"/>
      <c r="L3119" s="41" t="str">
        <f t="shared" si="474"/>
        <v/>
      </c>
      <c r="M3119" s="41" t="str">
        <f t="shared" si="475"/>
        <v/>
      </c>
      <c r="N3119" s="22" t="str">
        <f t="shared" si="472"/>
        <v xml:space="preserve"> </v>
      </c>
      <c r="O3119" s="22" t="str">
        <f t="shared" si="471"/>
        <v/>
      </c>
      <c r="P3119" s="22" t="str">
        <f t="shared" si="473"/>
        <v/>
      </c>
      <c r="Q3119" s="22" t="str">
        <f t="shared" si="470"/>
        <v>D2</v>
      </c>
    </row>
    <row r="3120" spans="1:17" x14ac:dyDescent="0.25">
      <c r="A3120" s="125" t="str">
        <f t="shared" si="476"/>
        <v/>
      </c>
      <c r="B3120" s="123" t="str">
        <f t="shared" si="477"/>
        <v/>
      </c>
      <c r="C3120" s="125" t="str">
        <f t="shared" si="478"/>
        <v/>
      </c>
      <c r="D3120" s="42"/>
      <c r="E3120" s="23" t="str">
        <f>IF(D3120="","",VLOOKUP(D3120,MASTERLIST!$A:$E,3,FALSE))</f>
        <v/>
      </c>
      <c r="F3120" s="23" t="str">
        <f>IF(D3120="","",VLOOKUP(D3120,MASTERLIST!$A:$E,4,FALSE))</f>
        <v/>
      </c>
      <c r="G3120" s="23" t="str">
        <f>IF(D3120="","",VLOOKUP(D3120,MASTERLIST!$A:$E,5,FALSE))</f>
        <v/>
      </c>
      <c r="H3120" s="23" t="str">
        <f>IF(D3120="","",VLOOKUP(D3120,MASTERLIST!$A:$E,2,FALSE))</f>
        <v/>
      </c>
      <c r="I3120" s="42"/>
      <c r="J3120" s="42"/>
      <c r="K3120" s="42"/>
      <c r="L3120" s="41" t="str">
        <f t="shared" si="474"/>
        <v/>
      </c>
      <c r="M3120" s="41" t="str">
        <f t="shared" si="475"/>
        <v/>
      </c>
      <c r="N3120" s="22" t="str">
        <f t="shared" si="472"/>
        <v xml:space="preserve"> </v>
      </c>
      <c r="O3120" s="22" t="str">
        <f t="shared" si="471"/>
        <v/>
      </c>
      <c r="P3120" s="22" t="str">
        <f t="shared" si="473"/>
        <v/>
      </c>
      <c r="Q3120" s="22" t="str">
        <f t="shared" si="470"/>
        <v>D2</v>
      </c>
    </row>
    <row r="3121" spans="1:17" x14ac:dyDescent="0.25">
      <c r="A3121" s="125" t="str">
        <f t="shared" si="476"/>
        <v/>
      </c>
      <c r="B3121" s="123" t="str">
        <f t="shared" si="477"/>
        <v/>
      </c>
      <c r="C3121" s="125" t="str">
        <f t="shared" si="478"/>
        <v/>
      </c>
      <c r="D3121" s="42"/>
      <c r="E3121" s="23" t="str">
        <f>IF(D3121="","",VLOOKUP(D3121,MASTERLIST!$A:$E,3,FALSE))</f>
        <v/>
      </c>
      <c r="F3121" s="23" t="str">
        <f>IF(D3121="","",VLOOKUP(D3121,MASTERLIST!$A:$E,4,FALSE))</f>
        <v/>
      </c>
      <c r="G3121" s="23" t="str">
        <f>IF(D3121="","",VLOOKUP(D3121,MASTERLIST!$A:$E,5,FALSE))</f>
        <v/>
      </c>
      <c r="H3121" s="23" t="str">
        <f>IF(D3121="","",VLOOKUP(D3121,MASTERLIST!$A:$E,2,FALSE))</f>
        <v/>
      </c>
      <c r="I3121" s="42"/>
      <c r="J3121" s="42"/>
      <c r="K3121" s="42"/>
      <c r="L3121" s="41" t="str">
        <f t="shared" si="474"/>
        <v/>
      </c>
      <c r="M3121" s="41" t="str">
        <f t="shared" si="475"/>
        <v/>
      </c>
      <c r="N3121" s="22" t="str">
        <f t="shared" si="472"/>
        <v xml:space="preserve"> </v>
      </c>
      <c r="O3121" s="22" t="str">
        <f t="shared" si="471"/>
        <v/>
      </c>
      <c r="P3121" s="22" t="str">
        <f t="shared" si="473"/>
        <v/>
      </c>
      <c r="Q3121" s="22" t="str">
        <f t="shared" si="470"/>
        <v>D2</v>
      </c>
    </row>
    <row r="3122" spans="1:17" x14ac:dyDescent="0.25">
      <c r="A3122" s="125" t="str">
        <f t="shared" si="476"/>
        <v/>
      </c>
      <c r="B3122" s="123" t="str">
        <f t="shared" si="477"/>
        <v/>
      </c>
      <c r="C3122" s="125" t="str">
        <f t="shared" si="478"/>
        <v/>
      </c>
      <c r="D3122" s="42"/>
      <c r="E3122" s="23" t="str">
        <f>IF(D3122="","",VLOOKUP(D3122,MASTERLIST!$A:$E,3,FALSE))</f>
        <v/>
      </c>
      <c r="F3122" s="23" t="str">
        <f>IF(D3122="","",VLOOKUP(D3122,MASTERLIST!$A:$E,4,FALSE))</f>
        <v/>
      </c>
      <c r="G3122" s="23" t="str">
        <f>IF(D3122="","",VLOOKUP(D3122,MASTERLIST!$A:$E,5,FALSE))</f>
        <v/>
      </c>
      <c r="H3122" s="23" t="str">
        <f>IF(D3122="","",VLOOKUP(D3122,MASTERLIST!$A:$E,2,FALSE))</f>
        <v/>
      </c>
      <c r="I3122" s="42"/>
      <c r="J3122" s="42"/>
      <c r="K3122" s="42"/>
      <c r="L3122" s="41" t="str">
        <f t="shared" si="474"/>
        <v/>
      </c>
      <c r="M3122" s="41" t="str">
        <f t="shared" si="475"/>
        <v/>
      </c>
      <c r="N3122" s="22" t="str">
        <f t="shared" si="472"/>
        <v xml:space="preserve"> </v>
      </c>
      <c r="O3122" s="22" t="str">
        <f t="shared" si="471"/>
        <v/>
      </c>
      <c r="P3122" s="22" t="str">
        <f t="shared" si="473"/>
        <v/>
      </c>
      <c r="Q3122" s="22" t="str">
        <f t="shared" si="470"/>
        <v>D2</v>
      </c>
    </row>
    <row r="3123" spans="1:17" x14ac:dyDescent="0.25">
      <c r="A3123" s="125" t="str">
        <f t="shared" si="476"/>
        <v/>
      </c>
      <c r="B3123" s="123" t="str">
        <f t="shared" si="477"/>
        <v/>
      </c>
      <c r="C3123" s="125" t="str">
        <f t="shared" si="478"/>
        <v/>
      </c>
      <c r="D3123" s="42"/>
      <c r="E3123" s="23" t="str">
        <f>IF(D3123="","",VLOOKUP(D3123,MASTERLIST!$A:$E,3,FALSE))</f>
        <v/>
      </c>
      <c r="F3123" s="23" t="str">
        <f>IF(D3123="","",VLOOKUP(D3123,MASTERLIST!$A:$E,4,FALSE))</f>
        <v/>
      </c>
      <c r="G3123" s="23" t="str">
        <f>IF(D3123="","",VLOOKUP(D3123,MASTERLIST!$A:$E,5,FALSE))</f>
        <v/>
      </c>
      <c r="H3123" s="23" t="str">
        <f>IF(D3123="","",VLOOKUP(D3123,MASTERLIST!$A:$E,2,FALSE))</f>
        <v/>
      </c>
      <c r="I3123" s="42"/>
      <c r="J3123" s="42"/>
      <c r="K3123" s="42"/>
      <c r="L3123" s="41" t="str">
        <f t="shared" si="474"/>
        <v/>
      </c>
      <c r="M3123" s="41" t="str">
        <f t="shared" si="475"/>
        <v/>
      </c>
      <c r="N3123" s="22" t="str">
        <f t="shared" si="472"/>
        <v xml:space="preserve"> </v>
      </c>
      <c r="O3123" s="22" t="str">
        <f t="shared" si="471"/>
        <v/>
      </c>
      <c r="P3123" s="22" t="str">
        <f t="shared" si="473"/>
        <v/>
      </c>
      <c r="Q3123" s="22" t="str">
        <f t="shared" si="470"/>
        <v>D2</v>
      </c>
    </row>
    <row r="3124" spans="1:17" x14ac:dyDescent="0.25">
      <c r="A3124" s="125" t="str">
        <f t="shared" si="476"/>
        <v/>
      </c>
      <c r="B3124" s="123" t="str">
        <f t="shared" si="477"/>
        <v/>
      </c>
      <c r="C3124" s="125" t="str">
        <f t="shared" si="478"/>
        <v/>
      </c>
      <c r="D3124" s="42"/>
      <c r="E3124" s="23" t="str">
        <f>IF(D3124="","",VLOOKUP(D3124,MASTERLIST!$A:$E,3,FALSE))</f>
        <v/>
      </c>
      <c r="F3124" s="23" t="str">
        <f>IF(D3124="","",VLOOKUP(D3124,MASTERLIST!$A:$E,4,FALSE))</f>
        <v/>
      </c>
      <c r="G3124" s="23" t="str">
        <f>IF(D3124="","",VLOOKUP(D3124,MASTERLIST!$A:$E,5,FALSE))</f>
        <v/>
      </c>
      <c r="H3124" s="23" t="str">
        <f>IF(D3124="","",VLOOKUP(D3124,MASTERLIST!$A:$E,2,FALSE))</f>
        <v/>
      </c>
      <c r="I3124" s="42"/>
      <c r="J3124" s="42"/>
      <c r="K3124" s="42"/>
      <c r="L3124" s="41" t="str">
        <f t="shared" si="474"/>
        <v/>
      </c>
      <c r="M3124" s="41" t="str">
        <f t="shared" si="475"/>
        <v/>
      </c>
      <c r="N3124" s="22" t="str">
        <f t="shared" si="472"/>
        <v xml:space="preserve"> </v>
      </c>
      <c r="O3124" s="22" t="str">
        <f t="shared" si="471"/>
        <v/>
      </c>
      <c r="P3124" s="22" t="str">
        <f t="shared" si="473"/>
        <v/>
      </c>
      <c r="Q3124" s="22" t="str">
        <f t="shared" si="470"/>
        <v>D2</v>
      </c>
    </row>
    <row r="3125" spans="1:17" x14ac:dyDescent="0.25">
      <c r="A3125" s="125" t="str">
        <f t="shared" si="476"/>
        <v/>
      </c>
      <c r="B3125" s="123" t="str">
        <f t="shared" si="477"/>
        <v/>
      </c>
      <c r="C3125" s="125" t="str">
        <f t="shared" si="478"/>
        <v/>
      </c>
      <c r="D3125" s="42"/>
      <c r="E3125" s="23" t="str">
        <f>IF(D3125="","",VLOOKUP(D3125,MASTERLIST!$A:$E,3,FALSE))</f>
        <v/>
      </c>
      <c r="F3125" s="23" t="str">
        <f>IF(D3125="","",VLOOKUP(D3125,MASTERLIST!$A:$E,4,FALSE))</f>
        <v/>
      </c>
      <c r="G3125" s="23" t="str">
        <f>IF(D3125="","",VLOOKUP(D3125,MASTERLIST!$A:$E,5,FALSE))</f>
        <v/>
      </c>
      <c r="H3125" s="23" t="str">
        <f>IF(D3125="","",VLOOKUP(D3125,MASTERLIST!$A:$E,2,FALSE))</f>
        <v/>
      </c>
      <c r="I3125" s="42"/>
      <c r="J3125" s="42"/>
      <c r="K3125" s="42"/>
      <c r="L3125" s="41" t="str">
        <f t="shared" si="474"/>
        <v/>
      </c>
      <c r="M3125" s="41" t="str">
        <f t="shared" si="475"/>
        <v/>
      </c>
      <c r="N3125" s="22" t="str">
        <f t="shared" si="472"/>
        <v xml:space="preserve"> </v>
      </c>
      <c r="O3125" s="22" t="str">
        <f t="shared" si="471"/>
        <v/>
      </c>
      <c r="P3125" s="22" t="str">
        <f t="shared" si="473"/>
        <v/>
      </c>
      <c r="Q3125" s="22" t="str">
        <f t="shared" si="470"/>
        <v>D2</v>
      </c>
    </row>
    <row r="3126" spans="1:17" x14ac:dyDescent="0.25">
      <c r="A3126" s="125" t="str">
        <f t="shared" si="476"/>
        <v/>
      </c>
      <c r="B3126" s="123" t="str">
        <f t="shared" si="477"/>
        <v/>
      </c>
      <c r="C3126" s="125" t="str">
        <f t="shared" si="478"/>
        <v/>
      </c>
      <c r="D3126" s="42"/>
      <c r="E3126" s="23" t="str">
        <f>IF(D3126="","",VLOOKUP(D3126,MASTERLIST!$A:$E,3,FALSE))</f>
        <v/>
      </c>
      <c r="F3126" s="23" t="str">
        <f>IF(D3126="","",VLOOKUP(D3126,MASTERLIST!$A:$E,4,FALSE))</f>
        <v/>
      </c>
      <c r="G3126" s="23" t="str">
        <f>IF(D3126="","",VLOOKUP(D3126,MASTERLIST!$A:$E,5,FALSE))</f>
        <v/>
      </c>
      <c r="H3126" s="23" t="str">
        <f>IF(D3126="","",VLOOKUP(D3126,MASTERLIST!$A:$E,2,FALSE))</f>
        <v/>
      </c>
      <c r="I3126" s="42"/>
      <c r="J3126" s="42"/>
      <c r="K3126" s="42"/>
      <c r="L3126" s="41" t="str">
        <f t="shared" si="474"/>
        <v/>
      </c>
      <c r="M3126" s="41" t="str">
        <f t="shared" si="475"/>
        <v/>
      </c>
      <c r="N3126" s="22" t="str">
        <f t="shared" si="472"/>
        <v xml:space="preserve"> </v>
      </c>
      <c r="O3126" s="22" t="str">
        <f t="shared" si="471"/>
        <v/>
      </c>
      <c r="P3126" s="22" t="str">
        <f t="shared" si="473"/>
        <v/>
      </c>
      <c r="Q3126" s="22" t="str">
        <f t="shared" si="470"/>
        <v>D2</v>
      </c>
    </row>
    <row r="3127" spans="1:17" x14ac:dyDescent="0.25">
      <c r="A3127" s="125" t="str">
        <f t="shared" si="476"/>
        <v/>
      </c>
      <c r="B3127" s="123" t="str">
        <f t="shared" si="477"/>
        <v/>
      </c>
      <c r="C3127" s="125" t="str">
        <f t="shared" si="478"/>
        <v/>
      </c>
      <c r="D3127" s="42"/>
      <c r="E3127" s="23" t="str">
        <f>IF(D3127="","",VLOOKUP(D3127,MASTERLIST!$A:$E,3,FALSE))</f>
        <v/>
      </c>
      <c r="F3127" s="23" t="str">
        <f>IF(D3127="","",VLOOKUP(D3127,MASTERLIST!$A:$E,4,FALSE))</f>
        <v/>
      </c>
      <c r="G3127" s="23" t="str">
        <f>IF(D3127="","",VLOOKUP(D3127,MASTERLIST!$A:$E,5,FALSE))</f>
        <v/>
      </c>
      <c r="H3127" s="23" t="str">
        <f>IF(D3127="","",VLOOKUP(D3127,MASTERLIST!$A:$E,2,FALSE))</f>
        <v/>
      </c>
      <c r="I3127" s="42"/>
      <c r="J3127" s="42"/>
      <c r="K3127" s="42"/>
      <c r="L3127" s="41" t="str">
        <f t="shared" si="474"/>
        <v/>
      </c>
      <c r="M3127" s="41" t="str">
        <f t="shared" si="475"/>
        <v/>
      </c>
      <c r="N3127" s="22" t="str">
        <f t="shared" si="472"/>
        <v xml:space="preserve"> </v>
      </c>
      <c r="O3127" s="22" t="str">
        <f t="shared" si="471"/>
        <v/>
      </c>
      <c r="P3127" s="22" t="str">
        <f t="shared" si="473"/>
        <v/>
      </c>
      <c r="Q3127" s="22" t="str">
        <f t="shared" si="470"/>
        <v>D2</v>
      </c>
    </row>
    <row r="3128" spans="1:17" x14ac:dyDescent="0.25">
      <c r="A3128" s="125" t="str">
        <f t="shared" si="476"/>
        <v/>
      </c>
      <c r="B3128" s="123" t="str">
        <f t="shared" si="477"/>
        <v/>
      </c>
      <c r="C3128" s="125" t="str">
        <f t="shared" si="478"/>
        <v/>
      </c>
      <c r="D3128" s="42"/>
      <c r="E3128" s="23" t="str">
        <f>IF(D3128="","",VLOOKUP(D3128,MASTERLIST!$A:$E,3,FALSE))</f>
        <v/>
      </c>
      <c r="F3128" s="23" t="str">
        <f>IF(D3128="","",VLOOKUP(D3128,MASTERLIST!$A:$E,4,FALSE))</f>
        <v/>
      </c>
      <c r="G3128" s="23" t="str">
        <f>IF(D3128="","",VLOOKUP(D3128,MASTERLIST!$A:$E,5,FALSE))</f>
        <v/>
      </c>
      <c r="H3128" s="23" t="str">
        <f>IF(D3128="","",VLOOKUP(D3128,MASTERLIST!$A:$E,2,FALSE))</f>
        <v/>
      </c>
      <c r="I3128" s="42"/>
      <c r="J3128" s="42"/>
      <c r="K3128" s="42"/>
      <c r="L3128" s="41" t="str">
        <f t="shared" si="474"/>
        <v/>
      </c>
      <c r="M3128" s="41" t="str">
        <f t="shared" si="475"/>
        <v/>
      </c>
      <c r="N3128" s="22" t="str">
        <f t="shared" si="472"/>
        <v xml:space="preserve"> </v>
      </c>
      <c r="O3128" s="22" t="str">
        <f t="shared" si="471"/>
        <v/>
      </c>
      <c r="P3128" s="22" t="str">
        <f t="shared" si="473"/>
        <v/>
      </c>
      <c r="Q3128" s="22" t="str">
        <f t="shared" si="470"/>
        <v>D2</v>
      </c>
    </row>
    <row r="3129" spans="1:17" x14ac:dyDescent="0.25">
      <c r="A3129" s="125" t="str">
        <f t="shared" si="476"/>
        <v/>
      </c>
      <c r="B3129" s="123" t="str">
        <f t="shared" si="477"/>
        <v/>
      </c>
      <c r="C3129" s="125" t="str">
        <f t="shared" si="478"/>
        <v/>
      </c>
      <c r="D3129" s="42"/>
      <c r="E3129" s="23" t="str">
        <f>IF(D3129="","",VLOOKUP(D3129,MASTERLIST!$A:$E,3,FALSE))</f>
        <v/>
      </c>
      <c r="F3129" s="23" t="str">
        <f>IF(D3129="","",VLOOKUP(D3129,MASTERLIST!$A:$E,4,FALSE))</f>
        <v/>
      </c>
      <c r="G3129" s="23" t="str">
        <f>IF(D3129="","",VLOOKUP(D3129,MASTERLIST!$A:$E,5,FALSE))</f>
        <v/>
      </c>
      <c r="H3129" s="23" t="str">
        <f>IF(D3129="","",VLOOKUP(D3129,MASTERLIST!$A:$E,2,FALSE))</f>
        <v/>
      </c>
      <c r="I3129" s="42"/>
      <c r="J3129" s="42"/>
      <c r="K3129" s="42"/>
      <c r="L3129" s="41" t="str">
        <f t="shared" si="474"/>
        <v/>
      </c>
      <c r="M3129" s="41" t="str">
        <f t="shared" si="475"/>
        <v/>
      </c>
      <c r="N3129" s="22" t="str">
        <f t="shared" si="472"/>
        <v xml:space="preserve"> </v>
      </c>
      <c r="O3129" s="22" t="str">
        <f t="shared" si="471"/>
        <v/>
      </c>
      <c r="P3129" s="22" t="str">
        <f t="shared" si="473"/>
        <v/>
      </c>
      <c r="Q3129" s="22" t="str">
        <f t="shared" si="470"/>
        <v>D2</v>
      </c>
    </row>
    <row r="3130" spans="1:17" x14ac:dyDescent="0.25">
      <c r="A3130" s="125" t="str">
        <f t="shared" si="476"/>
        <v/>
      </c>
      <c r="B3130" s="123" t="str">
        <f t="shared" si="477"/>
        <v/>
      </c>
      <c r="C3130" s="125" t="str">
        <f t="shared" si="478"/>
        <v/>
      </c>
      <c r="D3130" s="42"/>
      <c r="E3130" s="23" t="str">
        <f>IF(D3130="","",VLOOKUP(D3130,MASTERLIST!$A:$E,3,FALSE))</f>
        <v/>
      </c>
      <c r="F3130" s="23" t="str">
        <f>IF(D3130="","",VLOOKUP(D3130,MASTERLIST!$A:$E,4,FALSE))</f>
        <v/>
      </c>
      <c r="G3130" s="23" t="str">
        <f>IF(D3130="","",VLOOKUP(D3130,MASTERLIST!$A:$E,5,FALSE))</f>
        <v/>
      </c>
      <c r="H3130" s="23" t="str">
        <f>IF(D3130="","",VLOOKUP(D3130,MASTERLIST!$A:$E,2,FALSE))</f>
        <v/>
      </c>
      <c r="I3130" s="42"/>
      <c r="J3130" s="42"/>
      <c r="K3130" s="42"/>
      <c r="L3130" s="41" t="str">
        <f t="shared" si="474"/>
        <v/>
      </c>
      <c r="M3130" s="41" t="str">
        <f t="shared" si="475"/>
        <v/>
      </c>
      <c r="N3130" s="22" t="str">
        <f t="shared" si="472"/>
        <v xml:space="preserve"> </v>
      </c>
      <c r="O3130" s="22" t="str">
        <f t="shared" si="471"/>
        <v/>
      </c>
      <c r="P3130" s="22" t="str">
        <f t="shared" si="473"/>
        <v/>
      </c>
      <c r="Q3130" s="22" t="str">
        <f t="shared" si="470"/>
        <v>D2</v>
      </c>
    </row>
    <row r="3131" spans="1:17" x14ac:dyDescent="0.25">
      <c r="A3131" s="125" t="str">
        <f t="shared" si="476"/>
        <v/>
      </c>
      <c r="B3131" s="123" t="str">
        <f t="shared" si="477"/>
        <v/>
      </c>
      <c r="C3131" s="125" t="str">
        <f t="shared" si="478"/>
        <v/>
      </c>
      <c r="D3131" s="42"/>
      <c r="E3131" s="23" t="str">
        <f>IF(D3131="","",VLOOKUP(D3131,MASTERLIST!$A:$E,3,FALSE))</f>
        <v/>
      </c>
      <c r="F3131" s="23" t="str">
        <f>IF(D3131="","",VLOOKUP(D3131,MASTERLIST!$A:$E,4,FALSE))</f>
        <v/>
      </c>
      <c r="G3131" s="23" t="str">
        <f>IF(D3131="","",VLOOKUP(D3131,MASTERLIST!$A:$E,5,FALSE))</f>
        <v/>
      </c>
      <c r="H3131" s="23" t="str">
        <f>IF(D3131="","",VLOOKUP(D3131,MASTERLIST!$A:$E,2,FALSE))</f>
        <v/>
      </c>
      <c r="I3131" s="42"/>
      <c r="J3131" s="42"/>
      <c r="K3131" s="42"/>
      <c r="L3131" s="41" t="str">
        <f t="shared" si="474"/>
        <v/>
      </c>
      <c r="M3131" s="41" t="str">
        <f t="shared" si="475"/>
        <v/>
      </c>
      <c r="N3131" s="22" t="str">
        <f t="shared" si="472"/>
        <v xml:space="preserve"> </v>
      </c>
      <c r="O3131" s="22" t="str">
        <f t="shared" si="471"/>
        <v/>
      </c>
      <c r="P3131" s="22" t="str">
        <f t="shared" si="473"/>
        <v/>
      </c>
      <c r="Q3131" s="22" t="str">
        <f t="shared" si="470"/>
        <v>D2</v>
      </c>
    </row>
    <row r="3132" spans="1:17" x14ac:dyDescent="0.25">
      <c r="A3132" s="125" t="str">
        <f t="shared" si="476"/>
        <v/>
      </c>
      <c r="B3132" s="123" t="str">
        <f t="shared" si="477"/>
        <v/>
      </c>
      <c r="C3132" s="125" t="str">
        <f t="shared" si="478"/>
        <v/>
      </c>
      <c r="D3132" s="42"/>
      <c r="E3132" s="23" t="str">
        <f>IF(D3132="","",VLOOKUP(D3132,MASTERLIST!$A:$E,3,FALSE))</f>
        <v/>
      </c>
      <c r="F3132" s="23" t="str">
        <f>IF(D3132="","",VLOOKUP(D3132,MASTERLIST!$A:$E,4,FALSE))</f>
        <v/>
      </c>
      <c r="G3132" s="23" t="str">
        <f>IF(D3132="","",VLOOKUP(D3132,MASTERLIST!$A:$E,5,FALSE))</f>
        <v/>
      </c>
      <c r="H3132" s="23" t="str">
        <f>IF(D3132="","",VLOOKUP(D3132,MASTERLIST!$A:$E,2,FALSE))</f>
        <v/>
      </c>
      <c r="I3132" s="42"/>
      <c r="J3132" s="42"/>
      <c r="K3132" s="42"/>
      <c r="L3132" s="41" t="str">
        <f t="shared" si="474"/>
        <v/>
      </c>
      <c r="M3132" s="41" t="str">
        <f t="shared" si="475"/>
        <v/>
      </c>
      <c r="N3132" s="22" t="str">
        <f t="shared" si="472"/>
        <v xml:space="preserve"> </v>
      </c>
      <c r="O3132" s="22" t="str">
        <f t="shared" si="471"/>
        <v/>
      </c>
      <c r="P3132" s="22" t="str">
        <f t="shared" si="473"/>
        <v/>
      </c>
      <c r="Q3132" s="22" t="str">
        <f t="shared" si="470"/>
        <v>D2</v>
      </c>
    </row>
    <row r="3133" spans="1:17" x14ac:dyDescent="0.25">
      <c r="A3133" s="125" t="str">
        <f t="shared" si="476"/>
        <v/>
      </c>
      <c r="B3133" s="123" t="str">
        <f t="shared" si="477"/>
        <v/>
      </c>
      <c r="C3133" s="125" t="str">
        <f t="shared" si="478"/>
        <v/>
      </c>
      <c r="D3133" s="42"/>
      <c r="E3133" s="23" t="str">
        <f>IF(D3133="","",VLOOKUP(D3133,MASTERLIST!$A:$E,3,FALSE))</f>
        <v/>
      </c>
      <c r="F3133" s="23" t="str">
        <f>IF(D3133="","",VLOOKUP(D3133,MASTERLIST!$A:$E,4,FALSE))</f>
        <v/>
      </c>
      <c r="G3133" s="23" t="str">
        <f>IF(D3133="","",VLOOKUP(D3133,MASTERLIST!$A:$E,5,FALSE))</f>
        <v/>
      </c>
      <c r="H3133" s="23" t="str">
        <f>IF(D3133="","",VLOOKUP(D3133,MASTERLIST!$A:$E,2,FALSE))</f>
        <v/>
      </c>
      <c r="I3133" s="42"/>
      <c r="J3133" s="42"/>
      <c r="K3133" s="42"/>
      <c r="L3133" s="41" t="str">
        <f t="shared" si="474"/>
        <v/>
      </c>
      <c r="M3133" s="41" t="str">
        <f t="shared" si="475"/>
        <v/>
      </c>
      <c r="N3133" s="22" t="str">
        <f t="shared" si="472"/>
        <v xml:space="preserve"> </v>
      </c>
      <c r="O3133" s="22" t="str">
        <f t="shared" si="471"/>
        <v/>
      </c>
      <c r="P3133" s="22" t="str">
        <f t="shared" si="473"/>
        <v/>
      </c>
      <c r="Q3133" s="22" t="str">
        <f t="shared" si="470"/>
        <v>D2</v>
      </c>
    </row>
    <row r="3134" spans="1:17" x14ac:dyDescent="0.25">
      <c r="A3134" s="125" t="str">
        <f t="shared" si="476"/>
        <v/>
      </c>
      <c r="B3134" s="123" t="str">
        <f t="shared" si="477"/>
        <v/>
      </c>
      <c r="C3134" s="125" t="str">
        <f t="shared" si="478"/>
        <v/>
      </c>
      <c r="D3134" s="42"/>
      <c r="E3134" s="23" t="str">
        <f>IF(D3134="","",VLOOKUP(D3134,MASTERLIST!$A:$E,3,FALSE))</f>
        <v/>
      </c>
      <c r="F3134" s="23" t="str">
        <f>IF(D3134="","",VLOOKUP(D3134,MASTERLIST!$A:$E,4,FALSE))</f>
        <v/>
      </c>
      <c r="G3134" s="23" t="str">
        <f>IF(D3134="","",VLOOKUP(D3134,MASTERLIST!$A:$E,5,FALSE))</f>
        <v/>
      </c>
      <c r="H3134" s="23" t="str">
        <f>IF(D3134="","",VLOOKUP(D3134,MASTERLIST!$A:$E,2,FALSE))</f>
        <v/>
      </c>
      <c r="I3134" s="42"/>
      <c r="J3134" s="42"/>
      <c r="K3134" s="42"/>
      <c r="L3134" s="41" t="str">
        <f t="shared" si="474"/>
        <v/>
      </c>
      <c r="M3134" s="41" t="str">
        <f t="shared" si="475"/>
        <v/>
      </c>
      <c r="N3134" s="22" t="str">
        <f t="shared" si="472"/>
        <v xml:space="preserve"> </v>
      </c>
      <c r="O3134" s="22" t="str">
        <f t="shared" si="471"/>
        <v/>
      </c>
      <c r="P3134" s="22" t="str">
        <f t="shared" si="473"/>
        <v/>
      </c>
      <c r="Q3134" s="22" t="str">
        <f t="shared" si="470"/>
        <v>D2</v>
      </c>
    </row>
    <row r="3135" spans="1:17" x14ac:dyDescent="0.25">
      <c r="A3135" s="125" t="str">
        <f t="shared" si="476"/>
        <v/>
      </c>
      <c r="B3135" s="123" t="str">
        <f t="shared" si="477"/>
        <v/>
      </c>
      <c r="C3135" s="125" t="str">
        <f t="shared" si="478"/>
        <v/>
      </c>
      <c r="D3135" s="42"/>
      <c r="E3135" s="23" t="str">
        <f>IF(D3135="","",VLOOKUP(D3135,MASTERLIST!$A:$E,3,FALSE))</f>
        <v/>
      </c>
      <c r="F3135" s="23" t="str">
        <f>IF(D3135="","",VLOOKUP(D3135,MASTERLIST!$A:$E,4,FALSE))</f>
        <v/>
      </c>
      <c r="G3135" s="23" t="str">
        <f>IF(D3135="","",VLOOKUP(D3135,MASTERLIST!$A:$E,5,FALSE))</f>
        <v/>
      </c>
      <c r="H3135" s="23" t="str">
        <f>IF(D3135="","",VLOOKUP(D3135,MASTERLIST!$A:$E,2,FALSE))</f>
        <v/>
      </c>
      <c r="I3135" s="42"/>
      <c r="J3135" s="42"/>
      <c r="K3135" s="42"/>
      <c r="L3135" s="41" t="str">
        <f t="shared" si="474"/>
        <v/>
      </c>
      <c r="M3135" s="41" t="str">
        <f t="shared" si="475"/>
        <v/>
      </c>
      <c r="N3135" s="22" t="str">
        <f t="shared" si="472"/>
        <v xml:space="preserve"> </v>
      </c>
      <c r="O3135" s="22" t="str">
        <f t="shared" si="471"/>
        <v/>
      </c>
      <c r="P3135" s="22" t="str">
        <f t="shared" si="473"/>
        <v/>
      </c>
      <c r="Q3135" s="22" t="str">
        <f t="shared" si="470"/>
        <v>D2</v>
      </c>
    </row>
    <row r="3136" spans="1:17" x14ac:dyDescent="0.25">
      <c r="A3136" s="125" t="str">
        <f t="shared" si="476"/>
        <v/>
      </c>
      <c r="B3136" s="123" t="str">
        <f t="shared" si="477"/>
        <v/>
      </c>
      <c r="C3136" s="125" t="str">
        <f t="shared" si="478"/>
        <v/>
      </c>
      <c r="D3136" s="42"/>
      <c r="E3136" s="23" t="str">
        <f>IF(D3136="","",VLOOKUP(D3136,MASTERLIST!$A:$E,3,FALSE))</f>
        <v/>
      </c>
      <c r="F3136" s="23" t="str">
        <f>IF(D3136="","",VLOOKUP(D3136,MASTERLIST!$A:$E,4,FALSE))</f>
        <v/>
      </c>
      <c r="G3136" s="23" t="str">
        <f>IF(D3136="","",VLOOKUP(D3136,MASTERLIST!$A:$E,5,FALSE))</f>
        <v/>
      </c>
      <c r="H3136" s="23" t="str">
        <f>IF(D3136="","",VLOOKUP(D3136,MASTERLIST!$A:$E,2,FALSE))</f>
        <v/>
      </c>
      <c r="I3136" s="42"/>
      <c r="J3136" s="42"/>
      <c r="K3136" s="42"/>
      <c r="L3136" s="41" t="str">
        <f t="shared" si="474"/>
        <v/>
      </c>
      <c r="M3136" s="41" t="str">
        <f t="shared" si="475"/>
        <v/>
      </c>
      <c r="N3136" s="22" t="str">
        <f t="shared" si="472"/>
        <v xml:space="preserve"> </v>
      </c>
      <c r="O3136" s="22" t="str">
        <f t="shared" si="471"/>
        <v/>
      </c>
      <c r="P3136" s="22" t="str">
        <f t="shared" si="473"/>
        <v/>
      </c>
      <c r="Q3136" s="22" t="str">
        <f t="shared" si="470"/>
        <v>D2</v>
      </c>
    </row>
    <row r="3137" spans="1:17" x14ac:dyDescent="0.25">
      <c r="A3137" s="125" t="str">
        <f t="shared" si="476"/>
        <v/>
      </c>
      <c r="B3137" s="123" t="str">
        <f t="shared" si="477"/>
        <v/>
      </c>
      <c r="C3137" s="125" t="str">
        <f t="shared" si="478"/>
        <v/>
      </c>
      <c r="D3137" s="42"/>
      <c r="E3137" s="23" t="str">
        <f>IF(D3137="","",VLOOKUP(D3137,MASTERLIST!$A:$E,3,FALSE))</f>
        <v/>
      </c>
      <c r="F3137" s="23" t="str">
        <f>IF(D3137="","",VLOOKUP(D3137,MASTERLIST!$A:$E,4,FALSE))</f>
        <v/>
      </c>
      <c r="G3137" s="23" t="str">
        <f>IF(D3137="","",VLOOKUP(D3137,MASTERLIST!$A:$E,5,FALSE))</f>
        <v/>
      </c>
      <c r="H3137" s="23" t="str">
        <f>IF(D3137="","",VLOOKUP(D3137,MASTERLIST!$A:$E,2,FALSE))</f>
        <v/>
      </c>
      <c r="I3137" s="42"/>
      <c r="J3137" s="42"/>
      <c r="K3137" s="42"/>
      <c r="L3137" s="41" t="str">
        <f t="shared" si="474"/>
        <v/>
      </c>
      <c r="M3137" s="41" t="str">
        <f t="shared" si="475"/>
        <v/>
      </c>
      <c r="N3137" s="22" t="str">
        <f t="shared" si="472"/>
        <v xml:space="preserve"> </v>
      </c>
      <c r="O3137" s="22" t="str">
        <f t="shared" si="471"/>
        <v/>
      </c>
      <c r="P3137" s="22" t="str">
        <f t="shared" si="473"/>
        <v/>
      </c>
      <c r="Q3137" s="22" t="str">
        <f t="shared" si="470"/>
        <v>D2</v>
      </c>
    </row>
    <row r="3138" spans="1:17" x14ac:dyDescent="0.25">
      <c r="A3138" s="125" t="str">
        <f t="shared" si="476"/>
        <v/>
      </c>
      <c r="B3138" s="123" t="str">
        <f t="shared" si="477"/>
        <v/>
      </c>
      <c r="C3138" s="125" t="str">
        <f t="shared" si="478"/>
        <v/>
      </c>
      <c r="D3138" s="42"/>
      <c r="E3138" s="23" t="str">
        <f>IF(D3138="","",VLOOKUP(D3138,MASTERLIST!$A:$E,3,FALSE))</f>
        <v/>
      </c>
      <c r="F3138" s="23" t="str">
        <f>IF(D3138="","",VLOOKUP(D3138,MASTERLIST!$A:$E,4,FALSE))</f>
        <v/>
      </c>
      <c r="G3138" s="23" t="str">
        <f>IF(D3138="","",VLOOKUP(D3138,MASTERLIST!$A:$E,5,FALSE))</f>
        <v/>
      </c>
      <c r="H3138" s="23" t="str">
        <f>IF(D3138="","",VLOOKUP(D3138,MASTERLIST!$A:$E,2,FALSE))</f>
        <v/>
      </c>
      <c r="I3138" s="42"/>
      <c r="J3138" s="42"/>
      <c r="K3138" s="42"/>
      <c r="L3138" s="41" t="str">
        <f t="shared" si="474"/>
        <v/>
      </c>
      <c r="M3138" s="41" t="str">
        <f t="shared" si="475"/>
        <v/>
      </c>
      <c r="N3138" s="22" t="str">
        <f t="shared" si="472"/>
        <v xml:space="preserve"> </v>
      </c>
      <c r="O3138" s="22" t="str">
        <f t="shared" si="471"/>
        <v/>
      </c>
      <c r="P3138" s="22" t="str">
        <f t="shared" si="473"/>
        <v/>
      </c>
      <c r="Q3138" s="22" t="str">
        <f t="shared" si="470"/>
        <v>D2</v>
      </c>
    </row>
    <row r="3139" spans="1:17" x14ac:dyDescent="0.25">
      <c r="A3139" s="125" t="str">
        <f t="shared" si="476"/>
        <v/>
      </c>
      <c r="B3139" s="123" t="str">
        <f t="shared" si="477"/>
        <v/>
      </c>
      <c r="C3139" s="125" t="str">
        <f t="shared" si="478"/>
        <v/>
      </c>
      <c r="D3139" s="42"/>
      <c r="E3139" s="23" t="str">
        <f>IF(D3139="","",VLOOKUP(D3139,MASTERLIST!$A:$E,3,FALSE))</f>
        <v/>
      </c>
      <c r="F3139" s="23" t="str">
        <f>IF(D3139="","",VLOOKUP(D3139,MASTERLIST!$A:$E,4,FALSE))</f>
        <v/>
      </c>
      <c r="G3139" s="23" t="str">
        <f>IF(D3139="","",VLOOKUP(D3139,MASTERLIST!$A:$E,5,FALSE))</f>
        <v/>
      </c>
      <c r="H3139" s="23" t="str">
        <f>IF(D3139="","",VLOOKUP(D3139,MASTERLIST!$A:$E,2,FALSE))</f>
        <v/>
      </c>
      <c r="I3139" s="42"/>
      <c r="J3139" s="42"/>
      <c r="K3139" s="42"/>
      <c r="L3139" s="41" t="str">
        <f t="shared" si="474"/>
        <v/>
      </c>
      <c r="M3139" s="41" t="str">
        <f t="shared" si="475"/>
        <v/>
      </c>
      <c r="N3139" s="22" t="str">
        <f t="shared" si="472"/>
        <v xml:space="preserve"> </v>
      </c>
      <c r="O3139" s="22" t="str">
        <f t="shared" si="471"/>
        <v/>
      </c>
      <c r="P3139" s="22" t="str">
        <f t="shared" si="473"/>
        <v/>
      </c>
      <c r="Q3139" s="22" t="str">
        <f t="shared" ref="Q3139:Q3202" si="479">IF(A3139="","D2",RIGHT(A3139,2))</f>
        <v>D2</v>
      </c>
    </row>
    <row r="3140" spans="1:17" x14ac:dyDescent="0.25">
      <c r="A3140" s="125" t="str">
        <f t="shared" si="476"/>
        <v/>
      </c>
      <c r="B3140" s="123" t="str">
        <f t="shared" si="477"/>
        <v/>
      </c>
      <c r="C3140" s="125" t="str">
        <f t="shared" si="478"/>
        <v/>
      </c>
      <c r="D3140" s="42"/>
      <c r="E3140" s="23" t="str">
        <f>IF(D3140="","",VLOOKUP(D3140,MASTERLIST!$A:$E,3,FALSE))</f>
        <v/>
      </c>
      <c r="F3140" s="23" t="str">
        <f>IF(D3140="","",VLOOKUP(D3140,MASTERLIST!$A:$E,4,FALSE))</f>
        <v/>
      </c>
      <c r="G3140" s="23" t="str">
        <f>IF(D3140="","",VLOOKUP(D3140,MASTERLIST!$A:$E,5,FALSE))</f>
        <v/>
      </c>
      <c r="H3140" s="23" t="str">
        <f>IF(D3140="","",VLOOKUP(D3140,MASTERLIST!$A:$E,2,FALSE))</f>
        <v/>
      </c>
      <c r="I3140" s="42"/>
      <c r="J3140" s="42"/>
      <c r="K3140" s="42"/>
      <c r="L3140" s="41" t="str">
        <f t="shared" si="474"/>
        <v/>
      </c>
      <c r="M3140" s="41" t="str">
        <f t="shared" si="475"/>
        <v/>
      </c>
      <c r="N3140" s="22" t="str">
        <f t="shared" si="472"/>
        <v xml:space="preserve"> </v>
      </c>
      <c r="O3140" s="22" t="str">
        <f t="shared" si="471"/>
        <v/>
      </c>
      <c r="P3140" s="22" t="str">
        <f t="shared" si="473"/>
        <v/>
      </c>
      <c r="Q3140" s="22" t="str">
        <f t="shared" si="479"/>
        <v>D2</v>
      </c>
    </row>
    <row r="3141" spans="1:17" x14ac:dyDescent="0.25">
      <c r="A3141" s="125" t="str">
        <f t="shared" si="476"/>
        <v/>
      </c>
      <c r="B3141" s="123" t="str">
        <f t="shared" si="477"/>
        <v/>
      </c>
      <c r="C3141" s="125" t="str">
        <f t="shared" si="478"/>
        <v/>
      </c>
      <c r="D3141" s="42"/>
      <c r="E3141" s="23" t="str">
        <f>IF(D3141="","",VLOOKUP(D3141,MASTERLIST!$A:$E,3,FALSE))</f>
        <v/>
      </c>
      <c r="F3141" s="23" t="str">
        <f>IF(D3141="","",VLOOKUP(D3141,MASTERLIST!$A:$E,4,FALSE))</f>
        <v/>
      </c>
      <c r="G3141" s="23" t="str">
        <f>IF(D3141="","",VLOOKUP(D3141,MASTERLIST!$A:$E,5,FALSE))</f>
        <v/>
      </c>
      <c r="H3141" s="23" t="str">
        <f>IF(D3141="","",VLOOKUP(D3141,MASTERLIST!$A:$E,2,FALSE))</f>
        <v/>
      </c>
      <c r="I3141" s="42"/>
      <c r="J3141" s="42"/>
      <c r="K3141" s="42"/>
      <c r="L3141" s="41" t="str">
        <f t="shared" si="474"/>
        <v/>
      </c>
      <c r="M3141" s="41" t="str">
        <f t="shared" si="475"/>
        <v/>
      </c>
      <c r="N3141" s="22" t="str">
        <f t="shared" si="472"/>
        <v xml:space="preserve"> </v>
      </c>
      <c r="O3141" s="22" t="str">
        <f t="shared" si="471"/>
        <v/>
      </c>
      <c r="P3141" s="22" t="str">
        <f t="shared" si="473"/>
        <v/>
      </c>
      <c r="Q3141" s="22" t="str">
        <f t="shared" si="479"/>
        <v>D2</v>
      </c>
    </row>
    <row r="3142" spans="1:17" x14ac:dyDescent="0.25">
      <c r="A3142" s="125" t="str">
        <f t="shared" si="476"/>
        <v/>
      </c>
      <c r="B3142" s="123" t="str">
        <f t="shared" si="477"/>
        <v/>
      </c>
      <c r="C3142" s="125" t="str">
        <f t="shared" si="478"/>
        <v/>
      </c>
      <c r="D3142" s="42"/>
      <c r="E3142" s="23" t="str">
        <f>IF(D3142="","",VLOOKUP(D3142,MASTERLIST!$A:$E,3,FALSE))</f>
        <v/>
      </c>
      <c r="F3142" s="23" t="str">
        <f>IF(D3142="","",VLOOKUP(D3142,MASTERLIST!$A:$E,4,FALSE))</f>
        <v/>
      </c>
      <c r="G3142" s="23" t="str">
        <f>IF(D3142="","",VLOOKUP(D3142,MASTERLIST!$A:$E,5,FALSE))</f>
        <v/>
      </c>
      <c r="H3142" s="23" t="str">
        <f>IF(D3142="","",VLOOKUP(D3142,MASTERLIST!$A:$E,2,FALSE))</f>
        <v/>
      </c>
      <c r="I3142" s="42"/>
      <c r="J3142" s="42"/>
      <c r="K3142" s="42"/>
      <c r="L3142" s="41" t="str">
        <f t="shared" si="474"/>
        <v/>
      </c>
      <c r="M3142" s="41" t="str">
        <f t="shared" si="475"/>
        <v/>
      </c>
      <c r="N3142" s="22" t="str">
        <f t="shared" si="472"/>
        <v xml:space="preserve"> </v>
      </c>
      <c r="O3142" s="22" t="str">
        <f t="shared" si="471"/>
        <v/>
      </c>
      <c r="P3142" s="22" t="str">
        <f t="shared" si="473"/>
        <v/>
      </c>
      <c r="Q3142" s="22" t="str">
        <f t="shared" si="479"/>
        <v>D2</v>
      </c>
    </row>
    <row r="3143" spans="1:17" x14ac:dyDescent="0.25">
      <c r="A3143" s="125" t="str">
        <f t="shared" si="476"/>
        <v/>
      </c>
      <c r="B3143" s="123" t="str">
        <f t="shared" si="477"/>
        <v/>
      </c>
      <c r="C3143" s="125" t="str">
        <f t="shared" si="478"/>
        <v/>
      </c>
      <c r="D3143" s="42"/>
      <c r="E3143" s="23" t="str">
        <f>IF(D3143="","",VLOOKUP(D3143,MASTERLIST!$A:$E,3,FALSE))</f>
        <v/>
      </c>
      <c r="F3143" s="23" t="str">
        <f>IF(D3143="","",VLOOKUP(D3143,MASTERLIST!$A:$E,4,FALSE))</f>
        <v/>
      </c>
      <c r="G3143" s="23" t="str">
        <f>IF(D3143="","",VLOOKUP(D3143,MASTERLIST!$A:$E,5,FALSE))</f>
        <v/>
      </c>
      <c r="H3143" s="23" t="str">
        <f>IF(D3143="","",VLOOKUP(D3143,MASTERLIST!$A:$E,2,FALSE))</f>
        <v/>
      </c>
      <c r="I3143" s="42"/>
      <c r="J3143" s="42"/>
      <c r="K3143" s="42"/>
      <c r="L3143" s="41" t="str">
        <f t="shared" si="474"/>
        <v/>
      </c>
      <c r="M3143" s="41" t="str">
        <f t="shared" si="475"/>
        <v/>
      </c>
      <c r="N3143" s="22" t="str">
        <f t="shared" si="472"/>
        <v xml:space="preserve"> </v>
      </c>
      <c r="O3143" s="22" t="str">
        <f t="shared" si="471"/>
        <v/>
      </c>
      <c r="P3143" s="22" t="str">
        <f t="shared" si="473"/>
        <v/>
      </c>
      <c r="Q3143" s="22" t="str">
        <f t="shared" si="479"/>
        <v>D2</v>
      </c>
    </row>
    <row r="3144" spans="1:17" x14ac:dyDescent="0.25">
      <c r="A3144" s="125" t="str">
        <f t="shared" si="476"/>
        <v/>
      </c>
      <c r="B3144" s="123" t="str">
        <f t="shared" si="477"/>
        <v/>
      </c>
      <c r="C3144" s="125" t="str">
        <f t="shared" si="478"/>
        <v/>
      </c>
      <c r="D3144" s="42"/>
      <c r="E3144" s="23" t="str">
        <f>IF(D3144="","",VLOOKUP(D3144,MASTERLIST!$A:$E,3,FALSE))</f>
        <v/>
      </c>
      <c r="F3144" s="23" t="str">
        <f>IF(D3144="","",VLOOKUP(D3144,MASTERLIST!$A:$E,4,FALSE))</f>
        <v/>
      </c>
      <c r="G3144" s="23" t="str">
        <f>IF(D3144="","",VLOOKUP(D3144,MASTERLIST!$A:$E,5,FALSE))</f>
        <v/>
      </c>
      <c r="H3144" s="23" t="str">
        <f>IF(D3144="","",VLOOKUP(D3144,MASTERLIST!$A:$E,2,FALSE))</f>
        <v/>
      </c>
      <c r="I3144" s="42"/>
      <c r="J3144" s="42"/>
      <c r="K3144" s="42"/>
      <c r="L3144" s="41" t="str">
        <f t="shared" si="474"/>
        <v/>
      </c>
      <c r="M3144" s="41" t="str">
        <f t="shared" si="475"/>
        <v/>
      </c>
      <c r="N3144" s="22" t="str">
        <f t="shared" si="472"/>
        <v xml:space="preserve"> </v>
      </c>
      <c r="O3144" s="22" t="str">
        <f t="shared" si="471"/>
        <v/>
      </c>
      <c r="P3144" s="22" t="str">
        <f t="shared" si="473"/>
        <v/>
      </c>
      <c r="Q3144" s="22" t="str">
        <f t="shared" si="479"/>
        <v>D2</v>
      </c>
    </row>
    <row r="3145" spans="1:17" x14ac:dyDescent="0.25">
      <c r="A3145" s="125" t="str">
        <f t="shared" si="476"/>
        <v/>
      </c>
      <c r="B3145" s="123" t="str">
        <f t="shared" si="477"/>
        <v/>
      </c>
      <c r="C3145" s="125" t="str">
        <f t="shared" si="478"/>
        <v/>
      </c>
      <c r="D3145" s="42"/>
      <c r="E3145" s="23" t="str">
        <f>IF(D3145="","",VLOOKUP(D3145,MASTERLIST!$A:$E,3,FALSE))</f>
        <v/>
      </c>
      <c r="F3145" s="23" t="str">
        <f>IF(D3145="","",VLOOKUP(D3145,MASTERLIST!$A:$E,4,FALSE))</f>
        <v/>
      </c>
      <c r="G3145" s="23" t="str">
        <f>IF(D3145="","",VLOOKUP(D3145,MASTERLIST!$A:$E,5,FALSE))</f>
        <v/>
      </c>
      <c r="H3145" s="23" t="str">
        <f>IF(D3145="","",VLOOKUP(D3145,MASTERLIST!$A:$E,2,FALSE))</f>
        <v/>
      </c>
      <c r="I3145" s="42"/>
      <c r="J3145" s="42"/>
      <c r="K3145" s="42"/>
      <c r="L3145" s="41" t="str">
        <f t="shared" si="474"/>
        <v/>
      </c>
      <c r="M3145" s="41" t="str">
        <f t="shared" si="475"/>
        <v/>
      </c>
      <c r="N3145" s="22" t="str">
        <f t="shared" si="472"/>
        <v xml:space="preserve"> </v>
      </c>
      <c r="O3145" s="22" t="str">
        <f t="shared" si="471"/>
        <v/>
      </c>
      <c r="P3145" s="22" t="str">
        <f t="shared" si="473"/>
        <v/>
      </c>
      <c r="Q3145" s="22" t="str">
        <f t="shared" si="479"/>
        <v>D2</v>
      </c>
    </row>
    <row r="3146" spans="1:17" x14ac:dyDescent="0.25">
      <c r="A3146" s="125" t="str">
        <f t="shared" si="476"/>
        <v/>
      </c>
      <c r="B3146" s="123" t="str">
        <f t="shared" si="477"/>
        <v/>
      </c>
      <c r="C3146" s="125" t="str">
        <f t="shared" si="478"/>
        <v/>
      </c>
      <c r="D3146" s="42"/>
      <c r="E3146" s="23" t="str">
        <f>IF(D3146="","",VLOOKUP(D3146,MASTERLIST!$A:$E,3,FALSE))</f>
        <v/>
      </c>
      <c r="F3146" s="23" t="str">
        <f>IF(D3146="","",VLOOKUP(D3146,MASTERLIST!$A:$E,4,FALSE))</f>
        <v/>
      </c>
      <c r="G3146" s="23" t="str">
        <f>IF(D3146="","",VLOOKUP(D3146,MASTERLIST!$A:$E,5,FALSE))</f>
        <v/>
      </c>
      <c r="H3146" s="23" t="str">
        <f>IF(D3146="","",VLOOKUP(D3146,MASTERLIST!$A:$E,2,FALSE))</f>
        <v/>
      </c>
      <c r="I3146" s="42"/>
      <c r="J3146" s="42"/>
      <c r="K3146" s="42"/>
      <c r="L3146" s="41" t="str">
        <f t="shared" si="474"/>
        <v/>
      </c>
      <c r="M3146" s="41" t="str">
        <f t="shared" si="475"/>
        <v/>
      </c>
      <c r="N3146" s="22" t="str">
        <f t="shared" si="472"/>
        <v xml:space="preserve"> </v>
      </c>
      <c r="O3146" s="22" t="str">
        <f t="shared" si="471"/>
        <v/>
      </c>
      <c r="P3146" s="22" t="str">
        <f t="shared" si="473"/>
        <v/>
      </c>
      <c r="Q3146" s="22" t="str">
        <f t="shared" si="479"/>
        <v>D2</v>
      </c>
    </row>
    <row r="3147" spans="1:17" x14ac:dyDescent="0.25">
      <c r="A3147" s="125" t="str">
        <f t="shared" si="476"/>
        <v/>
      </c>
      <c r="B3147" s="123" t="str">
        <f t="shared" si="477"/>
        <v/>
      </c>
      <c r="C3147" s="125" t="str">
        <f t="shared" si="478"/>
        <v/>
      </c>
      <c r="D3147" s="42"/>
      <c r="E3147" s="23" t="str">
        <f>IF(D3147="","",VLOOKUP(D3147,MASTERLIST!$A:$E,3,FALSE))</f>
        <v/>
      </c>
      <c r="F3147" s="23" t="str">
        <f>IF(D3147="","",VLOOKUP(D3147,MASTERLIST!$A:$E,4,FALSE))</f>
        <v/>
      </c>
      <c r="G3147" s="23" t="str">
        <f>IF(D3147="","",VLOOKUP(D3147,MASTERLIST!$A:$E,5,FALSE))</f>
        <v/>
      </c>
      <c r="H3147" s="23" t="str">
        <f>IF(D3147="","",VLOOKUP(D3147,MASTERLIST!$A:$E,2,FALSE))</f>
        <v/>
      </c>
      <c r="I3147" s="42"/>
      <c r="J3147" s="42"/>
      <c r="K3147" s="42"/>
      <c r="L3147" s="41" t="str">
        <f t="shared" si="474"/>
        <v/>
      </c>
      <c r="M3147" s="41" t="str">
        <f t="shared" si="475"/>
        <v/>
      </c>
      <c r="N3147" s="22" t="str">
        <f t="shared" si="472"/>
        <v xml:space="preserve"> </v>
      </c>
      <c r="O3147" s="22" t="str">
        <f t="shared" si="471"/>
        <v/>
      </c>
      <c r="P3147" s="22" t="str">
        <f t="shared" si="473"/>
        <v/>
      </c>
      <c r="Q3147" s="22" t="str">
        <f t="shared" si="479"/>
        <v>D2</v>
      </c>
    </row>
    <row r="3148" spans="1:17" x14ac:dyDescent="0.25">
      <c r="A3148" s="125" t="str">
        <f t="shared" si="476"/>
        <v/>
      </c>
      <c r="B3148" s="123" t="str">
        <f t="shared" si="477"/>
        <v/>
      </c>
      <c r="C3148" s="125" t="str">
        <f t="shared" si="478"/>
        <v/>
      </c>
      <c r="D3148" s="42"/>
      <c r="E3148" s="23" t="str">
        <f>IF(D3148="","",VLOOKUP(D3148,MASTERLIST!$A:$E,3,FALSE))</f>
        <v/>
      </c>
      <c r="F3148" s="23" t="str">
        <f>IF(D3148="","",VLOOKUP(D3148,MASTERLIST!$A:$E,4,FALSE))</f>
        <v/>
      </c>
      <c r="G3148" s="23" t="str">
        <f>IF(D3148="","",VLOOKUP(D3148,MASTERLIST!$A:$E,5,FALSE))</f>
        <v/>
      </c>
      <c r="H3148" s="23" t="str">
        <f>IF(D3148="","",VLOOKUP(D3148,MASTERLIST!$A:$E,2,FALSE))</f>
        <v/>
      </c>
      <c r="I3148" s="42"/>
      <c r="J3148" s="42"/>
      <c r="K3148" s="42"/>
      <c r="L3148" s="41" t="str">
        <f t="shared" si="474"/>
        <v/>
      </c>
      <c r="M3148" s="41" t="str">
        <f t="shared" si="475"/>
        <v/>
      </c>
      <c r="N3148" s="22" t="str">
        <f t="shared" si="472"/>
        <v xml:space="preserve"> </v>
      </c>
      <c r="O3148" s="22" t="str">
        <f t="shared" si="471"/>
        <v/>
      </c>
      <c r="P3148" s="22" t="str">
        <f t="shared" si="473"/>
        <v/>
      </c>
      <c r="Q3148" s="22" t="str">
        <f t="shared" si="479"/>
        <v>D2</v>
      </c>
    </row>
    <row r="3149" spans="1:17" x14ac:dyDescent="0.25">
      <c r="A3149" s="125" t="str">
        <f t="shared" si="476"/>
        <v/>
      </c>
      <c r="B3149" s="123" t="str">
        <f t="shared" si="477"/>
        <v/>
      </c>
      <c r="C3149" s="125" t="str">
        <f t="shared" si="478"/>
        <v/>
      </c>
      <c r="D3149" s="42"/>
      <c r="E3149" s="23" t="str">
        <f>IF(D3149="","",VLOOKUP(D3149,MASTERLIST!$A:$E,3,FALSE))</f>
        <v/>
      </c>
      <c r="F3149" s="23" t="str">
        <f>IF(D3149="","",VLOOKUP(D3149,MASTERLIST!$A:$E,4,FALSE))</f>
        <v/>
      </c>
      <c r="G3149" s="23" t="str">
        <f>IF(D3149="","",VLOOKUP(D3149,MASTERLIST!$A:$E,5,FALSE))</f>
        <v/>
      </c>
      <c r="H3149" s="23" t="str">
        <f>IF(D3149="","",VLOOKUP(D3149,MASTERLIST!$A:$E,2,FALSE))</f>
        <v/>
      </c>
      <c r="I3149" s="42"/>
      <c r="J3149" s="42"/>
      <c r="K3149" s="42"/>
      <c r="L3149" s="41" t="str">
        <f t="shared" si="474"/>
        <v/>
      </c>
      <c r="M3149" s="41" t="str">
        <f t="shared" si="475"/>
        <v/>
      </c>
      <c r="N3149" s="22" t="str">
        <f t="shared" si="472"/>
        <v xml:space="preserve"> </v>
      </c>
      <c r="O3149" s="22" t="str">
        <f t="shared" si="471"/>
        <v/>
      </c>
      <c r="P3149" s="22" t="str">
        <f t="shared" si="473"/>
        <v/>
      </c>
      <c r="Q3149" s="22" t="str">
        <f t="shared" si="479"/>
        <v>D2</v>
      </c>
    </row>
    <row r="3150" spans="1:17" x14ac:dyDescent="0.25">
      <c r="A3150" s="125" t="str">
        <f t="shared" si="476"/>
        <v/>
      </c>
      <c r="B3150" s="123" t="str">
        <f t="shared" si="477"/>
        <v/>
      </c>
      <c r="C3150" s="125" t="str">
        <f t="shared" si="478"/>
        <v/>
      </c>
      <c r="D3150" s="42"/>
      <c r="E3150" s="23" t="str">
        <f>IF(D3150="","",VLOOKUP(D3150,MASTERLIST!$A:$E,3,FALSE))</f>
        <v/>
      </c>
      <c r="F3150" s="23" t="str">
        <f>IF(D3150="","",VLOOKUP(D3150,MASTERLIST!$A:$E,4,FALSE))</f>
        <v/>
      </c>
      <c r="G3150" s="23" t="str">
        <f>IF(D3150="","",VLOOKUP(D3150,MASTERLIST!$A:$E,5,FALSE))</f>
        <v/>
      </c>
      <c r="H3150" s="23" t="str">
        <f>IF(D3150="","",VLOOKUP(D3150,MASTERLIST!$A:$E,2,FALSE))</f>
        <v/>
      </c>
      <c r="I3150" s="42"/>
      <c r="J3150" s="42"/>
      <c r="K3150" s="42"/>
      <c r="L3150" s="41" t="str">
        <f t="shared" si="474"/>
        <v/>
      </c>
      <c r="M3150" s="41" t="str">
        <f t="shared" si="475"/>
        <v/>
      </c>
      <c r="N3150" s="22" t="str">
        <f t="shared" si="472"/>
        <v xml:space="preserve"> </v>
      </c>
      <c r="O3150" s="22" t="str">
        <f t="shared" si="471"/>
        <v/>
      </c>
      <c r="P3150" s="22" t="str">
        <f t="shared" si="473"/>
        <v/>
      </c>
      <c r="Q3150" s="22" t="str">
        <f t="shared" si="479"/>
        <v>D2</v>
      </c>
    </row>
    <row r="3151" spans="1:17" x14ac:dyDescent="0.25">
      <c r="A3151" s="125" t="str">
        <f t="shared" si="476"/>
        <v/>
      </c>
      <c r="B3151" s="123" t="str">
        <f t="shared" si="477"/>
        <v/>
      </c>
      <c r="C3151" s="125" t="str">
        <f t="shared" si="478"/>
        <v/>
      </c>
      <c r="D3151" s="42"/>
      <c r="E3151" s="23" t="str">
        <f>IF(D3151="","",VLOOKUP(D3151,MASTERLIST!$A:$E,3,FALSE))</f>
        <v/>
      </c>
      <c r="F3151" s="23" t="str">
        <f>IF(D3151="","",VLOOKUP(D3151,MASTERLIST!$A:$E,4,FALSE))</f>
        <v/>
      </c>
      <c r="G3151" s="23" t="str">
        <f>IF(D3151="","",VLOOKUP(D3151,MASTERLIST!$A:$E,5,FALSE))</f>
        <v/>
      </c>
      <c r="H3151" s="23" t="str">
        <f>IF(D3151="","",VLOOKUP(D3151,MASTERLIST!$A:$E,2,FALSE))</f>
        <v/>
      </c>
      <c r="I3151" s="42"/>
      <c r="J3151" s="42"/>
      <c r="K3151" s="42"/>
      <c r="L3151" s="41" t="str">
        <f t="shared" si="474"/>
        <v/>
      </c>
      <c r="M3151" s="41" t="str">
        <f t="shared" si="475"/>
        <v/>
      </c>
      <c r="N3151" s="22" t="str">
        <f t="shared" si="472"/>
        <v xml:space="preserve"> </v>
      </c>
      <c r="O3151" s="22" t="str">
        <f t="shared" si="471"/>
        <v/>
      </c>
      <c r="P3151" s="22" t="str">
        <f t="shared" si="473"/>
        <v/>
      </c>
      <c r="Q3151" s="22" t="str">
        <f t="shared" si="479"/>
        <v>D2</v>
      </c>
    </row>
    <row r="3152" spans="1:17" x14ac:dyDescent="0.25">
      <c r="A3152" s="125" t="str">
        <f t="shared" si="476"/>
        <v/>
      </c>
      <c r="B3152" s="123" t="str">
        <f t="shared" si="477"/>
        <v/>
      </c>
      <c r="C3152" s="125" t="str">
        <f t="shared" si="478"/>
        <v/>
      </c>
      <c r="D3152" s="42"/>
      <c r="E3152" s="23" t="str">
        <f>IF(D3152="","",VLOOKUP(D3152,MASTERLIST!$A:$E,3,FALSE))</f>
        <v/>
      </c>
      <c r="F3152" s="23" t="str">
        <f>IF(D3152="","",VLOOKUP(D3152,MASTERLIST!$A:$E,4,FALSE))</f>
        <v/>
      </c>
      <c r="G3152" s="23" t="str">
        <f>IF(D3152="","",VLOOKUP(D3152,MASTERLIST!$A:$E,5,FALSE))</f>
        <v/>
      </c>
      <c r="H3152" s="23" t="str">
        <f>IF(D3152="","",VLOOKUP(D3152,MASTERLIST!$A:$E,2,FALSE))</f>
        <v/>
      </c>
      <c r="I3152" s="42"/>
      <c r="J3152" s="42"/>
      <c r="K3152" s="42"/>
      <c r="L3152" s="41" t="str">
        <f t="shared" si="474"/>
        <v/>
      </c>
      <c r="M3152" s="41" t="str">
        <f t="shared" si="475"/>
        <v/>
      </c>
      <c r="N3152" s="22" t="str">
        <f t="shared" si="472"/>
        <v xml:space="preserve"> </v>
      </c>
      <c r="O3152" s="22" t="str">
        <f t="shared" si="471"/>
        <v/>
      </c>
      <c r="P3152" s="22" t="str">
        <f t="shared" si="473"/>
        <v/>
      </c>
      <c r="Q3152" s="22" t="str">
        <f t="shared" si="479"/>
        <v>D2</v>
      </c>
    </row>
    <row r="3153" spans="1:17" x14ac:dyDescent="0.25">
      <c r="A3153" s="125" t="str">
        <f t="shared" si="476"/>
        <v/>
      </c>
      <c r="B3153" s="123" t="str">
        <f t="shared" si="477"/>
        <v/>
      </c>
      <c r="C3153" s="125" t="str">
        <f t="shared" si="478"/>
        <v/>
      </c>
      <c r="D3153" s="42"/>
      <c r="E3153" s="23" t="str">
        <f>IF(D3153="","",VLOOKUP(D3153,MASTERLIST!$A:$E,3,FALSE))</f>
        <v/>
      </c>
      <c r="F3153" s="23" t="str">
        <f>IF(D3153="","",VLOOKUP(D3153,MASTERLIST!$A:$E,4,FALSE))</f>
        <v/>
      </c>
      <c r="G3153" s="23" t="str">
        <f>IF(D3153="","",VLOOKUP(D3153,MASTERLIST!$A:$E,5,FALSE))</f>
        <v/>
      </c>
      <c r="H3153" s="23" t="str">
        <f>IF(D3153="","",VLOOKUP(D3153,MASTERLIST!$A:$E,2,FALSE))</f>
        <v/>
      </c>
      <c r="I3153" s="42"/>
      <c r="J3153" s="42"/>
      <c r="K3153" s="42"/>
      <c r="L3153" s="41" t="str">
        <f t="shared" si="474"/>
        <v/>
      </c>
      <c r="M3153" s="41" t="str">
        <f t="shared" si="475"/>
        <v/>
      </c>
      <c r="N3153" s="22" t="str">
        <f t="shared" si="472"/>
        <v xml:space="preserve"> </v>
      </c>
      <c r="O3153" s="22" t="str">
        <f t="shared" si="471"/>
        <v/>
      </c>
      <c r="P3153" s="22" t="str">
        <f t="shared" si="473"/>
        <v/>
      </c>
      <c r="Q3153" s="22" t="str">
        <f t="shared" si="479"/>
        <v>D2</v>
      </c>
    </row>
    <row r="3154" spans="1:17" x14ac:dyDescent="0.25">
      <c r="A3154" s="125" t="str">
        <f t="shared" si="476"/>
        <v/>
      </c>
      <c r="B3154" s="123" t="str">
        <f t="shared" si="477"/>
        <v/>
      </c>
      <c r="C3154" s="125" t="str">
        <f t="shared" si="478"/>
        <v/>
      </c>
      <c r="D3154" s="42"/>
      <c r="E3154" s="23" t="str">
        <f>IF(D3154="","",VLOOKUP(D3154,MASTERLIST!$A:$E,3,FALSE))</f>
        <v/>
      </c>
      <c r="F3154" s="23" t="str">
        <f>IF(D3154="","",VLOOKUP(D3154,MASTERLIST!$A:$E,4,FALSE))</f>
        <v/>
      </c>
      <c r="G3154" s="23" t="str">
        <f>IF(D3154="","",VLOOKUP(D3154,MASTERLIST!$A:$E,5,FALSE))</f>
        <v/>
      </c>
      <c r="H3154" s="23" t="str">
        <f>IF(D3154="","",VLOOKUP(D3154,MASTERLIST!$A:$E,2,FALSE))</f>
        <v/>
      </c>
      <c r="I3154" s="42"/>
      <c r="J3154" s="42"/>
      <c r="K3154" s="42"/>
      <c r="L3154" s="41" t="str">
        <f t="shared" si="474"/>
        <v/>
      </c>
      <c r="M3154" s="41" t="str">
        <f t="shared" si="475"/>
        <v/>
      </c>
      <c r="N3154" s="22" t="str">
        <f t="shared" si="472"/>
        <v xml:space="preserve"> </v>
      </c>
      <c r="O3154" s="22" t="str">
        <f t="shared" si="471"/>
        <v/>
      </c>
      <c r="P3154" s="22" t="str">
        <f t="shared" si="473"/>
        <v/>
      </c>
      <c r="Q3154" s="22" t="str">
        <f t="shared" si="479"/>
        <v>D2</v>
      </c>
    </row>
    <row r="3155" spans="1:17" x14ac:dyDescent="0.25">
      <c r="A3155" s="125" t="str">
        <f t="shared" si="476"/>
        <v/>
      </c>
      <c r="B3155" s="123" t="str">
        <f t="shared" si="477"/>
        <v/>
      </c>
      <c r="C3155" s="125" t="str">
        <f t="shared" si="478"/>
        <v/>
      </c>
      <c r="D3155" s="42"/>
      <c r="E3155" s="23" t="str">
        <f>IF(D3155="","",VLOOKUP(D3155,MASTERLIST!$A:$E,3,FALSE))</f>
        <v/>
      </c>
      <c r="F3155" s="23" t="str">
        <f>IF(D3155="","",VLOOKUP(D3155,MASTERLIST!$A:$E,4,FALSE))</f>
        <v/>
      </c>
      <c r="G3155" s="23" t="str">
        <f>IF(D3155="","",VLOOKUP(D3155,MASTERLIST!$A:$E,5,FALSE))</f>
        <v/>
      </c>
      <c r="H3155" s="23" t="str">
        <f>IF(D3155="","",VLOOKUP(D3155,MASTERLIST!$A:$E,2,FALSE))</f>
        <v/>
      </c>
      <c r="I3155" s="42"/>
      <c r="J3155" s="42"/>
      <c r="K3155" s="42"/>
      <c r="L3155" s="41" t="str">
        <f t="shared" si="474"/>
        <v/>
      </c>
      <c r="M3155" s="41" t="str">
        <f t="shared" si="475"/>
        <v/>
      </c>
      <c r="N3155" s="22" t="str">
        <f t="shared" si="472"/>
        <v xml:space="preserve"> </v>
      </c>
      <c r="O3155" s="22" t="str">
        <f t="shared" ref="O3155:O3218" si="480">IFERROR(VLOOKUP(G3155,$R$2:$S$15,2,),"")</f>
        <v/>
      </c>
      <c r="P3155" s="22" t="str">
        <f t="shared" si="473"/>
        <v/>
      </c>
      <c r="Q3155" s="22" t="str">
        <f t="shared" si="479"/>
        <v>D2</v>
      </c>
    </row>
    <row r="3156" spans="1:17" x14ac:dyDescent="0.25">
      <c r="A3156" s="125" t="str">
        <f t="shared" si="476"/>
        <v/>
      </c>
      <c r="B3156" s="123" t="str">
        <f t="shared" si="477"/>
        <v/>
      </c>
      <c r="C3156" s="125" t="str">
        <f t="shared" si="478"/>
        <v/>
      </c>
      <c r="D3156" s="42"/>
      <c r="E3156" s="23" t="str">
        <f>IF(D3156="","",VLOOKUP(D3156,MASTERLIST!$A:$E,3,FALSE))</f>
        <v/>
      </c>
      <c r="F3156" s="23" t="str">
        <f>IF(D3156="","",VLOOKUP(D3156,MASTERLIST!$A:$E,4,FALSE))</f>
        <v/>
      </c>
      <c r="G3156" s="23" t="str">
        <f>IF(D3156="","",VLOOKUP(D3156,MASTERLIST!$A:$E,5,FALSE))</f>
        <v/>
      </c>
      <c r="H3156" s="23" t="str">
        <f>IF(D3156="","",VLOOKUP(D3156,MASTERLIST!$A:$E,2,FALSE))</f>
        <v/>
      </c>
      <c r="I3156" s="42"/>
      <c r="J3156" s="42"/>
      <c r="K3156" s="42"/>
      <c r="L3156" s="41" t="str">
        <f t="shared" si="474"/>
        <v/>
      </c>
      <c r="M3156" s="41" t="str">
        <f t="shared" si="475"/>
        <v/>
      </c>
      <c r="N3156" s="22" t="str">
        <f t="shared" si="472"/>
        <v xml:space="preserve"> </v>
      </c>
      <c r="O3156" s="22" t="str">
        <f t="shared" si="480"/>
        <v/>
      </c>
      <c r="P3156" s="22" t="str">
        <f t="shared" si="473"/>
        <v/>
      </c>
      <c r="Q3156" s="22" t="str">
        <f t="shared" si="479"/>
        <v>D2</v>
      </c>
    </row>
    <row r="3157" spans="1:17" x14ac:dyDescent="0.25">
      <c r="A3157" s="125" t="str">
        <f t="shared" si="476"/>
        <v/>
      </c>
      <c r="B3157" s="123" t="str">
        <f t="shared" si="477"/>
        <v/>
      </c>
      <c r="C3157" s="125" t="str">
        <f t="shared" si="478"/>
        <v/>
      </c>
      <c r="D3157" s="42"/>
      <c r="E3157" s="23" t="str">
        <f>IF(D3157="","",VLOOKUP(D3157,MASTERLIST!$A:$E,3,FALSE))</f>
        <v/>
      </c>
      <c r="F3157" s="23" t="str">
        <f>IF(D3157="","",VLOOKUP(D3157,MASTERLIST!$A:$E,4,FALSE))</f>
        <v/>
      </c>
      <c r="G3157" s="23" t="str">
        <f>IF(D3157="","",VLOOKUP(D3157,MASTERLIST!$A:$E,5,FALSE))</f>
        <v/>
      </c>
      <c r="H3157" s="23" t="str">
        <f>IF(D3157="","",VLOOKUP(D3157,MASTERLIST!$A:$E,2,FALSE))</f>
        <v/>
      </c>
      <c r="I3157" s="42"/>
      <c r="J3157" s="42"/>
      <c r="K3157" s="42"/>
      <c r="L3157" s="41" t="str">
        <f t="shared" si="474"/>
        <v/>
      </c>
      <c r="M3157" s="41" t="str">
        <f t="shared" si="475"/>
        <v/>
      </c>
      <c r="N3157" s="22" t="str">
        <f t="shared" si="472"/>
        <v xml:space="preserve"> </v>
      </c>
      <c r="O3157" s="22" t="str">
        <f t="shared" si="480"/>
        <v/>
      </c>
      <c r="P3157" s="22" t="str">
        <f t="shared" si="473"/>
        <v/>
      </c>
      <c r="Q3157" s="22" t="str">
        <f t="shared" si="479"/>
        <v>D2</v>
      </c>
    </row>
    <row r="3158" spans="1:17" x14ac:dyDescent="0.25">
      <c r="A3158" s="125" t="str">
        <f t="shared" si="476"/>
        <v/>
      </c>
      <c r="B3158" s="123" t="str">
        <f t="shared" si="477"/>
        <v/>
      </c>
      <c r="C3158" s="125" t="str">
        <f t="shared" si="478"/>
        <v/>
      </c>
      <c r="D3158" s="42"/>
      <c r="E3158" s="23" t="str">
        <f>IF(D3158="","",VLOOKUP(D3158,MASTERLIST!$A:$E,3,FALSE))</f>
        <v/>
      </c>
      <c r="F3158" s="23" t="str">
        <f>IF(D3158="","",VLOOKUP(D3158,MASTERLIST!$A:$E,4,FALSE))</f>
        <v/>
      </c>
      <c r="G3158" s="23" t="str">
        <f>IF(D3158="","",VLOOKUP(D3158,MASTERLIST!$A:$E,5,FALSE))</f>
        <v/>
      </c>
      <c r="H3158" s="23" t="str">
        <f>IF(D3158="","",VLOOKUP(D3158,MASTERLIST!$A:$E,2,FALSE))</f>
        <v/>
      </c>
      <c r="I3158" s="42"/>
      <c r="J3158" s="42"/>
      <c r="K3158" s="42"/>
      <c r="L3158" s="41" t="str">
        <f t="shared" si="474"/>
        <v/>
      </c>
      <c r="M3158" s="41" t="str">
        <f t="shared" si="475"/>
        <v/>
      </c>
      <c r="N3158" s="22" t="str">
        <f t="shared" si="472"/>
        <v xml:space="preserve"> </v>
      </c>
      <c r="O3158" s="22" t="str">
        <f t="shared" si="480"/>
        <v/>
      </c>
      <c r="P3158" s="22" t="str">
        <f t="shared" si="473"/>
        <v/>
      </c>
      <c r="Q3158" s="22" t="str">
        <f t="shared" si="479"/>
        <v>D2</v>
      </c>
    </row>
    <row r="3159" spans="1:17" x14ac:dyDescent="0.25">
      <c r="A3159" s="125" t="str">
        <f t="shared" si="476"/>
        <v/>
      </c>
      <c r="B3159" s="123" t="str">
        <f t="shared" si="477"/>
        <v/>
      </c>
      <c r="C3159" s="125" t="str">
        <f t="shared" si="478"/>
        <v/>
      </c>
      <c r="D3159" s="42"/>
      <c r="E3159" s="23" t="str">
        <f>IF(D3159="","",VLOOKUP(D3159,MASTERLIST!$A:$E,3,FALSE))</f>
        <v/>
      </c>
      <c r="F3159" s="23" t="str">
        <f>IF(D3159="","",VLOOKUP(D3159,MASTERLIST!$A:$E,4,FALSE))</f>
        <v/>
      </c>
      <c r="G3159" s="23" t="str">
        <f>IF(D3159="","",VLOOKUP(D3159,MASTERLIST!$A:$E,5,FALSE))</f>
        <v/>
      </c>
      <c r="H3159" s="23" t="str">
        <f>IF(D3159="","",VLOOKUP(D3159,MASTERLIST!$A:$E,2,FALSE))</f>
        <v/>
      </c>
      <c r="I3159" s="42"/>
      <c r="J3159" s="42"/>
      <c r="K3159" s="42"/>
      <c r="L3159" s="41" t="str">
        <f t="shared" si="474"/>
        <v/>
      </c>
      <c r="M3159" s="41" t="str">
        <f t="shared" si="475"/>
        <v/>
      </c>
      <c r="N3159" s="22" t="str">
        <f t="shared" si="472"/>
        <v xml:space="preserve"> </v>
      </c>
      <c r="O3159" s="22" t="str">
        <f t="shared" si="480"/>
        <v/>
      </c>
      <c r="P3159" s="22" t="str">
        <f t="shared" si="473"/>
        <v/>
      </c>
      <c r="Q3159" s="22" t="str">
        <f t="shared" si="479"/>
        <v>D2</v>
      </c>
    </row>
    <row r="3160" spans="1:17" x14ac:dyDescent="0.25">
      <c r="A3160" s="125" t="str">
        <f t="shared" si="476"/>
        <v/>
      </c>
      <c r="B3160" s="123" t="str">
        <f t="shared" si="477"/>
        <v/>
      </c>
      <c r="C3160" s="125" t="str">
        <f t="shared" si="478"/>
        <v/>
      </c>
      <c r="D3160" s="42"/>
      <c r="E3160" s="23" t="str">
        <f>IF(D3160="","",VLOOKUP(D3160,MASTERLIST!$A:$E,3,FALSE))</f>
        <v/>
      </c>
      <c r="F3160" s="23" t="str">
        <f>IF(D3160="","",VLOOKUP(D3160,MASTERLIST!$A:$E,4,FALSE))</f>
        <v/>
      </c>
      <c r="G3160" s="23" t="str">
        <f>IF(D3160="","",VLOOKUP(D3160,MASTERLIST!$A:$E,5,FALSE))</f>
        <v/>
      </c>
      <c r="H3160" s="23" t="str">
        <f>IF(D3160="","",VLOOKUP(D3160,MASTERLIST!$A:$E,2,FALSE))</f>
        <v/>
      </c>
      <c r="I3160" s="42"/>
      <c r="J3160" s="42"/>
      <c r="K3160" s="42"/>
      <c r="L3160" s="41" t="str">
        <f t="shared" si="474"/>
        <v/>
      </c>
      <c r="M3160" s="41" t="str">
        <f t="shared" si="475"/>
        <v/>
      </c>
      <c r="N3160" s="22" t="str">
        <f t="shared" si="472"/>
        <v xml:space="preserve"> </v>
      </c>
      <c r="O3160" s="22" t="str">
        <f t="shared" si="480"/>
        <v/>
      </c>
      <c r="P3160" s="22" t="str">
        <f t="shared" si="473"/>
        <v/>
      </c>
      <c r="Q3160" s="22" t="str">
        <f t="shared" si="479"/>
        <v>D2</v>
      </c>
    </row>
    <row r="3161" spans="1:17" x14ac:dyDescent="0.25">
      <c r="A3161" s="125" t="str">
        <f t="shared" si="476"/>
        <v/>
      </c>
      <c r="B3161" s="123" t="str">
        <f t="shared" si="477"/>
        <v/>
      </c>
      <c r="C3161" s="125" t="str">
        <f t="shared" si="478"/>
        <v/>
      </c>
      <c r="D3161" s="42"/>
      <c r="E3161" s="23" t="str">
        <f>IF(D3161="","",VLOOKUP(D3161,MASTERLIST!$A:$E,3,FALSE))</f>
        <v/>
      </c>
      <c r="F3161" s="23" t="str">
        <f>IF(D3161="","",VLOOKUP(D3161,MASTERLIST!$A:$E,4,FALSE))</f>
        <v/>
      </c>
      <c r="G3161" s="23" t="str">
        <f>IF(D3161="","",VLOOKUP(D3161,MASTERLIST!$A:$E,5,FALSE))</f>
        <v/>
      </c>
      <c r="H3161" s="23" t="str">
        <f>IF(D3161="","",VLOOKUP(D3161,MASTERLIST!$A:$E,2,FALSE))</f>
        <v/>
      </c>
      <c r="I3161" s="42"/>
      <c r="J3161" s="42"/>
      <c r="K3161" s="42"/>
      <c r="L3161" s="41" t="str">
        <f t="shared" si="474"/>
        <v/>
      </c>
      <c r="M3161" s="41" t="str">
        <f t="shared" si="475"/>
        <v/>
      </c>
      <c r="N3161" s="22" t="str">
        <f t="shared" si="472"/>
        <v xml:space="preserve"> </v>
      </c>
      <c r="O3161" s="22" t="str">
        <f t="shared" si="480"/>
        <v/>
      </c>
      <c r="P3161" s="22" t="str">
        <f t="shared" si="473"/>
        <v/>
      </c>
      <c r="Q3161" s="22" t="str">
        <f t="shared" si="479"/>
        <v>D2</v>
      </c>
    </row>
    <row r="3162" spans="1:17" x14ac:dyDescent="0.25">
      <c r="A3162" s="125" t="str">
        <f t="shared" si="476"/>
        <v/>
      </c>
      <c r="B3162" s="123" t="str">
        <f t="shared" si="477"/>
        <v/>
      </c>
      <c r="C3162" s="125" t="str">
        <f t="shared" si="478"/>
        <v/>
      </c>
      <c r="D3162" s="42"/>
      <c r="E3162" s="23" t="str">
        <f>IF(D3162="","",VLOOKUP(D3162,MASTERLIST!$A:$E,3,FALSE))</f>
        <v/>
      </c>
      <c r="F3162" s="23" t="str">
        <f>IF(D3162="","",VLOOKUP(D3162,MASTERLIST!$A:$E,4,FALSE))</f>
        <v/>
      </c>
      <c r="G3162" s="23" t="str">
        <f>IF(D3162="","",VLOOKUP(D3162,MASTERLIST!$A:$E,5,FALSE))</f>
        <v/>
      </c>
      <c r="H3162" s="23" t="str">
        <f>IF(D3162="","",VLOOKUP(D3162,MASTERLIST!$A:$E,2,FALSE))</f>
        <v/>
      </c>
      <c r="I3162" s="42"/>
      <c r="J3162" s="42"/>
      <c r="K3162" s="42"/>
      <c r="L3162" s="41" t="str">
        <f t="shared" si="474"/>
        <v/>
      </c>
      <c r="M3162" s="41" t="str">
        <f t="shared" si="475"/>
        <v/>
      </c>
      <c r="N3162" s="22" t="str">
        <f t="shared" ref="N3162:N3225" si="481">CONCATENATE(E3162," ",F3162)</f>
        <v xml:space="preserve"> </v>
      </c>
      <c r="O3162" s="22" t="str">
        <f t="shared" si="480"/>
        <v/>
      </c>
      <c r="P3162" s="22" t="str">
        <f t="shared" ref="P3162:P3225" si="482">IF(I3162="",IF(J3162="","",$J$1),$I$1)</f>
        <v/>
      </c>
      <c r="Q3162" s="22" t="str">
        <f t="shared" si="479"/>
        <v>D2</v>
      </c>
    </row>
    <row r="3163" spans="1:17" x14ac:dyDescent="0.25">
      <c r="A3163" s="125" t="str">
        <f t="shared" si="476"/>
        <v/>
      </c>
      <c r="B3163" s="123" t="str">
        <f t="shared" si="477"/>
        <v/>
      </c>
      <c r="C3163" s="125" t="str">
        <f t="shared" si="478"/>
        <v/>
      </c>
      <c r="D3163" s="42"/>
      <c r="E3163" s="23" t="str">
        <f>IF(D3163="","",VLOOKUP(D3163,MASTERLIST!$A:$E,3,FALSE))</f>
        <v/>
      </c>
      <c r="F3163" s="23" t="str">
        <f>IF(D3163="","",VLOOKUP(D3163,MASTERLIST!$A:$E,4,FALSE))</f>
        <v/>
      </c>
      <c r="G3163" s="23" t="str">
        <f>IF(D3163="","",VLOOKUP(D3163,MASTERLIST!$A:$E,5,FALSE))</f>
        <v/>
      </c>
      <c r="H3163" s="23" t="str">
        <f>IF(D3163="","",VLOOKUP(D3163,MASTERLIST!$A:$E,2,FALSE))</f>
        <v/>
      </c>
      <c r="I3163" s="42"/>
      <c r="J3163" s="42"/>
      <c r="K3163" s="42"/>
      <c r="L3163" s="41" t="str">
        <f t="shared" si="474"/>
        <v/>
      </c>
      <c r="M3163" s="41" t="str">
        <f t="shared" si="475"/>
        <v/>
      </c>
      <c r="N3163" s="22" t="str">
        <f t="shared" si="481"/>
        <v xml:space="preserve"> </v>
      </c>
      <c r="O3163" s="22" t="str">
        <f t="shared" si="480"/>
        <v/>
      </c>
      <c r="P3163" s="22" t="str">
        <f t="shared" si="482"/>
        <v/>
      </c>
      <c r="Q3163" s="22" t="str">
        <f t="shared" si="479"/>
        <v>D2</v>
      </c>
    </row>
    <row r="3164" spans="1:17" x14ac:dyDescent="0.25">
      <c r="A3164" s="125" t="str">
        <f t="shared" si="476"/>
        <v/>
      </c>
      <c r="B3164" s="123" t="str">
        <f t="shared" si="477"/>
        <v/>
      </c>
      <c r="C3164" s="125" t="str">
        <f t="shared" si="478"/>
        <v/>
      </c>
      <c r="D3164" s="42"/>
      <c r="E3164" s="23" t="str">
        <f>IF(D3164="","",VLOOKUP(D3164,MASTERLIST!$A:$E,3,FALSE))</f>
        <v/>
      </c>
      <c r="F3164" s="23" t="str">
        <f>IF(D3164="","",VLOOKUP(D3164,MASTERLIST!$A:$E,4,FALSE))</f>
        <v/>
      </c>
      <c r="G3164" s="23" t="str">
        <f>IF(D3164="","",VLOOKUP(D3164,MASTERLIST!$A:$E,5,FALSE))</f>
        <v/>
      </c>
      <c r="H3164" s="23" t="str">
        <f>IF(D3164="","",VLOOKUP(D3164,MASTERLIST!$A:$E,2,FALSE))</f>
        <v/>
      </c>
      <c r="I3164" s="42"/>
      <c r="J3164" s="42"/>
      <c r="K3164" s="42"/>
      <c r="L3164" s="41" t="str">
        <f t="shared" si="474"/>
        <v/>
      </c>
      <c r="M3164" s="41" t="str">
        <f t="shared" si="475"/>
        <v/>
      </c>
      <c r="N3164" s="22" t="str">
        <f t="shared" si="481"/>
        <v xml:space="preserve"> </v>
      </c>
      <c r="O3164" s="22" t="str">
        <f t="shared" si="480"/>
        <v/>
      </c>
      <c r="P3164" s="22" t="str">
        <f t="shared" si="482"/>
        <v/>
      </c>
      <c r="Q3164" s="22" t="str">
        <f t="shared" si="479"/>
        <v>D2</v>
      </c>
    </row>
    <row r="3165" spans="1:17" x14ac:dyDescent="0.25">
      <c r="A3165" s="125" t="str">
        <f t="shared" si="476"/>
        <v/>
      </c>
      <c r="B3165" s="123" t="str">
        <f t="shared" si="477"/>
        <v/>
      </c>
      <c r="C3165" s="125" t="str">
        <f t="shared" si="478"/>
        <v/>
      </c>
      <c r="D3165" s="42"/>
      <c r="E3165" s="23" t="str">
        <f>IF(D3165="","",VLOOKUP(D3165,MASTERLIST!$A:$E,3,FALSE))</f>
        <v/>
      </c>
      <c r="F3165" s="23" t="str">
        <f>IF(D3165="","",VLOOKUP(D3165,MASTERLIST!$A:$E,4,FALSE))</f>
        <v/>
      </c>
      <c r="G3165" s="23" t="str">
        <f>IF(D3165="","",VLOOKUP(D3165,MASTERLIST!$A:$E,5,FALSE))</f>
        <v/>
      </c>
      <c r="H3165" s="23" t="str">
        <f>IF(D3165="","",VLOOKUP(D3165,MASTERLIST!$A:$E,2,FALSE))</f>
        <v/>
      </c>
      <c r="I3165" s="42"/>
      <c r="J3165" s="42"/>
      <c r="K3165" s="42"/>
      <c r="L3165" s="41" t="str">
        <f t="shared" ref="L3165:L3228" si="483">IF(K3165="","",IF(I3165="",ROUND(HLOOKUP(J3165,kgList,K3165,FALSE),1),ROUND(HLOOKUP(I3165,kgList,K3165,FALSE),1)))</f>
        <v/>
      </c>
      <c r="M3165" s="41" t="str">
        <f t="shared" ref="M3165:M3228" si="484">IF(L3165="","",IF(COUNTA(I3165:J3165)&gt;1,"Edible or Inedible",IF(COUNTA(I3165)=1,L3165*1,IF(COUNTA(J3165)=1,L3165*1,"ERROR"))))</f>
        <v/>
      </c>
      <c r="N3165" s="22" t="str">
        <f t="shared" si="481"/>
        <v xml:space="preserve"> </v>
      </c>
      <c r="O3165" s="22" t="str">
        <f t="shared" si="480"/>
        <v/>
      </c>
      <c r="P3165" s="22" t="str">
        <f t="shared" si="482"/>
        <v/>
      </c>
      <c r="Q3165" s="22" t="str">
        <f t="shared" si="479"/>
        <v>D2</v>
      </c>
    </row>
    <row r="3166" spans="1:17" x14ac:dyDescent="0.25">
      <c r="A3166" s="125" t="str">
        <f t="shared" si="476"/>
        <v/>
      </c>
      <c r="B3166" s="123" t="str">
        <f t="shared" si="477"/>
        <v/>
      </c>
      <c r="C3166" s="125" t="str">
        <f t="shared" si="478"/>
        <v/>
      </c>
      <c r="D3166" s="42"/>
      <c r="E3166" s="23" t="str">
        <f>IF(D3166="","",VLOOKUP(D3166,MASTERLIST!$A:$E,3,FALSE))</f>
        <v/>
      </c>
      <c r="F3166" s="23" t="str">
        <f>IF(D3166="","",VLOOKUP(D3166,MASTERLIST!$A:$E,4,FALSE))</f>
        <v/>
      </c>
      <c r="G3166" s="23" t="str">
        <f>IF(D3166="","",VLOOKUP(D3166,MASTERLIST!$A:$E,5,FALSE))</f>
        <v/>
      </c>
      <c r="H3166" s="23" t="str">
        <f>IF(D3166="","",VLOOKUP(D3166,MASTERLIST!$A:$E,2,FALSE))</f>
        <v/>
      </c>
      <c r="I3166" s="42"/>
      <c r="J3166" s="42"/>
      <c r="K3166" s="42"/>
      <c r="L3166" s="41" t="str">
        <f t="shared" si="483"/>
        <v/>
      </c>
      <c r="M3166" s="41" t="str">
        <f t="shared" si="484"/>
        <v/>
      </c>
      <c r="N3166" s="22" t="str">
        <f t="shared" si="481"/>
        <v xml:space="preserve"> </v>
      </c>
      <c r="O3166" s="22" t="str">
        <f t="shared" si="480"/>
        <v/>
      </c>
      <c r="P3166" s="22" t="str">
        <f t="shared" si="482"/>
        <v/>
      </c>
      <c r="Q3166" s="22" t="str">
        <f t="shared" si="479"/>
        <v>D2</v>
      </c>
    </row>
    <row r="3167" spans="1:17" x14ac:dyDescent="0.25">
      <c r="A3167" s="125" t="str">
        <f t="shared" si="476"/>
        <v/>
      </c>
      <c r="B3167" s="123" t="str">
        <f t="shared" si="477"/>
        <v/>
      </c>
      <c r="C3167" s="125" t="str">
        <f t="shared" si="478"/>
        <v/>
      </c>
      <c r="D3167" s="42"/>
      <c r="E3167" s="23" t="str">
        <f>IF(D3167="","",VLOOKUP(D3167,MASTERLIST!$A:$E,3,FALSE))</f>
        <v/>
      </c>
      <c r="F3167" s="23" t="str">
        <f>IF(D3167="","",VLOOKUP(D3167,MASTERLIST!$A:$E,4,FALSE))</f>
        <v/>
      </c>
      <c r="G3167" s="23" t="str">
        <f>IF(D3167="","",VLOOKUP(D3167,MASTERLIST!$A:$E,5,FALSE))</f>
        <v/>
      </c>
      <c r="H3167" s="23" t="str">
        <f>IF(D3167="","",VLOOKUP(D3167,MASTERLIST!$A:$E,2,FALSE))</f>
        <v/>
      </c>
      <c r="I3167" s="42"/>
      <c r="J3167" s="42"/>
      <c r="K3167" s="42"/>
      <c r="L3167" s="41" t="str">
        <f t="shared" si="483"/>
        <v/>
      </c>
      <c r="M3167" s="41" t="str">
        <f t="shared" si="484"/>
        <v/>
      </c>
      <c r="N3167" s="22" t="str">
        <f t="shared" si="481"/>
        <v xml:space="preserve"> </v>
      </c>
      <c r="O3167" s="22" t="str">
        <f t="shared" si="480"/>
        <v/>
      </c>
      <c r="P3167" s="22" t="str">
        <f t="shared" si="482"/>
        <v/>
      </c>
      <c r="Q3167" s="22" t="str">
        <f t="shared" si="479"/>
        <v>D2</v>
      </c>
    </row>
    <row r="3168" spans="1:17" x14ac:dyDescent="0.25">
      <c r="A3168" s="125" t="str">
        <f t="shared" si="476"/>
        <v/>
      </c>
      <c r="B3168" s="123" t="str">
        <f t="shared" si="477"/>
        <v/>
      </c>
      <c r="C3168" s="125" t="str">
        <f t="shared" si="478"/>
        <v/>
      </c>
      <c r="D3168" s="42"/>
      <c r="E3168" s="23" t="str">
        <f>IF(D3168="","",VLOOKUP(D3168,MASTERLIST!$A:$E,3,FALSE))</f>
        <v/>
      </c>
      <c r="F3168" s="23" t="str">
        <f>IF(D3168="","",VLOOKUP(D3168,MASTERLIST!$A:$E,4,FALSE))</f>
        <v/>
      </c>
      <c r="G3168" s="23" t="str">
        <f>IF(D3168="","",VLOOKUP(D3168,MASTERLIST!$A:$E,5,FALSE))</f>
        <v/>
      </c>
      <c r="H3168" s="23" t="str">
        <f>IF(D3168="","",VLOOKUP(D3168,MASTERLIST!$A:$E,2,FALSE))</f>
        <v/>
      </c>
      <c r="I3168" s="42"/>
      <c r="J3168" s="42"/>
      <c r="K3168" s="42"/>
      <c r="L3168" s="41" t="str">
        <f t="shared" si="483"/>
        <v/>
      </c>
      <c r="M3168" s="41" t="str">
        <f t="shared" si="484"/>
        <v/>
      </c>
      <c r="N3168" s="22" t="str">
        <f t="shared" si="481"/>
        <v xml:space="preserve"> </v>
      </c>
      <c r="O3168" s="22" t="str">
        <f t="shared" si="480"/>
        <v/>
      </c>
      <c r="P3168" s="22" t="str">
        <f t="shared" si="482"/>
        <v/>
      </c>
      <c r="Q3168" s="22" t="str">
        <f t="shared" si="479"/>
        <v>D2</v>
      </c>
    </row>
    <row r="3169" spans="1:17" x14ac:dyDescent="0.25">
      <c r="A3169" s="125" t="str">
        <f t="shared" si="476"/>
        <v/>
      </c>
      <c r="B3169" s="123" t="str">
        <f t="shared" si="477"/>
        <v/>
      </c>
      <c r="C3169" s="125" t="str">
        <f t="shared" si="478"/>
        <v/>
      </c>
      <c r="D3169" s="42"/>
      <c r="E3169" s="23" t="str">
        <f>IF(D3169="","",VLOOKUP(D3169,MASTERLIST!$A:$E,3,FALSE))</f>
        <v/>
      </c>
      <c r="F3169" s="23" t="str">
        <f>IF(D3169="","",VLOOKUP(D3169,MASTERLIST!$A:$E,4,FALSE))</f>
        <v/>
      </c>
      <c r="G3169" s="23" t="str">
        <f>IF(D3169="","",VLOOKUP(D3169,MASTERLIST!$A:$E,5,FALSE))</f>
        <v/>
      </c>
      <c r="H3169" s="23" t="str">
        <f>IF(D3169="","",VLOOKUP(D3169,MASTERLIST!$A:$E,2,FALSE))</f>
        <v/>
      </c>
      <c r="I3169" s="42"/>
      <c r="J3169" s="42"/>
      <c r="K3169" s="42"/>
      <c r="L3169" s="41" t="str">
        <f t="shared" si="483"/>
        <v/>
      </c>
      <c r="M3169" s="41" t="str">
        <f t="shared" si="484"/>
        <v/>
      </c>
      <c r="N3169" s="22" t="str">
        <f t="shared" si="481"/>
        <v xml:space="preserve"> </v>
      </c>
      <c r="O3169" s="22" t="str">
        <f t="shared" si="480"/>
        <v/>
      </c>
      <c r="P3169" s="22" t="str">
        <f t="shared" si="482"/>
        <v/>
      </c>
      <c r="Q3169" s="22" t="str">
        <f t="shared" si="479"/>
        <v>D2</v>
      </c>
    </row>
    <row r="3170" spans="1:17" x14ac:dyDescent="0.25">
      <c r="A3170" s="125" t="str">
        <f t="shared" si="476"/>
        <v/>
      </c>
      <c r="B3170" s="123" t="str">
        <f t="shared" si="477"/>
        <v/>
      </c>
      <c r="C3170" s="125" t="str">
        <f t="shared" si="478"/>
        <v/>
      </c>
      <c r="D3170" s="42"/>
      <c r="E3170" s="23" t="str">
        <f>IF(D3170="","",VLOOKUP(D3170,MASTERLIST!$A:$E,3,FALSE))</f>
        <v/>
      </c>
      <c r="F3170" s="23" t="str">
        <f>IF(D3170="","",VLOOKUP(D3170,MASTERLIST!$A:$E,4,FALSE))</f>
        <v/>
      </c>
      <c r="G3170" s="23" t="str">
        <f>IF(D3170="","",VLOOKUP(D3170,MASTERLIST!$A:$E,5,FALSE))</f>
        <v/>
      </c>
      <c r="H3170" s="23" t="str">
        <f>IF(D3170="","",VLOOKUP(D3170,MASTERLIST!$A:$E,2,FALSE))</f>
        <v/>
      </c>
      <c r="I3170" s="42"/>
      <c r="J3170" s="42"/>
      <c r="K3170" s="42"/>
      <c r="L3170" s="41" t="str">
        <f t="shared" si="483"/>
        <v/>
      </c>
      <c r="M3170" s="41" t="str">
        <f t="shared" si="484"/>
        <v/>
      </c>
      <c r="N3170" s="22" t="str">
        <f t="shared" si="481"/>
        <v xml:space="preserve"> </v>
      </c>
      <c r="O3170" s="22" t="str">
        <f t="shared" si="480"/>
        <v/>
      </c>
      <c r="P3170" s="22" t="str">
        <f t="shared" si="482"/>
        <v/>
      </c>
      <c r="Q3170" s="22" t="str">
        <f t="shared" si="479"/>
        <v>D2</v>
      </c>
    </row>
    <row r="3171" spans="1:17" x14ac:dyDescent="0.25">
      <c r="A3171" s="125" t="str">
        <f t="shared" si="476"/>
        <v/>
      </c>
      <c r="B3171" s="123" t="str">
        <f t="shared" si="477"/>
        <v/>
      </c>
      <c r="C3171" s="125" t="str">
        <f t="shared" si="478"/>
        <v/>
      </c>
      <c r="D3171" s="42"/>
      <c r="E3171" s="23" t="str">
        <f>IF(D3171="","",VLOOKUP(D3171,MASTERLIST!$A:$E,3,FALSE))</f>
        <v/>
      </c>
      <c r="F3171" s="23" t="str">
        <f>IF(D3171="","",VLOOKUP(D3171,MASTERLIST!$A:$E,4,FALSE))</f>
        <v/>
      </c>
      <c r="G3171" s="23" t="str">
        <f>IF(D3171="","",VLOOKUP(D3171,MASTERLIST!$A:$E,5,FALSE))</f>
        <v/>
      </c>
      <c r="H3171" s="23" t="str">
        <f>IF(D3171="","",VLOOKUP(D3171,MASTERLIST!$A:$E,2,FALSE))</f>
        <v/>
      </c>
      <c r="I3171" s="42"/>
      <c r="J3171" s="42"/>
      <c r="K3171" s="42"/>
      <c r="L3171" s="41" t="str">
        <f t="shared" si="483"/>
        <v/>
      </c>
      <c r="M3171" s="41" t="str">
        <f t="shared" si="484"/>
        <v/>
      </c>
      <c r="N3171" s="22" t="str">
        <f t="shared" si="481"/>
        <v xml:space="preserve"> </v>
      </c>
      <c r="O3171" s="22" t="str">
        <f t="shared" si="480"/>
        <v/>
      </c>
      <c r="P3171" s="22" t="str">
        <f t="shared" si="482"/>
        <v/>
      </c>
      <c r="Q3171" s="22" t="str">
        <f t="shared" si="479"/>
        <v>D2</v>
      </c>
    </row>
    <row r="3172" spans="1:17" x14ac:dyDescent="0.25">
      <c r="A3172" s="125" t="str">
        <f t="shared" ref="A3172:A3235" si="485">IF(D3172="","",A3171)</f>
        <v/>
      </c>
      <c r="B3172" s="123" t="str">
        <f t="shared" ref="B3172:B3235" si="486">IF(D3172="","",B3171)</f>
        <v/>
      </c>
      <c r="C3172" s="125" t="str">
        <f t="shared" ref="C3172:C3235" si="487">IF(D3172="","",C3171)</f>
        <v/>
      </c>
      <c r="D3172" s="42"/>
      <c r="E3172" s="23" t="str">
        <f>IF(D3172="","",VLOOKUP(D3172,MASTERLIST!$A:$E,3,FALSE))</f>
        <v/>
      </c>
      <c r="F3172" s="23" t="str">
        <f>IF(D3172="","",VLOOKUP(D3172,MASTERLIST!$A:$E,4,FALSE))</f>
        <v/>
      </c>
      <c r="G3172" s="23" t="str">
        <f>IF(D3172="","",VLOOKUP(D3172,MASTERLIST!$A:$E,5,FALSE))</f>
        <v/>
      </c>
      <c r="H3172" s="23" t="str">
        <f>IF(D3172="","",VLOOKUP(D3172,MASTERLIST!$A:$E,2,FALSE))</f>
        <v/>
      </c>
      <c r="I3172" s="42"/>
      <c r="J3172" s="42"/>
      <c r="K3172" s="42"/>
      <c r="L3172" s="41" t="str">
        <f t="shared" si="483"/>
        <v/>
      </c>
      <c r="M3172" s="41" t="str">
        <f t="shared" si="484"/>
        <v/>
      </c>
      <c r="N3172" s="22" t="str">
        <f t="shared" si="481"/>
        <v xml:space="preserve"> </v>
      </c>
      <c r="O3172" s="22" t="str">
        <f t="shared" si="480"/>
        <v/>
      </c>
      <c r="P3172" s="22" t="str">
        <f t="shared" si="482"/>
        <v/>
      </c>
      <c r="Q3172" s="22" t="str">
        <f t="shared" si="479"/>
        <v>D2</v>
      </c>
    </row>
    <row r="3173" spans="1:17" x14ac:dyDescent="0.25">
      <c r="A3173" s="125" t="str">
        <f t="shared" si="485"/>
        <v/>
      </c>
      <c r="B3173" s="123" t="str">
        <f t="shared" si="486"/>
        <v/>
      </c>
      <c r="C3173" s="125" t="str">
        <f t="shared" si="487"/>
        <v/>
      </c>
      <c r="D3173" s="42"/>
      <c r="E3173" s="23" t="str">
        <f>IF(D3173="","",VLOOKUP(D3173,MASTERLIST!$A:$E,3,FALSE))</f>
        <v/>
      </c>
      <c r="F3173" s="23" t="str">
        <f>IF(D3173="","",VLOOKUP(D3173,MASTERLIST!$A:$E,4,FALSE))</f>
        <v/>
      </c>
      <c r="G3173" s="23" t="str">
        <f>IF(D3173="","",VLOOKUP(D3173,MASTERLIST!$A:$E,5,FALSE))</f>
        <v/>
      </c>
      <c r="H3173" s="23" t="str">
        <f>IF(D3173="","",VLOOKUP(D3173,MASTERLIST!$A:$E,2,FALSE))</f>
        <v/>
      </c>
      <c r="I3173" s="42"/>
      <c r="J3173" s="42"/>
      <c r="K3173" s="42"/>
      <c r="L3173" s="41" t="str">
        <f t="shared" si="483"/>
        <v/>
      </c>
      <c r="M3173" s="41" t="str">
        <f t="shared" si="484"/>
        <v/>
      </c>
      <c r="N3173" s="22" t="str">
        <f t="shared" si="481"/>
        <v xml:space="preserve"> </v>
      </c>
      <c r="O3173" s="22" t="str">
        <f t="shared" si="480"/>
        <v/>
      </c>
      <c r="P3173" s="22" t="str">
        <f t="shared" si="482"/>
        <v/>
      </c>
      <c r="Q3173" s="22" t="str">
        <f t="shared" si="479"/>
        <v>D2</v>
      </c>
    </row>
    <row r="3174" spans="1:17" x14ac:dyDescent="0.25">
      <c r="A3174" s="125" t="str">
        <f t="shared" si="485"/>
        <v/>
      </c>
      <c r="B3174" s="123" t="str">
        <f t="shared" si="486"/>
        <v/>
      </c>
      <c r="C3174" s="125" t="str">
        <f t="shared" si="487"/>
        <v/>
      </c>
      <c r="D3174" s="42"/>
      <c r="E3174" s="23" t="str">
        <f>IF(D3174="","",VLOOKUP(D3174,MASTERLIST!$A:$E,3,FALSE))</f>
        <v/>
      </c>
      <c r="F3174" s="23" t="str">
        <f>IF(D3174="","",VLOOKUP(D3174,MASTERLIST!$A:$E,4,FALSE))</f>
        <v/>
      </c>
      <c r="G3174" s="23" t="str">
        <f>IF(D3174="","",VLOOKUP(D3174,MASTERLIST!$A:$E,5,FALSE))</f>
        <v/>
      </c>
      <c r="H3174" s="23" t="str">
        <f>IF(D3174="","",VLOOKUP(D3174,MASTERLIST!$A:$E,2,FALSE))</f>
        <v/>
      </c>
      <c r="I3174" s="42"/>
      <c r="J3174" s="42"/>
      <c r="K3174" s="42"/>
      <c r="L3174" s="41" t="str">
        <f t="shared" si="483"/>
        <v/>
      </c>
      <c r="M3174" s="41" t="str">
        <f t="shared" si="484"/>
        <v/>
      </c>
      <c r="N3174" s="22" t="str">
        <f t="shared" si="481"/>
        <v xml:space="preserve"> </v>
      </c>
      <c r="O3174" s="22" t="str">
        <f t="shared" si="480"/>
        <v/>
      </c>
      <c r="P3174" s="22" t="str">
        <f t="shared" si="482"/>
        <v/>
      </c>
      <c r="Q3174" s="22" t="str">
        <f t="shared" si="479"/>
        <v>D2</v>
      </c>
    </row>
    <row r="3175" spans="1:17" x14ac:dyDescent="0.25">
      <c r="A3175" s="125" t="str">
        <f t="shared" si="485"/>
        <v/>
      </c>
      <c r="B3175" s="123" t="str">
        <f t="shared" si="486"/>
        <v/>
      </c>
      <c r="C3175" s="125" t="str">
        <f t="shared" si="487"/>
        <v/>
      </c>
      <c r="D3175" s="42"/>
      <c r="E3175" s="23" t="str">
        <f>IF(D3175="","",VLOOKUP(D3175,MASTERLIST!$A:$E,3,FALSE))</f>
        <v/>
      </c>
      <c r="F3175" s="23" t="str">
        <f>IF(D3175="","",VLOOKUP(D3175,MASTERLIST!$A:$E,4,FALSE))</f>
        <v/>
      </c>
      <c r="G3175" s="23" t="str">
        <f>IF(D3175="","",VLOOKUP(D3175,MASTERLIST!$A:$E,5,FALSE))</f>
        <v/>
      </c>
      <c r="H3175" s="23" t="str">
        <f>IF(D3175="","",VLOOKUP(D3175,MASTERLIST!$A:$E,2,FALSE))</f>
        <v/>
      </c>
      <c r="I3175" s="42"/>
      <c r="J3175" s="42"/>
      <c r="K3175" s="42"/>
      <c r="L3175" s="41" t="str">
        <f t="shared" si="483"/>
        <v/>
      </c>
      <c r="M3175" s="41" t="str">
        <f t="shared" si="484"/>
        <v/>
      </c>
      <c r="N3175" s="22" t="str">
        <f t="shared" si="481"/>
        <v xml:space="preserve"> </v>
      </c>
      <c r="O3175" s="22" t="str">
        <f t="shared" si="480"/>
        <v/>
      </c>
      <c r="P3175" s="22" t="str">
        <f t="shared" si="482"/>
        <v/>
      </c>
      <c r="Q3175" s="22" t="str">
        <f t="shared" si="479"/>
        <v>D2</v>
      </c>
    </row>
    <row r="3176" spans="1:17" x14ac:dyDescent="0.25">
      <c r="A3176" s="125" t="str">
        <f t="shared" si="485"/>
        <v/>
      </c>
      <c r="B3176" s="123" t="str">
        <f t="shared" si="486"/>
        <v/>
      </c>
      <c r="C3176" s="125" t="str">
        <f t="shared" si="487"/>
        <v/>
      </c>
      <c r="D3176" s="42"/>
      <c r="E3176" s="23" t="str">
        <f>IF(D3176="","",VLOOKUP(D3176,MASTERLIST!$A:$E,3,FALSE))</f>
        <v/>
      </c>
      <c r="F3176" s="23" t="str">
        <f>IF(D3176="","",VLOOKUP(D3176,MASTERLIST!$A:$E,4,FALSE))</f>
        <v/>
      </c>
      <c r="G3176" s="23" t="str">
        <f>IF(D3176="","",VLOOKUP(D3176,MASTERLIST!$A:$E,5,FALSE))</f>
        <v/>
      </c>
      <c r="H3176" s="23" t="str">
        <f>IF(D3176="","",VLOOKUP(D3176,MASTERLIST!$A:$E,2,FALSE))</f>
        <v/>
      </c>
      <c r="I3176" s="42"/>
      <c r="J3176" s="42"/>
      <c r="K3176" s="42"/>
      <c r="L3176" s="41" t="str">
        <f t="shared" si="483"/>
        <v/>
      </c>
      <c r="M3176" s="41" t="str">
        <f t="shared" si="484"/>
        <v/>
      </c>
      <c r="N3176" s="22" t="str">
        <f t="shared" si="481"/>
        <v xml:space="preserve"> </v>
      </c>
      <c r="O3176" s="22" t="str">
        <f t="shared" si="480"/>
        <v/>
      </c>
      <c r="P3176" s="22" t="str">
        <f t="shared" si="482"/>
        <v/>
      </c>
      <c r="Q3176" s="22" t="str">
        <f t="shared" si="479"/>
        <v>D2</v>
      </c>
    </row>
    <row r="3177" spans="1:17" x14ac:dyDescent="0.25">
      <c r="A3177" s="125" t="str">
        <f t="shared" si="485"/>
        <v/>
      </c>
      <c r="B3177" s="123" t="str">
        <f t="shared" si="486"/>
        <v/>
      </c>
      <c r="C3177" s="125" t="str">
        <f t="shared" si="487"/>
        <v/>
      </c>
      <c r="D3177" s="42"/>
      <c r="E3177" s="23" t="str">
        <f>IF(D3177="","",VLOOKUP(D3177,MASTERLIST!$A:$E,3,FALSE))</f>
        <v/>
      </c>
      <c r="F3177" s="23" t="str">
        <f>IF(D3177="","",VLOOKUP(D3177,MASTERLIST!$A:$E,4,FALSE))</f>
        <v/>
      </c>
      <c r="G3177" s="23" t="str">
        <f>IF(D3177="","",VLOOKUP(D3177,MASTERLIST!$A:$E,5,FALSE))</f>
        <v/>
      </c>
      <c r="H3177" s="23" t="str">
        <f>IF(D3177="","",VLOOKUP(D3177,MASTERLIST!$A:$E,2,FALSE))</f>
        <v/>
      </c>
      <c r="I3177" s="42"/>
      <c r="J3177" s="42"/>
      <c r="K3177" s="42"/>
      <c r="L3177" s="41" t="str">
        <f t="shared" si="483"/>
        <v/>
      </c>
      <c r="M3177" s="41" t="str">
        <f t="shared" si="484"/>
        <v/>
      </c>
      <c r="N3177" s="22" t="str">
        <f t="shared" si="481"/>
        <v xml:space="preserve"> </v>
      </c>
      <c r="O3177" s="22" t="str">
        <f t="shared" si="480"/>
        <v/>
      </c>
      <c r="P3177" s="22" t="str">
        <f t="shared" si="482"/>
        <v/>
      </c>
      <c r="Q3177" s="22" t="str">
        <f t="shared" si="479"/>
        <v>D2</v>
      </c>
    </row>
    <row r="3178" spans="1:17" x14ac:dyDescent="0.25">
      <c r="A3178" s="125" t="str">
        <f t="shared" si="485"/>
        <v/>
      </c>
      <c r="B3178" s="123" t="str">
        <f t="shared" si="486"/>
        <v/>
      </c>
      <c r="C3178" s="125" t="str">
        <f t="shared" si="487"/>
        <v/>
      </c>
      <c r="D3178" s="42"/>
      <c r="E3178" s="23" t="str">
        <f>IF(D3178="","",VLOOKUP(D3178,MASTERLIST!$A:$E,3,FALSE))</f>
        <v/>
      </c>
      <c r="F3178" s="23" t="str">
        <f>IF(D3178="","",VLOOKUP(D3178,MASTERLIST!$A:$E,4,FALSE))</f>
        <v/>
      </c>
      <c r="G3178" s="23" t="str">
        <f>IF(D3178="","",VLOOKUP(D3178,MASTERLIST!$A:$E,5,FALSE))</f>
        <v/>
      </c>
      <c r="H3178" s="23" t="str">
        <f>IF(D3178="","",VLOOKUP(D3178,MASTERLIST!$A:$E,2,FALSE))</f>
        <v/>
      </c>
      <c r="I3178" s="42"/>
      <c r="J3178" s="42"/>
      <c r="K3178" s="42"/>
      <c r="L3178" s="41" t="str">
        <f t="shared" si="483"/>
        <v/>
      </c>
      <c r="M3178" s="41" t="str">
        <f t="shared" si="484"/>
        <v/>
      </c>
      <c r="N3178" s="22" t="str">
        <f t="shared" si="481"/>
        <v xml:space="preserve"> </v>
      </c>
      <c r="O3178" s="22" t="str">
        <f t="shared" si="480"/>
        <v/>
      </c>
      <c r="P3178" s="22" t="str">
        <f t="shared" si="482"/>
        <v/>
      </c>
      <c r="Q3178" s="22" t="str">
        <f t="shared" si="479"/>
        <v>D2</v>
      </c>
    </row>
    <row r="3179" spans="1:17" x14ac:dyDescent="0.25">
      <c r="A3179" s="125" t="str">
        <f t="shared" si="485"/>
        <v/>
      </c>
      <c r="B3179" s="123" t="str">
        <f t="shared" si="486"/>
        <v/>
      </c>
      <c r="C3179" s="125" t="str">
        <f t="shared" si="487"/>
        <v/>
      </c>
      <c r="D3179" s="42"/>
      <c r="E3179" s="23" t="str">
        <f>IF(D3179="","",VLOOKUP(D3179,MASTERLIST!$A:$E,3,FALSE))</f>
        <v/>
      </c>
      <c r="F3179" s="23" t="str">
        <f>IF(D3179="","",VLOOKUP(D3179,MASTERLIST!$A:$E,4,FALSE))</f>
        <v/>
      </c>
      <c r="G3179" s="23" t="str">
        <f>IF(D3179="","",VLOOKUP(D3179,MASTERLIST!$A:$E,5,FALSE))</f>
        <v/>
      </c>
      <c r="H3179" s="23" t="str">
        <f>IF(D3179="","",VLOOKUP(D3179,MASTERLIST!$A:$E,2,FALSE))</f>
        <v/>
      </c>
      <c r="I3179" s="42"/>
      <c r="J3179" s="42"/>
      <c r="K3179" s="42"/>
      <c r="L3179" s="41" t="str">
        <f t="shared" si="483"/>
        <v/>
      </c>
      <c r="M3179" s="41" t="str">
        <f t="shared" si="484"/>
        <v/>
      </c>
      <c r="N3179" s="22" t="str">
        <f t="shared" si="481"/>
        <v xml:space="preserve"> </v>
      </c>
      <c r="O3179" s="22" t="str">
        <f t="shared" si="480"/>
        <v/>
      </c>
      <c r="P3179" s="22" t="str">
        <f t="shared" si="482"/>
        <v/>
      </c>
      <c r="Q3179" s="22" t="str">
        <f t="shared" si="479"/>
        <v>D2</v>
      </c>
    </row>
    <row r="3180" spans="1:17" x14ac:dyDescent="0.25">
      <c r="A3180" s="125" t="str">
        <f t="shared" si="485"/>
        <v/>
      </c>
      <c r="B3180" s="123" t="str">
        <f t="shared" si="486"/>
        <v/>
      </c>
      <c r="C3180" s="125" t="str">
        <f t="shared" si="487"/>
        <v/>
      </c>
      <c r="D3180" s="42"/>
      <c r="E3180" s="23" t="str">
        <f>IF(D3180="","",VLOOKUP(D3180,MASTERLIST!$A:$E,3,FALSE))</f>
        <v/>
      </c>
      <c r="F3180" s="23" t="str">
        <f>IF(D3180="","",VLOOKUP(D3180,MASTERLIST!$A:$E,4,FALSE))</f>
        <v/>
      </c>
      <c r="G3180" s="23" t="str">
        <f>IF(D3180="","",VLOOKUP(D3180,MASTERLIST!$A:$E,5,FALSE))</f>
        <v/>
      </c>
      <c r="H3180" s="23" t="str">
        <f>IF(D3180="","",VLOOKUP(D3180,MASTERLIST!$A:$E,2,FALSE))</f>
        <v/>
      </c>
      <c r="I3180" s="42"/>
      <c r="J3180" s="42"/>
      <c r="K3180" s="42"/>
      <c r="L3180" s="41" t="str">
        <f t="shared" si="483"/>
        <v/>
      </c>
      <c r="M3180" s="41" t="str">
        <f t="shared" si="484"/>
        <v/>
      </c>
      <c r="N3180" s="22" t="str">
        <f t="shared" si="481"/>
        <v xml:space="preserve"> </v>
      </c>
      <c r="O3180" s="22" t="str">
        <f t="shared" si="480"/>
        <v/>
      </c>
      <c r="P3180" s="22" t="str">
        <f t="shared" si="482"/>
        <v/>
      </c>
      <c r="Q3180" s="22" t="str">
        <f t="shared" si="479"/>
        <v>D2</v>
      </c>
    </row>
    <row r="3181" spans="1:17" x14ac:dyDescent="0.25">
      <c r="A3181" s="125" t="str">
        <f t="shared" si="485"/>
        <v/>
      </c>
      <c r="B3181" s="123" t="str">
        <f t="shared" si="486"/>
        <v/>
      </c>
      <c r="C3181" s="125" t="str">
        <f t="shared" si="487"/>
        <v/>
      </c>
      <c r="D3181" s="42"/>
      <c r="E3181" s="23" t="str">
        <f>IF(D3181="","",VLOOKUP(D3181,MASTERLIST!$A:$E,3,FALSE))</f>
        <v/>
      </c>
      <c r="F3181" s="23" t="str">
        <f>IF(D3181="","",VLOOKUP(D3181,MASTERLIST!$A:$E,4,FALSE))</f>
        <v/>
      </c>
      <c r="G3181" s="23" t="str">
        <f>IF(D3181="","",VLOOKUP(D3181,MASTERLIST!$A:$E,5,FALSE))</f>
        <v/>
      </c>
      <c r="H3181" s="23" t="str">
        <f>IF(D3181="","",VLOOKUP(D3181,MASTERLIST!$A:$E,2,FALSE))</f>
        <v/>
      </c>
      <c r="I3181" s="42"/>
      <c r="J3181" s="42"/>
      <c r="K3181" s="42"/>
      <c r="L3181" s="41" t="str">
        <f t="shared" si="483"/>
        <v/>
      </c>
      <c r="M3181" s="41" t="str">
        <f t="shared" si="484"/>
        <v/>
      </c>
      <c r="N3181" s="22" t="str">
        <f t="shared" si="481"/>
        <v xml:space="preserve"> </v>
      </c>
      <c r="O3181" s="22" t="str">
        <f t="shared" si="480"/>
        <v/>
      </c>
      <c r="P3181" s="22" t="str">
        <f t="shared" si="482"/>
        <v/>
      </c>
      <c r="Q3181" s="22" t="str">
        <f t="shared" si="479"/>
        <v>D2</v>
      </c>
    </row>
    <row r="3182" spans="1:17" x14ac:dyDescent="0.25">
      <c r="A3182" s="125" t="str">
        <f t="shared" si="485"/>
        <v/>
      </c>
      <c r="B3182" s="123" t="str">
        <f t="shared" si="486"/>
        <v/>
      </c>
      <c r="C3182" s="125" t="str">
        <f t="shared" si="487"/>
        <v/>
      </c>
      <c r="D3182" s="42"/>
      <c r="E3182" s="23" t="str">
        <f>IF(D3182="","",VLOOKUP(D3182,MASTERLIST!$A:$E,3,FALSE))</f>
        <v/>
      </c>
      <c r="F3182" s="23" t="str">
        <f>IF(D3182="","",VLOOKUP(D3182,MASTERLIST!$A:$E,4,FALSE))</f>
        <v/>
      </c>
      <c r="G3182" s="23" t="str">
        <f>IF(D3182="","",VLOOKUP(D3182,MASTERLIST!$A:$E,5,FALSE))</f>
        <v/>
      </c>
      <c r="H3182" s="23" t="str">
        <f>IF(D3182="","",VLOOKUP(D3182,MASTERLIST!$A:$E,2,FALSE))</f>
        <v/>
      </c>
      <c r="I3182" s="42"/>
      <c r="J3182" s="42"/>
      <c r="K3182" s="42"/>
      <c r="L3182" s="41" t="str">
        <f t="shared" si="483"/>
        <v/>
      </c>
      <c r="M3182" s="41" t="str">
        <f t="shared" si="484"/>
        <v/>
      </c>
      <c r="N3182" s="22" t="str">
        <f t="shared" si="481"/>
        <v xml:space="preserve"> </v>
      </c>
      <c r="O3182" s="22" t="str">
        <f t="shared" si="480"/>
        <v/>
      </c>
      <c r="P3182" s="22" t="str">
        <f t="shared" si="482"/>
        <v/>
      </c>
      <c r="Q3182" s="22" t="str">
        <f t="shared" si="479"/>
        <v>D2</v>
      </c>
    </row>
    <row r="3183" spans="1:17" x14ac:dyDescent="0.25">
      <c r="A3183" s="125" t="str">
        <f t="shared" si="485"/>
        <v/>
      </c>
      <c r="B3183" s="123" t="str">
        <f t="shared" si="486"/>
        <v/>
      </c>
      <c r="C3183" s="125" t="str">
        <f t="shared" si="487"/>
        <v/>
      </c>
      <c r="D3183" s="42"/>
      <c r="E3183" s="23" t="str">
        <f>IF(D3183="","",VLOOKUP(D3183,MASTERLIST!$A:$E,3,FALSE))</f>
        <v/>
      </c>
      <c r="F3183" s="23" t="str">
        <f>IF(D3183="","",VLOOKUP(D3183,MASTERLIST!$A:$E,4,FALSE))</f>
        <v/>
      </c>
      <c r="G3183" s="23" t="str">
        <f>IF(D3183="","",VLOOKUP(D3183,MASTERLIST!$A:$E,5,FALSE))</f>
        <v/>
      </c>
      <c r="H3183" s="23" t="str">
        <f>IF(D3183="","",VLOOKUP(D3183,MASTERLIST!$A:$E,2,FALSE))</f>
        <v/>
      </c>
      <c r="I3183" s="42"/>
      <c r="J3183" s="42"/>
      <c r="K3183" s="42"/>
      <c r="L3183" s="41" t="str">
        <f t="shared" si="483"/>
        <v/>
      </c>
      <c r="M3183" s="41" t="str">
        <f t="shared" si="484"/>
        <v/>
      </c>
      <c r="N3183" s="22" t="str">
        <f t="shared" si="481"/>
        <v xml:space="preserve"> </v>
      </c>
      <c r="O3183" s="22" t="str">
        <f t="shared" si="480"/>
        <v/>
      </c>
      <c r="P3183" s="22" t="str">
        <f t="shared" si="482"/>
        <v/>
      </c>
      <c r="Q3183" s="22" t="str">
        <f t="shared" si="479"/>
        <v>D2</v>
      </c>
    </row>
    <row r="3184" spans="1:17" x14ac:dyDescent="0.25">
      <c r="A3184" s="125" t="str">
        <f t="shared" si="485"/>
        <v/>
      </c>
      <c r="B3184" s="123" t="str">
        <f t="shared" si="486"/>
        <v/>
      </c>
      <c r="C3184" s="125" t="str">
        <f t="shared" si="487"/>
        <v/>
      </c>
      <c r="D3184" s="42"/>
      <c r="E3184" s="23" t="str">
        <f>IF(D3184="","",VLOOKUP(D3184,MASTERLIST!$A:$E,3,FALSE))</f>
        <v/>
      </c>
      <c r="F3184" s="23" t="str">
        <f>IF(D3184="","",VLOOKUP(D3184,MASTERLIST!$A:$E,4,FALSE))</f>
        <v/>
      </c>
      <c r="G3184" s="23" t="str">
        <f>IF(D3184="","",VLOOKUP(D3184,MASTERLIST!$A:$E,5,FALSE))</f>
        <v/>
      </c>
      <c r="H3184" s="23" t="str">
        <f>IF(D3184="","",VLOOKUP(D3184,MASTERLIST!$A:$E,2,FALSE))</f>
        <v/>
      </c>
      <c r="I3184" s="42"/>
      <c r="J3184" s="42"/>
      <c r="K3184" s="42"/>
      <c r="L3184" s="41" t="str">
        <f t="shared" si="483"/>
        <v/>
      </c>
      <c r="M3184" s="41" t="str">
        <f t="shared" si="484"/>
        <v/>
      </c>
      <c r="N3184" s="22" t="str">
        <f t="shared" si="481"/>
        <v xml:space="preserve"> </v>
      </c>
      <c r="O3184" s="22" t="str">
        <f t="shared" si="480"/>
        <v/>
      </c>
      <c r="P3184" s="22" t="str">
        <f t="shared" si="482"/>
        <v/>
      </c>
      <c r="Q3184" s="22" t="str">
        <f t="shared" si="479"/>
        <v>D2</v>
      </c>
    </row>
    <row r="3185" spans="1:17" x14ac:dyDescent="0.25">
      <c r="A3185" s="125" t="str">
        <f t="shared" si="485"/>
        <v/>
      </c>
      <c r="B3185" s="123" t="str">
        <f t="shared" si="486"/>
        <v/>
      </c>
      <c r="C3185" s="125" t="str">
        <f t="shared" si="487"/>
        <v/>
      </c>
      <c r="D3185" s="42"/>
      <c r="E3185" s="23" t="str">
        <f>IF(D3185="","",VLOOKUP(D3185,MASTERLIST!$A:$E,3,FALSE))</f>
        <v/>
      </c>
      <c r="F3185" s="23" t="str">
        <f>IF(D3185="","",VLOOKUP(D3185,MASTERLIST!$A:$E,4,FALSE))</f>
        <v/>
      </c>
      <c r="G3185" s="23" t="str">
        <f>IF(D3185="","",VLOOKUP(D3185,MASTERLIST!$A:$E,5,FALSE))</f>
        <v/>
      </c>
      <c r="H3185" s="23" t="str">
        <f>IF(D3185="","",VLOOKUP(D3185,MASTERLIST!$A:$E,2,FALSE))</f>
        <v/>
      </c>
      <c r="I3185" s="42"/>
      <c r="J3185" s="42"/>
      <c r="K3185" s="42"/>
      <c r="L3185" s="41" t="str">
        <f t="shared" si="483"/>
        <v/>
      </c>
      <c r="M3185" s="41" t="str">
        <f t="shared" si="484"/>
        <v/>
      </c>
      <c r="N3185" s="22" t="str">
        <f t="shared" si="481"/>
        <v xml:space="preserve"> </v>
      </c>
      <c r="O3185" s="22" t="str">
        <f t="shared" si="480"/>
        <v/>
      </c>
      <c r="P3185" s="22" t="str">
        <f t="shared" si="482"/>
        <v/>
      </c>
      <c r="Q3185" s="22" t="str">
        <f t="shared" si="479"/>
        <v>D2</v>
      </c>
    </row>
    <row r="3186" spans="1:17" x14ac:dyDescent="0.25">
      <c r="A3186" s="125" t="str">
        <f t="shared" si="485"/>
        <v/>
      </c>
      <c r="B3186" s="123" t="str">
        <f t="shared" si="486"/>
        <v/>
      </c>
      <c r="C3186" s="125" t="str">
        <f t="shared" si="487"/>
        <v/>
      </c>
      <c r="D3186" s="42"/>
      <c r="E3186" s="23" t="str">
        <f>IF(D3186="","",VLOOKUP(D3186,MASTERLIST!$A:$E,3,FALSE))</f>
        <v/>
      </c>
      <c r="F3186" s="23" t="str">
        <f>IF(D3186="","",VLOOKUP(D3186,MASTERLIST!$A:$E,4,FALSE))</f>
        <v/>
      </c>
      <c r="G3186" s="23" t="str">
        <f>IF(D3186="","",VLOOKUP(D3186,MASTERLIST!$A:$E,5,FALSE))</f>
        <v/>
      </c>
      <c r="H3186" s="23" t="str">
        <f>IF(D3186="","",VLOOKUP(D3186,MASTERLIST!$A:$E,2,FALSE))</f>
        <v/>
      </c>
      <c r="I3186" s="42"/>
      <c r="J3186" s="42"/>
      <c r="K3186" s="42"/>
      <c r="L3186" s="41" t="str">
        <f t="shared" si="483"/>
        <v/>
      </c>
      <c r="M3186" s="41" t="str">
        <f t="shared" si="484"/>
        <v/>
      </c>
      <c r="N3186" s="22" t="str">
        <f t="shared" si="481"/>
        <v xml:space="preserve"> </v>
      </c>
      <c r="O3186" s="22" t="str">
        <f t="shared" si="480"/>
        <v/>
      </c>
      <c r="P3186" s="22" t="str">
        <f t="shared" si="482"/>
        <v/>
      </c>
      <c r="Q3186" s="22" t="str">
        <f t="shared" si="479"/>
        <v>D2</v>
      </c>
    </row>
    <row r="3187" spans="1:17" x14ac:dyDescent="0.25">
      <c r="A3187" s="125" t="str">
        <f t="shared" si="485"/>
        <v/>
      </c>
      <c r="B3187" s="123" t="str">
        <f t="shared" si="486"/>
        <v/>
      </c>
      <c r="C3187" s="125" t="str">
        <f t="shared" si="487"/>
        <v/>
      </c>
      <c r="D3187" s="42"/>
      <c r="E3187" s="23" t="str">
        <f>IF(D3187="","",VLOOKUP(D3187,MASTERLIST!$A:$E,3,FALSE))</f>
        <v/>
      </c>
      <c r="F3187" s="23" t="str">
        <f>IF(D3187="","",VLOOKUP(D3187,MASTERLIST!$A:$E,4,FALSE))</f>
        <v/>
      </c>
      <c r="G3187" s="23" t="str">
        <f>IF(D3187="","",VLOOKUP(D3187,MASTERLIST!$A:$E,5,FALSE))</f>
        <v/>
      </c>
      <c r="H3187" s="23" t="str">
        <f>IF(D3187="","",VLOOKUP(D3187,MASTERLIST!$A:$E,2,FALSE))</f>
        <v/>
      </c>
      <c r="I3187" s="42"/>
      <c r="J3187" s="42"/>
      <c r="K3187" s="42"/>
      <c r="L3187" s="41" t="str">
        <f t="shared" si="483"/>
        <v/>
      </c>
      <c r="M3187" s="41" t="str">
        <f t="shared" si="484"/>
        <v/>
      </c>
      <c r="N3187" s="22" t="str">
        <f t="shared" si="481"/>
        <v xml:space="preserve"> </v>
      </c>
      <c r="O3187" s="22" t="str">
        <f t="shared" si="480"/>
        <v/>
      </c>
      <c r="P3187" s="22" t="str">
        <f t="shared" si="482"/>
        <v/>
      </c>
      <c r="Q3187" s="22" t="str">
        <f t="shared" si="479"/>
        <v>D2</v>
      </c>
    </row>
    <row r="3188" spans="1:17" x14ac:dyDescent="0.25">
      <c r="A3188" s="125" t="str">
        <f t="shared" si="485"/>
        <v/>
      </c>
      <c r="B3188" s="123" t="str">
        <f t="shared" si="486"/>
        <v/>
      </c>
      <c r="C3188" s="125" t="str">
        <f t="shared" si="487"/>
        <v/>
      </c>
      <c r="D3188" s="42"/>
      <c r="E3188" s="23" t="str">
        <f>IF(D3188="","",VLOOKUP(D3188,MASTERLIST!$A:$E,3,FALSE))</f>
        <v/>
      </c>
      <c r="F3188" s="23" t="str">
        <f>IF(D3188="","",VLOOKUP(D3188,MASTERLIST!$A:$E,4,FALSE))</f>
        <v/>
      </c>
      <c r="G3188" s="23" t="str">
        <f>IF(D3188="","",VLOOKUP(D3188,MASTERLIST!$A:$E,5,FALSE))</f>
        <v/>
      </c>
      <c r="H3188" s="23" t="str">
        <f>IF(D3188="","",VLOOKUP(D3188,MASTERLIST!$A:$E,2,FALSE))</f>
        <v/>
      </c>
      <c r="I3188" s="42"/>
      <c r="J3188" s="42"/>
      <c r="K3188" s="42"/>
      <c r="L3188" s="41" t="str">
        <f t="shared" si="483"/>
        <v/>
      </c>
      <c r="M3188" s="41" t="str">
        <f t="shared" si="484"/>
        <v/>
      </c>
      <c r="N3188" s="22" t="str">
        <f t="shared" si="481"/>
        <v xml:space="preserve"> </v>
      </c>
      <c r="O3188" s="22" t="str">
        <f t="shared" si="480"/>
        <v/>
      </c>
      <c r="P3188" s="22" t="str">
        <f t="shared" si="482"/>
        <v/>
      </c>
      <c r="Q3188" s="22" t="str">
        <f t="shared" si="479"/>
        <v>D2</v>
      </c>
    </row>
    <row r="3189" spans="1:17" x14ac:dyDescent="0.25">
      <c r="A3189" s="125" t="str">
        <f t="shared" si="485"/>
        <v/>
      </c>
      <c r="B3189" s="123" t="str">
        <f t="shared" si="486"/>
        <v/>
      </c>
      <c r="C3189" s="125" t="str">
        <f t="shared" si="487"/>
        <v/>
      </c>
      <c r="D3189" s="42"/>
      <c r="E3189" s="23" t="str">
        <f>IF(D3189="","",VLOOKUP(D3189,MASTERLIST!$A:$E,3,FALSE))</f>
        <v/>
      </c>
      <c r="F3189" s="23" t="str">
        <f>IF(D3189="","",VLOOKUP(D3189,MASTERLIST!$A:$E,4,FALSE))</f>
        <v/>
      </c>
      <c r="G3189" s="23" t="str">
        <f>IF(D3189="","",VLOOKUP(D3189,MASTERLIST!$A:$E,5,FALSE))</f>
        <v/>
      </c>
      <c r="H3189" s="23" t="str">
        <f>IF(D3189="","",VLOOKUP(D3189,MASTERLIST!$A:$E,2,FALSE))</f>
        <v/>
      </c>
      <c r="I3189" s="42"/>
      <c r="J3189" s="42"/>
      <c r="K3189" s="42"/>
      <c r="L3189" s="41" t="str">
        <f t="shared" si="483"/>
        <v/>
      </c>
      <c r="M3189" s="41" t="str">
        <f t="shared" si="484"/>
        <v/>
      </c>
      <c r="N3189" s="22" t="str">
        <f t="shared" si="481"/>
        <v xml:space="preserve"> </v>
      </c>
      <c r="O3189" s="22" t="str">
        <f t="shared" si="480"/>
        <v/>
      </c>
      <c r="P3189" s="22" t="str">
        <f t="shared" si="482"/>
        <v/>
      </c>
      <c r="Q3189" s="22" t="str">
        <f t="shared" si="479"/>
        <v>D2</v>
      </c>
    </row>
    <row r="3190" spans="1:17" x14ac:dyDescent="0.25">
      <c r="A3190" s="125" t="str">
        <f t="shared" si="485"/>
        <v/>
      </c>
      <c r="B3190" s="123" t="str">
        <f t="shared" si="486"/>
        <v/>
      </c>
      <c r="C3190" s="125" t="str">
        <f t="shared" si="487"/>
        <v/>
      </c>
      <c r="D3190" s="42"/>
      <c r="E3190" s="23" t="str">
        <f>IF(D3190="","",VLOOKUP(D3190,MASTERLIST!$A:$E,3,FALSE))</f>
        <v/>
      </c>
      <c r="F3190" s="23" t="str">
        <f>IF(D3190="","",VLOOKUP(D3190,MASTERLIST!$A:$E,4,FALSE))</f>
        <v/>
      </c>
      <c r="G3190" s="23" t="str">
        <f>IF(D3190="","",VLOOKUP(D3190,MASTERLIST!$A:$E,5,FALSE))</f>
        <v/>
      </c>
      <c r="H3190" s="23" t="str">
        <f>IF(D3190="","",VLOOKUP(D3190,MASTERLIST!$A:$E,2,FALSE))</f>
        <v/>
      </c>
      <c r="I3190" s="42"/>
      <c r="J3190" s="42"/>
      <c r="K3190" s="42"/>
      <c r="L3190" s="41" t="str">
        <f t="shared" si="483"/>
        <v/>
      </c>
      <c r="M3190" s="41" t="str">
        <f t="shared" si="484"/>
        <v/>
      </c>
      <c r="N3190" s="22" t="str">
        <f t="shared" si="481"/>
        <v xml:space="preserve"> </v>
      </c>
      <c r="O3190" s="22" t="str">
        <f t="shared" si="480"/>
        <v/>
      </c>
      <c r="P3190" s="22" t="str">
        <f t="shared" si="482"/>
        <v/>
      </c>
      <c r="Q3190" s="22" t="str">
        <f t="shared" si="479"/>
        <v>D2</v>
      </c>
    </row>
    <row r="3191" spans="1:17" x14ac:dyDescent="0.25">
      <c r="A3191" s="125" t="str">
        <f t="shared" si="485"/>
        <v/>
      </c>
      <c r="B3191" s="123" t="str">
        <f t="shared" si="486"/>
        <v/>
      </c>
      <c r="C3191" s="125" t="str">
        <f t="shared" si="487"/>
        <v/>
      </c>
      <c r="D3191" s="42"/>
      <c r="E3191" s="23" t="str">
        <f>IF(D3191="","",VLOOKUP(D3191,MASTERLIST!$A:$E,3,FALSE))</f>
        <v/>
      </c>
      <c r="F3191" s="23" t="str">
        <f>IF(D3191="","",VLOOKUP(D3191,MASTERLIST!$A:$E,4,FALSE))</f>
        <v/>
      </c>
      <c r="G3191" s="23" t="str">
        <f>IF(D3191="","",VLOOKUP(D3191,MASTERLIST!$A:$E,5,FALSE))</f>
        <v/>
      </c>
      <c r="H3191" s="23" t="str">
        <f>IF(D3191="","",VLOOKUP(D3191,MASTERLIST!$A:$E,2,FALSE))</f>
        <v/>
      </c>
      <c r="I3191" s="42"/>
      <c r="J3191" s="42"/>
      <c r="K3191" s="42"/>
      <c r="L3191" s="41" t="str">
        <f t="shared" si="483"/>
        <v/>
      </c>
      <c r="M3191" s="41" t="str">
        <f t="shared" si="484"/>
        <v/>
      </c>
      <c r="N3191" s="22" t="str">
        <f t="shared" si="481"/>
        <v xml:space="preserve"> </v>
      </c>
      <c r="O3191" s="22" t="str">
        <f t="shared" si="480"/>
        <v/>
      </c>
      <c r="P3191" s="22" t="str">
        <f t="shared" si="482"/>
        <v/>
      </c>
      <c r="Q3191" s="22" t="str">
        <f t="shared" si="479"/>
        <v>D2</v>
      </c>
    </row>
    <row r="3192" spans="1:17" x14ac:dyDescent="0.25">
      <c r="A3192" s="125" t="str">
        <f t="shared" si="485"/>
        <v/>
      </c>
      <c r="B3192" s="123" t="str">
        <f t="shared" si="486"/>
        <v/>
      </c>
      <c r="C3192" s="125" t="str">
        <f t="shared" si="487"/>
        <v/>
      </c>
      <c r="D3192" s="42"/>
      <c r="E3192" s="23" t="str">
        <f>IF(D3192="","",VLOOKUP(D3192,MASTERLIST!$A:$E,3,FALSE))</f>
        <v/>
      </c>
      <c r="F3192" s="23" t="str">
        <f>IF(D3192="","",VLOOKUP(D3192,MASTERLIST!$A:$E,4,FALSE))</f>
        <v/>
      </c>
      <c r="G3192" s="23" t="str">
        <f>IF(D3192="","",VLOOKUP(D3192,MASTERLIST!$A:$E,5,FALSE))</f>
        <v/>
      </c>
      <c r="H3192" s="23" t="str">
        <f>IF(D3192="","",VLOOKUP(D3192,MASTERLIST!$A:$E,2,FALSE))</f>
        <v/>
      </c>
      <c r="I3192" s="42"/>
      <c r="J3192" s="42"/>
      <c r="K3192" s="42"/>
      <c r="L3192" s="41" t="str">
        <f t="shared" si="483"/>
        <v/>
      </c>
      <c r="M3192" s="41" t="str">
        <f t="shared" si="484"/>
        <v/>
      </c>
      <c r="N3192" s="22" t="str">
        <f t="shared" si="481"/>
        <v xml:space="preserve"> </v>
      </c>
      <c r="O3192" s="22" t="str">
        <f t="shared" si="480"/>
        <v/>
      </c>
      <c r="P3192" s="22" t="str">
        <f t="shared" si="482"/>
        <v/>
      </c>
      <c r="Q3192" s="22" t="str">
        <f t="shared" si="479"/>
        <v>D2</v>
      </c>
    </row>
    <row r="3193" spans="1:17" x14ac:dyDescent="0.25">
      <c r="A3193" s="125" t="str">
        <f t="shared" si="485"/>
        <v/>
      </c>
      <c r="B3193" s="123" t="str">
        <f t="shared" si="486"/>
        <v/>
      </c>
      <c r="C3193" s="125" t="str">
        <f t="shared" si="487"/>
        <v/>
      </c>
      <c r="D3193" s="42"/>
      <c r="E3193" s="23" t="str">
        <f>IF(D3193="","",VLOOKUP(D3193,MASTERLIST!$A:$E,3,FALSE))</f>
        <v/>
      </c>
      <c r="F3193" s="23" t="str">
        <f>IF(D3193="","",VLOOKUP(D3193,MASTERLIST!$A:$E,4,FALSE))</f>
        <v/>
      </c>
      <c r="G3193" s="23" t="str">
        <f>IF(D3193="","",VLOOKUP(D3193,MASTERLIST!$A:$E,5,FALSE))</f>
        <v/>
      </c>
      <c r="H3193" s="23" t="str">
        <f>IF(D3193="","",VLOOKUP(D3193,MASTERLIST!$A:$E,2,FALSE))</f>
        <v/>
      </c>
      <c r="I3193" s="42"/>
      <c r="J3193" s="42"/>
      <c r="K3193" s="42"/>
      <c r="L3193" s="41" t="str">
        <f t="shared" si="483"/>
        <v/>
      </c>
      <c r="M3193" s="41" t="str">
        <f t="shared" si="484"/>
        <v/>
      </c>
      <c r="N3193" s="22" t="str">
        <f t="shared" si="481"/>
        <v xml:space="preserve"> </v>
      </c>
      <c r="O3193" s="22" t="str">
        <f t="shared" si="480"/>
        <v/>
      </c>
      <c r="P3193" s="22" t="str">
        <f t="shared" si="482"/>
        <v/>
      </c>
      <c r="Q3193" s="22" t="str">
        <f t="shared" si="479"/>
        <v>D2</v>
      </c>
    </row>
    <row r="3194" spans="1:17" x14ac:dyDescent="0.25">
      <c r="A3194" s="125" t="str">
        <f t="shared" si="485"/>
        <v/>
      </c>
      <c r="B3194" s="123" t="str">
        <f t="shared" si="486"/>
        <v/>
      </c>
      <c r="C3194" s="125" t="str">
        <f t="shared" si="487"/>
        <v/>
      </c>
      <c r="D3194" s="42"/>
      <c r="E3194" s="23" t="str">
        <f>IF(D3194="","",VLOOKUP(D3194,MASTERLIST!$A:$E,3,FALSE))</f>
        <v/>
      </c>
      <c r="F3194" s="23" t="str">
        <f>IF(D3194="","",VLOOKUP(D3194,MASTERLIST!$A:$E,4,FALSE))</f>
        <v/>
      </c>
      <c r="G3194" s="23" t="str">
        <f>IF(D3194="","",VLOOKUP(D3194,MASTERLIST!$A:$E,5,FALSE))</f>
        <v/>
      </c>
      <c r="H3194" s="23" t="str">
        <f>IF(D3194="","",VLOOKUP(D3194,MASTERLIST!$A:$E,2,FALSE))</f>
        <v/>
      </c>
      <c r="I3194" s="42"/>
      <c r="J3194" s="42"/>
      <c r="K3194" s="42"/>
      <c r="L3194" s="41" t="str">
        <f t="shared" si="483"/>
        <v/>
      </c>
      <c r="M3194" s="41" t="str">
        <f t="shared" si="484"/>
        <v/>
      </c>
      <c r="N3194" s="22" t="str">
        <f t="shared" si="481"/>
        <v xml:space="preserve"> </v>
      </c>
      <c r="O3194" s="22" t="str">
        <f t="shared" si="480"/>
        <v/>
      </c>
      <c r="P3194" s="22" t="str">
        <f t="shared" si="482"/>
        <v/>
      </c>
      <c r="Q3194" s="22" t="str">
        <f t="shared" si="479"/>
        <v>D2</v>
      </c>
    </row>
    <row r="3195" spans="1:17" x14ac:dyDescent="0.25">
      <c r="A3195" s="125" t="str">
        <f t="shared" si="485"/>
        <v/>
      </c>
      <c r="B3195" s="123" t="str">
        <f t="shared" si="486"/>
        <v/>
      </c>
      <c r="C3195" s="125" t="str">
        <f t="shared" si="487"/>
        <v/>
      </c>
      <c r="D3195" s="42"/>
      <c r="E3195" s="23" t="str">
        <f>IF(D3195="","",VLOOKUP(D3195,MASTERLIST!$A:$E,3,FALSE))</f>
        <v/>
      </c>
      <c r="F3195" s="23" t="str">
        <f>IF(D3195="","",VLOOKUP(D3195,MASTERLIST!$A:$E,4,FALSE))</f>
        <v/>
      </c>
      <c r="G3195" s="23" t="str">
        <f>IF(D3195="","",VLOOKUP(D3195,MASTERLIST!$A:$E,5,FALSE))</f>
        <v/>
      </c>
      <c r="H3195" s="23" t="str">
        <f>IF(D3195="","",VLOOKUP(D3195,MASTERLIST!$A:$E,2,FALSE))</f>
        <v/>
      </c>
      <c r="I3195" s="42"/>
      <c r="J3195" s="42"/>
      <c r="K3195" s="42"/>
      <c r="L3195" s="41" t="str">
        <f t="shared" si="483"/>
        <v/>
      </c>
      <c r="M3195" s="41" t="str">
        <f t="shared" si="484"/>
        <v/>
      </c>
      <c r="N3195" s="22" t="str">
        <f t="shared" si="481"/>
        <v xml:space="preserve"> </v>
      </c>
      <c r="O3195" s="22" t="str">
        <f t="shared" si="480"/>
        <v/>
      </c>
      <c r="P3195" s="22" t="str">
        <f t="shared" si="482"/>
        <v/>
      </c>
      <c r="Q3195" s="22" t="str">
        <f t="shared" si="479"/>
        <v>D2</v>
      </c>
    </row>
    <row r="3196" spans="1:17" x14ac:dyDescent="0.25">
      <c r="A3196" s="125" t="str">
        <f t="shared" si="485"/>
        <v/>
      </c>
      <c r="B3196" s="123" t="str">
        <f t="shared" si="486"/>
        <v/>
      </c>
      <c r="C3196" s="125" t="str">
        <f t="shared" si="487"/>
        <v/>
      </c>
      <c r="D3196" s="42"/>
      <c r="E3196" s="23" t="str">
        <f>IF(D3196="","",VLOOKUP(D3196,MASTERLIST!$A:$E,3,FALSE))</f>
        <v/>
      </c>
      <c r="F3196" s="23" t="str">
        <f>IF(D3196="","",VLOOKUP(D3196,MASTERLIST!$A:$E,4,FALSE))</f>
        <v/>
      </c>
      <c r="G3196" s="23" t="str">
        <f>IF(D3196="","",VLOOKUP(D3196,MASTERLIST!$A:$E,5,FALSE))</f>
        <v/>
      </c>
      <c r="H3196" s="23" t="str">
        <f>IF(D3196="","",VLOOKUP(D3196,MASTERLIST!$A:$E,2,FALSE))</f>
        <v/>
      </c>
      <c r="I3196" s="42"/>
      <c r="J3196" s="42"/>
      <c r="K3196" s="42"/>
      <c r="L3196" s="41" t="str">
        <f t="shared" si="483"/>
        <v/>
      </c>
      <c r="M3196" s="41" t="str">
        <f t="shared" si="484"/>
        <v/>
      </c>
      <c r="N3196" s="22" t="str">
        <f t="shared" si="481"/>
        <v xml:space="preserve"> </v>
      </c>
      <c r="O3196" s="22" t="str">
        <f t="shared" si="480"/>
        <v/>
      </c>
      <c r="P3196" s="22" t="str">
        <f t="shared" si="482"/>
        <v/>
      </c>
      <c r="Q3196" s="22" t="str">
        <f t="shared" si="479"/>
        <v>D2</v>
      </c>
    </row>
    <row r="3197" spans="1:17" x14ac:dyDescent="0.25">
      <c r="A3197" s="125" t="str">
        <f t="shared" si="485"/>
        <v/>
      </c>
      <c r="B3197" s="123" t="str">
        <f t="shared" si="486"/>
        <v/>
      </c>
      <c r="C3197" s="125" t="str">
        <f t="shared" si="487"/>
        <v/>
      </c>
      <c r="D3197" s="42"/>
      <c r="E3197" s="23" t="str">
        <f>IF(D3197="","",VLOOKUP(D3197,MASTERLIST!$A:$E,3,FALSE))</f>
        <v/>
      </c>
      <c r="F3197" s="23" t="str">
        <f>IF(D3197="","",VLOOKUP(D3197,MASTERLIST!$A:$E,4,FALSE))</f>
        <v/>
      </c>
      <c r="G3197" s="23" t="str">
        <f>IF(D3197="","",VLOOKUP(D3197,MASTERLIST!$A:$E,5,FALSE))</f>
        <v/>
      </c>
      <c r="H3197" s="23" t="str">
        <f>IF(D3197="","",VLOOKUP(D3197,MASTERLIST!$A:$E,2,FALSE))</f>
        <v/>
      </c>
      <c r="I3197" s="42"/>
      <c r="J3197" s="42"/>
      <c r="K3197" s="42"/>
      <c r="L3197" s="41" t="str">
        <f t="shared" si="483"/>
        <v/>
      </c>
      <c r="M3197" s="41" t="str">
        <f t="shared" si="484"/>
        <v/>
      </c>
      <c r="N3197" s="22" t="str">
        <f t="shared" si="481"/>
        <v xml:space="preserve"> </v>
      </c>
      <c r="O3197" s="22" t="str">
        <f t="shared" si="480"/>
        <v/>
      </c>
      <c r="P3197" s="22" t="str">
        <f t="shared" si="482"/>
        <v/>
      </c>
      <c r="Q3197" s="22" t="str">
        <f t="shared" si="479"/>
        <v>D2</v>
      </c>
    </row>
    <row r="3198" spans="1:17" x14ac:dyDescent="0.25">
      <c r="A3198" s="125" t="str">
        <f t="shared" si="485"/>
        <v/>
      </c>
      <c r="B3198" s="123" t="str">
        <f t="shared" si="486"/>
        <v/>
      </c>
      <c r="C3198" s="125" t="str">
        <f t="shared" si="487"/>
        <v/>
      </c>
      <c r="D3198" s="42"/>
      <c r="E3198" s="23" t="str">
        <f>IF(D3198="","",VLOOKUP(D3198,MASTERLIST!$A:$E,3,FALSE))</f>
        <v/>
      </c>
      <c r="F3198" s="23" t="str">
        <f>IF(D3198="","",VLOOKUP(D3198,MASTERLIST!$A:$E,4,FALSE))</f>
        <v/>
      </c>
      <c r="G3198" s="23" t="str">
        <f>IF(D3198="","",VLOOKUP(D3198,MASTERLIST!$A:$E,5,FALSE))</f>
        <v/>
      </c>
      <c r="H3198" s="23" t="str">
        <f>IF(D3198="","",VLOOKUP(D3198,MASTERLIST!$A:$E,2,FALSE))</f>
        <v/>
      </c>
      <c r="I3198" s="42"/>
      <c r="J3198" s="42"/>
      <c r="K3198" s="42"/>
      <c r="L3198" s="41" t="str">
        <f t="shared" si="483"/>
        <v/>
      </c>
      <c r="M3198" s="41" t="str">
        <f t="shared" si="484"/>
        <v/>
      </c>
      <c r="N3198" s="22" t="str">
        <f t="shared" si="481"/>
        <v xml:space="preserve"> </v>
      </c>
      <c r="O3198" s="22" t="str">
        <f t="shared" si="480"/>
        <v/>
      </c>
      <c r="P3198" s="22" t="str">
        <f t="shared" si="482"/>
        <v/>
      </c>
      <c r="Q3198" s="22" t="str">
        <f t="shared" si="479"/>
        <v>D2</v>
      </c>
    </row>
    <row r="3199" spans="1:17" x14ac:dyDescent="0.25">
      <c r="A3199" s="125" t="str">
        <f t="shared" si="485"/>
        <v/>
      </c>
      <c r="B3199" s="123" t="str">
        <f t="shared" si="486"/>
        <v/>
      </c>
      <c r="C3199" s="125" t="str">
        <f t="shared" si="487"/>
        <v/>
      </c>
      <c r="D3199" s="42"/>
      <c r="E3199" s="23" t="str">
        <f>IF(D3199="","",VLOOKUP(D3199,MASTERLIST!$A:$E,3,FALSE))</f>
        <v/>
      </c>
      <c r="F3199" s="23" t="str">
        <f>IF(D3199="","",VLOOKUP(D3199,MASTERLIST!$A:$E,4,FALSE))</f>
        <v/>
      </c>
      <c r="G3199" s="23" t="str">
        <f>IF(D3199="","",VLOOKUP(D3199,MASTERLIST!$A:$E,5,FALSE))</f>
        <v/>
      </c>
      <c r="H3199" s="23" t="str">
        <f>IF(D3199="","",VLOOKUP(D3199,MASTERLIST!$A:$E,2,FALSE))</f>
        <v/>
      </c>
      <c r="I3199" s="42"/>
      <c r="J3199" s="42"/>
      <c r="K3199" s="42"/>
      <c r="L3199" s="41" t="str">
        <f t="shared" si="483"/>
        <v/>
      </c>
      <c r="M3199" s="41" t="str">
        <f t="shared" si="484"/>
        <v/>
      </c>
      <c r="N3199" s="22" t="str">
        <f t="shared" si="481"/>
        <v xml:space="preserve"> </v>
      </c>
      <c r="O3199" s="22" t="str">
        <f t="shared" si="480"/>
        <v/>
      </c>
      <c r="P3199" s="22" t="str">
        <f t="shared" si="482"/>
        <v/>
      </c>
      <c r="Q3199" s="22" t="str">
        <f t="shared" si="479"/>
        <v>D2</v>
      </c>
    </row>
    <row r="3200" spans="1:17" x14ac:dyDescent="0.25">
      <c r="A3200" s="125" t="str">
        <f t="shared" si="485"/>
        <v/>
      </c>
      <c r="B3200" s="123" t="str">
        <f t="shared" si="486"/>
        <v/>
      </c>
      <c r="C3200" s="125" t="str">
        <f t="shared" si="487"/>
        <v/>
      </c>
      <c r="D3200" s="42"/>
      <c r="E3200" s="23" t="str">
        <f>IF(D3200="","",VLOOKUP(D3200,MASTERLIST!$A:$E,3,FALSE))</f>
        <v/>
      </c>
      <c r="F3200" s="23" t="str">
        <f>IF(D3200="","",VLOOKUP(D3200,MASTERLIST!$A:$E,4,FALSE))</f>
        <v/>
      </c>
      <c r="G3200" s="23" t="str">
        <f>IF(D3200="","",VLOOKUP(D3200,MASTERLIST!$A:$E,5,FALSE))</f>
        <v/>
      </c>
      <c r="H3200" s="23" t="str">
        <f>IF(D3200="","",VLOOKUP(D3200,MASTERLIST!$A:$E,2,FALSE))</f>
        <v/>
      </c>
      <c r="I3200" s="42"/>
      <c r="J3200" s="42"/>
      <c r="K3200" s="42"/>
      <c r="L3200" s="41" t="str">
        <f t="shared" si="483"/>
        <v/>
      </c>
      <c r="M3200" s="41" t="str">
        <f t="shared" si="484"/>
        <v/>
      </c>
      <c r="N3200" s="22" t="str">
        <f t="shared" si="481"/>
        <v xml:space="preserve"> </v>
      </c>
      <c r="O3200" s="22" t="str">
        <f t="shared" si="480"/>
        <v/>
      </c>
      <c r="P3200" s="22" t="str">
        <f t="shared" si="482"/>
        <v/>
      </c>
      <c r="Q3200" s="22" t="str">
        <f t="shared" si="479"/>
        <v>D2</v>
      </c>
    </row>
    <row r="3201" spans="1:17" x14ac:dyDescent="0.25">
      <c r="A3201" s="125" t="str">
        <f t="shared" si="485"/>
        <v/>
      </c>
      <c r="B3201" s="123" t="str">
        <f t="shared" si="486"/>
        <v/>
      </c>
      <c r="C3201" s="125" t="str">
        <f t="shared" si="487"/>
        <v/>
      </c>
      <c r="D3201" s="42"/>
      <c r="E3201" s="23" t="str">
        <f>IF(D3201="","",VLOOKUP(D3201,MASTERLIST!$A:$E,3,FALSE))</f>
        <v/>
      </c>
      <c r="F3201" s="23" t="str">
        <f>IF(D3201="","",VLOOKUP(D3201,MASTERLIST!$A:$E,4,FALSE))</f>
        <v/>
      </c>
      <c r="G3201" s="23" t="str">
        <f>IF(D3201="","",VLOOKUP(D3201,MASTERLIST!$A:$E,5,FALSE))</f>
        <v/>
      </c>
      <c r="H3201" s="23" t="str">
        <f>IF(D3201="","",VLOOKUP(D3201,MASTERLIST!$A:$E,2,FALSE))</f>
        <v/>
      </c>
      <c r="I3201" s="42"/>
      <c r="J3201" s="42"/>
      <c r="K3201" s="42"/>
      <c r="L3201" s="41" t="str">
        <f t="shared" si="483"/>
        <v/>
      </c>
      <c r="M3201" s="41" t="str">
        <f t="shared" si="484"/>
        <v/>
      </c>
      <c r="N3201" s="22" t="str">
        <f t="shared" si="481"/>
        <v xml:space="preserve"> </v>
      </c>
      <c r="O3201" s="22" t="str">
        <f t="shared" si="480"/>
        <v/>
      </c>
      <c r="P3201" s="22" t="str">
        <f t="shared" si="482"/>
        <v/>
      </c>
      <c r="Q3201" s="22" t="str">
        <f t="shared" si="479"/>
        <v>D2</v>
      </c>
    </row>
    <row r="3202" spans="1:17" x14ac:dyDescent="0.25">
      <c r="A3202" s="125" t="str">
        <f t="shared" si="485"/>
        <v/>
      </c>
      <c r="B3202" s="123" t="str">
        <f t="shared" si="486"/>
        <v/>
      </c>
      <c r="C3202" s="125" t="str">
        <f t="shared" si="487"/>
        <v/>
      </c>
      <c r="D3202" s="42"/>
      <c r="E3202" s="23" t="str">
        <f>IF(D3202="","",VLOOKUP(D3202,MASTERLIST!$A:$E,3,FALSE))</f>
        <v/>
      </c>
      <c r="F3202" s="23" t="str">
        <f>IF(D3202="","",VLOOKUP(D3202,MASTERLIST!$A:$E,4,FALSE))</f>
        <v/>
      </c>
      <c r="G3202" s="23" t="str">
        <f>IF(D3202="","",VLOOKUP(D3202,MASTERLIST!$A:$E,5,FALSE))</f>
        <v/>
      </c>
      <c r="H3202" s="23" t="str">
        <f>IF(D3202="","",VLOOKUP(D3202,MASTERLIST!$A:$E,2,FALSE))</f>
        <v/>
      </c>
      <c r="I3202" s="42"/>
      <c r="J3202" s="42"/>
      <c r="K3202" s="42"/>
      <c r="L3202" s="41" t="str">
        <f t="shared" si="483"/>
        <v/>
      </c>
      <c r="M3202" s="41" t="str">
        <f t="shared" si="484"/>
        <v/>
      </c>
      <c r="N3202" s="22" t="str">
        <f t="shared" si="481"/>
        <v xml:space="preserve"> </v>
      </c>
      <c r="O3202" s="22" t="str">
        <f t="shared" si="480"/>
        <v/>
      </c>
      <c r="P3202" s="22" t="str">
        <f t="shared" si="482"/>
        <v/>
      </c>
      <c r="Q3202" s="22" t="str">
        <f t="shared" si="479"/>
        <v>D2</v>
      </c>
    </row>
    <row r="3203" spans="1:17" x14ac:dyDescent="0.25">
      <c r="A3203" s="125" t="str">
        <f t="shared" si="485"/>
        <v/>
      </c>
      <c r="B3203" s="123" t="str">
        <f t="shared" si="486"/>
        <v/>
      </c>
      <c r="C3203" s="125" t="str">
        <f t="shared" si="487"/>
        <v/>
      </c>
      <c r="D3203" s="42"/>
      <c r="E3203" s="23" t="str">
        <f>IF(D3203="","",VLOOKUP(D3203,MASTERLIST!$A:$E,3,FALSE))</f>
        <v/>
      </c>
      <c r="F3203" s="23" t="str">
        <f>IF(D3203="","",VLOOKUP(D3203,MASTERLIST!$A:$E,4,FALSE))</f>
        <v/>
      </c>
      <c r="G3203" s="23" t="str">
        <f>IF(D3203="","",VLOOKUP(D3203,MASTERLIST!$A:$E,5,FALSE))</f>
        <v/>
      </c>
      <c r="H3203" s="23" t="str">
        <f>IF(D3203="","",VLOOKUP(D3203,MASTERLIST!$A:$E,2,FALSE))</f>
        <v/>
      </c>
      <c r="I3203" s="42"/>
      <c r="J3203" s="42"/>
      <c r="K3203" s="42"/>
      <c r="L3203" s="41" t="str">
        <f t="shared" si="483"/>
        <v/>
      </c>
      <c r="M3203" s="41" t="str">
        <f t="shared" si="484"/>
        <v/>
      </c>
      <c r="N3203" s="22" t="str">
        <f t="shared" si="481"/>
        <v xml:space="preserve"> </v>
      </c>
      <c r="O3203" s="22" t="str">
        <f t="shared" si="480"/>
        <v/>
      </c>
      <c r="P3203" s="22" t="str">
        <f t="shared" si="482"/>
        <v/>
      </c>
      <c r="Q3203" s="22" t="str">
        <f t="shared" ref="Q3203:Q3266" si="488">IF(A3203="","D2",RIGHT(A3203,2))</f>
        <v>D2</v>
      </c>
    </row>
    <row r="3204" spans="1:17" x14ac:dyDescent="0.25">
      <c r="A3204" s="125" t="str">
        <f t="shared" si="485"/>
        <v/>
      </c>
      <c r="B3204" s="123" t="str">
        <f t="shared" si="486"/>
        <v/>
      </c>
      <c r="C3204" s="125" t="str">
        <f t="shared" si="487"/>
        <v/>
      </c>
      <c r="D3204" s="42"/>
      <c r="E3204" s="23" t="str">
        <f>IF(D3204="","",VLOOKUP(D3204,MASTERLIST!$A:$E,3,FALSE))</f>
        <v/>
      </c>
      <c r="F3204" s="23" t="str">
        <f>IF(D3204="","",VLOOKUP(D3204,MASTERLIST!$A:$E,4,FALSE))</f>
        <v/>
      </c>
      <c r="G3204" s="23" t="str">
        <f>IF(D3204="","",VLOOKUP(D3204,MASTERLIST!$A:$E,5,FALSE))</f>
        <v/>
      </c>
      <c r="H3204" s="23" t="str">
        <f>IF(D3204="","",VLOOKUP(D3204,MASTERLIST!$A:$E,2,FALSE))</f>
        <v/>
      </c>
      <c r="I3204" s="42"/>
      <c r="J3204" s="42"/>
      <c r="K3204" s="42"/>
      <c r="L3204" s="41" t="str">
        <f t="shared" si="483"/>
        <v/>
      </c>
      <c r="M3204" s="41" t="str">
        <f t="shared" si="484"/>
        <v/>
      </c>
      <c r="N3204" s="22" t="str">
        <f t="shared" si="481"/>
        <v xml:space="preserve"> </v>
      </c>
      <c r="O3204" s="22" t="str">
        <f t="shared" si="480"/>
        <v/>
      </c>
      <c r="P3204" s="22" t="str">
        <f t="shared" si="482"/>
        <v/>
      </c>
      <c r="Q3204" s="22" t="str">
        <f t="shared" si="488"/>
        <v>D2</v>
      </c>
    </row>
    <row r="3205" spans="1:17" x14ac:dyDescent="0.25">
      <c r="A3205" s="125" t="str">
        <f t="shared" si="485"/>
        <v/>
      </c>
      <c r="B3205" s="123" t="str">
        <f t="shared" si="486"/>
        <v/>
      </c>
      <c r="C3205" s="125" t="str">
        <f t="shared" si="487"/>
        <v/>
      </c>
      <c r="D3205" s="42"/>
      <c r="E3205" s="23" t="str">
        <f>IF(D3205="","",VLOOKUP(D3205,MASTERLIST!$A:$E,3,FALSE))</f>
        <v/>
      </c>
      <c r="F3205" s="23" t="str">
        <f>IF(D3205="","",VLOOKUP(D3205,MASTERLIST!$A:$E,4,FALSE))</f>
        <v/>
      </c>
      <c r="G3205" s="23" t="str">
        <f>IF(D3205="","",VLOOKUP(D3205,MASTERLIST!$A:$E,5,FALSE))</f>
        <v/>
      </c>
      <c r="H3205" s="23" t="str">
        <f>IF(D3205="","",VLOOKUP(D3205,MASTERLIST!$A:$E,2,FALSE))</f>
        <v/>
      </c>
      <c r="I3205" s="42"/>
      <c r="J3205" s="42"/>
      <c r="K3205" s="42"/>
      <c r="L3205" s="41" t="str">
        <f t="shared" si="483"/>
        <v/>
      </c>
      <c r="M3205" s="41" t="str">
        <f t="shared" si="484"/>
        <v/>
      </c>
      <c r="N3205" s="22" t="str">
        <f t="shared" si="481"/>
        <v xml:space="preserve"> </v>
      </c>
      <c r="O3205" s="22" t="str">
        <f t="shared" si="480"/>
        <v/>
      </c>
      <c r="P3205" s="22" t="str">
        <f t="shared" si="482"/>
        <v/>
      </c>
      <c r="Q3205" s="22" t="str">
        <f t="shared" si="488"/>
        <v>D2</v>
      </c>
    </row>
    <row r="3206" spans="1:17" x14ac:dyDescent="0.25">
      <c r="A3206" s="125" t="str">
        <f t="shared" si="485"/>
        <v/>
      </c>
      <c r="B3206" s="123" t="str">
        <f t="shared" si="486"/>
        <v/>
      </c>
      <c r="C3206" s="125" t="str">
        <f t="shared" si="487"/>
        <v/>
      </c>
      <c r="D3206" s="42"/>
      <c r="E3206" s="23" t="str">
        <f>IF(D3206="","",VLOOKUP(D3206,MASTERLIST!$A:$E,3,FALSE))</f>
        <v/>
      </c>
      <c r="F3206" s="23" t="str">
        <f>IF(D3206="","",VLOOKUP(D3206,MASTERLIST!$A:$E,4,FALSE))</f>
        <v/>
      </c>
      <c r="G3206" s="23" t="str">
        <f>IF(D3206="","",VLOOKUP(D3206,MASTERLIST!$A:$E,5,FALSE))</f>
        <v/>
      </c>
      <c r="H3206" s="23" t="str">
        <f>IF(D3206="","",VLOOKUP(D3206,MASTERLIST!$A:$E,2,FALSE))</f>
        <v/>
      </c>
      <c r="I3206" s="42"/>
      <c r="J3206" s="42"/>
      <c r="K3206" s="42"/>
      <c r="L3206" s="41" t="str">
        <f t="shared" si="483"/>
        <v/>
      </c>
      <c r="M3206" s="41" t="str">
        <f t="shared" si="484"/>
        <v/>
      </c>
      <c r="N3206" s="22" t="str">
        <f t="shared" si="481"/>
        <v xml:space="preserve"> </v>
      </c>
      <c r="O3206" s="22" t="str">
        <f t="shared" si="480"/>
        <v/>
      </c>
      <c r="P3206" s="22" t="str">
        <f t="shared" si="482"/>
        <v/>
      </c>
      <c r="Q3206" s="22" t="str">
        <f t="shared" si="488"/>
        <v>D2</v>
      </c>
    </row>
    <row r="3207" spans="1:17" x14ac:dyDescent="0.25">
      <c r="A3207" s="125" t="str">
        <f t="shared" si="485"/>
        <v/>
      </c>
      <c r="B3207" s="123" t="str">
        <f t="shared" si="486"/>
        <v/>
      </c>
      <c r="C3207" s="125" t="str">
        <f t="shared" si="487"/>
        <v/>
      </c>
      <c r="D3207" s="42"/>
      <c r="E3207" s="23" t="str">
        <f>IF(D3207="","",VLOOKUP(D3207,MASTERLIST!$A:$E,3,FALSE))</f>
        <v/>
      </c>
      <c r="F3207" s="23" t="str">
        <f>IF(D3207="","",VLOOKUP(D3207,MASTERLIST!$A:$E,4,FALSE))</f>
        <v/>
      </c>
      <c r="G3207" s="23" t="str">
        <f>IF(D3207="","",VLOOKUP(D3207,MASTERLIST!$A:$E,5,FALSE))</f>
        <v/>
      </c>
      <c r="H3207" s="23" t="str">
        <f>IF(D3207="","",VLOOKUP(D3207,MASTERLIST!$A:$E,2,FALSE))</f>
        <v/>
      </c>
      <c r="I3207" s="42"/>
      <c r="J3207" s="42"/>
      <c r="K3207" s="42"/>
      <c r="L3207" s="41" t="str">
        <f t="shared" si="483"/>
        <v/>
      </c>
      <c r="M3207" s="41" t="str">
        <f t="shared" si="484"/>
        <v/>
      </c>
      <c r="N3207" s="22" t="str">
        <f t="shared" si="481"/>
        <v xml:space="preserve"> </v>
      </c>
      <c r="O3207" s="22" t="str">
        <f t="shared" si="480"/>
        <v/>
      </c>
      <c r="P3207" s="22" t="str">
        <f t="shared" si="482"/>
        <v/>
      </c>
      <c r="Q3207" s="22" t="str">
        <f t="shared" si="488"/>
        <v>D2</v>
      </c>
    </row>
    <row r="3208" spans="1:17" x14ac:dyDescent="0.25">
      <c r="A3208" s="125" t="str">
        <f t="shared" si="485"/>
        <v/>
      </c>
      <c r="B3208" s="123" t="str">
        <f t="shared" si="486"/>
        <v/>
      </c>
      <c r="C3208" s="125" t="str">
        <f t="shared" si="487"/>
        <v/>
      </c>
      <c r="D3208" s="42"/>
      <c r="E3208" s="23" t="str">
        <f>IF(D3208="","",VLOOKUP(D3208,MASTERLIST!$A:$E,3,FALSE))</f>
        <v/>
      </c>
      <c r="F3208" s="23" t="str">
        <f>IF(D3208="","",VLOOKUP(D3208,MASTERLIST!$A:$E,4,FALSE))</f>
        <v/>
      </c>
      <c r="G3208" s="23" t="str">
        <f>IF(D3208="","",VLOOKUP(D3208,MASTERLIST!$A:$E,5,FALSE))</f>
        <v/>
      </c>
      <c r="H3208" s="23" t="str">
        <f>IF(D3208="","",VLOOKUP(D3208,MASTERLIST!$A:$E,2,FALSE))</f>
        <v/>
      </c>
      <c r="I3208" s="42"/>
      <c r="J3208" s="42"/>
      <c r="K3208" s="42"/>
      <c r="L3208" s="41" t="str">
        <f t="shared" si="483"/>
        <v/>
      </c>
      <c r="M3208" s="41" t="str">
        <f t="shared" si="484"/>
        <v/>
      </c>
      <c r="N3208" s="22" t="str">
        <f t="shared" si="481"/>
        <v xml:space="preserve"> </v>
      </c>
      <c r="O3208" s="22" t="str">
        <f t="shared" si="480"/>
        <v/>
      </c>
      <c r="P3208" s="22" t="str">
        <f t="shared" si="482"/>
        <v/>
      </c>
      <c r="Q3208" s="22" t="str">
        <f t="shared" si="488"/>
        <v>D2</v>
      </c>
    </row>
    <row r="3209" spans="1:17" x14ac:dyDescent="0.25">
      <c r="A3209" s="125" t="str">
        <f t="shared" si="485"/>
        <v/>
      </c>
      <c r="B3209" s="123" t="str">
        <f t="shared" si="486"/>
        <v/>
      </c>
      <c r="C3209" s="125" t="str">
        <f t="shared" si="487"/>
        <v/>
      </c>
      <c r="D3209" s="42"/>
      <c r="E3209" s="23" t="str">
        <f>IF(D3209="","",VLOOKUP(D3209,MASTERLIST!$A:$E,3,FALSE))</f>
        <v/>
      </c>
      <c r="F3209" s="23" t="str">
        <f>IF(D3209="","",VLOOKUP(D3209,MASTERLIST!$A:$E,4,FALSE))</f>
        <v/>
      </c>
      <c r="G3209" s="23" t="str">
        <f>IF(D3209="","",VLOOKUP(D3209,MASTERLIST!$A:$E,5,FALSE))</f>
        <v/>
      </c>
      <c r="H3209" s="23" t="str">
        <f>IF(D3209="","",VLOOKUP(D3209,MASTERLIST!$A:$E,2,FALSE))</f>
        <v/>
      </c>
      <c r="I3209" s="42"/>
      <c r="J3209" s="42"/>
      <c r="K3209" s="42"/>
      <c r="L3209" s="41" t="str">
        <f t="shared" si="483"/>
        <v/>
      </c>
      <c r="M3209" s="41" t="str">
        <f t="shared" si="484"/>
        <v/>
      </c>
      <c r="N3209" s="22" t="str">
        <f t="shared" si="481"/>
        <v xml:space="preserve"> </v>
      </c>
      <c r="O3209" s="22" t="str">
        <f t="shared" si="480"/>
        <v/>
      </c>
      <c r="P3209" s="22" t="str">
        <f t="shared" si="482"/>
        <v/>
      </c>
      <c r="Q3209" s="22" t="str">
        <f t="shared" si="488"/>
        <v>D2</v>
      </c>
    </row>
    <row r="3210" spans="1:17" x14ac:dyDescent="0.25">
      <c r="A3210" s="125" t="str">
        <f t="shared" si="485"/>
        <v/>
      </c>
      <c r="B3210" s="123" t="str">
        <f t="shared" si="486"/>
        <v/>
      </c>
      <c r="C3210" s="125" t="str">
        <f t="shared" si="487"/>
        <v/>
      </c>
      <c r="D3210" s="42"/>
      <c r="E3210" s="23" t="str">
        <f>IF(D3210="","",VLOOKUP(D3210,MASTERLIST!$A:$E,3,FALSE))</f>
        <v/>
      </c>
      <c r="F3210" s="23" t="str">
        <f>IF(D3210="","",VLOOKUP(D3210,MASTERLIST!$A:$E,4,FALSE))</f>
        <v/>
      </c>
      <c r="G3210" s="23" t="str">
        <f>IF(D3210="","",VLOOKUP(D3210,MASTERLIST!$A:$E,5,FALSE))</f>
        <v/>
      </c>
      <c r="H3210" s="23" t="str">
        <f>IF(D3210="","",VLOOKUP(D3210,MASTERLIST!$A:$E,2,FALSE))</f>
        <v/>
      </c>
      <c r="I3210" s="42"/>
      <c r="J3210" s="42"/>
      <c r="K3210" s="42"/>
      <c r="L3210" s="41" t="str">
        <f t="shared" si="483"/>
        <v/>
      </c>
      <c r="M3210" s="41" t="str">
        <f t="shared" si="484"/>
        <v/>
      </c>
      <c r="N3210" s="22" t="str">
        <f t="shared" si="481"/>
        <v xml:space="preserve"> </v>
      </c>
      <c r="O3210" s="22" t="str">
        <f t="shared" si="480"/>
        <v/>
      </c>
      <c r="P3210" s="22" t="str">
        <f t="shared" si="482"/>
        <v/>
      </c>
      <c r="Q3210" s="22" t="str">
        <f t="shared" si="488"/>
        <v>D2</v>
      </c>
    </row>
    <row r="3211" spans="1:17" x14ac:dyDescent="0.25">
      <c r="A3211" s="125" t="str">
        <f t="shared" si="485"/>
        <v/>
      </c>
      <c r="B3211" s="123" t="str">
        <f t="shared" si="486"/>
        <v/>
      </c>
      <c r="C3211" s="125" t="str">
        <f t="shared" si="487"/>
        <v/>
      </c>
      <c r="D3211" s="42"/>
      <c r="E3211" s="23" t="str">
        <f>IF(D3211="","",VLOOKUP(D3211,MASTERLIST!$A:$E,3,FALSE))</f>
        <v/>
      </c>
      <c r="F3211" s="23" t="str">
        <f>IF(D3211="","",VLOOKUP(D3211,MASTERLIST!$A:$E,4,FALSE))</f>
        <v/>
      </c>
      <c r="G3211" s="23" t="str">
        <f>IF(D3211="","",VLOOKUP(D3211,MASTERLIST!$A:$E,5,FALSE))</f>
        <v/>
      </c>
      <c r="H3211" s="23" t="str">
        <f>IF(D3211="","",VLOOKUP(D3211,MASTERLIST!$A:$E,2,FALSE))</f>
        <v/>
      </c>
      <c r="I3211" s="42"/>
      <c r="J3211" s="42"/>
      <c r="K3211" s="42"/>
      <c r="L3211" s="41" t="str">
        <f t="shared" si="483"/>
        <v/>
      </c>
      <c r="M3211" s="41" t="str">
        <f t="shared" si="484"/>
        <v/>
      </c>
      <c r="N3211" s="22" t="str">
        <f t="shared" si="481"/>
        <v xml:space="preserve"> </v>
      </c>
      <c r="O3211" s="22" t="str">
        <f t="shared" si="480"/>
        <v/>
      </c>
      <c r="P3211" s="22" t="str">
        <f t="shared" si="482"/>
        <v/>
      </c>
      <c r="Q3211" s="22" t="str">
        <f t="shared" si="488"/>
        <v>D2</v>
      </c>
    </row>
    <row r="3212" spans="1:17" x14ac:dyDescent="0.25">
      <c r="A3212" s="125" t="str">
        <f t="shared" si="485"/>
        <v/>
      </c>
      <c r="B3212" s="123" t="str">
        <f t="shared" si="486"/>
        <v/>
      </c>
      <c r="C3212" s="125" t="str">
        <f t="shared" si="487"/>
        <v/>
      </c>
      <c r="D3212" s="42"/>
      <c r="E3212" s="23" t="str">
        <f>IF(D3212="","",VLOOKUP(D3212,MASTERLIST!$A:$E,3,FALSE))</f>
        <v/>
      </c>
      <c r="F3212" s="23" t="str">
        <f>IF(D3212="","",VLOOKUP(D3212,MASTERLIST!$A:$E,4,FALSE))</f>
        <v/>
      </c>
      <c r="G3212" s="23" t="str">
        <f>IF(D3212="","",VLOOKUP(D3212,MASTERLIST!$A:$E,5,FALSE))</f>
        <v/>
      </c>
      <c r="H3212" s="23" t="str">
        <f>IF(D3212="","",VLOOKUP(D3212,MASTERLIST!$A:$E,2,FALSE))</f>
        <v/>
      </c>
      <c r="I3212" s="42"/>
      <c r="J3212" s="42"/>
      <c r="K3212" s="42"/>
      <c r="L3212" s="41" t="str">
        <f t="shared" si="483"/>
        <v/>
      </c>
      <c r="M3212" s="41" t="str">
        <f t="shared" si="484"/>
        <v/>
      </c>
      <c r="N3212" s="22" t="str">
        <f t="shared" si="481"/>
        <v xml:space="preserve"> </v>
      </c>
      <c r="O3212" s="22" t="str">
        <f t="shared" si="480"/>
        <v/>
      </c>
      <c r="P3212" s="22" t="str">
        <f t="shared" si="482"/>
        <v/>
      </c>
      <c r="Q3212" s="22" t="str">
        <f t="shared" si="488"/>
        <v>D2</v>
      </c>
    </row>
    <row r="3213" spans="1:17" x14ac:dyDescent="0.25">
      <c r="A3213" s="125" t="str">
        <f t="shared" si="485"/>
        <v/>
      </c>
      <c r="B3213" s="123" t="str">
        <f t="shared" si="486"/>
        <v/>
      </c>
      <c r="C3213" s="125" t="str">
        <f t="shared" si="487"/>
        <v/>
      </c>
      <c r="D3213" s="42"/>
      <c r="E3213" s="23" t="str">
        <f>IF(D3213="","",VLOOKUP(D3213,MASTERLIST!$A:$E,3,FALSE))</f>
        <v/>
      </c>
      <c r="F3213" s="23" t="str">
        <f>IF(D3213="","",VLOOKUP(D3213,MASTERLIST!$A:$E,4,FALSE))</f>
        <v/>
      </c>
      <c r="G3213" s="23" t="str">
        <f>IF(D3213="","",VLOOKUP(D3213,MASTERLIST!$A:$E,5,FALSE))</f>
        <v/>
      </c>
      <c r="H3213" s="23" t="str">
        <f>IF(D3213="","",VLOOKUP(D3213,MASTERLIST!$A:$E,2,FALSE))</f>
        <v/>
      </c>
      <c r="I3213" s="42"/>
      <c r="J3213" s="42"/>
      <c r="K3213" s="42"/>
      <c r="L3213" s="41" t="str">
        <f t="shared" si="483"/>
        <v/>
      </c>
      <c r="M3213" s="41" t="str">
        <f t="shared" si="484"/>
        <v/>
      </c>
      <c r="N3213" s="22" t="str">
        <f t="shared" si="481"/>
        <v xml:space="preserve"> </v>
      </c>
      <c r="O3213" s="22" t="str">
        <f t="shared" si="480"/>
        <v/>
      </c>
      <c r="P3213" s="22" t="str">
        <f t="shared" si="482"/>
        <v/>
      </c>
      <c r="Q3213" s="22" t="str">
        <f t="shared" si="488"/>
        <v>D2</v>
      </c>
    </row>
    <row r="3214" spans="1:17" x14ac:dyDescent="0.25">
      <c r="A3214" s="125" t="str">
        <f t="shared" si="485"/>
        <v/>
      </c>
      <c r="B3214" s="123" t="str">
        <f t="shared" si="486"/>
        <v/>
      </c>
      <c r="C3214" s="125" t="str">
        <f t="shared" si="487"/>
        <v/>
      </c>
      <c r="D3214" s="42"/>
      <c r="E3214" s="23" t="str">
        <f>IF(D3214="","",VLOOKUP(D3214,MASTERLIST!$A:$E,3,FALSE))</f>
        <v/>
      </c>
      <c r="F3214" s="23" t="str">
        <f>IF(D3214="","",VLOOKUP(D3214,MASTERLIST!$A:$E,4,FALSE))</f>
        <v/>
      </c>
      <c r="G3214" s="23" t="str">
        <f>IF(D3214="","",VLOOKUP(D3214,MASTERLIST!$A:$E,5,FALSE))</f>
        <v/>
      </c>
      <c r="H3214" s="23" t="str">
        <f>IF(D3214="","",VLOOKUP(D3214,MASTERLIST!$A:$E,2,FALSE))</f>
        <v/>
      </c>
      <c r="I3214" s="42"/>
      <c r="J3214" s="42"/>
      <c r="K3214" s="42"/>
      <c r="L3214" s="41" t="str">
        <f t="shared" si="483"/>
        <v/>
      </c>
      <c r="M3214" s="41" t="str">
        <f t="shared" si="484"/>
        <v/>
      </c>
      <c r="N3214" s="22" t="str">
        <f t="shared" si="481"/>
        <v xml:space="preserve"> </v>
      </c>
      <c r="O3214" s="22" t="str">
        <f t="shared" si="480"/>
        <v/>
      </c>
      <c r="P3214" s="22" t="str">
        <f t="shared" si="482"/>
        <v/>
      </c>
      <c r="Q3214" s="22" t="str">
        <f t="shared" si="488"/>
        <v>D2</v>
      </c>
    </row>
    <row r="3215" spans="1:17" x14ac:dyDescent="0.25">
      <c r="A3215" s="125" t="str">
        <f t="shared" si="485"/>
        <v/>
      </c>
      <c r="B3215" s="123" t="str">
        <f t="shared" si="486"/>
        <v/>
      </c>
      <c r="C3215" s="125" t="str">
        <f t="shared" si="487"/>
        <v/>
      </c>
      <c r="D3215" s="42"/>
      <c r="E3215" s="23" t="str">
        <f>IF(D3215="","",VLOOKUP(D3215,MASTERLIST!$A:$E,3,FALSE))</f>
        <v/>
      </c>
      <c r="F3215" s="23" t="str">
        <f>IF(D3215="","",VLOOKUP(D3215,MASTERLIST!$A:$E,4,FALSE))</f>
        <v/>
      </c>
      <c r="G3215" s="23" t="str">
        <f>IF(D3215="","",VLOOKUP(D3215,MASTERLIST!$A:$E,5,FALSE))</f>
        <v/>
      </c>
      <c r="H3215" s="23" t="str">
        <f>IF(D3215="","",VLOOKUP(D3215,MASTERLIST!$A:$E,2,FALSE))</f>
        <v/>
      </c>
      <c r="I3215" s="42"/>
      <c r="J3215" s="42"/>
      <c r="K3215" s="42"/>
      <c r="L3215" s="41" t="str">
        <f t="shared" si="483"/>
        <v/>
      </c>
      <c r="M3215" s="41" t="str">
        <f t="shared" si="484"/>
        <v/>
      </c>
      <c r="N3215" s="22" t="str">
        <f t="shared" si="481"/>
        <v xml:space="preserve"> </v>
      </c>
      <c r="O3215" s="22" t="str">
        <f t="shared" si="480"/>
        <v/>
      </c>
      <c r="P3215" s="22" t="str">
        <f t="shared" si="482"/>
        <v/>
      </c>
      <c r="Q3215" s="22" t="str">
        <f t="shared" si="488"/>
        <v>D2</v>
      </c>
    </row>
    <row r="3216" spans="1:17" x14ac:dyDescent="0.25">
      <c r="A3216" s="125" t="str">
        <f t="shared" si="485"/>
        <v/>
      </c>
      <c r="B3216" s="123" t="str">
        <f t="shared" si="486"/>
        <v/>
      </c>
      <c r="C3216" s="125" t="str">
        <f t="shared" si="487"/>
        <v/>
      </c>
      <c r="D3216" s="42"/>
      <c r="E3216" s="23" t="str">
        <f>IF(D3216="","",VLOOKUP(D3216,MASTERLIST!$A:$E,3,FALSE))</f>
        <v/>
      </c>
      <c r="F3216" s="23" t="str">
        <f>IF(D3216="","",VLOOKUP(D3216,MASTERLIST!$A:$E,4,FALSE))</f>
        <v/>
      </c>
      <c r="G3216" s="23" t="str">
        <f>IF(D3216="","",VLOOKUP(D3216,MASTERLIST!$A:$E,5,FALSE))</f>
        <v/>
      </c>
      <c r="H3216" s="23" t="str">
        <f>IF(D3216="","",VLOOKUP(D3216,MASTERLIST!$A:$E,2,FALSE))</f>
        <v/>
      </c>
      <c r="I3216" s="42"/>
      <c r="J3216" s="42"/>
      <c r="K3216" s="42"/>
      <c r="L3216" s="41" t="str">
        <f t="shared" si="483"/>
        <v/>
      </c>
      <c r="M3216" s="41" t="str">
        <f t="shared" si="484"/>
        <v/>
      </c>
      <c r="N3216" s="22" t="str">
        <f t="shared" si="481"/>
        <v xml:space="preserve"> </v>
      </c>
      <c r="O3216" s="22" t="str">
        <f t="shared" si="480"/>
        <v/>
      </c>
      <c r="P3216" s="22" t="str">
        <f t="shared" si="482"/>
        <v/>
      </c>
      <c r="Q3216" s="22" t="str">
        <f t="shared" si="488"/>
        <v>D2</v>
      </c>
    </row>
    <row r="3217" spans="1:17" x14ac:dyDescent="0.25">
      <c r="A3217" s="125" t="str">
        <f t="shared" si="485"/>
        <v/>
      </c>
      <c r="B3217" s="123" t="str">
        <f t="shared" si="486"/>
        <v/>
      </c>
      <c r="C3217" s="125" t="str">
        <f t="shared" si="487"/>
        <v/>
      </c>
      <c r="D3217" s="42"/>
      <c r="E3217" s="23" t="str">
        <f>IF(D3217="","",VLOOKUP(D3217,MASTERLIST!$A:$E,3,FALSE))</f>
        <v/>
      </c>
      <c r="F3217" s="23" t="str">
        <f>IF(D3217="","",VLOOKUP(D3217,MASTERLIST!$A:$E,4,FALSE))</f>
        <v/>
      </c>
      <c r="G3217" s="23" t="str">
        <f>IF(D3217="","",VLOOKUP(D3217,MASTERLIST!$A:$E,5,FALSE))</f>
        <v/>
      </c>
      <c r="H3217" s="23" t="str">
        <f>IF(D3217="","",VLOOKUP(D3217,MASTERLIST!$A:$E,2,FALSE))</f>
        <v/>
      </c>
      <c r="I3217" s="42"/>
      <c r="J3217" s="42"/>
      <c r="K3217" s="42"/>
      <c r="L3217" s="41" t="str">
        <f t="shared" si="483"/>
        <v/>
      </c>
      <c r="M3217" s="41" t="str">
        <f t="shared" si="484"/>
        <v/>
      </c>
      <c r="N3217" s="22" t="str">
        <f t="shared" si="481"/>
        <v xml:space="preserve"> </v>
      </c>
      <c r="O3217" s="22" t="str">
        <f t="shared" si="480"/>
        <v/>
      </c>
      <c r="P3217" s="22" t="str">
        <f t="shared" si="482"/>
        <v/>
      </c>
      <c r="Q3217" s="22" t="str">
        <f t="shared" si="488"/>
        <v>D2</v>
      </c>
    </row>
    <row r="3218" spans="1:17" x14ac:dyDescent="0.25">
      <c r="A3218" s="125" t="str">
        <f t="shared" si="485"/>
        <v/>
      </c>
      <c r="B3218" s="123" t="str">
        <f t="shared" si="486"/>
        <v/>
      </c>
      <c r="C3218" s="125" t="str">
        <f t="shared" si="487"/>
        <v/>
      </c>
      <c r="D3218" s="42"/>
      <c r="E3218" s="23" t="str">
        <f>IF(D3218="","",VLOOKUP(D3218,MASTERLIST!$A:$E,3,FALSE))</f>
        <v/>
      </c>
      <c r="F3218" s="23" t="str">
        <f>IF(D3218="","",VLOOKUP(D3218,MASTERLIST!$A:$E,4,FALSE))</f>
        <v/>
      </c>
      <c r="G3218" s="23" t="str">
        <f>IF(D3218="","",VLOOKUP(D3218,MASTERLIST!$A:$E,5,FALSE))</f>
        <v/>
      </c>
      <c r="H3218" s="23" t="str">
        <f>IF(D3218="","",VLOOKUP(D3218,MASTERLIST!$A:$E,2,FALSE))</f>
        <v/>
      </c>
      <c r="I3218" s="42"/>
      <c r="J3218" s="42"/>
      <c r="K3218" s="42"/>
      <c r="L3218" s="41" t="str">
        <f t="shared" si="483"/>
        <v/>
      </c>
      <c r="M3218" s="41" t="str">
        <f t="shared" si="484"/>
        <v/>
      </c>
      <c r="N3218" s="22" t="str">
        <f t="shared" si="481"/>
        <v xml:space="preserve"> </v>
      </c>
      <c r="O3218" s="22" t="str">
        <f t="shared" si="480"/>
        <v/>
      </c>
      <c r="P3218" s="22" t="str">
        <f t="shared" si="482"/>
        <v/>
      </c>
      <c r="Q3218" s="22" t="str">
        <f t="shared" si="488"/>
        <v>D2</v>
      </c>
    </row>
    <row r="3219" spans="1:17" x14ac:dyDescent="0.25">
      <c r="A3219" s="125" t="str">
        <f t="shared" si="485"/>
        <v/>
      </c>
      <c r="B3219" s="123" t="str">
        <f t="shared" si="486"/>
        <v/>
      </c>
      <c r="C3219" s="125" t="str">
        <f t="shared" si="487"/>
        <v/>
      </c>
      <c r="D3219" s="42"/>
      <c r="E3219" s="23" t="str">
        <f>IF(D3219="","",VLOOKUP(D3219,MASTERLIST!$A:$E,3,FALSE))</f>
        <v/>
      </c>
      <c r="F3219" s="23" t="str">
        <f>IF(D3219="","",VLOOKUP(D3219,MASTERLIST!$A:$E,4,FALSE))</f>
        <v/>
      </c>
      <c r="G3219" s="23" t="str">
        <f>IF(D3219="","",VLOOKUP(D3219,MASTERLIST!$A:$E,5,FALSE))</f>
        <v/>
      </c>
      <c r="H3219" s="23" t="str">
        <f>IF(D3219="","",VLOOKUP(D3219,MASTERLIST!$A:$E,2,FALSE))</f>
        <v/>
      </c>
      <c r="I3219" s="42"/>
      <c r="J3219" s="42"/>
      <c r="K3219" s="42"/>
      <c r="L3219" s="41" t="str">
        <f t="shared" si="483"/>
        <v/>
      </c>
      <c r="M3219" s="41" t="str">
        <f t="shared" si="484"/>
        <v/>
      </c>
      <c r="N3219" s="22" t="str">
        <f t="shared" si="481"/>
        <v xml:space="preserve"> </v>
      </c>
      <c r="O3219" s="22" t="str">
        <f t="shared" ref="O3219:O3282" si="489">IFERROR(VLOOKUP(G3219,$R$2:$S$15,2,),"")</f>
        <v/>
      </c>
      <c r="P3219" s="22" t="str">
        <f t="shared" si="482"/>
        <v/>
      </c>
      <c r="Q3219" s="22" t="str">
        <f t="shared" si="488"/>
        <v>D2</v>
      </c>
    </row>
    <row r="3220" spans="1:17" x14ac:dyDescent="0.25">
      <c r="A3220" s="125" t="str">
        <f t="shared" si="485"/>
        <v/>
      </c>
      <c r="B3220" s="123" t="str">
        <f t="shared" si="486"/>
        <v/>
      </c>
      <c r="C3220" s="125" t="str">
        <f t="shared" si="487"/>
        <v/>
      </c>
      <c r="D3220" s="42"/>
      <c r="E3220" s="23" t="str">
        <f>IF(D3220="","",VLOOKUP(D3220,MASTERLIST!$A:$E,3,FALSE))</f>
        <v/>
      </c>
      <c r="F3220" s="23" t="str">
        <f>IF(D3220="","",VLOOKUP(D3220,MASTERLIST!$A:$E,4,FALSE))</f>
        <v/>
      </c>
      <c r="G3220" s="23" t="str">
        <f>IF(D3220="","",VLOOKUP(D3220,MASTERLIST!$A:$E,5,FALSE))</f>
        <v/>
      </c>
      <c r="H3220" s="23" t="str">
        <f>IF(D3220="","",VLOOKUP(D3220,MASTERLIST!$A:$E,2,FALSE))</f>
        <v/>
      </c>
      <c r="I3220" s="42"/>
      <c r="J3220" s="42"/>
      <c r="K3220" s="42"/>
      <c r="L3220" s="41" t="str">
        <f t="shared" si="483"/>
        <v/>
      </c>
      <c r="M3220" s="41" t="str">
        <f t="shared" si="484"/>
        <v/>
      </c>
      <c r="N3220" s="22" t="str">
        <f t="shared" si="481"/>
        <v xml:space="preserve"> </v>
      </c>
      <c r="O3220" s="22" t="str">
        <f t="shared" si="489"/>
        <v/>
      </c>
      <c r="P3220" s="22" t="str">
        <f t="shared" si="482"/>
        <v/>
      </c>
      <c r="Q3220" s="22" t="str">
        <f t="shared" si="488"/>
        <v>D2</v>
      </c>
    </row>
    <row r="3221" spans="1:17" x14ac:dyDescent="0.25">
      <c r="A3221" s="125" t="str">
        <f t="shared" si="485"/>
        <v/>
      </c>
      <c r="B3221" s="123" t="str">
        <f t="shared" si="486"/>
        <v/>
      </c>
      <c r="C3221" s="125" t="str">
        <f t="shared" si="487"/>
        <v/>
      </c>
      <c r="D3221" s="42"/>
      <c r="E3221" s="23" t="str">
        <f>IF(D3221="","",VLOOKUP(D3221,MASTERLIST!$A:$E,3,FALSE))</f>
        <v/>
      </c>
      <c r="F3221" s="23" t="str">
        <f>IF(D3221="","",VLOOKUP(D3221,MASTERLIST!$A:$E,4,FALSE))</f>
        <v/>
      </c>
      <c r="G3221" s="23" t="str">
        <f>IF(D3221="","",VLOOKUP(D3221,MASTERLIST!$A:$E,5,FALSE))</f>
        <v/>
      </c>
      <c r="H3221" s="23" t="str">
        <f>IF(D3221="","",VLOOKUP(D3221,MASTERLIST!$A:$E,2,FALSE))</f>
        <v/>
      </c>
      <c r="I3221" s="42"/>
      <c r="J3221" s="42"/>
      <c r="K3221" s="42"/>
      <c r="L3221" s="41" t="str">
        <f t="shared" si="483"/>
        <v/>
      </c>
      <c r="M3221" s="41" t="str">
        <f t="shared" si="484"/>
        <v/>
      </c>
      <c r="N3221" s="22" t="str">
        <f t="shared" si="481"/>
        <v xml:space="preserve"> </v>
      </c>
      <c r="O3221" s="22" t="str">
        <f t="shared" si="489"/>
        <v/>
      </c>
      <c r="P3221" s="22" t="str">
        <f t="shared" si="482"/>
        <v/>
      </c>
      <c r="Q3221" s="22" t="str">
        <f t="shared" si="488"/>
        <v>D2</v>
      </c>
    </row>
    <row r="3222" spans="1:17" x14ac:dyDescent="0.25">
      <c r="A3222" s="125" t="str">
        <f t="shared" si="485"/>
        <v/>
      </c>
      <c r="B3222" s="123" t="str">
        <f t="shared" si="486"/>
        <v/>
      </c>
      <c r="C3222" s="125" t="str">
        <f t="shared" si="487"/>
        <v/>
      </c>
      <c r="D3222" s="42"/>
      <c r="E3222" s="23" t="str">
        <f>IF(D3222="","",VLOOKUP(D3222,MASTERLIST!$A:$E,3,FALSE))</f>
        <v/>
      </c>
      <c r="F3222" s="23" t="str">
        <f>IF(D3222="","",VLOOKUP(D3222,MASTERLIST!$A:$E,4,FALSE))</f>
        <v/>
      </c>
      <c r="G3222" s="23" t="str">
        <f>IF(D3222="","",VLOOKUP(D3222,MASTERLIST!$A:$E,5,FALSE))</f>
        <v/>
      </c>
      <c r="H3222" s="23" t="str">
        <f>IF(D3222="","",VLOOKUP(D3222,MASTERLIST!$A:$E,2,FALSE))</f>
        <v/>
      </c>
      <c r="I3222" s="42"/>
      <c r="J3222" s="42"/>
      <c r="K3222" s="42"/>
      <c r="L3222" s="41" t="str">
        <f t="shared" si="483"/>
        <v/>
      </c>
      <c r="M3222" s="41" t="str">
        <f t="shared" si="484"/>
        <v/>
      </c>
      <c r="N3222" s="22" t="str">
        <f t="shared" si="481"/>
        <v xml:space="preserve"> </v>
      </c>
      <c r="O3222" s="22" t="str">
        <f t="shared" si="489"/>
        <v/>
      </c>
      <c r="P3222" s="22" t="str">
        <f t="shared" si="482"/>
        <v/>
      </c>
      <c r="Q3222" s="22" t="str">
        <f t="shared" si="488"/>
        <v>D2</v>
      </c>
    </row>
    <row r="3223" spans="1:17" x14ac:dyDescent="0.25">
      <c r="A3223" s="125" t="str">
        <f t="shared" si="485"/>
        <v/>
      </c>
      <c r="B3223" s="123" t="str">
        <f t="shared" si="486"/>
        <v/>
      </c>
      <c r="C3223" s="125" t="str">
        <f t="shared" si="487"/>
        <v/>
      </c>
      <c r="D3223" s="42"/>
      <c r="E3223" s="23" t="str">
        <f>IF(D3223="","",VLOOKUP(D3223,MASTERLIST!$A:$E,3,FALSE))</f>
        <v/>
      </c>
      <c r="F3223" s="23" t="str">
        <f>IF(D3223="","",VLOOKUP(D3223,MASTERLIST!$A:$E,4,FALSE))</f>
        <v/>
      </c>
      <c r="G3223" s="23" t="str">
        <f>IF(D3223="","",VLOOKUP(D3223,MASTERLIST!$A:$E,5,FALSE))</f>
        <v/>
      </c>
      <c r="H3223" s="23" t="str">
        <f>IF(D3223="","",VLOOKUP(D3223,MASTERLIST!$A:$E,2,FALSE))</f>
        <v/>
      </c>
      <c r="I3223" s="42"/>
      <c r="J3223" s="42"/>
      <c r="K3223" s="42"/>
      <c r="L3223" s="41" t="str">
        <f t="shared" si="483"/>
        <v/>
      </c>
      <c r="M3223" s="41" t="str">
        <f t="shared" si="484"/>
        <v/>
      </c>
      <c r="N3223" s="22" t="str">
        <f t="shared" si="481"/>
        <v xml:space="preserve"> </v>
      </c>
      <c r="O3223" s="22" t="str">
        <f t="shared" si="489"/>
        <v/>
      </c>
      <c r="P3223" s="22" t="str">
        <f t="shared" si="482"/>
        <v/>
      </c>
      <c r="Q3223" s="22" t="str">
        <f t="shared" si="488"/>
        <v>D2</v>
      </c>
    </row>
    <row r="3224" spans="1:17" x14ac:dyDescent="0.25">
      <c r="A3224" s="125" t="str">
        <f t="shared" si="485"/>
        <v/>
      </c>
      <c r="B3224" s="123" t="str">
        <f t="shared" si="486"/>
        <v/>
      </c>
      <c r="C3224" s="125" t="str">
        <f t="shared" si="487"/>
        <v/>
      </c>
      <c r="D3224" s="42"/>
      <c r="E3224" s="23" t="str">
        <f>IF(D3224="","",VLOOKUP(D3224,MASTERLIST!$A:$E,3,FALSE))</f>
        <v/>
      </c>
      <c r="F3224" s="23" t="str">
        <f>IF(D3224="","",VLOOKUP(D3224,MASTERLIST!$A:$E,4,FALSE))</f>
        <v/>
      </c>
      <c r="G3224" s="23" t="str">
        <f>IF(D3224="","",VLOOKUP(D3224,MASTERLIST!$A:$E,5,FALSE))</f>
        <v/>
      </c>
      <c r="H3224" s="23" t="str">
        <f>IF(D3224="","",VLOOKUP(D3224,MASTERLIST!$A:$E,2,FALSE))</f>
        <v/>
      </c>
      <c r="I3224" s="42"/>
      <c r="J3224" s="42"/>
      <c r="K3224" s="42"/>
      <c r="L3224" s="41" t="str">
        <f t="shared" si="483"/>
        <v/>
      </c>
      <c r="M3224" s="41" t="str">
        <f t="shared" si="484"/>
        <v/>
      </c>
      <c r="N3224" s="22" t="str">
        <f t="shared" si="481"/>
        <v xml:space="preserve"> </v>
      </c>
      <c r="O3224" s="22" t="str">
        <f t="shared" si="489"/>
        <v/>
      </c>
      <c r="P3224" s="22" t="str">
        <f t="shared" si="482"/>
        <v/>
      </c>
      <c r="Q3224" s="22" t="str">
        <f t="shared" si="488"/>
        <v>D2</v>
      </c>
    </row>
    <row r="3225" spans="1:17" x14ac:dyDescent="0.25">
      <c r="A3225" s="125" t="str">
        <f t="shared" si="485"/>
        <v/>
      </c>
      <c r="B3225" s="123" t="str">
        <f t="shared" si="486"/>
        <v/>
      </c>
      <c r="C3225" s="125" t="str">
        <f t="shared" si="487"/>
        <v/>
      </c>
      <c r="D3225" s="42"/>
      <c r="E3225" s="23" t="str">
        <f>IF(D3225="","",VLOOKUP(D3225,MASTERLIST!$A:$E,3,FALSE))</f>
        <v/>
      </c>
      <c r="F3225" s="23" t="str">
        <f>IF(D3225="","",VLOOKUP(D3225,MASTERLIST!$A:$E,4,FALSE))</f>
        <v/>
      </c>
      <c r="G3225" s="23" t="str">
        <f>IF(D3225="","",VLOOKUP(D3225,MASTERLIST!$A:$E,5,FALSE))</f>
        <v/>
      </c>
      <c r="H3225" s="23" t="str">
        <f>IF(D3225="","",VLOOKUP(D3225,MASTERLIST!$A:$E,2,FALSE))</f>
        <v/>
      </c>
      <c r="I3225" s="42"/>
      <c r="J3225" s="42"/>
      <c r="K3225" s="42"/>
      <c r="L3225" s="41" t="str">
        <f t="shared" si="483"/>
        <v/>
      </c>
      <c r="M3225" s="41" t="str">
        <f t="shared" si="484"/>
        <v/>
      </c>
      <c r="N3225" s="22" t="str">
        <f t="shared" si="481"/>
        <v xml:space="preserve"> </v>
      </c>
      <c r="O3225" s="22" t="str">
        <f t="shared" si="489"/>
        <v/>
      </c>
      <c r="P3225" s="22" t="str">
        <f t="shared" si="482"/>
        <v/>
      </c>
      <c r="Q3225" s="22" t="str">
        <f t="shared" si="488"/>
        <v>D2</v>
      </c>
    </row>
    <row r="3226" spans="1:17" x14ac:dyDescent="0.25">
      <c r="A3226" s="125" t="str">
        <f t="shared" si="485"/>
        <v/>
      </c>
      <c r="B3226" s="123" t="str">
        <f t="shared" si="486"/>
        <v/>
      </c>
      <c r="C3226" s="125" t="str">
        <f t="shared" si="487"/>
        <v/>
      </c>
      <c r="D3226" s="42"/>
      <c r="E3226" s="23" t="str">
        <f>IF(D3226="","",VLOOKUP(D3226,MASTERLIST!$A:$E,3,FALSE))</f>
        <v/>
      </c>
      <c r="F3226" s="23" t="str">
        <f>IF(D3226="","",VLOOKUP(D3226,MASTERLIST!$A:$E,4,FALSE))</f>
        <v/>
      </c>
      <c r="G3226" s="23" t="str">
        <f>IF(D3226="","",VLOOKUP(D3226,MASTERLIST!$A:$E,5,FALSE))</f>
        <v/>
      </c>
      <c r="H3226" s="23" t="str">
        <f>IF(D3226="","",VLOOKUP(D3226,MASTERLIST!$A:$E,2,FALSE))</f>
        <v/>
      </c>
      <c r="I3226" s="42"/>
      <c r="J3226" s="42"/>
      <c r="K3226" s="42"/>
      <c r="L3226" s="41" t="str">
        <f t="shared" si="483"/>
        <v/>
      </c>
      <c r="M3226" s="41" t="str">
        <f t="shared" si="484"/>
        <v/>
      </c>
      <c r="N3226" s="22" t="str">
        <f t="shared" ref="N3226:N3289" si="490">CONCATENATE(E3226," ",F3226)</f>
        <v xml:space="preserve"> </v>
      </c>
      <c r="O3226" s="22" t="str">
        <f t="shared" si="489"/>
        <v/>
      </c>
      <c r="P3226" s="22" t="str">
        <f t="shared" ref="P3226:P3289" si="491">IF(I3226="",IF(J3226="","",$J$1),$I$1)</f>
        <v/>
      </c>
      <c r="Q3226" s="22" t="str">
        <f t="shared" si="488"/>
        <v>D2</v>
      </c>
    </row>
    <row r="3227" spans="1:17" x14ac:dyDescent="0.25">
      <c r="A3227" s="125" t="str">
        <f t="shared" si="485"/>
        <v/>
      </c>
      <c r="B3227" s="123" t="str">
        <f t="shared" si="486"/>
        <v/>
      </c>
      <c r="C3227" s="125" t="str">
        <f t="shared" si="487"/>
        <v/>
      </c>
      <c r="D3227" s="42"/>
      <c r="E3227" s="23" t="str">
        <f>IF(D3227="","",VLOOKUP(D3227,MASTERLIST!$A:$E,3,FALSE))</f>
        <v/>
      </c>
      <c r="F3227" s="23" t="str">
        <f>IF(D3227="","",VLOOKUP(D3227,MASTERLIST!$A:$E,4,FALSE))</f>
        <v/>
      </c>
      <c r="G3227" s="23" t="str">
        <f>IF(D3227="","",VLOOKUP(D3227,MASTERLIST!$A:$E,5,FALSE))</f>
        <v/>
      </c>
      <c r="H3227" s="23" t="str">
        <f>IF(D3227="","",VLOOKUP(D3227,MASTERLIST!$A:$E,2,FALSE))</f>
        <v/>
      </c>
      <c r="I3227" s="42"/>
      <c r="J3227" s="42"/>
      <c r="K3227" s="42"/>
      <c r="L3227" s="41" t="str">
        <f t="shared" si="483"/>
        <v/>
      </c>
      <c r="M3227" s="41" t="str">
        <f t="shared" si="484"/>
        <v/>
      </c>
      <c r="N3227" s="22" t="str">
        <f t="shared" si="490"/>
        <v xml:space="preserve"> </v>
      </c>
      <c r="O3227" s="22" t="str">
        <f t="shared" si="489"/>
        <v/>
      </c>
      <c r="P3227" s="22" t="str">
        <f t="shared" si="491"/>
        <v/>
      </c>
      <c r="Q3227" s="22" t="str">
        <f t="shared" si="488"/>
        <v>D2</v>
      </c>
    </row>
    <row r="3228" spans="1:17" x14ac:dyDescent="0.25">
      <c r="A3228" s="125" t="str">
        <f t="shared" si="485"/>
        <v/>
      </c>
      <c r="B3228" s="123" t="str">
        <f t="shared" si="486"/>
        <v/>
      </c>
      <c r="C3228" s="125" t="str">
        <f t="shared" si="487"/>
        <v/>
      </c>
      <c r="D3228" s="42"/>
      <c r="E3228" s="23" t="str">
        <f>IF(D3228="","",VLOOKUP(D3228,MASTERLIST!$A:$E,3,FALSE))</f>
        <v/>
      </c>
      <c r="F3228" s="23" t="str">
        <f>IF(D3228="","",VLOOKUP(D3228,MASTERLIST!$A:$E,4,FALSE))</f>
        <v/>
      </c>
      <c r="G3228" s="23" t="str">
        <f>IF(D3228="","",VLOOKUP(D3228,MASTERLIST!$A:$E,5,FALSE))</f>
        <v/>
      </c>
      <c r="H3228" s="23" t="str">
        <f>IF(D3228="","",VLOOKUP(D3228,MASTERLIST!$A:$E,2,FALSE))</f>
        <v/>
      </c>
      <c r="I3228" s="42"/>
      <c r="J3228" s="42"/>
      <c r="K3228" s="42"/>
      <c r="L3228" s="41" t="str">
        <f t="shared" si="483"/>
        <v/>
      </c>
      <c r="M3228" s="41" t="str">
        <f t="shared" si="484"/>
        <v/>
      </c>
      <c r="N3228" s="22" t="str">
        <f t="shared" si="490"/>
        <v xml:space="preserve"> </v>
      </c>
      <c r="O3228" s="22" t="str">
        <f t="shared" si="489"/>
        <v/>
      </c>
      <c r="P3228" s="22" t="str">
        <f t="shared" si="491"/>
        <v/>
      </c>
      <c r="Q3228" s="22" t="str">
        <f t="shared" si="488"/>
        <v>D2</v>
      </c>
    </row>
    <row r="3229" spans="1:17" x14ac:dyDescent="0.25">
      <c r="A3229" s="125" t="str">
        <f t="shared" si="485"/>
        <v/>
      </c>
      <c r="B3229" s="123" t="str">
        <f t="shared" si="486"/>
        <v/>
      </c>
      <c r="C3229" s="125" t="str">
        <f t="shared" si="487"/>
        <v/>
      </c>
      <c r="D3229" s="42"/>
      <c r="E3229" s="23" t="str">
        <f>IF(D3229="","",VLOOKUP(D3229,MASTERLIST!$A:$E,3,FALSE))</f>
        <v/>
      </c>
      <c r="F3229" s="23" t="str">
        <f>IF(D3229="","",VLOOKUP(D3229,MASTERLIST!$A:$E,4,FALSE))</f>
        <v/>
      </c>
      <c r="G3229" s="23" t="str">
        <f>IF(D3229="","",VLOOKUP(D3229,MASTERLIST!$A:$E,5,FALSE))</f>
        <v/>
      </c>
      <c r="H3229" s="23" t="str">
        <f>IF(D3229="","",VLOOKUP(D3229,MASTERLIST!$A:$E,2,FALSE))</f>
        <v/>
      </c>
      <c r="I3229" s="42"/>
      <c r="J3229" s="42"/>
      <c r="K3229" s="42"/>
      <c r="L3229" s="41" t="str">
        <f t="shared" ref="L3229:L3292" si="492">IF(K3229="","",IF(I3229="",ROUND(HLOOKUP(J3229,kgList,K3229,FALSE),1),ROUND(HLOOKUP(I3229,kgList,K3229,FALSE),1)))</f>
        <v/>
      </c>
      <c r="M3229" s="41" t="str">
        <f t="shared" ref="M3229:M3292" si="493">IF(L3229="","",IF(COUNTA(I3229:J3229)&gt;1,"Edible or Inedible",IF(COUNTA(I3229)=1,L3229*1,IF(COUNTA(J3229)=1,L3229*1,"ERROR"))))</f>
        <v/>
      </c>
      <c r="N3229" s="22" t="str">
        <f t="shared" si="490"/>
        <v xml:space="preserve"> </v>
      </c>
      <c r="O3229" s="22" t="str">
        <f t="shared" si="489"/>
        <v/>
      </c>
      <c r="P3229" s="22" t="str">
        <f t="shared" si="491"/>
        <v/>
      </c>
      <c r="Q3229" s="22" t="str">
        <f t="shared" si="488"/>
        <v>D2</v>
      </c>
    </row>
    <row r="3230" spans="1:17" x14ac:dyDescent="0.25">
      <c r="A3230" s="125" t="str">
        <f t="shared" si="485"/>
        <v/>
      </c>
      <c r="B3230" s="123" t="str">
        <f t="shared" si="486"/>
        <v/>
      </c>
      <c r="C3230" s="125" t="str">
        <f t="shared" si="487"/>
        <v/>
      </c>
      <c r="D3230" s="42"/>
      <c r="E3230" s="23" t="str">
        <f>IF(D3230="","",VLOOKUP(D3230,MASTERLIST!$A:$E,3,FALSE))</f>
        <v/>
      </c>
      <c r="F3230" s="23" t="str">
        <f>IF(D3230="","",VLOOKUP(D3230,MASTERLIST!$A:$E,4,FALSE))</f>
        <v/>
      </c>
      <c r="G3230" s="23" t="str">
        <f>IF(D3230="","",VLOOKUP(D3230,MASTERLIST!$A:$E,5,FALSE))</f>
        <v/>
      </c>
      <c r="H3230" s="23" t="str">
        <f>IF(D3230="","",VLOOKUP(D3230,MASTERLIST!$A:$E,2,FALSE))</f>
        <v/>
      </c>
      <c r="I3230" s="42"/>
      <c r="J3230" s="42"/>
      <c r="K3230" s="42"/>
      <c r="L3230" s="41" t="str">
        <f t="shared" si="492"/>
        <v/>
      </c>
      <c r="M3230" s="41" t="str">
        <f t="shared" si="493"/>
        <v/>
      </c>
      <c r="N3230" s="22" t="str">
        <f t="shared" si="490"/>
        <v xml:space="preserve"> </v>
      </c>
      <c r="O3230" s="22" t="str">
        <f t="shared" si="489"/>
        <v/>
      </c>
      <c r="P3230" s="22" t="str">
        <f t="shared" si="491"/>
        <v/>
      </c>
      <c r="Q3230" s="22" t="str">
        <f t="shared" si="488"/>
        <v>D2</v>
      </c>
    </row>
    <row r="3231" spans="1:17" x14ac:dyDescent="0.25">
      <c r="A3231" s="125" t="str">
        <f t="shared" si="485"/>
        <v/>
      </c>
      <c r="B3231" s="123" t="str">
        <f t="shared" si="486"/>
        <v/>
      </c>
      <c r="C3231" s="125" t="str">
        <f t="shared" si="487"/>
        <v/>
      </c>
      <c r="D3231" s="42"/>
      <c r="E3231" s="23" t="str">
        <f>IF(D3231="","",VLOOKUP(D3231,MASTERLIST!$A:$E,3,FALSE))</f>
        <v/>
      </c>
      <c r="F3231" s="23" t="str">
        <f>IF(D3231="","",VLOOKUP(D3231,MASTERLIST!$A:$E,4,FALSE))</f>
        <v/>
      </c>
      <c r="G3231" s="23" t="str">
        <f>IF(D3231="","",VLOOKUP(D3231,MASTERLIST!$A:$E,5,FALSE))</f>
        <v/>
      </c>
      <c r="H3231" s="23" t="str">
        <f>IF(D3231="","",VLOOKUP(D3231,MASTERLIST!$A:$E,2,FALSE))</f>
        <v/>
      </c>
      <c r="I3231" s="42"/>
      <c r="J3231" s="42"/>
      <c r="K3231" s="42"/>
      <c r="L3231" s="41" t="str">
        <f t="shared" si="492"/>
        <v/>
      </c>
      <c r="M3231" s="41" t="str">
        <f t="shared" si="493"/>
        <v/>
      </c>
      <c r="N3231" s="22" t="str">
        <f t="shared" si="490"/>
        <v xml:space="preserve"> </v>
      </c>
      <c r="O3231" s="22" t="str">
        <f t="shared" si="489"/>
        <v/>
      </c>
      <c r="P3231" s="22" t="str">
        <f t="shared" si="491"/>
        <v/>
      </c>
      <c r="Q3231" s="22" t="str">
        <f t="shared" si="488"/>
        <v>D2</v>
      </c>
    </row>
    <row r="3232" spans="1:17" x14ac:dyDescent="0.25">
      <c r="A3232" s="125" t="str">
        <f t="shared" si="485"/>
        <v/>
      </c>
      <c r="B3232" s="123" t="str">
        <f t="shared" si="486"/>
        <v/>
      </c>
      <c r="C3232" s="125" t="str">
        <f t="shared" si="487"/>
        <v/>
      </c>
      <c r="D3232" s="42"/>
      <c r="E3232" s="23" t="str">
        <f>IF(D3232="","",VLOOKUP(D3232,MASTERLIST!$A:$E,3,FALSE))</f>
        <v/>
      </c>
      <c r="F3232" s="23" t="str">
        <f>IF(D3232="","",VLOOKUP(D3232,MASTERLIST!$A:$E,4,FALSE))</f>
        <v/>
      </c>
      <c r="G3232" s="23" t="str">
        <f>IF(D3232="","",VLOOKUP(D3232,MASTERLIST!$A:$E,5,FALSE))</f>
        <v/>
      </c>
      <c r="H3232" s="23" t="str">
        <f>IF(D3232="","",VLOOKUP(D3232,MASTERLIST!$A:$E,2,FALSE))</f>
        <v/>
      </c>
      <c r="I3232" s="42"/>
      <c r="J3232" s="42"/>
      <c r="K3232" s="42"/>
      <c r="L3232" s="41" t="str">
        <f t="shared" si="492"/>
        <v/>
      </c>
      <c r="M3232" s="41" t="str">
        <f t="shared" si="493"/>
        <v/>
      </c>
      <c r="N3232" s="22" t="str">
        <f t="shared" si="490"/>
        <v xml:space="preserve"> </v>
      </c>
      <c r="O3232" s="22" t="str">
        <f t="shared" si="489"/>
        <v/>
      </c>
      <c r="P3232" s="22" t="str">
        <f t="shared" si="491"/>
        <v/>
      </c>
      <c r="Q3232" s="22" t="str">
        <f t="shared" si="488"/>
        <v>D2</v>
      </c>
    </row>
    <row r="3233" spans="1:17" x14ac:dyDescent="0.25">
      <c r="A3233" s="125" t="str">
        <f t="shared" si="485"/>
        <v/>
      </c>
      <c r="B3233" s="123" t="str">
        <f t="shared" si="486"/>
        <v/>
      </c>
      <c r="C3233" s="125" t="str">
        <f t="shared" si="487"/>
        <v/>
      </c>
      <c r="D3233" s="42"/>
      <c r="E3233" s="23" t="str">
        <f>IF(D3233="","",VLOOKUP(D3233,MASTERLIST!$A:$E,3,FALSE))</f>
        <v/>
      </c>
      <c r="F3233" s="23" t="str">
        <f>IF(D3233="","",VLOOKUP(D3233,MASTERLIST!$A:$E,4,FALSE))</f>
        <v/>
      </c>
      <c r="G3233" s="23" t="str">
        <f>IF(D3233="","",VLOOKUP(D3233,MASTERLIST!$A:$E,5,FALSE))</f>
        <v/>
      </c>
      <c r="H3233" s="23" t="str">
        <f>IF(D3233="","",VLOOKUP(D3233,MASTERLIST!$A:$E,2,FALSE))</f>
        <v/>
      </c>
      <c r="I3233" s="42"/>
      <c r="J3233" s="42"/>
      <c r="K3233" s="42"/>
      <c r="L3233" s="41" t="str">
        <f t="shared" si="492"/>
        <v/>
      </c>
      <c r="M3233" s="41" t="str">
        <f t="shared" si="493"/>
        <v/>
      </c>
      <c r="N3233" s="22" t="str">
        <f t="shared" si="490"/>
        <v xml:space="preserve"> </v>
      </c>
      <c r="O3233" s="22" t="str">
        <f t="shared" si="489"/>
        <v/>
      </c>
      <c r="P3233" s="22" t="str">
        <f t="shared" si="491"/>
        <v/>
      </c>
      <c r="Q3233" s="22" t="str">
        <f t="shared" si="488"/>
        <v>D2</v>
      </c>
    </row>
    <row r="3234" spans="1:17" x14ac:dyDescent="0.25">
      <c r="A3234" s="125" t="str">
        <f t="shared" si="485"/>
        <v/>
      </c>
      <c r="B3234" s="123" t="str">
        <f t="shared" si="486"/>
        <v/>
      </c>
      <c r="C3234" s="125" t="str">
        <f t="shared" si="487"/>
        <v/>
      </c>
      <c r="D3234" s="42"/>
      <c r="E3234" s="23" t="str">
        <f>IF(D3234="","",VLOOKUP(D3234,MASTERLIST!$A:$E,3,FALSE))</f>
        <v/>
      </c>
      <c r="F3234" s="23" t="str">
        <f>IF(D3234="","",VLOOKUP(D3234,MASTERLIST!$A:$E,4,FALSE))</f>
        <v/>
      </c>
      <c r="G3234" s="23" t="str">
        <f>IF(D3234="","",VLOOKUP(D3234,MASTERLIST!$A:$E,5,FALSE))</f>
        <v/>
      </c>
      <c r="H3234" s="23" t="str">
        <f>IF(D3234="","",VLOOKUP(D3234,MASTERLIST!$A:$E,2,FALSE))</f>
        <v/>
      </c>
      <c r="I3234" s="42"/>
      <c r="J3234" s="42"/>
      <c r="K3234" s="42"/>
      <c r="L3234" s="41" t="str">
        <f t="shared" si="492"/>
        <v/>
      </c>
      <c r="M3234" s="41" t="str">
        <f t="shared" si="493"/>
        <v/>
      </c>
      <c r="N3234" s="22" t="str">
        <f t="shared" si="490"/>
        <v xml:space="preserve"> </v>
      </c>
      <c r="O3234" s="22" t="str">
        <f t="shared" si="489"/>
        <v/>
      </c>
      <c r="P3234" s="22" t="str">
        <f t="shared" si="491"/>
        <v/>
      </c>
      <c r="Q3234" s="22" t="str">
        <f t="shared" si="488"/>
        <v>D2</v>
      </c>
    </row>
    <row r="3235" spans="1:17" x14ac:dyDescent="0.25">
      <c r="A3235" s="125" t="str">
        <f t="shared" si="485"/>
        <v/>
      </c>
      <c r="B3235" s="123" t="str">
        <f t="shared" si="486"/>
        <v/>
      </c>
      <c r="C3235" s="125" t="str">
        <f t="shared" si="487"/>
        <v/>
      </c>
      <c r="D3235" s="42"/>
      <c r="E3235" s="23" t="str">
        <f>IF(D3235="","",VLOOKUP(D3235,MASTERLIST!$A:$E,3,FALSE))</f>
        <v/>
      </c>
      <c r="F3235" s="23" t="str">
        <f>IF(D3235="","",VLOOKUP(D3235,MASTERLIST!$A:$E,4,FALSE))</f>
        <v/>
      </c>
      <c r="G3235" s="23" t="str">
        <f>IF(D3235="","",VLOOKUP(D3235,MASTERLIST!$A:$E,5,FALSE))</f>
        <v/>
      </c>
      <c r="H3235" s="23" t="str">
        <f>IF(D3235="","",VLOOKUP(D3235,MASTERLIST!$A:$E,2,FALSE))</f>
        <v/>
      </c>
      <c r="I3235" s="42"/>
      <c r="J3235" s="42"/>
      <c r="K3235" s="42"/>
      <c r="L3235" s="41" t="str">
        <f t="shared" si="492"/>
        <v/>
      </c>
      <c r="M3235" s="41" t="str">
        <f t="shared" si="493"/>
        <v/>
      </c>
      <c r="N3235" s="22" t="str">
        <f t="shared" si="490"/>
        <v xml:space="preserve"> </v>
      </c>
      <c r="O3235" s="22" t="str">
        <f t="shared" si="489"/>
        <v/>
      </c>
      <c r="P3235" s="22" t="str">
        <f t="shared" si="491"/>
        <v/>
      </c>
      <c r="Q3235" s="22" t="str">
        <f t="shared" si="488"/>
        <v>D2</v>
      </c>
    </row>
    <row r="3236" spans="1:17" x14ac:dyDescent="0.25">
      <c r="A3236" s="125" t="str">
        <f t="shared" ref="A3236:A3299" si="494">IF(D3236="","",A3235)</f>
        <v/>
      </c>
      <c r="B3236" s="123" t="str">
        <f t="shared" ref="B3236:B3299" si="495">IF(D3236="","",B3235)</f>
        <v/>
      </c>
      <c r="C3236" s="125" t="str">
        <f t="shared" ref="C3236:C3299" si="496">IF(D3236="","",C3235)</f>
        <v/>
      </c>
      <c r="D3236" s="42"/>
      <c r="E3236" s="23" t="str">
        <f>IF(D3236="","",VLOOKUP(D3236,MASTERLIST!$A:$E,3,FALSE))</f>
        <v/>
      </c>
      <c r="F3236" s="23" t="str">
        <f>IF(D3236="","",VLOOKUP(D3236,MASTERLIST!$A:$E,4,FALSE))</f>
        <v/>
      </c>
      <c r="G3236" s="23" t="str">
        <f>IF(D3236="","",VLOOKUP(D3236,MASTERLIST!$A:$E,5,FALSE))</f>
        <v/>
      </c>
      <c r="H3236" s="23" t="str">
        <f>IF(D3236="","",VLOOKUP(D3236,MASTERLIST!$A:$E,2,FALSE))</f>
        <v/>
      </c>
      <c r="I3236" s="42"/>
      <c r="J3236" s="42"/>
      <c r="K3236" s="42"/>
      <c r="L3236" s="41" t="str">
        <f t="shared" si="492"/>
        <v/>
      </c>
      <c r="M3236" s="41" t="str">
        <f t="shared" si="493"/>
        <v/>
      </c>
      <c r="N3236" s="22" t="str">
        <f t="shared" si="490"/>
        <v xml:space="preserve"> </v>
      </c>
      <c r="O3236" s="22" t="str">
        <f t="shared" si="489"/>
        <v/>
      </c>
      <c r="P3236" s="22" t="str">
        <f t="shared" si="491"/>
        <v/>
      </c>
      <c r="Q3236" s="22" t="str">
        <f t="shared" si="488"/>
        <v>D2</v>
      </c>
    </row>
    <row r="3237" spans="1:17" x14ac:dyDescent="0.25">
      <c r="A3237" s="125" t="str">
        <f t="shared" si="494"/>
        <v/>
      </c>
      <c r="B3237" s="123" t="str">
        <f t="shared" si="495"/>
        <v/>
      </c>
      <c r="C3237" s="125" t="str">
        <f t="shared" si="496"/>
        <v/>
      </c>
      <c r="D3237" s="42"/>
      <c r="E3237" s="23" t="str">
        <f>IF(D3237="","",VLOOKUP(D3237,MASTERLIST!$A:$E,3,FALSE))</f>
        <v/>
      </c>
      <c r="F3237" s="23" t="str">
        <f>IF(D3237="","",VLOOKUP(D3237,MASTERLIST!$A:$E,4,FALSE))</f>
        <v/>
      </c>
      <c r="G3237" s="23" t="str">
        <f>IF(D3237="","",VLOOKUP(D3237,MASTERLIST!$A:$E,5,FALSE))</f>
        <v/>
      </c>
      <c r="H3237" s="23" t="str">
        <f>IF(D3237="","",VLOOKUP(D3237,MASTERLIST!$A:$E,2,FALSE))</f>
        <v/>
      </c>
      <c r="I3237" s="42"/>
      <c r="J3237" s="42"/>
      <c r="K3237" s="42"/>
      <c r="L3237" s="41" t="str">
        <f t="shared" si="492"/>
        <v/>
      </c>
      <c r="M3237" s="41" t="str">
        <f t="shared" si="493"/>
        <v/>
      </c>
      <c r="N3237" s="22" t="str">
        <f t="shared" si="490"/>
        <v xml:space="preserve"> </v>
      </c>
      <c r="O3237" s="22" t="str">
        <f t="shared" si="489"/>
        <v/>
      </c>
      <c r="P3237" s="22" t="str">
        <f t="shared" si="491"/>
        <v/>
      </c>
      <c r="Q3237" s="22" t="str">
        <f t="shared" si="488"/>
        <v>D2</v>
      </c>
    </row>
    <row r="3238" spans="1:17" x14ac:dyDescent="0.25">
      <c r="A3238" s="125" t="str">
        <f t="shared" si="494"/>
        <v/>
      </c>
      <c r="B3238" s="123" t="str">
        <f t="shared" si="495"/>
        <v/>
      </c>
      <c r="C3238" s="125" t="str">
        <f t="shared" si="496"/>
        <v/>
      </c>
      <c r="D3238" s="42"/>
      <c r="E3238" s="23" t="str">
        <f>IF(D3238="","",VLOOKUP(D3238,MASTERLIST!$A:$E,3,FALSE))</f>
        <v/>
      </c>
      <c r="F3238" s="23" t="str">
        <f>IF(D3238="","",VLOOKUP(D3238,MASTERLIST!$A:$E,4,FALSE))</f>
        <v/>
      </c>
      <c r="G3238" s="23" t="str">
        <f>IF(D3238="","",VLOOKUP(D3238,MASTERLIST!$A:$E,5,FALSE))</f>
        <v/>
      </c>
      <c r="H3238" s="23" t="str">
        <f>IF(D3238="","",VLOOKUP(D3238,MASTERLIST!$A:$E,2,FALSE))</f>
        <v/>
      </c>
      <c r="I3238" s="42"/>
      <c r="J3238" s="42"/>
      <c r="K3238" s="42"/>
      <c r="L3238" s="41" t="str">
        <f t="shared" si="492"/>
        <v/>
      </c>
      <c r="M3238" s="41" t="str">
        <f t="shared" si="493"/>
        <v/>
      </c>
      <c r="N3238" s="22" t="str">
        <f t="shared" si="490"/>
        <v xml:space="preserve"> </v>
      </c>
      <c r="O3238" s="22" t="str">
        <f t="shared" si="489"/>
        <v/>
      </c>
      <c r="P3238" s="22" t="str">
        <f t="shared" si="491"/>
        <v/>
      </c>
      <c r="Q3238" s="22" t="str">
        <f t="shared" si="488"/>
        <v>D2</v>
      </c>
    </row>
    <row r="3239" spans="1:17" x14ac:dyDescent="0.25">
      <c r="A3239" s="125" t="str">
        <f t="shared" si="494"/>
        <v/>
      </c>
      <c r="B3239" s="123" t="str">
        <f t="shared" si="495"/>
        <v/>
      </c>
      <c r="C3239" s="125" t="str">
        <f t="shared" si="496"/>
        <v/>
      </c>
      <c r="D3239" s="42"/>
      <c r="E3239" s="23" t="str">
        <f>IF(D3239="","",VLOOKUP(D3239,MASTERLIST!$A:$E,3,FALSE))</f>
        <v/>
      </c>
      <c r="F3239" s="23" t="str">
        <f>IF(D3239="","",VLOOKUP(D3239,MASTERLIST!$A:$E,4,FALSE))</f>
        <v/>
      </c>
      <c r="G3239" s="23" t="str">
        <f>IF(D3239="","",VLOOKUP(D3239,MASTERLIST!$A:$E,5,FALSE))</f>
        <v/>
      </c>
      <c r="H3239" s="23" t="str">
        <f>IF(D3239="","",VLOOKUP(D3239,MASTERLIST!$A:$E,2,FALSE))</f>
        <v/>
      </c>
      <c r="I3239" s="42"/>
      <c r="J3239" s="42"/>
      <c r="K3239" s="42"/>
      <c r="L3239" s="41" t="str">
        <f t="shared" si="492"/>
        <v/>
      </c>
      <c r="M3239" s="41" t="str">
        <f t="shared" si="493"/>
        <v/>
      </c>
      <c r="N3239" s="22" t="str">
        <f t="shared" si="490"/>
        <v xml:space="preserve"> </v>
      </c>
      <c r="O3239" s="22" t="str">
        <f t="shared" si="489"/>
        <v/>
      </c>
      <c r="P3239" s="22" t="str">
        <f t="shared" si="491"/>
        <v/>
      </c>
      <c r="Q3239" s="22" t="str">
        <f t="shared" si="488"/>
        <v>D2</v>
      </c>
    </row>
    <row r="3240" spans="1:17" x14ac:dyDescent="0.25">
      <c r="A3240" s="125" t="str">
        <f t="shared" si="494"/>
        <v/>
      </c>
      <c r="B3240" s="123" t="str">
        <f t="shared" si="495"/>
        <v/>
      </c>
      <c r="C3240" s="125" t="str">
        <f t="shared" si="496"/>
        <v/>
      </c>
      <c r="D3240" s="42"/>
      <c r="E3240" s="23" t="str">
        <f>IF(D3240="","",VLOOKUP(D3240,MASTERLIST!$A:$E,3,FALSE))</f>
        <v/>
      </c>
      <c r="F3240" s="23" t="str">
        <f>IF(D3240="","",VLOOKUP(D3240,MASTERLIST!$A:$E,4,FALSE))</f>
        <v/>
      </c>
      <c r="G3240" s="23" t="str">
        <f>IF(D3240="","",VLOOKUP(D3240,MASTERLIST!$A:$E,5,FALSE))</f>
        <v/>
      </c>
      <c r="H3240" s="23" t="str">
        <f>IF(D3240="","",VLOOKUP(D3240,MASTERLIST!$A:$E,2,FALSE))</f>
        <v/>
      </c>
      <c r="I3240" s="42"/>
      <c r="J3240" s="42"/>
      <c r="K3240" s="42"/>
      <c r="L3240" s="41" t="str">
        <f t="shared" si="492"/>
        <v/>
      </c>
      <c r="M3240" s="41" t="str">
        <f t="shared" si="493"/>
        <v/>
      </c>
      <c r="N3240" s="22" t="str">
        <f t="shared" si="490"/>
        <v xml:space="preserve"> </v>
      </c>
      <c r="O3240" s="22" t="str">
        <f t="shared" si="489"/>
        <v/>
      </c>
      <c r="P3240" s="22" t="str">
        <f t="shared" si="491"/>
        <v/>
      </c>
      <c r="Q3240" s="22" t="str">
        <f t="shared" si="488"/>
        <v>D2</v>
      </c>
    </row>
    <row r="3241" spans="1:17" x14ac:dyDescent="0.25">
      <c r="A3241" s="125" t="str">
        <f t="shared" si="494"/>
        <v/>
      </c>
      <c r="B3241" s="123" t="str">
        <f t="shared" si="495"/>
        <v/>
      </c>
      <c r="C3241" s="125" t="str">
        <f t="shared" si="496"/>
        <v/>
      </c>
      <c r="D3241" s="42"/>
      <c r="E3241" s="23" t="str">
        <f>IF(D3241="","",VLOOKUP(D3241,MASTERLIST!$A:$E,3,FALSE))</f>
        <v/>
      </c>
      <c r="F3241" s="23" t="str">
        <f>IF(D3241="","",VLOOKUP(D3241,MASTERLIST!$A:$E,4,FALSE))</f>
        <v/>
      </c>
      <c r="G3241" s="23" t="str">
        <f>IF(D3241="","",VLOOKUP(D3241,MASTERLIST!$A:$E,5,FALSE))</f>
        <v/>
      </c>
      <c r="H3241" s="23" t="str">
        <f>IF(D3241="","",VLOOKUP(D3241,MASTERLIST!$A:$E,2,FALSE))</f>
        <v/>
      </c>
      <c r="I3241" s="42"/>
      <c r="J3241" s="42"/>
      <c r="K3241" s="42"/>
      <c r="L3241" s="41" t="str">
        <f t="shared" si="492"/>
        <v/>
      </c>
      <c r="M3241" s="41" t="str">
        <f t="shared" si="493"/>
        <v/>
      </c>
      <c r="N3241" s="22" t="str">
        <f t="shared" si="490"/>
        <v xml:space="preserve"> </v>
      </c>
      <c r="O3241" s="22" t="str">
        <f t="shared" si="489"/>
        <v/>
      </c>
      <c r="P3241" s="22" t="str">
        <f t="shared" si="491"/>
        <v/>
      </c>
      <c r="Q3241" s="22" t="str">
        <f t="shared" si="488"/>
        <v>D2</v>
      </c>
    </row>
    <row r="3242" spans="1:17" x14ac:dyDescent="0.25">
      <c r="A3242" s="125" t="str">
        <f t="shared" si="494"/>
        <v/>
      </c>
      <c r="B3242" s="123" t="str">
        <f t="shared" si="495"/>
        <v/>
      </c>
      <c r="C3242" s="125" t="str">
        <f t="shared" si="496"/>
        <v/>
      </c>
      <c r="D3242" s="42"/>
      <c r="E3242" s="23" t="str">
        <f>IF(D3242="","",VLOOKUP(D3242,MASTERLIST!$A:$E,3,FALSE))</f>
        <v/>
      </c>
      <c r="F3242" s="23" t="str">
        <f>IF(D3242="","",VLOOKUP(D3242,MASTERLIST!$A:$E,4,FALSE))</f>
        <v/>
      </c>
      <c r="G3242" s="23" t="str">
        <f>IF(D3242="","",VLOOKUP(D3242,MASTERLIST!$A:$E,5,FALSE))</f>
        <v/>
      </c>
      <c r="H3242" s="23" t="str">
        <f>IF(D3242="","",VLOOKUP(D3242,MASTERLIST!$A:$E,2,FALSE))</f>
        <v/>
      </c>
      <c r="I3242" s="42"/>
      <c r="J3242" s="42"/>
      <c r="K3242" s="42"/>
      <c r="L3242" s="41" t="str">
        <f t="shared" si="492"/>
        <v/>
      </c>
      <c r="M3242" s="41" t="str">
        <f t="shared" si="493"/>
        <v/>
      </c>
      <c r="N3242" s="22" t="str">
        <f t="shared" si="490"/>
        <v xml:space="preserve"> </v>
      </c>
      <c r="O3242" s="22" t="str">
        <f t="shared" si="489"/>
        <v/>
      </c>
      <c r="P3242" s="22" t="str">
        <f t="shared" si="491"/>
        <v/>
      </c>
      <c r="Q3242" s="22" t="str">
        <f t="shared" si="488"/>
        <v>D2</v>
      </c>
    </row>
    <row r="3243" spans="1:17" x14ac:dyDescent="0.25">
      <c r="A3243" s="125" t="str">
        <f t="shared" si="494"/>
        <v/>
      </c>
      <c r="B3243" s="123" t="str">
        <f t="shared" si="495"/>
        <v/>
      </c>
      <c r="C3243" s="125" t="str">
        <f t="shared" si="496"/>
        <v/>
      </c>
      <c r="D3243" s="42"/>
      <c r="E3243" s="23" t="str">
        <f>IF(D3243="","",VLOOKUP(D3243,MASTERLIST!$A:$E,3,FALSE))</f>
        <v/>
      </c>
      <c r="F3243" s="23" t="str">
        <f>IF(D3243="","",VLOOKUP(D3243,MASTERLIST!$A:$E,4,FALSE))</f>
        <v/>
      </c>
      <c r="G3243" s="23" t="str">
        <f>IF(D3243="","",VLOOKUP(D3243,MASTERLIST!$A:$E,5,FALSE))</f>
        <v/>
      </c>
      <c r="H3243" s="23" t="str">
        <f>IF(D3243="","",VLOOKUP(D3243,MASTERLIST!$A:$E,2,FALSE))</f>
        <v/>
      </c>
      <c r="I3243" s="42"/>
      <c r="J3243" s="42"/>
      <c r="K3243" s="42"/>
      <c r="L3243" s="41" t="str">
        <f t="shared" si="492"/>
        <v/>
      </c>
      <c r="M3243" s="41" t="str">
        <f t="shared" si="493"/>
        <v/>
      </c>
      <c r="N3243" s="22" t="str">
        <f t="shared" si="490"/>
        <v xml:space="preserve"> </v>
      </c>
      <c r="O3243" s="22" t="str">
        <f t="shared" si="489"/>
        <v/>
      </c>
      <c r="P3243" s="22" t="str">
        <f t="shared" si="491"/>
        <v/>
      </c>
      <c r="Q3243" s="22" t="str">
        <f t="shared" si="488"/>
        <v>D2</v>
      </c>
    </row>
    <row r="3244" spans="1:17" x14ac:dyDescent="0.25">
      <c r="A3244" s="125" t="str">
        <f t="shared" si="494"/>
        <v/>
      </c>
      <c r="B3244" s="123" t="str">
        <f t="shared" si="495"/>
        <v/>
      </c>
      <c r="C3244" s="125" t="str">
        <f t="shared" si="496"/>
        <v/>
      </c>
      <c r="D3244" s="42"/>
      <c r="E3244" s="23" t="str">
        <f>IF(D3244="","",VLOOKUP(D3244,MASTERLIST!$A:$E,3,FALSE))</f>
        <v/>
      </c>
      <c r="F3244" s="23" t="str">
        <f>IF(D3244="","",VLOOKUP(D3244,MASTERLIST!$A:$E,4,FALSE))</f>
        <v/>
      </c>
      <c r="G3244" s="23" t="str">
        <f>IF(D3244="","",VLOOKUP(D3244,MASTERLIST!$A:$E,5,FALSE))</f>
        <v/>
      </c>
      <c r="H3244" s="23" t="str">
        <f>IF(D3244="","",VLOOKUP(D3244,MASTERLIST!$A:$E,2,FALSE))</f>
        <v/>
      </c>
      <c r="I3244" s="42"/>
      <c r="J3244" s="42"/>
      <c r="K3244" s="42"/>
      <c r="L3244" s="41" t="str">
        <f t="shared" si="492"/>
        <v/>
      </c>
      <c r="M3244" s="41" t="str">
        <f t="shared" si="493"/>
        <v/>
      </c>
      <c r="N3244" s="22" t="str">
        <f t="shared" si="490"/>
        <v xml:space="preserve"> </v>
      </c>
      <c r="O3244" s="22" t="str">
        <f t="shared" si="489"/>
        <v/>
      </c>
      <c r="P3244" s="22" t="str">
        <f t="shared" si="491"/>
        <v/>
      </c>
      <c r="Q3244" s="22" t="str">
        <f t="shared" si="488"/>
        <v>D2</v>
      </c>
    </row>
    <row r="3245" spans="1:17" x14ac:dyDescent="0.25">
      <c r="A3245" s="125" t="str">
        <f t="shared" si="494"/>
        <v/>
      </c>
      <c r="B3245" s="123" t="str">
        <f t="shared" si="495"/>
        <v/>
      </c>
      <c r="C3245" s="125" t="str">
        <f t="shared" si="496"/>
        <v/>
      </c>
      <c r="D3245" s="42"/>
      <c r="E3245" s="23" t="str">
        <f>IF(D3245="","",VLOOKUP(D3245,MASTERLIST!$A:$E,3,FALSE))</f>
        <v/>
      </c>
      <c r="F3245" s="23" t="str">
        <f>IF(D3245="","",VLOOKUP(D3245,MASTERLIST!$A:$E,4,FALSE))</f>
        <v/>
      </c>
      <c r="G3245" s="23" t="str">
        <f>IF(D3245="","",VLOOKUP(D3245,MASTERLIST!$A:$E,5,FALSE))</f>
        <v/>
      </c>
      <c r="H3245" s="23" t="str">
        <f>IF(D3245="","",VLOOKUP(D3245,MASTERLIST!$A:$E,2,FALSE))</f>
        <v/>
      </c>
      <c r="I3245" s="42"/>
      <c r="J3245" s="42"/>
      <c r="K3245" s="42"/>
      <c r="L3245" s="41" t="str">
        <f t="shared" si="492"/>
        <v/>
      </c>
      <c r="M3245" s="41" t="str">
        <f t="shared" si="493"/>
        <v/>
      </c>
      <c r="N3245" s="22" t="str">
        <f t="shared" si="490"/>
        <v xml:space="preserve"> </v>
      </c>
      <c r="O3245" s="22" t="str">
        <f t="shared" si="489"/>
        <v/>
      </c>
      <c r="P3245" s="22" t="str">
        <f t="shared" si="491"/>
        <v/>
      </c>
      <c r="Q3245" s="22" t="str">
        <f t="shared" si="488"/>
        <v>D2</v>
      </c>
    </row>
    <row r="3246" spans="1:17" x14ac:dyDescent="0.25">
      <c r="A3246" s="125" t="str">
        <f t="shared" si="494"/>
        <v/>
      </c>
      <c r="B3246" s="123" t="str">
        <f t="shared" si="495"/>
        <v/>
      </c>
      <c r="C3246" s="125" t="str">
        <f t="shared" si="496"/>
        <v/>
      </c>
      <c r="D3246" s="42"/>
      <c r="E3246" s="23" t="str">
        <f>IF(D3246="","",VLOOKUP(D3246,MASTERLIST!$A:$E,3,FALSE))</f>
        <v/>
      </c>
      <c r="F3246" s="23" t="str">
        <f>IF(D3246="","",VLOOKUP(D3246,MASTERLIST!$A:$E,4,FALSE))</f>
        <v/>
      </c>
      <c r="G3246" s="23" t="str">
        <f>IF(D3246="","",VLOOKUP(D3246,MASTERLIST!$A:$E,5,FALSE))</f>
        <v/>
      </c>
      <c r="H3246" s="23" t="str">
        <f>IF(D3246="","",VLOOKUP(D3246,MASTERLIST!$A:$E,2,FALSE))</f>
        <v/>
      </c>
      <c r="I3246" s="42"/>
      <c r="J3246" s="42"/>
      <c r="K3246" s="42"/>
      <c r="L3246" s="41" t="str">
        <f t="shared" si="492"/>
        <v/>
      </c>
      <c r="M3246" s="41" t="str">
        <f t="shared" si="493"/>
        <v/>
      </c>
      <c r="N3246" s="22" t="str">
        <f t="shared" si="490"/>
        <v xml:space="preserve"> </v>
      </c>
      <c r="O3246" s="22" t="str">
        <f t="shared" si="489"/>
        <v/>
      </c>
      <c r="P3246" s="22" t="str">
        <f t="shared" si="491"/>
        <v/>
      </c>
      <c r="Q3246" s="22" t="str">
        <f t="shared" si="488"/>
        <v>D2</v>
      </c>
    </row>
    <row r="3247" spans="1:17" x14ac:dyDescent="0.25">
      <c r="A3247" s="125" t="str">
        <f t="shared" si="494"/>
        <v/>
      </c>
      <c r="B3247" s="123" t="str">
        <f t="shared" si="495"/>
        <v/>
      </c>
      <c r="C3247" s="125" t="str">
        <f t="shared" si="496"/>
        <v/>
      </c>
      <c r="D3247" s="42"/>
      <c r="E3247" s="23" t="str">
        <f>IF(D3247="","",VLOOKUP(D3247,MASTERLIST!$A:$E,3,FALSE))</f>
        <v/>
      </c>
      <c r="F3247" s="23" t="str">
        <f>IF(D3247="","",VLOOKUP(D3247,MASTERLIST!$A:$E,4,FALSE))</f>
        <v/>
      </c>
      <c r="G3247" s="23" t="str">
        <f>IF(D3247="","",VLOOKUP(D3247,MASTERLIST!$A:$E,5,FALSE))</f>
        <v/>
      </c>
      <c r="H3247" s="23" t="str">
        <f>IF(D3247="","",VLOOKUP(D3247,MASTERLIST!$A:$E,2,FALSE))</f>
        <v/>
      </c>
      <c r="I3247" s="42"/>
      <c r="J3247" s="42"/>
      <c r="K3247" s="42"/>
      <c r="L3247" s="41" t="str">
        <f t="shared" si="492"/>
        <v/>
      </c>
      <c r="M3247" s="41" t="str">
        <f t="shared" si="493"/>
        <v/>
      </c>
      <c r="N3247" s="22" t="str">
        <f t="shared" si="490"/>
        <v xml:space="preserve"> </v>
      </c>
      <c r="O3247" s="22" t="str">
        <f t="shared" si="489"/>
        <v/>
      </c>
      <c r="P3247" s="22" t="str">
        <f t="shared" si="491"/>
        <v/>
      </c>
      <c r="Q3247" s="22" t="str">
        <f t="shared" si="488"/>
        <v>D2</v>
      </c>
    </row>
    <row r="3248" spans="1:17" x14ac:dyDescent="0.25">
      <c r="A3248" s="125" t="str">
        <f t="shared" si="494"/>
        <v/>
      </c>
      <c r="B3248" s="123" t="str">
        <f t="shared" si="495"/>
        <v/>
      </c>
      <c r="C3248" s="125" t="str">
        <f t="shared" si="496"/>
        <v/>
      </c>
      <c r="D3248" s="42"/>
      <c r="E3248" s="23" t="str">
        <f>IF(D3248="","",VLOOKUP(D3248,MASTERLIST!$A:$E,3,FALSE))</f>
        <v/>
      </c>
      <c r="F3248" s="23" t="str">
        <f>IF(D3248="","",VLOOKUP(D3248,MASTERLIST!$A:$E,4,FALSE))</f>
        <v/>
      </c>
      <c r="G3248" s="23" t="str">
        <f>IF(D3248="","",VLOOKUP(D3248,MASTERLIST!$A:$E,5,FALSE))</f>
        <v/>
      </c>
      <c r="H3248" s="23" t="str">
        <f>IF(D3248="","",VLOOKUP(D3248,MASTERLIST!$A:$E,2,FALSE))</f>
        <v/>
      </c>
      <c r="I3248" s="42"/>
      <c r="J3248" s="42"/>
      <c r="K3248" s="42"/>
      <c r="L3248" s="41" t="str">
        <f t="shared" si="492"/>
        <v/>
      </c>
      <c r="M3248" s="41" t="str">
        <f t="shared" si="493"/>
        <v/>
      </c>
      <c r="N3248" s="22" t="str">
        <f t="shared" si="490"/>
        <v xml:space="preserve"> </v>
      </c>
      <c r="O3248" s="22" t="str">
        <f t="shared" si="489"/>
        <v/>
      </c>
      <c r="P3248" s="22" t="str">
        <f t="shared" si="491"/>
        <v/>
      </c>
      <c r="Q3248" s="22" t="str">
        <f t="shared" si="488"/>
        <v>D2</v>
      </c>
    </row>
    <row r="3249" spans="1:17" x14ac:dyDescent="0.25">
      <c r="A3249" s="125" t="str">
        <f t="shared" si="494"/>
        <v/>
      </c>
      <c r="B3249" s="123" t="str">
        <f t="shared" si="495"/>
        <v/>
      </c>
      <c r="C3249" s="125" t="str">
        <f t="shared" si="496"/>
        <v/>
      </c>
      <c r="D3249" s="42"/>
      <c r="E3249" s="23" t="str">
        <f>IF(D3249="","",VLOOKUP(D3249,MASTERLIST!$A:$E,3,FALSE))</f>
        <v/>
      </c>
      <c r="F3249" s="23" t="str">
        <f>IF(D3249="","",VLOOKUP(D3249,MASTERLIST!$A:$E,4,FALSE))</f>
        <v/>
      </c>
      <c r="G3249" s="23" t="str">
        <f>IF(D3249="","",VLOOKUP(D3249,MASTERLIST!$A:$E,5,FALSE))</f>
        <v/>
      </c>
      <c r="H3249" s="23" t="str">
        <f>IF(D3249="","",VLOOKUP(D3249,MASTERLIST!$A:$E,2,FALSE))</f>
        <v/>
      </c>
      <c r="I3249" s="42"/>
      <c r="J3249" s="42"/>
      <c r="K3249" s="42"/>
      <c r="L3249" s="41" t="str">
        <f t="shared" si="492"/>
        <v/>
      </c>
      <c r="M3249" s="41" t="str">
        <f t="shared" si="493"/>
        <v/>
      </c>
      <c r="N3249" s="22" t="str">
        <f t="shared" si="490"/>
        <v xml:space="preserve"> </v>
      </c>
      <c r="O3249" s="22" t="str">
        <f t="shared" si="489"/>
        <v/>
      </c>
      <c r="P3249" s="22" t="str">
        <f t="shared" si="491"/>
        <v/>
      </c>
      <c r="Q3249" s="22" t="str">
        <f t="shared" si="488"/>
        <v>D2</v>
      </c>
    </row>
    <row r="3250" spans="1:17" x14ac:dyDescent="0.25">
      <c r="A3250" s="125" t="str">
        <f t="shared" si="494"/>
        <v/>
      </c>
      <c r="B3250" s="123" t="str">
        <f t="shared" si="495"/>
        <v/>
      </c>
      <c r="C3250" s="125" t="str">
        <f t="shared" si="496"/>
        <v/>
      </c>
      <c r="D3250" s="42"/>
      <c r="E3250" s="23" t="str">
        <f>IF(D3250="","",VLOOKUP(D3250,MASTERLIST!$A:$E,3,FALSE))</f>
        <v/>
      </c>
      <c r="F3250" s="23" t="str">
        <f>IF(D3250="","",VLOOKUP(D3250,MASTERLIST!$A:$E,4,FALSE))</f>
        <v/>
      </c>
      <c r="G3250" s="23" t="str">
        <f>IF(D3250="","",VLOOKUP(D3250,MASTERLIST!$A:$E,5,FALSE))</f>
        <v/>
      </c>
      <c r="H3250" s="23" t="str">
        <f>IF(D3250="","",VLOOKUP(D3250,MASTERLIST!$A:$E,2,FALSE))</f>
        <v/>
      </c>
      <c r="I3250" s="42"/>
      <c r="J3250" s="42"/>
      <c r="K3250" s="42"/>
      <c r="L3250" s="41" t="str">
        <f t="shared" si="492"/>
        <v/>
      </c>
      <c r="M3250" s="41" t="str">
        <f t="shared" si="493"/>
        <v/>
      </c>
      <c r="N3250" s="22" t="str">
        <f t="shared" si="490"/>
        <v xml:space="preserve"> </v>
      </c>
      <c r="O3250" s="22" t="str">
        <f t="shared" si="489"/>
        <v/>
      </c>
      <c r="P3250" s="22" t="str">
        <f t="shared" si="491"/>
        <v/>
      </c>
      <c r="Q3250" s="22" t="str">
        <f t="shared" si="488"/>
        <v>D2</v>
      </c>
    </row>
    <row r="3251" spans="1:17" x14ac:dyDescent="0.25">
      <c r="A3251" s="125" t="str">
        <f t="shared" si="494"/>
        <v/>
      </c>
      <c r="B3251" s="123" t="str">
        <f t="shared" si="495"/>
        <v/>
      </c>
      <c r="C3251" s="125" t="str">
        <f t="shared" si="496"/>
        <v/>
      </c>
      <c r="D3251" s="42"/>
      <c r="E3251" s="23" t="str">
        <f>IF(D3251="","",VLOOKUP(D3251,MASTERLIST!$A:$E,3,FALSE))</f>
        <v/>
      </c>
      <c r="F3251" s="23" t="str">
        <f>IF(D3251="","",VLOOKUP(D3251,MASTERLIST!$A:$E,4,FALSE))</f>
        <v/>
      </c>
      <c r="G3251" s="23" t="str">
        <f>IF(D3251="","",VLOOKUP(D3251,MASTERLIST!$A:$E,5,FALSE))</f>
        <v/>
      </c>
      <c r="H3251" s="23" t="str">
        <f>IF(D3251="","",VLOOKUP(D3251,MASTERLIST!$A:$E,2,FALSE))</f>
        <v/>
      </c>
      <c r="I3251" s="42"/>
      <c r="J3251" s="42"/>
      <c r="K3251" s="42"/>
      <c r="L3251" s="41" t="str">
        <f t="shared" si="492"/>
        <v/>
      </c>
      <c r="M3251" s="41" t="str">
        <f t="shared" si="493"/>
        <v/>
      </c>
      <c r="N3251" s="22" t="str">
        <f t="shared" si="490"/>
        <v xml:space="preserve"> </v>
      </c>
      <c r="O3251" s="22" t="str">
        <f t="shared" si="489"/>
        <v/>
      </c>
      <c r="P3251" s="22" t="str">
        <f t="shared" si="491"/>
        <v/>
      </c>
      <c r="Q3251" s="22" t="str">
        <f t="shared" si="488"/>
        <v>D2</v>
      </c>
    </row>
    <row r="3252" spans="1:17" x14ac:dyDescent="0.25">
      <c r="A3252" s="125" t="str">
        <f t="shared" si="494"/>
        <v/>
      </c>
      <c r="B3252" s="123" t="str">
        <f t="shared" si="495"/>
        <v/>
      </c>
      <c r="C3252" s="125" t="str">
        <f t="shared" si="496"/>
        <v/>
      </c>
      <c r="D3252" s="42"/>
      <c r="E3252" s="23" t="str">
        <f>IF(D3252="","",VLOOKUP(D3252,MASTERLIST!$A:$E,3,FALSE))</f>
        <v/>
      </c>
      <c r="F3252" s="23" t="str">
        <f>IF(D3252="","",VLOOKUP(D3252,MASTERLIST!$A:$E,4,FALSE))</f>
        <v/>
      </c>
      <c r="G3252" s="23" t="str">
        <f>IF(D3252="","",VLOOKUP(D3252,MASTERLIST!$A:$E,5,FALSE))</f>
        <v/>
      </c>
      <c r="H3252" s="23" t="str">
        <f>IF(D3252="","",VLOOKUP(D3252,MASTERLIST!$A:$E,2,FALSE))</f>
        <v/>
      </c>
      <c r="I3252" s="42"/>
      <c r="J3252" s="42"/>
      <c r="K3252" s="42"/>
      <c r="L3252" s="41" t="str">
        <f t="shared" si="492"/>
        <v/>
      </c>
      <c r="M3252" s="41" t="str">
        <f t="shared" si="493"/>
        <v/>
      </c>
      <c r="N3252" s="22" t="str">
        <f t="shared" si="490"/>
        <v xml:space="preserve"> </v>
      </c>
      <c r="O3252" s="22" t="str">
        <f t="shared" si="489"/>
        <v/>
      </c>
      <c r="P3252" s="22" t="str">
        <f t="shared" si="491"/>
        <v/>
      </c>
      <c r="Q3252" s="22" t="str">
        <f t="shared" si="488"/>
        <v>D2</v>
      </c>
    </row>
    <row r="3253" spans="1:17" x14ac:dyDescent="0.25">
      <c r="A3253" s="125" t="str">
        <f t="shared" si="494"/>
        <v/>
      </c>
      <c r="B3253" s="123" t="str">
        <f t="shared" si="495"/>
        <v/>
      </c>
      <c r="C3253" s="125" t="str">
        <f t="shared" si="496"/>
        <v/>
      </c>
      <c r="D3253" s="42"/>
      <c r="E3253" s="23" t="str">
        <f>IF(D3253="","",VLOOKUP(D3253,MASTERLIST!$A:$E,3,FALSE))</f>
        <v/>
      </c>
      <c r="F3253" s="23" t="str">
        <f>IF(D3253="","",VLOOKUP(D3253,MASTERLIST!$A:$E,4,FALSE))</f>
        <v/>
      </c>
      <c r="G3253" s="23" t="str">
        <f>IF(D3253="","",VLOOKUP(D3253,MASTERLIST!$A:$E,5,FALSE))</f>
        <v/>
      </c>
      <c r="H3253" s="23" t="str">
        <f>IF(D3253="","",VLOOKUP(D3253,MASTERLIST!$A:$E,2,FALSE))</f>
        <v/>
      </c>
      <c r="I3253" s="42"/>
      <c r="J3253" s="42"/>
      <c r="K3253" s="42"/>
      <c r="L3253" s="41" t="str">
        <f t="shared" si="492"/>
        <v/>
      </c>
      <c r="M3253" s="41" t="str">
        <f t="shared" si="493"/>
        <v/>
      </c>
      <c r="N3253" s="22" t="str">
        <f t="shared" si="490"/>
        <v xml:space="preserve"> </v>
      </c>
      <c r="O3253" s="22" t="str">
        <f t="shared" si="489"/>
        <v/>
      </c>
      <c r="P3253" s="22" t="str">
        <f t="shared" si="491"/>
        <v/>
      </c>
      <c r="Q3253" s="22" t="str">
        <f t="shared" si="488"/>
        <v>D2</v>
      </c>
    </row>
    <row r="3254" spans="1:17" x14ac:dyDescent="0.25">
      <c r="A3254" s="125" t="str">
        <f t="shared" si="494"/>
        <v/>
      </c>
      <c r="B3254" s="123" t="str">
        <f t="shared" si="495"/>
        <v/>
      </c>
      <c r="C3254" s="125" t="str">
        <f t="shared" si="496"/>
        <v/>
      </c>
      <c r="D3254" s="42"/>
      <c r="E3254" s="23" t="str">
        <f>IF(D3254="","",VLOOKUP(D3254,MASTERLIST!$A:$E,3,FALSE))</f>
        <v/>
      </c>
      <c r="F3254" s="23" t="str">
        <f>IF(D3254="","",VLOOKUP(D3254,MASTERLIST!$A:$E,4,FALSE))</f>
        <v/>
      </c>
      <c r="G3254" s="23" t="str">
        <f>IF(D3254="","",VLOOKUP(D3254,MASTERLIST!$A:$E,5,FALSE))</f>
        <v/>
      </c>
      <c r="H3254" s="23" t="str">
        <f>IF(D3254="","",VLOOKUP(D3254,MASTERLIST!$A:$E,2,FALSE))</f>
        <v/>
      </c>
      <c r="I3254" s="42"/>
      <c r="J3254" s="42"/>
      <c r="K3254" s="42"/>
      <c r="L3254" s="41" t="str">
        <f t="shared" si="492"/>
        <v/>
      </c>
      <c r="M3254" s="41" t="str">
        <f t="shared" si="493"/>
        <v/>
      </c>
      <c r="N3254" s="22" t="str">
        <f t="shared" si="490"/>
        <v xml:space="preserve"> </v>
      </c>
      <c r="O3254" s="22" t="str">
        <f t="shared" si="489"/>
        <v/>
      </c>
      <c r="P3254" s="22" t="str">
        <f t="shared" si="491"/>
        <v/>
      </c>
      <c r="Q3254" s="22" t="str">
        <f t="shared" si="488"/>
        <v>D2</v>
      </c>
    </row>
    <row r="3255" spans="1:17" x14ac:dyDescent="0.25">
      <c r="A3255" s="125" t="str">
        <f t="shared" si="494"/>
        <v/>
      </c>
      <c r="B3255" s="123" t="str">
        <f t="shared" si="495"/>
        <v/>
      </c>
      <c r="C3255" s="125" t="str">
        <f t="shared" si="496"/>
        <v/>
      </c>
      <c r="D3255" s="42"/>
      <c r="E3255" s="23" t="str">
        <f>IF(D3255="","",VLOOKUP(D3255,MASTERLIST!$A:$E,3,FALSE))</f>
        <v/>
      </c>
      <c r="F3255" s="23" t="str">
        <f>IF(D3255="","",VLOOKUP(D3255,MASTERLIST!$A:$E,4,FALSE))</f>
        <v/>
      </c>
      <c r="G3255" s="23" t="str">
        <f>IF(D3255="","",VLOOKUP(D3255,MASTERLIST!$A:$E,5,FALSE))</f>
        <v/>
      </c>
      <c r="H3255" s="23" t="str">
        <f>IF(D3255="","",VLOOKUP(D3255,MASTERLIST!$A:$E,2,FALSE))</f>
        <v/>
      </c>
      <c r="I3255" s="42"/>
      <c r="J3255" s="42"/>
      <c r="K3255" s="42"/>
      <c r="L3255" s="41" t="str">
        <f t="shared" si="492"/>
        <v/>
      </c>
      <c r="M3255" s="41" t="str">
        <f t="shared" si="493"/>
        <v/>
      </c>
      <c r="N3255" s="22" t="str">
        <f t="shared" si="490"/>
        <v xml:space="preserve"> </v>
      </c>
      <c r="O3255" s="22" t="str">
        <f t="shared" si="489"/>
        <v/>
      </c>
      <c r="P3255" s="22" t="str">
        <f t="shared" si="491"/>
        <v/>
      </c>
      <c r="Q3255" s="22" t="str">
        <f t="shared" si="488"/>
        <v>D2</v>
      </c>
    </row>
    <row r="3256" spans="1:17" x14ac:dyDescent="0.25">
      <c r="A3256" s="125" t="str">
        <f t="shared" si="494"/>
        <v/>
      </c>
      <c r="B3256" s="123" t="str">
        <f t="shared" si="495"/>
        <v/>
      </c>
      <c r="C3256" s="125" t="str">
        <f t="shared" si="496"/>
        <v/>
      </c>
      <c r="D3256" s="42"/>
      <c r="E3256" s="23" t="str">
        <f>IF(D3256="","",VLOOKUP(D3256,MASTERLIST!$A:$E,3,FALSE))</f>
        <v/>
      </c>
      <c r="F3256" s="23" t="str">
        <f>IF(D3256="","",VLOOKUP(D3256,MASTERLIST!$A:$E,4,FALSE))</f>
        <v/>
      </c>
      <c r="G3256" s="23" t="str">
        <f>IF(D3256="","",VLOOKUP(D3256,MASTERLIST!$A:$E,5,FALSE))</f>
        <v/>
      </c>
      <c r="H3256" s="23" t="str">
        <f>IF(D3256="","",VLOOKUP(D3256,MASTERLIST!$A:$E,2,FALSE))</f>
        <v/>
      </c>
      <c r="I3256" s="42"/>
      <c r="J3256" s="42"/>
      <c r="K3256" s="42"/>
      <c r="L3256" s="41" t="str">
        <f t="shared" si="492"/>
        <v/>
      </c>
      <c r="M3256" s="41" t="str">
        <f t="shared" si="493"/>
        <v/>
      </c>
      <c r="N3256" s="22" t="str">
        <f t="shared" si="490"/>
        <v xml:space="preserve"> </v>
      </c>
      <c r="O3256" s="22" t="str">
        <f t="shared" si="489"/>
        <v/>
      </c>
      <c r="P3256" s="22" t="str">
        <f t="shared" si="491"/>
        <v/>
      </c>
      <c r="Q3256" s="22" t="str">
        <f t="shared" si="488"/>
        <v>D2</v>
      </c>
    </row>
    <row r="3257" spans="1:17" x14ac:dyDescent="0.25">
      <c r="A3257" s="125" t="str">
        <f t="shared" si="494"/>
        <v/>
      </c>
      <c r="B3257" s="123" t="str">
        <f t="shared" si="495"/>
        <v/>
      </c>
      <c r="C3257" s="125" t="str">
        <f t="shared" si="496"/>
        <v/>
      </c>
      <c r="D3257" s="42"/>
      <c r="E3257" s="23" t="str">
        <f>IF(D3257="","",VLOOKUP(D3257,MASTERLIST!$A:$E,3,FALSE))</f>
        <v/>
      </c>
      <c r="F3257" s="23" t="str">
        <f>IF(D3257="","",VLOOKUP(D3257,MASTERLIST!$A:$E,4,FALSE))</f>
        <v/>
      </c>
      <c r="G3257" s="23" t="str">
        <f>IF(D3257="","",VLOOKUP(D3257,MASTERLIST!$A:$E,5,FALSE))</f>
        <v/>
      </c>
      <c r="H3257" s="23" t="str">
        <f>IF(D3257="","",VLOOKUP(D3257,MASTERLIST!$A:$E,2,FALSE))</f>
        <v/>
      </c>
      <c r="I3257" s="42"/>
      <c r="J3257" s="42"/>
      <c r="K3257" s="42"/>
      <c r="L3257" s="41" t="str">
        <f t="shared" si="492"/>
        <v/>
      </c>
      <c r="M3257" s="41" t="str">
        <f t="shared" si="493"/>
        <v/>
      </c>
      <c r="N3257" s="22" t="str">
        <f t="shared" si="490"/>
        <v xml:space="preserve"> </v>
      </c>
      <c r="O3257" s="22" t="str">
        <f t="shared" si="489"/>
        <v/>
      </c>
      <c r="P3257" s="22" t="str">
        <f t="shared" si="491"/>
        <v/>
      </c>
      <c r="Q3257" s="22" t="str">
        <f t="shared" si="488"/>
        <v>D2</v>
      </c>
    </row>
    <row r="3258" spans="1:17" x14ac:dyDescent="0.25">
      <c r="A3258" s="125" t="str">
        <f t="shared" si="494"/>
        <v/>
      </c>
      <c r="B3258" s="123" t="str">
        <f t="shared" si="495"/>
        <v/>
      </c>
      <c r="C3258" s="125" t="str">
        <f t="shared" si="496"/>
        <v/>
      </c>
      <c r="D3258" s="42"/>
      <c r="E3258" s="23" t="str">
        <f>IF(D3258="","",VLOOKUP(D3258,MASTERLIST!$A:$E,3,FALSE))</f>
        <v/>
      </c>
      <c r="F3258" s="23" t="str">
        <f>IF(D3258="","",VLOOKUP(D3258,MASTERLIST!$A:$E,4,FALSE))</f>
        <v/>
      </c>
      <c r="G3258" s="23" t="str">
        <f>IF(D3258="","",VLOOKUP(D3258,MASTERLIST!$A:$E,5,FALSE))</f>
        <v/>
      </c>
      <c r="H3258" s="23" t="str">
        <f>IF(D3258="","",VLOOKUP(D3258,MASTERLIST!$A:$E,2,FALSE))</f>
        <v/>
      </c>
      <c r="I3258" s="42"/>
      <c r="J3258" s="42"/>
      <c r="K3258" s="42"/>
      <c r="L3258" s="41" t="str">
        <f t="shared" si="492"/>
        <v/>
      </c>
      <c r="M3258" s="41" t="str">
        <f t="shared" si="493"/>
        <v/>
      </c>
      <c r="N3258" s="22" t="str">
        <f t="shared" si="490"/>
        <v xml:space="preserve"> </v>
      </c>
      <c r="O3258" s="22" t="str">
        <f t="shared" si="489"/>
        <v/>
      </c>
      <c r="P3258" s="22" t="str">
        <f t="shared" si="491"/>
        <v/>
      </c>
      <c r="Q3258" s="22" t="str">
        <f t="shared" si="488"/>
        <v>D2</v>
      </c>
    </row>
    <row r="3259" spans="1:17" x14ac:dyDescent="0.25">
      <c r="A3259" s="125" t="str">
        <f t="shared" si="494"/>
        <v/>
      </c>
      <c r="B3259" s="123" t="str">
        <f t="shared" si="495"/>
        <v/>
      </c>
      <c r="C3259" s="125" t="str">
        <f t="shared" si="496"/>
        <v/>
      </c>
      <c r="D3259" s="42"/>
      <c r="E3259" s="23" t="str">
        <f>IF(D3259="","",VLOOKUP(D3259,MASTERLIST!$A:$E,3,FALSE))</f>
        <v/>
      </c>
      <c r="F3259" s="23" t="str">
        <f>IF(D3259="","",VLOOKUP(D3259,MASTERLIST!$A:$E,4,FALSE))</f>
        <v/>
      </c>
      <c r="G3259" s="23" t="str">
        <f>IF(D3259="","",VLOOKUP(D3259,MASTERLIST!$A:$E,5,FALSE))</f>
        <v/>
      </c>
      <c r="H3259" s="23" t="str">
        <f>IF(D3259="","",VLOOKUP(D3259,MASTERLIST!$A:$E,2,FALSE))</f>
        <v/>
      </c>
      <c r="I3259" s="42"/>
      <c r="J3259" s="42"/>
      <c r="K3259" s="42"/>
      <c r="L3259" s="41" t="str">
        <f t="shared" si="492"/>
        <v/>
      </c>
      <c r="M3259" s="41" t="str">
        <f t="shared" si="493"/>
        <v/>
      </c>
      <c r="N3259" s="22" t="str">
        <f t="shared" si="490"/>
        <v xml:space="preserve"> </v>
      </c>
      <c r="O3259" s="22" t="str">
        <f t="shared" si="489"/>
        <v/>
      </c>
      <c r="P3259" s="22" t="str">
        <f t="shared" si="491"/>
        <v/>
      </c>
      <c r="Q3259" s="22" t="str">
        <f t="shared" si="488"/>
        <v>D2</v>
      </c>
    </row>
    <row r="3260" spans="1:17" x14ac:dyDescent="0.25">
      <c r="A3260" s="125" t="str">
        <f t="shared" si="494"/>
        <v/>
      </c>
      <c r="B3260" s="123" t="str">
        <f t="shared" si="495"/>
        <v/>
      </c>
      <c r="C3260" s="125" t="str">
        <f t="shared" si="496"/>
        <v/>
      </c>
      <c r="D3260" s="42"/>
      <c r="E3260" s="23" t="str">
        <f>IF(D3260="","",VLOOKUP(D3260,MASTERLIST!$A:$E,3,FALSE))</f>
        <v/>
      </c>
      <c r="F3260" s="23" t="str">
        <f>IF(D3260="","",VLOOKUP(D3260,MASTERLIST!$A:$E,4,FALSE))</f>
        <v/>
      </c>
      <c r="G3260" s="23" t="str">
        <f>IF(D3260="","",VLOOKUP(D3260,MASTERLIST!$A:$E,5,FALSE))</f>
        <v/>
      </c>
      <c r="H3260" s="23" t="str">
        <f>IF(D3260="","",VLOOKUP(D3260,MASTERLIST!$A:$E,2,FALSE))</f>
        <v/>
      </c>
      <c r="I3260" s="42"/>
      <c r="J3260" s="42"/>
      <c r="K3260" s="42"/>
      <c r="L3260" s="41" t="str">
        <f t="shared" si="492"/>
        <v/>
      </c>
      <c r="M3260" s="41" t="str">
        <f t="shared" si="493"/>
        <v/>
      </c>
      <c r="N3260" s="22" t="str">
        <f t="shared" si="490"/>
        <v xml:space="preserve"> </v>
      </c>
      <c r="O3260" s="22" t="str">
        <f t="shared" si="489"/>
        <v/>
      </c>
      <c r="P3260" s="22" t="str">
        <f t="shared" si="491"/>
        <v/>
      </c>
      <c r="Q3260" s="22" t="str">
        <f t="shared" si="488"/>
        <v>D2</v>
      </c>
    </row>
    <row r="3261" spans="1:17" x14ac:dyDescent="0.25">
      <c r="A3261" s="125" t="str">
        <f t="shared" si="494"/>
        <v/>
      </c>
      <c r="B3261" s="123" t="str">
        <f t="shared" si="495"/>
        <v/>
      </c>
      <c r="C3261" s="125" t="str">
        <f t="shared" si="496"/>
        <v/>
      </c>
      <c r="D3261" s="42"/>
      <c r="E3261" s="23" t="str">
        <f>IF(D3261="","",VLOOKUP(D3261,MASTERLIST!$A:$E,3,FALSE))</f>
        <v/>
      </c>
      <c r="F3261" s="23" t="str">
        <f>IF(D3261="","",VLOOKUP(D3261,MASTERLIST!$A:$E,4,FALSE))</f>
        <v/>
      </c>
      <c r="G3261" s="23" t="str">
        <f>IF(D3261="","",VLOOKUP(D3261,MASTERLIST!$A:$E,5,FALSE))</f>
        <v/>
      </c>
      <c r="H3261" s="23" t="str">
        <f>IF(D3261="","",VLOOKUP(D3261,MASTERLIST!$A:$E,2,FALSE))</f>
        <v/>
      </c>
      <c r="I3261" s="42"/>
      <c r="J3261" s="42"/>
      <c r="K3261" s="42"/>
      <c r="L3261" s="41" t="str">
        <f t="shared" si="492"/>
        <v/>
      </c>
      <c r="M3261" s="41" t="str">
        <f t="shared" si="493"/>
        <v/>
      </c>
      <c r="N3261" s="22" t="str">
        <f t="shared" si="490"/>
        <v xml:space="preserve"> </v>
      </c>
      <c r="O3261" s="22" t="str">
        <f t="shared" si="489"/>
        <v/>
      </c>
      <c r="P3261" s="22" t="str">
        <f t="shared" si="491"/>
        <v/>
      </c>
      <c r="Q3261" s="22" t="str">
        <f t="shared" si="488"/>
        <v>D2</v>
      </c>
    </row>
    <row r="3262" spans="1:17" x14ac:dyDescent="0.25">
      <c r="A3262" s="125" t="str">
        <f t="shared" si="494"/>
        <v/>
      </c>
      <c r="B3262" s="123" t="str">
        <f t="shared" si="495"/>
        <v/>
      </c>
      <c r="C3262" s="125" t="str">
        <f t="shared" si="496"/>
        <v/>
      </c>
      <c r="D3262" s="42"/>
      <c r="E3262" s="23" t="str">
        <f>IF(D3262="","",VLOOKUP(D3262,MASTERLIST!$A:$E,3,FALSE))</f>
        <v/>
      </c>
      <c r="F3262" s="23" t="str">
        <f>IF(D3262="","",VLOOKUP(D3262,MASTERLIST!$A:$E,4,FALSE))</f>
        <v/>
      </c>
      <c r="G3262" s="23" t="str">
        <f>IF(D3262="","",VLOOKUP(D3262,MASTERLIST!$A:$E,5,FALSE))</f>
        <v/>
      </c>
      <c r="H3262" s="23" t="str">
        <f>IF(D3262="","",VLOOKUP(D3262,MASTERLIST!$A:$E,2,FALSE))</f>
        <v/>
      </c>
      <c r="I3262" s="42"/>
      <c r="J3262" s="42"/>
      <c r="K3262" s="42"/>
      <c r="L3262" s="41" t="str">
        <f t="shared" si="492"/>
        <v/>
      </c>
      <c r="M3262" s="41" t="str">
        <f t="shared" si="493"/>
        <v/>
      </c>
      <c r="N3262" s="22" t="str">
        <f t="shared" si="490"/>
        <v xml:space="preserve"> </v>
      </c>
      <c r="O3262" s="22" t="str">
        <f t="shared" si="489"/>
        <v/>
      </c>
      <c r="P3262" s="22" t="str">
        <f t="shared" si="491"/>
        <v/>
      </c>
      <c r="Q3262" s="22" t="str">
        <f t="shared" si="488"/>
        <v>D2</v>
      </c>
    </row>
    <row r="3263" spans="1:17" x14ac:dyDescent="0.25">
      <c r="A3263" s="125" t="str">
        <f t="shared" si="494"/>
        <v/>
      </c>
      <c r="B3263" s="123" t="str">
        <f t="shared" si="495"/>
        <v/>
      </c>
      <c r="C3263" s="125" t="str">
        <f t="shared" si="496"/>
        <v/>
      </c>
      <c r="D3263" s="42"/>
      <c r="E3263" s="23" t="str">
        <f>IF(D3263="","",VLOOKUP(D3263,MASTERLIST!$A:$E,3,FALSE))</f>
        <v/>
      </c>
      <c r="F3263" s="23" t="str">
        <f>IF(D3263="","",VLOOKUP(D3263,MASTERLIST!$A:$E,4,FALSE))</f>
        <v/>
      </c>
      <c r="G3263" s="23" t="str">
        <f>IF(D3263="","",VLOOKUP(D3263,MASTERLIST!$A:$E,5,FALSE))</f>
        <v/>
      </c>
      <c r="H3263" s="23" t="str">
        <f>IF(D3263="","",VLOOKUP(D3263,MASTERLIST!$A:$E,2,FALSE))</f>
        <v/>
      </c>
      <c r="I3263" s="42"/>
      <c r="J3263" s="42"/>
      <c r="K3263" s="42"/>
      <c r="L3263" s="41" t="str">
        <f t="shared" si="492"/>
        <v/>
      </c>
      <c r="M3263" s="41" t="str">
        <f t="shared" si="493"/>
        <v/>
      </c>
      <c r="N3263" s="22" t="str">
        <f t="shared" si="490"/>
        <v xml:space="preserve"> </v>
      </c>
      <c r="O3263" s="22" t="str">
        <f t="shared" si="489"/>
        <v/>
      </c>
      <c r="P3263" s="22" t="str">
        <f t="shared" si="491"/>
        <v/>
      </c>
      <c r="Q3263" s="22" t="str">
        <f t="shared" si="488"/>
        <v>D2</v>
      </c>
    </row>
    <row r="3264" spans="1:17" x14ac:dyDescent="0.25">
      <c r="A3264" s="125" t="str">
        <f t="shared" si="494"/>
        <v/>
      </c>
      <c r="B3264" s="123" t="str">
        <f t="shared" si="495"/>
        <v/>
      </c>
      <c r="C3264" s="125" t="str">
        <f t="shared" si="496"/>
        <v/>
      </c>
      <c r="D3264" s="42"/>
      <c r="E3264" s="23" t="str">
        <f>IF(D3264="","",VLOOKUP(D3264,MASTERLIST!$A:$E,3,FALSE))</f>
        <v/>
      </c>
      <c r="F3264" s="23" t="str">
        <f>IF(D3264="","",VLOOKUP(D3264,MASTERLIST!$A:$E,4,FALSE))</f>
        <v/>
      </c>
      <c r="G3264" s="23" t="str">
        <f>IF(D3264="","",VLOOKUP(D3264,MASTERLIST!$A:$E,5,FALSE))</f>
        <v/>
      </c>
      <c r="H3264" s="23" t="str">
        <f>IF(D3264="","",VLOOKUP(D3264,MASTERLIST!$A:$E,2,FALSE))</f>
        <v/>
      </c>
      <c r="I3264" s="42"/>
      <c r="J3264" s="42"/>
      <c r="K3264" s="42"/>
      <c r="L3264" s="41" t="str">
        <f t="shared" si="492"/>
        <v/>
      </c>
      <c r="M3264" s="41" t="str">
        <f t="shared" si="493"/>
        <v/>
      </c>
      <c r="N3264" s="22" t="str">
        <f t="shared" si="490"/>
        <v xml:space="preserve"> </v>
      </c>
      <c r="O3264" s="22" t="str">
        <f t="shared" si="489"/>
        <v/>
      </c>
      <c r="P3264" s="22" t="str">
        <f t="shared" si="491"/>
        <v/>
      </c>
      <c r="Q3264" s="22" t="str">
        <f t="shared" si="488"/>
        <v>D2</v>
      </c>
    </row>
    <row r="3265" spans="1:17" x14ac:dyDescent="0.25">
      <c r="A3265" s="125" t="str">
        <f t="shared" si="494"/>
        <v/>
      </c>
      <c r="B3265" s="123" t="str">
        <f t="shared" si="495"/>
        <v/>
      </c>
      <c r="C3265" s="125" t="str">
        <f t="shared" si="496"/>
        <v/>
      </c>
      <c r="D3265" s="42"/>
      <c r="E3265" s="23" t="str">
        <f>IF(D3265="","",VLOOKUP(D3265,MASTERLIST!$A:$E,3,FALSE))</f>
        <v/>
      </c>
      <c r="F3265" s="23" t="str">
        <f>IF(D3265="","",VLOOKUP(D3265,MASTERLIST!$A:$E,4,FALSE))</f>
        <v/>
      </c>
      <c r="G3265" s="23" t="str">
        <f>IF(D3265="","",VLOOKUP(D3265,MASTERLIST!$A:$E,5,FALSE))</f>
        <v/>
      </c>
      <c r="H3265" s="23" t="str">
        <f>IF(D3265="","",VLOOKUP(D3265,MASTERLIST!$A:$E,2,FALSE))</f>
        <v/>
      </c>
      <c r="I3265" s="42"/>
      <c r="J3265" s="42"/>
      <c r="K3265" s="42"/>
      <c r="L3265" s="41" t="str">
        <f t="shared" si="492"/>
        <v/>
      </c>
      <c r="M3265" s="41" t="str">
        <f t="shared" si="493"/>
        <v/>
      </c>
      <c r="N3265" s="22" t="str">
        <f t="shared" si="490"/>
        <v xml:space="preserve"> </v>
      </c>
      <c r="O3265" s="22" t="str">
        <f t="shared" si="489"/>
        <v/>
      </c>
      <c r="P3265" s="22" t="str">
        <f t="shared" si="491"/>
        <v/>
      </c>
      <c r="Q3265" s="22" t="str">
        <f t="shared" si="488"/>
        <v>D2</v>
      </c>
    </row>
    <row r="3266" spans="1:17" x14ac:dyDescent="0.25">
      <c r="A3266" s="125" t="str">
        <f t="shared" si="494"/>
        <v/>
      </c>
      <c r="B3266" s="123" t="str">
        <f t="shared" si="495"/>
        <v/>
      </c>
      <c r="C3266" s="125" t="str">
        <f t="shared" si="496"/>
        <v/>
      </c>
      <c r="D3266" s="42"/>
      <c r="E3266" s="23" t="str">
        <f>IF(D3266="","",VLOOKUP(D3266,MASTERLIST!$A:$E,3,FALSE))</f>
        <v/>
      </c>
      <c r="F3266" s="23" t="str">
        <f>IF(D3266="","",VLOOKUP(D3266,MASTERLIST!$A:$E,4,FALSE))</f>
        <v/>
      </c>
      <c r="G3266" s="23" t="str">
        <f>IF(D3266="","",VLOOKUP(D3266,MASTERLIST!$A:$E,5,FALSE))</f>
        <v/>
      </c>
      <c r="H3266" s="23" t="str">
        <f>IF(D3266="","",VLOOKUP(D3266,MASTERLIST!$A:$E,2,FALSE))</f>
        <v/>
      </c>
      <c r="I3266" s="42"/>
      <c r="J3266" s="42"/>
      <c r="K3266" s="42"/>
      <c r="L3266" s="41" t="str">
        <f t="shared" si="492"/>
        <v/>
      </c>
      <c r="M3266" s="41" t="str">
        <f t="shared" si="493"/>
        <v/>
      </c>
      <c r="N3266" s="22" t="str">
        <f t="shared" si="490"/>
        <v xml:space="preserve"> </v>
      </c>
      <c r="O3266" s="22" t="str">
        <f t="shared" si="489"/>
        <v/>
      </c>
      <c r="P3266" s="22" t="str">
        <f t="shared" si="491"/>
        <v/>
      </c>
      <c r="Q3266" s="22" t="str">
        <f t="shared" si="488"/>
        <v>D2</v>
      </c>
    </row>
    <row r="3267" spans="1:17" x14ac:dyDescent="0.25">
      <c r="A3267" s="125" t="str">
        <f t="shared" si="494"/>
        <v/>
      </c>
      <c r="B3267" s="123" t="str">
        <f t="shared" si="495"/>
        <v/>
      </c>
      <c r="C3267" s="125" t="str">
        <f t="shared" si="496"/>
        <v/>
      </c>
      <c r="D3267" s="42"/>
      <c r="E3267" s="23" t="str">
        <f>IF(D3267="","",VLOOKUP(D3267,MASTERLIST!$A:$E,3,FALSE))</f>
        <v/>
      </c>
      <c r="F3267" s="23" t="str">
        <f>IF(D3267="","",VLOOKUP(D3267,MASTERLIST!$A:$E,4,FALSE))</f>
        <v/>
      </c>
      <c r="G3267" s="23" t="str">
        <f>IF(D3267="","",VLOOKUP(D3267,MASTERLIST!$A:$E,5,FALSE))</f>
        <v/>
      </c>
      <c r="H3267" s="23" t="str">
        <f>IF(D3267="","",VLOOKUP(D3267,MASTERLIST!$A:$E,2,FALSE))</f>
        <v/>
      </c>
      <c r="I3267" s="42"/>
      <c r="J3267" s="42"/>
      <c r="K3267" s="42"/>
      <c r="L3267" s="41" t="str">
        <f t="shared" si="492"/>
        <v/>
      </c>
      <c r="M3267" s="41" t="str">
        <f t="shared" si="493"/>
        <v/>
      </c>
      <c r="N3267" s="22" t="str">
        <f t="shared" si="490"/>
        <v xml:space="preserve"> </v>
      </c>
      <c r="O3267" s="22" t="str">
        <f t="shared" si="489"/>
        <v/>
      </c>
      <c r="P3267" s="22" t="str">
        <f t="shared" si="491"/>
        <v/>
      </c>
      <c r="Q3267" s="22" t="str">
        <f t="shared" ref="Q3267:Q3330" si="497">IF(A3267="","D2",RIGHT(A3267,2))</f>
        <v>D2</v>
      </c>
    </row>
    <row r="3268" spans="1:17" x14ac:dyDescent="0.25">
      <c r="A3268" s="125" t="str">
        <f t="shared" si="494"/>
        <v/>
      </c>
      <c r="B3268" s="123" t="str">
        <f t="shared" si="495"/>
        <v/>
      </c>
      <c r="C3268" s="125" t="str">
        <f t="shared" si="496"/>
        <v/>
      </c>
      <c r="D3268" s="42"/>
      <c r="E3268" s="23" t="str">
        <f>IF(D3268="","",VLOOKUP(D3268,MASTERLIST!$A:$E,3,FALSE))</f>
        <v/>
      </c>
      <c r="F3268" s="23" t="str">
        <f>IF(D3268="","",VLOOKUP(D3268,MASTERLIST!$A:$E,4,FALSE))</f>
        <v/>
      </c>
      <c r="G3268" s="23" t="str">
        <f>IF(D3268="","",VLOOKUP(D3268,MASTERLIST!$A:$E,5,FALSE))</f>
        <v/>
      </c>
      <c r="H3268" s="23" t="str">
        <f>IF(D3268="","",VLOOKUP(D3268,MASTERLIST!$A:$E,2,FALSE))</f>
        <v/>
      </c>
      <c r="I3268" s="42"/>
      <c r="J3268" s="42"/>
      <c r="K3268" s="42"/>
      <c r="L3268" s="41" t="str">
        <f t="shared" si="492"/>
        <v/>
      </c>
      <c r="M3268" s="41" t="str">
        <f t="shared" si="493"/>
        <v/>
      </c>
      <c r="N3268" s="22" t="str">
        <f t="shared" si="490"/>
        <v xml:space="preserve"> </v>
      </c>
      <c r="O3268" s="22" t="str">
        <f t="shared" si="489"/>
        <v/>
      </c>
      <c r="P3268" s="22" t="str">
        <f t="shared" si="491"/>
        <v/>
      </c>
      <c r="Q3268" s="22" t="str">
        <f t="shared" si="497"/>
        <v>D2</v>
      </c>
    </row>
    <row r="3269" spans="1:17" x14ac:dyDescent="0.25">
      <c r="A3269" s="125" t="str">
        <f t="shared" si="494"/>
        <v/>
      </c>
      <c r="B3269" s="123" t="str">
        <f t="shared" si="495"/>
        <v/>
      </c>
      <c r="C3269" s="125" t="str">
        <f t="shared" si="496"/>
        <v/>
      </c>
      <c r="D3269" s="42"/>
      <c r="E3269" s="23" t="str">
        <f>IF(D3269="","",VLOOKUP(D3269,MASTERLIST!$A:$E,3,FALSE))</f>
        <v/>
      </c>
      <c r="F3269" s="23" t="str">
        <f>IF(D3269="","",VLOOKUP(D3269,MASTERLIST!$A:$E,4,FALSE))</f>
        <v/>
      </c>
      <c r="G3269" s="23" t="str">
        <f>IF(D3269="","",VLOOKUP(D3269,MASTERLIST!$A:$E,5,FALSE))</f>
        <v/>
      </c>
      <c r="H3269" s="23" t="str">
        <f>IF(D3269="","",VLOOKUP(D3269,MASTERLIST!$A:$E,2,FALSE))</f>
        <v/>
      </c>
      <c r="I3269" s="42"/>
      <c r="J3269" s="42"/>
      <c r="K3269" s="42"/>
      <c r="L3269" s="41" t="str">
        <f t="shared" si="492"/>
        <v/>
      </c>
      <c r="M3269" s="41" t="str">
        <f t="shared" si="493"/>
        <v/>
      </c>
      <c r="N3269" s="22" t="str">
        <f t="shared" si="490"/>
        <v xml:space="preserve"> </v>
      </c>
      <c r="O3269" s="22" t="str">
        <f t="shared" si="489"/>
        <v/>
      </c>
      <c r="P3269" s="22" t="str">
        <f t="shared" si="491"/>
        <v/>
      </c>
      <c r="Q3269" s="22" t="str">
        <f t="shared" si="497"/>
        <v>D2</v>
      </c>
    </row>
    <row r="3270" spans="1:17" x14ac:dyDescent="0.25">
      <c r="A3270" s="125" t="str">
        <f t="shared" si="494"/>
        <v/>
      </c>
      <c r="B3270" s="123" t="str">
        <f t="shared" si="495"/>
        <v/>
      </c>
      <c r="C3270" s="125" t="str">
        <f t="shared" si="496"/>
        <v/>
      </c>
      <c r="D3270" s="42"/>
      <c r="E3270" s="23" t="str">
        <f>IF(D3270="","",VLOOKUP(D3270,MASTERLIST!$A:$E,3,FALSE))</f>
        <v/>
      </c>
      <c r="F3270" s="23" t="str">
        <f>IF(D3270="","",VLOOKUP(D3270,MASTERLIST!$A:$E,4,FALSE))</f>
        <v/>
      </c>
      <c r="G3270" s="23" t="str">
        <f>IF(D3270="","",VLOOKUP(D3270,MASTERLIST!$A:$E,5,FALSE))</f>
        <v/>
      </c>
      <c r="H3270" s="23" t="str">
        <f>IF(D3270="","",VLOOKUP(D3270,MASTERLIST!$A:$E,2,FALSE))</f>
        <v/>
      </c>
      <c r="I3270" s="42"/>
      <c r="J3270" s="42"/>
      <c r="K3270" s="42"/>
      <c r="L3270" s="41" t="str">
        <f t="shared" si="492"/>
        <v/>
      </c>
      <c r="M3270" s="41" t="str">
        <f t="shared" si="493"/>
        <v/>
      </c>
      <c r="N3270" s="22" t="str">
        <f t="shared" si="490"/>
        <v xml:space="preserve"> </v>
      </c>
      <c r="O3270" s="22" t="str">
        <f t="shared" si="489"/>
        <v/>
      </c>
      <c r="P3270" s="22" t="str">
        <f t="shared" si="491"/>
        <v/>
      </c>
      <c r="Q3270" s="22" t="str">
        <f t="shared" si="497"/>
        <v>D2</v>
      </c>
    </row>
    <row r="3271" spans="1:17" x14ac:dyDescent="0.25">
      <c r="A3271" s="125" t="str">
        <f t="shared" si="494"/>
        <v/>
      </c>
      <c r="B3271" s="123" t="str">
        <f t="shared" si="495"/>
        <v/>
      </c>
      <c r="C3271" s="125" t="str">
        <f t="shared" si="496"/>
        <v/>
      </c>
      <c r="D3271" s="42"/>
      <c r="E3271" s="23" t="str">
        <f>IF(D3271="","",VLOOKUP(D3271,MASTERLIST!$A:$E,3,FALSE))</f>
        <v/>
      </c>
      <c r="F3271" s="23" t="str">
        <f>IF(D3271="","",VLOOKUP(D3271,MASTERLIST!$A:$E,4,FALSE))</f>
        <v/>
      </c>
      <c r="G3271" s="23" t="str">
        <f>IF(D3271="","",VLOOKUP(D3271,MASTERLIST!$A:$E,5,FALSE))</f>
        <v/>
      </c>
      <c r="H3271" s="23" t="str">
        <f>IF(D3271="","",VLOOKUP(D3271,MASTERLIST!$A:$E,2,FALSE))</f>
        <v/>
      </c>
      <c r="I3271" s="42"/>
      <c r="J3271" s="42"/>
      <c r="K3271" s="42"/>
      <c r="L3271" s="41" t="str">
        <f t="shared" si="492"/>
        <v/>
      </c>
      <c r="M3271" s="41" t="str">
        <f t="shared" si="493"/>
        <v/>
      </c>
      <c r="N3271" s="22" t="str">
        <f t="shared" si="490"/>
        <v xml:space="preserve"> </v>
      </c>
      <c r="O3271" s="22" t="str">
        <f t="shared" si="489"/>
        <v/>
      </c>
      <c r="P3271" s="22" t="str">
        <f t="shared" si="491"/>
        <v/>
      </c>
      <c r="Q3271" s="22" t="str">
        <f t="shared" si="497"/>
        <v>D2</v>
      </c>
    </row>
    <row r="3272" spans="1:17" x14ac:dyDescent="0.25">
      <c r="A3272" s="125" t="str">
        <f t="shared" si="494"/>
        <v/>
      </c>
      <c r="B3272" s="123" t="str">
        <f t="shared" si="495"/>
        <v/>
      </c>
      <c r="C3272" s="125" t="str">
        <f t="shared" si="496"/>
        <v/>
      </c>
      <c r="D3272" s="42"/>
      <c r="E3272" s="23" t="str">
        <f>IF(D3272="","",VLOOKUP(D3272,MASTERLIST!$A:$E,3,FALSE))</f>
        <v/>
      </c>
      <c r="F3272" s="23" t="str">
        <f>IF(D3272="","",VLOOKUP(D3272,MASTERLIST!$A:$E,4,FALSE))</f>
        <v/>
      </c>
      <c r="G3272" s="23" t="str">
        <f>IF(D3272="","",VLOOKUP(D3272,MASTERLIST!$A:$E,5,FALSE))</f>
        <v/>
      </c>
      <c r="H3272" s="23" t="str">
        <f>IF(D3272="","",VLOOKUP(D3272,MASTERLIST!$A:$E,2,FALSE))</f>
        <v/>
      </c>
      <c r="I3272" s="42"/>
      <c r="J3272" s="42"/>
      <c r="K3272" s="42"/>
      <c r="L3272" s="41" t="str">
        <f t="shared" si="492"/>
        <v/>
      </c>
      <c r="M3272" s="41" t="str">
        <f t="shared" si="493"/>
        <v/>
      </c>
      <c r="N3272" s="22" t="str">
        <f t="shared" si="490"/>
        <v xml:space="preserve"> </v>
      </c>
      <c r="O3272" s="22" t="str">
        <f t="shared" si="489"/>
        <v/>
      </c>
      <c r="P3272" s="22" t="str">
        <f t="shared" si="491"/>
        <v/>
      </c>
      <c r="Q3272" s="22" t="str">
        <f t="shared" si="497"/>
        <v>D2</v>
      </c>
    </row>
    <row r="3273" spans="1:17" x14ac:dyDescent="0.25">
      <c r="A3273" s="125" t="str">
        <f t="shared" si="494"/>
        <v/>
      </c>
      <c r="B3273" s="123" t="str">
        <f t="shared" si="495"/>
        <v/>
      </c>
      <c r="C3273" s="125" t="str">
        <f t="shared" si="496"/>
        <v/>
      </c>
      <c r="D3273" s="42"/>
      <c r="E3273" s="23" t="str">
        <f>IF(D3273="","",VLOOKUP(D3273,MASTERLIST!$A:$E,3,FALSE))</f>
        <v/>
      </c>
      <c r="F3273" s="23" t="str">
        <f>IF(D3273="","",VLOOKUP(D3273,MASTERLIST!$A:$E,4,FALSE))</f>
        <v/>
      </c>
      <c r="G3273" s="23" t="str">
        <f>IF(D3273="","",VLOOKUP(D3273,MASTERLIST!$A:$E,5,FALSE))</f>
        <v/>
      </c>
      <c r="H3273" s="23" t="str">
        <f>IF(D3273="","",VLOOKUP(D3273,MASTERLIST!$A:$E,2,FALSE))</f>
        <v/>
      </c>
      <c r="I3273" s="42"/>
      <c r="J3273" s="42"/>
      <c r="K3273" s="42"/>
      <c r="L3273" s="41" t="str">
        <f t="shared" si="492"/>
        <v/>
      </c>
      <c r="M3273" s="41" t="str">
        <f t="shared" si="493"/>
        <v/>
      </c>
      <c r="N3273" s="22" t="str">
        <f t="shared" si="490"/>
        <v xml:space="preserve"> </v>
      </c>
      <c r="O3273" s="22" t="str">
        <f t="shared" si="489"/>
        <v/>
      </c>
      <c r="P3273" s="22" t="str">
        <f t="shared" si="491"/>
        <v/>
      </c>
      <c r="Q3273" s="22" t="str">
        <f t="shared" si="497"/>
        <v>D2</v>
      </c>
    </row>
    <row r="3274" spans="1:17" x14ac:dyDescent="0.25">
      <c r="A3274" s="125" t="str">
        <f t="shared" si="494"/>
        <v/>
      </c>
      <c r="B3274" s="123" t="str">
        <f t="shared" si="495"/>
        <v/>
      </c>
      <c r="C3274" s="125" t="str">
        <f t="shared" si="496"/>
        <v/>
      </c>
      <c r="D3274" s="42"/>
      <c r="E3274" s="23" t="str">
        <f>IF(D3274="","",VLOOKUP(D3274,MASTERLIST!$A:$E,3,FALSE))</f>
        <v/>
      </c>
      <c r="F3274" s="23" t="str">
        <f>IF(D3274="","",VLOOKUP(D3274,MASTERLIST!$A:$E,4,FALSE))</f>
        <v/>
      </c>
      <c r="G3274" s="23" t="str">
        <f>IF(D3274="","",VLOOKUP(D3274,MASTERLIST!$A:$E,5,FALSE))</f>
        <v/>
      </c>
      <c r="H3274" s="23" t="str">
        <f>IF(D3274="","",VLOOKUP(D3274,MASTERLIST!$A:$E,2,FALSE))</f>
        <v/>
      </c>
      <c r="I3274" s="42"/>
      <c r="J3274" s="42"/>
      <c r="K3274" s="42"/>
      <c r="L3274" s="41" t="str">
        <f t="shared" si="492"/>
        <v/>
      </c>
      <c r="M3274" s="41" t="str">
        <f t="shared" si="493"/>
        <v/>
      </c>
      <c r="N3274" s="22" t="str">
        <f t="shared" si="490"/>
        <v xml:space="preserve"> </v>
      </c>
      <c r="O3274" s="22" t="str">
        <f t="shared" si="489"/>
        <v/>
      </c>
      <c r="P3274" s="22" t="str">
        <f t="shared" si="491"/>
        <v/>
      </c>
      <c r="Q3274" s="22" t="str">
        <f t="shared" si="497"/>
        <v>D2</v>
      </c>
    </row>
    <row r="3275" spans="1:17" x14ac:dyDescent="0.25">
      <c r="A3275" s="125" t="str">
        <f t="shared" si="494"/>
        <v/>
      </c>
      <c r="B3275" s="123" t="str">
        <f t="shared" si="495"/>
        <v/>
      </c>
      <c r="C3275" s="125" t="str">
        <f t="shared" si="496"/>
        <v/>
      </c>
      <c r="D3275" s="42"/>
      <c r="E3275" s="23" t="str">
        <f>IF(D3275="","",VLOOKUP(D3275,MASTERLIST!$A:$E,3,FALSE))</f>
        <v/>
      </c>
      <c r="F3275" s="23" t="str">
        <f>IF(D3275="","",VLOOKUP(D3275,MASTERLIST!$A:$E,4,FALSE))</f>
        <v/>
      </c>
      <c r="G3275" s="23" t="str">
        <f>IF(D3275="","",VLOOKUP(D3275,MASTERLIST!$A:$E,5,FALSE))</f>
        <v/>
      </c>
      <c r="H3275" s="23" t="str">
        <f>IF(D3275="","",VLOOKUP(D3275,MASTERLIST!$A:$E,2,FALSE))</f>
        <v/>
      </c>
      <c r="I3275" s="42"/>
      <c r="J3275" s="42"/>
      <c r="K3275" s="42"/>
      <c r="L3275" s="41" t="str">
        <f t="shared" si="492"/>
        <v/>
      </c>
      <c r="M3275" s="41" t="str">
        <f t="shared" si="493"/>
        <v/>
      </c>
      <c r="N3275" s="22" t="str">
        <f t="shared" si="490"/>
        <v xml:space="preserve"> </v>
      </c>
      <c r="O3275" s="22" t="str">
        <f t="shared" si="489"/>
        <v/>
      </c>
      <c r="P3275" s="22" t="str">
        <f t="shared" si="491"/>
        <v/>
      </c>
      <c r="Q3275" s="22" t="str">
        <f t="shared" si="497"/>
        <v>D2</v>
      </c>
    </row>
    <row r="3276" spans="1:17" x14ac:dyDescent="0.25">
      <c r="A3276" s="125" t="str">
        <f t="shared" si="494"/>
        <v/>
      </c>
      <c r="B3276" s="123" t="str">
        <f t="shared" si="495"/>
        <v/>
      </c>
      <c r="C3276" s="125" t="str">
        <f t="shared" si="496"/>
        <v/>
      </c>
      <c r="D3276" s="42"/>
      <c r="E3276" s="23" t="str">
        <f>IF(D3276="","",VLOOKUP(D3276,MASTERLIST!$A:$E,3,FALSE))</f>
        <v/>
      </c>
      <c r="F3276" s="23" t="str">
        <f>IF(D3276="","",VLOOKUP(D3276,MASTERLIST!$A:$E,4,FALSE))</f>
        <v/>
      </c>
      <c r="G3276" s="23" t="str">
        <f>IF(D3276="","",VLOOKUP(D3276,MASTERLIST!$A:$E,5,FALSE))</f>
        <v/>
      </c>
      <c r="H3276" s="23" t="str">
        <f>IF(D3276="","",VLOOKUP(D3276,MASTERLIST!$A:$E,2,FALSE))</f>
        <v/>
      </c>
      <c r="I3276" s="42"/>
      <c r="J3276" s="42"/>
      <c r="K3276" s="42"/>
      <c r="L3276" s="41" t="str">
        <f t="shared" si="492"/>
        <v/>
      </c>
      <c r="M3276" s="41" t="str">
        <f t="shared" si="493"/>
        <v/>
      </c>
      <c r="N3276" s="22" t="str">
        <f t="shared" si="490"/>
        <v xml:space="preserve"> </v>
      </c>
      <c r="O3276" s="22" t="str">
        <f t="shared" si="489"/>
        <v/>
      </c>
      <c r="P3276" s="22" t="str">
        <f t="shared" si="491"/>
        <v/>
      </c>
      <c r="Q3276" s="22" t="str">
        <f t="shared" si="497"/>
        <v>D2</v>
      </c>
    </row>
    <row r="3277" spans="1:17" x14ac:dyDescent="0.25">
      <c r="A3277" s="125" t="str">
        <f t="shared" si="494"/>
        <v/>
      </c>
      <c r="B3277" s="123" t="str">
        <f t="shared" si="495"/>
        <v/>
      </c>
      <c r="C3277" s="125" t="str">
        <f t="shared" si="496"/>
        <v/>
      </c>
      <c r="D3277" s="42"/>
      <c r="E3277" s="23" t="str">
        <f>IF(D3277="","",VLOOKUP(D3277,MASTERLIST!$A:$E,3,FALSE))</f>
        <v/>
      </c>
      <c r="F3277" s="23" t="str">
        <f>IF(D3277="","",VLOOKUP(D3277,MASTERLIST!$A:$E,4,FALSE))</f>
        <v/>
      </c>
      <c r="G3277" s="23" t="str">
        <f>IF(D3277="","",VLOOKUP(D3277,MASTERLIST!$A:$E,5,FALSE))</f>
        <v/>
      </c>
      <c r="H3277" s="23" t="str">
        <f>IF(D3277="","",VLOOKUP(D3277,MASTERLIST!$A:$E,2,FALSE))</f>
        <v/>
      </c>
      <c r="I3277" s="42"/>
      <c r="J3277" s="42"/>
      <c r="K3277" s="42"/>
      <c r="L3277" s="41" t="str">
        <f t="shared" si="492"/>
        <v/>
      </c>
      <c r="M3277" s="41" t="str">
        <f t="shared" si="493"/>
        <v/>
      </c>
      <c r="N3277" s="22" t="str">
        <f t="shared" si="490"/>
        <v xml:space="preserve"> </v>
      </c>
      <c r="O3277" s="22" t="str">
        <f t="shared" si="489"/>
        <v/>
      </c>
      <c r="P3277" s="22" t="str">
        <f t="shared" si="491"/>
        <v/>
      </c>
      <c r="Q3277" s="22" t="str">
        <f t="shared" si="497"/>
        <v>D2</v>
      </c>
    </row>
    <row r="3278" spans="1:17" x14ac:dyDescent="0.25">
      <c r="A3278" s="125" t="str">
        <f t="shared" si="494"/>
        <v/>
      </c>
      <c r="B3278" s="123" t="str">
        <f t="shared" si="495"/>
        <v/>
      </c>
      <c r="C3278" s="125" t="str">
        <f t="shared" si="496"/>
        <v/>
      </c>
      <c r="D3278" s="42"/>
      <c r="E3278" s="23" t="str">
        <f>IF(D3278="","",VLOOKUP(D3278,MASTERLIST!$A:$E,3,FALSE))</f>
        <v/>
      </c>
      <c r="F3278" s="23" t="str">
        <f>IF(D3278="","",VLOOKUP(D3278,MASTERLIST!$A:$E,4,FALSE))</f>
        <v/>
      </c>
      <c r="G3278" s="23" t="str">
        <f>IF(D3278="","",VLOOKUP(D3278,MASTERLIST!$A:$E,5,FALSE))</f>
        <v/>
      </c>
      <c r="H3278" s="23" t="str">
        <f>IF(D3278="","",VLOOKUP(D3278,MASTERLIST!$A:$E,2,FALSE))</f>
        <v/>
      </c>
      <c r="I3278" s="42"/>
      <c r="J3278" s="42"/>
      <c r="K3278" s="42"/>
      <c r="L3278" s="41" t="str">
        <f t="shared" si="492"/>
        <v/>
      </c>
      <c r="M3278" s="41" t="str">
        <f t="shared" si="493"/>
        <v/>
      </c>
      <c r="N3278" s="22" t="str">
        <f t="shared" si="490"/>
        <v xml:space="preserve"> </v>
      </c>
      <c r="O3278" s="22" t="str">
        <f t="shared" si="489"/>
        <v/>
      </c>
      <c r="P3278" s="22" t="str">
        <f t="shared" si="491"/>
        <v/>
      </c>
      <c r="Q3278" s="22" t="str">
        <f t="shared" si="497"/>
        <v>D2</v>
      </c>
    </row>
    <row r="3279" spans="1:17" x14ac:dyDescent="0.25">
      <c r="A3279" s="125" t="str">
        <f t="shared" si="494"/>
        <v/>
      </c>
      <c r="B3279" s="123" t="str">
        <f t="shared" si="495"/>
        <v/>
      </c>
      <c r="C3279" s="125" t="str">
        <f t="shared" si="496"/>
        <v/>
      </c>
      <c r="D3279" s="42"/>
      <c r="E3279" s="23" t="str">
        <f>IF(D3279="","",VLOOKUP(D3279,MASTERLIST!$A:$E,3,FALSE))</f>
        <v/>
      </c>
      <c r="F3279" s="23" t="str">
        <f>IF(D3279="","",VLOOKUP(D3279,MASTERLIST!$A:$E,4,FALSE))</f>
        <v/>
      </c>
      <c r="G3279" s="23" t="str">
        <f>IF(D3279="","",VLOOKUP(D3279,MASTERLIST!$A:$E,5,FALSE))</f>
        <v/>
      </c>
      <c r="H3279" s="23" t="str">
        <f>IF(D3279="","",VLOOKUP(D3279,MASTERLIST!$A:$E,2,FALSE))</f>
        <v/>
      </c>
      <c r="I3279" s="42"/>
      <c r="J3279" s="42"/>
      <c r="K3279" s="42"/>
      <c r="L3279" s="41" t="str">
        <f t="shared" si="492"/>
        <v/>
      </c>
      <c r="M3279" s="41" t="str">
        <f t="shared" si="493"/>
        <v/>
      </c>
      <c r="N3279" s="22" t="str">
        <f t="shared" si="490"/>
        <v xml:space="preserve"> </v>
      </c>
      <c r="O3279" s="22" t="str">
        <f t="shared" si="489"/>
        <v/>
      </c>
      <c r="P3279" s="22" t="str">
        <f t="shared" si="491"/>
        <v/>
      </c>
      <c r="Q3279" s="22" t="str">
        <f t="shared" si="497"/>
        <v>D2</v>
      </c>
    </row>
    <row r="3280" spans="1:17" x14ac:dyDescent="0.25">
      <c r="A3280" s="125" t="str">
        <f t="shared" si="494"/>
        <v/>
      </c>
      <c r="B3280" s="123" t="str">
        <f t="shared" si="495"/>
        <v/>
      </c>
      <c r="C3280" s="125" t="str">
        <f t="shared" si="496"/>
        <v/>
      </c>
      <c r="D3280" s="42"/>
      <c r="E3280" s="23" t="str">
        <f>IF(D3280="","",VLOOKUP(D3280,MASTERLIST!$A:$E,3,FALSE))</f>
        <v/>
      </c>
      <c r="F3280" s="23" t="str">
        <f>IF(D3280="","",VLOOKUP(D3280,MASTERLIST!$A:$E,4,FALSE))</f>
        <v/>
      </c>
      <c r="G3280" s="23" t="str">
        <f>IF(D3280="","",VLOOKUP(D3280,MASTERLIST!$A:$E,5,FALSE))</f>
        <v/>
      </c>
      <c r="H3280" s="23" t="str">
        <f>IF(D3280="","",VLOOKUP(D3280,MASTERLIST!$A:$E,2,FALSE))</f>
        <v/>
      </c>
      <c r="I3280" s="42"/>
      <c r="J3280" s="42"/>
      <c r="K3280" s="42"/>
      <c r="L3280" s="41" t="str">
        <f t="shared" si="492"/>
        <v/>
      </c>
      <c r="M3280" s="41" t="str">
        <f t="shared" si="493"/>
        <v/>
      </c>
      <c r="N3280" s="22" t="str">
        <f t="shared" si="490"/>
        <v xml:space="preserve"> </v>
      </c>
      <c r="O3280" s="22" t="str">
        <f t="shared" si="489"/>
        <v/>
      </c>
      <c r="P3280" s="22" t="str">
        <f t="shared" si="491"/>
        <v/>
      </c>
      <c r="Q3280" s="22" t="str">
        <f t="shared" si="497"/>
        <v>D2</v>
      </c>
    </row>
    <row r="3281" spans="1:17" x14ac:dyDescent="0.25">
      <c r="A3281" s="125" t="str">
        <f t="shared" si="494"/>
        <v/>
      </c>
      <c r="B3281" s="123" t="str">
        <f t="shared" si="495"/>
        <v/>
      </c>
      <c r="C3281" s="125" t="str">
        <f t="shared" si="496"/>
        <v/>
      </c>
      <c r="D3281" s="42"/>
      <c r="E3281" s="23" t="str">
        <f>IF(D3281="","",VLOOKUP(D3281,MASTERLIST!$A:$E,3,FALSE))</f>
        <v/>
      </c>
      <c r="F3281" s="23" t="str">
        <f>IF(D3281="","",VLOOKUP(D3281,MASTERLIST!$A:$E,4,FALSE))</f>
        <v/>
      </c>
      <c r="G3281" s="23" t="str">
        <f>IF(D3281="","",VLOOKUP(D3281,MASTERLIST!$A:$E,5,FALSE))</f>
        <v/>
      </c>
      <c r="H3281" s="23" t="str">
        <f>IF(D3281="","",VLOOKUP(D3281,MASTERLIST!$A:$E,2,FALSE))</f>
        <v/>
      </c>
      <c r="I3281" s="42"/>
      <c r="J3281" s="42"/>
      <c r="K3281" s="42"/>
      <c r="L3281" s="41" t="str">
        <f t="shared" si="492"/>
        <v/>
      </c>
      <c r="M3281" s="41" t="str">
        <f t="shared" si="493"/>
        <v/>
      </c>
      <c r="N3281" s="22" t="str">
        <f t="shared" si="490"/>
        <v xml:space="preserve"> </v>
      </c>
      <c r="O3281" s="22" t="str">
        <f t="shared" si="489"/>
        <v/>
      </c>
      <c r="P3281" s="22" t="str">
        <f t="shared" si="491"/>
        <v/>
      </c>
      <c r="Q3281" s="22" t="str">
        <f t="shared" si="497"/>
        <v>D2</v>
      </c>
    </row>
    <row r="3282" spans="1:17" x14ac:dyDescent="0.25">
      <c r="A3282" s="125" t="str">
        <f t="shared" si="494"/>
        <v/>
      </c>
      <c r="B3282" s="123" t="str">
        <f t="shared" si="495"/>
        <v/>
      </c>
      <c r="C3282" s="125" t="str">
        <f t="shared" si="496"/>
        <v/>
      </c>
      <c r="D3282" s="42"/>
      <c r="E3282" s="23" t="str">
        <f>IF(D3282="","",VLOOKUP(D3282,MASTERLIST!$A:$E,3,FALSE))</f>
        <v/>
      </c>
      <c r="F3282" s="23" t="str">
        <f>IF(D3282="","",VLOOKUP(D3282,MASTERLIST!$A:$E,4,FALSE))</f>
        <v/>
      </c>
      <c r="G3282" s="23" t="str">
        <f>IF(D3282="","",VLOOKUP(D3282,MASTERLIST!$A:$E,5,FALSE))</f>
        <v/>
      </c>
      <c r="H3282" s="23" t="str">
        <f>IF(D3282="","",VLOOKUP(D3282,MASTERLIST!$A:$E,2,FALSE))</f>
        <v/>
      </c>
      <c r="I3282" s="42"/>
      <c r="J3282" s="42"/>
      <c r="K3282" s="42"/>
      <c r="L3282" s="41" t="str">
        <f t="shared" si="492"/>
        <v/>
      </c>
      <c r="M3282" s="41" t="str">
        <f t="shared" si="493"/>
        <v/>
      </c>
      <c r="N3282" s="22" t="str">
        <f t="shared" si="490"/>
        <v xml:space="preserve"> </v>
      </c>
      <c r="O3282" s="22" t="str">
        <f t="shared" si="489"/>
        <v/>
      </c>
      <c r="P3282" s="22" t="str">
        <f t="shared" si="491"/>
        <v/>
      </c>
      <c r="Q3282" s="22" t="str">
        <f t="shared" si="497"/>
        <v>D2</v>
      </c>
    </row>
    <row r="3283" spans="1:17" x14ac:dyDescent="0.25">
      <c r="A3283" s="125" t="str">
        <f t="shared" si="494"/>
        <v/>
      </c>
      <c r="B3283" s="123" t="str">
        <f t="shared" si="495"/>
        <v/>
      </c>
      <c r="C3283" s="125" t="str">
        <f t="shared" si="496"/>
        <v/>
      </c>
      <c r="D3283" s="42"/>
      <c r="E3283" s="23" t="str">
        <f>IF(D3283="","",VLOOKUP(D3283,MASTERLIST!$A:$E,3,FALSE))</f>
        <v/>
      </c>
      <c r="F3283" s="23" t="str">
        <f>IF(D3283="","",VLOOKUP(D3283,MASTERLIST!$A:$E,4,FALSE))</f>
        <v/>
      </c>
      <c r="G3283" s="23" t="str">
        <f>IF(D3283="","",VLOOKUP(D3283,MASTERLIST!$A:$E,5,FALSE))</f>
        <v/>
      </c>
      <c r="H3283" s="23" t="str">
        <f>IF(D3283="","",VLOOKUP(D3283,MASTERLIST!$A:$E,2,FALSE))</f>
        <v/>
      </c>
      <c r="I3283" s="42"/>
      <c r="J3283" s="42"/>
      <c r="K3283" s="42"/>
      <c r="L3283" s="41" t="str">
        <f t="shared" si="492"/>
        <v/>
      </c>
      <c r="M3283" s="41" t="str">
        <f t="shared" si="493"/>
        <v/>
      </c>
      <c r="N3283" s="22" t="str">
        <f t="shared" si="490"/>
        <v xml:space="preserve"> </v>
      </c>
      <c r="O3283" s="22" t="str">
        <f t="shared" ref="O3283:O3346" si="498">IFERROR(VLOOKUP(G3283,$R$2:$S$15,2,),"")</f>
        <v/>
      </c>
      <c r="P3283" s="22" t="str">
        <f t="shared" si="491"/>
        <v/>
      </c>
      <c r="Q3283" s="22" t="str">
        <f t="shared" si="497"/>
        <v>D2</v>
      </c>
    </row>
    <row r="3284" spans="1:17" x14ac:dyDescent="0.25">
      <c r="A3284" s="125" t="str">
        <f t="shared" si="494"/>
        <v/>
      </c>
      <c r="B3284" s="123" t="str">
        <f t="shared" si="495"/>
        <v/>
      </c>
      <c r="C3284" s="125" t="str">
        <f t="shared" si="496"/>
        <v/>
      </c>
      <c r="D3284" s="42"/>
      <c r="E3284" s="23" t="str">
        <f>IF(D3284="","",VLOOKUP(D3284,MASTERLIST!$A:$E,3,FALSE))</f>
        <v/>
      </c>
      <c r="F3284" s="23" t="str">
        <f>IF(D3284="","",VLOOKUP(D3284,MASTERLIST!$A:$E,4,FALSE))</f>
        <v/>
      </c>
      <c r="G3284" s="23" t="str">
        <f>IF(D3284="","",VLOOKUP(D3284,MASTERLIST!$A:$E,5,FALSE))</f>
        <v/>
      </c>
      <c r="H3284" s="23" t="str">
        <f>IF(D3284="","",VLOOKUP(D3284,MASTERLIST!$A:$E,2,FALSE))</f>
        <v/>
      </c>
      <c r="I3284" s="42"/>
      <c r="J3284" s="42"/>
      <c r="K3284" s="42"/>
      <c r="L3284" s="41" t="str">
        <f t="shared" si="492"/>
        <v/>
      </c>
      <c r="M3284" s="41" t="str">
        <f t="shared" si="493"/>
        <v/>
      </c>
      <c r="N3284" s="22" t="str">
        <f t="shared" si="490"/>
        <v xml:space="preserve"> </v>
      </c>
      <c r="O3284" s="22" t="str">
        <f t="shared" si="498"/>
        <v/>
      </c>
      <c r="P3284" s="22" t="str">
        <f t="shared" si="491"/>
        <v/>
      </c>
      <c r="Q3284" s="22" t="str">
        <f t="shared" si="497"/>
        <v>D2</v>
      </c>
    </row>
    <row r="3285" spans="1:17" x14ac:dyDescent="0.25">
      <c r="A3285" s="125" t="str">
        <f t="shared" si="494"/>
        <v/>
      </c>
      <c r="B3285" s="123" t="str">
        <f t="shared" si="495"/>
        <v/>
      </c>
      <c r="C3285" s="125" t="str">
        <f t="shared" si="496"/>
        <v/>
      </c>
      <c r="D3285" s="42"/>
      <c r="E3285" s="23" t="str">
        <f>IF(D3285="","",VLOOKUP(D3285,MASTERLIST!$A:$E,3,FALSE))</f>
        <v/>
      </c>
      <c r="F3285" s="23" t="str">
        <f>IF(D3285="","",VLOOKUP(D3285,MASTERLIST!$A:$E,4,FALSE))</f>
        <v/>
      </c>
      <c r="G3285" s="23" t="str">
        <f>IF(D3285="","",VLOOKUP(D3285,MASTERLIST!$A:$E,5,FALSE))</f>
        <v/>
      </c>
      <c r="H3285" s="23" t="str">
        <f>IF(D3285="","",VLOOKUP(D3285,MASTERLIST!$A:$E,2,FALSE))</f>
        <v/>
      </c>
      <c r="I3285" s="42"/>
      <c r="J3285" s="42"/>
      <c r="K3285" s="42"/>
      <c r="L3285" s="41" t="str">
        <f t="shared" si="492"/>
        <v/>
      </c>
      <c r="M3285" s="41" t="str">
        <f t="shared" si="493"/>
        <v/>
      </c>
      <c r="N3285" s="22" t="str">
        <f t="shared" si="490"/>
        <v xml:space="preserve"> </v>
      </c>
      <c r="O3285" s="22" t="str">
        <f t="shared" si="498"/>
        <v/>
      </c>
      <c r="P3285" s="22" t="str">
        <f t="shared" si="491"/>
        <v/>
      </c>
      <c r="Q3285" s="22" t="str">
        <f t="shared" si="497"/>
        <v>D2</v>
      </c>
    </row>
    <row r="3286" spans="1:17" x14ac:dyDescent="0.25">
      <c r="A3286" s="125" t="str">
        <f t="shared" si="494"/>
        <v/>
      </c>
      <c r="B3286" s="123" t="str">
        <f t="shared" si="495"/>
        <v/>
      </c>
      <c r="C3286" s="125" t="str">
        <f t="shared" si="496"/>
        <v/>
      </c>
      <c r="D3286" s="42"/>
      <c r="E3286" s="23" t="str">
        <f>IF(D3286="","",VLOOKUP(D3286,MASTERLIST!$A:$E,3,FALSE))</f>
        <v/>
      </c>
      <c r="F3286" s="23" t="str">
        <f>IF(D3286="","",VLOOKUP(D3286,MASTERLIST!$A:$E,4,FALSE))</f>
        <v/>
      </c>
      <c r="G3286" s="23" t="str">
        <f>IF(D3286="","",VLOOKUP(D3286,MASTERLIST!$A:$E,5,FALSE))</f>
        <v/>
      </c>
      <c r="H3286" s="23" t="str">
        <f>IF(D3286="","",VLOOKUP(D3286,MASTERLIST!$A:$E,2,FALSE))</f>
        <v/>
      </c>
      <c r="I3286" s="42"/>
      <c r="J3286" s="42"/>
      <c r="K3286" s="42"/>
      <c r="L3286" s="41" t="str">
        <f t="shared" si="492"/>
        <v/>
      </c>
      <c r="M3286" s="41" t="str">
        <f t="shared" si="493"/>
        <v/>
      </c>
      <c r="N3286" s="22" t="str">
        <f t="shared" si="490"/>
        <v xml:space="preserve"> </v>
      </c>
      <c r="O3286" s="22" t="str">
        <f t="shared" si="498"/>
        <v/>
      </c>
      <c r="P3286" s="22" t="str">
        <f t="shared" si="491"/>
        <v/>
      </c>
      <c r="Q3286" s="22" t="str">
        <f t="shared" si="497"/>
        <v>D2</v>
      </c>
    </row>
    <row r="3287" spans="1:17" x14ac:dyDescent="0.25">
      <c r="A3287" s="125" t="str">
        <f t="shared" si="494"/>
        <v/>
      </c>
      <c r="B3287" s="123" t="str">
        <f t="shared" si="495"/>
        <v/>
      </c>
      <c r="C3287" s="125" t="str">
        <f t="shared" si="496"/>
        <v/>
      </c>
      <c r="D3287" s="42"/>
      <c r="E3287" s="23" t="str">
        <f>IF(D3287="","",VLOOKUP(D3287,MASTERLIST!$A:$E,3,FALSE))</f>
        <v/>
      </c>
      <c r="F3287" s="23" t="str">
        <f>IF(D3287="","",VLOOKUP(D3287,MASTERLIST!$A:$E,4,FALSE))</f>
        <v/>
      </c>
      <c r="G3287" s="23" t="str">
        <f>IF(D3287="","",VLOOKUP(D3287,MASTERLIST!$A:$E,5,FALSE))</f>
        <v/>
      </c>
      <c r="H3287" s="23" t="str">
        <f>IF(D3287="","",VLOOKUP(D3287,MASTERLIST!$A:$E,2,FALSE))</f>
        <v/>
      </c>
      <c r="I3287" s="42"/>
      <c r="J3287" s="42"/>
      <c r="K3287" s="42"/>
      <c r="L3287" s="41" t="str">
        <f t="shared" si="492"/>
        <v/>
      </c>
      <c r="M3287" s="41" t="str">
        <f t="shared" si="493"/>
        <v/>
      </c>
      <c r="N3287" s="22" t="str">
        <f t="shared" si="490"/>
        <v xml:space="preserve"> </v>
      </c>
      <c r="O3287" s="22" t="str">
        <f t="shared" si="498"/>
        <v/>
      </c>
      <c r="P3287" s="22" t="str">
        <f t="shared" si="491"/>
        <v/>
      </c>
      <c r="Q3287" s="22" t="str">
        <f t="shared" si="497"/>
        <v>D2</v>
      </c>
    </row>
    <row r="3288" spans="1:17" x14ac:dyDescent="0.25">
      <c r="A3288" s="125" t="str">
        <f t="shared" si="494"/>
        <v/>
      </c>
      <c r="B3288" s="123" t="str">
        <f t="shared" si="495"/>
        <v/>
      </c>
      <c r="C3288" s="125" t="str">
        <f t="shared" si="496"/>
        <v/>
      </c>
      <c r="D3288" s="42"/>
      <c r="E3288" s="23" t="str">
        <f>IF(D3288="","",VLOOKUP(D3288,MASTERLIST!$A:$E,3,FALSE))</f>
        <v/>
      </c>
      <c r="F3288" s="23" t="str">
        <f>IF(D3288="","",VLOOKUP(D3288,MASTERLIST!$A:$E,4,FALSE))</f>
        <v/>
      </c>
      <c r="G3288" s="23" t="str">
        <f>IF(D3288="","",VLOOKUP(D3288,MASTERLIST!$A:$E,5,FALSE))</f>
        <v/>
      </c>
      <c r="H3288" s="23" t="str">
        <f>IF(D3288="","",VLOOKUP(D3288,MASTERLIST!$A:$E,2,FALSE))</f>
        <v/>
      </c>
      <c r="I3288" s="42"/>
      <c r="J3288" s="42"/>
      <c r="K3288" s="42"/>
      <c r="L3288" s="41" t="str">
        <f t="shared" si="492"/>
        <v/>
      </c>
      <c r="M3288" s="41" t="str">
        <f t="shared" si="493"/>
        <v/>
      </c>
      <c r="N3288" s="22" t="str">
        <f t="shared" si="490"/>
        <v xml:space="preserve"> </v>
      </c>
      <c r="O3288" s="22" t="str">
        <f t="shared" si="498"/>
        <v/>
      </c>
      <c r="P3288" s="22" t="str">
        <f t="shared" si="491"/>
        <v/>
      </c>
      <c r="Q3288" s="22" t="str">
        <f t="shared" si="497"/>
        <v>D2</v>
      </c>
    </row>
    <row r="3289" spans="1:17" x14ac:dyDescent="0.25">
      <c r="A3289" s="125" t="str">
        <f t="shared" si="494"/>
        <v/>
      </c>
      <c r="B3289" s="123" t="str">
        <f t="shared" si="495"/>
        <v/>
      </c>
      <c r="C3289" s="125" t="str">
        <f t="shared" si="496"/>
        <v/>
      </c>
      <c r="D3289" s="42"/>
      <c r="E3289" s="23" t="str">
        <f>IF(D3289="","",VLOOKUP(D3289,MASTERLIST!$A:$E,3,FALSE))</f>
        <v/>
      </c>
      <c r="F3289" s="23" t="str">
        <f>IF(D3289="","",VLOOKUP(D3289,MASTERLIST!$A:$E,4,FALSE))</f>
        <v/>
      </c>
      <c r="G3289" s="23" t="str">
        <f>IF(D3289="","",VLOOKUP(D3289,MASTERLIST!$A:$E,5,FALSE))</f>
        <v/>
      </c>
      <c r="H3289" s="23" t="str">
        <f>IF(D3289="","",VLOOKUP(D3289,MASTERLIST!$A:$E,2,FALSE))</f>
        <v/>
      </c>
      <c r="I3289" s="42"/>
      <c r="J3289" s="42"/>
      <c r="K3289" s="42"/>
      <c r="L3289" s="41" t="str">
        <f t="shared" si="492"/>
        <v/>
      </c>
      <c r="M3289" s="41" t="str">
        <f t="shared" si="493"/>
        <v/>
      </c>
      <c r="N3289" s="22" t="str">
        <f t="shared" si="490"/>
        <v xml:space="preserve"> </v>
      </c>
      <c r="O3289" s="22" t="str">
        <f t="shared" si="498"/>
        <v/>
      </c>
      <c r="P3289" s="22" t="str">
        <f t="shared" si="491"/>
        <v/>
      </c>
      <c r="Q3289" s="22" t="str">
        <f t="shared" si="497"/>
        <v>D2</v>
      </c>
    </row>
    <row r="3290" spans="1:17" x14ac:dyDescent="0.25">
      <c r="A3290" s="125" t="str">
        <f t="shared" si="494"/>
        <v/>
      </c>
      <c r="B3290" s="123" t="str">
        <f t="shared" si="495"/>
        <v/>
      </c>
      <c r="C3290" s="125" t="str">
        <f t="shared" si="496"/>
        <v/>
      </c>
      <c r="D3290" s="42"/>
      <c r="E3290" s="23" t="str">
        <f>IF(D3290="","",VLOOKUP(D3290,MASTERLIST!$A:$E,3,FALSE))</f>
        <v/>
      </c>
      <c r="F3290" s="23" t="str">
        <f>IF(D3290="","",VLOOKUP(D3290,MASTERLIST!$A:$E,4,FALSE))</f>
        <v/>
      </c>
      <c r="G3290" s="23" t="str">
        <f>IF(D3290="","",VLOOKUP(D3290,MASTERLIST!$A:$E,5,FALSE))</f>
        <v/>
      </c>
      <c r="H3290" s="23" t="str">
        <f>IF(D3290="","",VLOOKUP(D3290,MASTERLIST!$A:$E,2,FALSE))</f>
        <v/>
      </c>
      <c r="I3290" s="42"/>
      <c r="J3290" s="42"/>
      <c r="K3290" s="42"/>
      <c r="L3290" s="41" t="str">
        <f t="shared" si="492"/>
        <v/>
      </c>
      <c r="M3290" s="41" t="str">
        <f t="shared" si="493"/>
        <v/>
      </c>
      <c r="N3290" s="22" t="str">
        <f t="shared" ref="N3290:N3353" si="499">CONCATENATE(E3290," ",F3290)</f>
        <v xml:space="preserve"> </v>
      </c>
      <c r="O3290" s="22" t="str">
        <f t="shared" si="498"/>
        <v/>
      </c>
      <c r="P3290" s="22" t="str">
        <f t="shared" ref="P3290:P3353" si="500">IF(I3290="",IF(J3290="","",$J$1),$I$1)</f>
        <v/>
      </c>
      <c r="Q3290" s="22" t="str">
        <f t="shared" si="497"/>
        <v>D2</v>
      </c>
    </row>
    <row r="3291" spans="1:17" x14ac:dyDescent="0.25">
      <c r="A3291" s="125" t="str">
        <f t="shared" si="494"/>
        <v/>
      </c>
      <c r="B3291" s="123" t="str">
        <f t="shared" si="495"/>
        <v/>
      </c>
      <c r="C3291" s="125" t="str">
        <f t="shared" si="496"/>
        <v/>
      </c>
      <c r="D3291" s="42"/>
      <c r="E3291" s="23" t="str">
        <f>IF(D3291="","",VLOOKUP(D3291,MASTERLIST!$A:$E,3,FALSE))</f>
        <v/>
      </c>
      <c r="F3291" s="23" t="str">
        <f>IF(D3291="","",VLOOKUP(D3291,MASTERLIST!$A:$E,4,FALSE))</f>
        <v/>
      </c>
      <c r="G3291" s="23" t="str">
        <f>IF(D3291="","",VLOOKUP(D3291,MASTERLIST!$A:$E,5,FALSE))</f>
        <v/>
      </c>
      <c r="H3291" s="23" t="str">
        <f>IF(D3291="","",VLOOKUP(D3291,MASTERLIST!$A:$E,2,FALSE))</f>
        <v/>
      </c>
      <c r="I3291" s="42"/>
      <c r="J3291" s="42"/>
      <c r="K3291" s="42"/>
      <c r="L3291" s="41" t="str">
        <f t="shared" si="492"/>
        <v/>
      </c>
      <c r="M3291" s="41" t="str">
        <f t="shared" si="493"/>
        <v/>
      </c>
      <c r="N3291" s="22" t="str">
        <f t="shared" si="499"/>
        <v xml:space="preserve"> </v>
      </c>
      <c r="O3291" s="22" t="str">
        <f t="shared" si="498"/>
        <v/>
      </c>
      <c r="P3291" s="22" t="str">
        <f t="shared" si="500"/>
        <v/>
      </c>
      <c r="Q3291" s="22" t="str">
        <f t="shared" si="497"/>
        <v>D2</v>
      </c>
    </row>
    <row r="3292" spans="1:17" x14ac:dyDescent="0.25">
      <c r="A3292" s="125" t="str">
        <f t="shared" si="494"/>
        <v/>
      </c>
      <c r="B3292" s="123" t="str">
        <f t="shared" si="495"/>
        <v/>
      </c>
      <c r="C3292" s="125" t="str">
        <f t="shared" si="496"/>
        <v/>
      </c>
      <c r="D3292" s="42"/>
      <c r="E3292" s="23" t="str">
        <f>IF(D3292="","",VLOOKUP(D3292,MASTERLIST!$A:$E,3,FALSE))</f>
        <v/>
      </c>
      <c r="F3292" s="23" t="str">
        <f>IF(D3292="","",VLOOKUP(D3292,MASTERLIST!$A:$E,4,FALSE))</f>
        <v/>
      </c>
      <c r="G3292" s="23" t="str">
        <f>IF(D3292="","",VLOOKUP(D3292,MASTERLIST!$A:$E,5,FALSE))</f>
        <v/>
      </c>
      <c r="H3292" s="23" t="str">
        <f>IF(D3292="","",VLOOKUP(D3292,MASTERLIST!$A:$E,2,FALSE))</f>
        <v/>
      </c>
      <c r="I3292" s="42"/>
      <c r="J3292" s="42"/>
      <c r="K3292" s="42"/>
      <c r="L3292" s="41" t="str">
        <f t="shared" si="492"/>
        <v/>
      </c>
      <c r="M3292" s="41" t="str">
        <f t="shared" si="493"/>
        <v/>
      </c>
      <c r="N3292" s="22" t="str">
        <f t="shared" si="499"/>
        <v xml:space="preserve"> </v>
      </c>
      <c r="O3292" s="22" t="str">
        <f t="shared" si="498"/>
        <v/>
      </c>
      <c r="P3292" s="22" t="str">
        <f t="shared" si="500"/>
        <v/>
      </c>
      <c r="Q3292" s="22" t="str">
        <f t="shared" si="497"/>
        <v>D2</v>
      </c>
    </row>
    <row r="3293" spans="1:17" x14ac:dyDescent="0.25">
      <c r="A3293" s="125" t="str">
        <f t="shared" si="494"/>
        <v/>
      </c>
      <c r="B3293" s="123" t="str">
        <f t="shared" si="495"/>
        <v/>
      </c>
      <c r="C3293" s="125" t="str">
        <f t="shared" si="496"/>
        <v/>
      </c>
      <c r="D3293" s="42"/>
      <c r="E3293" s="23" t="str">
        <f>IF(D3293="","",VLOOKUP(D3293,MASTERLIST!$A:$E,3,FALSE))</f>
        <v/>
      </c>
      <c r="F3293" s="23" t="str">
        <f>IF(D3293="","",VLOOKUP(D3293,MASTERLIST!$A:$E,4,FALSE))</f>
        <v/>
      </c>
      <c r="G3293" s="23" t="str">
        <f>IF(D3293="","",VLOOKUP(D3293,MASTERLIST!$A:$E,5,FALSE))</f>
        <v/>
      </c>
      <c r="H3293" s="23" t="str">
        <f>IF(D3293="","",VLOOKUP(D3293,MASTERLIST!$A:$E,2,FALSE))</f>
        <v/>
      </c>
      <c r="I3293" s="42"/>
      <c r="J3293" s="42"/>
      <c r="K3293" s="42"/>
      <c r="L3293" s="41" t="str">
        <f t="shared" ref="L3293:L3356" si="501">IF(K3293="","",IF(I3293="",ROUND(HLOOKUP(J3293,kgList,K3293,FALSE),1),ROUND(HLOOKUP(I3293,kgList,K3293,FALSE),1)))</f>
        <v/>
      </c>
      <c r="M3293" s="41" t="str">
        <f t="shared" ref="M3293:M3356" si="502">IF(L3293="","",IF(COUNTA(I3293:J3293)&gt;1,"Edible or Inedible",IF(COUNTA(I3293)=1,L3293*1,IF(COUNTA(J3293)=1,L3293*1,"ERROR"))))</f>
        <v/>
      </c>
      <c r="N3293" s="22" t="str">
        <f t="shared" si="499"/>
        <v xml:space="preserve"> </v>
      </c>
      <c r="O3293" s="22" t="str">
        <f t="shared" si="498"/>
        <v/>
      </c>
      <c r="P3293" s="22" t="str">
        <f t="shared" si="500"/>
        <v/>
      </c>
      <c r="Q3293" s="22" t="str">
        <f t="shared" si="497"/>
        <v>D2</v>
      </c>
    </row>
    <row r="3294" spans="1:17" x14ac:dyDescent="0.25">
      <c r="A3294" s="125" t="str">
        <f t="shared" si="494"/>
        <v/>
      </c>
      <c r="B3294" s="123" t="str">
        <f t="shared" si="495"/>
        <v/>
      </c>
      <c r="C3294" s="125" t="str">
        <f t="shared" si="496"/>
        <v/>
      </c>
      <c r="D3294" s="42"/>
      <c r="E3294" s="23" t="str">
        <f>IF(D3294="","",VLOOKUP(D3294,MASTERLIST!$A:$E,3,FALSE))</f>
        <v/>
      </c>
      <c r="F3294" s="23" t="str">
        <f>IF(D3294="","",VLOOKUP(D3294,MASTERLIST!$A:$E,4,FALSE))</f>
        <v/>
      </c>
      <c r="G3294" s="23" t="str">
        <f>IF(D3294="","",VLOOKUP(D3294,MASTERLIST!$A:$E,5,FALSE))</f>
        <v/>
      </c>
      <c r="H3294" s="23" t="str">
        <f>IF(D3294="","",VLOOKUP(D3294,MASTERLIST!$A:$E,2,FALSE))</f>
        <v/>
      </c>
      <c r="I3294" s="42"/>
      <c r="J3294" s="42"/>
      <c r="K3294" s="42"/>
      <c r="L3294" s="41" t="str">
        <f t="shared" si="501"/>
        <v/>
      </c>
      <c r="M3294" s="41" t="str">
        <f t="shared" si="502"/>
        <v/>
      </c>
      <c r="N3294" s="22" t="str">
        <f t="shared" si="499"/>
        <v xml:space="preserve"> </v>
      </c>
      <c r="O3294" s="22" t="str">
        <f t="shared" si="498"/>
        <v/>
      </c>
      <c r="P3294" s="22" t="str">
        <f t="shared" si="500"/>
        <v/>
      </c>
      <c r="Q3294" s="22" t="str">
        <f t="shared" si="497"/>
        <v>D2</v>
      </c>
    </row>
    <row r="3295" spans="1:17" x14ac:dyDescent="0.25">
      <c r="A3295" s="125" t="str">
        <f t="shared" si="494"/>
        <v/>
      </c>
      <c r="B3295" s="123" t="str">
        <f t="shared" si="495"/>
        <v/>
      </c>
      <c r="C3295" s="125" t="str">
        <f t="shared" si="496"/>
        <v/>
      </c>
      <c r="D3295" s="42"/>
      <c r="E3295" s="23" t="str">
        <f>IF(D3295="","",VLOOKUP(D3295,MASTERLIST!$A:$E,3,FALSE))</f>
        <v/>
      </c>
      <c r="F3295" s="23" t="str">
        <f>IF(D3295="","",VLOOKUP(D3295,MASTERLIST!$A:$E,4,FALSE))</f>
        <v/>
      </c>
      <c r="G3295" s="23" t="str">
        <f>IF(D3295="","",VLOOKUP(D3295,MASTERLIST!$A:$E,5,FALSE))</f>
        <v/>
      </c>
      <c r="H3295" s="23" t="str">
        <f>IF(D3295="","",VLOOKUP(D3295,MASTERLIST!$A:$E,2,FALSE))</f>
        <v/>
      </c>
      <c r="I3295" s="42"/>
      <c r="J3295" s="42"/>
      <c r="K3295" s="42"/>
      <c r="L3295" s="41" t="str">
        <f t="shared" si="501"/>
        <v/>
      </c>
      <c r="M3295" s="41" t="str">
        <f t="shared" si="502"/>
        <v/>
      </c>
      <c r="N3295" s="22" t="str">
        <f t="shared" si="499"/>
        <v xml:space="preserve"> </v>
      </c>
      <c r="O3295" s="22" t="str">
        <f t="shared" si="498"/>
        <v/>
      </c>
      <c r="P3295" s="22" t="str">
        <f t="shared" si="500"/>
        <v/>
      </c>
      <c r="Q3295" s="22" t="str">
        <f t="shared" si="497"/>
        <v>D2</v>
      </c>
    </row>
    <row r="3296" spans="1:17" x14ac:dyDescent="0.25">
      <c r="A3296" s="125" t="str">
        <f t="shared" si="494"/>
        <v/>
      </c>
      <c r="B3296" s="123" t="str">
        <f t="shared" si="495"/>
        <v/>
      </c>
      <c r="C3296" s="125" t="str">
        <f t="shared" si="496"/>
        <v/>
      </c>
      <c r="D3296" s="42"/>
      <c r="E3296" s="23" t="str">
        <f>IF(D3296="","",VLOOKUP(D3296,MASTERLIST!$A:$E,3,FALSE))</f>
        <v/>
      </c>
      <c r="F3296" s="23" t="str">
        <f>IF(D3296="","",VLOOKUP(D3296,MASTERLIST!$A:$E,4,FALSE))</f>
        <v/>
      </c>
      <c r="G3296" s="23" t="str">
        <f>IF(D3296="","",VLOOKUP(D3296,MASTERLIST!$A:$E,5,FALSE))</f>
        <v/>
      </c>
      <c r="H3296" s="23" t="str">
        <f>IF(D3296="","",VLOOKUP(D3296,MASTERLIST!$A:$E,2,FALSE))</f>
        <v/>
      </c>
      <c r="I3296" s="42"/>
      <c r="J3296" s="42"/>
      <c r="K3296" s="42"/>
      <c r="L3296" s="41" t="str">
        <f t="shared" si="501"/>
        <v/>
      </c>
      <c r="M3296" s="41" t="str">
        <f t="shared" si="502"/>
        <v/>
      </c>
      <c r="N3296" s="22" t="str">
        <f t="shared" si="499"/>
        <v xml:space="preserve"> </v>
      </c>
      <c r="O3296" s="22" t="str">
        <f t="shared" si="498"/>
        <v/>
      </c>
      <c r="P3296" s="22" t="str">
        <f t="shared" si="500"/>
        <v/>
      </c>
      <c r="Q3296" s="22" t="str">
        <f t="shared" si="497"/>
        <v>D2</v>
      </c>
    </row>
    <row r="3297" spans="1:17" x14ac:dyDescent="0.25">
      <c r="A3297" s="125" t="str">
        <f t="shared" si="494"/>
        <v/>
      </c>
      <c r="B3297" s="123" t="str">
        <f t="shared" si="495"/>
        <v/>
      </c>
      <c r="C3297" s="125" t="str">
        <f t="shared" si="496"/>
        <v/>
      </c>
      <c r="D3297" s="42"/>
      <c r="E3297" s="23" t="str">
        <f>IF(D3297="","",VLOOKUP(D3297,MASTERLIST!$A:$E,3,FALSE))</f>
        <v/>
      </c>
      <c r="F3297" s="23" t="str">
        <f>IF(D3297="","",VLOOKUP(D3297,MASTERLIST!$A:$E,4,FALSE))</f>
        <v/>
      </c>
      <c r="G3297" s="23" t="str">
        <f>IF(D3297="","",VLOOKUP(D3297,MASTERLIST!$A:$E,5,FALSE))</f>
        <v/>
      </c>
      <c r="H3297" s="23" t="str">
        <f>IF(D3297="","",VLOOKUP(D3297,MASTERLIST!$A:$E,2,FALSE))</f>
        <v/>
      </c>
      <c r="I3297" s="42"/>
      <c r="J3297" s="42"/>
      <c r="K3297" s="42"/>
      <c r="L3297" s="41" t="str">
        <f t="shared" si="501"/>
        <v/>
      </c>
      <c r="M3297" s="41" t="str">
        <f t="shared" si="502"/>
        <v/>
      </c>
      <c r="N3297" s="22" t="str">
        <f t="shared" si="499"/>
        <v xml:space="preserve"> </v>
      </c>
      <c r="O3297" s="22" t="str">
        <f t="shared" si="498"/>
        <v/>
      </c>
      <c r="P3297" s="22" t="str">
        <f t="shared" si="500"/>
        <v/>
      </c>
      <c r="Q3297" s="22" t="str">
        <f t="shared" si="497"/>
        <v>D2</v>
      </c>
    </row>
    <row r="3298" spans="1:17" x14ac:dyDescent="0.25">
      <c r="A3298" s="125" t="str">
        <f t="shared" si="494"/>
        <v/>
      </c>
      <c r="B3298" s="123" t="str">
        <f t="shared" si="495"/>
        <v/>
      </c>
      <c r="C3298" s="125" t="str">
        <f t="shared" si="496"/>
        <v/>
      </c>
      <c r="D3298" s="42"/>
      <c r="E3298" s="23" t="str">
        <f>IF(D3298="","",VLOOKUP(D3298,MASTERLIST!$A:$E,3,FALSE))</f>
        <v/>
      </c>
      <c r="F3298" s="23" t="str">
        <f>IF(D3298="","",VLOOKUP(D3298,MASTERLIST!$A:$E,4,FALSE))</f>
        <v/>
      </c>
      <c r="G3298" s="23" t="str">
        <f>IF(D3298="","",VLOOKUP(D3298,MASTERLIST!$A:$E,5,FALSE))</f>
        <v/>
      </c>
      <c r="H3298" s="23" t="str">
        <f>IF(D3298="","",VLOOKUP(D3298,MASTERLIST!$A:$E,2,FALSE))</f>
        <v/>
      </c>
      <c r="I3298" s="42"/>
      <c r="J3298" s="42"/>
      <c r="K3298" s="42"/>
      <c r="L3298" s="41" t="str">
        <f t="shared" si="501"/>
        <v/>
      </c>
      <c r="M3298" s="41" t="str">
        <f t="shared" si="502"/>
        <v/>
      </c>
      <c r="N3298" s="22" t="str">
        <f t="shared" si="499"/>
        <v xml:space="preserve"> </v>
      </c>
      <c r="O3298" s="22" t="str">
        <f t="shared" si="498"/>
        <v/>
      </c>
      <c r="P3298" s="22" t="str">
        <f t="shared" si="500"/>
        <v/>
      </c>
      <c r="Q3298" s="22" t="str">
        <f t="shared" si="497"/>
        <v>D2</v>
      </c>
    </row>
    <row r="3299" spans="1:17" x14ac:dyDescent="0.25">
      <c r="A3299" s="125" t="str">
        <f t="shared" si="494"/>
        <v/>
      </c>
      <c r="B3299" s="123" t="str">
        <f t="shared" si="495"/>
        <v/>
      </c>
      <c r="C3299" s="125" t="str">
        <f t="shared" si="496"/>
        <v/>
      </c>
      <c r="D3299" s="42"/>
      <c r="E3299" s="23" t="str">
        <f>IF(D3299="","",VLOOKUP(D3299,MASTERLIST!$A:$E,3,FALSE))</f>
        <v/>
      </c>
      <c r="F3299" s="23" t="str">
        <f>IF(D3299="","",VLOOKUP(D3299,MASTERLIST!$A:$E,4,FALSE))</f>
        <v/>
      </c>
      <c r="G3299" s="23" t="str">
        <f>IF(D3299="","",VLOOKUP(D3299,MASTERLIST!$A:$E,5,FALSE))</f>
        <v/>
      </c>
      <c r="H3299" s="23" t="str">
        <f>IF(D3299="","",VLOOKUP(D3299,MASTERLIST!$A:$E,2,FALSE))</f>
        <v/>
      </c>
      <c r="I3299" s="42"/>
      <c r="J3299" s="42"/>
      <c r="K3299" s="42"/>
      <c r="L3299" s="41" t="str">
        <f t="shared" si="501"/>
        <v/>
      </c>
      <c r="M3299" s="41" t="str">
        <f t="shared" si="502"/>
        <v/>
      </c>
      <c r="N3299" s="22" t="str">
        <f t="shared" si="499"/>
        <v xml:space="preserve"> </v>
      </c>
      <c r="O3299" s="22" t="str">
        <f t="shared" si="498"/>
        <v/>
      </c>
      <c r="P3299" s="22" t="str">
        <f t="shared" si="500"/>
        <v/>
      </c>
      <c r="Q3299" s="22" t="str">
        <f t="shared" si="497"/>
        <v>D2</v>
      </c>
    </row>
    <row r="3300" spans="1:17" x14ac:dyDescent="0.25">
      <c r="A3300" s="125" t="str">
        <f t="shared" ref="A3300:A3363" si="503">IF(D3300="","",A3299)</f>
        <v/>
      </c>
      <c r="B3300" s="123" t="str">
        <f t="shared" ref="B3300:B3363" si="504">IF(D3300="","",B3299)</f>
        <v/>
      </c>
      <c r="C3300" s="125" t="str">
        <f t="shared" ref="C3300:C3363" si="505">IF(D3300="","",C3299)</f>
        <v/>
      </c>
      <c r="D3300" s="42"/>
      <c r="E3300" s="23" t="str">
        <f>IF(D3300="","",VLOOKUP(D3300,MASTERLIST!$A:$E,3,FALSE))</f>
        <v/>
      </c>
      <c r="F3300" s="23" t="str">
        <f>IF(D3300="","",VLOOKUP(D3300,MASTERLIST!$A:$E,4,FALSE))</f>
        <v/>
      </c>
      <c r="G3300" s="23" t="str">
        <f>IF(D3300="","",VLOOKUP(D3300,MASTERLIST!$A:$E,5,FALSE))</f>
        <v/>
      </c>
      <c r="H3300" s="23" t="str">
        <f>IF(D3300="","",VLOOKUP(D3300,MASTERLIST!$A:$E,2,FALSE))</f>
        <v/>
      </c>
      <c r="I3300" s="42"/>
      <c r="J3300" s="42"/>
      <c r="K3300" s="42"/>
      <c r="L3300" s="41" t="str">
        <f t="shared" si="501"/>
        <v/>
      </c>
      <c r="M3300" s="41" t="str">
        <f t="shared" si="502"/>
        <v/>
      </c>
      <c r="N3300" s="22" t="str">
        <f t="shared" si="499"/>
        <v xml:space="preserve"> </v>
      </c>
      <c r="O3300" s="22" t="str">
        <f t="shared" si="498"/>
        <v/>
      </c>
      <c r="P3300" s="22" t="str">
        <f t="shared" si="500"/>
        <v/>
      </c>
      <c r="Q3300" s="22" t="str">
        <f t="shared" si="497"/>
        <v>D2</v>
      </c>
    </row>
    <row r="3301" spans="1:17" x14ac:dyDescent="0.25">
      <c r="A3301" s="125" t="str">
        <f t="shared" si="503"/>
        <v/>
      </c>
      <c r="B3301" s="123" t="str">
        <f t="shared" si="504"/>
        <v/>
      </c>
      <c r="C3301" s="125" t="str">
        <f t="shared" si="505"/>
        <v/>
      </c>
      <c r="D3301" s="42"/>
      <c r="E3301" s="23" t="str">
        <f>IF(D3301="","",VLOOKUP(D3301,MASTERLIST!$A:$E,3,FALSE))</f>
        <v/>
      </c>
      <c r="F3301" s="23" t="str">
        <f>IF(D3301="","",VLOOKUP(D3301,MASTERLIST!$A:$E,4,FALSE))</f>
        <v/>
      </c>
      <c r="G3301" s="23" t="str">
        <f>IF(D3301="","",VLOOKUP(D3301,MASTERLIST!$A:$E,5,FALSE))</f>
        <v/>
      </c>
      <c r="H3301" s="23" t="str">
        <f>IF(D3301="","",VLOOKUP(D3301,MASTERLIST!$A:$E,2,FALSE))</f>
        <v/>
      </c>
      <c r="I3301" s="42"/>
      <c r="J3301" s="42"/>
      <c r="K3301" s="42"/>
      <c r="L3301" s="41" t="str">
        <f t="shared" si="501"/>
        <v/>
      </c>
      <c r="M3301" s="41" t="str">
        <f t="shared" si="502"/>
        <v/>
      </c>
      <c r="N3301" s="22" t="str">
        <f t="shared" si="499"/>
        <v xml:space="preserve"> </v>
      </c>
      <c r="O3301" s="22" t="str">
        <f t="shared" si="498"/>
        <v/>
      </c>
      <c r="P3301" s="22" t="str">
        <f t="shared" si="500"/>
        <v/>
      </c>
      <c r="Q3301" s="22" t="str">
        <f t="shared" si="497"/>
        <v>D2</v>
      </c>
    </row>
    <row r="3302" spans="1:17" x14ac:dyDescent="0.25">
      <c r="A3302" s="125" t="str">
        <f t="shared" si="503"/>
        <v/>
      </c>
      <c r="B3302" s="123" t="str">
        <f t="shared" si="504"/>
        <v/>
      </c>
      <c r="C3302" s="125" t="str">
        <f t="shared" si="505"/>
        <v/>
      </c>
      <c r="D3302" s="42"/>
      <c r="E3302" s="23" t="str">
        <f>IF(D3302="","",VLOOKUP(D3302,MASTERLIST!$A:$E,3,FALSE))</f>
        <v/>
      </c>
      <c r="F3302" s="23" t="str">
        <f>IF(D3302="","",VLOOKUP(D3302,MASTERLIST!$A:$E,4,FALSE))</f>
        <v/>
      </c>
      <c r="G3302" s="23" t="str">
        <f>IF(D3302="","",VLOOKUP(D3302,MASTERLIST!$A:$E,5,FALSE))</f>
        <v/>
      </c>
      <c r="H3302" s="23" t="str">
        <f>IF(D3302="","",VLOOKUP(D3302,MASTERLIST!$A:$E,2,FALSE))</f>
        <v/>
      </c>
      <c r="I3302" s="42"/>
      <c r="J3302" s="42"/>
      <c r="K3302" s="42"/>
      <c r="L3302" s="41" t="str">
        <f t="shared" si="501"/>
        <v/>
      </c>
      <c r="M3302" s="41" t="str">
        <f t="shared" si="502"/>
        <v/>
      </c>
      <c r="N3302" s="22" t="str">
        <f t="shared" si="499"/>
        <v xml:space="preserve"> </v>
      </c>
      <c r="O3302" s="22" t="str">
        <f t="shared" si="498"/>
        <v/>
      </c>
      <c r="P3302" s="22" t="str">
        <f t="shared" si="500"/>
        <v/>
      </c>
      <c r="Q3302" s="22" t="str">
        <f t="shared" si="497"/>
        <v>D2</v>
      </c>
    </row>
    <row r="3303" spans="1:17" x14ac:dyDescent="0.25">
      <c r="A3303" s="125" t="str">
        <f t="shared" si="503"/>
        <v/>
      </c>
      <c r="B3303" s="123" t="str">
        <f t="shared" si="504"/>
        <v/>
      </c>
      <c r="C3303" s="125" t="str">
        <f t="shared" si="505"/>
        <v/>
      </c>
      <c r="D3303" s="42"/>
      <c r="E3303" s="23" t="str">
        <f>IF(D3303="","",VLOOKUP(D3303,MASTERLIST!$A:$E,3,FALSE))</f>
        <v/>
      </c>
      <c r="F3303" s="23" t="str">
        <f>IF(D3303="","",VLOOKUP(D3303,MASTERLIST!$A:$E,4,FALSE))</f>
        <v/>
      </c>
      <c r="G3303" s="23" t="str">
        <f>IF(D3303="","",VLOOKUP(D3303,MASTERLIST!$A:$E,5,FALSE))</f>
        <v/>
      </c>
      <c r="H3303" s="23" t="str">
        <f>IF(D3303="","",VLOOKUP(D3303,MASTERLIST!$A:$E,2,FALSE))</f>
        <v/>
      </c>
      <c r="I3303" s="42"/>
      <c r="J3303" s="42"/>
      <c r="K3303" s="42"/>
      <c r="L3303" s="41" t="str">
        <f t="shared" si="501"/>
        <v/>
      </c>
      <c r="M3303" s="41" t="str">
        <f t="shared" si="502"/>
        <v/>
      </c>
      <c r="N3303" s="22" t="str">
        <f t="shared" si="499"/>
        <v xml:space="preserve"> </v>
      </c>
      <c r="O3303" s="22" t="str">
        <f t="shared" si="498"/>
        <v/>
      </c>
      <c r="P3303" s="22" t="str">
        <f t="shared" si="500"/>
        <v/>
      </c>
      <c r="Q3303" s="22" t="str">
        <f t="shared" si="497"/>
        <v>D2</v>
      </c>
    </row>
    <row r="3304" spans="1:17" x14ac:dyDescent="0.25">
      <c r="A3304" s="125" t="str">
        <f t="shared" si="503"/>
        <v/>
      </c>
      <c r="B3304" s="123" t="str">
        <f t="shared" si="504"/>
        <v/>
      </c>
      <c r="C3304" s="125" t="str">
        <f t="shared" si="505"/>
        <v/>
      </c>
      <c r="D3304" s="42"/>
      <c r="E3304" s="23" t="str">
        <f>IF(D3304="","",VLOOKUP(D3304,MASTERLIST!$A:$E,3,FALSE))</f>
        <v/>
      </c>
      <c r="F3304" s="23" t="str">
        <f>IF(D3304="","",VLOOKUP(D3304,MASTERLIST!$A:$E,4,FALSE))</f>
        <v/>
      </c>
      <c r="G3304" s="23" t="str">
        <f>IF(D3304="","",VLOOKUP(D3304,MASTERLIST!$A:$E,5,FALSE))</f>
        <v/>
      </c>
      <c r="H3304" s="23" t="str">
        <f>IF(D3304="","",VLOOKUP(D3304,MASTERLIST!$A:$E,2,FALSE))</f>
        <v/>
      </c>
      <c r="I3304" s="42"/>
      <c r="J3304" s="42"/>
      <c r="K3304" s="42"/>
      <c r="L3304" s="41" t="str">
        <f t="shared" si="501"/>
        <v/>
      </c>
      <c r="M3304" s="41" t="str">
        <f t="shared" si="502"/>
        <v/>
      </c>
      <c r="N3304" s="22" t="str">
        <f t="shared" si="499"/>
        <v xml:space="preserve"> </v>
      </c>
      <c r="O3304" s="22" t="str">
        <f t="shared" si="498"/>
        <v/>
      </c>
      <c r="P3304" s="22" t="str">
        <f t="shared" si="500"/>
        <v/>
      </c>
      <c r="Q3304" s="22" t="str">
        <f t="shared" si="497"/>
        <v>D2</v>
      </c>
    </row>
    <row r="3305" spans="1:17" x14ac:dyDescent="0.25">
      <c r="A3305" s="125" t="str">
        <f t="shared" si="503"/>
        <v/>
      </c>
      <c r="B3305" s="123" t="str">
        <f t="shared" si="504"/>
        <v/>
      </c>
      <c r="C3305" s="125" t="str">
        <f t="shared" si="505"/>
        <v/>
      </c>
      <c r="D3305" s="42"/>
      <c r="E3305" s="23" t="str">
        <f>IF(D3305="","",VLOOKUP(D3305,MASTERLIST!$A:$E,3,FALSE))</f>
        <v/>
      </c>
      <c r="F3305" s="23" t="str">
        <f>IF(D3305="","",VLOOKUP(D3305,MASTERLIST!$A:$E,4,FALSE))</f>
        <v/>
      </c>
      <c r="G3305" s="23" t="str">
        <f>IF(D3305="","",VLOOKUP(D3305,MASTERLIST!$A:$E,5,FALSE))</f>
        <v/>
      </c>
      <c r="H3305" s="23" t="str">
        <f>IF(D3305="","",VLOOKUP(D3305,MASTERLIST!$A:$E,2,FALSE))</f>
        <v/>
      </c>
      <c r="I3305" s="42"/>
      <c r="J3305" s="42"/>
      <c r="K3305" s="42"/>
      <c r="L3305" s="41" t="str">
        <f t="shared" si="501"/>
        <v/>
      </c>
      <c r="M3305" s="41" t="str">
        <f t="shared" si="502"/>
        <v/>
      </c>
      <c r="N3305" s="22" t="str">
        <f t="shared" si="499"/>
        <v xml:space="preserve"> </v>
      </c>
      <c r="O3305" s="22" t="str">
        <f t="shared" si="498"/>
        <v/>
      </c>
      <c r="P3305" s="22" t="str">
        <f t="shared" si="500"/>
        <v/>
      </c>
      <c r="Q3305" s="22" t="str">
        <f t="shared" si="497"/>
        <v>D2</v>
      </c>
    </row>
    <row r="3306" spans="1:17" x14ac:dyDescent="0.25">
      <c r="A3306" s="125" t="str">
        <f t="shared" si="503"/>
        <v/>
      </c>
      <c r="B3306" s="123" t="str">
        <f t="shared" si="504"/>
        <v/>
      </c>
      <c r="C3306" s="125" t="str">
        <f t="shared" si="505"/>
        <v/>
      </c>
      <c r="D3306" s="42"/>
      <c r="E3306" s="23" t="str">
        <f>IF(D3306="","",VLOOKUP(D3306,MASTERLIST!$A:$E,3,FALSE))</f>
        <v/>
      </c>
      <c r="F3306" s="23" t="str">
        <f>IF(D3306="","",VLOOKUP(D3306,MASTERLIST!$A:$E,4,FALSE))</f>
        <v/>
      </c>
      <c r="G3306" s="23" t="str">
        <f>IF(D3306="","",VLOOKUP(D3306,MASTERLIST!$A:$E,5,FALSE))</f>
        <v/>
      </c>
      <c r="H3306" s="23" t="str">
        <f>IF(D3306="","",VLOOKUP(D3306,MASTERLIST!$A:$E,2,FALSE))</f>
        <v/>
      </c>
      <c r="I3306" s="42"/>
      <c r="J3306" s="42"/>
      <c r="K3306" s="42"/>
      <c r="L3306" s="41" t="str">
        <f t="shared" si="501"/>
        <v/>
      </c>
      <c r="M3306" s="41" t="str">
        <f t="shared" si="502"/>
        <v/>
      </c>
      <c r="N3306" s="22" t="str">
        <f t="shared" si="499"/>
        <v xml:space="preserve"> </v>
      </c>
      <c r="O3306" s="22" t="str">
        <f t="shared" si="498"/>
        <v/>
      </c>
      <c r="P3306" s="22" t="str">
        <f t="shared" si="500"/>
        <v/>
      </c>
      <c r="Q3306" s="22" t="str">
        <f t="shared" si="497"/>
        <v>D2</v>
      </c>
    </row>
    <row r="3307" spans="1:17" x14ac:dyDescent="0.25">
      <c r="A3307" s="125" t="str">
        <f t="shared" si="503"/>
        <v/>
      </c>
      <c r="B3307" s="123" t="str">
        <f t="shared" si="504"/>
        <v/>
      </c>
      <c r="C3307" s="125" t="str">
        <f t="shared" si="505"/>
        <v/>
      </c>
      <c r="D3307" s="42"/>
      <c r="E3307" s="23" t="str">
        <f>IF(D3307="","",VLOOKUP(D3307,MASTERLIST!$A:$E,3,FALSE))</f>
        <v/>
      </c>
      <c r="F3307" s="23" t="str">
        <f>IF(D3307="","",VLOOKUP(D3307,MASTERLIST!$A:$E,4,FALSE))</f>
        <v/>
      </c>
      <c r="G3307" s="23" t="str">
        <f>IF(D3307="","",VLOOKUP(D3307,MASTERLIST!$A:$E,5,FALSE))</f>
        <v/>
      </c>
      <c r="H3307" s="23" t="str">
        <f>IF(D3307="","",VLOOKUP(D3307,MASTERLIST!$A:$E,2,FALSE))</f>
        <v/>
      </c>
      <c r="I3307" s="42"/>
      <c r="J3307" s="42"/>
      <c r="K3307" s="42"/>
      <c r="L3307" s="41" t="str">
        <f t="shared" si="501"/>
        <v/>
      </c>
      <c r="M3307" s="41" t="str">
        <f t="shared" si="502"/>
        <v/>
      </c>
      <c r="N3307" s="22" t="str">
        <f t="shared" si="499"/>
        <v xml:space="preserve"> </v>
      </c>
      <c r="O3307" s="22" t="str">
        <f t="shared" si="498"/>
        <v/>
      </c>
      <c r="P3307" s="22" t="str">
        <f t="shared" si="500"/>
        <v/>
      </c>
      <c r="Q3307" s="22" t="str">
        <f t="shared" si="497"/>
        <v>D2</v>
      </c>
    </row>
    <row r="3308" spans="1:17" x14ac:dyDescent="0.25">
      <c r="A3308" s="125" t="str">
        <f t="shared" si="503"/>
        <v/>
      </c>
      <c r="B3308" s="123" t="str">
        <f t="shared" si="504"/>
        <v/>
      </c>
      <c r="C3308" s="125" t="str">
        <f t="shared" si="505"/>
        <v/>
      </c>
      <c r="D3308" s="42"/>
      <c r="E3308" s="23" t="str">
        <f>IF(D3308="","",VLOOKUP(D3308,MASTERLIST!$A:$E,3,FALSE))</f>
        <v/>
      </c>
      <c r="F3308" s="23" t="str">
        <f>IF(D3308="","",VLOOKUP(D3308,MASTERLIST!$A:$E,4,FALSE))</f>
        <v/>
      </c>
      <c r="G3308" s="23" t="str">
        <f>IF(D3308="","",VLOOKUP(D3308,MASTERLIST!$A:$E,5,FALSE))</f>
        <v/>
      </c>
      <c r="H3308" s="23" t="str">
        <f>IF(D3308="","",VLOOKUP(D3308,MASTERLIST!$A:$E,2,FALSE))</f>
        <v/>
      </c>
      <c r="I3308" s="42"/>
      <c r="J3308" s="42"/>
      <c r="K3308" s="42"/>
      <c r="L3308" s="41" t="str">
        <f t="shared" si="501"/>
        <v/>
      </c>
      <c r="M3308" s="41" t="str">
        <f t="shared" si="502"/>
        <v/>
      </c>
      <c r="N3308" s="22" t="str">
        <f t="shared" si="499"/>
        <v xml:space="preserve"> </v>
      </c>
      <c r="O3308" s="22" t="str">
        <f t="shared" si="498"/>
        <v/>
      </c>
      <c r="P3308" s="22" t="str">
        <f t="shared" si="500"/>
        <v/>
      </c>
      <c r="Q3308" s="22" t="str">
        <f t="shared" si="497"/>
        <v>D2</v>
      </c>
    </row>
    <row r="3309" spans="1:17" x14ac:dyDescent="0.25">
      <c r="A3309" s="125" t="str">
        <f t="shared" si="503"/>
        <v/>
      </c>
      <c r="B3309" s="123" t="str">
        <f t="shared" si="504"/>
        <v/>
      </c>
      <c r="C3309" s="125" t="str">
        <f t="shared" si="505"/>
        <v/>
      </c>
      <c r="D3309" s="42"/>
      <c r="E3309" s="23" t="str">
        <f>IF(D3309="","",VLOOKUP(D3309,MASTERLIST!$A:$E,3,FALSE))</f>
        <v/>
      </c>
      <c r="F3309" s="23" t="str">
        <f>IF(D3309="","",VLOOKUP(D3309,MASTERLIST!$A:$E,4,FALSE))</f>
        <v/>
      </c>
      <c r="G3309" s="23" t="str">
        <f>IF(D3309="","",VLOOKUP(D3309,MASTERLIST!$A:$E,5,FALSE))</f>
        <v/>
      </c>
      <c r="H3309" s="23" t="str">
        <f>IF(D3309="","",VLOOKUP(D3309,MASTERLIST!$A:$E,2,FALSE))</f>
        <v/>
      </c>
      <c r="I3309" s="42"/>
      <c r="J3309" s="42"/>
      <c r="K3309" s="42"/>
      <c r="L3309" s="41" t="str">
        <f t="shared" si="501"/>
        <v/>
      </c>
      <c r="M3309" s="41" t="str">
        <f t="shared" si="502"/>
        <v/>
      </c>
      <c r="N3309" s="22" t="str">
        <f t="shared" si="499"/>
        <v xml:space="preserve"> </v>
      </c>
      <c r="O3309" s="22" t="str">
        <f t="shared" si="498"/>
        <v/>
      </c>
      <c r="P3309" s="22" t="str">
        <f t="shared" si="500"/>
        <v/>
      </c>
      <c r="Q3309" s="22" t="str">
        <f t="shared" si="497"/>
        <v>D2</v>
      </c>
    </row>
    <row r="3310" spans="1:17" x14ac:dyDescent="0.25">
      <c r="A3310" s="125" t="str">
        <f t="shared" si="503"/>
        <v/>
      </c>
      <c r="B3310" s="123" t="str">
        <f t="shared" si="504"/>
        <v/>
      </c>
      <c r="C3310" s="125" t="str">
        <f t="shared" si="505"/>
        <v/>
      </c>
      <c r="D3310" s="42"/>
      <c r="E3310" s="23" t="str">
        <f>IF(D3310="","",VLOOKUP(D3310,MASTERLIST!$A:$E,3,FALSE))</f>
        <v/>
      </c>
      <c r="F3310" s="23" t="str">
        <f>IF(D3310="","",VLOOKUP(D3310,MASTERLIST!$A:$E,4,FALSE))</f>
        <v/>
      </c>
      <c r="G3310" s="23" t="str">
        <f>IF(D3310="","",VLOOKUP(D3310,MASTERLIST!$A:$E,5,FALSE))</f>
        <v/>
      </c>
      <c r="H3310" s="23" t="str">
        <f>IF(D3310="","",VLOOKUP(D3310,MASTERLIST!$A:$E,2,FALSE))</f>
        <v/>
      </c>
      <c r="I3310" s="42"/>
      <c r="J3310" s="42"/>
      <c r="K3310" s="42"/>
      <c r="L3310" s="41" t="str">
        <f t="shared" si="501"/>
        <v/>
      </c>
      <c r="M3310" s="41" t="str">
        <f t="shared" si="502"/>
        <v/>
      </c>
      <c r="N3310" s="22" t="str">
        <f t="shared" si="499"/>
        <v xml:space="preserve"> </v>
      </c>
      <c r="O3310" s="22" t="str">
        <f t="shared" si="498"/>
        <v/>
      </c>
      <c r="P3310" s="22" t="str">
        <f t="shared" si="500"/>
        <v/>
      </c>
      <c r="Q3310" s="22" t="str">
        <f t="shared" si="497"/>
        <v>D2</v>
      </c>
    </row>
    <row r="3311" spans="1:17" x14ac:dyDescent="0.25">
      <c r="A3311" s="125" t="str">
        <f t="shared" si="503"/>
        <v/>
      </c>
      <c r="B3311" s="123" t="str">
        <f t="shared" si="504"/>
        <v/>
      </c>
      <c r="C3311" s="125" t="str">
        <f t="shared" si="505"/>
        <v/>
      </c>
      <c r="D3311" s="42"/>
      <c r="E3311" s="23" t="str">
        <f>IF(D3311="","",VLOOKUP(D3311,MASTERLIST!$A:$E,3,FALSE))</f>
        <v/>
      </c>
      <c r="F3311" s="23" t="str">
        <f>IF(D3311="","",VLOOKUP(D3311,MASTERLIST!$A:$E,4,FALSE))</f>
        <v/>
      </c>
      <c r="G3311" s="23" t="str">
        <f>IF(D3311="","",VLOOKUP(D3311,MASTERLIST!$A:$E,5,FALSE))</f>
        <v/>
      </c>
      <c r="H3311" s="23" t="str">
        <f>IF(D3311="","",VLOOKUP(D3311,MASTERLIST!$A:$E,2,FALSE))</f>
        <v/>
      </c>
      <c r="I3311" s="42"/>
      <c r="J3311" s="42"/>
      <c r="K3311" s="42"/>
      <c r="L3311" s="41" t="str">
        <f t="shared" si="501"/>
        <v/>
      </c>
      <c r="M3311" s="41" t="str">
        <f t="shared" si="502"/>
        <v/>
      </c>
      <c r="N3311" s="22" t="str">
        <f t="shared" si="499"/>
        <v xml:space="preserve"> </v>
      </c>
      <c r="O3311" s="22" t="str">
        <f t="shared" si="498"/>
        <v/>
      </c>
      <c r="P3311" s="22" t="str">
        <f t="shared" si="500"/>
        <v/>
      </c>
      <c r="Q3311" s="22" t="str">
        <f t="shared" si="497"/>
        <v>D2</v>
      </c>
    </row>
    <row r="3312" spans="1:17" x14ac:dyDescent="0.25">
      <c r="A3312" s="125" t="str">
        <f t="shared" si="503"/>
        <v/>
      </c>
      <c r="B3312" s="123" t="str">
        <f t="shared" si="504"/>
        <v/>
      </c>
      <c r="C3312" s="125" t="str">
        <f t="shared" si="505"/>
        <v/>
      </c>
      <c r="D3312" s="42"/>
      <c r="E3312" s="23" t="str">
        <f>IF(D3312="","",VLOOKUP(D3312,MASTERLIST!$A:$E,3,FALSE))</f>
        <v/>
      </c>
      <c r="F3312" s="23" t="str">
        <f>IF(D3312="","",VLOOKUP(D3312,MASTERLIST!$A:$E,4,FALSE))</f>
        <v/>
      </c>
      <c r="G3312" s="23" t="str">
        <f>IF(D3312="","",VLOOKUP(D3312,MASTERLIST!$A:$E,5,FALSE))</f>
        <v/>
      </c>
      <c r="H3312" s="23" t="str">
        <f>IF(D3312="","",VLOOKUP(D3312,MASTERLIST!$A:$E,2,FALSE))</f>
        <v/>
      </c>
      <c r="I3312" s="42"/>
      <c r="J3312" s="42"/>
      <c r="K3312" s="42"/>
      <c r="L3312" s="41" t="str">
        <f t="shared" si="501"/>
        <v/>
      </c>
      <c r="M3312" s="41" t="str">
        <f t="shared" si="502"/>
        <v/>
      </c>
      <c r="N3312" s="22" t="str">
        <f t="shared" si="499"/>
        <v xml:space="preserve"> </v>
      </c>
      <c r="O3312" s="22" t="str">
        <f t="shared" si="498"/>
        <v/>
      </c>
      <c r="P3312" s="22" t="str">
        <f t="shared" si="500"/>
        <v/>
      </c>
      <c r="Q3312" s="22" t="str">
        <f t="shared" si="497"/>
        <v>D2</v>
      </c>
    </row>
    <row r="3313" spans="1:17" x14ac:dyDescent="0.25">
      <c r="A3313" s="125" t="str">
        <f t="shared" si="503"/>
        <v/>
      </c>
      <c r="B3313" s="123" t="str">
        <f t="shared" si="504"/>
        <v/>
      </c>
      <c r="C3313" s="125" t="str">
        <f t="shared" si="505"/>
        <v/>
      </c>
      <c r="D3313" s="42"/>
      <c r="E3313" s="23" t="str">
        <f>IF(D3313="","",VLOOKUP(D3313,MASTERLIST!$A:$E,3,FALSE))</f>
        <v/>
      </c>
      <c r="F3313" s="23" t="str">
        <f>IF(D3313="","",VLOOKUP(D3313,MASTERLIST!$A:$E,4,FALSE))</f>
        <v/>
      </c>
      <c r="G3313" s="23" t="str">
        <f>IF(D3313="","",VLOOKUP(D3313,MASTERLIST!$A:$E,5,FALSE))</f>
        <v/>
      </c>
      <c r="H3313" s="23" t="str">
        <f>IF(D3313="","",VLOOKUP(D3313,MASTERLIST!$A:$E,2,FALSE))</f>
        <v/>
      </c>
      <c r="I3313" s="42"/>
      <c r="J3313" s="42"/>
      <c r="K3313" s="42"/>
      <c r="L3313" s="41" t="str">
        <f t="shared" si="501"/>
        <v/>
      </c>
      <c r="M3313" s="41" t="str">
        <f t="shared" si="502"/>
        <v/>
      </c>
      <c r="N3313" s="22" t="str">
        <f t="shared" si="499"/>
        <v xml:space="preserve"> </v>
      </c>
      <c r="O3313" s="22" t="str">
        <f t="shared" si="498"/>
        <v/>
      </c>
      <c r="P3313" s="22" t="str">
        <f t="shared" si="500"/>
        <v/>
      </c>
      <c r="Q3313" s="22" t="str">
        <f t="shared" si="497"/>
        <v>D2</v>
      </c>
    </row>
    <row r="3314" spans="1:17" x14ac:dyDescent="0.25">
      <c r="A3314" s="125" t="str">
        <f t="shared" si="503"/>
        <v/>
      </c>
      <c r="B3314" s="123" t="str">
        <f t="shared" si="504"/>
        <v/>
      </c>
      <c r="C3314" s="125" t="str">
        <f t="shared" si="505"/>
        <v/>
      </c>
      <c r="D3314" s="42"/>
      <c r="E3314" s="23" t="str">
        <f>IF(D3314="","",VLOOKUP(D3314,MASTERLIST!$A:$E,3,FALSE))</f>
        <v/>
      </c>
      <c r="F3314" s="23" t="str">
        <f>IF(D3314="","",VLOOKUP(D3314,MASTERLIST!$A:$E,4,FALSE))</f>
        <v/>
      </c>
      <c r="G3314" s="23" t="str">
        <f>IF(D3314="","",VLOOKUP(D3314,MASTERLIST!$A:$E,5,FALSE))</f>
        <v/>
      </c>
      <c r="H3314" s="23" t="str">
        <f>IF(D3314="","",VLOOKUP(D3314,MASTERLIST!$A:$E,2,FALSE))</f>
        <v/>
      </c>
      <c r="I3314" s="42"/>
      <c r="J3314" s="42"/>
      <c r="K3314" s="42"/>
      <c r="L3314" s="41" t="str">
        <f t="shared" si="501"/>
        <v/>
      </c>
      <c r="M3314" s="41" t="str">
        <f t="shared" si="502"/>
        <v/>
      </c>
      <c r="N3314" s="22" t="str">
        <f t="shared" si="499"/>
        <v xml:space="preserve"> </v>
      </c>
      <c r="O3314" s="22" t="str">
        <f t="shared" si="498"/>
        <v/>
      </c>
      <c r="P3314" s="22" t="str">
        <f t="shared" si="500"/>
        <v/>
      </c>
      <c r="Q3314" s="22" t="str">
        <f t="shared" si="497"/>
        <v>D2</v>
      </c>
    </row>
    <row r="3315" spans="1:17" x14ac:dyDescent="0.25">
      <c r="A3315" s="125" t="str">
        <f t="shared" si="503"/>
        <v/>
      </c>
      <c r="B3315" s="123" t="str">
        <f t="shared" si="504"/>
        <v/>
      </c>
      <c r="C3315" s="125" t="str">
        <f t="shared" si="505"/>
        <v/>
      </c>
      <c r="D3315" s="42"/>
      <c r="E3315" s="23" t="str">
        <f>IF(D3315="","",VLOOKUP(D3315,MASTERLIST!$A:$E,3,FALSE))</f>
        <v/>
      </c>
      <c r="F3315" s="23" t="str">
        <f>IF(D3315="","",VLOOKUP(D3315,MASTERLIST!$A:$E,4,FALSE))</f>
        <v/>
      </c>
      <c r="G3315" s="23" t="str">
        <f>IF(D3315="","",VLOOKUP(D3315,MASTERLIST!$A:$E,5,FALSE))</f>
        <v/>
      </c>
      <c r="H3315" s="23" t="str">
        <f>IF(D3315="","",VLOOKUP(D3315,MASTERLIST!$A:$E,2,FALSE))</f>
        <v/>
      </c>
      <c r="I3315" s="42"/>
      <c r="J3315" s="42"/>
      <c r="K3315" s="42"/>
      <c r="L3315" s="41" t="str">
        <f t="shared" si="501"/>
        <v/>
      </c>
      <c r="M3315" s="41" t="str">
        <f t="shared" si="502"/>
        <v/>
      </c>
      <c r="N3315" s="22" t="str">
        <f t="shared" si="499"/>
        <v xml:space="preserve"> </v>
      </c>
      <c r="O3315" s="22" t="str">
        <f t="shared" si="498"/>
        <v/>
      </c>
      <c r="P3315" s="22" t="str">
        <f t="shared" si="500"/>
        <v/>
      </c>
      <c r="Q3315" s="22" t="str">
        <f t="shared" si="497"/>
        <v>D2</v>
      </c>
    </row>
    <row r="3316" spans="1:17" x14ac:dyDescent="0.25">
      <c r="A3316" s="125" t="str">
        <f t="shared" si="503"/>
        <v/>
      </c>
      <c r="B3316" s="123" t="str">
        <f t="shared" si="504"/>
        <v/>
      </c>
      <c r="C3316" s="125" t="str">
        <f t="shared" si="505"/>
        <v/>
      </c>
      <c r="D3316" s="42"/>
      <c r="E3316" s="23" t="str">
        <f>IF(D3316="","",VLOOKUP(D3316,MASTERLIST!$A:$E,3,FALSE))</f>
        <v/>
      </c>
      <c r="F3316" s="23" t="str">
        <f>IF(D3316="","",VLOOKUP(D3316,MASTERLIST!$A:$E,4,FALSE))</f>
        <v/>
      </c>
      <c r="G3316" s="23" t="str">
        <f>IF(D3316="","",VLOOKUP(D3316,MASTERLIST!$A:$E,5,FALSE))</f>
        <v/>
      </c>
      <c r="H3316" s="23" t="str">
        <f>IF(D3316="","",VLOOKUP(D3316,MASTERLIST!$A:$E,2,FALSE))</f>
        <v/>
      </c>
      <c r="I3316" s="42"/>
      <c r="J3316" s="42"/>
      <c r="K3316" s="42"/>
      <c r="L3316" s="41" t="str">
        <f t="shared" si="501"/>
        <v/>
      </c>
      <c r="M3316" s="41" t="str">
        <f t="shared" si="502"/>
        <v/>
      </c>
      <c r="N3316" s="22" t="str">
        <f t="shared" si="499"/>
        <v xml:space="preserve"> </v>
      </c>
      <c r="O3316" s="22" t="str">
        <f t="shared" si="498"/>
        <v/>
      </c>
      <c r="P3316" s="22" t="str">
        <f t="shared" si="500"/>
        <v/>
      </c>
      <c r="Q3316" s="22" t="str">
        <f t="shared" si="497"/>
        <v>D2</v>
      </c>
    </row>
    <row r="3317" spans="1:17" x14ac:dyDescent="0.25">
      <c r="A3317" s="125" t="str">
        <f t="shared" si="503"/>
        <v/>
      </c>
      <c r="B3317" s="123" t="str">
        <f t="shared" si="504"/>
        <v/>
      </c>
      <c r="C3317" s="125" t="str">
        <f t="shared" si="505"/>
        <v/>
      </c>
      <c r="D3317" s="42"/>
      <c r="E3317" s="23" t="str">
        <f>IF(D3317="","",VLOOKUP(D3317,MASTERLIST!$A:$E,3,FALSE))</f>
        <v/>
      </c>
      <c r="F3317" s="23" t="str">
        <f>IF(D3317="","",VLOOKUP(D3317,MASTERLIST!$A:$E,4,FALSE))</f>
        <v/>
      </c>
      <c r="G3317" s="23" t="str">
        <f>IF(D3317="","",VLOOKUP(D3317,MASTERLIST!$A:$E,5,FALSE))</f>
        <v/>
      </c>
      <c r="H3317" s="23" t="str">
        <f>IF(D3317="","",VLOOKUP(D3317,MASTERLIST!$A:$E,2,FALSE))</f>
        <v/>
      </c>
      <c r="I3317" s="42"/>
      <c r="J3317" s="42"/>
      <c r="K3317" s="42"/>
      <c r="L3317" s="41" t="str">
        <f t="shared" si="501"/>
        <v/>
      </c>
      <c r="M3317" s="41" t="str">
        <f t="shared" si="502"/>
        <v/>
      </c>
      <c r="N3317" s="22" t="str">
        <f t="shared" si="499"/>
        <v xml:space="preserve"> </v>
      </c>
      <c r="O3317" s="22" t="str">
        <f t="shared" si="498"/>
        <v/>
      </c>
      <c r="P3317" s="22" t="str">
        <f t="shared" si="500"/>
        <v/>
      </c>
      <c r="Q3317" s="22" t="str">
        <f t="shared" si="497"/>
        <v>D2</v>
      </c>
    </row>
    <row r="3318" spans="1:17" x14ac:dyDescent="0.25">
      <c r="A3318" s="125" t="str">
        <f t="shared" si="503"/>
        <v/>
      </c>
      <c r="B3318" s="123" t="str">
        <f t="shared" si="504"/>
        <v/>
      </c>
      <c r="C3318" s="125" t="str">
        <f t="shared" si="505"/>
        <v/>
      </c>
      <c r="D3318" s="42"/>
      <c r="E3318" s="23" t="str">
        <f>IF(D3318="","",VLOOKUP(D3318,MASTERLIST!$A:$E,3,FALSE))</f>
        <v/>
      </c>
      <c r="F3318" s="23" t="str">
        <f>IF(D3318="","",VLOOKUP(D3318,MASTERLIST!$A:$E,4,FALSE))</f>
        <v/>
      </c>
      <c r="G3318" s="23" t="str">
        <f>IF(D3318="","",VLOOKUP(D3318,MASTERLIST!$A:$E,5,FALSE))</f>
        <v/>
      </c>
      <c r="H3318" s="23" t="str">
        <f>IF(D3318="","",VLOOKUP(D3318,MASTERLIST!$A:$E,2,FALSE))</f>
        <v/>
      </c>
      <c r="I3318" s="42"/>
      <c r="J3318" s="42"/>
      <c r="K3318" s="42"/>
      <c r="L3318" s="41" t="str">
        <f t="shared" si="501"/>
        <v/>
      </c>
      <c r="M3318" s="41" t="str">
        <f t="shared" si="502"/>
        <v/>
      </c>
      <c r="N3318" s="22" t="str">
        <f t="shared" si="499"/>
        <v xml:space="preserve"> </v>
      </c>
      <c r="O3318" s="22" t="str">
        <f t="shared" si="498"/>
        <v/>
      </c>
      <c r="P3318" s="22" t="str">
        <f t="shared" si="500"/>
        <v/>
      </c>
      <c r="Q3318" s="22" t="str">
        <f t="shared" si="497"/>
        <v>D2</v>
      </c>
    </row>
    <row r="3319" spans="1:17" x14ac:dyDescent="0.25">
      <c r="A3319" s="125" t="str">
        <f t="shared" si="503"/>
        <v/>
      </c>
      <c r="B3319" s="123" t="str">
        <f t="shared" si="504"/>
        <v/>
      </c>
      <c r="C3319" s="125" t="str">
        <f t="shared" si="505"/>
        <v/>
      </c>
      <c r="D3319" s="42"/>
      <c r="E3319" s="23" t="str">
        <f>IF(D3319="","",VLOOKUP(D3319,MASTERLIST!$A:$E,3,FALSE))</f>
        <v/>
      </c>
      <c r="F3319" s="23" t="str">
        <f>IF(D3319="","",VLOOKUP(D3319,MASTERLIST!$A:$E,4,FALSE))</f>
        <v/>
      </c>
      <c r="G3319" s="23" t="str">
        <f>IF(D3319="","",VLOOKUP(D3319,MASTERLIST!$A:$E,5,FALSE))</f>
        <v/>
      </c>
      <c r="H3319" s="23" t="str">
        <f>IF(D3319="","",VLOOKUP(D3319,MASTERLIST!$A:$E,2,FALSE))</f>
        <v/>
      </c>
      <c r="I3319" s="42"/>
      <c r="J3319" s="42"/>
      <c r="K3319" s="42"/>
      <c r="L3319" s="41" t="str">
        <f t="shared" si="501"/>
        <v/>
      </c>
      <c r="M3319" s="41" t="str">
        <f t="shared" si="502"/>
        <v/>
      </c>
      <c r="N3319" s="22" t="str">
        <f t="shared" si="499"/>
        <v xml:space="preserve"> </v>
      </c>
      <c r="O3319" s="22" t="str">
        <f t="shared" si="498"/>
        <v/>
      </c>
      <c r="P3319" s="22" t="str">
        <f t="shared" si="500"/>
        <v/>
      </c>
      <c r="Q3319" s="22" t="str">
        <f t="shared" si="497"/>
        <v>D2</v>
      </c>
    </row>
    <row r="3320" spans="1:17" x14ac:dyDescent="0.25">
      <c r="A3320" s="125" t="str">
        <f t="shared" si="503"/>
        <v/>
      </c>
      <c r="B3320" s="123" t="str">
        <f t="shared" si="504"/>
        <v/>
      </c>
      <c r="C3320" s="125" t="str">
        <f t="shared" si="505"/>
        <v/>
      </c>
      <c r="D3320" s="42"/>
      <c r="E3320" s="23" t="str">
        <f>IF(D3320="","",VLOOKUP(D3320,MASTERLIST!$A:$E,3,FALSE))</f>
        <v/>
      </c>
      <c r="F3320" s="23" t="str">
        <f>IF(D3320="","",VLOOKUP(D3320,MASTERLIST!$A:$E,4,FALSE))</f>
        <v/>
      </c>
      <c r="G3320" s="23" t="str">
        <f>IF(D3320="","",VLOOKUP(D3320,MASTERLIST!$A:$E,5,FALSE))</f>
        <v/>
      </c>
      <c r="H3320" s="23" t="str">
        <f>IF(D3320="","",VLOOKUP(D3320,MASTERLIST!$A:$E,2,FALSE))</f>
        <v/>
      </c>
      <c r="I3320" s="42"/>
      <c r="J3320" s="42"/>
      <c r="K3320" s="42"/>
      <c r="L3320" s="41" t="str">
        <f t="shared" si="501"/>
        <v/>
      </c>
      <c r="M3320" s="41" t="str">
        <f t="shared" si="502"/>
        <v/>
      </c>
      <c r="N3320" s="22" t="str">
        <f t="shared" si="499"/>
        <v xml:space="preserve"> </v>
      </c>
      <c r="O3320" s="22" t="str">
        <f t="shared" si="498"/>
        <v/>
      </c>
      <c r="P3320" s="22" t="str">
        <f t="shared" si="500"/>
        <v/>
      </c>
      <c r="Q3320" s="22" t="str">
        <f t="shared" si="497"/>
        <v>D2</v>
      </c>
    </row>
    <row r="3321" spans="1:17" x14ac:dyDescent="0.25">
      <c r="A3321" s="125" t="str">
        <f t="shared" si="503"/>
        <v/>
      </c>
      <c r="B3321" s="123" t="str">
        <f t="shared" si="504"/>
        <v/>
      </c>
      <c r="C3321" s="125" t="str">
        <f t="shared" si="505"/>
        <v/>
      </c>
      <c r="D3321" s="42"/>
      <c r="E3321" s="23" t="str">
        <f>IF(D3321="","",VLOOKUP(D3321,MASTERLIST!$A:$E,3,FALSE))</f>
        <v/>
      </c>
      <c r="F3321" s="23" t="str">
        <f>IF(D3321="","",VLOOKUP(D3321,MASTERLIST!$A:$E,4,FALSE))</f>
        <v/>
      </c>
      <c r="G3321" s="23" t="str">
        <f>IF(D3321="","",VLOOKUP(D3321,MASTERLIST!$A:$E,5,FALSE))</f>
        <v/>
      </c>
      <c r="H3321" s="23" t="str">
        <f>IF(D3321="","",VLOOKUP(D3321,MASTERLIST!$A:$E,2,FALSE))</f>
        <v/>
      </c>
      <c r="I3321" s="42"/>
      <c r="J3321" s="42"/>
      <c r="K3321" s="42"/>
      <c r="L3321" s="41" t="str">
        <f t="shared" si="501"/>
        <v/>
      </c>
      <c r="M3321" s="41" t="str">
        <f t="shared" si="502"/>
        <v/>
      </c>
      <c r="N3321" s="22" t="str">
        <f t="shared" si="499"/>
        <v xml:space="preserve"> </v>
      </c>
      <c r="O3321" s="22" t="str">
        <f t="shared" si="498"/>
        <v/>
      </c>
      <c r="P3321" s="22" t="str">
        <f t="shared" si="500"/>
        <v/>
      </c>
      <c r="Q3321" s="22" t="str">
        <f t="shared" si="497"/>
        <v>D2</v>
      </c>
    </row>
    <row r="3322" spans="1:17" x14ac:dyDescent="0.25">
      <c r="A3322" s="125" t="str">
        <f t="shared" si="503"/>
        <v/>
      </c>
      <c r="B3322" s="123" t="str">
        <f t="shared" si="504"/>
        <v/>
      </c>
      <c r="C3322" s="125" t="str">
        <f t="shared" si="505"/>
        <v/>
      </c>
      <c r="D3322" s="42"/>
      <c r="E3322" s="23" t="str">
        <f>IF(D3322="","",VLOOKUP(D3322,MASTERLIST!$A:$E,3,FALSE))</f>
        <v/>
      </c>
      <c r="F3322" s="23" t="str">
        <f>IF(D3322="","",VLOOKUP(D3322,MASTERLIST!$A:$E,4,FALSE))</f>
        <v/>
      </c>
      <c r="G3322" s="23" t="str">
        <f>IF(D3322="","",VLOOKUP(D3322,MASTERLIST!$A:$E,5,FALSE))</f>
        <v/>
      </c>
      <c r="H3322" s="23" t="str">
        <f>IF(D3322="","",VLOOKUP(D3322,MASTERLIST!$A:$E,2,FALSE))</f>
        <v/>
      </c>
      <c r="I3322" s="42"/>
      <c r="J3322" s="42"/>
      <c r="K3322" s="42"/>
      <c r="L3322" s="41" t="str">
        <f t="shared" si="501"/>
        <v/>
      </c>
      <c r="M3322" s="41" t="str">
        <f t="shared" si="502"/>
        <v/>
      </c>
      <c r="N3322" s="22" t="str">
        <f t="shared" si="499"/>
        <v xml:space="preserve"> </v>
      </c>
      <c r="O3322" s="22" t="str">
        <f t="shared" si="498"/>
        <v/>
      </c>
      <c r="P3322" s="22" t="str">
        <f t="shared" si="500"/>
        <v/>
      </c>
      <c r="Q3322" s="22" t="str">
        <f t="shared" si="497"/>
        <v>D2</v>
      </c>
    </row>
    <row r="3323" spans="1:17" x14ac:dyDescent="0.25">
      <c r="A3323" s="125" t="str">
        <f t="shared" si="503"/>
        <v/>
      </c>
      <c r="B3323" s="123" t="str">
        <f t="shared" si="504"/>
        <v/>
      </c>
      <c r="C3323" s="125" t="str">
        <f t="shared" si="505"/>
        <v/>
      </c>
      <c r="D3323" s="42"/>
      <c r="E3323" s="23" t="str">
        <f>IF(D3323="","",VLOOKUP(D3323,MASTERLIST!$A:$E,3,FALSE))</f>
        <v/>
      </c>
      <c r="F3323" s="23" t="str">
        <f>IF(D3323="","",VLOOKUP(D3323,MASTERLIST!$A:$E,4,FALSE))</f>
        <v/>
      </c>
      <c r="G3323" s="23" t="str">
        <f>IF(D3323="","",VLOOKUP(D3323,MASTERLIST!$A:$E,5,FALSE))</f>
        <v/>
      </c>
      <c r="H3323" s="23" t="str">
        <f>IF(D3323="","",VLOOKUP(D3323,MASTERLIST!$A:$E,2,FALSE))</f>
        <v/>
      </c>
      <c r="I3323" s="42"/>
      <c r="J3323" s="42"/>
      <c r="K3323" s="42"/>
      <c r="L3323" s="41" t="str">
        <f t="shared" si="501"/>
        <v/>
      </c>
      <c r="M3323" s="41" t="str">
        <f t="shared" si="502"/>
        <v/>
      </c>
      <c r="N3323" s="22" t="str">
        <f t="shared" si="499"/>
        <v xml:space="preserve"> </v>
      </c>
      <c r="O3323" s="22" t="str">
        <f t="shared" si="498"/>
        <v/>
      </c>
      <c r="P3323" s="22" t="str">
        <f t="shared" si="500"/>
        <v/>
      </c>
      <c r="Q3323" s="22" t="str">
        <f t="shared" si="497"/>
        <v>D2</v>
      </c>
    </row>
    <row r="3324" spans="1:17" x14ac:dyDescent="0.25">
      <c r="A3324" s="125" t="str">
        <f t="shared" si="503"/>
        <v/>
      </c>
      <c r="B3324" s="123" t="str">
        <f t="shared" si="504"/>
        <v/>
      </c>
      <c r="C3324" s="125" t="str">
        <f t="shared" si="505"/>
        <v/>
      </c>
      <c r="D3324" s="42"/>
      <c r="E3324" s="23" t="str">
        <f>IF(D3324="","",VLOOKUP(D3324,MASTERLIST!$A:$E,3,FALSE))</f>
        <v/>
      </c>
      <c r="F3324" s="23" t="str">
        <f>IF(D3324="","",VLOOKUP(D3324,MASTERLIST!$A:$E,4,FALSE))</f>
        <v/>
      </c>
      <c r="G3324" s="23" t="str">
        <f>IF(D3324="","",VLOOKUP(D3324,MASTERLIST!$A:$E,5,FALSE))</f>
        <v/>
      </c>
      <c r="H3324" s="23" t="str">
        <f>IF(D3324="","",VLOOKUP(D3324,MASTERLIST!$A:$E,2,FALSE))</f>
        <v/>
      </c>
      <c r="I3324" s="42"/>
      <c r="J3324" s="42"/>
      <c r="K3324" s="42"/>
      <c r="L3324" s="41" t="str">
        <f t="shared" si="501"/>
        <v/>
      </c>
      <c r="M3324" s="41" t="str">
        <f t="shared" si="502"/>
        <v/>
      </c>
      <c r="N3324" s="22" t="str">
        <f t="shared" si="499"/>
        <v xml:space="preserve"> </v>
      </c>
      <c r="O3324" s="22" t="str">
        <f t="shared" si="498"/>
        <v/>
      </c>
      <c r="P3324" s="22" t="str">
        <f t="shared" si="500"/>
        <v/>
      </c>
      <c r="Q3324" s="22" t="str">
        <f t="shared" si="497"/>
        <v>D2</v>
      </c>
    </row>
    <row r="3325" spans="1:17" x14ac:dyDescent="0.25">
      <c r="A3325" s="125" t="str">
        <f t="shared" si="503"/>
        <v/>
      </c>
      <c r="B3325" s="123" t="str">
        <f t="shared" si="504"/>
        <v/>
      </c>
      <c r="C3325" s="125" t="str">
        <f t="shared" si="505"/>
        <v/>
      </c>
      <c r="D3325" s="42"/>
      <c r="E3325" s="23" t="str">
        <f>IF(D3325="","",VLOOKUP(D3325,MASTERLIST!$A:$E,3,FALSE))</f>
        <v/>
      </c>
      <c r="F3325" s="23" t="str">
        <f>IF(D3325="","",VLOOKUP(D3325,MASTERLIST!$A:$E,4,FALSE))</f>
        <v/>
      </c>
      <c r="G3325" s="23" t="str">
        <f>IF(D3325="","",VLOOKUP(D3325,MASTERLIST!$A:$E,5,FALSE))</f>
        <v/>
      </c>
      <c r="H3325" s="23" t="str">
        <f>IF(D3325="","",VLOOKUP(D3325,MASTERLIST!$A:$E,2,FALSE))</f>
        <v/>
      </c>
      <c r="I3325" s="42"/>
      <c r="J3325" s="42"/>
      <c r="K3325" s="42"/>
      <c r="L3325" s="41" t="str">
        <f t="shared" si="501"/>
        <v/>
      </c>
      <c r="M3325" s="41" t="str">
        <f t="shared" si="502"/>
        <v/>
      </c>
      <c r="N3325" s="22" t="str">
        <f t="shared" si="499"/>
        <v xml:space="preserve"> </v>
      </c>
      <c r="O3325" s="22" t="str">
        <f t="shared" si="498"/>
        <v/>
      </c>
      <c r="P3325" s="22" t="str">
        <f t="shared" si="500"/>
        <v/>
      </c>
      <c r="Q3325" s="22" t="str">
        <f t="shared" si="497"/>
        <v>D2</v>
      </c>
    </row>
    <row r="3326" spans="1:17" x14ac:dyDescent="0.25">
      <c r="A3326" s="125" t="str">
        <f t="shared" si="503"/>
        <v/>
      </c>
      <c r="B3326" s="123" t="str">
        <f t="shared" si="504"/>
        <v/>
      </c>
      <c r="C3326" s="125" t="str">
        <f t="shared" si="505"/>
        <v/>
      </c>
      <c r="D3326" s="42"/>
      <c r="E3326" s="23" t="str">
        <f>IF(D3326="","",VLOOKUP(D3326,MASTERLIST!$A:$E,3,FALSE))</f>
        <v/>
      </c>
      <c r="F3326" s="23" t="str">
        <f>IF(D3326="","",VLOOKUP(D3326,MASTERLIST!$A:$E,4,FALSE))</f>
        <v/>
      </c>
      <c r="G3326" s="23" t="str">
        <f>IF(D3326="","",VLOOKUP(D3326,MASTERLIST!$A:$E,5,FALSE))</f>
        <v/>
      </c>
      <c r="H3326" s="23" t="str">
        <f>IF(D3326="","",VLOOKUP(D3326,MASTERLIST!$A:$E,2,FALSE))</f>
        <v/>
      </c>
      <c r="I3326" s="42"/>
      <c r="J3326" s="42"/>
      <c r="K3326" s="42"/>
      <c r="L3326" s="41" t="str">
        <f t="shared" si="501"/>
        <v/>
      </c>
      <c r="M3326" s="41" t="str">
        <f t="shared" si="502"/>
        <v/>
      </c>
      <c r="N3326" s="22" t="str">
        <f t="shared" si="499"/>
        <v xml:space="preserve"> </v>
      </c>
      <c r="O3326" s="22" t="str">
        <f t="shared" si="498"/>
        <v/>
      </c>
      <c r="P3326" s="22" t="str">
        <f t="shared" si="500"/>
        <v/>
      </c>
      <c r="Q3326" s="22" t="str">
        <f t="shared" si="497"/>
        <v>D2</v>
      </c>
    </row>
    <row r="3327" spans="1:17" x14ac:dyDescent="0.25">
      <c r="A3327" s="125" t="str">
        <f t="shared" si="503"/>
        <v/>
      </c>
      <c r="B3327" s="123" t="str">
        <f t="shared" si="504"/>
        <v/>
      </c>
      <c r="C3327" s="125" t="str">
        <f t="shared" si="505"/>
        <v/>
      </c>
      <c r="D3327" s="42"/>
      <c r="E3327" s="23" t="str">
        <f>IF(D3327="","",VLOOKUP(D3327,MASTERLIST!$A:$E,3,FALSE))</f>
        <v/>
      </c>
      <c r="F3327" s="23" t="str">
        <f>IF(D3327="","",VLOOKUP(D3327,MASTERLIST!$A:$E,4,FALSE))</f>
        <v/>
      </c>
      <c r="G3327" s="23" t="str">
        <f>IF(D3327="","",VLOOKUP(D3327,MASTERLIST!$A:$E,5,FALSE))</f>
        <v/>
      </c>
      <c r="H3327" s="23" t="str">
        <f>IF(D3327="","",VLOOKUP(D3327,MASTERLIST!$A:$E,2,FALSE))</f>
        <v/>
      </c>
      <c r="I3327" s="42"/>
      <c r="J3327" s="42"/>
      <c r="K3327" s="42"/>
      <c r="L3327" s="41" t="str">
        <f t="shared" si="501"/>
        <v/>
      </c>
      <c r="M3327" s="41" t="str">
        <f t="shared" si="502"/>
        <v/>
      </c>
      <c r="N3327" s="22" t="str">
        <f t="shared" si="499"/>
        <v xml:space="preserve"> </v>
      </c>
      <c r="O3327" s="22" t="str">
        <f t="shared" si="498"/>
        <v/>
      </c>
      <c r="P3327" s="22" t="str">
        <f t="shared" si="500"/>
        <v/>
      </c>
      <c r="Q3327" s="22" t="str">
        <f t="shared" si="497"/>
        <v>D2</v>
      </c>
    </row>
    <row r="3328" spans="1:17" x14ac:dyDescent="0.25">
      <c r="A3328" s="125" t="str">
        <f t="shared" si="503"/>
        <v/>
      </c>
      <c r="B3328" s="123" t="str">
        <f t="shared" si="504"/>
        <v/>
      </c>
      <c r="C3328" s="125" t="str">
        <f t="shared" si="505"/>
        <v/>
      </c>
      <c r="D3328" s="42"/>
      <c r="E3328" s="23" t="str">
        <f>IF(D3328="","",VLOOKUP(D3328,MASTERLIST!$A:$E,3,FALSE))</f>
        <v/>
      </c>
      <c r="F3328" s="23" t="str">
        <f>IF(D3328="","",VLOOKUP(D3328,MASTERLIST!$A:$E,4,FALSE))</f>
        <v/>
      </c>
      <c r="G3328" s="23" t="str">
        <f>IF(D3328="","",VLOOKUP(D3328,MASTERLIST!$A:$E,5,FALSE))</f>
        <v/>
      </c>
      <c r="H3328" s="23" t="str">
        <f>IF(D3328="","",VLOOKUP(D3328,MASTERLIST!$A:$E,2,FALSE))</f>
        <v/>
      </c>
      <c r="I3328" s="42"/>
      <c r="J3328" s="42"/>
      <c r="K3328" s="42"/>
      <c r="L3328" s="41" t="str">
        <f t="shared" si="501"/>
        <v/>
      </c>
      <c r="M3328" s="41" t="str">
        <f t="shared" si="502"/>
        <v/>
      </c>
      <c r="N3328" s="22" t="str">
        <f t="shared" si="499"/>
        <v xml:space="preserve"> </v>
      </c>
      <c r="O3328" s="22" t="str">
        <f t="shared" si="498"/>
        <v/>
      </c>
      <c r="P3328" s="22" t="str">
        <f t="shared" si="500"/>
        <v/>
      </c>
      <c r="Q3328" s="22" t="str">
        <f t="shared" si="497"/>
        <v>D2</v>
      </c>
    </row>
    <row r="3329" spans="1:17" x14ac:dyDescent="0.25">
      <c r="A3329" s="125" t="str">
        <f t="shared" si="503"/>
        <v/>
      </c>
      <c r="B3329" s="123" t="str">
        <f t="shared" si="504"/>
        <v/>
      </c>
      <c r="C3329" s="125" t="str">
        <f t="shared" si="505"/>
        <v/>
      </c>
      <c r="D3329" s="42"/>
      <c r="E3329" s="23" t="str">
        <f>IF(D3329="","",VLOOKUP(D3329,MASTERLIST!$A:$E,3,FALSE))</f>
        <v/>
      </c>
      <c r="F3329" s="23" t="str">
        <f>IF(D3329="","",VLOOKUP(D3329,MASTERLIST!$A:$E,4,FALSE))</f>
        <v/>
      </c>
      <c r="G3329" s="23" t="str">
        <f>IF(D3329="","",VLOOKUP(D3329,MASTERLIST!$A:$E,5,FALSE))</f>
        <v/>
      </c>
      <c r="H3329" s="23" t="str">
        <f>IF(D3329="","",VLOOKUP(D3329,MASTERLIST!$A:$E,2,FALSE))</f>
        <v/>
      </c>
      <c r="I3329" s="42"/>
      <c r="J3329" s="42"/>
      <c r="K3329" s="42"/>
      <c r="L3329" s="41" t="str">
        <f t="shared" si="501"/>
        <v/>
      </c>
      <c r="M3329" s="41" t="str">
        <f t="shared" si="502"/>
        <v/>
      </c>
      <c r="N3329" s="22" t="str">
        <f t="shared" si="499"/>
        <v xml:space="preserve"> </v>
      </c>
      <c r="O3329" s="22" t="str">
        <f t="shared" si="498"/>
        <v/>
      </c>
      <c r="P3329" s="22" t="str">
        <f t="shared" si="500"/>
        <v/>
      </c>
      <c r="Q3329" s="22" t="str">
        <f t="shared" si="497"/>
        <v>D2</v>
      </c>
    </row>
    <row r="3330" spans="1:17" x14ac:dyDescent="0.25">
      <c r="A3330" s="125" t="str">
        <f t="shared" si="503"/>
        <v/>
      </c>
      <c r="B3330" s="123" t="str">
        <f t="shared" si="504"/>
        <v/>
      </c>
      <c r="C3330" s="125" t="str">
        <f t="shared" si="505"/>
        <v/>
      </c>
      <c r="D3330" s="42"/>
      <c r="E3330" s="23" t="str">
        <f>IF(D3330="","",VLOOKUP(D3330,MASTERLIST!$A:$E,3,FALSE))</f>
        <v/>
      </c>
      <c r="F3330" s="23" t="str">
        <f>IF(D3330="","",VLOOKUP(D3330,MASTERLIST!$A:$E,4,FALSE))</f>
        <v/>
      </c>
      <c r="G3330" s="23" t="str">
        <f>IF(D3330="","",VLOOKUP(D3330,MASTERLIST!$A:$E,5,FALSE))</f>
        <v/>
      </c>
      <c r="H3330" s="23" t="str">
        <f>IF(D3330="","",VLOOKUP(D3330,MASTERLIST!$A:$E,2,FALSE))</f>
        <v/>
      </c>
      <c r="I3330" s="42"/>
      <c r="J3330" s="42"/>
      <c r="K3330" s="42"/>
      <c r="L3330" s="41" t="str">
        <f t="shared" si="501"/>
        <v/>
      </c>
      <c r="M3330" s="41" t="str">
        <f t="shared" si="502"/>
        <v/>
      </c>
      <c r="N3330" s="22" t="str">
        <f t="shared" si="499"/>
        <v xml:space="preserve"> </v>
      </c>
      <c r="O3330" s="22" t="str">
        <f t="shared" si="498"/>
        <v/>
      </c>
      <c r="P3330" s="22" t="str">
        <f t="shared" si="500"/>
        <v/>
      </c>
      <c r="Q3330" s="22" t="str">
        <f t="shared" si="497"/>
        <v>D2</v>
      </c>
    </row>
    <row r="3331" spans="1:17" x14ac:dyDescent="0.25">
      <c r="A3331" s="125" t="str">
        <f t="shared" si="503"/>
        <v/>
      </c>
      <c r="B3331" s="123" t="str">
        <f t="shared" si="504"/>
        <v/>
      </c>
      <c r="C3331" s="125" t="str">
        <f t="shared" si="505"/>
        <v/>
      </c>
      <c r="D3331" s="42"/>
      <c r="E3331" s="23" t="str">
        <f>IF(D3331="","",VLOOKUP(D3331,MASTERLIST!$A:$E,3,FALSE))</f>
        <v/>
      </c>
      <c r="F3331" s="23" t="str">
        <f>IF(D3331="","",VLOOKUP(D3331,MASTERLIST!$A:$E,4,FALSE))</f>
        <v/>
      </c>
      <c r="G3331" s="23" t="str">
        <f>IF(D3331="","",VLOOKUP(D3331,MASTERLIST!$A:$E,5,FALSE))</f>
        <v/>
      </c>
      <c r="H3331" s="23" t="str">
        <f>IF(D3331="","",VLOOKUP(D3331,MASTERLIST!$A:$E,2,FALSE))</f>
        <v/>
      </c>
      <c r="I3331" s="42"/>
      <c r="J3331" s="42"/>
      <c r="K3331" s="42"/>
      <c r="L3331" s="41" t="str">
        <f t="shared" si="501"/>
        <v/>
      </c>
      <c r="M3331" s="41" t="str">
        <f t="shared" si="502"/>
        <v/>
      </c>
      <c r="N3331" s="22" t="str">
        <f t="shared" si="499"/>
        <v xml:space="preserve"> </v>
      </c>
      <c r="O3331" s="22" t="str">
        <f t="shared" si="498"/>
        <v/>
      </c>
      <c r="P3331" s="22" t="str">
        <f t="shared" si="500"/>
        <v/>
      </c>
      <c r="Q3331" s="22" t="str">
        <f t="shared" ref="Q3331:Q3394" si="506">IF(A3331="","D2",RIGHT(A3331,2))</f>
        <v>D2</v>
      </c>
    </row>
    <row r="3332" spans="1:17" x14ac:dyDescent="0.25">
      <c r="A3332" s="125" t="str">
        <f t="shared" si="503"/>
        <v/>
      </c>
      <c r="B3332" s="123" t="str">
        <f t="shared" si="504"/>
        <v/>
      </c>
      <c r="C3332" s="125" t="str">
        <f t="shared" si="505"/>
        <v/>
      </c>
      <c r="D3332" s="42"/>
      <c r="E3332" s="23" t="str">
        <f>IF(D3332="","",VLOOKUP(D3332,MASTERLIST!$A:$E,3,FALSE))</f>
        <v/>
      </c>
      <c r="F3332" s="23" t="str">
        <f>IF(D3332="","",VLOOKUP(D3332,MASTERLIST!$A:$E,4,FALSE))</f>
        <v/>
      </c>
      <c r="G3332" s="23" t="str">
        <f>IF(D3332="","",VLOOKUP(D3332,MASTERLIST!$A:$E,5,FALSE))</f>
        <v/>
      </c>
      <c r="H3332" s="23" t="str">
        <f>IF(D3332="","",VLOOKUP(D3332,MASTERLIST!$A:$E,2,FALSE))</f>
        <v/>
      </c>
      <c r="I3332" s="42"/>
      <c r="J3332" s="42"/>
      <c r="K3332" s="42"/>
      <c r="L3332" s="41" t="str">
        <f t="shared" si="501"/>
        <v/>
      </c>
      <c r="M3332" s="41" t="str">
        <f t="shared" si="502"/>
        <v/>
      </c>
      <c r="N3332" s="22" t="str">
        <f t="shared" si="499"/>
        <v xml:space="preserve"> </v>
      </c>
      <c r="O3332" s="22" t="str">
        <f t="shared" si="498"/>
        <v/>
      </c>
      <c r="P3332" s="22" t="str">
        <f t="shared" si="500"/>
        <v/>
      </c>
      <c r="Q3332" s="22" t="str">
        <f t="shared" si="506"/>
        <v>D2</v>
      </c>
    </row>
    <row r="3333" spans="1:17" x14ac:dyDescent="0.25">
      <c r="A3333" s="125" t="str">
        <f t="shared" si="503"/>
        <v/>
      </c>
      <c r="B3333" s="123" t="str">
        <f t="shared" si="504"/>
        <v/>
      </c>
      <c r="C3333" s="125" t="str">
        <f t="shared" si="505"/>
        <v/>
      </c>
      <c r="D3333" s="42"/>
      <c r="E3333" s="23" t="str">
        <f>IF(D3333="","",VLOOKUP(D3333,MASTERLIST!$A:$E,3,FALSE))</f>
        <v/>
      </c>
      <c r="F3333" s="23" t="str">
        <f>IF(D3333="","",VLOOKUP(D3333,MASTERLIST!$A:$E,4,FALSE))</f>
        <v/>
      </c>
      <c r="G3333" s="23" t="str">
        <f>IF(D3333="","",VLOOKUP(D3333,MASTERLIST!$A:$E,5,FALSE))</f>
        <v/>
      </c>
      <c r="H3333" s="23" t="str">
        <f>IF(D3333="","",VLOOKUP(D3333,MASTERLIST!$A:$E,2,FALSE))</f>
        <v/>
      </c>
      <c r="I3333" s="42"/>
      <c r="J3333" s="42"/>
      <c r="K3333" s="42"/>
      <c r="L3333" s="41" t="str">
        <f t="shared" si="501"/>
        <v/>
      </c>
      <c r="M3333" s="41" t="str">
        <f t="shared" si="502"/>
        <v/>
      </c>
      <c r="N3333" s="22" t="str">
        <f t="shared" si="499"/>
        <v xml:space="preserve"> </v>
      </c>
      <c r="O3333" s="22" t="str">
        <f t="shared" si="498"/>
        <v/>
      </c>
      <c r="P3333" s="22" t="str">
        <f t="shared" si="500"/>
        <v/>
      </c>
      <c r="Q3333" s="22" t="str">
        <f t="shared" si="506"/>
        <v>D2</v>
      </c>
    </row>
    <row r="3334" spans="1:17" x14ac:dyDescent="0.25">
      <c r="A3334" s="125" t="str">
        <f t="shared" si="503"/>
        <v/>
      </c>
      <c r="B3334" s="123" t="str">
        <f t="shared" si="504"/>
        <v/>
      </c>
      <c r="C3334" s="125" t="str">
        <f t="shared" si="505"/>
        <v/>
      </c>
      <c r="D3334" s="42"/>
      <c r="E3334" s="23" t="str">
        <f>IF(D3334="","",VLOOKUP(D3334,MASTERLIST!$A:$E,3,FALSE))</f>
        <v/>
      </c>
      <c r="F3334" s="23" t="str">
        <f>IF(D3334="","",VLOOKUP(D3334,MASTERLIST!$A:$E,4,FALSE))</f>
        <v/>
      </c>
      <c r="G3334" s="23" t="str">
        <f>IF(D3334="","",VLOOKUP(D3334,MASTERLIST!$A:$E,5,FALSE))</f>
        <v/>
      </c>
      <c r="H3334" s="23" t="str">
        <f>IF(D3334="","",VLOOKUP(D3334,MASTERLIST!$A:$E,2,FALSE))</f>
        <v/>
      </c>
      <c r="I3334" s="42"/>
      <c r="J3334" s="42"/>
      <c r="K3334" s="42"/>
      <c r="L3334" s="41" t="str">
        <f t="shared" si="501"/>
        <v/>
      </c>
      <c r="M3334" s="41" t="str">
        <f t="shared" si="502"/>
        <v/>
      </c>
      <c r="N3334" s="22" t="str">
        <f t="shared" si="499"/>
        <v xml:space="preserve"> </v>
      </c>
      <c r="O3334" s="22" t="str">
        <f t="shared" si="498"/>
        <v/>
      </c>
      <c r="P3334" s="22" t="str">
        <f t="shared" si="500"/>
        <v/>
      </c>
      <c r="Q3334" s="22" t="str">
        <f t="shared" si="506"/>
        <v>D2</v>
      </c>
    </row>
    <row r="3335" spans="1:17" x14ac:dyDescent="0.25">
      <c r="A3335" s="125" t="str">
        <f t="shared" si="503"/>
        <v/>
      </c>
      <c r="B3335" s="123" t="str">
        <f t="shared" si="504"/>
        <v/>
      </c>
      <c r="C3335" s="125" t="str">
        <f t="shared" si="505"/>
        <v/>
      </c>
      <c r="D3335" s="42"/>
      <c r="E3335" s="23" t="str">
        <f>IF(D3335="","",VLOOKUP(D3335,MASTERLIST!$A:$E,3,FALSE))</f>
        <v/>
      </c>
      <c r="F3335" s="23" t="str">
        <f>IF(D3335="","",VLOOKUP(D3335,MASTERLIST!$A:$E,4,FALSE))</f>
        <v/>
      </c>
      <c r="G3335" s="23" t="str">
        <f>IF(D3335="","",VLOOKUP(D3335,MASTERLIST!$A:$E,5,FALSE))</f>
        <v/>
      </c>
      <c r="H3335" s="23" t="str">
        <f>IF(D3335="","",VLOOKUP(D3335,MASTERLIST!$A:$E,2,FALSE))</f>
        <v/>
      </c>
      <c r="I3335" s="42"/>
      <c r="J3335" s="42"/>
      <c r="K3335" s="42"/>
      <c r="L3335" s="41" t="str">
        <f t="shared" si="501"/>
        <v/>
      </c>
      <c r="M3335" s="41" t="str">
        <f t="shared" si="502"/>
        <v/>
      </c>
      <c r="N3335" s="22" t="str">
        <f t="shared" si="499"/>
        <v xml:space="preserve"> </v>
      </c>
      <c r="O3335" s="22" t="str">
        <f t="shared" si="498"/>
        <v/>
      </c>
      <c r="P3335" s="22" t="str">
        <f t="shared" si="500"/>
        <v/>
      </c>
      <c r="Q3335" s="22" t="str">
        <f t="shared" si="506"/>
        <v>D2</v>
      </c>
    </row>
    <row r="3336" spans="1:17" x14ac:dyDescent="0.25">
      <c r="A3336" s="125" t="str">
        <f t="shared" si="503"/>
        <v/>
      </c>
      <c r="B3336" s="123" t="str">
        <f t="shared" si="504"/>
        <v/>
      </c>
      <c r="C3336" s="125" t="str">
        <f t="shared" si="505"/>
        <v/>
      </c>
      <c r="D3336" s="42"/>
      <c r="E3336" s="23" t="str">
        <f>IF(D3336="","",VLOOKUP(D3336,MASTERLIST!$A:$E,3,FALSE))</f>
        <v/>
      </c>
      <c r="F3336" s="23" t="str">
        <f>IF(D3336="","",VLOOKUP(D3336,MASTERLIST!$A:$E,4,FALSE))</f>
        <v/>
      </c>
      <c r="G3336" s="23" t="str">
        <f>IF(D3336="","",VLOOKUP(D3336,MASTERLIST!$A:$E,5,FALSE))</f>
        <v/>
      </c>
      <c r="H3336" s="23" t="str">
        <f>IF(D3336="","",VLOOKUP(D3336,MASTERLIST!$A:$E,2,FALSE))</f>
        <v/>
      </c>
      <c r="I3336" s="42"/>
      <c r="J3336" s="42"/>
      <c r="K3336" s="42"/>
      <c r="L3336" s="41" t="str">
        <f t="shared" si="501"/>
        <v/>
      </c>
      <c r="M3336" s="41" t="str">
        <f t="shared" si="502"/>
        <v/>
      </c>
      <c r="N3336" s="22" t="str">
        <f t="shared" si="499"/>
        <v xml:space="preserve"> </v>
      </c>
      <c r="O3336" s="22" t="str">
        <f t="shared" si="498"/>
        <v/>
      </c>
      <c r="P3336" s="22" t="str">
        <f t="shared" si="500"/>
        <v/>
      </c>
      <c r="Q3336" s="22" t="str">
        <f t="shared" si="506"/>
        <v>D2</v>
      </c>
    </row>
    <row r="3337" spans="1:17" x14ac:dyDescent="0.25">
      <c r="A3337" s="125" t="str">
        <f t="shared" si="503"/>
        <v/>
      </c>
      <c r="B3337" s="123" t="str">
        <f t="shared" si="504"/>
        <v/>
      </c>
      <c r="C3337" s="125" t="str">
        <f t="shared" si="505"/>
        <v/>
      </c>
      <c r="D3337" s="42"/>
      <c r="E3337" s="23" t="str">
        <f>IF(D3337="","",VLOOKUP(D3337,MASTERLIST!$A:$E,3,FALSE))</f>
        <v/>
      </c>
      <c r="F3337" s="23" t="str">
        <f>IF(D3337="","",VLOOKUP(D3337,MASTERLIST!$A:$E,4,FALSE))</f>
        <v/>
      </c>
      <c r="G3337" s="23" t="str">
        <f>IF(D3337="","",VLOOKUP(D3337,MASTERLIST!$A:$E,5,FALSE))</f>
        <v/>
      </c>
      <c r="H3337" s="23" t="str">
        <f>IF(D3337="","",VLOOKUP(D3337,MASTERLIST!$A:$E,2,FALSE))</f>
        <v/>
      </c>
      <c r="I3337" s="42"/>
      <c r="J3337" s="42"/>
      <c r="K3337" s="42"/>
      <c r="L3337" s="41" t="str">
        <f t="shared" si="501"/>
        <v/>
      </c>
      <c r="M3337" s="41" t="str">
        <f t="shared" si="502"/>
        <v/>
      </c>
      <c r="N3337" s="22" t="str">
        <f t="shared" si="499"/>
        <v xml:space="preserve"> </v>
      </c>
      <c r="O3337" s="22" t="str">
        <f t="shared" si="498"/>
        <v/>
      </c>
      <c r="P3337" s="22" t="str">
        <f t="shared" si="500"/>
        <v/>
      </c>
      <c r="Q3337" s="22" t="str">
        <f t="shared" si="506"/>
        <v>D2</v>
      </c>
    </row>
    <row r="3338" spans="1:17" x14ac:dyDescent="0.25">
      <c r="A3338" s="125" t="str">
        <f t="shared" si="503"/>
        <v/>
      </c>
      <c r="B3338" s="123" t="str">
        <f t="shared" si="504"/>
        <v/>
      </c>
      <c r="C3338" s="125" t="str">
        <f t="shared" si="505"/>
        <v/>
      </c>
      <c r="D3338" s="42"/>
      <c r="E3338" s="23" t="str">
        <f>IF(D3338="","",VLOOKUP(D3338,MASTERLIST!$A:$E,3,FALSE))</f>
        <v/>
      </c>
      <c r="F3338" s="23" t="str">
        <f>IF(D3338="","",VLOOKUP(D3338,MASTERLIST!$A:$E,4,FALSE))</f>
        <v/>
      </c>
      <c r="G3338" s="23" t="str">
        <f>IF(D3338="","",VLOOKUP(D3338,MASTERLIST!$A:$E,5,FALSE))</f>
        <v/>
      </c>
      <c r="H3338" s="23" t="str">
        <f>IF(D3338="","",VLOOKUP(D3338,MASTERLIST!$A:$E,2,FALSE))</f>
        <v/>
      </c>
      <c r="I3338" s="42"/>
      <c r="J3338" s="42"/>
      <c r="K3338" s="42"/>
      <c r="L3338" s="41" t="str">
        <f t="shared" si="501"/>
        <v/>
      </c>
      <c r="M3338" s="41" t="str">
        <f t="shared" si="502"/>
        <v/>
      </c>
      <c r="N3338" s="22" t="str">
        <f t="shared" si="499"/>
        <v xml:space="preserve"> </v>
      </c>
      <c r="O3338" s="22" t="str">
        <f t="shared" si="498"/>
        <v/>
      </c>
      <c r="P3338" s="22" t="str">
        <f t="shared" si="500"/>
        <v/>
      </c>
      <c r="Q3338" s="22" t="str">
        <f t="shared" si="506"/>
        <v>D2</v>
      </c>
    </row>
    <row r="3339" spans="1:17" x14ac:dyDescent="0.25">
      <c r="A3339" s="125" t="str">
        <f t="shared" si="503"/>
        <v/>
      </c>
      <c r="B3339" s="123" t="str">
        <f t="shared" si="504"/>
        <v/>
      </c>
      <c r="C3339" s="125" t="str">
        <f t="shared" si="505"/>
        <v/>
      </c>
      <c r="D3339" s="42"/>
      <c r="E3339" s="23" t="str">
        <f>IF(D3339="","",VLOOKUP(D3339,MASTERLIST!$A:$E,3,FALSE))</f>
        <v/>
      </c>
      <c r="F3339" s="23" t="str">
        <f>IF(D3339="","",VLOOKUP(D3339,MASTERLIST!$A:$E,4,FALSE))</f>
        <v/>
      </c>
      <c r="G3339" s="23" t="str">
        <f>IF(D3339="","",VLOOKUP(D3339,MASTERLIST!$A:$E,5,FALSE))</f>
        <v/>
      </c>
      <c r="H3339" s="23" t="str">
        <f>IF(D3339="","",VLOOKUP(D3339,MASTERLIST!$A:$E,2,FALSE))</f>
        <v/>
      </c>
      <c r="I3339" s="42"/>
      <c r="J3339" s="42"/>
      <c r="K3339" s="42"/>
      <c r="L3339" s="41" t="str">
        <f t="shared" si="501"/>
        <v/>
      </c>
      <c r="M3339" s="41" t="str">
        <f t="shared" si="502"/>
        <v/>
      </c>
      <c r="N3339" s="22" t="str">
        <f t="shared" si="499"/>
        <v xml:space="preserve"> </v>
      </c>
      <c r="O3339" s="22" t="str">
        <f t="shared" si="498"/>
        <v/>
      </c>
      <c r="P3339" s="22" t="str">
        <f t="shared" si="500"/>
        <v/>
      </c>
      <c r="Q3339" s="22" t="str">
        <f t="shared" si="506"/>
        <v>D2</v>
      </c>
    </row>
    <row r="3340" spans="1:17" x14ac:dyDescent="0.25">
      <c r="A3340" s="125" t="str">
        <f t="shared" si="503"/>
        <v/>
      </c>
      <c r="B3340" s="123" t="str">
        <f t="shared" si="504"/>
        <v/>
      </c>
      <c r="C3340" s="125" t="str">
        <f t="shared" si="505"/>
        <v/>
      </c>
      <c r="D3340" s="42"/>
      <c r="E3340" s="23" t="str">
        <f>IF(D3340="","",VLOOKUP(D3340,MASTERLIST!$A:$E,3,FALSE))</f>
        <v/>
      </c>
      <c r="F3340" s="23" t="str">
        <f>IF(D3340="","",VLOOKUP(D3340,MASTERLIST!$A:$E,4,FALSE))</f>
        <v/>
      </c>
      <c r="G3340" s="23" t="str">
        <f>IF(D3340="","",VLOOKUP(D3340,MASTERLIST!$A:$E,5,FALSE))</f>
        <v/>
      </c>
      <c r="H3340" s="23" t="str">
        <f>IF(D3340="","",VLOOKUP(D3340,MASTERLIST!$A:$E,2,FALSE))</f>
        <v/>
      </c>
      <c r="I3340" s="42"/>
      <c r="J3340" s="42"/>
      <c r="K3340" s="42"/>
      <c r="L3340" s="41" t="str">
        <f t="shared" si="501"/>
        <v/>
      </c>
      <c r="M3340" s="41" t="str">
        <f t="shared" si="502"/>
        <v/>
      </c>
      <c r="N3340" s="22" t="str">
        <f t="shared" si="499"/>
        <v xml:space="preserve"> </v>
      </c>
      <c r="O3340" s="22" t="str">
        <f t="shared" si="498"/>
        <v/>
      </c>
      <c r="P3340" s="22" t="str">
        <f t="shared" si="500"/>
        <v/>
      </c>
      <c r="Q3340" s="22" t="str">
        <f t="shared" si="506"/>
        <v>D2</v>
      </c>
    </row>
    <row r="3341" spans="1:17" x14ac:dyDescent="0.25">
      <c r="A3341" s="125" t="str">
        <f t="shared" si="503"/>
        <v/>
      </c>
      <c r="B3341" s="123" t="str">
        <f t="shared" si="504"/>
        <v/>
      </c>
      <c r="C3341" s="125" t="str">
        <f t="shared" si="505"/>
        <v/>
      </c>
      <c r="D3341" s="42"/>
      <c r="E3341" s="23" t="str">
        <f>IF(D3341="","",VLOOKUP(D3341,MASTERLIST!$A:$E,3,FALSE))</f>
        <v/>
      </c>
      <c r="F3341" s="23" t="str">
        <f>IF(D3341="","",VLOOKUP(D3341,MASTERLIST!$A:$E,4,FALSE))</f>
        <v/>
      </c>
      <c r="G3341" s="23" t="str">
        <f>IF(D3341="","",VLOOKUP(D3341,MASTERLIST!$A:$E,5,FALSE))</f>
        <v/>
      </c>
      <c r="H3341" s="23" t="str">
        <f>IF(D3341="","",VLOOKUP(D3341,MASTERLIST!$A:$E,2,FALSE))</f>
        <v/>
      </c>
      <c r="I3341" s="42"/>
      <c r="J3341" s="42"/>
      <c r="K3341" s="42"/>
      <c r="L3341" s="41" t="str">
        <f t="shared" si="501"/>
        <v/>
      </c>
      <c r="M3341" s="41" t="str">
        <f t="shared" si="502"/>
        <v/>
      </c>
      <c r="N3341" s="22" t="str">
        <f t="shared" si="499"/>
        <v xml:space="preserve"> </v>
      </c>
      <c r="O3341" s="22" t="str">
        <f t="shared" si="498"/>
        <v/>
      </c>
      <c r="P3341" s="22" t="str">
        <f t="shared" si="500"/>
        <v/>
      </c>
      <c r="Q3341" s="22" t="str">
        <f t="shared" si="506"/>
        <v>D2</v>
      </c>
    </row>
    <row r="3342" spans="1:17" x14ac:dyDescent="0.25">
      <c r="A3342" s="125" t="str">
        <f t="shared" si="503"/>
        <v/>
      </c>
      <c r="B3342" s="123" t="str">
        <f t="shared" si="504"/>
        <v/>
      </c>
      <c r="C3342" s="125" t="str">
        <f t="shared" si="505"/>
        <v/>
      </c>
      <c r="D3342" s="42"/>
      <c r="E3342" s="23" t="str">
        <f>IF(D3342="","",VLOOKUP(D3342,MASTERLIST!$A:$E,3,FALSE))</f>
        <v/>
      </c>
      <c r="F3342" s="23" t="str">
        <f>IF(D3342="","",VLOOKUP(D3342,MASTERLIST!$A:$E,4,FALSE))</f>
        <v/>
      </c>
      <c r="G3342" s="23" t="str">
        <f>IF(D3342="","",VLOOKUP(D3342,MASTERLIST!$A:$E,5,FALSE))</f>
        <v/>
      </c>
      <c r="H3342" s="23" t="str">
        <f>IF(D3342="","",VLOOKUP(D3342,MASTERLIST!$A:$E,2,FALSE))</f>
        <v/>
      </c>
      <c r="I3342" s="42"/>
      <c r="J3342" s="42"/>
      <c r="K3342" s="42"/>
      <c r="L3342" s="41" t="str">
        <f t="shared" si="501"/>
        <v/>
      </c>
      <c r="M3342" s="41" t="str">
        <f t="shared" si="502"/>
        <v/>
      </c>
      <c r="N3342" s="22" t="str">
        <f t="shared" si="499"/>
        <v xml:space="preserve"> </v>
      </c>
      <c r="O3342" s="22" t="str">
        <f t="shared" si="498"/>
        <v/>
      </c>
      <c r="P3342" s="22" t="str">
        <f t="shared" si="500"/>
        <v/>
      </c>
      <c r="Q3342" s="22" t="str">
        <f t="shared" si="506"/>
        <v>D2</v>
      </c>
    </row>
    <row r="3343" spans="1:17" x14ac:dyDescent="0.25">
      <c r="A3343" s="125" t="str">
        <f t="shared" si="503"/>
        <v/>
      </c>
      <c r="B3343" s="123" t="str">
        <f t="shared" si="504"/>
        <v/>
      </c>
      <c r="C3343" s="125" t="str">
        <f t="shared" si="505"/>
        <v/>
      </c>
      <c r="D3343" s="42"/>
      <c r="E3343" s="23" t="str">
        <f>IF(D3343="","",VLOOKUP(D3343,MASTERLIST!$A:$E,3,FALSE))</f>
        <v/>
      </c>
      <c r="F3343" s="23" t="str">
        <f>IF(D3343="","",VLOOKUP(D3343,MASTERLIST!$A:$E,4,FALSE))</f>
        <v/>
      </c>
      <c r="G3343" s="23" t="str">
        <f>IF(D3343="","",VLOOKUP(D3343,MASTERLIST!$A:$E,5,FALSE))</f>
        <v/>
      </c>
      <c r="H3343" s="23" t="str">
        <f>IF(D3343="","",VLOOKUP(D3343,MASTERLIST!$A:$E,2,FALSE))</f>
        <v/>
      </c>
      <c r="I3343" s="42"/>
      <c r="J3343" s="42"/>
      <c r="K3343" s="42"/>
      <c r="L3343" s="41" t="str">
        <f t="shared" si="501"/>
        <v/>
      </c>
      <c r="M3343" s="41" t="str">
        <f t="shared" si="502"/>
        <v/>
      </c>
      <c r="N3343" s="22" t="str">
        <f t="shared" si="499"/>
        <v xml:space="preserve"> </v>
      </c>
      <c r="O3343" s="22" t="str">
        <f t="shared" si="498"/>
        <v/>
      </c>
      <c r="P3343" s="22" t="str">
        <f t="shared" si="500"/>
        <v/>
      </c>
      <c r="Q3343" s="22" t="str">
        <f t="shared" si="506"/>
        <v>D2</v>
      </c>
    </row>
    <row r="3344" spans="1:17" x14ac:dyDescent="0.25">
      <c r="A3344" s="125" t="str">
        <f t="shared" si="503"/>
        <v/>
      </c>
      <c r="B3344" s="123" t="str">
        <f t="shared" si="504"/>
        <v/>
      </c>
      <c r="C3344" s="125" t="str">
        <f t="shared" si="505"/>
        <v/>
      </c>
      <c r="D3344" s="42"/>
      <c r="E3344" s="23" t="str">
        <f>IF(D3344="","",VLOOKUP(D3344,MASTERLIST!$A:$E,3,FALSE))</f>
        <v/>
      </c>
      <c r="F3344" s="23" t="str">
        <f>IF(D3344="","",VLOOKUP(D3344,MASTERLIST!$A:$E,4,FALSE))</f>
        <v/>
      </c>
      <c r="G3344" s="23" t="str">
        <f>IF(D3344="","",VLOOKUP(D3344,MASTERLIST!$A:$E,5,FALSE))</f>
        <v/>
      </c>
      <c r="H3344" s="23" t="str">
        <f>IF(D3344="","",VLOOKUP(D3344,MASTERLIST!$A:$E,2,FALSE))</f>
        <v/>
      </c>
      <c r="I3344" s="42"/>
      <c r="J3344" s="42"/>
      <c r="K3344" s="42"/>
      <c r="L3344" s="41" t="str">
        <f t="shared" si="501"/>
        <v/>
      </c>
      <c r="M3344" s="41" t="str">
        <f t="shared" si="502"/>
        <v/>
      </c>
      <c r="N3344" s="22" t="str">
        <f t="shared" si="499"/>
        <v xml:space="preserve"> </v>
      </c>
      <c r="O3344" s="22" t="str">
        <f t="shared" si="498"/>
        <v/>
      </c>
      <c r="P3344" s="22" t="str">
        <f t="shared" si="500"/>
        <v/>
      </c>
      <c r="Q3344" s="22" t="str">
        <f t="shared" si="506"/>
        <v>D2</v>
      </c>
    </row>
    <row r="3345" spans="1:17" x14ac:dyDescent="0.25">
      <c r="A3345" s="125" t="str">
        <f t="shared" si="503"/>
        <v/>
      </c>
      <c r="B3345" s="123" t="str">
        <f t="shared" si="504"/>
        <v/>
      </c>
      <c r="C3345" s="125" t="str">
        <f t="shared" si="505"/>
        <v/>
      </c>
      <c r="D3345" s="42"/>
      <c r="E3345" s="23" t="str">
        <f>IF(D3345="","",VLOOKUP(D3345,MASTERLIST!$A:$E,3,FALSE))</f>
        <v/>
      </c>
      <c r="F3345" s="23" t="str">
        <f>IF(D3345="","",VLOOKUP(D3345,MASTERLIST!$A:$E,4,FALSE))</f>
        <v/>
      </c>
      <c r="G3345" s="23" t="str">
        <f>IF(D3345="","",VLOOKUP(D3345,MASTERLIST!$A:$E,5,FALSE))</f>
        <v/>
      </c>
      <c r="H3345" s="23" t="str">
        <f>IF(D3345="","",VLOOKUP(D3345,MASTERLIST!$A:$E,2,FALSE))</f>
        <v/>
      </c>
      <c r="I3345" s="42"/>
      <c r="J3345" s="42"/>
      <c r="K3345" s="42"/>
      <c r="L3345" s="41" t="str">
        <f t="shared" si="501"/>
        <v/>
      </c>
      <c r="M3345" s="41" t="str">
        <f t="shared" si="502"/>
        <v/>
      </c>
      <c r="N3345" s="22" t="str">
        <f t="shared" si="499"/>
        <v xml:space="preserve"> </v>
      </c>
      <c r="O3345" s="22" t="str">
        <f t="shared" si="498"/>
        <v/>
      </c>
      <c r="P3345" s="22" t="str">
        <f t="shared" si="500"/>
        <v/>
      </c>
      <c r="Q3345" s="22" t="str">
        <f t="shared" si="506"/>
        <v>D2</v>
      </c>
    </row>
    <row r="3346" spans="1:17" x14ac:dyDescent="0.25">
      <c r="A3346" s="125" t="str">
        <f t="shared" si="503"/>
        <v/>
      </c>
      <c r="B3346" s="123" t="str">
        <f t="shared" si="504"/>
        <v/>
      </c>
      <c r="C3346" s="125" t="str">
        <f t="shared" si="505"/>
        <v/>
      </c>
      <c r="D3346" s="42"/>
      <c r="E3346" s="23" t="str">
        <f>IF(D3346="","",VLOOKUP(D3346,MASTERLIST!$A:$E,3,FALSE))</f>
        <v/>
      </c>
      <c r="F3346" s="23" t="str">
        <f>IF(D3346="","",VLOOKUP(D3346,MASTERLIST!$A:$E,4,FALSE))</f>
        <v/>
      </c>
      <c r="G3346" s="23" t="str">
        <f>IF(D3346="","",VLOOKUP(D3346,MASTERLIST!$A:$E,5,FALSE))</f>
        <v/>
      </c>
      <c r="H3346" s="23" t="str">
        <f>IF(D3346="","",VLOOKUP(D3346,MASTERLIST!$A:$E,2,FALSE))</f>
        <v/>
      </c>
      <c r="I3346" s="42"/>
      <c r="J3346" s="42"/>
      <c r="K3346" s="42"/>
      <c r="L3346" s="41" t="str">
        <f t="shared" si="501"/>
        <v/>
      </c>
      <c r="M3346" s="41" t="str">
        <f t="shared" si="502"/>
        <v/>
      </c>
      <c r="N3346" s="22" t="str">
        <f t="shared" si="499"/>
        <v xml:space="preserve"> </v>
      </c>
      <c r="O3346" s="22" t="str">
        <f t="shared" si="498"/>
        <v/>
      </c>
      <c r="P3346" s="22" t="str">
        <f t="shared" si="500"/>
        <v/>
      </c>
      <c r="Q3346" s="22" t="str">
        <f t="shared" si="506"/>
        <v>D2</v>
      </c>
    </row>
    <row r="3347" spans="1:17" x14ac:dyDescent="0.25">
      <c r="A3347" s="125" t="str">
        <f t="shared" si="503"/>
        <v/>
      </c>
      <c r="B3347" s="123" t="str">
        <f t="shared" si="504"/>
        <v/>
      </c>
      <c r="C3347" s="125" t="str">
        <f t="shared" si="505"/>
        <v/>
      </c>
      <c r="D3347" s="42"/>
      <c r="E3347" s="23" t="str">
        <f>IF(D3347="","",VLOOKUP(D3347,MASTERLIST!$A:$E,3,FALSE))</f>
        <v/>
      </c>
      <c r="F3347" s="23" t="str">
        <f>IF(D3347="","",VLOOKUP(D3347,MASTERLIST!$A:$E,4,FALSE))</f>
        <v/>
      </c>
      <c r="G3347" s="23" t="str">
        <f>IF(D3347="","",VLOOKUP(D3347,MASTERLIST!$A:$E,5,FALSE))</f>
        <v/>
      </c>
      <c r="H3347" s="23" t="str">
        <f>IF(D3347="","",VLOOKUP(D3347,MASTERLIST!$A:$E,2,FALSE))</f>
        <v/>
      </c>
      <c r="I3347" s="42"/>
      <c r="J3347" s="42"/>
      <c r="K3347" s="42"/>
      <c r="L3347" s="41" t="str">
        <f t="shared" si="501"/>
        <v/>
      </c>
      <c r="M3347" s="41" t="str">
        <f t="shared" si="502"/>
        <v/>
      </c>
      <c r="N3347" s="22" t="str">
        <f t="shared" si="499"/>
        <v xml:space="preserve"> </v>
      </c>
      <c r="O3347" s="22" t="str">
        <f t="shared" ref="O3347:O3410" si="507">IFERROR(VLOOKUP(G3347,$R$2:$S$15,2,),"")</f>
        <v/>
      </c>
      <c r="P3347" s="22" t="str">
        <f t="shared" si="500"/>
        <v/>
      </c>
      <c r="Q3347" s="22" t="str">
        <f t="shared" si="506"/>
        <v>D2</v>
      </c>
    </row>
    <row r="3348" spans="1:17" x14ac:dyDescent="0.25">
      <c r="A3348" s="125" t="str">
        <f t="shared" si="503"/>
        <v/>
      </c>
      <c r="B3348" s="123" t="str">
        <f t="shared" si="504"/>
        <v/>
      </c>
      <c r="C3348" s="125" t="str">
        <f t="shared" si="505"/>
        <v/>
      </c>
      <c r="D3348" s="42"/>
      <c r="E3348" s="23" t="str">
        <f>IF(D3348="","",VLOOKUP(D3348,MASTERLIST!$A:$E,3,FALSE))</f>
        <v/>
      </c>
      <c r="F3348" s="23" t="str">
        <f>IF(D3348="","",VLOOKUP(D3348,MASTERLIST!$A:$E,4,FALSE))</f>
        <v/>
      </c>
      <c r="G3348" s="23" t="str">
        <f>IF(D3348="","",VLOOKUP(D3348,MASTERLIST!$A:$E,5,FALSE))</f>
        <v/>
      </c>
      <c r="H3348" s="23" t="str">
        <f>IF(D3348="","",VLOOKUP(D3348,MASTERLIST!$A:$E,2,FALSE))</f>
        <v/>
      </c>
      <c r="I3348" s="42"/>
      <c r="J3348" s="42"/>
      <c r="K3348" s="42"/>
      <c r="L3348" s="41" t="str">
        <f t="shared" si="501"/>
        <v/>
      </c>
      <c r="M3348" s="41" t="str">
        <f t="shared" si="502"/>
        <v/>
      </c>
      <c r="N3348" s="22" t="str">
        <f t="shared" si="499"/>
        <v xml:space="preserve"> </v>
      </c>
      <c r="O3348" s="22" t="str">
        <f t="shared" si="507"/>
        <v/>
      </c>
      <c r="P3348" s="22" t="str">
        <f t="shared" si="500"/>
        <v/>
      </c>
      <c r="Q3348" s="22" t="str">
        <f t="shared" si="506"/>
        <v>D2</v>
      </c>
    </row>
    <row r="3349" spans="1:17" x14ac:dyDescent="0.25">
      <c r="A3349" s="125" t="str">
        <f t="shared" si="503"/>
        <v/>
      </c>
      <c r="B3349" s="123" t="str">
        <f t="shared" si="504"/>
        <v/>
      </c>
      <c r="C3349" s="125" t="str">
        <f t="shared" si="505"/>
        <v/>
      </c>
      <c r="D3349" s="42"/>
      <c r="E3349" s="23" t="str">
        <f>IF(D3349="","",VLOOKUP(D3349,MASTERLIST!$A:$E,3,FALSE))</f>
        <v/>
      </c>
      <c r="F3349" s="23" t="str">
        <f>IF(D3349="","",VLOOKUP(D3349,MASTERLIST!$A:$E,4,FALSE))</f>
        <v/>
      </c>
      <c r="G3349" s="23" t="str">
        <f>IF(D3349="","",VLOOKUP(D3349,MASTERLIST!$A:$E,5,FALSE))</f>
        <v/>
      </c>
      <c r="H3349" s="23" t="str">
        <f>IF(D3349="","",VLOOKUP(D3349,MASTERLIST!$A:$E,2,FALSE))</f>
        <v/>
      </c>
      <c r="I3349" s="42"/>
      <c r="J3349" s="42"/>
      <c r="K3349" s="42"/>
      <c r="L3349" s="41" t="str">
        <f t="shared" si="501"/>
        <v/>
      </c>
      <c r="M3349" s="41" t="str">
        <f t="shared" si="502"/>
        <v/>
      </c>
      <c r="N3349" s="22" t="str">
        <f t="shared" si="499"/>
        <v xml:space="preserve"> </v>
      </c>
      <c r="O3349" s="22" t="str">
        <f t="shared" si="507"/>
        <v/>
      </c>
      <c r="P3349" s="22" t="str">
        <f t="shared" si="500"/>
        <v/>
      </c>
      <c r="Q3349" s="22" t="str">
        <f t="shared" si="506"/>
        <v>D2</v>
      </c>
    </row>
    <row r="3350" spans="1:17" x14ac:dyDescent="0.25">
      <c r="A3350" s="125" t="str">
        <f t="shared" si="503"/>
        <v/>
      </c>
      <c r="B3350" s="123" t="str">
        <f t="shared" si="504"/>
        <v/>
      </c>
      <c r="C3350" s="125" t="str">
        <f t="shared" si="505"/>
        <v/>
      </c>
      <c r="D3350" s="42"/>
      <c r="E3350" s="23" t="str">
        <f>IF(D3350="","",VLOOKUP(D3350,MASTERLIST!$A:$E,3,FALSE))</f>
        <v/>
      </c>
      <c r="F3350" s="23" t="str">
        <f>IF(D3350="","",VLOOKUP(D3350,MASTERLIST!$A:$E,4,FALSE))</f>
        <v/>
      </c>
      <c r="G3350" s="23" t="str">
        <f>IF(D3350="","",VLOOKUP(D3350,MASTERLIST!$A:$E,5,FALSE))</f>
        <v/>
      </c>
      <c r="H3350" s="23" t="str">
        <f>IF(D3350="","",VLOOKUP(D3350,MASTERLIST!$A:$E,2,FALSE))</f>
        <v/>
      </c>
      <c r="I3350" s="42"/>
      <c r="J3350" s="42"/>
      <c r="K3350" s="42"/>
      <c r="L3350" s="41" t="str">
        <f t="shared" si="501"/>
        <v/>
      </c>
      <c r="M3350" s="41" t="str">
        <f t="shared" si="502"/>
        <v/>
      </c>
      <c r="N3350" s="22" t="str">
        <f t="shared" si="499"/>
        <v xml:space="preserve"> </v>
      </c>
      <c r="O3350" s="22" t="str">
        <f t="shared" si="507"/>
        <v/>
      </c>
      <c r="P3350" s="22" t="str">
        <f t="shared" si="500"/>
        <v/>
      </c>
      <c r="Q3350" s="22" t="str">
        <f t="shared" si="506"/>
        <v>D2</v>
      </c>
    </row>
    <row r="3351" spans="1:17" x14ac:dyDescent="0.25">
      <c r="A3351" s="125" t="str">
        <f t="shared" si="503"/>
        <v/>
      </c>
      <c r="B3351" s="123" t="str">
        <f t="shared" si="504"/>
        <v/>
      </c>
      <c r="C3351" s="125" t="str">
        <f t="shared" si="505"/>
        <v/>
      </c>
      <c r="D3351" s="42"/>
      <c r="E3351" s="23" t="str">
        <f>IF(D3351="","",VLOOKUP(D3351,MASTERLIST!$A:$E,3,FALSE))</f>
        <v/>
      </c>
      <c r="F3351" s="23" t="str">
        <f>IF(D3351="","",VLOOKUP(D3351,MASTERLIST!$A:$E,4,FALSE))</f>
        <v/>
      </c>
      <c r="G3351" s="23" t="str">
        <f>IF(D3351="","",VLOOKUP(D3351,MASTERLIST!$A:$E,5,FALSE))</f>
        <v/>
      </c>
      <c r="H3351" s="23" t="str">
        <f>IF(D3351="","",VLOOKUP(D3351,MASTERLIST!$A:$E,2,FALSE))</f>
        <v/>
      </c>
      <c r="I3351" s="42"/>
      <c r="J3351" s="42"/>
      <c r="K3351" s="42"/>
      <c r="L3351" s="41" t="str">
        <f t="shared" si="501"/>
        <v/>
      </c>
      <c r="M3351" s="41" t="str">
        <f t="shared" si="502"/>
        <v/>
      </c>
      <c r="N3351" s="22" t="str">
        <f t="shared" si="499"/>
        <v xml:space="preserve"> </v>
      </c>
      <c r="O3351" s="22" t="str">
        <f t="shared" si="507"/>
        <v/>
      </c>
      <c r="P3351" s="22" t="str">
        <f t="shared" si="500"/>
        <v/>
      </c>
      <c r="Q3351" s="22" t="str">
        <f t="shared" si="506"/>
        <v>D2</v>
      </c>
    </row>
    <row r="3352" spans="1:17" x14ac:dyDescent="0.25">
      <c r="A3352" s="125" t="str">
        <f t="shared" si="503"/>
        <v/>
      </c>
      <c r="B3352" s="123" t="str">
        <f t="shared" si="504"/>
        <v/>
      </c>
      <c r="C3352" s="125" t="str">
        <f t="shared" si="505"/>
        <v/>
      </c>
      <c r="D3352" s="42"/>
      <c r="E3352" s="23" t="str">
        <f>IF(D3352="","",VLOOKUP(D3352,MASTERLIST!$A:$E,3,FALSE))</f>
        <v/>
      </c>
      <c r="F3352" s="23" t="str">
        <f>IF(D3352="","",VLOOKUP(D3352,MASTERLIST!$A:$E,4,FALSE))</f>
        <v/>
      </c>
      <c r="G3352" s="23" t="str">
        <f>IF(D3352="","",VLOOKUP(D3352,MASTERLIST!$A:$E,5,FALSE))</f>
        <v/>
      </c>
      <c r="H3352" s="23" t="str">
        <f>IF(D3352="","",VLOOKUP(D3352,MASTERLIST!$A:$E,2,FALSE))</f>
        <v/>
      </c>
      <c r="I3352" s="42"/>
      <c r="J3352" s="42"/>
      <c r="K3352" s="42"/>
      <c r="L3352" s="41" t="str">
        <f t="shared" si="501"/>
        <v/>
      </c>
      <c r="M3352" s="41" t="str">
        <f t="shared" si="502"/>
        <v/>
      </c>
      <c r="N3352" s="22" t="str">
        <f t="shared" si="499"/>
        <v xml:space="preserve"> </v>
      </c>
      <c r="O3352" s="22" t="str">
        <f t="shared" si="507"/>
        <v/>
      </c>
      <c r="P3352" s="22" t="str">
        <f t="shared" si="500"/>
        <v/>
      </c>
      <c r="Q3352" s="22" t="str">
        <f t="shared" si="506"/>
        <v>D2</v>
      </c>
    </row>
    <row r="3353" spans="1:17" x14ac:dyDescent="0.25">
      <c r="A3353" s="125" t="str">
        <f t="shared" si="503"/>
        <v/>
      </c>
      <c r="B3353" s="123" t="str">
        <f t="shared" si="504"/>
        <v/>
      </c>
      <c r="C3353" s="125" t="str">
        <f t="shared" si="505"/>
        <v/>
      </c>
      <c r="D3353" s="42"/>
      <c r="E3353" s="23" t="str">
        <f>IF(D3353="","",VLOOKUP(D3353,MASTERLIST!$A:$E,3,FALSE))</f>
        <v/>
      </c>
      <c r="F3353" s="23" t="str">
        <f>IF(D3353="","",VLOOKUP(D3353,MASTERLIST!$A:$E,4,FALSE))</f>
        <v/>
      </c>
      <c r="G3353" s="23" t="str">
        <f>IF(D3353="","",VLOOKUP(D3353,MASTERLIST!$A:$E,5,FALSE))</f>
        <v/>
      </c>
      <c r="H3353" s="23" t="str">
        <f>IF(D3353="","",VLOOKUP(D3353,MASTERLIST!$A:$E,2,FALSE))</f>
        <v/>
      </c>
      <c r="I3353" s="42"/>
      <c r="J3353" s="42"/>
      <c r="K3353" s="42"/>
      <c r="L3353" s="41" t="str">
        <f t="shared" si="501"/>
        <v/>
      </c>
      <c r="M3353" s="41" t="str">
        <f t="shared" si="502"/>
        <v/>
      </c>
      <c r="N3353" s="22" t="str">
        <f t="shared" si="499"/>
        <v xml:space="preserve"> </v>
      </c>
      <c r="O3353" s="22" t="str">
        <f t="shared" si="507"/>
        <v/>
      </c>
      <c r="P3353" s="22" t="str">
        <f t="shared" si="500"/>
        <v/>
      </c>
      <c r="Q3353" s="22" t="str">
        <f t="shared" si="506"/>
        <v>D2</v>
      </c>
    </row>
    <row r="3354" spans="1:17" x14ac:dyDescent="0.25">
      <c r="A3354" s="125" t="str">
        <f t="shared" si="503"/>
        <v/>
      </c>
      <c r="B3354" s="123" t="str">
        <f t="shared" si="504"/>
        <v/>
      </c>
      <c r="C3354" s="125" t="str">
        <f t="shared" si="505"/>
        <v/>
      </c>
      <c r="D3354" s="42"/>
      <c r="E3354" s="23" t="str">
        <f>IF(D3354="","",VLOOKUP(D3354,MASTERLIST!$A:$E,3,FALSE))</f>
        <v/>
      </c>
      <c r="F3354" s="23" t="str">
        <f>IF(D3354="","",VLOOKUP(D3354,MASTERLIST!$A:$E,4,FALSE))</f>
        <v/>
      </c>
      <c r="G3354" s="23" t="str">
        <f>IF(D3354="","",VLOOKUP(D3354,MASTERLIST!$A:$E,5,FALSE))</f>
        <v/>
      </c>
      <c r="H3354" s="23" t="str">
        <f>IF(D3354="","",VLOOKUP(D3354,MASTERLIST!$A:$E,2,FALSE))</f>
        <v/>
      </c>
      <c r="I3354" s="42"/>
      <c r="J3354" s="42"/>
      <c r="K3354" s="42"/>
      <c r="L3354" s="41" t="str">
        <f t="shared" si="501"/>
        <v/>
      </c>
      <c r="M3354" s="41" t="str">
        <f t="shared" si="502"/>
        <v/>
      </c>
      <c r="N3354" s="22" t="str">
        <f t="shared" ref="N3354:N3417" si="508">CONCATENATE(E3354," ",F3354)</f>
        <v xml:space="preserve"> </v>
      </c>
      <c r="O3354" s="22" t="str">
        <f t="shared" si="507"/>
        <v/>
      </c>
      <c r="P3354" s="22" t="str">
        <f t="shared" ref="P3354:P3417" si="509">IF(I3354="",IF(J3354="","",$J$1),$I$1)</f>
        <v/>
      </c>
      <c r="Q3354" s="22" t="str">
        <f t="shared" si="506"/>
        <v>D2</v>
      </c>
    </row>
    <row r="3355" spans="1:17" x14ac:dyDescent="0.25">
      <c r="A3355" s="125" t="str">
        <f t="shared" si="503"/>
        <v/>
      </c>
      <c r="B3355" s="123" t="str">
        <f t="shared" si="504"/>
        <v/>
      </c>
      <c r="C3355" s="125" t="str">
        <f t="shared" si="505"/>
        <v/>
      </c>
      <c r="D3355" s="42"/>
      <c r="E3355" s="23" t="str">
        <f>IF(D3355="","",VLOOKUP(D3355,MASTERLIST!$A:$E,3,FALSE))</f>
        <v/>
      </c>
      <c r="F3355" s="23" t="str">
        <f>IF(D3355="","",VLOOKUP(D3355,MASTERLIST!$A:$E,4,FALSE))</f>
        <v/>
      </c>
      <c r="G3355" s="23" t="str">
        <f>IF(D3355="","",VLOOKUP(D3355,MASTERLIST!$A:$E,5,FALSE))</f>
        <v/>
      </c>
      <c r="H3355" s="23" t="str">
        <f>IF(D3355="","",VLOOKUP(D3355,MASTERLIST!$A:$E,2,FALSE))</f>
        <v/>
      </c>
      <c r="I3355" s="42"/>
      <c r="J3355" s="42"/>
      <c r="K3355" s="42"/>
      <c r="L3355" s="41" t="str">
        <f t="shared" si="501"/>
        <v/>
      </c>
      <c r="M3355" s="41" t="str">
        <f t="shared" si="502"/>
        <v/>
      </c>
      <c r="N3355" s="22" t="str">
        <f t="shared" si="508"/>
        <v xml:space="preserve"> </v>
      </c>
      <c r="O3355" s="22" t="str">
        <f t="shared" si="507"/>
        <v/>
      </c>
      <c r="P3355" s="22" t="str">
        <f t="shared" si="509"/>
        <v/>
      </c>
      <c r="Q3355" s="22" t="str">
        <f t="shared" si="506"/>
        <v>D2</v>
      </c>
    </row>
    <row r="3356" spans="1:17" x14ac:dyDescent="0.25">
      <c r="A3356" s="125" t="str">
        <f t="shared" si="503"/>
        <v/>
      </c>
      <c r="B3356" s="123" t="str">
        <f t="shared" si="504"/>
        <v/>
      </c>
      <c r="C3356" s="125" t="str">
        <f t="shared" si="505"/>
        <v/>
      </c>
      <c r="D3356" s="42"/>
      <c r="E3356" s="23" t="str">
        <f>IF(D3356="","",VLOOKUP(D3356,MASTERLIST!$A:$E,3,FALSE))</f>
        <v/>
      </c>
      <c r="F3356" s="23" t="str">
        <f>IF(D3356="","",VLOOKUP(D3356,MASTERLIST!$A:$E,4,FALSE))</f>
        <v/>
      </c>
      <c r="G3356" s="23" t="str">
        <f>IF(D3356="","",VLOOKUP(D3356,MASTERLIST!$A:$E,5,FALSE))</f>
        <v/>
      </c>
      <c r="H3356" s="23" t="str">
        <f>IF(D3356="","",VLOOKUP(D3356,MASTERLIST!$A:$E,2,FALSE))</f>
        <v/>
      </c>
      <c r="I3356" s="42"/>
      <c r="J3356" s="42"/>
      <c r="K3356" s="42"/>
      <c r="L3356" s="41" t="str">
        <f t="shared" si="501"/>
        <v/>
      </c>
      <c r="M3356" s="41" t="str">
        <f t="shared" si="502"/>
        <v/>
      </c>
      <c r="N3356" s="22" t="str">
        <f t="shared" si="508"/>
        <v xml:space="preserve"> </v>
      </c>
      <c r="O3356" s="22" t="str">
        <f t="shared" si="507"/>
        <v/>
      </c>
      <c r="P3356" s="22" t="str">
        <f t="shared" si="509"/>
        <v/>
      </c>
      <c r="Q3356" s="22" t="str">
        <f t="shared" si="506"/>
        <v>D2</v>
      </c>
    </row>
    <row r="3357" spans="1:17" x14ac:dyDescent="0.25">
      <c r="A3357" s="125" t="str">
        <f t="shared" si="503"/>
        <v/>
      </c>
      <c r="B3357" s="123" t="str">
        <f t="shared" si="504"/>
        <v/>
      </c>
      <c r="C3357" s="125" t="str">
        <f t="shared" si="505"/>
        <v/>
      </c>
      <c r="D3357" s="42"/>
      <c r="E3357" s="23" t="str">
        <f>IF(D3357="","",VLOOKUP(D3357,MASTERLIST!$A:$E,3,FALSE))</f>
        <v/>
      </c>
      <c r="F3357" s="23" t="str">
        <f>IF(D3357="","",VLOOKUP(D3357,MASTERLIST!$A:$E,4,FALSE))</f>
        <v/>
      </c>
      <c r="G3357" s="23" t="str">
        <f>IF(D3357="","",VLOOKUP(D3357,MASTERLIST!$A:$E,5,FALSE))</f>
        <v/>
      </c>
      <c r="H3357" s="23" t="str">
        <f>IF(D3357="","",VLOOKUP(D3357,MASTERLIST!$A:$E,2,FALSE))</f>
        <v/>
      </c>
      <c r="I3357" s="42"/>
      <c r="J3357" s="42"/>
      <c r="K3357" s="42"/>
      <c r="L3357" s="41" t="str">
        <f t="shared" ref="L3357:L3420" si="510">IF(K3357="","",IF(I3357="",ROUND(HLOOKUP(J3357,kgList,K3357,FALSE),1),ROUND(HLOOKUP(I3357,kgList,K3357,FALSE),1)))</f>
        <v/>
      </c>
      <c r="M3357" s="41" t="str">
        <f t="shared" ref="M3357:M3420" si="511">IF(L3357="","",IF(COUNTA(I3357:J3357)&gt;1,"Edible or Inedible",IF(COUNTA(I3357)=1,L3357*1,IF(COUNTA(J3357)=1,L3357*1,"ERROR"))))</f>
        <v/>
      </c>
      <c r="N3357" s="22" t="str">
        <f t="shared" si="508"/>
        <v xml:space="preserve"> </v>
      </c>
      <c r="O3357" s="22" t="str">
        <f t="shared" si="507"/>
        <v/>
      </c>
      <c r="P3357" s="22" t="str">
        <f t="shared" si="509"/>
        <v/>
      </c>
      <c r="Q3357" s="22" t="str">
        <f t="shared" si="506"/>
        <v>D2</v>
      </c>
    </row>
    <row r="3358" spans="1:17" x14ac:dyDescent="0.25">
      <c r="A3358" s="125" t="str">
        <f t="shared" si="503"/>
        <v/>
      </c>
      <c r="B3358" s="123" t="str">
        <f t="shared" si="504"/>
        <v/>
      </c>
      <c r="C3358" s="125" t="str">
        <f t="shared" si="505"/>
        <v/>
      </c>
      <c r="D3358" s="42"/>
      <c r="E3358" s="23" t="str">
        <f>IF(D3358="","",VLOOKUP(D3358,MASTERLIST!$A:$E,3,FALSE))</f>
        <v/>
      </c>
      <c r="F3358" s="23" t="str">
        <f>IF(D3358="","",VLOOKUP(D3358,MASTERLIST!$A:$E,4,FALSE))</f>
        <v/>
      </c>
      <c r="G3358" s="23" t="str">
        <f>IF(D3358="","",VLOOKUP(D3358,MASTERLIST!$A:$E,5,FALSE))</f>
        <v/>
      </c>
      <c r="H3358" s="23" t="str">
        <f>IF(D3358="","",VLOOKUP(D3358,MASTERLIST!$A:$E,2,FALSE))</f>
        <v/>
      </c>
      <c r="I3358" s="42"/>
      <c r="J3358" s="42"/>
      <c r="K3358" s="42"/>
      <c r="L3358" s="41" t="str">
        <f t="shared" si="510"/>
        <v/>
      </c>
      <c r="M3358" s="41" t="str">
        <f t="shared" si="511"/>
        <v/>
      </c>
      <c r="N3358" s="22" t="str">
        <f t="shared" si="508"/>
        <v xml:space="preserve"> </v>
      </c>
      <c r="O3358" s="22" t="str">
        <f t="shared" si="507"/>
        <v/>
      </c>
      <c r="P3358" s="22" t="str">
        <f t="shared" si="509"/>
        <v/>
      </c>
      <c r="Q3358" s="22" t="str">
        <f t="shared" si="506"/>
        <v>D2</v>
      </c>
    </row>
    <row r="3359" spans="1:17" x14ac:dyDescent="0.25">
      <c r="A3359" s="125" t="str">
        <f t="shared" si="503"/>
        <v/>
      </c>
      <c r="B3359" s="123" t="str">
        <f t="shared" si="504"/>
        <v/>
      </c>
      <c r="C3359" s="125" t="str">
        <f t="shared" si="505"/>
        <v/>
      </c>
      <c r="D3359" s="42"/>
      <c r="E3359" s="23" t="str">
        <f>IF(D3359="","",VLOOKUP(D3359,MASTERLIST!$A:$E,3,FALSE))</f>
        <v/>
      </c>
      <c r="F3359" s="23" t="str">
        <f>IF(D3359="","",VLOOKUP(D3359,MASTERLIST!$A:$E,4,FALSE))</f>
        <v/>
      </c>
      <c r="G3359" s="23" t="str">
        <f>IF(D3359="","",VLOOKUP(D3359,MASTERLIST!$A:$E,5,FALSE))</f>
        <v/>
      </c>
      <c r="H3359" s="23" t="str">
        <f>IF(D3359="","",VLOOKUP(D3359,MASTERLIST!$A:$E,2,FALSE))</f>
        <v/>
      </c>
      <c r="I3359" s="42"/>
      <c r="J3359" s="42"/>
      <c r="K3359" s="42"/>
      <c r="L3359" s="41" t="str">
        <f t="shared" si="510"/>
        <v/>
      </c>
      <c r="M3359" s="41" t="str">
        <f t="shared" si="511"/>
        <v/>
      </c>
      <c r="N3359" s="22" t="str">
        <f t="shared" si="508"/>
        <v xml:space="preserve"> </v>
      </c>
      <c r="O3359" s="22" t="str">
        <f t="shared" si="507"/>
        <v/>
      </c>
      <c r="P3359" s="22" t="str">
        <f t="shared" si="509"/>
        <v/>
      </c>
      <c r="Q3359" s="22" t="str">
        <f t="shared" si="506"/>
        <v>D2</v>
      </c>
    </row>
    <row r="3360" spans="1:17" x14ac:dyDescent="0.25">
      <c r="A3360" s="125" t="str">
        <f t="shared" si="503"/>
        <v/>
      </c>
      <c r="B3360" s="123" t="str">
        <f t="shared" si="504"/>
        <v/>
      </c>
      <c r="C3360" s="125" t="str">
        <f t="shared" si="505"/>
        <v/>
      </c>
      <c r="D3360" s="42"/>
      <c r="E3360" s="23" t="str">
        <f>IF(D3360="","",VLOOKUP(D3360,MASTERLIST!$A:$E,3,FALSE))</f>
        <v/>
      </c>
      <c r="F3360" s="23" t="str">
        <f>IF(D3360="","",VLOOKUP(D3360,MASTERLIST!$A:$E,4,FALSE))</f>
        <v/>
      </c>
      <c r="G3360" s="23" t="str">
        <f>IF(D3360="","",VLOOKUP(D3360,MASTERLIST!$A:$E,5,FALSE))</f>
        <v/>
      </c>
      <c r="H3360" s="23" t="str">
        <f>IF(D3360="","",VLOOKUP(D3360,MASTERLIST!$A:$E,2,FALSE))</f>
        <v/>
      </c>
      <c r="I3360" s="42"/>
      <c r="J3360" s="42"/>
      <c r="K3360" s="42"/>
      <c r="L3360" s="41" t="str">
        <f t="shared" si="510"/>
        <v/>
      </c>
      <c r="M3360" s="41" t="str">
        <f t="shared" si="511"/>
        <v/>
      </c>
      <c r="N3360" s="22" t="str">
        <f t="shared" si="508"/>
        <v xml:space="preserve"> </v>
      </c>
      <c r="O3360" s="22" t="str">
        <f t="shared" si="507"/>
        <v/>
      </c>
      <c r="P3360" s="22" t="str">
        <f t="shared" si="509"/>
        <v/>
      </c>
      <c r="Q3360" s="22" t="str">
        <f t="shared" si="506"/>
        <v>D2</v>
      </c>
    </row>
    <row r="3361" spans="1:17" x14ac:dyDescent="0.25">
      <c r="A3361" s="125" t="str">
        <f t="shared" si="503"/>
        <v/>
      </c>
      <c r="B3361" s="123" t="str">
        <f t="shared" si="504"/>
        <v/>
      </c>
      <c r="C3361" s="125" t="str">
        <f t="shared" si="505"/>
        <v/>
      </c>
      <c r="D3361" s="42"/>
      <c r="E3361" s="23" t="str">
        <f>IF(D3361="","",VLOOKUP(D3361,MASTERLIST!$A:$E,3,FALSE))</f>
        <v/>
      </c>
      <c r="F3361" s="23" t="str">
        <f>IF(D3361="","",VLOOKUP(D3361,MASTERLIST!$A:$E,4,FALSE))</f>
        <v/>
      </c>
      <c r="G3361" s="23" t="str">
        <f>IF(D3361="","",VLOOKUP(D3361,MASTERLIST!$A:$E,5,FALSE))</f>
        <v/>
      </c>
      <c r="H3361" s="23" t="str">
        <f>IF(D3361="","",VLOOKUP(D3361,MASTERLIST!$A:$E,2,FALSE))</f>
        <v/>
      </c>
      <c r="I3361" s="42"/>
      <c r="J3361" s="42"/>
      <c r="K3361" s="42"/>
      <c r="L3361" s="41" t="str">
        <f t="shared" si="510"/>
        <v/>
      </c>
      <c r="M3361" s="41" t="str">
        <f t="shared" si="511"/>
        <v/>
      </c>
      <c r="N3361" s="22" t="str">
        <f t="shared" si="508"/>
        <v xml:space="preserve"> </v>
      </c>
      <c r="O3361" s="22" t="str">
        <f t="shared" si="507"/>
        <v/>
      </c>
      <c r="P3361" s="22" t="str">
        <f t="shared" si="509"/>
        <v/>
      </c>
      <c r="Q3361" s="22" t="str">
        <f t="shared" si="506"/>
        <v>D2</v>
      </c>
    </row>
    <row r="3362" spans="1:17" x14ac:dyDescent="0.25">
      <c r="A3362" s="125" t="str">
        <f t="shared" si="503"/>
        <v/>
      </c>
      <c r="B3362" s="123" t="str">
        <f t="shared" si="504"/>
        <v/>
      </c>
      <c r="C3362" s="125" t="str">
        <f t="shared" si="505"/>
        <v/>
      </c>
      <c r="D3362" s="42"/>
      <c r="E3362" s="23" t="str">
        <f>IF(D3362="","",VLOOKUP(D3362,MASTERLIST!$A:$E,3,FALSE))</f>
        <v/>
      </c>
      <c r="F3362" s="23" t="str">
        <f>IF(D3362="","",VLOOKUP(D3362,MASTERLIST!$A:$E,4,FALSE))</f>
        <v/>
      </c>
      <c r="G3362" s="23" t="str">
        <f>IF(D3362="","",VLOOKUP(D3362,MASTERLIST!$A:$E,5,FALSE))</f>
        <v/>
      </c>
      <c r="H3362" s="23" t="str">
        <f>IF(D3362="","",VLOOKUP(D3362,MASTERLIST!$A:$E,2,FALSE))</f>
        <v/>
      </c>
      <c r="I3362" s="42"/>
      <c r="J3362" s="42"/>
      <c r="K3362" s="42"/>
      <c r="L3362" s="41" t="str">
        <f t="shared" si="510"/>
        <v/>
      </c>
      <c r="M3362" s="41" t="str">
        <f t="shared" si="511"/>
        <v/>
      </c>
      <c r="N3362" s="22" t="str">
        <f t="shared" si="508"/>
        <v xml:space="preserve"> </v>
      </c>
      <c r="O3362" s="22" t="str">
        <f t="shared" si="507"/>
        <v/>
      </c>
      <c r="P3362" s="22" t="str">
        <f t="shared" si="509"/>
        <v/>
      </c>
      <c r="Q3362" s="22" t="str">
        <f t="shared" si="506"/>
        <v>D2</v>
      </c>
    </row>
    <row r="3363" spans="1:17" x14ac:dyDescent="0.25">
      <c r="A3363" s="125" t="str">
        <f t="shared" si="503"/>
        <v/>
      </c>
      <c r="B3363" s="123" t="str">
        <f t="shared" si="504"/>
        <v/>
      </c>
      <c r="C3363" s="125" t="str">
        <f t="shared" si="505"/>
        <v/>
      </c>
      <c r="D3363" s="42"/>
      <c r="E3363" s="23" t="str">
        <f>IF(D3363="","",VLOOKUP(D3363,MASTERLIST!$A:$E,3,FALSE))</f>
        <v/>
      </c>
      <c r="F3363" s="23" t="str">
        <f>IF(D3363="","",VLOOKUP(D3363,MASTERLIST!$A:$E,4,FALSE))</f>
        <v/>
      </c>
      <c r="G3363" s="23" t="str">
        <f>IF(D3363="","",VLOOKUP(D3363,MASTERLIST!$A:$E,5,FALSE))</f>
        <v/>
      </c>
      <c r="H3363" s="23" t="str">
        <f>IF(D3363="","",VLOOKUP(D3363,MASTERLIST!$A:$E,2,FALSE))</f>
        <v/>
      </c>
      <c r="I3363" s="42"/>
      <c r="J3363" s="42"/>
      <c r="K3363" s="42"/>
      <c r="L3363" s="41" t="str">
        <f t="shared" si="510"/>
        <v/>
      </c>
      <c r="M3363" s="41" t="str">
        <f t="shared" si="511"/>
        <v/>
      </c>
      <c r="N3363" s="22" t="str">
        <f t="shared" si="508"/>
        <v xml:space="preserve"> </v>
      </c>
      <c r="O3363" s="22" t="str">
        <f t="shared" si="507"/>
        <v/>
      </c>
      <c r="P3363" s="22" t="str">
        <f t="shared" si="509"/>
        <v/>
      </c>
      <c r="Q3363" s="22" t="str">
        <f t="shared" si="506"/>
        <v>D2</v>
      </c>
    </row>
    <row r="3364" spans="1:17" x14ac:dyDescent="0.25">
      <c r="A3364" s="125" t="str">
        <f t="shared" ref="A3364:A3427" si="512">IF(D3364="","",A3363)</f>
        <v/>
      </c>
      <c r="B3364" s="123" t="str">
        <f t="shared" ref="B3364:B3427" si="513">IF(D3364="","",B3363)</f>
        <v/>
      </c>
      <c r="C3364" s="125" t="str">
        <f t="shared" ref="C3364:C3427" si="514">IF(D3364="","",C3363)</f>
        <v/>
      </c>
      <c r="D3364" s="42"/>
      <c r="E3364" s="23" t="str">
        <f>IF(D3364="","",VLOOKUP(D3364,MASTERLIST!$A:$E,3,FALSE))</f>
        <v/>
      </c>
      <c r="F3364" s="23" t="str">
        <f>IF(D3364="","",VLOOKUP(D3364,MASTERLIST!$A:$E,4,FALSE))</f>
        <v/>
      </c>
      <c r="G3364" s="23" t="str">
        <f>IF(D3364="","",VLOOKUP(D3364,MASTERLIST!$A:$E,5,FALSE))</f>
        <v/>
      </c>
      <c r="H3364" s="23" t="str">
        <f>IF(D3364="","",VLOOKUP(D3364,MASTERLIST!$A:$E,2,FALSE))</f>
        <v/>
      </c>
      <c r="I3364" s="42"/>
      <c r="J3364" s="42"/>
      <c r="K3364" s="42"/>
      <c r="L3364" s="41" t="str">
        <f t="shared" si="510"/>
        <v/>
      </c>
      <c r="M3364" s="41" t="str">
        <f t="shared" si="511"/>
        <v/>
      </c>
      <c r="N3364" s="22" t="str">
        <f t="shared" si="508"/>
        <v xml:space="preserve"> </v>
      </c>
      <c r="O3364" s="22" t="str">
        <f t="shared" si="507"/>
        <v/>
      </c>
      <c r="P3364" s="22" t="str">
        <f t="shared" si="509"/>
        <v/>
      </c>
      <c r="Q3364" s="22" t="str">
        <f t="shared" si="506"/>
        <v>D2</v>
      </c>
    </row>
    <row r="3365" spans="1:17" x14ac:dyDescent="0.25">
      <c r="A3365" s="125" t="str">
        <f t="shared" si="512"/>
        <v/>
      </c>
      <c r="B3365" s="123" t="str">
        <f t="shared" si="513"/>
        <v/>
      </c>
      <c r="C3365" s="125" t="str">
        <f t="shared" si="514"/>
        <v/>
      </c>
      <c r="D3365" s="42"/>
      <c r="E3365" s="23" t="str">
        <f>IF(D3365="","",VLOOKUP(D3365,MASTERLIST!$A:$E,3,FALSE))</f>
        <v/>
      </c>
      <c r="F3365" s="23" t="str">
        <f>IF(D3365="","",VLOOKUP(D3365,MASTERLIST!$A:$E,4,FALSE))</f>
        <v/>
      </c>
      <c r="G3365" s="23" t="str">
        <f>IF(D3365="","",VLOOKUP(D3365,MASTERLIST!$A:$E,5,FALSE))</f>
        <v/>
      </c>
      <c r="H3365" s="23" t="str">
        <f>IF(D3365="","",VLOOKUP(D3365,MASTERLIST!$A:$E,2,FALSE))</f>
        <v/>
      </c>
      <c r="I3365" s="42"/>
      <c r="J3365" s="42"/>
      <c r="K3365" s="42"/>
      <c r="L3365" s="41" t="str">
        <f t="shared" si="510"/>
        <v/>
      </c>
      <c r="M3365" s="41" t="str">
        <f t="shared" si="511"/>
        <v/>
      </c>
      <c r="N3365" s="22" t="str">
        <f t="shared" si="508"/>
        <v xml:space="preserve"> </v>
      </c>
      <c r="O3365" s="22" t="str">
        <f t="shared" si="507"/>
        <v/>
      </c>
      <c r="P3365" s="22" t="str">
        <f t="shared" si="509"/>
        <v/>
      </c>
      <c r="Q3365" s="22" t="str">
        <f t="shared" si="506"/>
        <v>D2</v>
      </c>
    </row>
    <row r="3366" spans="1:17" x14ac:dyDescent="0.25">
      <c r="A3366" s="125" t="str">
        <f t="shared" si="512"/>
        <v/>
      </c>
      <c r="B3366" s="123" t="str">
        <f t="shared" si="513"/>
        <v/>
      </c>
      <c r="C3366" s="125" t="str">
        <f t="shared" si="514"/>
        <v/>
      </c>
      <c r="D3366" s="42"/>
      <c r="E3366" s="23" t="str">
        <f>IF(D3366="","",VLOOKUP(D3366,MASTERLIST!$A:$E,3,FALSE))</f>
        <v/>
      </c>
      <c r="F3366" s="23" t="str">
        <f>IF(D3366="","",VLOOKUP(D3366,MASTERLIST!$A:$E,4,FALSE))</f>
        <v/>
      </c>
      <c r="G3366" s="23" t="str">
        <f>IF(D3366="","",VLOOKUP(D3366,MASTERLIST!$A:$E,5,FALSE))</f>
        <v/>
      </c>
      <c r="H3366" s="23" t="str">
        <f>IF(D3366="","",VLOOKUP(D3366,MASTERLIST!$A:$E,2,FALSE))</f>
        <v/>
      </c>
      <c r="I3366" s="42"/>
      <c r="J3366" s="42"/>
      <c r="K3366" s="42"/>
      <c r="L3366" s="41" t="str">
        <f t="shared" si="510"/>
        <v/>
      </c>
      <c r="M3366" s="41" t="str">
        <f t="shared" si="511"/>
        <v/>
      </c>
      <c r="N3366" s="22" t="str">
        <f t="shared" si="508"/>
        <v xml:space="preserve"> </v>
      </c>
      <c r="O3366" s="22" t="str">
        <f t="shared" si="507"/>
        <v/>
      </c>
      <c r="P3366" s="22" t="str">
        <f t="shared" si="509"/>
        <v/>
      </c>
      <c r="Q3366" s="22" t="str">
        <f t="shared" si="506"/>
        <v>D2</v>
      </c>
    </row>
    <row r="3367" spans="1:17" x14ac:dyDescent="0.25">
      <c r="A3367" s="125" t="str">
        <f t="shared" si="512"/>
        <v/>
      </c>
      <c r="B3367" s="123" t="str">
        <f t="shared" si="513"/>
        <v/>
      </c>
      <c r="C3367" s="125" t="str">
        <f t="shared" si="514"/>
        <v/>
      </c>
      <c r="D3367" s="42"/>
      <c r="E3367" s="23" t="str">
        <f>IF(D3367="","",VLOOKUP(D3367,MASTERLIST!$A:$E,3,FALSE))</f>
        <v/>
      </c>
      <c r="F3367" s="23" t="str">
        <f>IF(D3367="","",VLOOKUP(D3367,MASTERLIST!$A:$E,4,FALSE))</f>
        <v/>
      </c>
      <c r="G3367" s="23" t="str">
        <f>IF(D3367="","",VLOOKUP(D3367,MASTERLIST!$A:$E,5,FALSE))</f>
        <v/>
      </c>
      <c r="H3367" s="23" t="str">
        <f>IF(D3367="","",VLOOKUP(D3367,MASTERLIST!$A:$E,2,FALSE))</f>
        <v/>
      </c>
      <c r="I3367" s="42"/>
      <c r="J3367" s="42"/>
      <c r="K3367" s="42"/>
      <c r="L3367" s="41" t="str">
        <f t="shared" si="510"/>
        <v/>
      </c>
      <c r="M3367" s="41" t="str">
        <f t="shared" si="511"/>
        <v/>
      </c>
      <c r="N3367" s="22" t="str">
        <f t="shared" si="508"/>
        <v xml:space="preserve"> </v>
      </c>
      <c r="O3367" s="22" t="str">
        <f t="shared" si="507"/>
        <v/>
      </c>
      <c r="P3367" s="22" t="str">
        <f t="shared" si="509"/>
        <v/>
      </c>
      <c r="Q3367" s="22" t="str">
        <f t="shared" si="506"/>
        <v>D2</v>
      </c>
    </row>
    <row r="3368" spans="1:17" x14ac:dyDescent="0.25">
      <c r="A3368" s="125" t="str">
        <f t="shared" si="512"/>
        <v/>
      </c>
      <c r="B3368" s="123" t="str">
        <f t="shared" si="513"/>
        <v/>
      </c>
      <c r="C3368" s="125" t="str">
        <f t="shared" si="514"/>
        <v/>
      </c>
      <c r="D3368" s="42"/>
      <c r="E3368" s="23" t="str">
        <f>IF(D3368="","",VLOOKUP(D3368,MASTERLIST!$A:$E,3,FALSE))</f>
        <v/>
      </c>
      <c r="F3368" s="23" t="str">
        <f>IF(D3368="","",VLOOKUP(D3368,MASTERLIST!$A:$E,4,FALSE))</f>
        <v/>
      </c>
      <c r="G3368" s="23" t="str">
        <f>IF(D3368="","",VLOOKUP(D3368,MASTERLIST!$A:$E,5,FALSE))</f>
        <v/>
      </c>
      <c r="H3368" s="23" t="str">
        <f>IF(D3368="","",VLOOKUP(D3368,MASTERLIST!$A:$E,2,FALSE))</f>
        <v/>
      </c>
      <c r="I3368" s="42"/>
      <c r="J3368" s="42"/>
      <c r="K3368" s="42"/>
      <c r="L3368" s="41" t="str">
        <f t="shared" si="510"/>
        <v/>
      </c>
      <c r="M3368" s="41" t="str">
        <f t="shared" si="511"/>
        <v/>
      </c>
      <c r="N3368" s="22" t="str">
        <f t="shared" si="508"/>
        <v xml:space="preserve"> </v>
      </c>
      <c r="O3368" s="22" t="str">
        <f t="shared" si="507"/>
        <v/>
      </c>
      <c r="P3368" s="22" t="str">
        <f t="shared" si="509"/>
        <v/>
      </c>
      <c r="Q3368" s="22" t="str">
        <f t="shared" si="506"/>
        <v>D2</v>
      </c>
    </row>
    <row r="3369" spans="1:17" x14ac:dyDescent="0.25">
      <c r="A3369" s="125" t="str">
        <f t="shared" si="512"/>
        <v/>
      </c>
      <c r="B3369" s="123" t="str">
        <f t="shared" si="513"/>
        <v/>
      </c>
      <c r="C3369" s="125" t="str">
        <f t="shared" si="514"/>
        <v/>
      </c>
      <c r="D3369" s="42"/>
      <c r="E3369" s="23" t="str">
        <f>IF(D3369="","",VLOOKUP(D3369,MASTERLIST!$A:$E,3,FALSE))</f>
        <v/>
      </c>
      <c r="F3369" s="23" t="str">
        <f>IF(D3369="","",VLOOKUP(D3369,MASTERLIST!$A:$E,4,FALSE))</f>
        <v/>
      </c>
      <c r="G3369" s="23" t="str">
        <f>IF(D3369="","",VLOOKUP(D3369,MASTERLIST!$A:$E,5,FALSE))</f>
        <v/>
      </c>
      <c r="H3369" s="23" t="str">
        <f>IF(D3369="","",VLOOKUP(D3369,MASTERLIST!$A:$E,2,FALSE))</f>
        <v/>
      </c>
      <c r="I3369" s="42"/>
      <c r="J3369" s="42"/>
      <c r="K3369" s="42"/>
      <c r="L3369" s="41" t="str">
        <f t="shared" si="510"/>
        <v/>
      </c>
      <c r="M3369" s="41" t="str">
        <f t="shared" si="511"/>
        <v/>
      </c>
      <c r="N3369" s="22" t="str">
        <f t="shared" si="508"/>
        <v xml:space="preserve"> </v>
      </c>
      <c r="O3369" s="22" t="str">
        <f t="shared" si="507"/>
        <v/>
      </c>
      <c r="P3369" s="22" t="str">
        <f t="shared" si="509"/>
        <v/>
      </c>
      <c r="Q3369" s="22" t="str">
        <f t="shared" si="506"/>
        <v>D2</v>
      </c>
    </row>
    <row r="3370" spans="1:17" x14ac:dyDescent="0.25">
      <c r="A3370" s="125" t="str">
        <f t="shared" si="512"/>
        <v/>
      </c>
      <c r="B3370" s="123" t="str">
        <f t="shared" si="513"/>
        <v/>
      </c>
      <c r="C3370" s="125" t="str">
        <f t="shared" si="514"/>
        <v/>
      </c>
      <c r="D3370" s="42"/>
      <c r="E3370" s="23" t="str">
        <f>IF(D3370="","",VLOOKUP(D3370,MASTERLIST!$A:$E,3,FALSE))</f>
        <v/>
      </c>
      <c r="F3370" s="23" t="str">
        <f>IF(D3370="","",VLOOKUP(D3370,MASTERLIST!$A:$E,4,FALSE))</f>
        <v/>
      </c>
      <c r="G3370" s="23" t="str">
        <f>IF(D3370="","",VLOOKUP(D3370,MASTERLIST!$A:$E,5,FALSE))</f>
        <v/>
      </c>
      <c r="H3370" s="23" t="str">
        <f>IF(D3370="","",VLOOKUP(D3370,MASTERLIST!$A:$E,2,FALSE))</f>
        <v/>
      </c>
      <c r="I3370" s="42"/>
      <c r="J3370" s="42"/>
      <c r="K3370" s="42"/>
      <c r="L3370" s="41" t="str">
        <f t="shared" si="510"/>
        <v/>
      </c>
      <c r="M3370" s="41" t="str">
        <f t="shared" si="511"/>
        <v/>
      </c>
      <c r="N3370" s="22" t="str">
        <f t="shared" si="508"/>
        <v xml:space="preserve"> </v>
      </c>
      <c r="O3370" s="22" t="str">
        <f t="shared" si="507"/>
        <v/>
      </c>
      <c r="P3370" s="22" t="str">
        <f t="shared" si="509"/>
        <v/>
      </c>
      <c r="Q3370" s="22" t="str">
        <f t="shared" si="506"/>
        <v>D2</v>
      </c>
    </row>
    <row r="3371" spans="1:17" x14ac:dyDescent="0.25">
      <c r="A3371" s="125" t="str">
        <f t="shared" si="512"/>
        <v/>
      </c>
      <c r="B3371" s="123" t="str">
        <f t="shared" si="513"/>
        <v/>
      </c>
      <c r="C3371" s="125" t="str">
        <f t="shared" si="514"/>
        <v/>
      </c>
      <c r="D3371" s="42"/>
      <c r="E3371" s="23" t="str">
        <f>IF(D3371="","",VLOOKUP(D3371,MASTERLIST!$A:$E,3,FALSE))</f>
        <v/>
      </c>
      <c r="F3371" s="23" t="str">
        <f>IF(D3371="","",VLOOKUP(D3371,MASTERLIST!$A:$E,4,FALSE))</f>
        <v/>
      </c>
      <c r="G3371" s="23" t="str">
        <f>IF(D3371="","",VLOOKUP(D3371,MASTERLIST!$A:$E,5,FALSE))</f>
        <v/>
      </c>
      <c r="H3371" s="23" t="str">
        <f>IF(D3371="","",VLOOKUP(D3371,MASTERLIST!$A:$E,2,FALSE))</f>
        <v/>
      </c>
      <c r="I3371" s="42"/>
      <c r="J3371" s="42"/>
      <c r="K3371" s="42"/>
      <c r="L3371" s="41" t="str">
        <f t="shared" si="510"/>
        <v/>
      </c>
      <c r="M3371" s="41" t="str">
        <f t="shared" si="511"/>
        <v/>
      </c>
      <c r="N3371" s="22" t="str">
        <f t="shared" si="508"/>
        <v xml:space="preserve"> </v>
      </c>
      <c r="O3371" s="22" t="str">
        <f t="shared" si="507"/>
        <v/>
      </c>
      <c r="P3371" s="22" t="str">
        <f t="shared" si="509"/>
        <v/>
      </c>
      <c r="Q3371" s="22" t="str">
        <f t="shared" si="506"/>
        <v>D2</v>
      </c>
    </row>
    <row r="3372" spans="1:17" x14ac:dyDescent="0.25">
      <c r="A3372" s="125" t="str">
        <f t="shared" si="512"/>
        <v/>
      </c>
      <c r="B3372" s="123" t="str">
        <f t="shared" si="513"/>
        <v/>
      </c>
      <c r="C3372" s="125" t="str">
        <f t="shared" si="514"/>
        <v/>
      </c>
      <c r="D3372" s="42"/>
      <c r="E3372" s="23" t="str">
        <f>IF(D3372="","",VLOOKUP(D3372,MASTERLIST!$A:$E,3,FALSE))</f>
        <v/>
      </c>
      <c r="F3372" s="23" t="str">
        <f>IF(D3372="","",VLOOKUP(D3372,MASTERLIST!$A:$E,4,FALSE))</f>
        <v/>
      </c>
      <c r="G3372" s="23" t="str">
        <f>IF(D3372="","",VLOOKUP(D3372,MASTERLIST!$A:$E,5,FALSE))</f>
        <v/>
      </c>
      <c r="H3372" s="23" t="str">
        <f>IF(D3372="","",VLOOKUP(D3372,MASTERLIST!$A:$E,2,FALSE))</f>
        <v/>
      </c>
      <c r="I3372" s="42"/>
      <c r="J3372" s="42"/>
      <c r="K3372" s="42"/>
      <c r="L3372" s="41" t="str">
        <f t="shared" si="510"/>
        <v/>
      </c>
      <c r="M3372" s="41" t="str">
        <f t="shared" si="511"/>
        <v/>
      </c>
      <c r="N3372" s="22" t="str">
        <f t="shared" si="508"/>
        <v xml:space="preserve"> </v>
      </c>
      <c r="O3372" s="22" t="str">
        <f t="shared" si="507"/>
        <v/>
      </c>
      <c r="P3372" s="22" t="str">
        <f t="shared" si="509"/>
        <v/>
      </c>
      <c r="Q3372" s="22" t="str">
        <f t="shared" si="506"/>
        <v>D2</v>
      </c>
    </row>
    <row r="3373" spans="1:17" x14ac:dyDescent="0.25">
      <c r="A3373" s="125" t="str">
        <f t="shared" si="512"/>
        <v/>
      </c>
      <c r="B3373" s="123" t="str">
        <f t="shared" si="513"/>
        <v/>
      </c>
      <c r="C3373" s="125" t="str">
        <f t="shared" si="514"/>
        <v/>
      </c>
      <c r="D3373" s="42"/>
      <c r="E3373" s="23" t="str">
        <f>IF(D3373="","",VLOOKUP(D3373,MASTERLIST!$A:$E,3,FALSE))</f>
        <v/>
      </c>
      <c r="F3373" s="23" t="str">
        <f>IF(D3373="","",VLOOKUP(D3373,MASTERLIST!$A:$E,4,FALSE))</f>
        <v/>
      </c>
      <c r="G3373" s="23" t="str">
        <f>IF(D3373="","",VLOOKUP(D3373,MASTERLIST!$A:$E,5,FALSE))</f>
        <v/>
      </c>
      <c r="H3373" s="23" t="str">
        <f>IF(D3373="","",VLOOKUP(D3373,MASTERLIST!$A:$E,2,FALSE))</f>
        <v/>
      </c>
      <c r="I3373" s="42"/>
      <c r="J3373" s="42"/>
      <c r="K3373" s="42"/>
      <c r="L3373" s="41" t="str">
        <f t="shared" si="510"/>
        <v/>
      </c>
      <c r="M3373" s="41" t="str">
        <f t="shared" si="511"/>
        <v/>
      </c>
      <c r="N3373" s="22" t="str">
        <f t="shared" si="508"/>
        <v xml:space="preserve"> </v>
      </c>
      <c r="O3373" s="22" t="str">
        <f t="shared" si="507"/>
        <v/>
      </c>
      <c r="P3373" s="22" t="str">
        <f t="shared" si="509"/>
        <v/>
      </c>
      <c r="Q3373" s="22" t="str">
        <f t="shared" si="506"/>
        <v>D2</v>
      </c>
    </row>
    <row r="3374" spans="1:17" x14ac:dyDescent="0.25">
      <c r="A3374" s="125" t="str">
        <f t="shared" si="512"/>
        <v/>
      </c>
      <c r="B3374" s="123" t="str">
        <f t="shared" si="513"/>
        <v/>
      </c>
      <c r="C3374" s="125" t="str">
        <f t="shared" si="514"/>
        <v/>
      </c>
      <c r="D3374" s="42"/>
      <c r="E3374" s="23" t="str">
        <f>IF(D3374="","",VLOOKUP(D3374,MASTERLIST!$A:$E,3,FALSE))</f>
        <v/>
      </c>
      <c r="F3374" s="23" t="str">
        <f>IF(D3374="","",VLOOKUP(D3374,MASTERLIST!$A:$E,4,FALSE))</f>
        <v/>
      </c>
      <c r="G3374" s="23" t="str">
        <f>IF(D3374="","",VLOOKUP(D3374,MASTERLIST!$A:$E,5,FALSE))</f>
        <v/>
      </c>
      <c r="H3374" s="23" t="str">
        <f>IF(D3374="","",VLOOKUP(D3374,MASTERLIST!$A:$E,2,FALSE))</f>
        <v/>
      </c>
      <c r="I3374" s="42"/>
      <c r="J3374" s="42"/>
      <c r="K3374" s="42"/>
      <c r="L3374" s="41" t="str">
        <f t="shared" si="510"/>
        <v/>
      </c>
      <c r="M3374" s="41" t="str">
        <f t="shared" si="511"/>
        <v/>
      </c>
      <c r="N3374" s="22" t="str">
        <f t="shared" si="508"/>
        <v xml:space="preserve"> </v>
      </c>
      <c r="O3374" s="22" t="str">
        <f t="shared" si="507"/>
        <v/>
      </c>
      <c r="P3374" s="22" t="str">
        <f t="shared" si="509"/>
        <v/>
      </c>
      <c r="Q3374" s="22" t="str">
        <f t="shared" si="506"/>
        <v>D2</v>
      </c>
    </row>
    <row r="3375" spans="1:17" x14ac:dyDescent="0.25">
      <c r="A3375" s="125" t="str">
        <f t="shared" si="512"/>
        <v/>
      </c>
      <c r="B3375" s="123" t="str">
        <f t="shared" si="513"/>
        <v/>
      </c>
      <c r="C3375" s="125" t="str">
        <f t="shared" si="514"/>
        <v/>
      </c>
      <c r="D3375" s="42"/>
      <c r="E3375" s="23" t="str">
        <f>IF(D3375="","",VLOOKUP(D3375,MASTERLIST!$A:$E,3,FALSE))</f>
        <v/>
      </c>
      <c r="F3375" s="23" t="str">
        <f>IF(D3375="","",VLOOKUP(D3375,MASTERLIST!$A:$E,4,FALSE))</f>
        <v/>
      </c>
      <c r="G3375" s="23" t="str">
        <f>IF(D3375="","",VLOOKUP(D3375,MASTERLIST!$A:$E,5,FALSE))</f>
        <v/>
      </c>
      <c r="H3375" s="23" t="str">
        <f>IF(D3375="","",VLOOKUP(D3375,MASTERLIST!$A:$E,2,FALSE))</f>
        <v/>
      </c>
      <c r="I3375" s="42"/>
      <c r="J3375" s="42"/>
      <c r="K3375" s="42"/>
      <c r="L3375" s="41" t="str">
        <f t="shared" si="510"/>
        <v/>
      </c>
      <c r="M3375" s="41" t="str">
        <f t="shared" si="511"/>
        <v/>
      </c>
      <c r="N3375" s="22" t="str">
        <f t="shared" si="508"/>
        <v xml:space="preserve"> </v>
      </c>
      <c r="O3375" s="22" t="str">
        <f t="shared" si="507"/>
        <v/>
      </c>
      <c r="P3375" s="22" t="str">
        <f t="shared" si="509"/>
        <v/>
      </c>
      <c r="Q3375" s="22" t="str">
        <f t="shared" si="506"/>
        <v>D2</v>
      </c>
    </row>
    <row r="3376" spans="1:17" x14ac:dyDescent="0.25">
      <c r="A3376" s="125" t="str">
        <f t="shared" si="512"/>
        <v/>
      </c>
      <c r="B3376" s="123" t="str">
        <f t="shared" si="513"/>
        <v/>
      </c>
      <c r="C3376" s="125" t="str">
        <f t="shared" si="514"/>
        <v/>
      </c>
      <c r="D3376" s="42"/>
      <c r="E3376" s="23" t="str">
        <f>IF(D3376="","",VLOOKUP(D3376,MASTERLIST!$A:$E,3,FALSE))</f>
        <v/>
      </c>
      <c r="F3376" s="23" t="str">
        <f>IF(D3376="","",VLOOKUP(D3376,MASTERLIST!$A:$E,4,FALSE))</f>
        <v/>
      </c>
      <c r="G3376" s="23" t="str">
        <f>IF(D3376="","",VLOOKUP(D3376,MASTERLIST!$A:$E,5,FALSE))</f>
        <v/>
      </c>
      <c r="H3376" s="23" t="str">
        <f>IF(D3376="","",VLOOKUP(D3376,MASTERLIST!$A:$E,2,FALSE))</f>
        <v/>
      </c>
      <c r="I3376" s="42"/>
      <c r="J3376" s="42"/>
      <c r="K3376" s="42"/>
      <c r="L3376" s="41" t="str">
        <f t="shared" si="510"/>
        <v/>
      </c>
      <c r="M3376" s="41" t="str">
        <f t="shared" si="511"/>
        <v/>
      </c>
      <c r="N3376" s="22" t="str">
        <f t="shared" si="508"/>
        <v xml:space="preserve"> </v>
      </c>
      <c r="O3376" s="22" t="str">
        <f t="shared" si="507"/>
        <v/>
      </c>
      <c r="P3376" s="22" t="str">
        <f t="shared" si="509"/>
        <v/>
      </c>
      <c r="Q3376" s="22" t="str">
        <f t="shared" si="506"/>
        <v>D2</v>
      </c>
    </row>
    <row r="3377" spans="1:17" x14ac:dyDescent="0.25">
      <c r="A3377" s="125" t="str">
        <f t="shared" si="512"/>
        <v/>
      </c>
      <c r="B3377" s="123" t="str">
        <f t="shared" si="513"/>
        <v/>
      </c>
      <c r="C3377" s="125" t="str">
        <f t="shared" si="514"/>
        <v/>
      </c>
      <c r="D3377" s="42"/>
      <c r="E3377" s="23" t="str">
        <f>IF(D3377="","",VLOOKUP(D3377,MASTERLIST!$A:$E,3,FALSE))</f>
        <v/>
      </c>
      <c r="F3377" s="23" t="str">
        <f>IF(D3377="","",VLOOKUP(D3377,MASTERLIST!$A:$E,4,FALSE))</f>
        <v/>
      </c>
      <c r="G3377" s="23" t="str">
        <f>IF(D3377="","",VLOOKUP(D3377,MASTERLIST!$A:$E,5,FALSE))</f>
        <v/>
      </c>
      <c r="H3377" s="23" t="str">
        <f>IF(D3377="","",VLOOKUP(D3377,MASTERLIST!$A:$E,2,FALSE))</f>
        <v/>
      </c>
      <c r="I3377" s="42"/>
      <c r="J3377" s="42"/>
      <c r="K3377" s="42"/>
      <c r="L3377" s="41" t="str">
        <f t="shared" si="510"/>
        <v/>
      </c>
      <c r="M3377" s="41" t="str">
        <f t="shared" si="511"/>
        <v/>
      </c>
      <c r="N3377" s="22" t="str">
        <f t="shared" si="508"/>
        <v xml:space="preserve"> </v>
      </c>
      <c r="O3377" s="22" t="str">
        <f t="shared" si="507"/>
        <v/>
      </c>
      <c r="P3377" s="22" t="str">
        <f t="shared" si="509"/>
        <v/>
      </c>
      <c r="Q3377" s="22" t="str">
        <f t="shared" si="506"/>
        <v>D2</v>
      </c>
    </row>
    <row r="3378" spans="1:17" x14ac:dyDescent="0.25">
      <c r="A3378" s="125" t="str">
        <f t="shared" si="512"/>
        <v/>
      </c>
      <c r="B3378" s="123" t="str">
        <f t="shared" si="513"/>
        <v/>
      </c>
      <c r="C3378" s="125" t="str">
        <f t="shared" si="514"/>
        <v/>
      </c>
      <c r="D3378" s="42"/>
      <c r="E3378" s="23" t="str">
        <f>IF(D3378="","",VLOOKUP(D3378,MASTERLIST!$A:$E,3,FALSE))</f>
        <v/>
      </c>
      <c r="F3378" s="23" t="str">
        <f>IF(D3378="","",VLOOKUP(D3378,MASTERLIST!$A:$E,4,FALSE))</f>
        <v/>
      </c>
      <c r="G3378" s="23" t="str">
        <f>IF(D3378="","",VLOOKUP(D3378,MASTERLIST!$A:$E,5,FALSE))</f>
        <v/>
      </c>
      <c r="H3378" s="23" t="str">
        <f>IF(D3378="","",VLOOKUP(D3378,MASTERLIST!$A:$E,2,FALSE))</f>
        <v/>
      </c>
      <c r="I3378" s="42"/>
      <c r="J3378" s="42"/>
      <c r="K3378" s="42"/>
      <c r="L3378" s="41" t="str">
        <f t="shared" si="510"/>
        <v/>
      </c>
      <c r="M3378" s="41" t="str">
        <f t="shared" si="511"/>
        <v/>
      </c>
      <c r="N3378" s="22" t="str">
        <f t="shared" si="508"/>
        <v xml:space="preserve"> </v>
      </c>
      <c r="O3378" s="22" t="str">
        <f t="shared" si="507"/>
        <v/>
      </c>
      <c r="P3378" s="22" t="str">
        <f t="shared" si="509"/>
        <v/>
      </c>
      <c r="Q3378" s="22" t="str">
        <f t="shared" si="506"/>
        <v>D2</v>
      </c>
    </row>
    <row r="3379" spans="1:17" x14ac:dyDescent="0.25">
      <c r="A3379" s="125" t="str">
        <f t="shared" si="512"/>
        <v/>
      </c>
      <c r="B3379" s="123" t="str">
        <f t="shared" si="513"/>
        <v/>
      </c>
      <c r="C3379" s="125" t="str">
        <f t="shared" si="514"/>
        <v/>
      </c>
      <c r="D3379" s="42"/>
      <c r="E3379" s="23" t="str">
        <f>IF(D3379="","",VLOOKUP(D3379,MASTERLIST!$A:$E,3,FALSE))</f>
        <v/>
      </c>
      <c r="F3379" s="23" t="str">
        <f>IF(D3379="","",VLOOKUP(D3379,MASTERLIST!$A:$E,4,FALSE))</f>
        <v/>
      </c>
      <c r="G3379" s="23" t="str">
        <f>IF(D3379="","",VLOOKUP(D3379,MASTERLIST!$A:$E,5,FALSE))</f>
        <v/>
      </c>
      <c r="H3379" s="23" t="str">
        <f>IF(D3379="","",VLOOKUP(D3379,MASTERLIST!$A:$E,2,FALSE))</f>
        <v/>
      </c>
      <c r="I3379" s="42"/>
      <c r="J3379" s="42"/>
      <c r="K3379" s="42"/>
      <c r="L3379" s="41" t="str">
        <f t="shared" si="510"/>
        <v/>
      </c>
      <c r="M3379" s="41" t="str">
        <f t="shared" si="511"/>
        <v/>
      </c>
      <c r="N3379" s="22" t="str">
        <f t="shared" si="508"/>
        <v xml:space="preserve"> </v>
      </c>
      <c r="O3379" s="22" t="str">
        <f t="shared" si="507"/>
        <v/>
      </c>
      <c r="P3379" s="22" t="str">
        <f t="shared" si="509"/>
        <v/>
      </c>
      <c r="Q3379" s="22" t="str">
        <f t="shared" si="506"/>
        <v>D2</v>
      </c>
    </row>
    <row r="3380" spans="1:17" x14ac:dyDescent="0.25">
      <c r="A3380" s="125" t="str">
        <f t="shared" si="512"/>
        <v/>
      </c>
      <c r="B3380" s="123" t="str">
        <f t="shared" si="513"/>
        <v/>
      </c>
      <c r="C3380" s="125" t="str">
        <f t="shared" si="514"/>
        <v/>
      </c>
      <c r="D3380" s="42"/>
      <c r="E3380" s="23" t="str">
        <f>IF(D3380="","",VLOOKUP(D3380,MASTERLIST!$A:$E,3,FALSE))</f>
        <v/>
      </c>
      <c r="F3380" s="23" t="str">
        <f>IF(D3380="","",VLOOKUP(D3380,MASTERLIST!$A:$E,4,FALSE))</f>
        <v/>
      </c>
      <c r="G3380" s="23" t="str">
        <f>IF(D3380="","",VLOOKUP(D3380,MASTERLIST!$A:$E,5,FALSE))</f>
        <v/>
      </c>
      <c r="H3380" s="23" t="str">
        <f>IF(D3380="","",VLOOKUP(D3380,MASTERLIST!$A:$E,2,FALSE))</f>
        <v/>
      </c>
      <c r="I3380" s="42"/>
      <c r="J3380" s="42"/>
      <c r="K3380" s="42"/>
      <c r="L3380" s="41" t="str">
        <f t="shared" si="510"/>
        <v/>
      </c>
      <c r="M3380" s="41" t="str">
        <f t="shared" si="511"/>
        <v/>
      </c>
      <c r="N3380" s="22" t="str">
        <f t="shared" si="508"/>
        <v xml:space="preserve"> </v>
      </c>
      <c r="O3380" s="22" t="str">
        <f t="shared" si="507"/>
        <v/>
      </c>
      <c r="P3380" s="22" t="str">
        <f t="shared" si="509"/>
        <v/>
      </c>
      <c r="Q3380" s="22" t="str">
        <f t="shared" si="506"/>
        <v>D2</v>
      </c>
    </row>
    <row r="3381" spans="1:17" x14ac:dyDescent="0.25">
      <c r="A3381" s="125" t="str">
        <f t="shared" si="512"/>
        <v/>
      </c>
      <c r="B3381" s="123" t="str">
        <f t="shared" si="513"/>
        <v/>
      </c>
      <c r="C3381" s="125" t="str">
        <f t="shared" si="514"/>
        <v/>
      </c>
      <c r="D3381" s="42"/>
      <c r="E3381" s="23" t="str">
        <f>IF(D3381="","",VLOOKUP(D3381,MASTERLIST!$A:$E,3,FALSE))</f>
        <v/>
      </c>
      <c r="F3381" s="23" t="str">
        <f>IF(D3381="","",VLOOKUP(D3381,MASTERLIST!$A:$E,4,FALSE))</f>
        <v/>
      </c>
      <c r="G3381" s="23" t="str">
        <f>IF(D3381="","",VLOOKUP(D3381,MASTERLIST!$A:$E,5,FALSE))</f>
        <v/>
      </c>
      <c r="H3381" s="23" t="str">
        <f>IF(D3381="","",VLOOKUP(D3381,MASTERLIST!$A:$E,2,FALSE))</f>
        <v/>
      </c>
      <c r="I3381" s="42"/>
      <c r="J3381" s="42"/>
      <c r="K3381" s="42"/>
      <c r="L3381" s="41" t="str">
        <f t="shared" si="510"/>
        <v/>
      </c>
      <c r="M3381" s="41" t="str">
        <f t="shared" si="511"/>
        <v/>
      </c>
      <c r="N3381" s="22" t="str">
        <f t="shared" si="508"/>
        <v xml:space="preserve"> </v>
      </c>
      <c r="O3381" s="22" t="str">
        <f t="shared" si="507"/>
        <v/>
      </c>
      <c r="P3381" s="22" t="str">
        <f t="shared" si="509"/>
        <v/>
      </c>
      <c r="Q3381" s="22" t="str">
        <f t="shared" si="506"/>
        <v>D2</v>
      </c>
    </row>
    <row r="3382" spans="1:17" x14ac:dyDescent="0.25">
      <c r="A3382" s="125" t="str">
        <f t="shared" si="512"/>
        <v/>
      </c>
      <c r="B3382" s="123" t="str">
        <f t="shared" si="513"/>
        <v/>
      </c>
      <c r="C3382" s="125" t="str">
        <f t="shared" si="514"/>
        <v/>
      </c>
      <c r="D3382" s="42"/>
      <c r="E3382" s="23" t="str">
        <f>IF(D3382="","",VLOOKUP(D3382,MASTERLIST!$A:$E,3,FALSE))</f>
        <v/>
      </c>
      <c r="F3382" s="23" t="str">
        <f>IF(D3382="","",VLOOKUP(D3382,MASTERLIST!$A:$E,4,FALSE))</f>
        <v/>
      </c>
      <c r="G3382" s="23" t="str">
        <f>IF(D3382="","",VLOOKUP(D3382,MASTERLIST!$A:$E,5,FALSE))</f>
        <v/>
      </c>
      <c r="H3382" s="23" t="str">
        <f>IF(D3382="","",VLOOKUP(D3382,MASTERLIST!$A:$E,2,FALSE))</f>
        <v/>
      </c>
      <c r="I3382" s="42"/>
      <c r="J3382" s="42"/>
      <c r="K3382" s="42"/>
      <c r="L3382" s="41" t="str">
        <f t="shared" si="510"/>
        <v/>
      </c>
      <c r="M3382" s="41" t="str">
        <f t="shared" si="511"/>
        <v/>
      </c>
      <c r="N3382" s="22" t="str">
        <f t="shared" si="508"/>
        <v xml:space="preserve"> </v>
      </c>
      <c r="O3382" s="22" t="str">
        <f t="shared" si="507"/>
        <v/>
      </c>
      <c r="P3382" s="22" t="str">
        <f t="shared" si="509"/>
        <v/>
      </c>
      <c r="Q3382" s="22" t="str">
        <f t="shared" si="506"/>
        <v>D2</v>
      </c>
    </row>
    <row r="3383" spans="1:17" x14ac:dyDescent="0.25">
      <c r="A3383" s="125" t="str">
        <f t="shared" si="512"/>
        <v/>
      </c>
      <c r="B3383" s="123" t="str">
        <f t="shared" si="513"/>
        <v/>
      </c>
      <c r="C3383" s="125" t="str">
        <f t="shared" si="514"/>
        <v/>
      </c>
      <c r="D3383" s="42"/>
      <c r="E3383" s="23" t="str">
        <f>IF(D3383="","",VLOOKUP(D3383,MASTERLIST!$A:$E,3,FALSE))</f>
        <v/>
      </c>
      <c r="F3383" s="23" t="str">
        <f>IF(D3383="","",VLOOKUP(D3383,MASTERLIST!$A:$E,4,FALSE))</f>
        <v/>
      </c>
      <c r="G3383" s="23" t="str">
        <f>IF(D3383="","",VLOOKUP(D3383,MASTERLIST!$A:$E,5,FALSE))</f>
        <v/>
      </c>
      <c r="H3383" s="23" t="str">
        <f>IF(D3383="","",VLOOKUP(D3383,MASTERLIST!$A:$E,2,FALSE))</f>
        <v/>
      </c>
      <c r="I3383" s="42"/>
      <c r="J3383" s="42"/>
      <c r="K3383" s="42"/>
      <c r="L3383" s="41" t="str">
        <f t="shared" si="510"/>
        <v/>
      </c>
      <c r="M3383" s="41" t="str">
        <f t="shared" si="511"/>
        <v/>
      </c>
      <c r="N3383" s="22" t="str">
        <f t="shared" si="508"/>
        <v xml:space="preserve"> </v>
      </c>
      <c r="O3383" s="22" t="str">
        <f t="shared" si="507"/>
        <v/>
      </c>
      <c r="P3383" s="22" t="str">
        <f t="shared" si="509"/>
        <v/>
      </c>
      <c r="Q3383" s="22" t="str">
        <f t="shared" si="506"/>
        <v>D2</v>
      </c>
    </row>
    <row r="3384" spans="1:17" x14ac:dyDescent="0.25">
      <c r="A3384" s="125" t="str">
        <f t="shared" si="512"/>
        <v/>
      </c>
      <c r="B3384" s="123" t="str">
        <f t="shared" si="513"/>
        <v/>
      </c>
      <c r="C3384" s="125" t="str">
        <f t="shared" si="514"/>
        <v/>
      </c>
      <c r="D3384" s="42"/>
      <c r="E3384" s="23" t="str">
        <f>IF(D3384="","",VLOOKUP(D3384,MASTERLIST!$A:$E,3,FALSE))</f>
        <v/>
      </c>
      <c r="F3384" s="23" t="str">
        <f>IF(D3384="","",VLOOKUP(D3384,MASTERLIST!$A:$E,4,FALSE))</f>
        <v/>
      </c>
      <c r="G3384" s="23" t="str">
        <f>IF(D3384="","",VLOOKUP(D3384,MASTERLIST!$A:$E,5,FALSE))</f>
        <v/>
      </c>
      <c r="H3384" s="23" t="str">
        <f>IF(D3384="","",VLOOKUP(D3384,MASTERLIST!$A:$E,2,FALSE))</f>
        <v/>
      </c>
      <c r="I3384" s="42"/>
      <c r="J3384" s="42"/>
      <c r="K3384" s="42"/>
      <c r="L3384" s="41" t="str">
        <f t="shared" si="510"/>
        <v/>
      </c>
      <c r="M3384" s="41" t="str">
        <f t="shared" si="511"/>
        <v/>
      </c>
      <c r="N3384" s="22" t="str">
        <f t="shared" si="508"/>
        <v xml:space="preserve"> </v>
      </c>
      <c r="O3384" s="22" t="str">
        <f t="shared" si="507"/>
        <v/>
      </c>
      <c r="P3384" s="22" t="str">
        <f t="shared" si="509"/>
        <v/>
      </c>
      <c r="Q3384" s="22" t="str">
        <f t="shared" si="506"/>
        <v>D2</v>
      </c>
    </row>
    <row r="3385" spans="1:17" x14ac:dyDescent="0.25">
      <c r="A3385" s="125" t="str">
        <f t="shared" si="512"/>
        <v/>
      </c>
      <c r="B3385" s="123" t="str">
        <f t="shared" si="513"/>
        <v/>
      </c>
      <c r="C3385" s="125" t="str">
        <f t="shared" si="514"/>
        <v/>
      </c>
      <c r="D3385" s="42"/>
      <c r="E3385" s="23" t="str">
        <f>IF(D3385="","",VLOOKUP(D3385,MASTERLIST!$A:$E,3,FALSE))</f>
        <v/>
      </c>
      <c r="F3385" s="23" t="str">
        <f>IF(D3385="","",VLOOKUP(D3385,MASTERLIST!$A:$E,4,FALSE))</f>
        <v/>
      </c>
      <c r="G3385" s="23" t="str">
        <f>IF(D3385="","",VLOOKUP(D3385,MASTERLIST!$A:$E,5,FALSE))</f>
        <v/>
      </c>
      <c r="H3385" s="23" t="str">
        <f>IF(D3385="","",VLOOKUP(D3385,MASTERLIST!$A:$E,2,FALSE))</f>
        <v/>
      </c>
      <c r="I3385" s="42"/>
      <c r="J3385" s="42"/>
      <c r="K3385" s="42"/>
      <c r="L3385" s="41" t="str">
        <f t="shared" si="510"/>
        <v/>
      </c>
      <c r="M3385" s="41" t="str">
        <f t="shared" si="511"/>
        <v/>
      </c>
      <c r="N3385" s="22" t="str">
        <f t="shared" si="508"/>
        <v xml:space="preserve"> </v>
      </c>
      <c r="O3385" s="22" t="str">
        <f t="shared" si="507"/>
        <v/>
      </c>
      <c r="P3385" s="22" t="str">
        <f t="shared" si="509"/>
        <v/>
      </c>
      <c r="Q3385" s="22" t="str">
        <f t="shared" si="506"/>
        <v>D2</v>
      </c>
    </row>
    <row r="3386" spans="1:17" x14ac:dyDescent="0.25">
      <c r="A3386" s="125" t="str">
        <f t="shared" si="512"/>
        <v/>
      </c>
      <c r="B3386" s="123" t="str">
        <f t="shared" si="513"/>
        <v/>
      </c>
      <c r="C3386" s="125" t="str">
        <f t="shared" si="514"/>
        <v/>
      </c>
      <c r="D3386" s="42"/>
      <c r="E3386" s="23" t="str">
        <f>IF(D3386="","",VLOOKUP(D3386,MASTERLIST!$A:$E,3,FALSE))</f>
        <v/>
      </c>
      <c r="F3386" s="23" t="str">
        <f>IF(D3386="","",VLOOKUP(D3386,MASTERLIST!$A:$E,4,FALSE))</f>
        <v/>
      </c>
      <c r="G3386" s="23" t="str">
        <f>IF(D3386="","",VLOOKUP(D3386,MASTERLIST!$A:$E,5,FALSE))</f>
        <v/>
      </c>
      <c r="H3386" s="23" t="str">
        <f>IF(D3386="","",VLOOKUP(D3386,MASTERLIST!$A:$E,2,FALSE))</f>
        <v/>
      </c>
      <c r="I3386" s="42"/>
      <c r="J3386" s="42"/>
      <c r="K3386" s="42"/>
      <c r="L3386" s="41" t="str">
        <f t="shared" si="510"/>
        <v/>
      </c>
      <c r="M3386" s="41" t="str">
        <f t="shared" si="511"/>
        <v/>
      </c>
      <c r="N3386" s="22" t="str">
        <f t="shared" si="508"/>
        <v xml:space="preserve"> </v>
      </c>
      <c r="O3386" s="22" t="str">
        <f t="shared" si="507"/>
        <v/>
      </c>
      <c r="P3386" s="22" t="str">
        <f t="shared" si="509"/>
        <v/>
      </c>
      <c r="Q3386" s="22" t="str">
        <f t="shared" si="506"/>
        <v>D2</v>
      </c>
    </row>
    <row r="3387" spans="1:17" x14ac:dyDescent="0.25">
      <c r="A3387" s="125" t="str">
        <f t="shared" si="512"/>
        <v/>
      </c>
      <c r="B3387" s="123" t="str">
        <f t="shared" si="513"/>
        <v/>
      </c>
      <c r="C3387" s="125" t="str">
        <f t="shared" si="514"/>
        <v/>
      </c>
      <c r="D3387" s="42"/>
      <c r="E3387" s="23" t="str">
        <f>IF(D3387="","",VLOOKUP(D3387,MASTERLIST!$A:$E,3,FALSE))</f>
        <v/>
      </c>
      <c r="F3387" s="23" t="str">
        <f>IF(D3387="","",VLOOKUP(D3387,MASTERLIST!$A:$E,4,FALSE))</f>
        <v/>
      </c>
      <c r="G3387" s="23" t="str">
        <f>IF(D3387="","",VLOOKUP(D3387,MASTERLIST!$A:$E,5,FALSE))</f>
        <v/>
      </c>
      <c r="H3387" s="23" t="str">
        <f>IF(D3387="","",VLOOKUP(D3387,MASTERLIST!$A:$E,2,FALSE))</f>
        <v/>
      </c>
      <c r="I3387" s="42"/>
      <c r="J3387" s="42"/>
      <c r="K3387" s="42"/>
      <c r="L3387" s="41" t="str">
        <f t="shared" si="510"/>
        <v/>
      </c>
      <c r="M3387" s="41" t="str">
        <f t="shared" si="511"/>
        <v/>
      </c>
      <c r="N3387" s="22" t="str">
        <f t="shared" si="508"/>
        <v xml:space="preserve"> </v>
      </c>
      <c r="O3387" s="22" t="str">
        <f t="shared" si="507"/>
        <v/>
      </c>
      <c r="P3387" s="22" t="str">
        <f t="shared" si="509"/>
        <v/>
      </c>
      <c r="Q3387" s="22" t="str">
        <f t="shared" si="506"/>
        <v>D2</v>
      </c>
    </row>
    <row r="3388" spans="1:17" x14ac:dyDescent="0.25">
      <c r="A3388" s="125" t="str">
        <f t="shared" si="512"/>
        <v/>
      </c>
      <c r="B3388" s="123" t="str">
        <f t="shared" si="513"/>
        <v/>
      </c>
      <c r="C3388" s="125" t="str">
        <f t="shared" si="514"/>
        <v/>
      </c>
      <c r="D3388" s="42"/>
      <c r="E3388" s="23" t="str">
        <f>IF(D3388="","",VLOOKUP(D3388,MASTERLIST!$A:$E,3,FALSE))</f>
        <v/>
      </c>
      <c r="F3388" s="23" t="str">
        <f>IF(D3388="","",VLOOKUP(D3388,MASTERLIST!$A:$E,4,FALSE))</f>
        <v/>
      </c>
      <c r="G3388" s="23" t="str">
        <f>IF(D3388="","",VLOOKUP(D3388,MASTERLIST!$A:$E,5,FALSE))</f>
        <v/>
      </c>
      <c r="H3388" s="23" t="str">
        <f>IF(D3388="","",VLOOKUP(D3388,MASTERLIST!$A:$E,2,FALSE))</f>
        <v/>
      </c>
      <c r="I3388" s="42"/>
      <c r="J3388" s="42"/>
      <c r="K3388" s="42"/>
      <c r="L3388" s="41" t="str">
        <f t="shared" si="510"/>
        <v/>
      </c>
      <c r="M3388" s="41" t="str">
        <f t="shared" si="511"/>
        <v/>
      </c>
      <c r="N3388" s="22" t="str">
        <f t="shared" si="508"/>
        <v xml:space="preserve"> </v>
      </c>
      <c r="O3388" s="22" t="str">
        <f t="shared" si="507"/>
        <v/>
      </c>
      <c r="P3388" s="22" t="str">
        <f t="shared" si="509"/>
        <v/>
      </c>
      <c r="Q3388" s="22" t="str">
        <f t="shared" si="506"/>
        <v>D2</v>
      </c>
    </row>
    <row r="3389" spans="1:17" x14ac:dyDescent="0.25">
      <c r="A3389" s="125" t="str">
        <f t="shared" si="512"/>
        <v/>
      </c>
      <c r="B3389" s="123" t="str">
        <f t="shared" si="513"/>
        <v/>
      </c>
      <c r="C3389" s="125" t="str">
        <f t="shared" si="514"/>
        <v/>
      </c>
      <c r="D3389" s="42"/>
      <c r="E3389" s="23" t="str">
        <f>IF(D3389="","",VLOOKUP(D3389,MASTERLIST!$A:$E,3,FALSE))</f>
        <v/>
      </c>
      <c r="F3389" s="23" t="str">
        <f>IF(D3389="","",VLOOKUP(D3389,MASTERLIST!$A:$E,4,FALSE))</f>
        <v/>
      </c>
      <c r="G3389" s="23" t="str">
        <f>IF(D3389="","",VLOOKUP(D3389,MASTERLIST!$A:$E,5,FALSE))</f>
        <v/>
      </c>
      <c r="H3389" s="23" t="str">
        <f>IF(D3389="","",VLOOKUP(D3389,MASTERLIST!$A:$E,2,FALSE))</f>
        <v/>
      </c>
      <c r="I3389" s="42"/>
      <c r="J3389" s="42"/>
      <c r="K3389" s="42"/>
      <c r="L3389" s="41" t="str">
        <f t="shared" si="510"/>
        <v/>
      </c>
      <c r="M3389" s="41" t="str">
        <f t="shared" si="511"/>
        <v/>
      </c>
      <c r="N3389" s="22" t="str">
        <f t="shared" si="508"/>
        <v xml:space="preserve"> </v>
      </c>
      <c r="O3389" s="22" t="str">
        <f t="shared" si="507"/>
        <v/>
      </c>
      <c r="P3389" s="22" t="str">
        <f t="shared" si="509"/>
        <v/>
      </c>
      <c r="Q3389" s="22" t="str">
        <f t="shared" si="506"/>
        <v>D2</v>
      </c>
    </row>
    <row r="3390" spans="1:17" x14ac:dyDescent="0.25">
      <c r="A3390" s="125" t="str">
        <f t="shared" si="512"/>
        <v/>
      </c>
      <c r="B3390" s="123" t="str">
        <f t="shared" si="513"/>
        <v/>
      </c>
      <c r="C3390" s="125" t="str">
        <f t="shared" si="514"/>
        <v/>
      </c>
      <c r="D3390" s="42"/>
      <c r="E3390" s="23" t="str">
        <f>IF(D3390="","",VLOOKUP(D3390,MASTERLIST!$A:$E,3,FALSE))</f>
        <v/>
      </c>
      <c r="F3390" s="23" t="str">
        <f>IF(D3390="","",VLOOKUP(D3390,MASTERLIST!$A:$E,4,FALSE))</f>
        <v/>
      </c>
      <c r="G3390" s="23" t="str">
        <f>IF(D3390="","",VLOOKUP(D3390,MASTERLIST!$A:$E,5,FALSE))</f>
        <v/>
      </c>
      <c r="H3390" s="23" t="str">
        <f>IF(D3390="","",VLOOKUP(D3390,MASTERLIST!$A:$E,2,FALSE))</f>
        <v/>
      </c>
      <c r="I3390" s="42"/>
      <c r="J3390" s="42"/>
      <c r="K3390" s="42"/>
      <c r="L3390" s="41" t="str">
        <f t="shared" si="510"/>
        <v/>
      </c>
      <c r="M3390" s="41" t="str">
        <f t="shared" si="511"/>
        <v/>
      </c>
      <c r="N3390" s="22" t="str">
        <f t="shared" si="508"/>
        <v xml:space="preserve"> </v>
      </c>
      <c r="O3390" s="22" t="str">
        <f t="shared" si="507"/>
        <v/>
      </c>
      <c r="P3390" s="22" t="str">
        <f t="shared" si="509"/>
        <v/>
      </c>
      <c r="Q3390" s="22" t="str">
        <f t="shared" si="506"/>
        <v>D2</v>
      </c>
    </row>
    <row r="3391" spans="1:17" x14ac:dyDescent="0.25">
      <c r="A3391" s="125" t="str">
        <f t="shared" si="512"/>
        <v/>
      </c>
      <c r="B3391" s="123" t="str">
        <f t="shared" si="513"/>
        <v/>
      </c>
      <c r="C3391" s="125" t="str">
        <f t="shared" si="514"/>
        <v/>
      </c>
      <c r="D3391" s="42"/>
      <c r="E3391" s="23" t="str">
        <f>IF(D3391="","",VLOOKUP(D3391,MASTERLIST!$A:$E,3,FALSE))</f>
        <v/>
      </c>
      <c r="F3391" s="23" t="str">
        <f>IF(D3391="","",VLOOKUP(D3391,MASTERLIST!$A:$E,4,FALSE))</f>
        <v/>
      </c>
      <c r="G3391" s="23" t="str">
        <f>IF(D3391="","",VLOOKUP(D3391,MASTERLIST!$A:$E,5,FALSE))</f>
        <v/>
      </c>
      <c r="H3391" s="23" t="str">
        <f>IF(D3391="","",VLOOKUP(D3391,MASTERLIST!$A:$E,2,FALSE))</f>
        <v/>
      </c>
      <c r="I3391" s="42"/>
      <c r="J3391" s="42"/>
      <c r="K3391" s="42"/>
      <c r="L3391" s="41" t="str">
        <f t="shared" si="510"/>
        <v/>
      </c>
      <c r="M3391" s="41" t="str">
        <f t="shared" si="511"/>
        <v/>
      </c>
      <c r="N3391" s="22" t="str">
        <f t="shared" si="508"/>
        <v xml:space="preserve"> </v>
      </c>
      <c r="O3391" s="22" t="str">
        <f t="shared" si="507"/>
        <v/>
      </c>
      <c r="P3391" s="22" t="str">
        <f t="shared" si="509"/>
        <v/>
      </c>
      <c r="Q3391" s="22" t="str">
        <f t="shared" si="506"/>
        <v>D2</v>
      </c>
    </row>
    <row r="3392" spans="1:17" x14ac:dyDescent="0.25">
      <c r="A3392" s="125" t="str">
        <f t="shared" si="512"/>
        <v/>
      </c>
      <c r="B3392" s="123" t="str">
        <f t="shared" si="513"/>
        <v/>
      </c>
      <c r="C3392" s="125" t="str">
        <f t="shared" si="514"/>
        <v/>
      </c>
      <c r="D3392" s="42"/>
      <c r="E3392" s="23" t="str">
        <f>IF(D3392="","",VLOOKUP(D3392,MASTERLIST!$A:$E,3,FALSE))</f>
        <v/>
      </c>
      <c r="F3392" s="23" t="str">
        <f>IF(D3392="","",VLOOKUP(D3392,MASTERLIST!$A:$E,4,FALSE))</f>
        <v/>
      </c>
      <c r="G3392" s="23" t="str">
        <f>IF(D3392="","",VLOOKUP(D3392,MASTERLIST!$A:$E,5,FALSE))</f>
        <v/>
      </c>
      <c r="H3392" s="23" t="str">
        <f>IF(D3392="","",VLOOKUP(D3392,MASTERLIST!$A:$E,2,FALSE))</f>
        <v/>
      </c>
      <c r="I3392" s="42"/>
      <c r="J3392" s="42"/>
      <c r="K3392" s="42"/>
      <c r="L3392" s="41" t="str">
        <f t="shared" si="510"/>
        <v/>
      </c>
      <c r="M3392" s="41" t="str">
        <f t="shared" si="511"/>
        <v/>
      </c>
      <c r="N3392" s="22" t="str">
        <f t="shared" si="508"/>
        <v xml:space="preserve"> </v>
      </c>
      <c r="O3392" s="22" t="str">
        <f t="shared" si="507"/>
        <v/>
      </c>
      <c r="P3392" s="22" t="str">
        <f t="shared" si="509"/>
        <v/>
      </c>
      <c r="Q3392" s="22" t="str">
        <f t="shared" si="506"/>
        <v>D2</v>
      </c>
    </row>
    <row r="3393" spans="1:17" x14ac:dyDescent="0.25">
      <c r="A3393" s="125" t="str">
        <f t="shared" si="512"/>
        <v/>
      </c>
      <c r="B3393" s="123" t="str">
        <f t="shared" si="513"/>
        <v/>
      </c>
      <c r="C3393" s="125" t="str">
        <f t="shared" si="514"/>
        <v/>
      </c>
      <c r="D3393" s="42"/>
      <c r="E3393" s="23" t="str">
        <f>IF(D3393="","",VLOOKUP(D3393,MASTERLIST!$A:$E,3,FALSE))</f>
        <v/>
      </c>
      <c r="F3393" s="23" t="str">
        <f>IF(D3393="","",VLOOKUP(D3393,MASTERLIST!$A:$E,4,FALSE))</f>
        <v/>
      </c>
      <c r="G3393" s="23" t="str">
        <f>IF(D3393="","",VLOOKUP(D3393,MASTERLIST!$A:$E,5,FALSE))</f>
        <v/>
      </c>
      <c r="H3393" s="23" t="str">
        <f>IF(D3393="","",VLOOKUP(D3393,MASTERLIST!$A:$E,2,FALSE))</f>
        <v/>
      </c>
      <c r="I3393" s="42"/>
      <c r="J3393" s="42"/>
      <c r="K3393" s="42"/>
      <c r="L3393" s="41" t="str">
        <f t="shared" si="510"/>
        <v/>
      </c>
      <c r="M3393" s="41" t="str">
        <f t="shared" si="511"/>
        <v/>
      </c>
      <c r="N3393" s="22" t="str">
        <f t="shared" si="508"/>
        <v xml:space="preserve"> </v>
      </c>
      <c r="O3393" s="22" t="str">
        <f t="shared" si="507"/>
        <v/>
      </c>
      <c r="P3393" s="22" t="str">
        <f t="shared" si="509"/>
        <v/>
      </c>
      <c r="Q3393" s="22" t="str">
        <f t="shared" si="506"/>
        <v>D2</v>
      </c>
    </row>
    <row r="3394" spans="1:17" x14ac:dyDescent="0.25">
      <c r="A3394" s="125" t="str">
        <f t="shared" si="512"/>
        <v/>
      </c>
      <c r="B3394" s="123" t="str">
        <f t="shared" si="513"/>
        <v/>
      </c>
      <c r="C3394" s="125" t="str">
        <f t="shared" si="514"/>
        <v/>
      </c>
      <c r="D3394" s="42"/>
      <c r="E3394" s="23" t="str">
        <f>IF(D3394="","",VLOOKUP(D3394,MASTERLIST!$A:$E,3,FALSE))</f>
        <v/>
      </c>
      <c r="F3394" s="23" t="str">
        <f>IF(D3394="","",VLOOKUP(D3394,MASTERLIST!$A:$E,4,FALSE))</f>
        <v/>
      </c>
      <c r="G3394" s="23" t="str">
        <f>IF(D3394="","",VLOOKUP(D3394,MASTERLIST!$A:$E,5,FALSE))</f>
        <v/>
      </c>
      <c r="H3394" s="23" t="str">
        <f>IF(D3394="","",VLOOKUP(D3394,MASTERLIST!$A:$E,2,FALSE))</f>
        <v/>
      </c>
      <c r="I3394" s="42"/>
      <c r="J3394" s="42"/>
      <c r="K3394" s="42"/>
      <c r="L3394" s="41" t="str">
        <f t="shared" si="510"/>
        <v/>
      </c>
      <c r="M3394" s="41" t="str">
        <f t="shared" si="511"/>
        <v/>
      </c>
      <c r="N3394" s="22" t="str">
        <f t="shared" si="508"/>
        <v xml:space="preserve"> </v>
      </c>
      <c r="O3394" s="22" t="str">
        <f t="shared" si="507"/>
        <v/>
      </c>
      <c r="P3394" s="22" t="str">
        <f t="shared" si="509"/>
        <v/>
      </c>
      <c r="Q3394" s="22" t="str">
        <f t="shared" si="506"/>
        <v>D2</v>
      </c>
    </row>
    <row r="3395" spans="1:17" x14ac:dyDescent="0.25">
      <c r="A3395" s="125" t="str">
        <f t="shared" si="512"/>
        <v/>
      </c>
      <c r="B3395" s="123" t="str">
        <f t="shared" si="513"/>
        <v/>
      </c>
      <c r="C3395" s="125" t="str">
        <f t="shared" si="514"/>
        <v/>
      </c>
      <c r="D3395" s="42"/>
      <c r="E3395" s="23" t="str">
        <f>IF(D3395="","",VLOOKUP(D3395,MASTERLIST!$A:$E,3,FALSE))</f>
        <v/>
      </c>
      <c r="F3395" s="23" t="str">
        <f>IF(D3395="","",VLOOKUP(D3395,MASTERLIST!$A:$E,4,FALSE))</f>
        <v/>
      </c>
      <c r="G3395" s="23" t="str">
        <f>IF(D3395="","",VLOOKUP(D3395,MASTERLIST!$A:$E,5,FALSE))</f>
        <v/>
      </c>
      <c r="H3395" s="23" t="str">
        <f>IF(D3395="","",VLOOKUP(D3395,MASTERLIST!$A:$E,2,FALSE))</f>
        <v/>
      </c>
      <c r="I3395" s="42"/>
      <c r="J3395" s="42"/>
      <c r="K3395" s="42"/>
      <c r="L3395" s="41" t="str">
        <f t="shared" si="510"/>
        <v/>
      </c>
      <c r="M3395" s="41" t="str">
        <f t="shared" si="511"/>
        <v/>
      </c>
      <c r="N3395" s="22" t="str">
        <f t="shared" si="508"/>
        <v xml:space="preserve"> </v>
      </c>
      <c r="O3395" s="22" t="str">
        <f t="shared" si="507"/>
        <v/>
      </c>
      <c r="P3395" s="22" t="str">
        <f t="shared" si="509"/>
        <v/>
      </c>
      <c r="Q3395" s="22" t="str">
        <f t="shared" ref="Q3395:Q3458" si="515">IF(A3395="","D2",RIGHT(A3395,2))</f>
        <v>D2</v>
      </c>
    </row>
    <row r="3396" spans="1:17" x14ac:dyDescent="0.25">
      <c r="A3396" s="125" t="str">
        <f t="shared" si="512"/>
        <v/>
      </c>
      <c r="B3396" s="123" t="str">
        <f t="shared" si="513"/>
        <v/>
      </c>
      <c r="C3396" s="125" t="str">
        <f t="shared" si="514"/>
        <v/>
      </c>
      <c r="D3396" s="42"/>
      <c r="E3396" s="23" t="str">
        <f>IF(D3396="","",VLOOKUP(D3396,MASTERLIST!$A:$E,3,FALSE))</f>
        <v/>
      </c>
      <c r="F3396" s="23" t="str">
        <f>IF(D3396="","",VLOOKUP(D3396,MASTERLIST!$A:$E,4,FALSE))</f>
        <v/>
      </c>
      <c r="G3396" s="23" t="str">
        <f>IF(D3396="","",VLOOKUP(D3396,MASTERLIST!$A:$E,5,FALSE))</f>
        <v/>
      </c>
      <c r="H3396" s="23" t="str">
        <f>IF(D3396="","",VLOOKUP(D3396,MASTERLIST!$A:$E,2,FALSE))</f>
        <v/>
      </c>
      <c r="I3396" s="42"/>
      <c r="J3396" s="42"/>
      <c r="K3396" s="42"/>
      <c r="L3396" s="41" t="str">
        <f t="shared" si="510"/>
        <v/>
      </c>
      <c r="M3396" s="41" t="str">
        <f t="shared" si="511"/>
        <v/>
      </c>
      <c r="N3396" s="22" t="str">
        <f t="shared" si="508"/>
        <v xml:space="preserve"> </v>
      </c>
      <c r="O3396" s="22" t="str">
        <f t="shared" si="507"/>
        <v/>
      </c>
      <c r="P3396" s="22" t="str">
        <f t="shared" si="509"/>
        <v/>
      </c>
      <c r="Q3396" s="22" t="str">
        <f t="shared" si="515"/>
        <v>D2</v>
      </c>
    </row>
    <row r="3397" spans="1:17" x14ac:dyDescent="0.25">
      <c r="A3397" s="125" t="str">
        <f t="shared" si="512"/>
        <v/>
      </c>
      <c r="B3397" s="123" t="str">
        <f t="shared" si="513"/>
        <v/>
      </c>
      <c r="C3397" s="125" t="str">
        <f t="shared" si="514"/>
        <v/>
      </c>
      <c r="D3397" s="42"/>
      <c r="E3397" s="23" t="str">
        <f>IF(D3397="","",VLOOKUP(D3397,MASTERLIST!$A:$E,3,FALSE))</f>
        <v/>
      </c>
      <c r="F3397" s="23" t="str">
        <f>IF(D3397="","",VLOOKUP(D3397,MASTERLIST!$A:$E,4,FALSE))</f>
        <v/>
      </c>
      <c r="G3397" s="23" t="str">
        <f>IF(D3397="","",VLOOKUP(D3397,MASTERLIST!$A:$E,5,FALSE))</f>
        <v/>
      </c>
      <c r="H3397" s="23" t="str">
        <f>IF(D3397="","",VLOOKUP(D3397,MASTERLIST!$A:$E,2,FALSE))</f>
        <v/>
      </c>
      <c r="I3397" s="42"/>
      <c r="J3397" s="42"/>
      <c r="K3397" s="42"/>
      <c r="L3397" s="41" t="str">
        <f t="shared" si="510"/>
        <v/>
      </c>
      <c r="M3397" s="41" t="str">
        <f t="shared" si="511"/>
        <v/>
      </c>
      <c r="N3397" s="22" t="str">
        <f t="shared" si="508"/>
        <v xml:space="preserve"> </v>
      </c>
      <c r="O3397" s="22" t="str">
        <f t="shared" si="507"/>
        <v/>
      </c>
      <c r="P3397" s="22" t="str">
        <f t="shared" si="509"/>
        <v/>
      </c>
      <c r="Q3397" s="22" t="str">
        <f t="shared" si="515"/>
        <v>D2</v>
      </c>
    </row>
    <row r="3398" spans="1:17" x14ac:dyDescent="0.25">
      <c r="A3398" s="125" t="str">
        <f t="shared" si="512"/>
        <v/>
      </c>
      <c r="B3398" s="123" t="str">
        <f t="shared" si="513"/>
        <v/>
      </c>
      <c r="C3398" s="125" t="str">
        <f t="shared" si="514"/>
        <v/>
      </c>
      <c r="D3398" s="42"/>
      <c r="E3398" s="23" t="str">
        <f>IF(D3398="","",VLOOKUP(D3398,MASTERLIST!$A:$E,3,FALSE))</f>
        <v/>
      </c>
      <c r="F3398" s="23" t="str">
        <f>IF(D3398="","",VLOOKUP(D3398,MASTERLIST!$A:$E,4,FALSE))</f>
        <v/>
      </c>
      <c r="G3398" s="23" t="str">
        <f>IF(D3398="","",VLOOKUP(D3398,MASTERLIST!$A:$E,5,FALSE))</f>
        <v/>
      </c>
      <c r="H3398" s="23" t="str">
        <f>IF(D3398="","",VLOOKUP(D3398,MASTERLIST!$A:$E,2,FALSE))</f>
        <v/>
      </c>
      <c r="I3398" s="42"/>
      <c r="J3398" s="42"/>
      <c r="K3398" s="42"/>
      <c r="L3398" s="41" t="str">
        <f t="shared" si="510"/>
        <v/>
      </c>
      <c r="M3398" s="41" t="str">
        <f t="shared" si="511"/>
        <v/>
      </c>
      <c r="N3398" s="22" t="str">
        <f t="shared" si="508"/>
        <v xml:space="preserve"> </v>
      </c>
      <c r="O3398" s="22" t="str">
        <f t="shared" si="507"/>
        <v/>
      </c>
      <c r="P3398" s="22" t="str">
        <f t="shared" si="509"/>
        <v/>
      </c>
      <c r="Q3398" s="22" t="str">
        <f t="shared" si="515"/>
        <v>D2</v>
      </c>
    </row>
    <row r="3399" spans="1:17" x14ac:dyDescent="0.25">
      <c r="A3399" s="125" t="str">
        <f t="shared" si="512"/>
        <v/>
      </c>
      <c r="B3399" s="123" t="str">
        <f t="shared" si="513"/>
        <v/>
      </c>
      <c r="C3399" s="125" t="str">
        <f t="shared" si="514"/>
        <v/>
      </c>
      <c r="D3399" s="42"/>
      <c r="E3399" s="23" t="str">
        <f>IF(D3399="","",VLOOKUP(D3399,MASTERLIST!$A:$E,3,FALSE))</f>
        <v/>
      </c>
      <c r="F3399" s="23" t="str">
        <f>IF(D3399="","",VLOOKUP(D3399,MASTERLIST!$A:$E,4,FALSE))</f>
        <v/>
      </c>
      <c r="G3399" s="23" t="str">
        <f>IF(D3399="","",VLOOKUP(D3399,MASTERLIST!$A:$E,5,FALSE))</f>
        <v/>
      </c>
      <c r="H3399" s="23" t="str">
        <f>IF(D3399="","",VLOOKUP(D3399,MASTERLIST!$A:$E,2,FALSE))</f>
        <v/>
      </c>
      <c r="I3399" s="42"/>
      <c r="J3399" s="42"/>
      <c r="K3399" s="42"/>
      <c r="L3399" s="41" t="str">
        <f t="shared" si="510"/>
        <v/>
      </c>
      <c r="M3399" s="41" t="str">
        <f t="shared" si="511"/>
        <v/>
      </c>
      <c r="N3399" s="22" t="str">
        <f t="shared" si="508"/>
        <v xml:space="preserve"> </v>
      </c>
      <c r="O3399" s="22" t="str">
        <f t="shared" si="507"/>
        <v/>
      </c>
      <c r="P3399" s="22" t="str">
        <f t="shared" si="509"/>
        <v/>
      </c>
      <c r="Q3399" s="22" t="str">
        <f t="shared" si="515"/>
        <v>D2</v>
      </c>
    </row>
    <row r="3400" spans="1:17" x14ac:dyDescent="0.25">
      <c r="A3400" s="125" t="str">
        <f t="shared" si="512"/>
        <v/>
      </c>
      <c r="B3400" s="123" t="str">
        <f t="shared" si="513"/>
        <v/>
      </c>
      <c r="C3400" s="125" t="str">
        <f t="shared" si="514"/>
        <v/>
      </c>
      <c r="D3400" s="42"/>
      <c r="E3400" s="23" t="str">
        <f>IF(D3400="","",VLOOKUP(D3400,MASTERLIST!$A:$E,3,FALSE))</f>
        <v/>
      </c>
      <c r="F3400" s="23" t="str">
        <f>IF(D3400="","",VLOOKUP(D3400,MASTERLIST!$A:$E,4,FALSE))</f>
        <v/>
      </c>
      <c r="G3400" s="23" t="str">
        <f>IF(D3400="","",VLOOKUP(D3400,MASTERLIST!$A:$E,5,FALSE))</f>
        <v/>
      </c>
      <c r="H3400" s="23" t="str">
        <f>IF(D3400="","",VLOOKUP(D3400,MASTERLIST!$A:$E,2,FALSE))</f>
        <v/>
      </c>
      <c r="I3400" s="42"/>
      <c r="J3400" s="42"/>
      <c r="K3400" s="42"/>
      <c r="L3400" s="41" t="str">
        <f t="shared" si="510"/>
        <v/>
      </c>
      <c r="M3400" s="41" t="str">
        <f t="shared" si="511"/>
        <v/>
      </c>
      <c r="N3400" s="22" t="str">
        <f t="shared" si="508"/>
        <v xml:space="preserve"> </v>
      </c>
      <c r="O3400" s="22" t="str">
        <f t="shared" si="507"/>
        <v/>
      </c>
      <c r="P3400" s="22" t="str">
        <f t="shared" si="509"/>
        <v/>
      </c>
      <c r="Q3400" s="22" t="str">
        <f t="shared" si="515"/>
        <v>D2</v>
      </c>
    </row>
    <row r="3401" spans="1:17" x14ac:dyDescent="0.25">
      <c r="A3401" s="125" t="str">
        <f t="shared" si="512"/>
        <v/>
      </c>
      <c r="B3401" s="123" t="str">
        <f t="shared" si="513"/>
        <v/>
      </c>
      <c r="C3401" s="125" t="str">
        <f t="shared" si="514"/>
        <v/>
      </c>
      <c r="D3401" s="42"/>
      <c r="E3401" s="23" t="str">
        <f>IF(D3401="","",VLOOKUP(D3401,MASTERLIST!$A:$E,3,FALSE))</f>
        <v/>
      </c>
      <c r="F3401" s="23" t="str">
        <f>IF(D3401="","",VLOOKUP(D3401,MASTERLIST!$A:$E,4,FALSE))</f>
        <v/>
      </c>
      <c r="G3401" s="23" t="str">
        <f>IF(D3401="","",VLOOKUP(D3401,MASTERLIST!$A:$E,5,FALSE))</f>
        <v/>
      </c>
      <c r="H3401" s="23" t="str">
        <f>IF(D3401="","",VLOOKUP(D3401,MASTERLIST!$A:$E,2,FALSE))</f>
        <v/>
      </c>
      <c r="I3401" s="42"/>
      <c r="J3401" s="42"/>
      <c r="K3401" s="42"/>
      <c r="L3401" s="41" t="str">
        <f t="shared" si="510"/>
        <v/>
      </c>
      <c r="M3401" s="41" t="str">
        <f t="shared" si="511"/>
        <v/>
      </c>
      <c r="N3401" s="22" t="str">
        <f t="shared" si="508"/>
        <v xml:space="preserve"> </v>
      </c>
      <c r="O3401" s="22" t="str">
        <f t="shared" si="507"/>
        <v/>
      </c>
      <c r="P3401" s="22" t="str">
        <f t="shared" si="509"/>
        <v/>
      </c>
      <c r="Q3401" s="22" t="str">
        <f t="shared" si="515"/>
        <v>D2</v>
      </c>
    </row>
    <row r="3402" spans="1:17" x14ac:dyDescent="0.25">
      <c r="A3402" s="125" t="str">
        <f t="shared" si="512"/>
        <v/>
      </c>
      <c r="B3402" s="123" t="str">
        <f t="shared" si="513"/>
        <v/>
      </c>
      <c r="C3402" s="125" t="str">
        <f t="shared" si="514"/>
        <v/>
      </c>
      <c r="D3402" s="42"/>
      <c r="E3402" s="23" t="str">
        <f>IF(D3402="","",VLOOKUP(D3402,MASTERLIST!$A:$E,3,FALSE))</f>
        <v/>
      </c>
      <c r="F3402" s="23" t="str">
        <f>IF(D3402="","",VLOOKUP(D3402,MASTERLIST!$A:$E,4,FALSE))</f>
        <v/>
      </c>
      <c r="G3402" s="23" t="str">
        <f>IF(D3402="","",VLOOKUP(D3402,MASTERLIST!$A:$E,5,FALSE))</f>
        <v/>
      </c>
      <c r="H3402" s="23" t="str">
        <f>IF(D3402="","",VLOOKUP(D3402,MASTERLIST!$A:$E,2,FALSE))</f>
        <v/>
      </c>
      <c r="I3402" s="42"/>
      <c r="J3402" s="42"/>
      <c r="K3402" s="42"/>
      <c r="L3402" s="41" t="str">
        <f t="shared" si="510"/>
        <v/>
      </c>
      <c r="M3402" s="41" t="str">
        <f t="shared" si="511"/>
        <v/>
      </c>
      <c r="N3402" s="22" t="str">
        <f t="shared" si="508"/>
        <v xml:space="preserve"> </v>
      </c>
      <c r="O3402" s="22" t="str">
        <f t="shared" si="507"/>
        <v/>
      </c>
      <c r="P3402" s="22" t="str">
        <f t="shared" si="509"/>
        <v/>
      </c>
      <c r="Q3402" s="22" t="str">
        <f t="shared" si="515"/>
        <v>D2</v>
      </c>
    </row>
    <row r="3403" spans="1:17" x14ac:dyDescent="0.25">
      <c r="A3403" s="125" t="str">
        <f t="shared" si="512"/>
        <v/>
      </c>
      <c r="B3403" s="123" t="str">
        <f t="shared" si="513"/>
        <v/>
      </c>
      <c r="C3403" s="125" t="str">
        <f t="shared" si="514"/>
        <v/>
      </c>
      <c r="D3403" s="42"/>
      <c r="E3403" s="23" t="str">
        <f>IF(D3403="","",VLOOKUP(D3403,MASTERLIST!$A:$E,3,FALSE))</f>
        <v/>
      </c>
      <c r="F3403" s="23" t="str">
        <f>IF(D3403="","",VLOOKUP(D3403,MASTERLIST!$A:$E,4,FALSE))</f>
        <v/>
      </c>
      <c r="G3403" s="23" t="str">
        <f>IF(D3403="","",VLOOKUP(D3403,MASTERLIST!$A:$E,5,FALSE))</f>
        <v/>
      </c>
      <c r="H3403" s="23" t="str">
        <f>IF(D3403="","",VLOOKUP(D3403,MASTERLIST!$A:$E,2,FALSE))</f>
        <v/>
      </c>
      <c r="I3403" s="42"/>
      <c r="J3403" s="42"/>
      <c r="K3403" s="42"/>
      <c r="L3403" s="41" t="str">
        <f t="shared" si="510"/>
        <v/>
      </c>
      <c r="M3403" s="41" t="str">
        <f t="shared" si="511"/>
        <v/>
      </c>
      <c r="N3403" s="22" t="str">
        <f t="shared" si="508"/>
        <v xml:space="preserve"> </v>
      </c>
      <c r="O3403" s="22" t="str">
        <f t="shared" si="507"/>
        <v/>
      </c>
      <c r="P3403" s="22" t="str">
        <f t="shared" si="509"/>
        <v/>
      </c>
      <c r="Q3403" s="22" t="str">
        <f t="shared" si="515"/>
        <v>D2</v>
      </c>
    </row>
    <row r="3404" spans="1:17" x14ac:dyDescent="0.25">
      <c r="A3404" s="125" t="str">
        <f t="shared" si="512"/>
        <v/>
      </c>
      <c r="B3404" s="123" t="str">
        <f t="shared" si="513"/>
        <v/>
      </c>
      <c r="C3404" s="125" t="str">
        <f t="shared" si="514"/>
        <v/>
      </c>
      <c r="D3404" s="42"/>
      <c r="E3404" s="23" t="str">
        <f>IF(D3404="","",VLOOKUP(D3404,MASTERLIST!$A:$E,3,FALSE))</f>
        <v/>
      </c>
      <c r="F3404" s="23" t="str">
        <f>IF(D3404="","",VLOOKUP(D3404,MASTERLIST!$A:$E,4,FALSE))</f>
        <v/>
      </c>
      <c r="G3404" s="23" t="str">
        <f>IF(D3404="","",VLOOKUP(D3404,MASTERLIST!$A:$E,5,FALSE))</f>
        <v/>
      </c>
      <c r="H3404" s="23" t="str">
        <f>IF(D3404="","",VLOOKUP(D3404,MASTERLIST!$A:$E,2,FALSE))</f>
        <v/>
      </c>
      <c r="I3404" s="42"/>
      <c r="J3404" s="42"/>
      <c r="K3404" s="42"/>
      <c r="L3404" s="41" t="str">
        <f t="shared" si="510"/>
        <v/>
      </c>
      <c r="M3404" s="41" t="str">
        <f t="shared" si="511"/>
        <v/>
      </c>
      <c r="N3404" s="22" t="str">
        <f t="shared" si="508"/>
        <v xml:space="preserve"> </v>
      </c>
      <c r="O3404" s="22" t="str">
        <f t="shared" si="507"/>
        <v/>
      </c>
      <c r="P3404" s="22" t="str">
        <f t="shared" si="509"/>
        <v/>
      </c>
      <c r="Q3404" s="22" t="str">
        <f t="shared" si="515"/>
        <v>D2</v>
      </c>
    </row>
    <row r="3405" spans="1:17" x14ac:dyDescent="0.25">
      <c r="A3405" s="125" t="str">
        <f t="shared" si="512"/>
        <v/>
      </c>
      <c r="B3405" s="123" t="str">
        <f t="shared" si="513"/>
        <v/>
      </c>
      <c r="C3405" s="125" t="str">
        <f t="shared" si="514"/>
        <v/>
      </c>
      <c r="D3405" s="42"/>
      <c r="E3405" s="23" t="str">
        <f>IF(D3405="","",VLOOKUP(D3405,MASTERLIST!$A:$E,3,FALSE))</f>
        <v/>
      </c>
      <c r="F3405" s="23" t="str">
        <f>IF(D3405="","",VLOOKUP(D3405,MASTERLIST!$A:$E,4,FALSE))</f>
        <v/>
      </c>
      <c r="G3405" s="23" t="str">
        <f>IF(D3405="","",VLOOKUP(D3405,MASTERLIST!$A:$E,5,FALSE))</f>
        <v/>
      </c>
      <c r="H3405" s="23" t="str">
        <f>IF(D3405="","",VLOOKUP(D3405,MASTERLIST!$A:$E,2,FALSE))</f>
        <v/>
      </c>
      <c r="I3405" s="42"/>
      <c r="J3405" s="42"/>
      <c r="K3405" s="42"/>
      <c r="L3405" s="41" t="str">
        <f t="shared" si="510"/>
        <v/>
      </c>
      <c r="M3405" s="41" t="str">
        <f t="shared" si="511"/>
        <v/>
      </c>
      <c r="N3405" s="22" t="str">
        <f t="shared" si="508"/>
        <v xml:space="preserve"> </v>
      </c>
      <c r="O3405" s="22" t="str">
        <f t="shared" si="507"/>
        <v/>
      </c>
      <c r="P3405" s="22" t="str">
        <f t="shared" si="509"/>
        <v/>
      </c>
      <c r="Q3405" s="22" t="str">
        <f t="shared" si="515"/>
        <v>D2</v>
      </c>
    </row>
    <row r="3406" spans="1:17" x14ac:dyDescent="0.25">
      <c r="A3406" s="125" t="str">
        <f t="shared" si="512"/>
        <v/>
      </c>
      <c r="B3406" s="123" t="str">
        <f t="shared" si="513"/>
        <v/>
      </c>
      <c r="C3406" s="125" t="str">
        <f t="shared" si="514"/>
        <v/>
      </c>
      <c r="D3406" s="42"/>
      <c r="E3406" s="23" t="str">
        <f>IF(D3406="","",VLOOKUP(D3406,MASTERLIST!$A:$E,3,FALSE))</f>
        <v/>
      </c>
      <c r="F3406" s="23" t="str">
        <f>IF(D3406="","",VLOOKUP(D3406,MASTERLIST!$A:$E,4,FALSE))</f>
        <v/>
      </c>
      <c r="G3406" s="23" t="str">
        <f>IF(D3406="","",VLOOKUP(D3406,MASTERLIST!$A:$E,5,FALSE))</f>
        <v/>
      </c>
      <c r="H3406" s="23" t="str">
        <f>IF(D3406="","",VLOOKUP(D3406,MASTERLIST!$A:$E,2,FALSE))</f>
        <v/>
      </c>
      <c r="I3406" s="42"/>
      <c r="J3406" s="42"/>
      <c r="K3406" s="42"/>
      <c r="L3406" s="41" t="str">
        <f t="shared" si="510"/>
        <v/>
      </c>
      <c r="M3406" s="41" t="str">
        <f t="shared" si="511"/>
        <v/>
      </c>
      <c r="N3406" s="22" t="str">
        <f t="shared" si="508"/>
        <v xml:space="preserve"> </v>
      </c>
      <c r="O3406" s="22" t="str">
        <f t="shared" si="507"/>
        <v/>
      </c>
      <c r="P3406" s="22" t="str">
        <f t="shared" si="509"/>
        <v/>
      </c>
      <c r="Q3406" s="22" t="str">
        <f t="shared" si="515"/>
        <v>D2</v>
      </c>
    </row>
    <row r="3407" spans="1:17" x14ac:dyDescent="0.25">
      <c r="A3407" s="125" t="str">
        <f t="shared" si="512"/>
        <v/>
      </c>
      <c r="B3407" s="123" t="str">
        <f t="shared" si="513"/>
        <v/>
      </c>
      <c r="C3407" s="125" t="str">
        <f t="shared" si="514"/>
        <v/>
      </c>
      <c r="D3407" s="42"/>
      <c r="E3407" s="23" t="str">
        <f>IF(D3407="","",VLOOKUP(D3407,MASTERLIST!$A:$E,3,FALSE))</f>
        <v/>
      </c>
      <c r="F3407" s="23" t="str">
        <f>IF(D3407="","",VLOOKUP(D3407,MASTERLIST!$A:$E,4,FALSE))</f>
        <v/>
      </c>
      <c r="G3407" s="23" t="str">
        <f>IF(D3407="","",VLOOKUP(D3407,MASTERLIST!$A:$E,5,FALSE))</f>
        <v/>
      </c>
      <c r="H3407" s="23" t="str">
        <f>IF(D3407="","",VLOOKUP(D3407,MASTERLIST!$A:$E,2,FALSE))</f>
        <v/>
      </c>
      <c r="I3407" s="42"/>
      <c r="J3407" s="42"/>
      <c r="K3407" s="42"/>
      <c r="L3407" s="41" t="str">
        <f t="shared" si="510"/>
        <v/>
      </c>
      <c r="M3407" s="41" t="str">
        <f t="shared" si="511"/>
        <v/>
      </c>
      <c r="N3407" s="22" t="str">
        <f t="shared" si="508"/>
        <v xml:space="preserve"> </v>
      </c>
      <c r="O3407" s="22" t="str">
        <f t="shared" si="507"/>
        <v/>
      </c>
      <c r="P3407" s="22" t="str">
        <f t="shared" si="509"/>
        <v/>
      </c>
      <c r="Q3407" s="22" t="str">
        <f t="shared" si="515"/>
        <v>D2</v>
      </c>
    </row>
    <row r="3408" spans="1:17" x14ac:dyDescent="0.25">
      <c r="A3408" s="125" t="str">
        <f t="shared" si="512"/>
        <v/>
      </c>
      <c r="B3408" s="123" t="str">
        <f t="shared" si="513"/>
        <v/>
      </c>
      <c r="C3408" s="125" t="str">
        <f t="shared" si="514"/>
        <v/>
      </c>
      <c r="D3408" s="42"/>
      <c r="E3408" s="23" t="str">
        <f>IF(D3408="","",VLOOKUP(D3408,MASTERLIST!$A:$E,3,FALSE))</f>
        <v/>
      </c>
      <c r="F3408" s="23" t="str">
        <f>IF(D3408="","",VLOOKUP(D3408,MASTERLIST!$A:$E,4,FALSE))</f>
        <v/>
      </c>
      <c r="G3408" s="23" t="str">
        <f>IF(D3408="","",VLOOKUP(D3408,MASTERLIST!$A:$E,5,FALSE))</f>
        <v/>
      </c>
      <c r="H3408" s="23" t="str">
        <f>IF(D3408="","",VLOOKUP(D3408,MASTERLIST!$A:$E,2,FALSE))</f>
        <v/>
      </c>
      <c r="I3408" s="42"/>
      <c r="J3408" s="42"/>
      <c r="K3408" s="42"/>
      <c r="L3408" s="41" t="str">
        <f t="shared" si="510"/>
        <v/>
      </c>
      <c r="M3408" s="41" t="str">
        <f t="shared" si="511"/>
        <v/>
      </c>
      <c r="N3408" s="22" t="str">
        <f t="shared" si="508"/>
        <v xml:space="preserve"> </v>
      </c>
      <c r="O3408" s="22" t="str">
        <f t="shared" si="507"/>
        <v/>
      </c>
      <c r="P3408" s="22" t="str">
        <f t="shared" si="509"/>
        <v/>
      </c>
      <c r="Q3408" s="22" t="str">
        <f t="shared" si="515"/>
        <v>D2</v>
      </c>
    </row>
    <row r="3409" spans="1:17" x14ac:dyDescent="0.25">
      <c r="A3409" s="125" t="str">
        <f t="shared" si="512"/>
        <v/>
      </c>
      <c r="B3409" s="123" t="str">
        <f t="shared" si="513"/>
        <v/>
      </c>
      <c r="C3409" s="125" t="str">
        <f t="shared" si="514"/>
        <v/>
      </c>
      <c r="D3409" s="42"/>
      <c r="E3409" s="23" t="str">
        <f>IF(D3409="","",VLOOKUP(D3409,MASTERLIST!$A:$E,3,FALSE))</f>
        <v/>
      </c>
      <c r="F3409" s="23" t="str">
        <f>IF(D3409="","",VLOOKUP(D3409,MASTERLIST!$A:$E,4,FALSE))</f>
        <v/>
      </c>
      <c r="G3409" s="23" t="str">
        <f>IF(D3409="","",VLOOKUP(D3409,MASTERLIST!$A:$E,5,FALSE))</f>
        <v/>
      </c>
      <c r="H3409" s="23" t="str">
        <f>IF(D3409="","",VLOOKUP(D3409,MASTERLIST!$A:$E,2,FALSE))</f>
        <v/>
      </c>
      <c r="I3409" s="42"/>
      <c r="J3409" s="42"/>
      <c r="K3409" s="42"/>
      <c r="L3409" s="41" t="str">
        <f t="shared" si="510"/>
        <v/>
      </c>
      <c r="M3409" s="41" t="str">
        <f t="shared" si="511"/>
        <v/>
      </c>
      <c r="N3409" s="22" t="str">
        <f t="shared" si="508"/>
        <v xml:space="preserve"> </v>
      </c>
      <c r="O3409" s="22" t="str">
        <f t="shared" si="507"/>
        <v/>
      </c>
      <c r="P3409" s="22" t="str">
        <f t="shared" si="509"/>
        <v/>
      </c>
      <c r="Q3409" s="22" t="str">
        <f t="shared" si="515"/>
        <v>D2</v>
      </c>
    </row>
    <row r="3410" spans="1:17" x14ac:dyDescent="0.25">
      <c r="A3410" s="125" t="str">
        <f t="shared" si="512"/>
        <v/>
      </c>
      <c r="B3410" s="123" t="str">
        <f t="shared" si="513"/>
        <v/>
      </c>
      <c r="C3410" s="125" t="str">
        <f t="shared" si="514"/>
        <v/>
      </c>
      <c r="D3410" s="42"/>
      <c r="E3410" s="23" t="str">
        <f>IF(D3410="","",VLOOKUP(D3410,MASTERLIST!$A:$E,3,FALSE))</f>
        <v/>
      </c>
      <c r="F3410" s="23" t="str">
        <f>IF(D3410="","",VLOOKUP(D3410,MASTERLIST!$A:$E,4,FALSE))</f>
        <v/>
      </c>
      <c r="G3410" s="23" t="str">
        <f>IF(D3410="","",VLOOKUP(D3410,MASTERLIST!$A:$E,5,FALSE))</f>
        <v/>
      </c>
      <c r="H3410" s="23" t="str">
        <f>IF(D3410="","",VLOOKUP(D3410,MASTERLIST!$A:$E,2,FALSE))</f>
        <v/>
      </c>
      <c r="I3410" s="42"/>
      <c r="J3410" s="42"/>
      <c r="K3410" s="42"/>
      <c r="L3410" s="41" t="str">
        <f t="shared" si="510"/>
        <v/>
      </c>
      <c r="M3410" s="41" t="str">
        <f t="shared" si="511"/>
        <v/>
      </c>
      <c r="N3410" s="22" t="str">
        <f t="shared" si="508"/>
        <v xml:space="preserve"> </v>
      </c>
      <c r="O3410" s="22" t="str">
        <f t="shared" si="507"/>
        <v/>
      </c>
      <c r="P3410" s="22" t="str">
        <f t="shared" si="509"/>
        <v/>
      </c>
      <c r="Q3410" s="22" t="str">
        <f t="shared" si="515"/>
        <v>D2</v>
      </c>
    </row>
    <row r="3411" spans="1:17" x14ac:dyDescent="0.25">
      <c r="A3411" s="125" t="str">
        <f t="shared" si="512"/>
        <v/>
      </c>
      <c r="B3411" s="123" t="str">
        <f t="shared" si="513"/>
        <v/>
      </c>
      <c r="C3411" s="125" t="str">
        <f t="shared" si="514"/>
        <v/>
      </c>
      <c r="D3411" s="42"/>
      <c r="E3411" s="23" t="str">
        <f>IF(D3411="","",VLOOKUP(D3411,MASTERLIST!$A:$E,3,FALSE))</f>
        <v/>
      </c>
      <c r="F3411" s="23" t="str">
        <f>IF(D3411="","",VLOOKUP(D3411,MASTERLIST!$A:$E,4,FALSE))</f>
        <v/>
      </c>
      <c r="G3411" s="23" t="str">
        <f>IF(D3411="","",VLOOKUP(D3411,MASTERLIST!$A:$E,5,FALSE))</f>
        <v/>
      </c>
      <c r="H3411" s="23" t="str">
        <f>IF(D3411="","",VLOOKUP(D3411,MASTERLIST!$A:$E,2,FALSE))</f>
        <v/>
      </c>
      <c r="I3411" s="42"/>
      <c r="J3411" s="42"/>
      <c r="K3411" s="42"/>
      <c r="L3411" s="41" t="str">
        <f t="shared" si="510"/>
        <v/>
      </c>
      <c r="M3411" s="41" t="str">
        <f t="shared" si="511"/>
        <v/>
      </c>
      <c r="N3411" s="22" t="str">
        <f t="shared" si="508"/>
        <v xml:space="preserve"> </v>
      </c>
      <c r="O3411" s="22" t="str">
        <f t="shared" ref="O3411:O3474" si="516">IFERROR(VLOOKUP(G3411,$R$2:$S$15,2,),"")</f>
        <v/>
      </c>
      <c r="P3411" s="22" t="str">
        <f t="shared" si="509"/>
        <v/>
      </c>
      <c r="Q3411" s="22" t="str">
        <f t="shared" si="515"/>
        <v>D2</v>
      </c>
    </row>
    <row r="3412" spans="1:17" x14ac:dyDescent="0.25">
      <c r="A3412" s="125" t="str">
        <f t="shared" si="512"/>
        <v/>
      </c>
      <c r="B3412" s="123" t="str">
        <f t="shared" si="513"/>
        <v/>
      </c>
      <c r="C3412" s="125" t="str">
        <f t="shared" si="514"/>
        <v/>
      </c>
      <c r="D3412" s="42"/>
      <c r="E3412" s="23" t="str">
        <f>IF(D3412="","",VLOOKUP(D3412,MASTERLIST!$A:$E,3,FALSE))</f>
        <v/>
      </c>
      <c r="F3412" s="23" t="str">
        <f>IF(D3412="","",VLOOKUP(D3412,MASTERLIST!$A:$E,4,FALSE))</f>
        <v/>
      </c>
      <c r="G3412" s="23" t="str">
        <f>IF(D3412="","",VLOOKUP(D3412,MASTERLIST!$A:$E,5,FALSE))</f>
        <v/>
      </c>
      <c r="H3412" s="23" t="str">
        <f>IF(D3412="","",VLOOKUP(D3412,MASTERLIST!$A:$E,2,FALSE))</f>
        <v/>
      </c>
      <c r="I3412" s="42"/>
      <c r="J3412" s="42"/>
      <c r="K3412" s="42"/>
      <c r="L3412" s="41" t="str">
        <f t="shared" si="510"/>
        <v/>
      </c>
      <c r="M3412" s="41" t="str">
        <f t="shared" si="511"/>
        <v/>
      </c>
      <c r="N3412" s="22" t="str">
        <f t="shared" si="508"/>
        <v xml:space="preserve"> </v>
      </c>
      <c r="O3412" s="22" t="str">
        <f t="shared" si="516"/>
        <v/>
      </c>
      <c r="P3412" s="22" t="str">
        <f t="shared" si="509"/>
        <v/>
      </c>
      <c r="Q3412" s="22" t="str">
        <f t="shared" si="515"/>
        <v>D2</v>
      </c>
    </row>
    <row r="3413" spans="1:17" x14ac:dyDescent="0.25">
      <c r="A3413" s="125" t="str">
        <f t="shared" si="512"/>
        <v/>
      </c>
      <c r="B3413" s="123" t="str">
        <f t="shared" si="513"/>
        <v/>
      </c>
      <c r="C3413" s="125" t="str">
        <f t="shared" si="514"/>
        <v/>
      </c>
      <c r="D3413" s="42"/>
      <c r="E3413" s="23" t="str">
        <f>IF(D3413="","",VLOOKUP(D3413,MASTERLIST!$A:$E,3,FALSE))</f>
        <v/>
      </c>
      <c r="F3413" s="23" t="str">
        <f>IF(D3413="","",VLOOKUP(D3413,MASTERLIST!$A:$E,4,FALSE))</f>
        <v/>
      </c>
      <c r="G3413" s="23" t="str">
        <f>IF(D3413="","",VLOOKUP(D3413,MASTERLIST!$A:$E,5,FALSE))</f>
        <v/>
      </c>
      <c r="H3413" s="23" t="str">
        <f>IF(D3413="","",VLOOKUP(D3413,MASTERLIST!$A:$E,2,FALSE))</f>
        <v/>
      </c>
      <c r="I3413" s="42"/>
      <c r="J3413" s="42"/>
      <c r="K3413" s="42"/>
      <c r="L3413" s="41" t="str">
        <f t="shared" si="510"/>
        <v/>
      </c>
      <c r="M3413" s="41" t="str">
        <f t="shared" si="511"/>
        <v/>
      </c>
      <c r="N3413" s="22" t="str">
        <f t="shared" si="508"/>
        <v xml:space="preserve"> </v>
      </c>
      <c r="O3413" s="22" t="str">
        <f t="shared" si="516"/>
        <v/>
      </c>
      <c r="P3413" s="22" t="str">
        <f t="shared" si="509"/>
        <v/>
      </c>
      <c r="Q3413" s="22" t="str">
        <f t="shared" si="515"/>
        <v>D2</v>
      </c>
    </row>
    <row r="3414" spans="1:17" x14ac:dyDescent="0.25">
      <c r="A3414" s="125" t="str">
        <f t="shared" si="512"/>
        <v/>
      </c>
      <c r="B3414" s="123" t="str">
        <f t="shared" si="513"/>
        <v/>
      </c>
      <c r="C3414" s="125" t="str">
        <f t="shared" si="514"/>
        <v/>
      </c>
      <c r="D3414" s="42"/>
      <c r="E3414" s="23" t="str">
        <f>IF(D3414="","",VLOOKUP(D3414,MASTERLIST!$A:$E,3,FALSE))</f>
        <v/>
      </c>
      <c r="F3414" s="23" t="str">
        <f>IF(D3414="","",VLOOKUP(D3414,MASTERLIST!$A:$E,4,FALSE))</f>
        <v/>
      </c>
      <c r="G3414" s="23" t="str">
        <f>IF(D3414="","",VLOOKUP(D3414,MASTERLIST!$A:$E,5,FALSE))</f>
        <v/>
      </c>
      <c r="H3414" s="23" t="str">
        <f>IF(D3414="","",VLOOKUP(D3414,MASTERLIST!$A:$E,2,FALSE))</f>
        <v/>
      </c>
      <c r="I3414" s="42"/>
      <c r="J3414" s="42"/>
      <c r="K3414" s="42"/>
      <c r="L3414" s="41" t="str">
        <f t="shared" si="510"/>
        <v/>
      </c>
      <c r="M3414" s="41" t="str">
        <f t="shared" si="511"/>
        <v/>
      </c>
      <c r="N3414" s="22" t="str">
        <f t="shared" si="508"/>
        <v xml:space="preserve"> </v>
      </c>
      <c r="O3414" s="22" t="str">
        <f t="shared" si="516"/>
        <v/>
      </c>
      <c r="P3414" s="22" t="str">
        <f t="shared" si="509"/>
        <v/>
      </c>
      <c r="Q3414" s="22" t="str">
        <f t="shared" si="515"/>
        <v>D2</v>
      </c>
    </row>
    <row r="3415" spans="1:17" x14ac:dyDescent="0.25">
      <c r="A3415" s="125" t="str">
        <f t="shared" si="512"/>
        <v/>
      </c>
      <c r="B3415" s="123" t="str">
        <f t="shared" si="513"/>
        <v/>
      </c>
      <c r="C3415" s="125" t="str">
        <f t="shared" si="514"/>
        <v/>
      </c>
      <c r="D3415" s="42"/>
      <c r="E3415" s="23" t="str">
        <f>IF(D3415="","",VLOOKUP(D3415,MASTERLIST!$A:$E,3,FALSE))</f>
        <v/>
      </c>
      <c r="F3415" s="23" t="str">
        <f>IF(D3415="","",VLOOKUP(D3415,MASTERLIST!$A:$E,4,FALSE))</f>
        <v/>
      </c>
      <c r="G3415" s="23" t="str">
        <f>IF(D3415="","",VLOOKUP(D3415,MASTERLIST!$A:$E,5,FALSE))</f>
        <v/>
      </c>
      <c r="H3415" s="23" t="str">
        <f>IF(D3415="","",VLOOKUP(D3415,MASTERLIST!$A:$E,2,FALSE))</f>
        <v/>
      </c>
      <c r="I3415" s="42"/>
      <c r="J3415" s="42"/>
      <c r="K3415" s="42"/>
      <c r="L3415" s="41" t="str">
        <f t="shared" si="510"/>
        <v/>
      </c>
      <c r="M3415" s="41" t="str">
        <f t="shared" si="511"/>
        <v/>
      </c>
      <c r="N3415" s="22" t="str">
        <f t="shared" si="508"/>
        <v xml:space="preserve"> </v>
      </c>
      <c r="O3415" s="22" t="str">
        <f t="shared" si="516"/>
        <v/>
      </c>
      <c r="P3415" s="22" t="str">
        <f t="shared" si="509"/>
        <v/>
      </c>
      <c r="Q3415" s="22" t="str">
        <f t="shared" si="515"/>
        <v>D2</v>
      </c>
    </row>
    <row r="3416" spans="1:17" x14ac:dyDescent="0.25">
      <c r="A3416" s="125" t="str">
        <f t="shared" si="512"/>
        <v/>
      </c>
      <c r="B3416" s="123" t="str">
        <f t="shared" si="513"/>
        <v/>
      </c>
      <c r="C3416" s="125" t="str">
        <f t="shared" si="514"/>
        <v/>
      </c>
      <c r="D3416" s="42"/>
      <c r="E3416" s="23" t="str">
        <f>IF(D3416="","",VLOOKUP(D3416,MASTERLIST!$A:$E,3,FALSE))</f>
        <v/>
      </c>
      <c r="F3416" s="23" t="str">
        <f>IF(D3416="","",VLOOKUP(D3416,MASTERLIST!$A:$E,4,FALSE))</f>
        <v/>
      </c>
      <c r="G3416" s="23" t="str">
        <f>IF(D3416="","",VLOOKUP(D3416,MASTERLIST!$A:$E,5,FALSE))</f>
        <v/>
      </c>
      <c r="H3416" s="23" t="str">
        <f>IF(D3416="","",VLOOKUP(D3416,MASTERLIST!$A:$E,2,FALSE))</f>
        <v/>
      </c>
      <c r="I3416" s="42"/>
      <c r="J3416" s="42"/>
      <c r="K3416" s="42"/>
      <c r="L3416" s="41" t="str">
        <f t="shared" si="510"/>
        <v/>
      </c>
      <c r="M3416" s="41" t="str">
        <f t="shared" si="511"/>
        <v/>
      </c>
      <c r="N3416" s="22" t="str">
        <f t="shared" si="508"/>
        <v xml:space="preserve"> </v>
      </c>
      <c r="O3416" s="22" t="str">
        <f t="shared" si="516"/>
        <v/>
      </c>
      <c r="P3416" s="22" t="str">
        <f t="shared" si="509"/>
        <v/>
      </c>
      <c r="Q3416" s="22" t="str">
        <f t="shared" si="515"/>
        <v>D2</v>
      </c>
    </row>
    <row r="3417" spans="1:17" x14ac:dyDescent="0.25">
      <c r="A3417" s="125" t="str">
        <f t="shared" si="512"/>
        <v/>
      </c>
      <c r="B3417" s="123" t="str">
        <f t="shared" si="513"/>
        <v/>
      </c>
      <c r="C3417" s="125" t="str">
        <f t="shared" si="514"/>
        <v/>
      </c>
      <c r="D3417" s="42"/>
      <c r="E3417" s="23" t="str">
        <f>IF(D3417="","",VLOOKUP(D3417,MASTERLIST!$A:$E,3,FALSE))</f>
        <v/>
      </c>
      <c r="F3417" s="23" t="str">
        <f>IF(D3417="","",VLOOKUP(D3417,MASTERLIST!$A:$E,4,FALSE))</f>
        <v/>
      </c>
      <c r="G3417" s="23" t="str">
        <f>IF(D3417="","",VLOOKUP(D3417,MASTERLIST!$A:$E,5,FALSE))</f>
        <v/>
      </c>
      <c r="H3417" s="23" t="str">
        <f>IF(D3417="","",VLOOKUP(D3417,MASTERLIST!$A:$E,2,FALSE))</f>
        <v/>
      </c>
      <c r="I3417" s="42"/>
      <c r="J3417" s="42"/>
      <c r="K3417" s="42"/>
      <c r="L3417" s="41" t="str">
        <f t="shared" si="510"/>
        <v/>
      </c>
      <c r="M3417" s="41" t="str">
        <f t="shared" si="511"/>
        <v/>
      </c>
      <c r="N3417" s="22" t="str">
        <f t="shared" si="508"/>
        <v xml:space="preserve"> </v>
      </c>
      <c r="O3417" s="22" t="str">
        <f t="shared" si="516"/>
        <v/>
      </c>
      <c r="P3417" s="22" t="str">
        <f t="shared" si="509"/>
        <v/>
      </c>
      <c r="Q3417" s="22" t="str">
        <f t="shared" si="515"/>
        <v>D2</v>
      </c>
    </row>
    <row r="3418" spans="1:17" x14ac:dyDescent="0.25">
      <c r="A3418" s="125" t="str">
        <f t="shared" si="512"/>
        <v/>
      </c>
      <c r="B3418" s="123" t="str">
        <f t="shared" si="513"/>
        <v/>
      </c>
      <c r="C3418" s="125" t="str">
        <f t="shared" si="514"/>
        <v/>
      </c>
      <c r="D3418" s="42"/>
      <c r="E3418" s="23" t="str">
        <f>IF(D3418="","",VLOOKUP(D3418,MASTERLIST!$A:$E,3,FALSE))</f>
        <v/>
      </c>
      <c r="F3418" s="23" t="str">
        <f>IF(D3418="","",VLOOKUP(D3418,MASTERLIST!$A:$E,4,FALSE))</f>
        <v/>
      </c>
      <c r="G3418" s="23" t="str">
        <f>IF(D3418="","",VLOOKUP(D3418,MASTERLIST!$A:$E,5,FALSE))</f>
        <v/>
      </c>
      <c r="H3418" s="23" t="str">
        <f>IF(D3418="","",VLOOKUP(D3418,MASTERLIST!$A:$E,2,FALSE))</f>
        <v/>
      </c>
      <c r="I3418" s="42"/>
      <c r="J3418" s="42"/>
      <c r="K3418" s="42"/>
      <c r="L3418" s="41" t="str">
        <f t="shared" si="510"/>
        <v/>
      </c>
      <c r="M3418" s="41" t="str">
        <f t="shared" si="511"/>
        <v/>
      </c>
      <c r="N3418" s="22" t="str">
        <f t="shared" ref="N3418:N3481" si="517">CONCATENATE(E3418," ",F3418)</f>
        <v xml:space="preserve"> </v>
      </c>
      <c r="O3418" s="22" t="str">
        <f t="shared" si="516"/>
        <v/>
      </c>
      <c r="P3418" s="22" t="str">
        <f t="shared" ref="P3418:P3481" si="518">IF(I3418="",IF(J3418="","",$J$1),$I$1)</f>
        <v/>
      </c>
      <c r="Q3418" s="22" t="str">
        <f t="shared" si="515"/>
        <v>D2</v>
      </c>
    </row>
    <row r="3419" spans="1:17" x14ac:dyDescent="0.25">
      <c r="A3419" s="125" t="str">
        <f t="shared" si="512"/>
        <v/>
      </c>
      <c r="B3419" s="123" t="str">
        <f t="shared" si="513"/>
        <v/>
      </c>
      <c r="C3419" s="125" t="str">
        <f t="shared" si="514"/>
        <v/>
      </c>
      <c r="D3419" s="42"/>
      <c r="E3419" s="23" t="str">
        <f>IF(D3419="","",VLOOKUP(D3419,MASTERLIST!$A:$E,3,FALSE))</f>
        <v/>
      </c>
      <c r="F3419" s="23" t="str">
        <f>IF(D3419="","",VLOOKUP(D3419,MASTERLIST!$A:$E,4,FALSE))</f>
        <v/>
      </c>
      <c r="G3419" s="23" t="str">
        <f>IF(D3419="","",VLOOKUP(D3419,MASTERLIST!$A:$E,5,FALSE))</f>
        <v/>
      </c>
      <c r="H3419" s="23" t="str">
        <f>IF(D3419="","",VLOOKUP(D3419,MASTERLIST!$A:$E,2,FALSE))</f>
        <v/>
      </c>
      <c r="I3419" s="42"/>
      <c r="J3419" s="42"/>
      <c r="K3419" s="42"/>
      <c r="L3419" s="41" t="str">
        <f t="shared" si="510"/>
        <v/>
      </c>
      <c r="M3419" s="41" t="str">
        <f t="shared" si="511"/>
        <v/>
      </c>
      <c r="N3419" s="22" t="str">
        <f t="shared" si="517"/>
        <v xml:space="preserve"> </v>
      </c>
      <c r="O3419" s="22" t="str">
        <f t="shared" si="516"/>
        <v/>
      </c>
      <c r="P3419" s="22" t="str">
        <f t="shared" si="518"/>
        <v/>
      </c>
      <c r="Q3419" s="22" t="str">
        <f t="shared" si="515"/>
        <v>D2</v>
      </c>
    </row>
    <row r="3420" spans="1:17" x14ac:dyDescent="0.25">
      <c r="A3420" s="125" t="str">
        <f t="shared" si="512"/>
        <v/>
      </c>
      <c r="B3420" s="123" t="str">
        <f t="shared" si="513"/>
        <v/>
      </c>
      <c r="C3420" s="125" t="str">
        <f t="shared" si="514"/>
        <v/>
      </c>
      <c r="D3420" s="42"/>
      <c r="E3420" s="23" t="str">
        <f>IF(D3420="","",VLOOKUP(D3420,MASTERLIST!$A:$E,3,FALSE))</f>
        <v/>
      </c>
      <c r="F3420" s="23" t="str">
        <f>IF(D3420="","",VLOOKUP(D3420,MASTERLIST!$A:$E,4,FALSE))</f>
        <v/>
      </c>
      <c r="G3420" s="23" t="str">
        <f>IF(D3420="","",VLOOKUP(D3420,MASTERLIST!$A:$E,5,FALSE))</f>
        <v/>
      </c>
      <c r="H3420" s="23" t="str">
        <f>IF(D3420="","",VLOOKUP(D3420,MASTERLIST!$A:$E,2,FALSE))</f>
        <v/>
      </c>
      <c r="I3420" s="42"/>
      <c r="J3420" s="42"/>
      <c r="K3420" s="42"/>
      <c r="L3420" s="41" t="str">
        <f t="shared" si="510"/>
        <v/>
      </c>
      <c r="M3420" s="41" t="str">
        <f t="shared" si="511"/>
        <v/>
      </c>
      <c r="N3420" s="22" t="str">
        <f t="shared" si="517"/>
        <v xml:space="preserve"> </v>
      </c>
      <c r="O3420" s="22" t="str">
        <f t="shared" si="516"/>
        <v/>
      </c>
      <c r="P3420" s="22" t="str">
        <f t="shared" si="518"/>
        <v/>
      </c>
      <c r="Q3420" s="22" t="str">
        <f t="shared" si="515"/>
        <v>D2</v>
      </c>
    </row>
    <row r="3421" spans="1:17" x14ac:dyDescent="0.25">
      <c r="A3421" s="125" t="str">
        <f t="shared" si="512"/>
        <v/>
      </c>
      <c r="B3421" s="123" t="str">
        <f t="shared" si="513"/>
        <v/>
      </c>
      <c r="C3421" s="125" t="str">
        <f t="shared" si="514"/>
        <v/>
      </c>
      <c r="D3421" s="42"/>
      <c r="E3421" s="23" t="str">
        <f>IF(D3421="","",VLOOKUP(D3421,MASTERLIST!$A:$E,3,FALSE))</f>
        <v/>
      </c>
      <c r="F3421" s="23" t="str">
        <f>IF(D3421="","",VLOOKUP(D3421,MASTERLIST!$A:$E,4,FALSE))</f>
        <v/>
      </c>
      <c r="G3421" s="23" t="str">
        <f>IF(D3421="","",VLOOKUP(D3421,MASTERLIST!$A:$E,5,FALSE))</f>
        <v/>
      </c>
      <c r="H3421" s="23" t="str">
        <f>IF(D3421="","",VLOOKUP(D3421,MASTERLIST!$A:$E,2,FALSE))</f>
        <v/>
      </c>
      <c r="I3421" s="42"/>
      <c r="J3421" s="42"/>
      <c r="K3421" s="42"/>
      <c r="L3421" s="41" t="str">
        <f t="shared" ref="L3421:L3484" si="519">IF(K3421="","",IF(I3421="",ROUND(HLOOKUP(J3421,kgList,K3421,FALSE),1),ROUND(HLOOKUP(I3421,kgList,K3421,FALSE),1)))</f>
        <v/>
      </c>
      <c r="M3421" s="41" t="str">
        <f t="shared" ref="M3421:M3484" si="520">IF(L3421="","",IF(COUNTA(I3421:J3421)&gt;1,"Edible or Inedible",IF(COUNTA(I3421)=1,L3421*1,IF(COUNTA(J3421)=1,L3421*1,"ERROR"))))</f>
        <v/>
      </c>
      <c r="N3421" s="22" t="str">
        <f t="shared" si="517"/>
        <v xml:space="preserve"> </v>
      </c>
      <c r="O3421" s="22" t="str">
        <f t="shared" si="516"/>
        <v/>
      </c>
      <c r="P3421" s="22" t="str">
        <f t="shared" si="518"/>
        <v/>
      </c>
      <c r="Q3421" s="22" t="str">
        <f t="shared" si="515"/>
        <v>D2</v>
      </c>
    </row>
    <row r="3422" spans="1:17" x14ac:dyDescent="0.25">
      <c r="A3422" s="125" t="str">
        <f t="shared" si="512"/>
        <v/>
      </c>
      <c r="B3422" s="123" t="str">
        <f t="shared" si="513"/>
        <v/>
      </c>
      <c r="C3422" s="125" t="str">
        <f t="shared" si="514"/>
        <v/>
      </c>
      <c r="D3422" s="42"/>
      <c r="E3422" s="23" t="str">
        <f>IF(D3422="","",VLOOKUP(D3422,MASTERLIST!$A:$E,3,FALSE))</f>
        <v/>
      </c>
      <c r="F3422" s="23" t="str">
        <f>IF(D3422="","",VLOOKUP(D3422,MASTERLIST!$A:$E,4,FALSE))</f>
        <v/>
      </c>
      <c r="G3422" s="23" t="str">
        <f>IF(D3422="","",VLOOKUP(D3422,MASTERLIST!$A:$E,5,FALSE))</f>
        <v/>
      </c>
      <c r="H3422" s="23" t="str">
        <f>IF(D3422="","",VLOOKUP(D3422,MASTERLIST!$A:$E,2,FALSE))</f>
        <v/>
      </c>
      <c r="I3422" s="42"/>
      <c r="J3422" s="42"/>
      <c r="K3422" s="42"/>
      <c r="L3422" s="41" t="str">
        <f t="shared" si="519"/>
        <v/>
      </c>
      <c r="M3422" s="41" t="str">
        <f t="shared" si="520"/>
        <v/>
      </c>
      <c r="N3422" s="22" t="str">
        <f t="shared" si="517"/>
        <v xml:space="preserve"> </v>
      </c>
      <c r="O3422" s="22" t="str">
        <f t="shared" si="516"/>
        <v/>
      </c>
      <c r="P3422" s="22" t="str">
        <f t="shared" si="518"/>
        <v/>
      </c>
      <c r="Q3422" s="22" t="str">
        <f t="shared" si="515"/>
        <v>D2</v>
      </c>
    </row>
    <row r="3423" spans="1:17" x14ac:dyDescent="0.25">
      <c r="A3423" s="125" t="str">
        <f t="shared" si="512"/>
        <v/>
      </c>
      <c r="B3423" s="123" t="str">
        <f t="shared" si="513"/>
        <v/>
      </c>
      <c r="C3423" s="125" t="str">
        <f t="shared" si="514"/>
        <v/>
      </c>
      <c r="D3423" s="42"/>
      <c r="E3423" s="23" t="str">
        <f>IF(D3423="","",VLOOKUP(D3423,MASTERLIST!$A:$E,3,FALSE))</f>
        <v/>
      </c>
      <c r="F3423" s="23" t="str">
        <f>IF(D3423="","",VLOOKUP(D3423,MASTERLIST!$A:$E,4,FALSE))</f>
        <v/>
      </c>
      <c r="G3423" s="23" t="str">
        <f>IF(D3423="","",VLOOKUP(D3423,MASTERLIST!$A:$E,5,FALSE))</f>
        <v/>
      </c>
      <c r="H3423" s="23" t="str">
        <f>IF(D3423="","",VLOOKUP(D3423,MASTERLIST!$A:$E,2,FALSE))</f>
        <v/>
      </c>
      <c r="I3423" s="42"/>
      <c r="J3423" s="42"/>
      <c r="K3423" s="42"/>
      <c r="L3423" s="41" t="str">
        <f t="shared" si="519"/>
        <v/>
      </c>
      <c r="M3423" s="41" t="str">
        <f t="shared" si="520"/>
        <v/>
      </c>
      <c r="N3423" s="22" t="str">
        <f t="shared" si="517"/>
        <v xml:space="preserve"> </v>
      </c>
      <c r="O3423" s="22" t="str">
        <f t="shared" si="516"/>
        <v/>
      </c>
      <c r="P3423" s="22" t="str">
        <f t="shared" si="518"/>
        <v/>
      </c>
      <c r="Q3423" s="22" t="str">
        <f t="shared" si="515"/>
        <v>D2</v>
      </c>
    </row>
    <row r="3424" spans="1:17" x14ac:dyDescent="0.25">
      <c r="A3424" s="125" t="str">
        <f t="shared" si="512"/>
        <v/>
      </c>
      <c r="B3424" s="123" t="str">
        <f t="shared" si="513"/>
        <v/>
      </c>
      <c r="C3424" s="125" t="str">
        <f t="shared" si="514"/>
        <v/>
      </c>
      <c r="D3424" s="42"/>
      <c r="E3424" s="23" t="str">
        <f>IF(D3424="","",VLOOKUP(D3424,MASTERLIST!$A:$E,3,FALSE))</f>
        <v/>
      </c>
      <c r="F3424" s="23" t="str">
        <f>IF(D3424="","",VLOOKUP(D3424,MASTERLIST!$A:$E,4,FALSE))</f>
        <v/>
      </c>
      <c r="G3424" s="23" t="str">
        <f>IF(D3424="","",VLOOKUP(D3424,MASTERLIST!$A:$E,5,FALSE))</f>
        <v/>
      </c>
      <c r="H3424" s="23" t="str">
        <f>IF(D3424="","",VLOOKUP(D3424,MASTERLIST!$A:$E,2,FALSE))</f>
        <v/>
      </c>
      <c r="I3424" s="42"/>
      <c r="J3424" s="42"/>
      <c r="K3424" s="42"/>
      <c r="L3424" s="41" t="str">
        <f t="shared" si="519"/>
        <v/>
      </c>
      <c r="M3424" s="41" t="str">
        <f t="shared" si="520"/>
        <v/>
      </c>
      <c r="N3424" s="22" t="str">
        <f t="shared" si="517"/>
        <v xml:space="preserve"> </v>
      </c>
      <c r="O3424" s="22" t="str">
        <f t="shared" si="516"/>
        <v/>
      </c>
      <c r="P3424" s="22" t="str">
        <f t="shared" si="518"/>
        <v/>
      </c>
      <c r="Q3424" s="22" t="str">
        <f t="shared" si="515"/>
        <v>D2</v>
      </c>
    </row>
    <row r="3425" spans="1:17" x14ac:dyDescent="0.25">
      <c r="A3425" s="125" t="str">
        <f t="shared" si="512"/>
        <v/>
      </c>
      <c r="B3425" s="123" t="str">
        <f t="shared" si="513"/>
        <v/>
      </c>
      <c r="C3425" s="125" t="str">
        <f t="shared" si="514"/>
        <v/>
      </c>
      <c r="D3425" s="42"/>
      <c r="E3425" s="23" t="str">
        <f>IF(D3425="","",VLOOKUP(D3425,MASTERLIST!$A:$E,3,FALSE))</f>
        <v/>
      </c>
      <c r="F3425" s="23" t="str">
        <f>IF(D3425="","",VLOOKUP(D3425,MASTERLIST!$A:$E,4,FALSE))</f>
        <v/>
      </c>
      <c r="G3425" s="23" t="str">
        <f>IF(D3425="","",VLOOKUP(D3425,MASTERLIST!$A:$E,5,FALSE))</f>
        <v/>
      </c>
      <c r="H3425" s="23" t="str">
        <f>IF(D3425="","",VLOOKUP(D3425,MASTERLIST!$A:$E,2,FALSE))</f>
        <v/>
      </c>
      <c r="I3425" s="42"/>
      <c r="J3425" s="42"/>
      <c r="K3425" s="42"/>
      <c r="L3425" s="41" t="str">
        <f t="shared" si="519"/>
        <v/>
      </c>
      <c r="M3425" s="41" t="str">
        <f t="shared" si="520"/>
        <v/>
      </c>
      <c r="N3425" s="22" t="str">
        <f t="shared" si="517"/>
        <v xml:space="preserve"> </v>
      </c>
      <c r="O3425" s="22" t="str">
        <f t="shared" si="516"/>
        <v/>
      </c>
      <c r="P3425" s="22" t="str">
        <f t="shared" si="518"/>
        <v/>
      </c>
      <c r="Q3425" s="22" t="str">
        <f t="shared" si="515"/>
        <v>D2</v>
      </c>
    </row>
    <row r="3426" spans="1:17" x14ac:dyDescent="0.25">
      <c r="A3426" s="125" t="str">
        <f t="shared" si="512"/>
        <v/>
      </c>
      <c r="B3426" s="123" t="str">
        <f t="shared" si="513"/>
        <v/>
      </c>
      <c r="C3426" s="125" t="str">
        <f t="shared" si="514"/>
        <v/>
      </c>
      <c r="D3426" s="42"/>
      <c r="E3426" s="23" t="str">
        <f>IF(D3426="","",VLOOKUP(D3426,MASTERLIST!$A:$E,3,FALSE))</f>
        <v/>
      </c>
      <c r="F3426" s="23" t="str">
        <f>IF(D3426="","",VLOOKUP(D3426,MASTERLIST!$A:$E,4,FALSE))</f>
        <v/>
      </c>
      <c r="G3426" s="23" t="str">
        <f>IF(D3426="","",VLOOKUP(D3426,MASTERLIST!$A:$E,5,FALSE))</f>
        <v/>
      </c>
      <c r="H3426" s="23" t="str">
        <f>IF(D3426="","",VLOOKUP(D3426,MASTERLIST!$A:$E,2,FALSE))</f>
        <v/>
      </c>
      <c r="I3426" s="42"/>
      <c r="J3426" s="42"/>
      <c r="K3426" s="42"/>
      <c r="L3426" s="41" t="str">
        <f t="shared" si="519"/>
        <v/>
      </c>
      <c r="M3426" s="41" t="str">
        <f t="shared" si="520"/>
        <v/>
      </c>
      <c r="N3426" s="22" t="str">
        <f t="shared" si="517"/>
        <v xml:space="preserve"> </v>
      </c>
      <c r="O3426" s="22" t="str">
        <f t="shared" si="516"/>
        <v/>
      </c>
      <c r="P3426" s="22" t="str">
        <f t="shared" si="518"/>
        <v/>
      </c>
      <c r="Q3426" s="22" t="str">
        <f t="shared" si="515"/>
        <v>D2</v>
      </c>
    </row>
    <row r="3427" spans="1:17" x14ac:dyDescent="0.25">
      <c r="A3427" s="125" t="str">
        <f t="shared" si="512"/>
        <v/>
      </c>
      <c r="B3427" s="123" t="str">
        <f t="shared" si="513"/>
        <v/>
      </c>
      <c r="C3427" s="125" t="str">
        <f t="shared" si="514"/>
        <v/>
      </c>
      <c r="D3427" s="42"/>
      <c r="E3427" s="23" t="str">
        <f>IF(D3427="","",VLOOKUP(D3427,MASTERLIST!$A:$E,3,FALSE))</f>
        <v/>
      </c>
      <c r="F3427" s="23" t="str">
        <f>IF(D3427="","",VLOOKUP(D3427,MASTERLIST!$A:$E,4,FALSE))</f>
        <v/>
      </c>
      <c r="G3427" s="23" t="str">
        <f>IF(D3427="","",VLOOKUP(D3427,MASTERLIST!$A:$E,5,FALSE))</f>
        <v/>
      </c>
      <c r="H3427" s="23" t="str">
        <f>IF(D3427="","",VLOOKUP(D3427,MASTERLIST!$A:$E,2,FALSE))</f>
        <v/>
      </c>
      <c r="I3427" s="42"/>
      <c r="J3427" s="42"/>
      <c r="K3427" s="42"/>
      <c r="L3427" s="41" t="str">
        <f t="shared" si="519"/>
        <v/>
      </c>
      <c r="M3427" s="41" t="str">
        <f t="shared" si="520"/>
        <v/>
      </c>
      <c r="N3427" s="22" t="str">
        <f t="shared" si="517"/>
        <v xml:space="preserve"> </v>
      </c>
      <c r="O3427" s="22" t="str">
        <f t="shared" si="516"/>
        <v/>
      </c>
      <c r="P3427" s="22" t="str">
        <f t="shared" si="518"/>
        <v/>
      </c>
      <c r="Q3427" s="22" t="str">
        <f t="shared" si="515"/>
        <v>D2</v>
      </c>
    </row>
    <row r="3428" spans="1:17" x14ac:dyDescent="0.25">
      <c r="A3428" s="125" t="str">
        <f t="shared" ref="A3428:A3491" si="521">IF(D3428="","",A3427)</f>
        <v/>
      </c>
      <c r="B3428" s="123" t="str">
        <f t="shared" ref="B3428:B3491" si="522">IF(D3428="","",B3427)</f>
        <v/>
      </c>
      <c r="C3428" s="125" t="str">
        <f t="shared" ref="C3428:C3491" si="523">IF(D3428="","",C3427)</f>
        <v/>
      </c>
      <c r="D3428" s="42"/>
      <c r="E3428" s="23" t="str">
        <f>IF(D3428="","",VLOOKUP(D3428,MASTERLIST!$A:$E,3,FALSE))</f>
        <v/>
      </c>
      <c r="F3428" s="23" t="str">
        <f>IF(D3428="","",VLOOKUP(D3428,MASTERLIST!$A:$E,4,FALSE))</f>
        <v/>
      </c>
      <c r="G3428" s="23" t="str">
        <f>IF(D3428="","",VLOOKUP(D3428,MASTERLIST!$A:$E,5,FALSE))</f>
        <v/>
      </c>
      <c r="H3428" s="23" t="str">
        <f>IF(D3428="","",VLOOKUP(D3428,MASTERLIST!$A:$E,2,FALSE))</f>
        <v/>
      </c>
      <c r="I3428" s="42"/>
      <c r="J3428" s="42"/>
      <c r="K3428" s="42"/>
      <c r="L3428" s="41" t="str">
        <f t="shared" si="519"/>
        <v/>
      </c>
      <c r="M3428" s="41" t="str">
        <f t="shared" si="520"/>
        <v/>
      </c>
      <c r="N3428" s="22" t="str">
        <f t="shared" si="517"/>
        <v xml:space="preserve"> </v>
      </c>
      <c r="O3428" s="22" t="str">
        <f t="shared" si="516"/>
        <v/>
      </c>
      <c r="P3428" s="22" t="str">
        <f t="shared" si="518"/>
        <v/>
      </c>
      <c r="Q3428" s="22" t="str">
        <f t="shared" si="515"/>
        <v>D2</v>
      </c>
    </row>
    <row r="3429" spans="1:17" x14ac:dyDescent="0.25">
      <c r="A3429" s="125" t="str">
        <f t="shared" si="521"/>
        <v/>
      </c>
      <c r="B3429" s="123" t="str">
        <f t="shared" si="522"/>
        <v/>
      </c>
      <c r="C3429" s="125" t="str">
        <f t="shared" si="523"/>
        <v/>
      </c>
      <c r="D3429" s="42"/>
      <c r="E3429" s="23" t="str">
        <f>IF(D3429="","",VLOOKUP(D3429,MASTERLIST!$A:$E,3,FALSE))</f>
        <v/>
      </c>
      <c r="F3429" s="23" t="str">
        <f>IF(D3429="","",VLOOKUP(D3429,MASTERLIST!$A:$E,4,FALSE))</f>
        <v/>
      </c>
      <c r="G3429" s="23" t="str">
        <f>IF(D3429="","",VLOOKUP(D3429,MASTERLIST!$A:$E,5,FALSE))</f>
        <v/>
      </c>
      <c r="H3429" s="23" t="str">
        <f>IF(D3429="","",VLOOKUP(D3429,MASTERLIST!$A:$E,2,FALSE))</f>
        <v/>
      </c>
      <c r="I3429" s="42"/>
      <c r="J3429" s="42"/>
      <c r="K3429" s="42"/>
      <c r="L3429" s="41" t="str">
        <f t="shared" si="519"/>
        <v/>
      </c>
      <c r="M3429" s="41" t="str">
        <f t="shared" si="520"/>
        <v/>
      </c>
      <c r="N3429" s="22" t="str">
        <f t="shared" si="517"/>
        <v xml:space="preserve"> </v>
      </c>
      <c r="O3429" s="22" t="str">
        <f t="shared" si="516"/>
        <v/>
      </c>
      <c r="P3429" s="22" t="str">
        <f t="shared" si="518"/>
        <v/>
      </c>
      <c r="Q3429" s="22" t="str">
        <f t="shared" si="515"/>
        <v>D2</v>
      </c>
    </row>
    <row r="3430" spans="1:17" x14ac:dyDescent="0.25">
      <c r="A3430" s="125" t="str">
        <f t="shared" si="521"/>
        <v/>
      </c>
      <c r="B3430" s="123" t="str">
        <f t="shared" si="522"/>
        <v/>
      </c>
      <c r="C3430" s="125" t="str">
        <f t="shared" si="523"/>
        <v/>
      </c>
      <c r="D3430" s="42"/>
      <c r="E3430" s="23" t="str">
        <f>IF(D3430="","",VLOOKUP(D3430,MASTERLIST!$A:$E,3,FALSE))</f>
        <v/>
      </c>
      <c r="F3430" s="23" t="str">
        <f>IF(D3430="","",VLOOKUP(D3430,MASTERLIST!$A:$E,4,FALSE))</f>
        <v/>
      </c>
      <c r="G3430" s="23" t="str">
        <f>IF(D3430="","",VLOOKUP(D3430,MASTERLIST!$A:$E,5,FALSE))</f>
        <v/>
      </c>
      <c r="H3430" s="23" t="str">
        <f>IF(D3430="","",VLOOKUP(D3430,MASTERLIST!$A:$E,2,FALSE))</f>
        <v/>
      </c>
      <c r="I3430" s="42"/>
      <c r="J3430" s="42"/>
      <c r="K3430" s="42"/>
      <c r="L3430" s="41" t="str">
        <f t="shared" si="519"/>
        <v/>
      </c>
      <c r="M3430" s="41" t="str">
        <f t="shared" si="520"/>
        <v/>
      </c>
      <c r="N3430" s="22" t="str">
        <f t="shared" si="517"/>
        <v xml:space="preserve"> </v>
      </c>
      <c r="O3430" s="22" t="str">
        <f t="shared" si="516"/>
        <v/>
      </c>
      <c r="P3430" s="22" t="str">
        <f t="shared" si="518"/>
        <v/>
      </c>
      <c r="Q3430" s="22" t="str">
        <f t="shared" si="515"/>
        <v>D2</v>
      </c>
    </row>
    <row r="3431" spans="1:17" x14ac:dyDescent="0.25">
      <c r="A3431" s="125" t="str">
        <f t="shared" si="521"/>
        <v/>
      </c>
      <c r="B3431" s="123" t="str">
        <f t="shared" si="522"/>
        <v/>
      </c>
      <c r="C3431" s="125" t="str">
        <f t="shared" si="523"/>
        <v/>
      </c>
      <c r="D3431" s="42"/>
      <c r="E3431" s="23" t="str">
        <f>IF(D3431="","",VLOOKUP(D3431,MASTERLIST!$A:$E,3,FALSE))</f>
        <v/>
      </c>
      <c r="F3431" s="23" t="str">
        <f>IF(D3431="","",VLOOKUP(D3431,MASTERLIST!$A:$E,4,FALSE))</f>
        <v/>
      </c>
      <c r="G3431" s="23" t="str">
        <f>IF(D3431="","",VLOOKUP(D3431,MASTERLIST!$A:$E,5,FALSE))</f>
        <v/>
      </c>
      <c r="H3431" s="23" t="str">
        <f>IF(D3431="","",VLOOKUP(D3431,MASTERLIST!$A:$E,2,FALSE))</f>
        <v/>
      </c>
      <c r="I3431" s="42"/>
      <c r="J3431" s="42"/>
      <c r="K3431" s="42"/>
      <c r="L3431" s="41" t="str">
        <f t="shared" si="519"/>
        <v/>
      </c>
      <c r="M3431" s="41" t="str">
        <f t="shared" si="520"/>
        <v/>
      </c>
      <c r="N3431" s="22" t="str">
        <f t="shared" si="517"/>
        <v xml:space="preserve"> </v>
      </c>
      <c r="O3431" s="22" t="str">
        <f t="shared" si="516"/>
        <v/>
      </c>
      <c r="P3431" s="22" t="str">
        <f t="shared" si="518"/>
        <v/>
      </c>
      <c r="Q3431" s="22" t="str">
        <f t="shared" si="515"/>
        <v>D2</v>
      </c>
    </row>
    <row r="3432" spans="1:17" x14ac:dyDescent="0.25">
      <c r="A3432" s="125" t="str">
        <f t="shared" si="521"/>
        <v/>
      </c>
      <c r="B3432" s="123" t="str">
        <f t="shared" si="522"/>
        <v/>
      </c>
      <c r="C3432" s="125" t="str">
        <f t="shared" si="523"/>
        <v/>
      </c>
      <c r="D3432" s="42"/>
      <c r="E3432" s="23" t="str">
        <f>IF(D3432="","",VLOOKUP(D3432,MASTERLIST!$A:$E,3,FALSE))</f>
        <v/>
      </c>
      <c r="F3432" s="23" t="str">
        <f>IF(D3432="","",VLOOKUP(D3432,MASTERLIST!$A:$E,4,FALSE))</f>
        <v/>
      </c>
      <c r="G3432" s="23" t="str">
        <f>IF(D3432="","",VLOOKUP(D3432,MASTERLIST!$A:$E,5,FALSE))</f>
        <v/>
      </c>
      <c r="H3432" s="23" t="str">
        <f>IF(D3432="","",VLOOKUP(D3432,MASTERLIST!$A:$E,2,FALSE))</f>
        <v/>
      </c>
      <c r="I3432" s="42"/>
      <c r="J3432" s="42"/>
      <c r="K3432" s="42"/>
      <c r="L3432" s="41" t="str">
        <f t="shared" si="519"/>
        <v/>
      </c>
      <c r="M3432" s="41" t="str">
        <f t="shared" si="520"/>
        <v/>
      </c>
      <c r="N3432" s="22" t="str">
        <f t="shared" si="517"/>
        <v xml:space="preserve"> </v>
      </c>
      <c r="O3432" s="22" t="str">
        <f t="shared" si="516"/>
        <v/>
      </c>
      <c r="P3432" s="22" t="str">
        <f t="shared" si="518"/>
        <v/>
      </c>
      <c r="Q3432" s="22" t="str">
        <f t="shared" si="515"/>
        <v>D2</v>
      </c>
    </row>
    <row r="3433" spans="1:17" x14ac:dyDescent="0.25">
      <c r="A3433" s="125" t="str">
        <f t="shared" si="521"/>
        <v/>
      </c>
      <c r="B3433" s="123" t="str">
        <f t="shared" si="522"/>
        <v/>
      </c>
      <c r="C3433" s="125" t="str">
        <f t="shared" si="523"/>
        <v/>
      </c>
      <c r="D3433" s="42"/>
      <c r="E3433" s="23" t="str">
        <f>IF(D3433="","",VLOOKUP(D3433,MASTERLIST!$A:$E,3,FALSE))</f>
        <v/>
      </c>
      <c r="F3433" s="23" t="str">
        <f>IF(D3433="","",VLOOKUP(D3433,MASTERLIST!$A:$E,4,FALSE))</f>
        <v/>
      </c>
      <c r="G3433" s="23" t="str">
        <f>IF(D3433="","",VLOOKUP(D3433,MASTERLIST!$A:$E,5,FALSE))</f>
        <v/>
      </c>
      <c r="H3433" s="23" t="str">
        <f>IF(D3433="","",VLOOKUP(D3433,MASTERLIST!$A:$E,2,FALSE))</f>
        <v/>
      </c>
      <c r="I3433" s="42"/>
      <c r="J3433" s="42"/>
      <c r="K3433" s="42"/>
      <c r="L3433" s="41" t="str">
        <f t="shared" si="519"/>
        <v/>
      </c>
      <c r="M3433" s="41" t="str">
        <f t="shared" si="520"/>
        <v/>
      </c>
      <c r="N3433" s="22" t="str">
        <f t="shared" si="517"/>
        <v xml:space="preserve"> </v>
      </c>
      <c r="O3433" s="22" t="str">
        <f t="shared" si="516"/>
        <v/>
      </c>
      <c r="P3433" s="22" t="str">
        <f t="shared" si="518"/>
        <v/>
      </c>
      <c r="Q3433" s="22" t="str">
        <f t="shared" si="515"/>
        <v>D2</v>
      </c>
    </row>
    <row r="3434" spans="1:17" x14ac:dyDescent="0.25">
      <c r="A3434" s="125" t="str">
        <f t="shared" si="521"/>
        <v/>
      </c>
      <c r="B3434" s="123" t="str">
        <f t="shared" si="522"/>
        <v/>
      </c>
      <c r="C3434" s="125" t="str">
        <f t="shared" si="523"/>
        <v/>
      </c>
      <c r="D3434" s="42"/>
      <c r="E3434" s="23" t="str">
        <f>IF(D3434="","",VLOOKUP(D3434,MASTERLIST!$A:$E,3,FALSE))</f>
        <v/>
      </c>
      <c r="F3434" s="23" t="str">
        <f>IF(D3434="","",VLOOKUP(D3434,MASTERLIST!$A:$E,4,FALSE))</f>
        <v/>
      </c>
      <c r="G3434" s="23" t="str">
        <f>IF(D3434="","",VLOOKUP(D3434,MASTERLIST!$A:$E,5,FALSE))</f>
        <v/>
      </c>
      <c r="H3434" s="23" t="str">
        <f>IF(D3434="","",VLOOKUP(D3434,MASTERLIST!$A:$E,2,FALSE))</f>
        <v/>
      </c>
      <c r="I3434" s="42"/>
      <c r="J3434" s="42"/>
      <c r="K3434" s="42"/>
      <c r="L3434" s="41" t="str">
        <f t="shared" si="519"/>
        <v/>
      </c>
      <c r="M3434" s="41" t="str">
        <f t="shared" si="520"/>
        <v/>
      </c>
      <c r="N3434" s="22" t="str">
        <f t="shared" si="517"/>
        <v xml:space="preserve"> </v>
      </c>
      <c r="O3434" s="22" t="str">
        <f t="shared" si="516"/>
        <v/>
      </c>
      <c r="P3434" s="22" t="str">
        <f t="shared" si="518"/>
        <v/>
      </c>
      <c r="Q3434" s="22" t="str">
        <f t="shared" si="515"/>
        <v>D2</v>
      </c>
    </row>
    <row r="3435" spans="1:17" x14ac:dyDescent="0.25">
      <c r="A3435" s="125" t="str">
        <f t="shared" si="521"/>
        <v/>
      </c>
      <c r="B3435" s="123" t="str">
        <f t="shared" si="522"/>
        <v/>
      </c>
      <c r="C3435" s="125" t="str">
        <f t="shared" si="523"/>
        <v/>
      </c>
      <c r="D3435" s="42"/>
      <c r="E3435" s="23" t="str">
        <f>IF(D3435="","",VLOOKUP(D3435,MASTERLIST!$A:$E,3,FALSE))</f>
        <v/>
      </c>
      <c r="F3435" s="23" t="str">
        <f>IF(D3435="","",VLOOKUP(D3435,MASTERLIST!$A:$E,4,FALSE))</f>
        <v/>
      </c>
      <c r="G3435" s="23" t="str">
        <f>IF(D3435="","",VLOOKUP(D3435,MASTERLIST!$A:$E,5,FALSE))</f>
        <v/>
      </c>
      <c r="H3435" s="23" t="str">
        <f>IF(D3435="","",VLOOKUP(D3435,MASTERLIST!$A:$E,2,FALSE))</f>
        <v/>
      </c>
      <c r="I3435" s="42"/>
      <c r="J3435" s="42"/>
      <c r="K3435" s="42"/>
      <c r="L3435" s="41" t="str">
        <f t="shared" si="519"/>
        <v/>
      </c>
      <c r="M3435" s="41" t="str">
        <f t="shared" si="520"/>
        <v/>
      </c>
      <c r="N3435" s="22" t="str">
        <f t="shared" si="517"/>
        <v xml:space="preserve"> </v>
      </c>
      <c r="O3435" s="22" t="str">
        <f t="shared" si="516"/>
        <v/>
      </c>
      <c r="P3435" s="22" t="str">
        <f t="shared" si="518"/>
        <v/>
      </c>
      <c r="Q3435" s="22" t="str">
        <f t="shared" si="515"/>
        <v>D2</v>
      </c>
    </row>
    <row r="3436" spans="1:17" x14ac:dyDescent="0.25">
      <c r="A3436" s="125" t="str">
        <f t="shared" si="521"/>
        <v/>
      </c>
      <c r="B3436" s="123" t="str">
        <f t="shared" si="522"/>
        <v/>
      </c>
      <c r="C3436" s="125" t="str">
        <f t="shared" si="523"/>
        <v/>
      </c>
      <c r="D3436" s="42"/>
      <c r="E3436" s="23" t="str">
        <f>IF(D3436="","",VLOOKUP(D3436,MASTERLIST!$A:$E,3,FALSE))</f>
        <v/>
      </c>
      <c r="F3436" s="23" t="str">
        <f>IF(D3436="","",VLOOKUP(D3436,MASTERLIST!$A:$E,4,FALSE))</f>
        <v/>
      </c>
      <c r="G3436" s="23" t="str">
        <f>IF(D3436="","",VLOOKUP(D3436,MASTERLIST!$A:$E,5,FALSE))</f>
        <v/>
      </c>
      <c r="H3436" s="23" t="str">
        <f>IF(D3436="","",VLOOKUP(D3436,MASTERLIST!$A:$E,2,FALSE))</f>
        <v/>
      </c>
      <c r="I3436" s="42"/>
      <c r="J3436" s="42"/>
      <c r="K3436" s="42"/>
      <c r="L3436" s="41" t="str">
        <f t="shared" si="519"/>
        <v/>
      </c>
      <c r="M3436" s="41" t="str">
        <f t="shared" si="520"/>
        <v/>
      </c>
      <c r="N3436" s="22" t="str">
        <f t="shared" si="517"/>
        <v xml:space="preserve"> </v>
      </c>
      <c r="O3436" s="22" t="str">
        <f t="shared" si="516"/>
        <v/>
      </c>
      <c r="P3436" s="22" t="str">
        <f t="shared" si="518"/>
        <v/>
      </c>
      <c r="Q3436" s="22" t="str">
        <f t="shared" si="515"/>
        <v>D2</v>
      </c>
    </row>
    <row r="3437" spans="1:17" x14ac:dyDescent="0.25">
      <c r="A3437" s="125" t="str">
        <f t="shared" si="521"/>
        <v/>
      </c>
      <c r="B3437" s="123" t="str">
        <f t="shared" si="522"/>
        <v/>
      </c>
      <c r="C3437" s="125" t="str">
        <f t="shared" si="523"/>
        <v/>
      </c>
      <c r="D3437" s="42"/>
      <c r="E3437" s="23" t="str">
        <f>IF(D3437="","",VLOOKUP(D3437,MASTERLIST!$A:$E,3,FALSE))</f>
        <v/>
      </c>
      <c r="F3437" s="23" t="str">
        <f>IF(D3437="","",VLOOKUP(D3437,MASTERLIST!$A:$E,4,FALSE))</f>
        <v/>
      </c>
      <c r="G3437" s="23" t="str">
        <f>IF(D3437="","",VLOOKUP(D3437,MASTERLIST!$A:$E,5,FALSE))</f>
        <v/>
      </c>
      <c r="H3437" s="23" t="str">
        <f>IF(D3437="","",VLOOKUP(D3437,MASTERLIST!$A:$E,2,FALSE))</f>
        <v/>
      </c>
      <c r="I3437" s="42"/>
      <c r="J3437" s="42"/>
      <c r="K3437" s="42"/>
      <c r="L3437" s="41" t="str">
        <f t="shared" si="519"/>
        <v/>
      </c>
      <c r="M3437" s="41" t="str">
        <f t="shared" si="520"/>
        <v/>
      </c>
      <c r="N3437" s="22" t="str">
        <f t="shared" si="517"/>
        <v xml:space="preserve"> </v>
      </c>
      <c r="O3437" s="22" t="str">
        <f t="shared" si="516"/>
        <v/>
      </c>
      <c r="P3437" s="22" t="str">
        <f t="shared" si="518"/>
        <v/>
      </c>
      <c r="Q3437" s="22" t="str">
        <f t="shared" si="515"/>
        <v>D2</v>
      </c>
    </row>
    <row r="3438" spans="1:17" x14ac:dyDescent="0.25">
      <c r="A3438" s="125" t="str">
        <f t="shared" si="521"/>
        <v/>
      </c>
      <c r="B3438" s="123" t="str">
        <f t="shared" si="522"/>
        <v/>
      </c>
      <c r="C3438" s="125" t="str">
        <f t="shared" si="523"/>
        <v/>
      </c>
      <c r="D3438" s="42"/>
      <c r="E3438" s="23" t="str">
        <f>IF(D3438="","",VLOOKUP(D3438,MASTERLIST!$A:$E,3,FALSE))</f>
        <v/>
      </c>
      <c r="F3438" s="23" t="str">
        <f>IF(D3438="","",VLOOKUP(D3438,MASTERLIST!$A:$E,4,FALSE))</f>
        <v/>
      </c>
      <c r="G3438" s="23" t="str">
        <f>IF(D3438="","",VLOOKUP(D3438,MASTERLIST!$A:$E,5,FALSE))</f>
        <v/>
      </c>
      <c r="H3438" s="23" t="str">
        <f>IF(D3438="","",VLOOKUP(D3438,MASTERLIST!$A:$E,2,FALSE))</f>
        <v/>
      </c>
      <c r="I3438" s="42"/>
      <c r="J3438" s="42"/>
      <c r="K3438" s="42"/>
      <c r="L3438" s="41" t="str">
        <f t="shared" si="519"/>
        <v/>
      </c>
      <c r="M3438" s="41" t="str">
        <f t="shared" si="520"/>
        <v/>
      </c>
      <c r="N3438" s="22" t="str">
        <f t="shared" si="517"/>
        <v xml:space="preserve"> </v>
      </c>
      <c r="O3438" s="22" t="str">
        <f t="shared" si="516"/>
        <v/>
      </c>
      <c r="P3438" s="22" t="str">
        <f t="shared" si="518"/>
        <v/>
      </c>
      <c r="Q3438" s="22" t="str">
        <f t="shared" si="515"/>
        <v>D2</v>
      </c>
    </row>
    <row r="3439" spans="1:17" x14ac:dyDescent="0.25">
      <c r="A3439" s="125" t="str">
        <f t="shared" si="521"/>
        <v/>
      </c>
      <c r="B3439" s="123" t="str">
        <f t="shared" si="522"/>
        <v/>
      </c>
      <c r="C3439" s="125" t="str">
        <f t="shared" si="523"/>
        <v/>
      </c>
      <c r="D3439" s="42"/>
      <c r="E3439" s="23" t="str">
        <f>IF(D3439="","",VLOOKUP(D3439,MASTERLIST!$A:$E,3,FALSE))</f>
        <v/>
      </c>
      <c r="F3439" s="23" t="str">
        <f>IF(D3439="","",VLOOKUP(D3439,MASTERLIST!$A:$E,4,FALSE))</f>
        <v/>
      </c>
      <c r="G3439" s="23" t="str">
        <f>IF(D3439="","",VLOOKUP(D3439,MASTERLIST!$A:$E,5,FALSE))</f>
        <v/>
      </c>
      <c r="H3439" s="23" t="str">
        <f>IF(D3439="","",VLOOKUP(D3439,MASTERLIST!$A:$E,2,FALSE))</f>
        <v/>
      </c>
      <c r="I3439" s="42"/>
      <c r="J3439" s="42"/>
      <c r="K3439" s="42"/>
      <c r="L3439" s="41" t="str">
        <f t="shared" si="519"/>
        <v/>
      </c>
      <c r="M3439" s="41" t="str">
        <f t="shared" si="520"/>
        <v/>
      </c>
      <c r="N3439" s="22" t="str">
        <f t="shared" si="517"/>
        <v xml:space="preserve"> </v>
      </c>
      <c r="O3439" s="22" t="str">
        <f t="shared" si="516"/>
        <v/>
      </c>
      <c r="P3439" s="22" t="str">
        <f t="shared" si="518"/>
        <v/>
      </c>
      <c r="Q3439" s="22" t="str">
        <f t="shared" si="515"/>
        <v>D2</v>
      </c>
    </row>
    <row r="3440" spans="1:17" x14ac:dyDescent="0.25">
      <c r="A3440" s="125" t="str">
        <f t="shared" si="521"/>
        <v/>
      </c>
      <c r="B3440" s="123" t="str">
        <f t="shared" si="522"/>
        <v/>
      </c>
      <c r="C3440" s="125" t="str">
        <f t="shared" si="523"/>
        <v/>
      </c>
      <c r="D3440" s="42"/>
      <c r="E3440" s="23" t="str">
        <f>IF(D3440="","",VLOOKUP(D3440,MASTERLIST!$A:$E,3,FALSE))</f>
        <v/>
      </c>
      <c r="F3440" s="23" t="str">
        <f>IF(D3440="","",VLOOKUP(D3440,MASTERLIST!$A:$E,4,FALSE))</f>
        <v/>
      </c>
      <c r="G3440" s="23" t="str">
        <f>IF(D3440="","",VLOOKUP(D3440,MASTERLIST!$A:$E,5,FALSE))</f>
        <v/>
      </c>
      <c r="H3440" s="23" t="str">
        <f>IF(D3440="","",VLOOKUP(D3440,MASTERLIST!$A:$E,2,FALSE))</f>
        <v/>
      </c>
      <c r="I3440" s="42"/>
      <c r="J3440" s="42"/>
      <c r="K3440" s="42"/>
      <c r="L3440" s="41" t="str">
        <f t="shared" si="519"/>
        <v/>
      </c>
      <c r="M3440" s="41" t="str">
        <f t="shared" si="520"/>
        <v/>
      </c>
      <c r="N3440" s="22" t="str">
        <f t="shared" si="517"/>
        <v xml:space="preserve"> </v>
      </c>
      <c r="O3440" s="22" t="str">
        <f t="shared" si="516"/>
        <v/>
      </c>
      <c r="P3440" s="22" t="str">
        <f t="shared" si="518"/>
        <v/>
      </c>
      <c r="Q3440" s="22" t="str">
        <f t="shared" si="515"/>
        <v>D2</v>
      </c>
    </row>
    <row r="3441" spans="1:17" x14ac:dyDescent="0.25">
      <c r="A3441" s="125" t="str">
        <f t="shared" si="521"/>
        <v/>
      </c>
      <c r="B3441" s="123" t="str">
        <f t="shared" si="522"/>
        <v/>
      </c>
      <c r="C3441" s="125" t="str">
        <f t="shared" si="523"/>
        <v/>
      </c>
      <c r="D3441" s="42"/>
      <c r="E3441" s="23" t="str">
        <f>IF(D3441="","",VLOOKUP(D3441,MASTERLIST!$A:$E,3,FALSE))</f>
        <v/>
      </c>
      <c r="F3441" s="23" t="str">
        <f>IF(D3441="","",VLOOKUP(D3441,MASTERLIST!$A:$E,4,FALSE))</f>
        <v/>
      </c>
      <c r="G3441" s="23" t="str">
        <f>IF(D3441="","",VLOOKUP(D3441,MASTERLIST!$A:$E,5,FALSE))</f>
        <v/>
      </c>
      <c r="H3441" s="23" t="str">
        <f>IF(D3441="","",VLOOKUP(D3441,MASTERLIST!$A:$E,2,FALSE))</f>
        <v/>
      </c>
      <c r="I3441" s="42"/>
      <c r="J3441" s="42"/>
      <c r="K3441" s="42"/>
      <c r="L3441" s="41" t="str">
        <f t="shared" si="519"/>
        <v/>
      </c>
      <c r="M3441" s="41" t="str">
        <f t="shared" si="520"/>
        <v/>
      </c>
      <c r="N3441" s="22" t="str">
        <f t="shared" si="517"/>
        <v xml:space="preserve"> </v>
      </c>
      <c r="O3441" s="22" t="str">
        <f t="shared" si="516"/>
        <v/>
      </c>
      <c r="P3441" s="22" t="str">
        <f t="shared" si="518"/>
        <v/>
      </c>
      <c r="Q3441" s="22" t="str">
        <f t="shared" si="515"/>
        <v>D2</v>
      </c>
    </row>
    <row r="3442" spans="1:17" x14ac:dyDescent="0.25">
      <c r="A3442" s="125" t="str">
        <f t="shared" si="521"/>
        <v/>
      </c>
      <c r="B3442" s="123" t="str">
        <f t="shared" si="522"/>
        <v/>
      </c>
      <c r="C3442" s="125" t="str">
        <f t="shared" si="523"/>
        <v/>
      </c>
      <c r="D3442" s="42"/>
      <c r="E3442" s="23" t="str">
        <f>IF(D3442="","",VLOOKUP(D3442,MASTERLIST!$A:$E,3,FALSE))</f>
        <v/>
      </c>
      <c r="F3442" s="23" t="str">
        <f>IF(D3442="","",VLOOKUP(D3442,MASTERLIST!$A:$E,4,FALSE))</f>
        <v/>
      </c>
      <c r="G3442" s="23" t="str">
        <f>IF(D3442="","",VLOOKUP(D3442,MASTERLIST!$A:$E,5,FALSE))</f>
        <v/>
      </c>
      <c r="H3442" s="23" t="str">
        <f>IF(D3442="","",VLOOKUP(D3442,MASTERLIST!$A:$E,2,FALSE))</f>
        <v/>
      </c>
      <c r="I3442" s="42"/>
      <c r="J3442" s="42"/>
      <c r="K3442" s="42"/>
      <c r="L3442" s="41" t="str">
        <f t="shared" si="519"/>
        <v/>
      </c>
      <c r="M3442" s="41" t="str">
        <f t="shared" si="520"/>
        <v/>
      </c>
      <c r="N3442" s="22" t="str">
        <f t="shared" si="517"/>
        <v xml:space="preserve"> </v>
      </c>
      <c r="O3442" s="22" t="str">
        <f t="shared" si="516"/>
        <v/>
      </c>
      <c r="P3442" s="22" t="str">
        <f t="shared" si="518"/>
        <v/>
      </c>
      <c r="Q3442" s="22" t="str">
        <f t="shared" si="515"/>
        <v>D2</v>
      </c>
    </row>
    <row r="3443" spans="1:17" x14ac:dyDescent="0.25">
      <c r="A3443" s="125" t="str">
        <f t="shared" si="521"/>
        <v/>
      </c>
      <c r="B3443" s="123" t="str">
        <f t="shared" si="522"/>
        <v/>
      </c>
      <c r="C3443" s="125" t="str">
        <f t="shared" si="523"/>
        <v/>
      </c>
      <c r="D3443" s="42"/>
      <c r="E3443" s="23" t="str">
        <f>IF(D3443="","",VLOOKUP(D3443,MASTERLIST!$A:$E,3,FALSE))</f>
        <v/>
      </c>
      <c r="F3443" s="23" t="str">
        <f>IF(D3443="","",VLOOKUP(D3443,MASTERLIST!$A:$E,4,FALSE))</f>
        <v/>
      </c>
      <c r="G3443" s="23" t="str">
        <f>IF(D3443="","",VLOOKUP(D3443,MASTERLIST!$A:$E,5,FALSE))</f>
        <v/>
      </c>
      <c r="H3443" s="23" t="str">
        <f>IF(D3443="","",VLOOKUP(D3443,MASTERLIST!$A:$E,2,FALSE))</f>
        <v/>
      </c>
      <c r="I3443" s="42"/>
      <c r="J3443" s="42"/>
      <c r="K3443" s="42"/>
      <c r="L3443" s="41" t="str">
        <f t="shared" si="519"/>
        <v/>
      </c>
      <c r="M3443" s="41" t="str">
        <f t="shared" si="520"/>
        <v/>
      </c>
      <c r="N3443" s="22" t="str">
        <f t="shared" si="517"/>
        <v xml:space="preserve"> </v>
      </c>
      <c r="O3443" s="22" t="str">
        <f t="shared" si="516"/>
        <v/>
      </c>
      <c r="P3443" s="22" t="str">
        <f t="shared" si="518"/>
        <v/>
      </c>
      <c r="Q3443" s="22" t="str">
        <f t="shared" si="515"/>
        <v>D2</v>
      </c>
    </row>
    <row r="3444" spans="1:17" x14ac:dyDescent="0.25">
      <c r="A3444" s="125" t="str">
        <f t="shared" si="521"/>
        <v/>
      </c>
      <c r="B3444" s="123" t="str">
        <f t="shared" si="522"/>
        <v/>
      </c>
      <c r="C3444" s="125" t="str">
        <f t="shared" si="523"/>
        <v/>
      </c>
      <c r="D3444" s="42"/>
      <c r="E3444" s="23" t="str">
        <f>IF(D3444="","",VLOOKUP(D3444,MASTERLIST!$A:$E,3,FALSE))</f>
        <v/>
      </c>
      <c r="F3444" s="23" t="str">
        <f>IF(D3444="","",VLOOKUP(D3444,MASTERLIST!$A:$E,4,FALSE))</f>
        <v/>
      </c>
      <c r="G3444" s="23" t="str">
        <f>IF(D3444="","",VLOOKUP(D3444,MASTERLIST!$A:$E,5,FALSE))</f>
        <v/>
      </c>
      <c r="H3444" s="23" t="str">
        <f>IF(D3444="","",VLOOKUP(D3444,MASTERLIST!$A:$E,2,FALSE))</f>
        <v/>
      </c>
      <c r="I3444" s="42"/>
      <c r="J3444" s="42"/>
      <c r="K3444" s="42"/>
      <c r="L3444" s="41" t="str">
        <f t="shared" si="519"/>
        <v/>
      </c>
      <c r="M3444" s="41" t="str">
        <f t="shared" si="520"/>
        <v/>
      </c>
      <c r="N3444" s="22" t="str">
        <f t="shared" si="517"/>
        <v xml:space="preserve"> </v>
      </c>
      <c r="O3444" s="22" t="str">
        <f t="shared" si="516"/>
        <v/>
      </c>
      <c r="P3444" s="22" t="str">
        <f t="shared" si="518"/>
        <v/>
      </c>
      <c r="Q3444" s="22" t="str">
        <f t="shared" si="515"/>
        <v>D2</v>
      </c>
    </row>
    <row r="3445" spans="1:17" x14ac:dyDescent="0.25">
      <c r="A3445" s="125" t="str">
        <f t="shared" si="521"/>
        <v/>
      </c>
      <c r="B3445" s="123" t="str">
        <f t="shared" si="522"/>
        <v/>
      </c>
      <c r="C3445" s="125" t="str">
        <f t="shared" si="523"/>
        <v/>
      </c>
      <c r="D3445" s="42"/>
      <c r="E3445" s="23" t="str">
        <f>IF(D3445="","",VLOOKUP(D3445,MASTERLIST!$A:$E,3,FALSE))</f>
        <v/>
      </c>
      <c r="F3445" s="23" t="str">
        <f>IF(D3445="","",VLOOKUP(D3445,MASTERLIST!$A:$E,4,FALSE))</f>
        <v/>
      </c>
      <c r="G3445" s="23" t="str">
        <f>IF(D3445="","",VLOOKUP(D3445,MASTERLIST!$A:$E,5,FALSE))</f>
        <v/>
      </c>
      <c r="H3445" s="23" t="str">
        <f>IF(D3445="","",VLOOKUP(D3445,MASTERLIST!$A:$E,2,FALSE))</f>
        <v/>
      </c>
      <c r="I3445" s="42"/>
      <c r="J3445" s="42"/>
      <c r="K3445" s="42"/>
      <c r="L3445" s="41" t="str">
        <f t="shared" si="519"/>
        <v/>
      </c>
      <c r="M3445" s="41" t="str">
        <f t="shared" si="520"/>
        <v/>
      </c>
      <c r="N3445" s="22" t="str">
        <f t="shared" si="517"/>
        <v xml:space="preserve"> </v>
      </c>
      <c r="O3445" s="22" t="str">
        <f t="shared" si="516"/>
        <v/>
      </c>
      <c r="P3445" s="22" t="str">
        <f t="shared" si="518"/>
        <v/>
      </c>
      <c r="Q3445" s="22" t="str">
        <f t="shared" si="515"/>
        <v>D2</v>
      </c>
    </row>
    <row r="3446" spans="1:17" x14ac:dyDescent="0.25">
      <c r="A3446" s="125" t="str">
        <f t="shared" si="521"/>
        <v/>
      </c>
      <c r="B3446" s="123" t="str">
        <f t="shared" si="522"/>
        <v/>
      </c>
      <c r="C3446" s="125" t="str">
        <f t="shared" si="523"/>
        <v/>
      </c>
      <c r="D3446" s="42"/>
      <c r="E3446" s="23" t="str">
        <f>IF(D3446="","",VLOOKUP(D3446,MASTERLIST!$A:$E,3,FALSE))</f>
        <v/>
      </c>
      <c r="F3446" s="23" t="str">
        <f>IF(D3446="","",VLOOKUP(D3446,MASTERLIST!$A:$E,4,FALSE))</f>
        <v/>
      </c>
      <c r="G3446" s="23" t="str">
        <f>IF(D3446="","",VLOOKUP(D3446,MASTERLIST!$A:$E,5,FALSE))</f>
        <v/>
      </c>
      <c r="H3446" s="23" t="str">
        <f>IF(D3446="","",VLOOKUP(D3446,MASTERLIST!$A:$E,2,FALSE))</f>
        <v/>
      </c>
      <c r="I3446" s="42"/>
      <c r="J3446" s="42"/>
      <c r="K3446" s="42"/>
      <c r="L3446" s="41" t="str">
        <f t="shared" si="519"/>
        <v/>
      </c>
      <c r="M3446" s="41" t="str">
        <f t="shared" si="520"/>
        <v/>
      </c>
      <c r="N3446" s="22" t="str">
        <f t="shared" si="517"/>
        <v xml:space="preserve"> </v>
      </c>
      <c r="O3446" s="22" t="str">
        <f t="shared" si="516"/>
        <v/>
      </c>
      <c r="P3446" s="22" t="str">
        <f t="shared" si="518"/>
        <v/>
      </c>
      <c r="Q3446" s="22" t="str">
        <f t="shared" si="515"/>
        <v>D2</v>
      </c>
    </row>
    <row r="3447" spans="1:17" x14ac:dyDescent="0.25">
      <c r="A3447" s="125" t="str">
        <f t="shared" si="521"/>
        <v/>
      </c>
      <c r="B3447" s="123" t="str">
        <f t="shared" si="522"/>
        <v/>
      </c>
      <c r="C3447" s="125" t="str">
        <f t="shared" si="523"/>
        <v/>
      </c>
      <c r="D3447" s="42"/>
      <c r="E3447" s="23" t="str">
        <f>IF(D3447="","",VLOOKUP(D3447,MASTERLIST!$A:$E,3,FALSE))</f>
        <v/>
      </c>
      <c r="F3447" s="23" t="str">
        <f>IF(D3447="","",VLOOKUP(D3447,MASTERLIST!$A:$E,4,FALSE))</f>
        <v/>
      </c>
      <c r="G3447" s="23" t="str">
        <f>IF(D3447="","",VLOOKUP(D3447,MASTERLIST!$A:$E,5,FALSE))</f>
        <v/>
      </c>
      <c r="H3447" s="23" t="str">
        <f>IF(D3447="","",VLOOKUP(D3447,MASTERLIST!$A:$E,2,FALSE))</f>
        <v/>
      </c>
      <c r="I3447" s="42"/>
      <c r="J3447" s="42"/>
      <c r="K3447" s="42"/>
      <c r="L3447" s="41" t="str">
        <f t="shared" si="519"/>
        <v/>
      </c>
      <c r="M3447" s="41" t="str">
        <f t="shared" si="520"/>
        <v/>
      </c>
      <c r="N3447" s="22" t="str">
        <f t="shared" si="517"/>
        <v xml:space="preserve"> </v>
      </c>
      <c r="O3447" s="22" t="str">
        <f t="shared" si="516"/>
        <v/>
      </c>
      <c r="P3447" s="22" t="str">
        <f t="shared" si="518"/>
        <v/>
      </c>
      <c r="Q3447" s="22" t="str">
        <f t="shared" si="515"/>
        <v>D2</v>
      </c>
    </row>
    <row r="3448" spans="1:17" x14ac:dyDescent="0.25">
      <c r="A3448" s="125" t="str">
        <f t="shared" si="521"/>
        <v/>
      </c>
      <c r="B3448" s="123" t="str">
        <f t="shared" si="522"/>
        <v/>
      </c>
      <c r="C3448" s="125" t="str">
        <f t="shared" si="523"/>
        <v/>
      </c>
      <c r="D3448" s="42"/>
      <c r="E3448" s="23" t="str">
        <f>IF(D3448="","",VLOOKUP(D3448,MASTERLIST!$A:$E,3,FALSE))</f>
        <v/>
      </c>
      <c r="F3448" s="23" t="str">
        <f>IF(D3448="","",VLOOKUP(D3448,MASTERLIST!$A:$E,4,FALSE))</f>
        <v/>
      </c>
      <c r="G3448" s="23" t="str">
        <f>IF(D3448="","",VLOOKUP(D3448,MASTERLIST!$A:$E,5,FALSE))</f>
        <v/>
      </c>
      <c r="H3448" s="23" t="str">
        <f>IF(D3448="","",VLOOKUP(D3448,MASTERLIST!$A:$E,2,FALSE))</f>
        <v/>
      </c>
      <c r="I3448" s="42"/>
      <c r="J3448" s="42"/>
      <c r="K3448" s="42"/>
      <c r="L3448" s="41" t="str">
        <f t="shared" si="519"/>
        <v/>
      </c>
      <c r="M3448" s="41" t="str">
        <f t="shared" si="520"/>
        <v/>
      </c>
      <c r="N3448" s="22" t="str">
        <f t="shared" si="517"/>
        <v xml:space="preserve"> </v>
      </c>
      <c r="O3448" s="22" t="str">
        <f t="shared" si="516"/>
        <v/>
      </c>
      <c r="P3448" s="22" t="str">
        <f t="shared" si="518"/>
        <v/>
      </c>
      <c r="Q3448" s="22" t="str">
        <f t="shared" si="515"/>
        <v>D2</v>
      </c>
    </row>
    <row r="3449" spans="1:17" x14ac:dyDescent="0.25">
      <c r="A3449" s="125" t="str">
        <f t="shared" si="521"/>
        <v/>
      </c>
      <c r="B3449" s="123" t="str">
        <f t="shared" si="522"/>
        <v/>
      </c>
      <c r="C3449" s="125" t="str">
        <f t="shared" si="523"/>
        <v/>
      </c>
      <c r="D3449" s="42"/>
      <c r="E3449" s="23" t="str">
        <f>IF(D3449="","",VLOOKUP(D3449,MASTERLIST!$A:$E,3,FALSE))</f>
        <v/>
      </c>
      <c r="F3449" s="23" t="str">
        <f>IF(D3449="","",VLOOKUP(D3449,MASTERLIST!$A:$E,4,FALSE))</f>
        <v/>
      </c>
      <c r="G3449" s="23" t="str">
        <f>IF(D3449="","",VLOOKUP(D3449,MASTERLIST!$A:$E,5,FALSE))</f>
        <v/>
      </c>
      <c r="H3449" s="23" t="str">
        <f>IF(D3449="","",VLOOKUP(D3449,MASTERLIST!$A:$E,2,FALSE))</f>
        <v/>
      </c>
      <c r="I3449" s="42"/>
      <c r="J3449" s="42"/>
      <c r="K3449" s="42"/>
      <c r="L3449" s="41" t="str">
        <f t="shared" si="519"/>
        <v/>
      </c>
      <c r="M3449" s="41" t="str">
        <f t="shared" si="520"/>
        <v/>
      </c>
      <c r="N3449" s="22" t="str">
        <f t="shared" si="517"/>
        <v xml:space="preserve"> </v>
      </c>
      <c r="O3449" s="22" t="str">
        <f t="shared" si="516"/>
        <v/>
      </c>
      <c r="P3449" s="22" t="str">
        <f t="shared" si="518"/>
        <v/>
      </c>
      <c r="Q3449" s="22" t="str">
        <f t="shared" si="515"/>
        <v>D2</v>
      </c>
    </row>
    <row r="3450" spans="1:17" x14ac:dyDescent="0.25">
      <c r="A3450" s="125" t="str">
        <f t="shared" si="521"/>
        <v/>
      </c>
      <c r="B3450" s="123" t="str">
        <f t="shared" si="522"/>
        <v/>
      </c>
      <c r="C3450" s="125" t="str">
        <f t="shared" si="523"/>
        <v/>
      </c>
      <c r="D3450" s="42"/>
      <c r="E3450" s="23" t="str">
        <f>IF(D3450="","",VLOOKUP(D3450,MASTERLIST!$A:$E,3,FALSE))</f>
        <v/>
      </c>
      <c r="F3450" s="23" t="str">
        <f>IF(D3450="","",VLOOKUP(D3450,MASTERLIST!$A:$E,4,FALSE))</f>
        <v/>
      </c>
      <c r="G3450" s="23" t="str">
        <f>IF(D3450="","",VLOOKUP(D3450,MASTERLIST!$A:$E,5,FALSE))</f>
        <v/>
      </c>
      <c r="H3450" s="23" t="str">
        <f>IF(D3450="","",VLOOKUP(D3450,MASTERLIST!$A:$E,2,FALSE))</f>
        <v/>
      </c>
      <c r="I3450" s="42"/>
      <c r="J3450" s="42"/>
      <c r="K3450" s="42"/>
      <c r="L3450" s="41" t="str">
        <f t="shared" si="519"/>
        <v/>
      </c>
      <c r="M3450" s="41" t="str">
        <f t="shared" si="520"/>
        <v/>
      </c>
      <c r="N3450" s="22" t="str">
        <f t="shared" si="517"/>
        <v xml:space="preserve"> </v>
      </c>
      <c r="O3450" s="22" t="str">
        <f t="shared" si="516"/>
        <v/>
      </c>
      <c r="P3450" s="22" t="str">
        <f t="shared" si="518"/>
        <v/>
      </c>
      <c r="Q3450" s="22" t="str">
        <f t="shared" si="515"/>
        <v>D2</v>
      </c>
    </row>
    <row r="3451" spans="1:17" x14ac:dyDescent="0.25">
      <c r="A3451" s="125" t="str">
        <f t="shared" si="521"/>
        <v/>
      </c>
      <c r="B3451" s="123" t="str">
        <f t="shared" si="522"/>
        <v/>
      </c>
      <c r="C3451" s="125" t="str">
        <f t="shared" si="523"/>
        <v/>
      </c>
      <c r="D3451" s="42"/>
      <c r="E3451" s="23" t="str">
        <f>IF(D3451="","",VLOOKUP(D3451,MASTERLIST!$A:$E,3,FALSE))</f>
        <v/>
      </c>
      <c r="F3451" s="23" t="str">
        <f>IF(D3451="","",VLOOKUP(D3451,MASTERLIST!$A:$E,4,FALSE))</f>
        <v/>
      </c>
      <c r="G3451" s="23" t="str">
        <f>IF(D3451="","",VLOOKUP(D3451,MASTERLIST!$A:$E,5,FALSE))</f>
        <v/>
      </c>
      <c r="H3451" s="23" t="str">
        <f>IF(D3451="","",VLOOKUP(D3451,MASTERLIST!$A:$E,2,FALSE))</f>
        <v/>
      </c>
      <c r="I3451" s="42"/>
      <c r="J3451" s="42"/>
      <c r="K3451" s="42"/>
      <c r="L3451" s="41" t="str">
        <f t="shared" si="519"/>
        <v/>
      </c>
      <c r="M3451" s="41" t="str">
        <f t="shared" si="520"/>
        <v/>
      </c>
      <c r="N3451" s="22" t="str">
        <f t="shared" si="517"/>
        <v xml:space="preserve"> </v>
      </c>
      <c r="O3451" s="22" t="str">
        <f t="shared" si="516"/>
        <v/>
      </c>
      <c r="P3451" s="22" t="str">
        <f t="shared" si="518"/>
        <v/>
      </c>
      <c r="Q3451" s="22" t="str">
        <f t="shared" si="515"/>
        <v>D2</v>
      </c>
    </row>
    <row r="3452" spans="1:17" x14ac:dyDescent="0.25">
      <c r="A3452" s="125" t="str">
        <f t="shared" si="521"/>
        <v/>
      </c>
      <c r="B3452" s="123" t="str">
        <f t="shared" si="522"/>
        <v/>
      </c>
      <c r="C3452" s="125" t="str">
        <f t="shared" si="523"/>
        <v/>
      </c>
      <c r="D3452" s="42"/>
      <c r="E3452" s="23" t="str">
        <f>IF(D3452="","",VLOOKUP(D3452,MASTERLIST!$A:$E,3,FALSE))</f>
        <v/>
      </c>
      <c r="F3452" s="23" t="str">
        <f>IF(D3452="","",VLOOKUP(D3452,MASTERLIST!$A:$E,4,FALSE))</f>
        <v/>
      </c>
      <c r="G3452" s="23" t="str">
        <f>IF(D3452="","",VLOOKUP(D3452,MASTERLIST!$A:$E,5,FALSE))</f>
        <v/>
      </c>
      <c r="H3452" s="23" t="str">
        <f>IF(D3452="","",VLOOKUP(D3452,MASTERLIST!$A:$E,2,FALSE))</f>
        <v/>
      </c>
      <c r="I3452" s="42"/>
      <c r="J3452" s="42"/>
      <c r="K3452" s="42"/>
      <c r="L3452" s="41" t="str">
        <f t="shared" si="519"/>
        <v/>
      </c>
      <c r="M3452" s="41" t="str">
        <f t="shared" si="520"/>
        <v/>
      </c>
      <c r="N3452" s="22" t="str">
        <f t="shared" si="517"/>
        <v xml:space="preserve"> </v>
      </c>
      <c r="O3452" s="22" t="str">
        <f t="shared" si="516"/>
        <v/>
      </c>
      <c r="P3452" s="22" t="str">
        <f t="shared" si="518"/>
        <v/>
      </c>
      <c r="Q3452" s="22" t="str">
        <f t="shared" si="515"/>
        <v>D2</v>
      </c>
    </row>
    <row r="3453" spans="1:17" x14ac:dyDescent="0.25">
      <c r="A3453" s="125" t="str">
        <f t="shared" si="521"/>
        <v/>
      </c>
      <c r="B3453" s="123" t="str">
        <f t="shared" si="522"/>
        <v/>
      </c>
      <c r="C3453" s="125" t="str">
        <f t="shared" si="523"/>
        <v/>
      </c>
      <c r="D3453" s="42"/>
      <c r="E3453" s="23" t="str">
        <f>IF(D3453="","",VLOOKUP(D3453,MASTERLIST!$A:$E,3,FALSE))</f>
        <v/>
      </c>
      <c r="F3453" s="23" t="str">
        <f>IF(D3453="","",VLOOKUP(D3453,MASTERLIST!$A:$E,4,FALSE))</f>
        <v/>
      </c>
      <c r="G3453" s="23" t="str">
        <f>IF(D3453="","",VLOOKUP(D3453,MASTERLIST!$A:$E,5,FALSE))</f>
        <v/>
      </c>
      <c r="H3453" s="23" t="str">
        <f>IF(D3453="","",VLOOKUP(D3453,MASTERLIST!$A:$E,2,FALSE))</f>
        <v/>
      </c>
      <c r="I3453" s="42"/>
      <c r="J3453" s="42"/>
      <c r="K3453" s="42"/>
      <c r="L3453" s="41" t="str">
        <f t="shared" si="519"/>
        <v/>
      </c>
      <c r="M3453" s="41" t="str">
        <f t="shared" si="520"/>
        <v/>
      </c>
      <c r="N3453" s="22" t="str">
        <f t="shared" si="517"/>
        <v xml:space="preserve"> </v>
      </c>
      <c r="O3453" s="22" t="str">
        <f t="shared" si="516"/>
        <v/>
      </c>
      <c r="P3453" s="22" t="str">
        <f t="shared" si="518"/>
        <v/>
      </c>
      <c r="Q3453" s="22" t="str">
        <f t="shared" si="515"/>
        <v>D2</v>
      </c>
    </row>
    <row r="3454" spans="1:17" x14ac:dyDescent="0.25">
      <c r="A3454" s="125" t="str">
        <f t="shared" si="521"/>
        <v/>
      </c>
      <c r="B3454" s="123" t="str">
        <f t="shared" si="522"/>
        <v/>
      </c>
      <c r="C3454" s="125" t="str">
        <f t="shared" si="523"/>
        <v/>
      </c>
      <c r="D3454" s="42"/>
      <c r="E3454" s="23" t="str">
        <f>IF(D3454="","",VLOOKUP(D3454,MASTERLIST!$A:$E,3,FALSE))</f>
        <v/>
      </c>
      <c r="F3454" s="23" t="str">
        <f>IF(D3454="","",VLOOKUP(D3454,MASTERLIST!$A:$E,4,FALSE))</f>
        <v/>
      </c>
      <c r="G3454" s="23" t="str">
        <f>IF(D3454="","",VLOOKUP(D3454,MASTERLIST!$A:$E,5,FALSE))</f>
        <v/>
      </c>
      <c r="H3454" s="23" t="str">
        <f>IF(D3454="","",VLOOKUP(D3454,MASTERLIST!$A:$E,2,FALSE))</f>
        <v/>
      </c>
      <c r="I3454" s="42"/>
      <c r="J3454" s="42"/>
      <c r="K3454" s="42"/>
      <c r="L3454" s="41" t="str">
        <f t="shared" si="519"/>
        <v/>
      </c>
      <c r="M3454" s="41" t="str">
        <f t="shared" si="520"/>
        <v/>
      </c>
      <c r="N3454" s="22" t="str">
        <f t="shared" si="517"/>
        <v xml:space="preserve"> </v>
      </c>
      <c r="O3454" s="22" t="str">
        <f t="shared" si="516"/>
        <v/>
      </c>
      <c r="P3454" s="22" t="str">
        <f t="shared" si="518"/>
        <v/>
      </c>
      <c r="Q3454" s="22" t="str">
        <f t="shared" si="515"/>
        <v>D2</v>
      </c>
    </row>
    <row r="3455" spans="1:17" x14ac:dyDescent="0.25">
      <c r="A3455" s="125" t="str">
        <f t="shared" si="521"/>
        <v/>
      </c>
      <c r="B3455" s="123" t="str">
        <f t="shared" si="522"/>
        <v/>
      </c>
      <c r="C3455" s="125" t="str">
        <f t="shared" si="523"/>
        <v/>
      </c>
      <c r="D3455" s="42"/>
      <c r="E3455" s="23" t="str">
        <f>IF(D3455="","",VLOOKUP(D3455,MASTERLIST!$A:$E,3,FALSE))</f>
        <v/>
      </c>
      <c r="F3455" s="23" t="str">
        <f>IF(D3455="","",VLOOKUP(D3455,MASTERLIST!$A:$E,4,FALSE))</f>
        <v/>
      </c>
      <c r="G3455" s="23" t="str">
        <f>IF(D3455="","",VLOOKUP(D3455,MASTERLIST!$A:$E,5,FALSE))</f>
        <v/>
      </c>
      <c r="H3455" s="23" t="str">
        <f>IF(D3455="","",VLOOKUP(D3455,MASTERLIST!$A:$E,2,FALSE))</f>
        <v/>
      </c>
      <c r="I3455" s="42"/>
      <c r="J3455" s="42"/>
      <c r="K3455" s="42"/>
      <c r="L3455" s="41" t="str">
        <f t="shared" si="519"/>
        <v/>
      </c>
      <c r="M3455" s="41" t="str">
        <f t="shared" si="520"/>
        <v/>
      </c>
      <c r="N3455" s="22" t="str">
        <f t="shared" si="517"/>
        <v xml:space="preserve"> </v>
      </c>
      <c r="O3455" s="22" t="str">
        <f t="shared" si="516"/>
        <v/>
      </c>
      <c r="P3455" s="22" t="str">
        <f t="shared" si="518"/>
        <v/>
      </c>
      <c r="Q3455" s="22" t="str">
        <f t="shared" si="515"/>
        <v>D2</v>
      </c>
    </row>
    <row r="3456" spans="1:17" x14ac:dyDescent="0.25">
      <c r="A3456" s="125" t="str">
        <f t="shared" si="521"/>
        <v/>
      </c>
      <c r="B3456" s="123" t="str">
        <f t="shared" si="522"/>
        <v/>
      </c>
      <c r="C3456" s="125" t="str">
        <f t="shared" si="523"/>
        <v/>
      </c>
      <c r="D3456" s="42"/>
      <c r="E3456" s="23" t="str">
        <f>IF(D3456="","",VLOOKUP(D3456,MASTERLIST!$A:$E,3,FALSE))</f>
        <v/>
      </c>
      <c r="F3456" s="23" t="str">
        <f>IF(D3456="","",VLOOKUP(D3456,MASTERLIST!$A:$E,4,FALSE))</f>
        <v/>
      </c>
      <c r="G3456" s="23" t="str">
        <f>IF(D3456="","",VLOOKUP(D3456,MASTERLIST!$A:$E,5,FALSE))</f>
        <v/>
      </c>
      <c r="H3456" s="23" t="str">
        <f>IF(D3456="","",VLOOKUP(D3456,MASTERLIST!$A:$E,2,FALSE))</f>
        <v/>
      </c>
      <c r="I3456" s="42"/>
      <c r="J3456" s="42"/>
      <c r="K3456" s="42"/>
      <c r="L3456" s="41" t="str">
        <f t="shared" si="519"/>
        <v/>
      </c>
      <c r="M3456" s="41" t="str">
        <f t="shared" si="520"/>
        <v/>
      </c>
      <c r="N3456" s="22" t="str">
        <f t="shared" si="517"/>
        <v xml:space="preserve"> </v>
      </c>
      <c r="O3456" s="22" t="str">
        <f t="shared" si="516"/>
        <v/>
      </c>
      <c r="P3456" s="22" t="str">
        <f t="shared" si="518"/>
        <v/>
      </c>
      <c r="Q3456" s="22" t="str">
        <f t="shared" si="515"/>
        <v>D2</v>
      </c>
    </row>
    <row r="3457" spans="1:17" x14ac:dyDescent="0.25">
      <c r="A3457" s="125" t="str">
        <f t="shared" si="521"/>
        <v/>
      </c>
      <c r="B3457" s="123" t="str">
        <f t="shared" si="522"/>
        <v/>
      </c>
      <c r="C3457" s="125" t="str">
        <f t="shared" si="523"/>
        <v/>
      </c>
      <c r="D3457" s="42"/>
      <c r="E3457" s="23" t="str">
        <f>IF(D3457="","",VLOOKUP(D3457,MASTERLIST!$A:$E,3,FALSE))</f>
        <v/>
      </c>
      <c r="F3457" s="23" t="str">
        <f>IF(D3457="","",VLOOKUP(D3457,MASTERLIST!$A:$E,4,FALSE))</f>
        <v/>
      </c>
      <c r="G3457" s="23" t="str">
        <f>IF(D3457="","",VLOOKUP(D3457,MASTERLIST!$A:$E,5,FALSE))</f>
        <v/>
      </c>
      <c r="H3457" s="23" t="str">
        <f>IF(D3457="","",VLOOKUP(D3457,MASTERLIST!$A:$E,2,FALSE))</f>
        <v/>
      </c>
      <c r="I3457" s="42"/>
      <c r="J3457" s="42"/>
      <c r="K3457" s="42"/>
      <c r="L3457" s="41" t="str">
        <f t="shared" si="519"/>
        <v/>
      </c>
      <c r="M3457" s="41" t="str">
        <f t="shared" si="520"/>
        <v/>
      </c>
      <c r="N3457" s="22" t="str">
        <f t="shared" si="517"/>
        <v xml:space="preserve"> </v>
      </c>
      <c r="O3457" s="22" t="str">
        <f t="shared" si="516"/>
        <v/>
      </c>
      <c r="P3457" s="22" t="str">
        <f t="shared" si="518"/>
        <v/>
      </c>
      <c r="Q3457" s="22" t="str">
        <f t="shared" si="515"/>
        <v>D2</v>
      </c>
    </row>
    <row r="3458" spans="1:17" x14ac:dyDescent="0.25">
      <c r="A3458" s="125" t="str">
        <f t="shared" si="521"/>
        <v/>
      </c>
      <c r="B3458" s="123" t="str">
        <f t="shared" si="522"/>
        <v/>
      </c>
      <c r="C3458" s="125" t="str">
        <f t="shared" si="523"/>
        <v/>
      </c>
      <c r="D3458" s="42"/>
      <c r="E3458" s="23" t="str">
        <f>IF(D3458="","",VLOOKUP(D3458,MASTERLIST!$A:$E,3,FALSE))</f>
        <v/>
      </c>
      <c r="F3458" s="23" t="str">
        <f>IF(D3458="","",VLOOKUP(D3458,MASTERLIST!$A:$E,4,FALSE))</f>
        <v/>
      </c>
      <c r="G3458" s="23" t="str">
        <f>IF(D3458="","",VLOOKUP(D3458,MASTERLIST!$A:$E,5,FALSE))</f>
        <v/>
      </c>
      <c r="H3458" s="23" t="str">
        <f>IF(D3458="","",VLOOKUP(D3458,MASTERLIST!$A:$E,2,FALSE))</f>
        <v/>
      </c>
      <c r="I3458" s="42"/>
      <c r="J3458" s="42"/>
      <c r="K3458" s="42"/>
      <c r="L3458" s="41" t="str">
        <f t="shared" si="519"/>
        <v/>
      </c>
      <c r="M3458" s="41" t="str">
        <f t="shared" si="520"/>
        <v/>
      </c>
      <c r="N3458" s="22" t="str">
        <f t="shared" si="517"/>
        <v xml:space="preserve"> </v>
      </c>
      <c r="O3458" s="22" t="str">
        <f t="shared" si="516"/>
        <v/>
      </c>
      <c r="P3458" s="22" t="str">
        <f t="shared" si="518"/>
        <v/>
      </c>
      <c r="Q3458" s="22" t="str">
        <f t="shared" si="515"/>
        <v>D2</v>
      </c>
    </row>
    <row r="3459" spans="1:17" x14ac:dyDescent="0.25">
      <c r="A3459" s="125" t="str">
        <f t="shared" si="521"/>
        <v/>
      </c>
      <c r="B3459" s="123" t="str">
        <f t="shared" si="522"/>
        <v/>
      </c>
      <c r="C3459" s="125" t="str">
        <f t="shared" si="523"/>
        <v/>
      </c>
      <c r="D3459" s="42"/>
      <c r="E3459" s="23" t="str">
        <f>IF(D3459="","",VLOOKUP(D3459,MASTERLIST!$A:$E,3,FALSE))</f>
        <v/>
      </c>
      <c r="F3459" s="23" t="str">
        <f>IF(D3459="","",VLOOKUP(D3459,MASTERLIST!$A:$E,4,FALSE))</f>
        <v/>
      </c>
      <c r="G3459" s="23" t="str">
        <f>IF(D3459="","",VLOOKUP(D3459,MASTERLIST!$A:$E,5,FALSE))</f>
        <v/>
      </c>
      <c r="H3459" s="23" t="str">
        <f>IF(D3459="","",VLOOKUP(D3459,MASTERLIST!$A:$E,2,FALSE))</f>
        <v/>
      </c>
      <c r="I3459" s="42"/>
      <c r="J3459" s="42"/>
      <c r="K3459" s="42"/>
      <c r="L3459" s="41" t="str">
        <f t="shared" si="519"/>
        <v/>
      </c>
      <c r="M3459" s="41" t="str">
        <f t="shared" si="520"/>
        <v/>
      </c>
      <c r="N3459" s="22" t="str">
        <f t="shared" si="517"/>
        <v xml:space="preserve"> </v>
      </c>
      <c r="O3459" s="22" t="str">
        <f t="shared" si="516"/>
        <v/>
      </c>
      <c r="P3459" s="22" t="str">
        <f t="shared" si="518"/>
        <v/>
      </c>
      <c r="Q3459" s="22" t="str">
        <f t="shared" ref="Q3459:Q3522" si="524">IF(A3459="","D2",RIGHT(A3459,2))</f>
        <v>D2</v>
      </c>
    </row>
    <row r="3460" spans="1:17" x14ac:dyDescent="0.25">
      <c r="A3460" s="125" t="str">
        <f t="shared" si="521"/>
        <v/>
      </c>
      <c r="B3460" s="123" t="str">
        <f t="shared" si="522"/>
        <v/>
      </c>
      <c r="C3460" s="125" t="str">
        <f t="shared" si="523"/>
        <v/>
      </c>
      <c r="D3460" s="42"/>
      <c r="E3460" s="23" t="str">
        <f>IF(D3460="","",VLOOKUP(D3460,MASTERLIST!$A:$E,3,FALSE))</f>
        <v/>
      </c>
      <c r="F3460" s="23" t="str">
        <f>IF(D3460="","",VLOOKUP(D3460,MASTERLIST!$A:$E,4,FALSE))</f>
        <v/>
      </c>
      <c r="G3460" s="23" t="str">
        <f>IF(D3460="","",VLOOKUP(D3460,MASTERLIST!$A:$E,5,FALSE))</f>
        <v/>
      </c>
      <c r="H3460" s="23" t="str">
        <f>IF(D3460="","",VLOOKUP(D3460,MASTERLIST!$A:$E,2,FALSE))</f>
        <v/>
      </c>
      <c r="I3460" s="42"/>
      <c r="J3460" s="42"/>
      <c r="K3460" s="42"/>
      <c r="L3460" s="41" t="str">
        <f t="shared" si="519"/>
        <v/>
      </c>
      <c r="M3460" s="41" t="str">
        <f t="shared" si="520"/>
        <v/>
      </c>
      <c r="N3460" s="22" t="str">
        <f t="shared" si="517"/>
        <v xml:space="preserve"> </v>
      </c>
      <c r="O3460" s="22" t="str">
        <f t="shared" si="516"/>
        <v/>
      </c>
      <c r="P3460" s="22" t="str">
        <f t="shared" si="518"/>
        <v/>
      </c>
      <c r="Q3460" s="22" t="str">
        <f t="shared" si="524"/>
        <v>D2</v>
      </c>
    </row>
    <row r="3461" spans="1:17" x14ac:dyDescent="0.25">
      <c r="A3461" s="125" t="str">
        <f t="shared" si="521"/>
        <v/>
      </c>
      <c r="B3461" s="123" t="str">
        <f t="shared" si="522"/>
        <v/>
      </c>
      <c r="C3461" s="125" t="str">
        <f t="shared" si="523"/>
        <v/>
      </c>
      <c r="D3461" s="42"/>
      <c r="E3461" s="23" t="str">
        <f>IF(D3461="","",VLOOKUP(D3461,MASTERLIST!$A:$E,3,FALSE))</f>
        <v/>
      </c>
      <c r="F3461" s="23" t="str">
        <f>IF(D3461="","",VLOOKUP(D3461,MASTERLIST!$A:$E,4,FALSE))</f>
        <v/>
      </c>
      <c r="G3461" s="23" t="str">
        <f>IF(D3461="","",VLOOKUP(D3461,MASTERLIST!$A:$E,5,FALSE))</f>
        <v/>
      </c>
      <c r="H3461" s="23" t="str">
        <f>IF(D3461="","",VLOOKUP(D3461,MASTERLIST!$A:$E,2,FALSE))</f>
        <v/>
      </c>
      <c r="I3461" s="42"/>
      <c r="J3461" s="42"/>
      <c r="K3461" s="42"/>
      <c r="L3461" s="41" t="str">
        <f t="shared" si="519"/>
        <v/>
      </c>
      <c r="M3461" s="41" t="str">
        <f t="shared" si="520"/>
        <v/>
      </c>
      <c r="N3461" s="22" t="str">
        <f t="shared" si="517"/>
        <v xml:space="preserve"> </v>
      </c>
      <c r="O3461" s="22" t="str">
        <f t="shared" si="516"/>
        <v/>
      </c>
      <c r="P3461" s="22" t="str">
        <f t="shared" si="518"/>
        <v/>
      </c>
      <c r="Q3461" s="22" t="str">
        <f t="shared" si="524"/>
        <v>D2</v>
      </c>
    </row>
    <row r="3462" spans="1:17" x14ac:dyDescent="0.25">
      <c r="A3462" s="125" t="str">
        <f t="shared" si="521"/>
        <v/>
      </c>
      <c r="B3462" s="123" t="str">
        <f t="shared" si="522"/>
        <v/>
      </c>
      <c r="C3462" s="125" t="str">
        <f t="shared" si="523"/>
        <v/>
      </c>
      <c r="D3462" s="42"/>
      <c r="E3462" s="23" t="str">
        <f>IF(D3462="","",VLOOKUP(D3462,MASTERLIST!$A:$E,3,FALSE))</f>
        <v/>
      </c>
      <c r="F3462" s="23" t="str">
        <f>IF(D3462="","",VLOOKUP(D3462,MASTERLIST!$A:$E,4,FALSE))</f>
        <v/>
      </c>
      <c r="G3462" s="23" t="str">
        <f>IF(D3462="","",VLOOKUP(D3462,MASTERLIST!$A:$E,5,FALSE))</f>
        <v/>
      </c>
      <c r="H3462" s="23" t="str">
        <f>IF(D3462="","",VLOOKUP(D3462,MASTERLIST!$A:$E,2,FALSE))</f>
        <v/>
      </c>
      <c r="I3462" s="42"/>
      <c r="J3462" s="42"/>
      <c r="K3462" s="42"/>
      <c r="L3462" s="41" t="str">
        <f t="shared" si="519"/>
        <v/>
      </c>
      <c r="M3462" s="41" t="str">
        <f t="shared" si="520"/>
        <v/>
      </c>
      <c r="N3462" s="22" t="str">
        <f t="shared" si="517"/>
        <v xml:space="preserve"> </v>
      </c>
      <c r="O3462" s="22" t="str">
        <f t="shared" si="516"/>
        <v/>
      </c>
      <c r="P3462" s="22" t="str">
        <f t="shared" si="518"/>
        <v/>
      </c>
      <c r="Q3462" s="22" t="str">
        <f t="shared" si="524"/>
        <v>D2</v>
      </c>
    </row>
    <row r="3463" spans="1:17" x14ac:dyDescent="0.25">
      <c r="A3463" s="125" t="str">
        <f t="shared" si="521"/>
        <v/>
      </c>
      <c r="B3463" s="123" t="str">
        <f t="shared" si="522"/>
        <v/>
      </c>
      <c r="C3463" s="125" t="str">
        <f t="shared" si="523"/>
        <v/>
      </c>
      <c r="D3463" s="42"/>
      <c r="E3463" s="23" t="str">
        <f>IF(D3463="","",VLOOKUP(D3463,MASTERLIST!$A:$E,3,FALSE))</f>
        <v/>
      </c>
      <c r="F3463" s="23" t="str">
        <f>IF(D3463="","",VLOOKUP(D3463,MASTERLIST!$A:$E,4,FALSE))</f>
        <v/>
      </c>
      <c r="G3463" s="23" t="str">
        <f>IF(D3463="","",VLOOKUP(D3463,MASTERLIST!$A:$E,5,FALSE))</f>
        <v/>
      </c>
      <c r="H3463" s="23" t="str">
        <f>IF(D3463="","",VLOOKUP(D3463,MASTERLIST!$A:$E,2,FALSE))</f>
        <v/>
      </c>
      <c r="I3463" s="42"/>
      <c r="J3463" s="42"/>
      <c r="K3463" s="42"/>
      <c r="L3463" s="41" t="str">
        <f t="shared" si="519"/>
        <v/>
      </c>
      <c r="M3463" s="41" t="str">
        <f t="shared" si="520"/>
        <v/>
      </c>
      <c r="N3463" s="22" t="str">
        <f t="shared" si="517"/>
        <v xml:space="preserve"> </v>
      </c>
      <c r="O3463" s="22" t="str">
        <f t="shared" si="516"/>
        <v/>
      </c>
      <c r="P3463" s="22" t="str">
        <f t="shared" si="518"/>
        <v/>
      </c>
      <c r="Q3463" s="22" t="str">
        <f t="shared" si="524"/>
        <v>D2</v>
      </c>
    </row>
    <row r="3464" spans="1:17" x14ac:dyDescent="0.25">
      <c r="A3464" s="125" t="str">
        <f t="shared" si="521"/>
        <v/>
      </c>
      <c r="B3464" s="123" t="str">
        <f t="shared" si="522"/>
        <v/>
      </c>
      <c r="C3464" s="125" t="str">
        <f t="shared" si="523"/>
        <v/>
      </c>
      <c r="D3464" s="42"/>
      <c r="E3464" s="23" t="str">
        <f>IF(D3464="","",VLOOKUP(D3464,MASTERLIST!$A:$E,3,FALSE))</f>
        <v/>
      </c>
      <c r="F3464" s="23" t="str">
        <f>IF(D3464="","",VLOOKUP(D3464,MASTERLIST!$A:$E,4,FALSE))</f>
        <v/>
      </c>
      <c r="G3464" s="23" t="str">
        <f>IF(D3464="","",VLOOKUP(D3464,MASTERLIST!$A:$E,5,FALSE))</f>
        <v/>
      </c>
      <c r="H3464" s="23" t="str">
        <f>IF(D3464="","",VLOOKUP(D3464,MASTERLIST!$A:$E,2,FALSE))</f>
        <v/>
      </c>
      <c r="I3464" s="42"/>
      <c r="J3464" s="42"/>
      <c r="K3464" s="42"/>
      <c r="L3464" s="41" t="str">
        <f t="shared" si="519"/>
        <v/>
      </c>
      <c r="M3464" s="41" t="str">
        <f t="shared" si="520"/>
        <v/>
      </c>
      <c r="N3464" s="22" t="str">
        <f t="shared" si="517"/>
        <v xml:space="preserve"> </v>
      </c>
      <c r="O3464" s="22" t="str">
        <f t="shared" si="516"/>
        <v/>
      </c>
      <c r="P3464" s="22" t="str">
        <f t="shared" si="518"/>
        <v/>
      </c>
      <c r="Q3464" s="22" t="str">
        <f t="shared" si="524"/>
        <v>D2</v>
      </c>
    </row>
    <row r="3465" spans="1:17" x14ac:dyDescent="0.25">
      <c r="A3465" s="125" t="str">
        <f t="shared" si="521"/>
        <v/>
      </c>
      <c r="B3465" s="123" t="str">
        <f t="shared" si="522"/>
        <v/>
      </c>
      <c r="C3465" s="125" t="str">
        <f t="shared" si="523"/>
        <v/>
      </c>
      <c r="D3465" s="42"/>
      <c r="E3465" s="23" t="str">
        <f>IF(D3465="","",VLOOKUP(D3465,MASTERLIST!$A:$E,3,FALSE))</f>
        <v/>
      </c>
      <c r="F3465" s="23" t="str">
        <f>IF(D3465="","",VLOOKUP(D3465,MASTERLIST!$A:$E,4,FALSE))</f>
        <v/>
      </c>
      <c r="G3465" s="23" t="str">
        <f>IF(D3465="","",VLOOKUP(D3465,MASTERLIST!$A:$E,5,FALSE))</f>
        <v/>
      </c>
      <c r="H3465" s="23" t="str">
        <f>IF(D3465="","",VLOOKUP(D3465,MASTERLIST!$A:$E,2,FALSE))</f>
        <v/>
      </c>
      <c r="I3465" s="42"/>
      <c r="J3465" s="42"/>
      <c r="K3465" s="42"/>
      <c r="L3465" s="41" t="str">
        <f t="shared" si="519"/>
        <v/>
      </c>
      <c r="M3465" s="41" t="str">
        <f t="shared" si="520"/>
        <v/>
      </c>
      <c r="N3465" s="22" t="str">
        <f t="shared" si="517"/>
        <v xml:space="preserve"> </v>
      </c>
      <c r="O3465" s="22" t="str">
        <f t="shared" si="516"/>
        <v/>
      </c>
      <c r="P3465" s="22" t="str">
        <f t="shared" si="518"/>
        <v/>
      </c>
      <c r="Q3465" s="22" t="str">
        <f t="shared" si="524"/>
        <v>D2</v>
      </c>
    </row>
    <row r="3466" spans="1:17" x14ac:dyDescent="0.25">
      <c r="A3466" s="125" t="str">
        <f t="shared" si="521"/>
        <v/>
      </c>
      <c r="B3466" s="123" t="str">
        <f t="shared" si="522"/>
        <v/>
      </c>
      <c r="C3466" s="125" t="str">
        <f t="shared" si="523"/>
        <v/>
      </c>
      <c r="D3466" s="42"/>
      <c r="E3466" s="23" t="str">
        <f>IF(D3466="","",VLOOKUP(D3466,MASTERLIST!$A:$E,3,FALSE))</f>
        <v/>
      </c>
      <c r="F3466" s="23" t="str">
        <f>IF(D3466="","",VLOOKUP(D3466,MASTERLIST!$A:$E,4,FALSE))</f>
        <v/>
      </c>
      <c r="G3466" s="23" t="str">
        <f>IF(D3466="","",VLOOKUP(D3466,MASTERLIST!$A:$E,5,FALSE))</f>
        <v/>
      </c>
      <c r="H3466" s="23" t="str">
        <f>IF(D3466="","",VLOOKUP(D3466,MASTERLIST!$A:$E,2,FALSE))</f>
        <v/>
      </c>
      <c r="I3466" s="42"/>
      <c r="J3466" s="42"/>
      <c r="K3466" s="42"/>
      <c r="L3466" s="41" t="str">
        <f t="shared" si="519"/>
        <v/>
      </c>
      <c r="M3466" s="41" t="str">
        <f t="shared" si="520"/>
        <v/>
      </c>
      <c r="N3466" s="22" t="str">
        <f t="shared" si="517"/>
        <v xml:space="preserve"> </v>
      </c>
      <c r="O3466" s="22" t="str">
        <f t="shared" si="516"/>
        <v/>
      </c>
      <c r="P3466" s="22" t="str">
        <f t="shared" si="518"/>
        <v/>
      </c>
      <c r="Q3466" s="22" t="str">
        <f t="shared" si="524"/>
        <v>D2</v>
      </c>
    </row>
    <row r="3467" spans="1:17" x14ac:dyDescent="0.25">
      <c r="A3467" s="125" t="str">
        <f t="shared" si="521"/>
        <v/>
      </c>
      <c r="B3467" s="123" t="str">
        <f t="shared" si="522"/>
        <v/>
      </c>
      <c r="C3467" s="125" t="str">
        <f t="shared" si="523"/>
        <v/>
      </c>
      <c r="D3467" s="42"/>
      <c r="E3467" s="23" t="str">
        <f>IF(D3467="","",VLOOKUP(D3467,MASTERLIST!$A:$E,3,FALSE))</f>
        <v/>
      </c>
      <c r="F3467" s="23" t="str">
        <f>IF(D3467="","",VLOOKUP(D3467,MASTERLIST!$A:$E,4,FALSE))</f>
        <v/>
      </c>
      <c r="G3467" s="23" t="str">
        <f>IF(D3467="","",VLOOKUP(D3467,MASTERLIST!$A:$E,5,FALSE))</f>
        <v/>
      </c>
      <c r="H3467" s="23" t="str">
        <f>IF(D3467="","",VLOOKUP(D3467,MASTERLIST!$A:$E,2,FALSE))</f>
        <v/>
      </c>
      <c r="I3467" s="42"/>
      <c r="J3467" s="42"/>
      <c r="K3467" s="42"/>
      <c r="L3467" s="41" t="str">
        <f t="shared" si="519"/>
        <v/>
      </c>
      <c r="M3467" s="41" t="str">
        <f t="shared" si="520"/>
        <v/>
      </c>
      <c r="N3467" s="22" t="str">
        <f t="shared" si="517"/>
        <v xml:space="preserve"> </v>
      </c>
      <c r="O3467" s="22" t="str">
        <f t="shared" si="516"/>
        <v/>
      </c>
      <c r="P3467" s="22" t="str">
        <f t="shared" si="518"/>
        <v/>
      </c>
      <c r="Q3467" s="22" t="str">
        <f t="shared" si="524"/>
        <v>D2</v>
      </c>
    </row>
    <row r="3468" spans="1:17" x14ac:dyDescent="0.25">
      <c r="A3468" s="125" t="str">
        <f t="shared" si="521"/>
        <v/>
      </c>
      <c r="B3468" s="123" t="str">
        <f t="shared" si="522"/>
        <v/>
      </c>
      <c r="C3468" s="125" t="str">
        <f t="shared" si="523"/>
        <v/>
      </c>
      <c r="D3468" s="42"/>
      <c r="E3468" s="23" t="str">
        <f>IF(D3468="","",VLOOKUP(D3468,MASTERLIST!$A:$E,3,FALSE))</f>
        <v/>
      </c>
      <c r="F3468" s="23" t="str">
        <f>IF(D3468="","",VLOOKUP(D3468,MASTERLIST!$A:$E,4,FALSE))</f>
        <v/>
      </c>
      <c r="G3468" s="23" t="str">
        <f>IF(D3468="","",VLOOKUP(D3468,MASTERLIST!$A:$E,5,FALSE))</f>
        <v/>
      </c>
      <c r="H3468" s="23" t="str">
        <f>IF(D3468="","",VLOOKUP(D3468,MASTERLIST!$A:$E,2,FALSE))</f>
        <v/>
      </c>
      <c r="I3468" s="42"/>
      <c r="J3468" s="42"/>
      <c r="K3468" s="42"/>
      <c r="L3468" s="41" t="str">
        <f t="shared" si="519"/>
        <v/>
      </c>
      <c r="M3468" s="41" t="str">
        <f t="shared" si="520"/>
        <v/>
      </c>
      <c r="N3468" s="22" t="str">
        <f t="shared" si="517"/>
        <v xml:space="preserve"> </v>
      </c>
      <c r="O3468" s="22" t="str">
        <f t="shared" si="516"/>
        <v/>
      </c>
      <c r="P3468" s="22" t="str">
        <f t="shared" si="518"/>
        <v/>
      </c>
      <c r="Q3468" s="22" t="str">
        <f t="shared" si="524"/>
        <v>D2</v>
      </c>
    </row>
    <row r="3469" spans="1:17" x14ac:dyDescent="0.25">
      <c r="A3469" s="125" t="str">
        <f t="shared" si="521"/>
        <v/>
      </c>
      <c r="B3469" s="123" t="str">
        <f t="shared" si="522"/>
        <v/>
      </c>
      <c r="C3469" s="125" t="str">
        <f t="shared" si="523"/>
        <v/>
      </c>
      <c r="D3469" s="42"/>
      <c r="E3469" s="23" t="str">
        <f>IF(D3469="","",VLOOKUP(D3469,MASTERLIST!$A:$E,3,FALSE))</f>
        <v/>
      </c>
      <c r="F3469" s="23" t="str">
        <f>IF(D3469="","",VLOOKUP(D3469,MASTERLIST!$A:$E,4,FALSE))</f>
        <v/>
      </c>
      <c r="G3469" s="23" t="str">
        <f>IF(D3469="","",VLOOKUP(D3469,MASTERLIST!$A:$E,5,FALSE))</f>
        <v/>
      </c>
      <c r="H3469" s="23" t="str">
        <f>IF(D3469="","",VLOOKUP(D3469,MASTERLIST!$A:$E,2,FALSE))</f>
        <v/>
      </c>
      <c r="I3469" s="42"/>
      <c r="J3469" s="42"/>
      <c r="K3469" s="42"/>
      <c r="L3469" s="41" t="str">
        <f t="shared" si="519"/>
        <v/>
      </c>
      <c r="M3469" s="41" t="str">
        <f t="shared" si="520"/>
        <v/>
      </c>
      <c r="N3469" s="22" t="str">
        <f t="shared" si="517"/>
        <v xml:space="preserve"> </v>
      </c>
      <c r="O3469" s="22" t="str">
        <f t="shared" si="516"/>
        <v/>
      </c>
      <c r="P3469" s="22" t="str">
        <f t="shared" si="518"/>
        <v/>
      </c>
      <c r="Q3469" s="22" t="str">
        <f t="shared" si="524"/>
        <v>D2</v>
      </c>
    </row>
    <row r="3470" spans="1:17" x14ac:dyDescent="0.25">
      <c r="A3470" s="125" t="str">
        <f t="shared" si="521"/>
        <v/>
      </c>
      <c r="B3470" s="123" t="str">
        <f t="shared" si="522"/>
        <v/>
      </c>
      <c r="C3470" s="125" t="str">
        <f t="shared" si="523"/>
        <v/>
      </c>
      <c r="D3470" s="42"/>
      <c r="E3470" s="23" t="str">
        <f>IF(D3470="","",VLOOKUP(D3470,MASTERLIST!$A:$E,3,FALSE))</f>
        <v/>
      </c>
      <c r="F3470" s="23" t="str">
        <f>IF(D3470="","",VLOOKUP(D3470,MASTERLIST!$A:$E,4,FALSE))</f>
        <v/>
      </c>
      <c r="G3470" s="23" t="str">
        <f>IF(D3470="","",VLOOKUP(D3470,MASTERLIST!$A:$E,5,FALSE))</f>
        <v/>
      </c>
      <c r="H3470" s="23" t="str">
        <f>IF(D3470="","",VLOOKUP(D3470,MASTERLIST!$A:$E,2,FALSE))</f>
        <v/>
      </c>
      <c r="I3470" s="42"/>
      <c r="J3470" s="42"/>
      <c r="K3470" s="42"/>
      <c r="L3470" s="41" t="str">
        <f t="shared" si="519"/>
        <v/>
      </c>
      <c r="M3470" s="41" t="str">
        <f t="shared" si="520"/>
        <v/>
      </c>
      <c r="N3470" s="22" t="str">
        <f t="shared" si="517"/>
        <v xml:space="preserve"> </v>
      </c>
      <c r="O3470" s="22" t="str">
        <f t="shared" si="516"/>
        <v/>
      </c>
      <c r="P3470" s="22" t="str">
        <f t="shared" si="518"/>
        <v/>
      </c>
      <c r="Q3470" s="22" t="str">
        <f t="shared" si="524"/>
        <v>D2</v>
      </c>
    </row>
    <row r="3471" spans="1:17" x14ac:dyDescent="0.25">
      <c r="A3471" s="125" t="str">
        <f t="shared" si="521"/>
        <v/>
      </c>
      <c r="B3471" s="123" t="str">
        <f t="shared" si="522"/>
        <v/>
      </c>
      <c r="C3471" s="125" t="str">
        <f t="shared" si="523"/>
        <v/>
      </c>
      <c r="D3471" s="42"/>
      <c r="E3471" s="23" t="str">
        <f>IF(D3471="","",VLOOKUP(D3471,MASTERLIST!$A:$E,3,FALSE))</f>
        <v/>
      </c>
      <c r="F3471" s="23" t="str">
        <f>IF(D3471="","",VLOOKUP(D3471,MASTERLIST!$A:$E,4,FALSE))</f>
        <v/>
      </c>
      <c r="G3471" s="23" t="str">
        <f>IF(D3471="","",VLOOKUP(D3471,MASTERLIST!$A:$E,5,FALSE))</f>
        <v/>
      </c>
      <c r="H3471" s="23" t="str">
        <f>IF(D3471="","",VLOOKUP(D3471,MASTERLIST!$A:$E,2,FALSE))</f>
        <v/>
      </c>
      <c r="I3471" s="42"/>
      <c r="J3471" s="42"/>
      <c r="K3471" s="42"/>
      <c r="L3471" s="41" t="str">
        <f t="shared" si="519"/>
        <v/>
      </c>
      <c r="M3471" s="41" t="str">
        <f t="shared" si="520"/>
        <v/>
      </c>
      <c r="N3471" s="22" t="str">
        <f t="shared" si="517"/>
        <v xml:space="preserve"> </v>
      </c>
      <c r="O3471" s="22" t="str">
        <f t="shared" si="516"/>
        <v/>
      </c>
      <c r="P3471" s="22" t="str">
        <f t="shared" si="518"/>
        <v/>
      </c>
      <c r="Q3471" s="22" t="str">
        <f t="shared" si="524"/>
        <v>D2</v>
      </c>
    </row>
    <row r="3472" spans="1:17" x14ac:dyDescent="0.25">
      <c r="A3472" s="125" t="str">
        <f t="shared" si="521"/>
        <v/>
      </c>
      <c r="B3472" s="123" t="str">
        <f t="shared" si="522"/>
        <v/>
      </c>
      <c r="C3472" s="125" t="str">
        <f t="shared" si="523"/>
        <v/>
      </c>
      <c r="D3472" s="42"/>
      <c r="E3472" s="23" t="str">
        <f>IF(D3472="","",VLOOKUP(D3472,MASTERLIST!$A:$E,3,FALSE))</f>
        <v/>
      </c>
      <c r="F3472" s="23" t="str">
        <f>IF(D3472="","",VLOOKUP(D3472,MASTERLIST!$A:$E,4,FALSE))</f>
        <v/>
      </c>
      <c r="G3472" s="23" t="str">
        <f>IF(D3472="","",VLOOKUP(D3472,MASTERLIST!$A:$E,5,FALSE))</f>
        <v/>
      </c>
      <c r="H3472" s="23" t="str">
        <f>IF(D3472="","",VLOOKUP(D3472,MASTERLIST!$A:$E,2,FALSE))</f>
        <v/>
      </c>
      <c r="I3472" s="42"/>
      <c r="J3472" s="42"/>
      <c r="K3472" s="42"/>
      <c r="L3472" s="41" t="str">
        <f t="shared" si="519"/>
        <v/>
      </c>
      <c r="M3472" s="41" t="str">
        <f t="shared" si="520"/>
        <v/>
      </c>
      <c r="N3472" s="22" t="str">
        <f t="shared" si="517"/>
        <v xml:space="preserve"> </v>
      </c>
      <c r="O3472" s="22" t="str">
        <f t="shared" si="516"/>
        <v/>
      </c>
      <c r="P3472" s="22" t="str">
        <f t="shared" si="518"/>
        <v/>
      </c>
      <c r="Q3472" s="22" t="str">
        <f t="shared" si="524"/>
        <v>D2</v>
      </c>
    </row>
    <row r="3473" spans="1:17" x14ac:dyDescent="0.25">
      <c r="A3473" s="125" t="str">
        <f t="shared" si="521"/>
        <v/>
      </c>
      <c r="B3473" s="123" t="str">
        <f t="shared" si="522"/>
        <v/>
      </c>
      <c r="C3473" s="125" t="str">
        <f t="shared" si="523"/>
        <v/>
      </c>
      <c r="D3473" s="42"/>
      <c r="E3473" s="23" t="str">
        <f>IF(D3473="","",VLOOKUP(D3473,MASTERLIST!$A:$E,3,FALSE))</f>
        <v/>
      </c>
      <c r="F3473" s="23" t="str">
        <f>IF(D3473="","",VLOOKUP(D3473,MASTERLIST!$A:$E,4,FALSE))</f>
        <v/>
      </c>
      <c r="G3473" s="23" t="str">
        <f>IF(D3473="","",VLOOKUP(D3473,MASTERLIST!$A:$E,5,FALSE))</f>
        <v/>
      </c>
      <c r="H3473" s="23" t="str">
        <f>IF(D3473="","",VLOOKUP(D3473,MASTERLIST!$A:$E,2,FALSE))</f>
        <v/>
      </c>
      <c r="I3473" s="42"/>
      <c r="J3473" s="42"/>
      <c r="K3473" s="42"/>
      <c r="L3473" s="41" t="str">
        <f t="shared" si="519"/>
        <v/>
      </c>
      <c r="M3473" s="41" t="str">
        <f t="shared" si="520"/>
        <v/>
      </c>
      <c r="N3473" s="22" t="str">
        <f t="shared" si="517"/>
        <v xml:space="preserve"> </v>
      </c>
      <c r="O3473" s="22" t="str">
        <f t="shared" si="516"/>
        <v/>
      </c>
      <c r="P3473" s="22" t="str">
        <f t="shared" si="518"/>
        <v/>
      </c>
      <c r="Q3473" s="22" t="str">
        <f t="shared" si="524"/>
        <v>D2</v>
      </c>
    </row>
    <row r="3474" spans="1:17" x14ac:dyDescent="0.25">
      <c r="A3474" s="125" t="str">
        <f t="shared" si="521"/>
        <v/>
      </c>
      <c r="B3474" s="123" t="str">
        <f t="shared" si="522"/>
        <v/>
      </c>
      <c r="C3474" s="125" t="str">
        <f t="shared" si="523"/>
        <v/>
      </c>
      <c r="D3474" s="42"/>
      <c r="E3474" s="23" t="str">
        <f>IF(D3474="","",VLOOKUP(D3474,MASTERLIST!$A:$E,3,FALSE))</f>
        <v/>
      </c>
      <c r="F3474" s="23" t="str">
        <f>IF(D3474="","",VLOOKUP(D3474,MASTERLIST!$A:$E,4,FALSE))</f>
        <v/>
      </c>
      <c r="G3474" s="23" t="str">
        <f>IF(D3474="","",VLOOKUP(D3474,MASTERLIST!$A:$E,5,FALSE))</f>
        <v/>
      </c>
      <c r="H3474" s="23" t="str">
        <f>IF(D3474="","",VLOOKUP(D3474,MASTERLIST!$A:$E,2,FALSE))</f>
        <v/>
      </c>
      <c r="I3474" s="42"/>
      <c r="J3474" s="42"/>
      <c r="K3474" s="42"/>
      <c r="L3474" s="41" t="str">
        <f t="shared" si="519"/>
        <v/>
      </c>
      <c r="M3474" s="41" t="str">
        <f t="shared" si="520"/>
        <v/>
      </c>
      <c r="N3474" s="22" t="str">
        <f t="shared" si="517"/>
        <v xml:space="preserve"> </v>
      </c>
      <c r="O3474" s="22" t="str">
        <f t="shared" si="516"/>
        <v/>
      </c>
      <c r="P3474" s="22" t="str">
        <f t="shared" si="518"/>
        <v/>
      </c>
      <c r="Q3474" s="22" t="str">
        <f t="shared" si="524"/>
        <v>D2</v>
      </c>
    </row>
    <row r="3475" spans="1:17" x14ac:dyDescent="0.25">
      <c r="A3475" s="125" t="str">
        <f t="shared" si="521"/>
        <v/>
      </c>
      <c r="B3475" s="123" t="str">
        <f t="shared" si="522"/>
        <v/>
      </c>
      <c r="C3475" s="125" t="str">
        <f t="shared" si="523"/>
        <v/>
      </c>
      <c r="D3475" s="42"/>
      <c r="E3475" s="23" t="str">
        <f>IF(D3475="","",VLOOKUP(D3475,MASTERLIST!$A:$E,3,FALSE))</f>
        <v/>
      </c>
      <c r="F3475" s="23" t="str">
        <f>IF(D3475="","",VLOOKUP(D3475,MASTERLIST!$A:$E,4,FALSE))</f>
        <v/>
      </c>
      <c r="G3475" s="23" t="str">
        <f>IF(D3475="","",VLOOKUP(D3475,MASTERLIST!$A:$E,5,FALSE))</f>
        <v/>
      </c>
      <c r="H3475" s="23" t="str">
        <f>IF(D3475="","",VLOOKUP(D3475,MASTERLIST!$A:$E,2,FALSE))</f>
        <v/>
      </c>
      <c r="I3475" s="42"/>
      <c r="J3475" s="42"/>
      <c r="K3475" s="42"/>
      <c r="L3475" s="41" t="str">
        <f t="shared" si="519"/>
        <v/>
      </c>
      <c r="M3475" s="41" t="str">
        <f t="shared" si="520"/>
        <v/>
      </c>
      <c r="N3475" s="22" t="str">
        <f t="shared" si="517"/>
        <v xml:space="preserve"> </v>
      </c>
      <c r="O3475" s="22" t="str">
        <f t="shared" ref="O3475:O3538" si="525">IFERROR(VLOOKUP(G3475,$R$2:$S$15,2,),"")</f>
        <v/>
      </c>
      <c r="P3475" s="22" t="str">
        <f t="shared" si="518"/>
        <v/>
      </c>
      <c r="Q3475" s="22" t="str">
        <f t="shared" si="524"/>
        <v>D2</v>
      </c>
    </row>
    <row r="3476" spans="1:17" x14ac:dyDescent="0.25">
      <c r="A3476" s="125" t="str">
        <f t="shared" si="521"/>
        <v/>
      </c>
      <c r="B3476" s="123" t="str">
        <f t="shared" si="522"/>
        <v/>
      </c>
      <c r="C3476" s="125" t="str">
        <f t="shared" si="523"/>
        <v/>
      </c>
      <c r="D3476" s="42"/>
      <c r="E3476" s="23" t="str">
        <f>IF(D3476="","",VLOOKUP(D3476,MASTERLIST!$A:$E,3,FALSE))</f>
        <v/>
      </c>
      <c r="F3476" s="23" t="str">
        <f>IF(D3476="","",VLOOKUP(D3476,MASTERLIST!$A:$E,4,FALSE))</f>
        <v/>
      </c>
      <c r="G3476" s="23" t="str">
        <f>IF(D3476="","",VLOOKUP(D3476,MASTERLIST!$A:$E,5,FALSE))</f>
        <v/>
      </c>
      <c r="H3476" s="23" t="str">
        <f>IF(D3476="","",VLOOKUP(D3476,MASTERLIST!$A:$E,2,FALSE))</f>
        <v/>
      </c>
      <c r="I3476" s="42"/>
      <c r="J3476" s="42"/>
      <c r="K3476" s="42"/>
      <c r="L3476" s="41" t="str">
        <f t="shared" si="519"/>
        <v/>
      </c>
      <c r="M3476" s="41" t="str">
        <f t="shared" si="520"/>
        <v/>
      </c>
      <c r="N3476" s="22" t="str">
        <f t="shared" si="517"/>
        <v xml:space="preserve"> </v>
      </c>
      <c r="O3476" s="22" t="str">
        <f t="shared" si="525"/>
        <v/>
      </c>
      <c r="P3476" s="22" t="str">
        <f t="shared" si="518"/>
        <v/>
      </c>
      <c r="Q3476" s="22" t="str">
        <f t="shared" si="524"/>
        <v>D2</v>
      </c>
    </row>
    <row r="3477" spans="1:17" x14ac:dyDescent="0.25">
      <c r="A3477" s="125" t="str">
        <f t="shared" si="521"/>
        <v/>
      </c>
      <c r="B3477" s="123" t="str">
        <f t="shared" si="522"/>
        <v/>
      </c>
      <c r="C3477" s="125" t="str">
        <f t="shared" si="523"/>
        <v/>
      </c>
      <c r="D3477" s="42"/>
      <c r="E3477" s="23" t="str">
        <f>IF(D3477="","",VLOOKUP(D3477,MASTERLIST!$A:$E,3,FALSE))</f>
        <v/>
      </c>
      <c r="F3477" s="23" t="str">
        <f>IF(D3477="","",VLOOKUP(D3477,MASTERLIST!$A:$E,4,FALSE))</f>
        <v/>
      </c>
      <c r="G3477" s="23" t="str">
        <f>IF(D3477="","",VLOOKUP(D3477,MASTERLIST!$A:$E,5,FALSE))</f>
        <v/>
      </c>
      <c r="H3477" s="23" t="str">
        <f>IF(D3477="","",VLOOKUP(D3477,MASTERLIST!$A:$E,2,FALSE))</f>
        <v/>
      </c>
      <c r="I3477" s="42"/>
      <c r="J3477" s="42"/>
      <c r="K3477" s="42"/>
      <c r="L3477" s="41" t="str">
        <f t="shared" si="519"/>
        <v/>
      </c>
      <c r="M3477" s="41" t="str">
        <f t="shared" si="520"/>
        <v/>
      </c>
      <c r="N3477" s="22" t="str">
        <f t="shared" si="517"/>
        <v xml:space="preserve"> </v>
      </c>
      <c r="O3477" s="22" t="str">
        <f t="shared" si="525"/>
        <v/>
      </c>
      <c r="P3477" s="22" t="str">
        <f t="shared" si="518"/>
        <v/>
      </c>
      <c r="Q3477" s="22" t="str">
        <f t="shared" si="524"/>
        <v>D2</v>
      </c>
    </row>
    <row r="3478" spans="1:17" x14ac:dyDescent="0.25">
      <c r="A3478" s="125" t="str">
        <f t="shared" si="521"/>
        <v/>
      </c>
      <c r="B3478" s="123" t="str">
        <f t="shared" si="522"/>
        <v/>
      </c>
      <c r="C3478" s="125" t="str">
        <f t="shared" si="523"/>
        <v/>
      </c>
      <c r="D3478" s="42"/>
      <c r="E3478" s="23" t="str">
        <f>IF(D3478="","",VLOOKUP(D3478,MASTERLIST!$A:$E,3,FALSE))</f>
        <v/>
      </c>
      <c r="F3478" s="23" t="str">
        <f>IF(D3478="","",VLOOKUP(D3478,MASTERLIST!$A:$E,4,FALSE))</f>
        <v/>
      </c>
      <c r="G3478" s="23" t="str">
        <f>IF(D3478="","",VLOOKUP(D3478,MASTERLIST!$A:$E,5,FALSE))</f>
        <v/>
      </c>
      <c r="H3478" s="23" t="str">
        <f>IF(D3478="","",VLOOKUP(D3478,MASTERLIST!$A:$E,2,FALSE))</f>
        <v/>
      </c>
      <c r="I3478" s="42"/>
      <c r="J3478" s="42"/>
      <c r="K3478" s="42"/>
      <c r="L3478" s="41" t="str">
        <f t="shared" si="519"/>
        <v/>
      </c>
      <c r="M3478" s="41" t="str">
        <f t="shared" si="520"/>
        <v/>
      </c>
      <c r="N3478" s="22" t="str">
        <f t="shared" si="517"/>
        <v xml:space="preserve"> </v>
      </c>
      <c r="O3478" s="22" t="str">
        <f t="shared" si="525"/>
        <v/>
      </c>
      <c r="P3478" s="22" t="str">
        <f t="shared" si="518"/>
        <v/>
      </c>
      <c r="Q3478" s="22" t="str">
        <f t="shared" si="524"/>
        <v>D2</v>
      </c>
    </row>
    <row r="3479" spans="1:17" x14ac:dyDescent="0.25">
      <c r="A3479" s="125" t="str">
        <f t="shared" si="521"/>
        <v/>
      </c>
      <c r="B3479" s="123" t="str">
        <f t="shared" si="522"/>
        <v/>
      </c>
      <c r="C3479" s="125" t="str">
        <f t="shared" si="523"/>
        <v/>
      </c>
      <c r="D3479" s="42"/>
      <c r="E3479" s="23" t="str">
        <f>IF(D3479="","",VLOOKUP(D3479,MASTERLIST!$A:$E,3,FALSE))</f>
        <v/>
      </c>
      <c r="F3479" s="23" t="str">
        <f>IF(D3479="","",VLOOKUP(D3479,MASTERLIST!$A:$E,4,FALSE))</f>
        <v/>
      </c>
      <c r="G3479" s="23" t="str">
        <f>IF(D3479="","",VLOOKUP(D3479,MASTERLIST!$A:$E,5,FALSE))</f>
        <v/>
      </c>
      <c r="H3479" s="23" t="str">
        <f>IF(D3479="","",VLOOKUP(D3479,MASTERLIST!$A:$E,2,FALSE))</f>
        <v/>
      </c>
      <c r="I3479" s="42"/>
      <c r="J3479" s="42"/>
      <c r="K3479" s="42"/>
      <c r="L3479" s="41" t="str">
        <f t="shared" si="519"/>
        <v/>
      </c>
      <c r="M3479" s="41" t="str">
        <f t="shared" si="520"/>
        <v/>
      </c>
      <c r="N3479" s="22" t="str">
        <f t="shared" si="517"/>
        <v xml:space="preserve"> </v>
      </c>
      <c r="O3479" s="22" t="str">
        <f t="shared" si="525"/>
        <v/>
      </c>
      <c r="P3479" s="22" t="str">
        <f t="shared" si="518"/>
        <v/>
      </c>
      <c r="Q3479" s="22" t="str">
        <f t="shared" si="524"/>
        <v>D2</v>
      </c>
    </row>
    <row r="3480" spans="1:17" x14ac:dyDescent="0.25">
      <c r="A3480" s="125" t="str">
        <f t="shared" si="521"/>
        <v/>
      </c>
      <c r="B3480" s="123" t="str">
        <f t="shared" si="522"/>
        <v/>
      </c>
      <c r="C3480" s="125" t="str">
        <f t="shared" si="523"/>
        <v/>
      </c>
      <c r="D3480" s="42"/>
      <c r="E3480" s="23" t="str">
        <f>IF(D3480="","",VLOOKUP(D3480,MASTERLIST!$A:$E,3,FALSE))</f>
        <v/>
      </c>
      <c r="F3480" s="23" t="str">
        <f>IF(D3480="","",VLOOKUP(D3480,MASTERLIST!$A:$E,4,FALSE))</f>
        <v/>
      </c>
      <c r="G3480" s="23" t="str">
        <f>IF(D3480="","",VLOOKUP(D3480,MASTERLIST!$A:$E,5,FALSE))</f>
        <v/>
      </c>
      <c r="H3480" s="23" t="str">
        <f>IF(D3480="","",VLOOKUP(D3480,MASTERLIST!$A:$E,2,FALSE))</f>
        <v/>
      </c>
      <c r="I3480" s="42"/>
      <c r="J3480" s="42"/>
      <c r="K3480" s="42"/>
      <c r="L3480" s="41" t="str">
        <f t="shared" si="519"/>
        <v/>
      </c>
      <c r="M3480" s="41" t="str">
        <f t="shared" si="520"/>
        <v/>
      </c>
      <c r="N3480" s="22" t="str">
        <f t="shared" si="517"/>
        <v xml:space="preserve"> </v>
      </c>
      <c r="O3480" s="22" t="str">
        <f t="shared" si="525"/>
        <v/>
      </c>
      <c r="P3480" s="22" t="str">
        <f t="shared" si="518"/>
        <v/>
      </c>
      <c r="Q3480" s="22" t="str">
        <f t="shared" si="524"/>
        <v>D2</v>
      </c>
    </row>
    <row r="3481" spans="1:17" x14ac:dyDescent="0.25">
      <c r="A3481" s="125" t="str">
        <f t="shared" si="521"/>
        <v/>
      </c>
      <c r="B3481" s="123" t="str">
        <f t="shared" si="522"/>
        <v/>
      </c>
      <c r="C3481" s="125" t="str">
        <f t="shared" si="523"/>
        <v/>
      </c>
      <c r="D3481" s="42"/>
      <c r="E3481" s="23" t="str">
        <f>IF(D3481="","",VLOOKUP(D3481,MASTERLIST!$A:$E,3,FALSE))</f>
        <v/>
      </c>
      <c r="F3481" s="23" t="str">
        <f>IF(D3481="","",VLOOKUP(D3481,MASTERLIST!$A:$E,4,FALSE))</f>
        <v/>
      </c>
      <c r="G3481" s="23" t="str">
        <f>IF(D3481="","",VLOOKUP(D3481,MASTERLIST!$A:$E,5,FALSE))</f>
        <v/>
      </c>
      <c r="H3481" s="23" t="str">
        <f>IF(D3481="","",VLOOKUP(D3481,MASTERLIST!$A:$E,2,FALSE))</f>
        <v/>
      </c>
      <c r="I3481" s="42"/>
      <c r="J3481" s="42"/>
      <c r="K3481" s="42"/>
      <c r="L3481" s="41" t="str">
        <f t="shared" si="519"/>
        <v/>
      </c>
      <c r="M3481" s="41" t="str">
        <f t="shared" si="520"/>
        <v/>
      </c>
      <c r="N3481" s="22" t="str">
        <f t="shared" si="517"/>
        <v xml:space="preserve"> </v>
      </c>
      <c r="O3481" s="22" t="str">
        <f t="shared" si="525"/>
        <v/>
      </c>
      <c r="P3481" s="22" t="str">
        <f t="shared" si="518"/>
        <v/>
      </c>
      <c r="Q3481" s="22" t="str">
        <f t="shared" si="524"/>
        <v>D2</v>
      </c>
    </row>
    <row r="3482" spans="1:17" x14ac:dyDescent="0.25">
      <c r="A3482" s="125" t="str">
        <f t="shared" si="521"/>
        <v/>
      </c>
      <c r="B3482" s="123" t="str">
        <f t="shared" si="522"/>
        <v/>
      </c>
      <c r="C3482" s="125" t="str">
        <f t="shared" si="523"/>
        <v/>
      </c>
      <c r="D3482" s="42"/>
      <c r="E3482" s="23" t="str">
        <f>IF(D3482="","",VLOOKUP(D3482,MASTERLIST!$A:$E,3,FALSE))</f>
        <v/>
      </c>
      <c r="F3482" s="23" t="str">
        <f>IF(D3482="","",VLOOKUP(D3482,MASTERLIST!$A:$E,4,FALSE))</f>
        <v/>
      </c>
      <c r="G3482" s="23" t="str">
        <f>IF(D3482="","",VLOOKUP(D3482,MASTERLIST!$A:$E,5,FALSE))</f>
        <v/>
      </c>
      <c r="H3482" s="23" t="str">
        <f>IF(D3482="","",VLOOKUP(D3482,MASTERLIST!$A:$E,2,FALSE))</f>
        <v/>
      </c>
      <c r="I3482" s="42"/>
      <c r="J3482" s="42"/>
      <c r="K3482" s="42"/>
      <c r="L3482" s="41" t="str">
        <f t="shared" si="519"/>
        <v/>
      </c>
      <c r="M3482" s="41" t="str">
        <f t="shared" si="520"/>
        <v/>
      </c>
      <c r="N3482" s="22" t="str">
        <f t="shared" ref="N3482:N3545" si="526">CONCATENATE(E3482," ",F3482)</f>
        <v xml:space="preserve"> </v>
      </c>
      <c r="O3482" s="22" t="str">
        <f t="shared" si="525"/>
        <v/>
      </c>
      <c r="P3482" s="22" t="str">
        <f t="shared" ref="P3482:P3545" si="527">IF(I3482="",IF(J3482="","",$J$1),$I$1)</f>
        <v/>
      </c>
      <c r="Q3482" s="22" t="str">
        <f t="shared" si="524"/>
        <v>D2</v>
      </c>
    </row>
    <row r="3483" spans="1:17" x14ac:dyDescent="0.25">
      <c r="A3483" s="125" t="str">
        <f t="shared" si="521"/>
        <v/>
      </c>
      <c r="B3483" s="123" t="str">
        <f t="shared" si="522"/>
        <v/>
      </c>
      <c r="C3483" s="125" t="str">
        <f t="shared" si="523"/>
        <v/>
      </c>
      <c r="D3483" s="42"/>
      <c r="E3483" s="23" t="str">
        <f>IF(D3483="","",VLOOKUP(D3483,MASTERLIST!$A:$E,3,FALSE))</f>
        <v/>
      </c>
      <c r="F3483" s="23" t="str">
        <f>IF(D3483="","",VLOOKUP(D3483,MASTERLIST!$A:$E,4,FALSE))</f>
        <v/>
      </c>
      <c r="G3483" s="23" t="str">
        <f>IF(D3483="","",VLOOKUP(D3483,MASTERLIST!$A:$E,5,FALSE))</f>
        <v/>
      </c>
      <c r="H3483" s="23" t="str">
        <f>IF(D3483="","",VLOOKUP(D3483,MASTERLIST!$A:$E,2,FALSE))</f>
        <v/>
      </c>
      <c r="I3483" s="42"/>
      <c r="J3483" s="42"/>
      <c r="K3483" s="42"/>
      <c r="L3483" s="41" t="str">
        <f t="shared" si="519"/>
        <v/>
      </c>
      <c r="M3483" s="41" t="str">
        <f t="shared" si="520"/>
        <v/>
      </c>
      <c r="N3483" s="22" t="str">
        <f t="shared" si="526"/>
        <v xml:space="preserve"> </v>
      </c>
      <c r="O3483" s="22" t="str">
        <f t="shared" si="525"/>
        <v/>
      </c>
      <c r="P3483" s="22" t="str">
        <f t="shared" si="527"/>
        <v/>
      </c>
      <c r="Q3483" s="22" t="str">
        <f t="shared" si="524"/>
        <v>D2</v>
      </c>
    </row>
    <row r="3484" spans="1:17" x14ac:dyDescent="0.25">
      <c r="A3484" s="125" t="str">
        <f t="shared" si="521"/>
        <v/>
      </c>
      <c r="B3484" s="123" t="str">
        <f t="shared" si="522"/>
        <v/>
      </c>
      <c r="C3484" s="125" t="str">
        <f t="shared" si="523"/>
        <v/>
      </c>
      <c r="D3484" s="42"/>
      <c r="E3484" s="23" t="str">
        <f>IF(D3484="","",VLOOKUP(D3484,MASTERLIST!$A:$E,3,FALSE))</f>
        <v/>
      </c>
      <c r="F3484" s="23" t="str">
        <f>IF(D3484="","",VLOOKUP(D3484,MASTERLIST!$A:$E,4,FALSE))</f>
        <v/>
      </c>
      <c r="G3484" s="23" t="str">
        <f>IF(D3484="","",VLOOKUP(D3484,MASTERLIST!$A:$E,5,FALSE))</f>
        <v/>
      </c>
      <c r="H3484" s="23" t="str">
        <f>IF(D3484="","",VLOOKUP(D3484,MASTERLIST!$A:$E,2,FALSE))</f>
        <v/>
      </c>
      <c r="I3484" s="42"/>
      <c r="J3484" s="42"/>
      <c r="K3484" s="42"/>
      <c r="L3484" s="41" t="str">
        <f t="shared" si="519"/>
        <v/>
      </c>
      <c r="M3484" s="41" t="str">
        <f t="shared" si="520"/>
        <v/>
      </c>
      <c r="N3484" s="22" t="str">
        <f t="shared" si="526"/>
        <v xml:space="preserve"> </v>
      </c>
      <c r="O3484" s="22" t="str">
        <f t="shared" si="525"/>
        <v/>
      </c>
      <c r="P3484" s="22" t="str">
        <f t="shared" si="527"/>
        <v/>
      </c>
      <c r="Q3484" s="22" t="str">
        <f t="shared" si="524"/>
        <v>D2</v>
      </c>
    </row>
    <row r="3485" spans="1:17" x14ac:dyDescent="0.25">
      <c r="A3485" s="125" t="str">
        <f t="shared" si="521"/>
        <v/>
      </c>
      <c r="B3485" s="123" t="str">
        <f t="shared" si="522"/>
        <v/>
      </c>
      <c r="C3485" s="125" t="str">
        <f t="shared" si="523"/>
        <v/>
      </c>
      <c r="D3485" s="42"/>
      <c r="E3485" s="23" t="str">
        <f>IF(D3485="","",VLOOKUP(D3485,MASTERLIST!$A:$E,3,FALSE))</f>
        <v/>
      </c>
      <c r="F3485" s="23" t="str">
        <f>IF(D3485="","",VLOOKUP(D3485,MASTERLIST!$A:$E,4,FALSE))</f>
        <v/>
      </c>
      <c r="G3485" s="23" t="str">
        <f>IF(D3485="","",VLOOKUP(D3485,MASTERLIST!$A:$E,5,FALSE))</f>
        <v/>
      </c>
      <c r="H3485" s="23" t="str">
        <f>IF(D3485="","",VLOOKUP(D3485,MASTERLIST!$A:$E,2,FALSE))</f>
        <v/>
      </c>
      <c r="I3485" s="42"/>
      <c r="J3485" s="42"/>
      <c r="K3485" s="42"/>
      <c r="L3485" s="41" t="str">
        <f t="shared" ref="L3485:L3548" si="528">IF(K3485="","",IF(I3485="",ROUND(HLOOKUP(J3485,kgList,K3485,FALSE),1),ROUND(HLOOKUP(I3485,kgList,K3485,FALSE),1)))</f>
        <v/>
      </c>
      <c r="M3485" s="41" t="str">
        <f t="shared" ref="M3485:M3548" si="529">IF(L3485="","",IF(COUNTA(I3485:J3485)&gt;1,"Edible or Inedible",IF(COUNTA(I3485)=1,L3485*1,IF(COUNTA(J3485)=1,L3485*1,"ERROR"))))</f>
        <v/>
      </c>
      <c r="N3485" s="22" t="str">
        <f t="shared" si="526"/>
        <v xml:space="preserve"> </v>
      </c>
      <c r="O3485" s="22" t="str">
        <f t="shared" si="525"/>
        <v/>
      </c>
      <c r="P3485" s="22" t="str">
        <f t="shared" si="527"/>
        <v/>
      </c>
      <c r="Q3485" s="22" t="str">
        <f t="shared" si="524"/>
        <v>D2</v>
      </c>
    </row>
    <row r="3486" spans="1:17" x14ac:dyDescent="0.25">
      <c r="A3486" s="125" t="str">
        <f t="shared" si="521"/>
        <v/>
      </c>
      <c r="B3486" s="123" t="str">
        <f t="shared" si="522"/>
        <v/>
      </c>
      <c r="C3486" s="125" t="str">
        <f t="shared" si="523"/>
        <v/>
      </c>
      <c r="D3486" s="42"/>
      <c r="E3486" s="23" t="str">
        <f>IF(D3486="","",VLOOKUP(D3486,MASTERLIST!$A:$E,3,FALSE))</f>
        <v/>
      </c>
      <c r="F3486" s="23" t="str">
        <f>IF(D3486="","",VLOOKUP(D3486,MASTERLIST!$A:$E,4,FALSE))</f>
        <v/>
      </c>
      <c r="G3486" s="23" t="str">
        <f>IF(D3486="","",VLOOKUP(D3486,MASTERLIST!$A:$E,5,FALSE))</f>
        <v/>
      </c>
      <c r="H3486" s="23" t="str">
        <f>IF(D3486="","",VLOOKUP(D3486,MASTERLIST!$A:$E,2,FALSE))</f>
        <v/>
      </c>
      <c r="I3486" s="42"/>
      <c r="J3486" s="42"/>
      <c r="K3486" s="42"/>
      <c r="L3486" s="41" t="str">
        <f t="shared" si="528"/>
        <v/>
      </c>
      <c r="M3486" s="41" t="str">
        <f t="shared" si="529"/>
        <v/>
      </c>
      <c r="N3486" s="22" t="str">
        <f t="shared" si="526"/>
        <v xml:space="preserve"> </v>
      </c>
      <c r="O3486" s="22" t="str">
        <f t="shared" si="525"/>
        <v/>
      </c>
      <c r="P3486" s="22" t="str">
        <f t="shared" si="527"/>
        <v/>
      </c>
      <c r="Q3486" s="22" t="str">
        <f t="shared" si="524"/>
        <v>D2</v>
      </c>
    </row>
    <row r="3487" spans="1:17" x14ac:dyDescent="0.25">
      <c r="A3487" s="125" t="str">
        <f t="shared" si="521"/>
        <v/>
      </c>
      <c r="B3487" s="123" t="str">
        <f t="shared" si="522"/>
        <v/>
      </c>
      <c r="C3487" s="125" t="str">
        <f t="shared" si="523"/>
        <v/>
      </c>
      <c r="D3487" s="42"/>
      <c r="E3487" s="23" t="str">
        <f>IF(D3487="","",VLOOKUP(D3487,MASTERLIST!$A:$E,3,FALSE))</f>
        <v/>
      </c>
      <c r="F3487" s="23" t="str">
        <f>IF(D3487="","",VLOOKUP(D3487,MASTERLIST!$A:$E,4,FALSE))</f>
        <v/>
      </c>
      <c r="G3487" s="23" t="str">
        <f>IF(D3487="","",VLOOKUP(D3487,MASTERLIST!$A:$E,5,FALSE))</f>
        <v/>
      </c>
      <c r="H3487" s="23" t="str">
        <f>IF(D3487="","",VLOOKUP(D3487,MASTERLIST!$A:$E,2,FALSE))</f>
        <v/>
      </c>
      <c r="I3487" s="42"/>
      <c r="J3487" s="42"/>
      <c r="K3487" s="42"/>
      <c r="L3487" s="41" t="str">
        <f t="shared" si="528"/>
        <v/>
      </c>
      <c r="M3487" s="41" t="str">
        <f t="shared" si="529"/>
        <v/>
      </c>
      <c r="N3487" s="22" t="str">
        <f t="shared" si="526"/>
        <v xml:space="preserve"> </v>
      </c>
      <c r="O3487" s="22" t="str">
        <f t="shared" si="525"/>
        <v/>
      </c>
      <c r="P3487" s="22" t="str">
        <f t="shared" si="527"/>
        <v/>
      </c>
      <c r="Q3487" s="22" t="str">
        <f t="shared" si="524"/>
        <v>D2</v>
      </c>
    </row>
    <row r="3488" spans="1:17" x14ac:dyDescent="0.25">
      <c r="A3488" s="125" t="str">
        <f t="shared" si="521"/>
        <v/>
      </c>
      <c r="B3488" s="123" t="str">
        <f t="shared" si="522"/>
        <v/>
      </c>
      <c r="C3488" s="125" t="str">
        <f t="shared" si="523"/>
        <v/>
      </c>
      <c r="D3488" s="42"/>
      <c r="E3488" s="23" t="str">
        <f>IF(D3488="","",VLOOKUP(D3488,MASTERLIST!$A:$E,3,FALSE))</f>
        <v/>
      </c>
      <c r="F3488" s="23" t="str">
        <f>IF(D3488="","",VLOOKUP(D3488,MASTERLIST!$A:$E,4,FALSE))</f>
        <v/>
      </c>
      <c r="G3488" s="23" t="str">
        <f>IF(D3488="","",VLOOKUP(D3488,MASTERLIST!$A:$E,5,FALSE))</f>
        <v/>
      </c>
      <c r="H3488" s="23" t="str">
        <f>IF(D3488="","",VLOOKUP(D3488,MASTERLIST!$A:$E,2,FALSE))</f>
        <v/>
      </c>
      <c r="I3488" s="42"/>
      <c r="J3488" s="42"/>
      <c r="K3488" s="42"/>
      <c r="L3488" s="41" t="str">
        <f t="shared" si="528"/>
        <v/>
      </c>
      <c r="M3488" s="41" t="str">
        <f t="shared" si="529"/>
        <v/>
      </c>
      <c r="N3488" s="22" t="str">
        <f t="shared" si="526"/>
        <v xml:space="preserve"> </v>
      </c>
      <c r="O3488" s="22" t="str">
        <f t="shared" si="525"/>
        <v/>
      </c>
      <c r="P3488" s="22" t="str">
        <f t="shared" si="527"/>
        <v/>
      </c>
      <c r="Q3488" s="22" t="str">
        <f t="shared" si="524"/>
        <v>D2</v>
      </c>
    </row>
    <row r="3489" spans="1:17" x14ac:dyDescent="0.25">
      <c r="A3489" s="125" t="str">
        <f t="shared" si="521"/>
        <v/>
      </c>
      <c r="B3489" s="123" t="str">
        <f t="shared" si="522"/>
        <v/>
      </c>
      <c r="C3489" s="125" t="str">
        <f t="shared" si="523"/>
        <v/>
      </c>
      <c r="D3489" s="42"/>
      <c r="E3489" s="23" t="str">
        <f>IF(D3489="","",VLOOKUP(D3489,MASTERLIST!$A:$E,3,FALSE))</f>
        <v/>
      </c>
      <c r="F3489" s="23" t="str">
        <f>IF(D3489="","",VLOOKUP(D3489,MASTERLIST!$A:$E,4,FALSE))</f>
        <v/>
      </c>
      <c r="G3489" s="23" t="str">
        <f>IF(D3489="","",VLOOKUP(D3489,MASTERLIST!$A:$E,5,FALSE))</f>
        <v/>
      </c>
      <c r="H3489" s="23" t="str">
        <f>IF(D3489="","",VLOOKUP(D3489,MASTERLIST!$A:$E,2,FALSE))</f>
        <v/>
      </c>
      <c r="I3489" s="42"/>
      <c r="J3489" s="42"/>
      <c r="K3489" s="42"/>
      <c r="L3489" s="41" t="str">
        <f t="shared" si="528"/>
        <v/>
      </c>
      <c r="M3489" s="41" t="str">
        <f t="shared" si="529"/>
        <v/>
      </c>
      <c r="N3489" s="22" t="str">
        <f t="shared" si="526"/>
        <v xml:space="preserve"> </v>
      </c>
      <c r="O3489" s="22" t="str">
        <f t="shared" si="525"/>
        <v/>
      </c>
      <c r="P3489" s="22" t="str">
        <f t="shared" si="527"/>
        <v/>
      </c>
      <c r="Q3489" s="22" t="str">
        <f t="shared" si="524"/>
        <v>D2</v>
      </c>
    </row>
    <row r="3490" spans="1:17" x14ac:dyDescent="0.25">
      <c r="A3490" s="125" t="str">
        <f t="shared" si="521"/>
        <v/>
      </c>
      <c r="B3490" s="123" t="str">
        <f t="shared" si="522"/>
        <v/>
      </c>
      <c r="C3490" s="125" t="str">
        <f t="shared" si="523"/>
        <v/>
      </c>
      <c r="D3490" s="42"/>
      <c r="E3490" s="23" t="str">
        <f>IF(D3490="","",VLOOKUP(D3490,MASTERLIST!$A:$E,3,FALSE))</f>
        <v/>
      </c>
      <c r="F3490" s="23" t="str">
        <f>IF(D3490="","",VLOOKUP(D3490,MASTERLIST!$A:$E,4,FALSE))</f>
        <v/>
      </c>
      <c r="G3490" s="23" t="str">
        <f>IF(D3490="","",VLOOKUP(D3490,MASTERLIST!$A:$E,5,FALSE))</f>
        <v/>
      </c>
      <c r="H3490" s="23" t="str">
        <f>IF(D3490="","",VLOOKUP(D3490,MASTERLIST!$A:$E,2,FALSE))</f>
        <v/>
      </c>
      <c r="I3490" s="42"/>
      <c r="J3490" s="42"/>
      <c r="K3490" s="42"/>
      <c r="L3490" s="41" t="str">
        <f t="shared" si="528"/>
        <v/>
      </c>
      <c r="M3490" s="41" t="str">
        <f t="shared" si="529"/>
        <v/>
      </c>
      <c r="N3490" s="22" t="str">
        <f t="shared" si="526"/>
        <v xml:space="preserve"> </v>
      </c>
      <c r="O3490" s="22" t="str">
        <f t="shared" si="525"/>
        <v/>
      </c>
      <c r="P3490" s="22" t="str">
        <f t="shared" si="527"/>
        <v/>
      </c>
      <c r="Q3490" s="22" t="str">
        <f t="shared" si="524"/>
        <v>D2</v>
      </c>
    </row>
    <row r="3491" spans="1:17" x14ac:dyDescent="0.25">
      <c r="A3491" s="125" t="str">
        <f t="shared" si="521"/>
        <v/>
      </c>
      <c r="B3491" s="123" t="str">
        <f t="shared" si="522"/>
        <v/>
      </c>
      <c r="C3491" s="125" t="str">
        <f t="shared" si="523"/>
        <v/>
      </c>
      <c r="D3491" s="42"/>
      <c r="E3491" s="23" t="str">
        <f>IF(D3491="","",VLOOKUP(D3491,MASTERLIST!$A:$E,3,FALSE))</f>
        <v/>
      </c>
      <c r="F3491" s="23" t="str">
        <f>IF(D3491="","",VLOOKUP(D3491,MASTERLIST!$A:$E,4,FALSE))</f>
        <v/>
      </c>
      <c r="G3491" s="23" t="str">
        <f>IF(D3491="","",VLOOKUP(D3491,MASTERLIST!$A:$E,5,FALSE))</f>
        <v/>
      </c>
      <c r="H3491" s="23" t="str">
        <f>IF(D3491="","",VLOOKUP(D3491,MASTERLIST!$A:$E,2,FALSE))</f>
        <v/>
      </c>
      <c r="I3491" s="42"/>
      <c r="J3491" s="42"/>
      <c r="K3491" s="42"/>
      <c r="L3491" s="41" t="str">
        <f t="shared" si="528"/>
        <v/>
      </c>
      <c r="M3491" s="41" t="str">
        <f t="shared" si="529"/>
        <v/>
      </c>
      <c r="N3491" s="22" t="str">
        <f t="shared" si="526"/>
        <v xml:space="preserve"> </v>
      </c>
      <c r="O3491" s="22" t="str">
        <f t="shared" si="525"/>
        <v/>
      </c>
      <c r="P3491" s="22" t="str">
        <f t="shared" si="527"/>
        <v/>
      </c>
      <c r="Q3491" s="22" t="str">
        <f t="shared" si="524"/>
        <v>D2</v>
      </c>
    </row>
    <row r="3492" spans="1:17" x14ac:dyDescent="0.25">
      <c r="A3492" s="125" t="str">
        <f t="shared" ref="A3492:A3555" si="530">IF(D3492="","",A3491)</f>
        <v/>
      </c>
      <c r="B3492" s="123" t="str">
        <f t="shared" ref="B3492:B3555" si="531">IF(D3492="","",B3491)</f>
        <v/>
      </c>
      <c r="C3492" s="125" t="str">
        <f t="shared" ref="C3492:C3555" si="532">IF(D3492="","",C3491)</f>
        <v/>
      </c>
      <c r="D3492" s="42"/>
      <c r="E3492" s="23" t="str">
        <f>IF(D3492="","",VLOOKUP(D3492,MASTERLIST!$A:$E,3,FALSE))</f>
        <v/>
      </c>
      <c r="F3492" s="23" t="str">
        <f>IF(D3492="","",VLOOKUP(D3492,MASTERLIST!$A:$E,4,FALSE))</f>
        <v/>
      </c>
      <c r="G3492" s="23" t="str">
        <f>IF(D3492="","",VLOOKUP(D3492,MASTERLIST!$A:$E,5,FALSE))</f>
        <v/>
      </c>
      <c r="H3492" s="23" t="str">
        <f>IF(D3492="","",VLOOKUP(D3492,MASTERLIST!$A:$E,2,FALSE))</f>
        <v/>
      </c>
      <c r="I3492" s="42"/>
      <c r="J3492" s="42"/>
      <c r="K3492" s="42"/>
      <c r="L3492" s="41" t="str">
        <f t="shared" si="528"/>
        <v/>
      </c>
      <c r="M3492" s="41" t="str">
        <f t="shared" si="529"/>
        <v/>
      </c>
      <c r="N3492" s="22" t="str">
        <f t="shared" si="526"/>
        <v xml:space="preserve"> </v>
      </c>
      <c r="O3492" s="22" t="str">
        <f t="shared" si="525"/>
        <v/>
      </c>
      <c r="P3492" s="22" t="str">
        <f t="shared" si="527"/>
        <v/>
      </c>
      <c r="Q3492" s="22" t="str">
        <f t="shared" si="524"/>
        <v>D2</v>
      </c>
    </row>
    <row r="3493" spans="1:17" x14ac:dyDescent="0.25">
      <c r="A3493" s="125" t="str">
        <f t="shared" si="530"/>
        <v/>
      </c>
      <c r="B3493" s="123" t="str">
        <f t="shared" si="531"/>
        <v/>
      </c>
      <c r="C3493" s="125" t="str">
        <f t="shared" si="532"/>
        <v/>
      </c>
      <c r="D3493" s="42"/>
      <c r="E3493" s="23" t="str">
        <f>IF(D3493="","",VLOOKUP(D3493,MASTERLIST!$A:$E,3,FALSE))</f>
        <v/>
      </c>
      <c r="F3493" s="23" t="str">
        <f>IF(D3493="","",VLOOKUP(D3493,MASTERLIST!$A:$E,4,FALSE))</f>
        <v/>
      </c>
      <c r="G3493" s="23" t="str">
        <f>IF(D3493="","",VLOOKUP(D3493,MASTERLIST!$A:$E,5,FALSE))</f>
        <v/>
      </c>
      <c r="H3493" s="23" t="str">
        <f>IF(D3493="","",VLOOKUP(D3493,MASTERLIST!$A:$E,2,FALSE))</f>
        <v/>
      </c>
      <c r="I3493" s="42"/>
      <c r="J3493" s="42"/>
      <c r="K3493" s="42"/>
      <c r="L3493" s="41" t="str">
        <f t="shared" si="528"/>
        <v/>
      </c>
      <c r="M3493" s="41" t="str">
        <f t="shared" si="529"/>
        <v/>
      </c>
      <c r="N3493" s="22" t="str">
        <f t="shared" si="526"/>
        <v xml:space="preserve"> </v>
      </c>
      <c r="O3493" s="22" t="str">
        <f t="shared" si="525"/>
        <v/>
      </c>
      <c r="P3493" s="22" t="str">
        <f t="shared" si="527"/>
        <v/>
      </c>
      <c r="Q3493" s="22" t="str">
        <f t="shared" si="524"/>
        <v>D2</v>
      </c>
    </row>
    <row r="3494" spans="1:17" x14ac:dyDescent="0.25">
      <c r="A3494" s="125" t="str">
        <f t="shared" si="530"/>
        <v/>
      </c>
      <c r="B3494" s="123" t="str">
        <f t="shared" si="531"/>
        <v/>
      </c>
      <c r="C3494" s="125" t="str">
        <f t="shared" si="532"/>
        <v/>
      </c>
      <c r="D3494" s="42"/>
      <c r="E3494" s="23" t="str">
        <f>IF(D3494="","",VLOOKUP(D3494,MASTERLIST!$A:$E,3,FALSE))</f>
        <v/>
      </c>
      <c r="F3494" s="23" t="str">
        <f>IF(D3494="","",VLOOKUP(D3494,MASTERLIST!$A:$E,4,FALSE))</f>
        <v/>
      </c>
      <c r="G3494" s="23" t="str">
        <f>IF(D3494="","",VLOOKUP(D3494,MASTERLIST!$A:$E,5,FALSE))</f>
        <v/>
      </c>
      <c r="H3494" s="23" t="str">
        <f>IF(D3494="","",VLOOKUP(D3494,MASTERLIST!$A:$E,2,FALSE))</f>
        <v/>
      </c>
      <c r="I3494" s="42"/>
      <c r="J3494" s="42"/>
      <c r="K3494" s="42"/>
      <c r="L3494" s="41" t="str">
        <f t="shared" si="528"/>
        <v/>
      </c>
      <c r="M3494" s="41" t="str">
        <f t="shared" si="529"/>
        <v/>
      </c>
      <c r="N3494" s="22" t="str">
        <f t="shared" si="526"/>
        <v xml:space="preserve"> </v>
      </c>
      <c r="O3494" s="22" t="str">
        <f t="shared" si="525"/>
        <v/>
      </c>
      <c r="P3494" s="22" t="str">
        <f t="shared" si="527"/>
        <v/>
      </c>
      <c r="Q3494" s="22" t="str">
        <f t="shared" si="524"/>
        <v>D2</v>
      </c>
    </row>
    <row r="3495" spans="1:17" x14ac:dyDescent="0.25">
      <c r="A3495" s="125" t="str">
        <f t="shared" si="530"/>
        <v/>
      </c>
      <c r="B3495" s="123" t="str">
        <f t="shared" si="531"/>
        <v/>
      </c>
      <c r="C3495" s="125" t="str">
        <f t="shared" si="532"/>
        <v/>
      </c>
      <c r="D3495" s="42"/>
      <c r="E3495" s="23" t="str">
        <f>IF(D3495="","",VLOOKUP(D3495,MASTERLIST!$A:$E,3,FALSE))</f>
        <v/>
      </c>
      <c r="F3495" s="23" t="str">
        <f>IF(D3495="","",VLOOKUP(D3495,MASTERLIST!$A:$E,4,FALSE))</f>
        <v/>
      </c>
      <c r="G3495" s="23" t="str">
        <f>IF(D3495="","",VLOOKUP(D3495,MASTERLIST!$A:$E,5,FALSE))</f>
        <v/>
      </c>
      <c r="H3495" s="23" t="str">
        <f>IF(D3495="","",VLOOKUP(D3495,MASTERLIST!$A:$E,2,FALSE))</f>
        <v/>
      </c>
      <c r="I3495" s="42"/>
      <c r="J3495" s="42"/>
      <c r="K3495" s="42"/>
      <c r="L3495" s="41" t="str">
        <f t="shared" si="528"/>
        <v/>
      </c>
      <c r="M3495" s="41" t="str">
        <f t="shared" si="529"/>
        <v/>
      </c>
      <c r="N3495" s="22" t="str">
        <f t="shared" si="526"/>
        <v xml:space="preserve"> </v>
      </c>
      <c r="O3495" s="22" t="str">
        <f t="shared" si="525"/>
        <v/>
      </c>
      <c r="P3495" s="22" t="str">
        <f t="shared" si="527"/>
        <v/>
      </c>
      <c r="Q3495" s="22" t="str">
        <f t="shared" si="524"/>
        <v>D2</v>
      </c>
    </row>
    <row r="3496" spans="1:17" x14ac:dyDescent="0.25">
      <c r="A3496" s="125" t="str">
        <f t="shared" si="530"/>
        <v/>
      </c>
      <c r="B3496" s="123" t="str">
        <f t="shared" si="531"/>
        <v/>
      </c>
      <c r="C3496" s="125" t="str">
        <f t="shared" si="532"/>
        <v/>
      </c>
      <c r="D3496" s="42"/>
      <c r="E3496" s="23" t="str">
        <f>IF(D3496="","",VLOOKUP(D3496,MASTERLIST!$A:$E,3,FALSE))</f>
        <v/>
      </c>
      <c r="F3496" s="23" t="str">
        <f>IF(D3496="","",VLOOKUP(D3496,MASTERLIST!$A:$E,4,FALSE))</f>
        <v/>
      </c>
      <c r="G3496" s="23" t="str">
        <f>IF(D3496="","",VLOOKUP(D3496,MASTERLIST!$A:$E,5,FALSE))</f>
        <v/>
      </c>
      <c r="H3496" s="23" t="str">
        <f>IF(D3496="","",VLOOKUP(D3496,MASTERLIST!$A:$E,2,FALSE))</f>
        <v/>
      </c>
      <c r="I3496" s="42"/>
      <c r="J3496" s="42"/>
      <c r="K3496" s="42"/>
      <c r="L3496" s="41" t="str">
        <f t="shared" si="528"/>
        <v/>
      </c>
      <c r="M3496" s="41" t="str">
        <f t="shared" si="529"/>
        <v/>
      </c>
      <c r="N3496" s="22" t="str">
        <f t="shared" si="526"/>
        <v xml:space="preserve"> </v>
      </c>
      <c r="O3496" s="22" t="str">
        <f t="shared" si="525"/>
        <v/>
      </c>
      <c r="P3496" s="22" t="str">
        <f t="shared" si="527"/>
        <v/>
      </c>
      <c r="Q3496" s="22" t="str">
        <f t="shared" si="524"/>
        <v>D2</v>
      </c>
    </row>
    <row r="3497" spans="1:17" x14ac:dyDescent="0.25">
      <c r="A3497" s="125" t="str">
        <f t="shared" si="530"/>
        <v/>
      </c>
      <c r="B3497" s="123" t="str">
        <f t="shared" si="531"/>
        <v/>
      </c>
      <c r="C3497" s="125" t="str">
        <f t="shared" si="532"/>
        <v/>
      </c>
      <c r="D3497" s="42"/>
      <c r="E3497" s="23" t="str">
        <f>IF(D3497="","",VLOOKUP(D3497,MASTERLIST!$A:$E,3,FALSE))</f>
        <v/>
      </c>
      <c r="F3497" s="23" t="str">
        <f>IF(D3497="","",VLOOKUP(D3497,MASTERLIST!$A:$E,4,FALSE))</f>
        <v/>
      </c>
      <c r="G3497" s="23" t="str">
        <f>IF(D3497="","",VLOOKUP(D3497,MASTERLIST!$A:$E,5,FALSE))</f>
        <v/>
      </c>
      <c r="H3497" s="23" t="str">
        <f>IF(D3497="","",VLOOKUP(D3497,MASTERLIST!$A:$E,2,FALSE))</f>
        <v/>
      </c>
      <c r="I3497" s="42"/>
      <c r="J3497" s="42"/>
      <c r="K3497" s="42"/>
      <c r="L3497" s="41" t="str">
        <f t="shared" si="528"/>
        <v/>
      </c>
      <c r="M3497" s="41" t="str">
        <f t="shared" si="529"/>
        <v/>
      </c>
      <c r="N3497" s="22" t="str">
        <f t="shared" si="526"/>
        <v xml:space="preserve"> </v>
      </c>
      <c r="O3497" s="22" t="str">
        <f t="shared" si="525"/>
        <v/>
      </c>
      <c r="P3497" s="22" t="str">
        <f t="shared" si="527"/>
        <v/>
      </c>
      <c r="Q3497" s="22" t="str">
        <f t="shared" si="524"/>
        <v>D2</v>
      </c>
    </row>
    <row r="3498" spans="1:17" x14ac:dyDescent="0.25">
      <c r="A3498" s="125" t="str">
        <f t="shared" si="530"/>
        <v/>
      </c>
      <c r="B3498" s="123" t="str">
        <f t="shared" si="531"/>
        <v/>
      </c>
      <c r="C3498" s="125" t="str">
        <f t="shared" si="532"/>
        <v/>
      </c>
      <c r="D3498" s="42"/>
      <c r="E3498" s="23" t="str">
        <f>IF(D3498="","",VLOOKUP(D3498,MASTERLIST!$A:$E,3,FALSE))</f>
        <v/>
      </c>
      <c r="F3498" s="23" t="str">
        <f>IF(D3498="","",VLOOKUP(D3498,MASTERLIST!$A:$E,4,FALSE))</f>
        <v/>
      </c>
      <c r="G3498" s="23" t="str">
        <f>IF(D3498="","",VLOOKUP(D3498,MASTERLIST!$A:$E,5,FALSE))</f>
        <v/>
      </c>
      <c r="H3498" s="23" t="str">
        <f>IF(D3498="","",VLOOKUP(D3498,MASTERLIST!$A:$E,2,FALSE))</f>
        <v/>
      </c>
      <c r="I3498" s="42"/>
      <c r="J3498" s="42"/>
      <c r="K3498" s="42"/>
      <c r="L3498" s="41" t="str">
        <f t="shared" si="528"/>
        <v/>
      </c>
      <c r="M3498" s="41" t="str">
        <f t="shared" si="529"/>
        <v/>
      </c>
      <c r="N3498" s="22" t="str">
        <f t="shared" si="526"/>
        <v xml:space="preserve"> </v>
      </c>
      <c r="O3498" s="22" t="str">
        <f t="shared" si="525"/>
        <v/>
      </c>
      <c r="P3498" s="22" t="str">
        <f t="shared" si="527"/>
        <v/>
      </c>
      <c r="Q3498" s="22" t="str">
        <f t="shared" si="524"/>
        <v>D2</v>
      </c>
    </row>
    <row r="3499" spans="1:17" x14ac:dyDescent="0.25">
      <c r="A3499" s="125" t="str">
        <f t="shared" si="530"/>
        <v/>
      </c>
      <c r="B3499" s="123" t="str">
        <f t="shared" si="531"/>
        <v/>
      </c>
      <c r="C3499" s="125" t="str">
        <f t="shared" si="532"/>
        <v/>
      </c>
      <c r="D3499" s="42"/>
      <c r="E3499" s="23" t="str">
        <f>IF(D3499="","",VLOOKUP(D3499,MASTERLIST!$A:$E,3,FALSE))</f>
        <v/>
      </c>
      <c r="F3499" s="23" t="str">
        <f>IF(D3499="","",VLOOKUP(D3499,MASTERLIST!$A:$E,4,FALSE))</f>
        <v/>
      </c>
      <c r="G3499" s="23" t="str">
        <f>IF(D3499="","",VLOOKUP(D3499,MASTERLIST!$A:$E,5,FALSE))</f>
        <v/>
      </c>
      <c r="H3499" s="23" t="str">
        <f>IF(D3499="","",VLOOKUP(D3499,MASTERLIST!$A:$E,2,FALSE))</f>
        <v/>
      </c>
      <c r="I3499" s="42"/>
      <c r="J3499" s="42"/>
      <c r="K3499" s="42"/>
      <c r="L3499" s="41" t="str">
        <f t="shared" si="528"/>
        <v/>
      </c>
      <c r="M3499" s="41" t="str">
        <f t="shared" si="529"/>
        <v/>
      </c>
      <c r="N3499" s="22" t="str">
        <f t="shared" si="526"/>
        <v xml:space="preserve"> </v>
      </c>
      <c r="O3499" s="22" t="str">
        <f t="shared" si="525"/>
        <v/>
      </c>
      <c r="P3499" s="22" t="str">
        <f t="shared" si="527"/>
        <v/>
      </c>
      <c r="Q3499" s="22" t="str">
        <f t="shared" si="524"/>
        <v>D2</v>
      </c>
    </row>
    <row r="3500" spans="1:17" x14ac:dyDescent="0.25">
      <c r="A3500" s="125" t="str">
        <f t="shared" si="530"/>
        <v/>
      </c>
      <c r="B3500" s="123" t="str">
        <f t="shared" si="531"/>
        <v/>
      </c>
      <c r="C3500" s="125" t="str">
        <f t="shared" si="532"/>
        <v/>
      </c>
      <c r="D3500" s="42"/>
      <c r="E3500" s="23" t="str">
        <f>IF(D3500="","",VLOOKUP(D3500,MASTERLIST!$A:$E,3,FALSE))</f>
        <v/>
      </c>
      <c r="F3500" s="23" t="str">
        <f>IF(D3500="","",VLOOKUP(D3500,MASTERLIST!$A:$E,4,FALSE))</f>
        <v/>
      </c>
      <c r="G3500" s="23" t="str">
        <f>IF(D3500="","",VLOOKUP(D3500,MASTERLIST!$A:$E,5,FALSE))</f>
        <v/>
      </c>
      <c r="H3500" s="23" t="str">
        <f>IF(D3500="","",VLOOKUP(D3500,MASTERLIST!$A:$E,2,FALSE))</f>
        <v/>
      </c>
      <c r="I3500" s="42"/>
      <c r="J3500" s="42"/>
      <c r="K3500" s="42"/>
      <c r="L3500" s="41" t="str">
        <f t="shared" si="528"/>
        <v/>
      </c>
      <c r="M3500" s="41" t="str">
        <f t="shared" si="529"/>
        <v/>
      </c>
      <c r="N3500" s="22" t="str">
        <f t="shared" si="526"/>
        <v xml:space="preserve"> </v>
      </c>
      <c r="O3500" s="22" t="str">
        <f t="shared" si="525"/>
        <v/>
      </c>
      <c r="P3500" s="22" t="str">
        <f t="shared" si="527"/>
        <v/>
      </c>
      <c r="Q3500" s="22" t="str">
        <f t="shared" si="524"/>
        <v>D2</v>
      </c>
    </row>
    <row r="3501" spans="1:17" x14ac:dyDescent="0.25">
      <c r="A3501" s="125" t="str">
        <f t="shared" si="530"/>
        <v/>
      </c>
      <c r="B3501" s="123" t="str">
        <f t="shared" si="531"/>
        <v/>
      </c>
      <c r="C3501" s="125" t="str">
        <f t="shared" si="532"/>
        <v/>
      </c>
      <c r="D3501" s="42"/>
      <c r="E3501" s="23" t="str">
        <f>IF(D3501="","",VLOOKUP(D3501,MASTERLIST!$A:$E,3,FALSE))</f>
        <v/>
      </c>
      <c r="F3501" s="23" t="str">
        <f>IF(D3501="","",VLOOKUP(D3501,MASTERLIST!$A:$E,4,FALSE))</f>
        <v/>
      </c>
      <c r="G3501" s="23" t="str">
        <f>IF(D3501="","",VLOOKUP(D3501,MASTERLIST!$A:$E,5,FALSE))</f>
        <v/>
      </c>
      <c r="H3501" s="23" t="str">
        <f>IF(D3501="","",VLOOKUP(D3501,MASTERLIST!$A:$E,2,FALSE))</f>
        <v/>
      </c>
      <c r="I3501" s="42"/>
      <c r="J3501" s="42"/>
      <c r="K3501" s="42"/>
      <c r="L3501" s="41" t="str">
        <f t="shared" si="528"/>
        <v/>
      </c>
      <c r="M3501" s="41" t="str">
        <f t="shared" si="529"/>
        <v/>
      </c>
      <c r="N3501" s="22" t="str">
        <f t="shared" si="526"/>
        <v xml:space="preserve"> </v>
      </c>
      <c r="O3501" s="22" t="str">
        <f t="shared" si="525"/>
        <v/>
      </c>
      <c r="P3501" s="22" t="str">
        <f t="shared" si="527"/>
        <v/>
      </c>
      <c r="Q3501" s="22" t="str">
        <f t="shared" si="524"/>
        <v>D2</v>
      </c>
    </row>
    <row r="3502" spans="1:17" x14ac:dyDescent="0.25">
      <c r="A3502" s="125" t="str">
        <f t="shared" si="530"/>
        <v/>
      </c>
      <c r="B3502" s="123" t="str">
        <f t="shared" si="531"/>
        <v/>
      </c>
      <c r="C3502" s="125" t="str">
        <f t="shared" si="532"/>
        <v/>
      </c>
      <c r="D3502" s="42"/>
      <c r="E3502" s="23" t="str">
        <f>IF(D3502="","",VLOOKUP(D3502,MASTERLIST!$A:$E,3,FALSE))</f>
        <v/>
      </c>
      <c r="F3502" s="23" t="str">
        <f>IF(D3502="","",VLOOKUP(D3502,MASTERLIST!$A:$E,4,FALSE))</f>
        <v/>
      </c>
      <c r="G3502" s="23" t="str">
        <f>IF(D3502="","",VLOOKUP(D3502,MASTERLIST!$A:$E,5,FALSE))</f>
        <v/>
      </c>
      <c r="H3502" s="23" t="str">
        <f>IF(D3502="","",VLOOKUP(D3502,MASTERLIST!$A:$E,2,FALSE))</f>
        <v/>
      </c>
      <c r="I3502" s="42"/>
      <c r="J3502" s="42"/>
      <c r="K3502" s="42"/>
      <c r="L3502" s="41" t="str">
        <f t="shared" si="528"/>
        <v/>
      </c>
      <c r="M3502" s="41" t="str">
        <f t="shared" si="529"/>
        <v/>
      </c>
      <c r="N3502" s="22" t="str">
        <f t="shared" si="526"/>
        <v xml:space="preserve"> </v>
      </c>
      <c r="O3502" s="22" t="str">
        <f t="shared" si="525"/>
        <v/>
      </c>
      <c r="P3502" s="22" t="str">
        <f t="shared" si="527"/>
        <v/>
      </c>
      <c r="Q3502" s="22" t="str">
        <f t="shared" si="524"/>
        <v>D2</v>
      </c>
    </row>
    <row r="3503" spans="1:17" x14ac:dyDescent="0.25">
      <c r="A3503" s="125" t="str">
        <f t="shared" si="530"/>
        <v/>
      </c>
      <c r="B3503" s="123" t="str">
        <f t="shared" si="531"/>
        <v/>
      </c>
      <c r="C3503" s="125" t="str">
        <f t="shared" si="532"/>
        <v/>
      </c>
      <c r="D3503" s="42"/>
      <c r="E3503" s="23" t="str">
        <f>IF(D3503="","",VLOOKUP(D3503,MASTERLIST!$A:$E,3,FALSE))</f>
        <v/>
      </c>
      <c r="F3503" s="23" t="str">
        <f>IF(D3503="","",VLOOKUP(D3503,MASTERLIST!$A:$E,4,FALSE))</f>
        <v/>
      </c>
      <c r="G3503" s="23" t="str">
        <f>IF(D3503="","",VLOOKUP(D3503,MASTERLIST!$A:$E,5,FALSE))</f>
        <v/>
      </c>
      <c r="H3503" s="23" t="str">
        <f>IF(D3503="","",VLOOKUP(D3503,MASTERLIST!$A:$E,2,FALSE))</f>
        <v/>
      </c>
      <c r="I3503" s="42"/>
      <c r="J3503" s="42"/>
      <c r="K3503" s="42"/>
      <c r="L3503" s="41" t="str">
        <f t="shared" si="528"/>
        <v/>
      </c>
      <c r="M3503" s="41" t="str">
        <f t="shared" si="529"/>
        <v/>
      </c>
      <c r="N3503" s="22" t="str">
        <f t="shared" si="526"/>
        <v xml:space="preserve"> </v>
      </c>
      <c r="O3503" s="22" t="str">
        <f t="shared" si="525"/>
        <v/>
      </c>
      <c r="P3503" s="22" t="str">
        <f t="shared" si="527"/>
        <v/>
      </c>
      <c r="Q3503" s="22" t="str">
        <f t="shared" si="524"/>
        <v>D2</v>
      </c>
    </row>
    <row r="3504" spans="1:17" x14ac:dyDescent="0.25">
      <c r="A3504" s="125" t="str">
        <f t="shared" si="530"/>
        <v/>
      </c>
      <c r="B3504" s="123" t="str">
        <f t="shared" si="531"/>
        <v/>
      </c>
      <c r="C3504" s="125" t="str">
        <f t="shared" si="532"/>
        <v/>
      </c>
      <c r="D3504" s="42"/>
      <c r="E3504" s="23" t="str">
        <f>IF(D3504="","",VLOOKUP(D3504,MASTERLIST!$A:$E,3,FALSE))</f>
        <v/>
      </c>
      <c r="F3504" s="23" t="str">
        <f>IF(D3504="","",VLOOKUP(D3504,MASTERLIST!$A:$E,4,FALSE))</f>
        <v/>
      </c>
      <c r="G3504" s="23" t="str">
        <f>IF(D3504="","",VLOOKUP(D3504,MASTERLIST!$A:$E,5,FALSE))</f>
        <v/>
      </c>
      <c r="H3504" s="23" t="str">
        <f>IF(D3504="","",VLOOKUP(D3504,MASTERLIST!$A:$E,2,FALSE))</f>
        <v/>
      </c>
      <c r="I3504" s="42"/>
      <c r="J3504" s="42"/>
      <c r="K3504" s="42"/>
      <c r="L3504" s="41" t="str">
        <f t="shared" si="528"/>
        <v/>
      </c>
      <c r="M3504" s="41" t="str">
        <f t="shared" si="529"/>
        <v/>
      </c>
      <c r="N3504" s="22" t="str">
        <f t="shared" si="526"/>
        <v xml:space="preserve"> </v>
      </c>
      <c r="O3504" s="22" t="str">
        <f t="shared" si="525"/>
        <v/>
      </c>
      <c r="P3504" s="22" t="str">
        <f t="shared" si="527"/>
        <v/>
      </c>
      <c r="Q3504" s="22" t="str">
        <f t="shared" si="524"/>
        <v>D2</v>
      </c>
    </row>
    <row r="3505" spans="1:17" x14ac:dyDescent="0.25">
      <c r="A3505" s="125" t="str">
        <f t="shared" si="530"/>
        <v/>
      </c>
      <c r="B3505" s="123" t="str">
        <f t="shared" si="531"/>
        <v/>
      </c>
      <c r="C3505" s="125" t="str">
        <f t="shared" si="532"/>
        <v/>
      </c>
      <c r="D3505" s="42"/>
      <c r="E3505" s="23" t="str">
        <f>IF(D3505="","",VLOOKUP(D3505,MASTERLIST!$A:$E,3,FALSE))</f>
        <v/>
      </c>
      <c r="F3505" s="23" t="str">
        <f>IF(D3505="","",VLOOKUP(D3505,MASTERLIST!$A:$E,4,FALSE))</f>
        <v/>
      </c>
      <c r="G3505" s="23" t="str">
        <f>IF(D3505="","",VLOOKUP(D3505,MASTERLIST!$A:$E,5,FALSE))</f>
        <v/>
      </c>
      <c r="H3505" s="23" t="str">
        <f>IF(D3505="","",VLOOKUP(D3505,MASTERLIST!$A:$E,2,FALSE))</f>
        <v/>
      </c>
      <c r="I3505" s="42"/>
      <c r="J3505" s="42"/>
      <c r="K3505" s="42"/>
      <c r="L3505" s="41" t="str">
        <f t="shared" si="528"/>
        <v/>
      </c>
      <c r="M3505" s="41" t="str">
        <f t="shared" si="529"/>
        <v/>
      </c>
      <c r="N3505" s="22" t="str">
        <f t="shared" si="526"/>
        <v xml:space="preserve"> </v>
      </c>
      <c r="O3505" s="22" t="str">
        <f t="shared" si="525"/>
        <v/>
      </c>
      <c r="P3505" s="22" t="str">
        <f t="shared" si="527"/>
        <v/>
      </c>
      <c r="Q3505" s="22" t="str">
        <f t="shared" si="524"/>
        <v>D2</v>
      </c>
    </row>
    <row r="3506" spans="1:17" x14ac:dyDescent="0.25">
      <c r="A3506" s="125" t="str">
        <f t="shared" si="530"/>
        <v/>
      </c>
      <c r="B3506" s="123" t="str">
        <f t="shared" si="531"/>
        <v/>
      </c>
      <c r="C3506" s="125" t="str">
        <f t="shared" si="532"/>
        <v/>
      </c>
      <c r="D3506" s="42"/>
      <c r="E3506" s="23" t="str">
        <f>IF(D3506="","",VLOOKUP(D3506,MASTERLIST!$A:$E,3,FALSE))</f>
        <v/>
      </c>
      <c r="F3506" s="23" t="str">
        <f>IF(D3506="","",VLOOKUP(D3506,MASTERLIST!$A:$E,4,FALSE))</f>
        <v/>
      </c>
      <c r="G3506" s="23" t="str">
        <f>IF(D3506="","",VLOOKUP(D3506,MASTERLIST!$A:$E,5,FALSE))</f>
        <v/>
      </c>
      <c r="H3506" s="23" t="str">
        <f>IF(D3506="","",VLOOKUP(D3506,MASTERLIST!$A:$E,2,FALSE))</f>
        <v/>
      </c>
      <c r="I3506" s="42"/>
      <c r="J3506" s="42"/>
      <c r="K3506" s="42"/>
      <c r="L3506" s="41" t="str">
        <f t="shared" si="528"/>
        <v/>
      </c>
      <c r="M3506" s="41" t="str">
        <f t="shared" si="529"/>
        <v/>
      </c>
      <c r="N3506" s="22" t="str">
        <f t="shared" si="526"/>
        <v xml:space="preserve"> </v>
      </c>
      <c r="O3506" s="22" t="str">
        <f t="shared" si="525"/>
        <v/>
      </c>
      <c r="P3506" s="22" t="str">
        <f t="shared" si="527"/>
        <v/>
      </c>
      <c r="Q3506" s="22" t="str">
        <f t="shared" si="524"/>
        <v>D2</v>
      </c>
    </row>
    <row r="3507" spans="1:17" x14ac:dyDescent="0.25">
      <c r="A3507" s="125" t="str">
        <f t="shared" si="530"/>
        <v/>
      </c>
      <c r="B3507" s="123" t="str">
        <f t="shared" si="531"/>
        <v/>
      </c>
      <c r="C3507" s="125" t="str">
        <f t="shared" si="532"/>
        <v/>
      </c>
      <c r="D3507" s="42"/>
      <c r="E3507" s="23" t="str">
        <f>IF(D3507="","",VLOOKUP(D3507,MASTERLIST!$A:$E,3,FALSE))</f>
        <v/>
      </c>
      <c r="F3507" s="23" t="str">
        <f>IF(D3507="","",VLOOKUP(D3507,MASTERLIST!$A:$E,4,FALSE))</f>
        <v/>
      </c>
      <c r="G3507" s="23" t="str">
        <f>IF(D3507="","",VLOOKUP(D3507,MASTERLIST!$A:$E,5,FALSE))</f>
        <v/>
      </c>
      <c r="H3507" s="23" t="str">
        <f>IF(D3507="","",VLOOKUP(D3507,MASTERLIST!$A:$E,2,FALSE))</f>
        <v/>
      </c>
      <c r="I3507" s="42"/>
      <c r="J3507" s="42"/>
      <c r="K3507" s="42"/>
      <c r="L3507" s="41" t="str">
        <f t="shared" si="528"/>
        <v/>
      </c>
      <c r="M3507" s="41" t="str">
        <f t="shared" si="529"/>
        <v/>
      </c>
      <c r="N3507" s="22" t="str">
        <f t="shared" si="526"/>
        <v xml:space="preserve"> </v>
      </c>
      <c r="O3507" s="22" t="str">
        <f t="shared" si="525"/>
        <v/>
      </c>
      <c r="P3507" s="22" t="str">
        <f t="shared" si="527"/>
        <v/>
      </c>
      <c r="Q3507" s="22" t="str">
        <f t="shared" si="524"/>
        <v>D2</v>
      </c>
    </row>
    <row r="3508" spans="1:17" x14ac:dyDescent="0.25">
      <c r="A3508" s="125" t="str">
        <f t="shared" si="530"/>
        <v/>
      </c>
      <c r="B3508" s="123" t="str">
        <f t="shared" si="531"/>
        <v/>
      </c>
      <c r="C3508" s="125" t="str">
        <f t="shared" si="532"/>
        <v/>
      </c>
      <c r="D3508" s="42"/>
      <c r="E3508" s="23" t="str">
        <f>IF(D3508="","",VLOOKUP(D3508,MASTERLIST!$A:$E,3,FALSE))</f>
        <v/>
      </c>
      <c r="F3508" s="23" t="str">
        <f>IF(D3508="","",VLOOKUP(D3508,MASTERLIST!$A:$E,4,FALSE))</f>
        <v/>
      </c>
      <c r="G3508" s="23" t="str">
        <f>IF(D3508="","",VLOOKUP(D3508,MASTERLIST!$A:$E,5,FALSE))</f>
        <v/>
      </c>
      <c r="H3508" s="23" t="str">
        <f>IF(D3508="","",VLOOKUP(D3508,MASTERLIST!$A:$E,2,FALSE))</f>
        <v/>
      </c>
      <c r="I3508" s="42"/>
      <c r="J3508" s="42"/>
      <c r="K3508" s="42"/>
      <c r="L3508" s="41" t="str">
        <f t="shared" si="528"/>
        <v/>
      </c>
      <c r="M3508" s="41" t="str">
        <f t="shared" si="529"/>
        <v/>
      </c>
      <c r="N3508" s="22" t="str">
        <f t="shared" si="526"/>
        <v xml:space="preserve"> </v>
      </c>
      <c r="O3508" s="22" t="str">
        <f t="shared" si="525"/>
        <v/>
      </c>
      <c r="P3508" s="22" t="str">
        <f t="shared" si="527"/>
        <v/>
      </c>
      <c r="Q3508" s="22" t="str">
        <f t="shared" si="524"/>
        <v>D2</v>
      </c>
    </row>
    <row r="3509" spans="1:17" x14ac:dyDescent="0.25">
      <c r="A3509" s="125" t="str">
        <f t="shared" si="530"/>
        <v/>
      </c>
      <c r="B3509" s="123" t="str">
        <f t="shared" si="531"/>
        <v/>
      </c>
      <c r="C3509" s="125" t="str">
        <f t="shared" si="532"/>
        <v/>
      </c>
      <c r="D3509" s="42"/>
      <c r="E3509" s="23" t="str">
        <f>IF(D3509="","",VLOOKUP(D3509,MASTERLIST!$A:$E,3,FALSE))</f>
        <v/>
      </c>
      <c r="F3509" s="23" t="str">
        <f>IF(D3509="","",VLOOKUP(D3509,MASTERLIST!$A:$E,4,FALSE))</f>
        <v/>
      </c>
      <c r="G3509" s="23" t="str">
        <f>IF(D3509="","",VLOOKUP(D3509,MASTERLIST!$A:$E,5,FALSE))</f>
        <v/>
      </c>
      <c r="H3509" s="23" t="str">
        <f>IF(D3509="","",VLOOKUP(D3509,MASTERLIST!$A:$E,2,FALSE))</f>
        <v/>
      </c>
      <c r="I3509" s="42"/>
      <c r="J3509" s="42"/>
      <c r="K3509" s="42"/>
      <c r="L3509" s="41" t="str">
        <f t="shared" si="528"/>
        <v/>
      </c>
      <c r="M3509" s="41" t="str">
        <f t="shared" si="529"/>
        <v/>
      </c>
      <c r="N3509" s="22" t="str">
        <f t="shared" si="526"/>
        <v xml:space="preserve"> </v>
      </c>
      <c r="O3509" s="22" t="str">
        <f t="shared" si="525"/>
        <v/>
      </c>
      <c r="P3509" s="22" t="str">
        <f t="shared" si="527"/>
        <v/>
      </c>
      <c r="Q3509" s="22" t="str">
        <f t="shared" si="524"/>
        <v>D2</v>
      </c>
    </row>
    <row r="3510" spans="1:17" x14ac:dyDescent="0.25">
      <c r="A3510" s="125" t="str">
        <f t="shared" si="530"/>
        <v/>
      </c>
      <c r="B3510" s="123" t="str">
        <f t="shared" si="531"/>
        <v/>
      </c>
      <c r="C3510" s="125" t="str">
        <f t="shared" si="532"/>
        <v/>
      </c>
      <c r="D3510" s="42"/>
      <c r="E3510" s="23" t="str">
        <f>IF(D3510="","",VLOOKUP(D3510,MASTERLIST!$A:$E,3,FALSE))</f>
        <v/>
      </c>
      <c r="F3510" s="23" t="str">
        <f>IF(D3510="","",VLOOKUP(D3510,MASTERLIST!$A:$E,4,FALSE))</f>
        <v/>
      </c>
      <c r="G3510" s="23" t="str">
        <f>IF(D3510="","",VLOOKUP(D3510,MASTERLIST!$A:$E,5,FALSE))</f>
        <v/>
      </c>
      <c r="H3510" s="23" t="str">
        <f>IF(D3510="","",VLOOKUP(D3510,MASTERLIST!$A:$E,2,FALSE))</f>
        <v/>
      </c>
      <c r="I3510" s="42"/>
      <c r="J3510" s="42"/>
      <c r="K3510" s="42"/>
      <c r="L3510" s="41" t="str">
        <f t="shared" si="528"/>
        <v/>
      </c>
      <c r="M3510" s="41" t="str">
        <f t="shared" si="529"/>
        <v/>
      </c>
      <c r="N3510" s="22" t="str">
        <f t="shared" si="526"/>
        <v xml:space="preserve"> </v>
      </c>
      <c r="O3510" s="22" t="str">
        <f t="shared" si="525"/>
        <v/>
      </c>
      <c r="P3510" s="22" t="str">
        <f t="shared" si="527"/>
        <v/>
      </c>
      <c r="Q3510" s="22" t="str">
        <f t="shared" si="524"/>
        <v>D2</v>
      </c>
    </row>
    <row r="3511" spans="1:17" x14ac:dyDescent="0.25">
      <c r="A3511" s="125" t="str">
        <f t="shared" si="530"/>
        <v/>
      </c>
      <c r="B3511" s="123" t="str">
        <f t="shared" si="531"/>
        <v/>
      </c>
      <c r="C3511" s="125" t="str">
        <f t="shared" si="532"/>
        <v/>
      </c>
      <c r="D3511" s="42"/>
      <c r="E3511" s="23" t="str">
        <f>IF(D3511="","",VLOOKUP(D3511,MASTERLIST!$A:$E,3,FALSE))</f>
        <v/>
      </c>
      <c r="F3511" s="23" t="str">
        <f>IF(D3511="","",VLOOKUP(D3511,MASTERLIST!$A:$E,4,FALSE))</f>
        <v/>
      </c>
      <c r="G3511" s="23" t="str">
        <f>IF(D3511="","",VLOOKUP(D3511,MASTERLIST!$A:$E,5,FALSE))</f>
        <v/>
      </c>
      <c r="H3511" s="23" t="str">
        <f>IF(D3511="","",VLOOKUP(D3511,MASTERLIST!$A:$E,2,FALSE))</f>
        <v/>
      </c>
      <c r="I3511" s="42"/>
      <c r="J3511" s="42"/>
      <c r="K3511" s="42"/>
      <c r="L3511" s="41" t="str">
        <f t="shared" si="528"/>
        <v/>
      </c>
      <c r="M3511" s="41" t="str">
        <f t="shared" si="529"/>
        <v/>
      </c>
      <c r="N3511" s="22" t="str">
        <f t="shared" si="526"/>
        <v xml:space="preserve"> </v>
      </c>
      <c r="O3511" s="22" t="str">
        <f t="shared" si="525"/>
        <v/>
      </c>
      <c r="P3511" s="22" t="str">
        <f t="shared" si="527"/>
        <v/>
      </c>
      <c r="Q3511" s="22" t="str">
        <f t="shared" si="524"/>
        <v>D2</v>
      </c>
    </row>
    <row r="3512" spans="1:17" x14ac:dyDescent="0.25">
      <c r="A3512" s="125" t="str">
        <f t="shared" si="530"/>
        <v/>
      </c>
      <c r="B3512" s="123" t="str">
        <f t="shared" si="531"/>
        <v/>
      </c>
      <c r="C3512" s="125" t="str">
        <f t="shared" si="532"/>
        <v/>
      </c>
      <c r="D3512" s="42"/>
      <c r="E3512" s="23" t="str">
        <f>IF(D3512="","",VLOOKUP(D3512,MASTERLIST!$A:$E,3,FALSE))</f>
        <v/>
      </c>
      <c r="F3512" s="23" t="str">
        <f>IF(D3512="","",VLOOKUP(D3512,MASTERLIST!$A:$E,4,FALSE))</f>
        <v/>
      </c>
      <c r="G3512" s="23" t="str">
        <f>IF(D3512="","",VLOOKUP(D3512,MASTERLIST!$A:$E,5,FALSE))</f>
        <v/>
      </c>
      <c r="H3512" s="23" t="str">
        <f>IF(D3512="","",VLOOKUP(D3512,MASTERLIST!$A:$E,2,FALSE))</f>
        <v/>
      </c>
      <c r="I3512" s="42"/>
      <c r="J3512" s="42"/>
      <c r="K3512" s="42"/>
      <c r="L3512" s="41" t="str">
        <f t="shared" si="528"/>
        <v/>
      </c>
      <c r="M3512" s="41" t="str">
        <f t="shared" si="529"/>
        <v/>
      </c>
      <c r="N3512" s="22" t="str">
        <f t="shared" si="526"/>
        <v xml:space="preserve"> </v>
      </c>
      <c r="O3512" s="22" t="str">
        <f t="shared" si="525"/>
        <v/>
      </c>
      <c r="P3512" s="22" t="str">
        <f t="shared" si="527"/>
        <v/>
      </c>
      <c r="Q3512" s="22" t="str">
        <f t="shared" si="524"/>
        <v>D2</v>
      </c>
    </row>
    <row r="3513" spans="1:17" x14ac:dyDescent="0.25">
      <c r="A3513" s="125" t="str">
        <f t="shared" si="530"/>
        <v/>
      </c>
      <c r="B3513" s="123" t="str">
        <f t="shared" si="531"/>
        <v/>
      </c>
      <c r="C3513" s="125" t="str">
        <f t="shared" si="532"/>
        <v/>
      </c>
      <c r="D3513" s="42"/>
      <c r="E3513" s="23" t="str">
        <f>IF(D3513="","",VLOOKUP(D3513,MASTERLIST!$A:$E,3,FALSE))</f>
        <v/>
      </c>
      <c r="F3513" s="23" t="str">
        <f>IF(D3513="","",VLOOKUP(D3513,MASTERLIST!$A:$E,4,FALSE))</f>
        <v/>
      </c>
      <c r="G3513" s="23" t="str">
        <f>IF(D3513="","",VLOOKUP(D3513,MASTERLIST!$A:$E,5,FALSE))</f>
        <v/>
      </c>
      <c r="H3513" s="23" t="str">
        <f>IF(D3513="","",VLOOKUP(D3513,MASTERLIST!$A:$E,2,FALSE))</f>
        <v/>
      </c>
      <c r="I3513" s="42"/>
      <c r="J3513" s="42"/>
      <c r="K3513" s="42"/>
      <c r="L3513" s="41" t="str">
        <f t="shared" si="528"/>
        <v/>
      </c>
      <c r="M3513" s="41" t="str">
        <f t="shared" si="529"/>
        <v/>
      </c>
      <c r="N3513" s="22" t="str">
        <f t="shared" si="526"/>
        <v xml:space="preserve"> </v>
      </c>
      <c r="O3513" s="22" t="str">
        <f t="shared" si="525"/>
        <v/>
      </c>
      <c r="P3513" s="22" t="str">
        <f t="shared" si="527"/>
        <v/>
      </c>
      <c r="Q3513" s="22" t="str">
        <f t="shared" si="524"/>
        <v>D2</v>
      </c>
    </row>
    <row r="3514" spans="1:17" x14ac:dyDescent="0.25">
      <c r="A3514" s="125" t="str">
        <f t="shared" si="530"/>
        <v/>
      </c>
      <c r="B3514" s="123" t="str">
        <f t="shared" si="531"/>
        <v/>
      </c>
      <c r="C3514" s="125" t="str">
        <f t="shared" si="532"/>
        <v/>
      </c>
      <c r="D3514" s="42"/>
      <c r="E3514" s="23" t="str">
        <f>IF(D3514="","",VLOOKUP(D3514,MASTERLIST!$A:$E,3,FALSE))</f>
        <v/>
      </c>
      <c r="F3514" s="23" t="str">
        <f>IF(D3514="","",VLOOKUP(D3514,MASTERLIST!$A:$E,4,FALSE))</f>
        <v/>
      </c>
      <c r="G3514" s="23" t="str">
        <f>IF(D3514="","",VLOOKUP(D3514,MASTERLIST!$A:$E,5,FALSE))</f>
        <v/>
      </c>
      <c r="H3514" s="23" t="str">
        <f>IF(D3514="","",VLOOKUP(D3514,MASTERLIST!$A:$E,2,FALSE))</f>
        <v/>
      </c>
      <c r="I3514" s="42"/>
      <c r="J3514" s="42"/>
      <c r="K3514" s="42"/>
      <c r="L3514" s="41" t="str">
        <f t="shared" si="528"/>
        <v/>
      </c>
      <c r="M3514" s="41" t="str">
        <f t="shared" si="529"/>
        <v/>
      </c>
      <c r="N3514" s="22" t="str">
        <f t="shared" si="526"/>
        <v xml:space="preserve"> </v>
      </c>
      <c r="O3514" s="22" t="str">
        <f t="shared" si="525"/>
        <v/>
      </c>
      <c r="P3514" s="22" t="str">
        <f t="shared" si="527"/>
        <v/>
      </c>
      <c r="Q3514" s="22" t="str">
        <f t="shared" si="524"/>
        <v>D2</v>
      </c>
    </row>
    <row r="3515" spans="1:17" x14ac:dyDescent="0.25">
      <c r="A3515" s="125" t="str">
        <f t="shared" si="530"/>
        <v/>
      </c>
      <c r="B3515" s="123" t="str">
        <f t="shared" si="531"/>
        <v/>
      </c>
      <c r="C3515" s="125" t="str">
        <f t="shared" si="532"/>
        <v/>
      </c>
      <c r="D3515" s="42"/>
      <c r="E3515" s="23" t="str">
        <f>IF(D3515="","",VLOOKUP(D3515,MASTERLIST!$A:$E,3,FALSE))</f>
        <v/>
      </c>
      <c r="F3515" s="23" t="str">
        <f>IF(D3515="","",VLOOKUP(D3515,MASTERLIST!$A:$E,4,FALSE))</f>
        <v/>
      </c>
      <c r="G3515" s="23" t="str">
        <f>IF(D3515="","",VLOOKUP(D3515,MASTERLIST!$A:$E,5,FALSE))</f>
        <v/>
      </c>
      <c r="H3515" s="23" t="str">
        <f>IF(D3515="","",VLOOKUP(D3515,MASTERLIST!$A:$E,2,FALSE))</f>
        <v/>
      </c>
      <c r="I3515" s="42"/>
      <c r="J3515" s="42"/>
      <c r="K3515" s="42"/>
      <c r="L3515" s="41" t="str">
        <f t="shared" si="528"/>
        <v/>
      </c>
      <c r="M3515" s="41" t="str">
        <f t="shared" si="529"/>
        <v/>
      </c>
      <c r="N3515" s="22" t="str">
        <f t="shared" si="526"/>
        <v xml:space="preserve"> </v>
      </c>
      <c r="O3515" s="22" t="str">
        <f t="shared" si="525"/>
        <v/>
      </c>
      <c r="P3515" s="22" t="str">
        <f t="shared" si="527"/>
        <v/>
      </c>
      <c r="Q3515" s="22" t="str">
        <f t="shared" si="524"/>
        <v>D2</v>
      </c>
    </row>
    <row r="3516" spans="1:17" x14ac:dyDescent="0.25">
      <c r="A3516" s="125" t="str">
        <f t="shared" si="530"/>
        <v/>
      </c>
      <c r="B3516" s="123" t="str">
        <f t="shared" si="531"/>
        <v/>
      </c>
      <c r="C3516" s="125" t="str">
        <f t="shared" si="532"/>
        <v/>
      </c>
      <c r="D3516" s="42"/>
      <c r="E3516" s="23" t="str">
        <f>IF(D3516="","",VLOOKUP(D3516,MASTERLIST!$A:$E,3,FALSE))</f>
        <v/>
      </c>
      <c r="F3516" s="23" t="str">
        <f>IF(D3516="","",VLOOKUP(D3516,MASTERLIST!$A:$E,4,FALSE))</f>
        <v/>
      </c>
      <c r="G3516" s="23" t="str">
        <f>IF(D3516="","",VLOOKUP(D3516,MASTERLIST!$A:$E,5,FALSE))</f>
        <v/>
      </c>
      <c r="H3516" s="23" t="str">
        <f>IF(D3516="","",VLOOKUP(D3516,MASTERLIST!$A:$E,2,FALSE))</f>
        <v/>
      </c>
      <c r="I3516" s="42"/>
      <c r="J3516" s="42"/>
      <c r="K3516" s="42"/>
      <c r="L3516" s="41" t="str">
        <f t="shared" si="528"/>
        <v/>
      </c>
      <c r="M3516" s="41" t="str">
        <f t="shared" si="529"/>
        <v/>
      </c>
      <c r="N3516" s="22" t="str">
        <f t="shared" si="526"/>
        <v xml:space="preserve"> </v>
      </c>
      <c r="O3516" s="22" t="str">
        <f t="shared" si="525"/>
        <v/>
      </c>
      <c r="P3516" s="22" t="str">
        <f t="shared" si="527"/>
        <v/>
      </c>
      <c r="Q3516" s="22" t="str">
        <f t="shared" si="524"/>
        <v>D2</v>
      </c>
    </row>
    <row r="3517" spans="1:17" x14ac:dyDescent="0.25">
      <c r="A3517" s="125" t="str">
        <f t="shared" si="530"/>
        <v/>
      </c>
      <c r="B3517" s="123" t="str">
        <f t="shared" si="531"/>
        <v/>
      </c>
      <c r="C3517" s="125" t="str">
        <f t="shared" si="532"/>
        <v/>
      </c>
      <c r="D3517" s="42"/>
      <c r="E3517" s="23" t="str">
        <f>IF(D3517="","",VLOOKUP(D3517,MASTERLIST!$A:$E,3,FALSE))</f>
        <v/>
      </c>
      <c r="F3517" s="23" t="str">
        <f>IF(D3517="","",VLOOKUP(D3517,MASTERLIST!$A:$E,4,FALSE))</f>
        <v/>
      </c>
      <c r="G3517" s="23" t="str">
        <f>IF(D3517="","",VLOOKUP(D3517,MASTERLIST!$A:$E,5,FALSE))</f>
        <v/>
      </c>
      <c r="H3517" s="23" t="str">
        <f>IF(D3517="","",VLOOKUP(D3517,MASTERLIST!$A:$E,2,FALSE))</f>
        <v/>
      </c>
      <c r="I3517" s="42"/>
      <c r="J3517" s="42"/>
      <c r="K3517" s="42"/>
      <c r="L3517" s="41" t="str">
        <f t="shared" si="528"/>
        <v/>
      </c>
      <c r="M3517" s="41" t="str">
        <f t="shared" si="529"/>
        <v/>
      </c>
      <c r="N3517" s="22" t="str">
        <f t="shared" si="526"/>
        <v xml:space="preserve"> </v>
      </c>
      <c r="O3517" s="22" t="str">
        <f t="shared" si="525"/>
        <v/>
      </c>
      <c r="P3517" s="22" t="str">
        <f t="shared" si="527"/>
        <v/>
      </c>
      <c r="Q3517" s="22" t="str">
        <f t="shared" si="524"/>
        <v>D2</v>
      </c>
    </row>
    <row r="3518" spans="1:17" x14ac:dyDescent="0.25">
      <c r="A3518" s="125" t="str">
        <f t="shared" si="530"/>
        <v/>
      </c>
      <c r="B3518" s="123" t="str">
        <f t="shared" si="531"/>
        <v/>
      </c>
      <c r="C3518" s="125" t="str">
        <f t="shared" si="532"/>
        <v/>
      </c>
      <c r="D3518" s="42"/>
      <c r="E3518" s="23" t="str">
        <f>IF(D3518="","",VLOOKUP(D3518,MASTERLIST!$A:$E,3,FALSE))</f>
        <v/>
      </c>
      <c r="F3518" s="23" t="str">
        <f>IF(D3518="","",VLOOKUP(D3518,MASTERLIST!$A:$E,4,FALSE))</f>
        <v/>
      </c>
      <c r="G3518" s="23" t="str">
        <f>IF(D3518="","",VLOOKUP(D3518,MASTERLIST!$A:$E,5,FALSE))</f>
        <v/>
      </c>
      <c r="H3518" s="23" t="str">
        <f>IF(D3518="","",VLOOKUP(D3518,MASTERLIST!$A:$E,2,FALSE))</f>
        <v/>
      </c>
      <c r="I3518" s="42"/>
      <c r="J3518" s="42"/>
      <c r="K3518" s="42"/>
      <c r="L3518" s="41" t="str">
        <f t="shared" si="528"/>
        <v/>
      </c>
      <c r="M3518" s="41" t="str">
        <f t="shared" si="529"/>
        <v/>
      </c>
      <c r="N3518" s="22" t="str">
        <f t="shared" si="526"/>
        <v xml:space="preserve"> </v>
      </c>
      <c r="O3518" s="22" t="str">
        <f t="shared" si="525"/>
        <v/>
      </c>
      <c r="P3518" s="22" t="str">
        <f t="shared" si="527"/>
        <v/>
      </c>
      <c r="Q3518" s="22" t="str">
        <f t="shared" si="524"/>
        <v>D2</v>
      </c>
    </row>
    <row r="3519" spans="1:17" x14ac:dyDescent="0.25">
      <c r="A3519" s="125" t="str">
        <f t="shared" si="530"/>
        <v/>
      </c>
      <c r="B3519" s="123" t="str">
        <f t="shared" si="531"/>
        <v/>
      </c>
      <c r="C3519" s="125" t="str">
        <f t="shared" si="532"/>
        <v/>
      </c>
      <c r="D3519" s="42"/>
      <c r="E3519" s="23" t="str">
        <f>IF(D3519="","",VLOOKUP(D3519,MASTERLIST!$A:$E,3,FALSE))</f>
        <v/>
      </c>
      <c r="F3519" s="23" t="str">
        <f>IF(D3519="","",VLOOKUP(D3519,MASTERLIST!$A:$E,4,FALSE))</f>
        <v/>
      </c>
      <c r="G3519" s="23" t="str">
        <f>IF(D3519="","",VLOOKUP(D3519,MASTERLIST!$A:$E,5,FALSE))</f>
        <v/>
      </c>
      <c r="H3519" s="23" t="str">
        <f>IF(D3519="","",VLOOKUP(D3519,MASTERLIST!$A:$E,2,FALSE))</f>
        <v/>
      </c>
      <c r="I3519" s="42"/>
      <c r="J3519" s="42"/>
      <c r="K3519" s="42"/>
      <c r="L3519" s="41" t="str">
        <f t="shared" si="528"/>
        <v/>
      </c>
      <c r="M3519" s="41" t="str">
        <f t="shared" si="529"/>
        <v/>
      </c>
      <c r="N3519" s="22" t="str">
        <f t="shared" si="526"/>
        <v xml:space="preserve"> </v>
      </c>
      <c r="O3519" s="22" t="str">
        <f t="shared" si="525"/>
        <v/>
      </c>
      <c r="P3519" s="22" t="str">
        <f t="shared" si="527"/>
        <v/>
      </c>
      <c r="Q3519" s="22" t="str">
        <f t="shared" si="524"/>
        <v>D2</v>
      </c>
    </row>
    <row r="3520" spans="1:17" x14ac:dyDescent="0.25">
      <c r="A3520" s="125" t="str">
        <f t="shared" si="530"/>
        <v/>
      </c>
      <c r="B3520" s="123" t="str">
        <f t="shared" si="531"/>
        <v/>
      </c>
      <c r="C3520" s="125" t="str">
        <f t="shared" si="532"/>
        <v/>
      </c>
      <c r="D3520" s="42"/>
      <c r="E3520" s="23" t="str">
        <f>IF(D3520="","",VLOOKUP(D3520,MASTERLIST!$A:$E,3,FALSE))</f>
        <v/>
      </c>
      <c r="F3520" s="23" t="str">
        <f>IF(D3520="","",VLOOKUP(D3520,MASTERLIST!$A:$E,4,FALSE))</f>
        <v/>
      </c>
      <c r="G3520" s="23" t="str">
        <f>IF(D3520="","",VLOOKUP(D3520,MASTERLIST!$A:$E,5,FALSE))</f>
        <v/>
      </c>
      <c r="H3520" s="23" t="str">
        <f>IF(D3520="","",VLOOKUP(D3520,MASTERLIST!$A:$E,2,FALSE))</f>
        <v/>
      </c>
      <c r="I3520" s="42"/>
      <c r="J3520" s="42"/>
      <c r="K3520" s="42"/>
      <c r="L3520" s="41" t="str">
        <f t="shared" si="528"/>
        <v/>
      </c>
      <c r="M3520" s="41" t="str">
        <f t="shared" si="529"/>
        <v/>
      </c>
      <c r="N3520" s="22" t="str">
        <f t="shared" si="526"/>
        <v xml:space="preserve"> </v>
      </c>
      <c r="O3520" s="22" t="str">
        <f t="shared" si="525"/>
        <v/>
      </c>
      <c r="P3520" s="22" t="str">
        <f t="shared" si="527"/>
        <v/>
      </c>
      <c r="Q3520" s="22" t="str">
        <f t="shared" si="524"/>
        <v>D2</v>
      </c>
    </row>
    <row r="3521" spans="1:17" x14ac:dyDescent="0.25">
      <c r="A3521" s="125" t="str">
        <f t="shared" si="530"/>
        <v/>
      </c>
      <c r="B3521" s="123" t="str">
        <f t="shared" si="531"/>
        <v/>
      </c>
      <c r="C3521" s="125" t="str">
        <f t="shared" si="532"/>
        <v/>
      </c>
      <c r="D3521" s="42"/>
      <c r="E3521" s="23" t="str">
        <f>IF(D3521="","",VLOOKUP(D3521,MASTERLIST!$A:$E,3,FALSE))</f>
        <v/>
      </c>
      <c r="F3521" s="23" t="str">
        <f>IF(D3521="","",VLOOKUP(D3521,MASTERLIST!$A:$E,4,FALSE))</f>
        <v/>
      </c>
      <c r="G3521" s="23" t="str">
        <f>IF(D3521="","",VLOOKUP(D3521,MASTERLIST!$A:$E,5,FALSE))</f>
        <v/>
      </c>
      <c r="H3521" s="23" t="str">
        <f>IF(D3521="","",VLOOKUP(D3521,MASTERLIST!$A:$E,2,FALSE))</f>
        <v/>
      </c>
      <c r="I3521" s="42"/>
      <c r="J3521" s="42"/>
      <c r="K3521" s="42"/>
      <c r="L3521" s="41" t="str">
        <f t="shared" si="528"/>
        <v/>
      </c>
      <c r="M3521" s="41" t="str">
        <f t="shared" si="529"/>
        <v/>
      </c>
      <c r="N3521" s="22" t="str">
        <f t="shared" si="526"/>
        <v xml:space="preserve"> </v>
      </c>
      <c r="O3521" s="22" t="str">
        <f t="shared" si="525"/>
        <v/>
      </c>
      <c r="P3521" s="22" t="str">
        <f t="shared" si="527"/>
        <v/>
      </c>
      <c r="Q3521" s="22" t="str">
        <f t="shared" si="524"/>
        <v>D2</v>
      </c>
    </row>
    <row r="3522" spans="1:17" x14ac:dyDescent="0.25">
      <c r="A3522" s="125" t="str">
        <f t="shared" si="530"/>
        <v/>
      </c>
      <c r="B3522" s="123" t="str">
        <f t="shared" si="531"/>
        <v/>
      </c>
      <c r="C3522" s="125" t="str">
        <f t="shared" si="532"/>
        <v/>
      </c>
      <c r="D3522" s="42"/>
      <c r="E3522" s="23" t="str">
        <f>IF(D3522="","",VLOOKUP(D3522,MASTERLIST!$A:$E,3,FALSE))</f>
        <v/>
      </c>
      <c r="F3522" s="23" t="str">
        <f>IF(D3522="","",VLOOKUP(D3522,MASTERLIST!$A:$E,4,FALSE))</f>
        <v/>
      </c>
      <c r="G3522" s="23" t="str">
        <f>IF(D3522="","",VLOOKUP(D3522,MASTERLIST!$A:$E,5,FALSE))</f>
        <v/>
      </c>
      <c r="H3522" s="23" t="str">
        <f>IF(D3522="","",VLOOKUP(D3522,MASTERLIST!$A:$E,2,FALSE))</f>
        <v/>
      </c>
      <c r="I3522" s="42"/>
      <c r="J3522" s="42"/>
      <c r="K3522" s="42"/>
      <c r="L3522" s="41" t="str">
        <f t="shared" si="528"/>
        <v/>
      </c>
      <c r="M3522" s="41" t="str">
        <f t="shared" si="529"/>
        <v/>
      </c>
      <c r="N3522" s="22" t="str">
        <f t="shared" si="526"/>
        <v xml:space="preserve"> </v>
      </c>
      <c r="O3522" s="22" t="str">
        <f t="shared" si="525"/>
        <v/>
      </c>
      <c r="P3522" s="22" t="str">
        <f t="shared" si="527"/>
        <v/>
      </c>
      <c r="Q3522" s="22" t="str">
        <f t="shared" si="524"/>
        <v>D2</v>
      </c>
    </row>
    <row r="3523" spans="1:17" x14ac:dyDescent="0.25">
      <c r="A3523" s="125" t="str">
        <f t="shared" si="530"/>
        <v/>
      </c>
      <c r="B3523" s="123" t="str">
        <f t="shared" si="531"/>
        <v/>
      </c>
      <c r="C3523" s="125" t="str">
        <f t="shared" si="532"/>
        <v/>
      </c>
      <c r="D3523" s="42"/>
      <c r="E3523" s="23" t="str">
        <f>IF(D3523="","",VLOOKUP(D3523,MASTERLIST!$A:$E,3,FALSE))</f>
        <v/>
      </c>
      <c r="F3523" s="23" t="str">
        <f>IF(D3523="","",VLOOKUP(D3523,MASTERLIST!$A:$E,4,FALSE))</f>
        <v/>
      </c>
      <c r="G3523" s="23" t="str">
        <f>IF(D3523="","",VLOOKUP(D3523,MASTERLIST!$A:$E,5,FALSE))</f>
        <v/>
      </c>
      <c r="H3523" s="23" t="str">
        <f>IF(D3523="","",VLOOKUP(D3523,MASTERLIST!$A:$E,2,FALSE))</f>
        <v/>
      </c>
      <c r="I3523" s="42"/>
      <c r="J3523" s="42"/>
      <c r="K3523" s="42"/>
      <c r="L3523" s="41" t="str">
        <f t="shared" si="528"/>
        <v/>
      </c>
      <c r="M3523" s="41" t="str">
        <f t="shared" si="529"/>
        <v/>
      </c>
      <c r="N3523" s="22" t="str">
        <f t="shared" si="526"/>
        <v xml:space="preserve"> </v>
      </c>
      <c r="O3523" s="22" t="str">
        <f t="shared" si="525"/>
        <v/>
      </c>
      <c r="P3523" s="22" t="str">
        <f t="shared" si="527"/>
        <v/>
      </c>
      <c r="Q3523" s="22" t="str">
        <f t="shared" ref="Q3523:Q3586" si="533">IF(A3523="","D2",RIGHT(A3523,2))</f>
        <v>D2</v>
      </c>
    </row>
    <row r="3524" spans="1:17" x14ac:dyDescent="0.25">
      <c r="A3524" s="125" t="str">
        <f t="shared" si="530"/>
        <v/>
      </c>
      <c r="B3524" s="123" t="str">
        <f t="shared" si="531"/>
        <v/>
      </c>
      <c r="C3524" s="125" t="str">
        <f t="shared" si="532"/>
        <v/>
      </c>
      <c r="D3524" s="42"/>
      <c r="E3524" s="23" t="str">
        <f>IF(D3524="","",VLOOKUP(D3524,MASTERLIST!$A:$E,3,FALSE))</f>
        <v/>
      </c>
      <c r="F3524" s="23" t="str">
        <f>IF(D3524="","",VLOOKUP(D3524,MASTERLIST!$A:$E,4,FALSE))</f>
        <v/>
      </c>
      <c r="G3524" s="23" t="str">
        <f>IF(D3524="","",VLOOKUP(D3524,MASTERLIST!$A:$E,5,FALSE))</f>
        <v/>
      </c>
      <c r="H3524" s="23" t="str">
        <f>IF(D3524="","",VLOOKUP(D3524,MASTERLIST!$A:$E,2,FALSE))</f>
        <v/>
      </c>
      <c r="I3524" s="42"/>
      <c r="J3524" s="42"/>
      <c r="K3524" s="42"/>
      <c r="L3524" s="41" t="str">
        <f t="shared" si="528"/>
        <v/>
      </c>
      <c r="M3524" s="41" t="str">
        <f t="shared" si="529"/>
        <v/>
      </c>
      <c r="N3524" s="22" t="str">
        <f t="shared" si="526"/>
        <v xml:space="preserve"> </v>
      </c>
      <c r="O3524" s="22" t="str">
        <f t="shared" si="525"/>
        <v/>
      </c>
      <c r="P3524" s="22" t="str">
        <f t="shared" si="527"/>
        <v/>
      </c>
      <c r="Q3524" s="22" t="str">
        <f t="shared" si="533"/>
        <v>D2</v>
      </c>
    </row>
    <row r="3525" spans="1:17" x14ac:dyDescent="0.25">
      <c r="A3525" s="125" t="str">
        <f t="shared" si="530"/>
        <v/>
      </c>
      <c r="B3525" s="123" t="str">
        <f t="shared" si="531"/>
        <v/>
      </c>
      <c r="C3525" s="125" t="str">
        <f t="shared" si="532"/>
        <v/>
      </c>
      <c r="D3525" s="42"/>
      <c r="E3525" s="23" t="str">
        <f>IF(D3525="","",VLOOKUP(D3525,MASTERLIST!$A:$E,3,FALSE))</f>
        <v/>
      </c>
      <c r="F3525" s="23" t="str">
        <f>IF(D3525="","",VLOOKUP(D3525,MASTERLIST!$A:$E,4,FALSE))</f>
        <v/>
      </c>
      <c r="G3525" s="23" t="str">
        <f>IF(D3525="","",VLOOKUP(D3525,MASTERLIST!$A:$E,5,FALSE))</f>
        <v/>
      </c>
      <c r="H3525" s="23" t="str">
        <f>IF(D3525="","",VLOOKUP(D3525,MASTERLIST!$A:$E,2,FALSE))</f>
        <v/>
      </c>
      <c r="I3525" s="42"/>
      <c r="J3525" s="42"/>
      <c r="K3525" s="42"/>
      <c r="L3525" s="41" t="str">
        <f t="shared" si="528"/>
        <v/>
      </c>
      <c r="M3525" s="41" t="str">
        <f t="shared" si="529"/>
        <v/>
      </c>
      <c r="N3525" s="22" t="str">
        <f t="shared" si="526"/>
        <v xml:space="preserve"> </v>
      </c>
      <c r="O3525" s="22" t="str">
        <f t="shared" si="525"/>
        <v/>
      </c>
      <c r="P3525" s="22" t="str">
        <f t="shared" si="527"/>
        <v/>
      </c>
      <c r="Q3525" s="22" t="str">
        <f t="shared" si="533"/>
        <v>D2</v>
      </c>
    </row>
    <row r="3526" spans="1:17" x14ac:dyDescent="0.25">
      <c r="A3526" s="125" t="str">
        <f t="shared" si="530"/>
        <v/>
      </c>
      <c r="B3526" s="123" t="str">
        <f t="shared" si="531"/>
        <v/>
      </c>
      <c r="C3526" s="125" t="str">
        <f t="shared" si="532"/>
        <v/>
      </c>
      <c r="D3526" s="42"/>
      <c r="E3526" s="23" t="str">
        <f>IF(D3526="","",VLOOKUP(D3526,MASTERLIST!$A:$E,3,FALSE))</f>
        <v/>
      </c>
      <c r="F3526" s="23" t="str">
        <f>IF(D3526="","",VLOOKUP(D3526,MASTERLIST!$A:$E,4,FALSE))</f>
        <v/>
      </c>
      <c r="G3526" s="23" t="str">
        <f>IF(D3526="","",VLOOKUP(D3526,MASTERLIST!$A:$E,5,FALSE))</f>
        <v/>
      </c>
      <c r="H3526" s="23" t="str">
        <f>IF(D3526="","",VLOOKUP(D3526,MASTERLIST!$A:$E,2,FALSE))</f>
        <v/>
      </c>
      <c r="I3526" s="42"/>
      <c r="J3526" s="42"/>
      <c r="K3526" s="42"/>
      <c r="L3526" s="41" t="str">
        <f t="shared" si="528"/>
        <v/>
      </c>
      <c r="M3526" s="41" t="str">
        <f t="shared" si="529"/>
        <v/>
      </c>
      <c r="N3526" s="22" t="str">
        <f t="shared" si="526"/>
        <v xml:space="preserve"> </v>
      </c>
      <c r="O3526" s="22" t="str">
        <f t="shared" si="525"/>
        <v/>
      </c>
      <c r="P3526" s="22" t="str">
        <f t="shared" si="527"/>
        <v/>
      </c>
      <c r="Q3526" s="22" t="str">
        <f t="shared" si="533"/>
        <v>D2</v>
      </c>
    </row>
    <row r="3527" spans="1:17" x14ac:dyDescent="0.25">
      <c r="A3527" s="125" t="str">
        <f t="shared" si="530"/>
        <v/>
      </c>
      <c r="B3527" s="123" t="str">
        <f t="shared" si="531"/>
        <v/>
      </c>
      <c r="C3527" s="125" t="str">
        <f t="shared" si="532"/>
        <v/>
      </c>
      <c r="D3527" s="42"/>
      <c r="E3527" s="23" t="str">
        <f>IF(D3527="","",VLOOKUP(D3527,MASTERLIST!$A:$E,3,FALSE))</f>
        <v/>
      </c>
      <c r="F3527" s="23" t="str">
        <f>IF(D3527="","",VLOOKUP(D3527,MASTERLIST!$A:$E,4,FALSE))</f>
        <v/>
      </c>
      <c r="G3527" s="23" t="str">
        <f>IF(D3527="","",VLOOKUP(D3527,MASTERLIST!$A:$E,5,FALSE))</f>
        <v/>
      </c>
      <c r="H3527" s="23" t="str">
        <f>IF(D3527="","",VLOOKUP(D3527,MASTERLIST!$A:$E,2,FALSE))</f>
        <v/>
      </c>
      <c r="I3527" s="42"/>
      <c r="J3527" s="42"/>
      <c r="K3527" s="42"/>
      <c r="L3527" s="41" t="str">
        <f t="shared" si="528"/>
        <v/>
      </c>
      <c r="M3527" s="41" t="str">
        <f t="shared" si="529"/>
        <v/>
      </c>
      <c r="N3527" s="22" t="str">
        <f t="shared" si="526"/>
        <v xml:space="preserve"> </v>
      </c>
      <c r="O3527" s="22" t="str">
        <f t="shared" si="525"/>
        <v/>
      </c>
      <c r="P3527" s="22" t="str">
        <f t="shared" si="527"/>
        <v/>
      </c>
      <c r="Q3527" s="22" t="str">
        <f t="shared" si="533"/>
        <v>D2</v>
      </c>
    </row>
    <row r="3528" spans="1:17" x14ac:dyDescent="0.25">
      <c r="A3528" s="125" t="str">
        <f t="shared" si="530"/>
        <v/>
      </c>
      <c r="B3528" s="123" t="str">
        <f t="shared" si="531"/>
        <v/>
      </c>
      <c r="C3528" s="125" t="str">
        <f t="shared" si="532"/>
        <v/>
      </c>
      <c r="D3528" s="42"/>
      <c r="E3528" s="23" t="str">
        <f>IF(D3528="","",VLOOKUP(D3528,MASTERLIST!$A:$E,3,FALSE))</f>
        <v/>
      </c>
      <c r="F3528" s="23" t="str">
        <f>IF(D3528="","",VLOOKUP(D3528,MASTERLIST!$A:$E,4,FALSE))</f>
        <v/>
      </c>
      <c r="G3528" s="23" t="str">
        <f>IF(D3528="","",VLOOKUP(D3528,MASTERLIST!$A:$E,5,FALSE))</f>
        <v/>
      </c>
      <c r="H3528" s="23" t="str">
        <f>IF(D3528="","",VLOOKUP(D3528,MASTERLIST!$A:$E,2,FALSE))</f>
        <v/>
      </c>
      <c r="I3528" s="42"/>
      <c r="J3528" s="42"/>
      <c r="K3528" s="42"/>
      <c r="L3528" s="41" t="str">
        <f t="shared" si="528"/>
        <v/>
      </c>
      <c r="M3528" s="41" t="str">
        <f t="shared" si="529"/>
        <v/>
      </c>
      <c r="N3528" s="22" t="str">
        <f t="shared" si="526"/>
        <v xml:space="preserve"> </v>
      </c>
      <c r="O3528" s="22" t="str">
        <f t="shared" si="525"/>
        <v/>
      </c>
      <c r="P3528" s="22" t="str">
        <f t="shared" si="527"/>
        <v/>
      </c>
      <c r="Q3528" s="22" t="str">
        <f t="shared" si="533"/>
        <v>D2</v>
      </c>
    </row>
    <row r="3529" spans="1:17" x14ac:dyDescent="0.25">
      <c r="A3529" s="125" t="str">
        <f t="shared" si="530"/>
        <v/>
      </c>
      <c r="B3529" s="123" t="str">
        <f t="shared" si="531"/>
        <v/>
      </c>
      <c r="C3529" s="125" t="str">
        <f t="shared" si="532"/>
        <v/>
      </c>
      <c r="D3529" s="42"/>
      <c r="E3529" s="23" t="str">
        <f>IF(D3529="","",VLOOKUP(D3529,MASTERLIST!$A:$E,3,FALSE))</f>
        <v/>
      </c>
      <c r="F3529" s="23" t="str">
        <f>IF(D3529="","",VLOOKUP(D3529,MASTERLIST!$A:$E,4,FALSE))</f>
        <v/>
      </c>
      <c r="G3529" s="23" t="str">
        <f>IF(D3529="","",VLOOKUP(D3529,MASTERLIST!$A:$E,5,FALSE))</f>
        <v/>
      </c>
      <c r="H3529" s="23" t="str">
        <f>IF(D3529="","",VLOOKUP(D3529,MASTERLIST!$A:$E,2,FALSE))</f>
        <v/>
      </c>
      <c r="I3529" s="42"/>
      <c r="J3529" s="42"/>
      <c r="K3529" s="42"/>
      <c r="L3529" s="41" t="str">
        <f t="shared" si="528"/>
        <v/>
      </c>
      <c r="M3529" s="41" t="str">
        <f t="shared" si="529"/>
        <v/>
      </c>
      <c r="N3529" s="22" t="str">
        <f t="shared" si="526"/>
        <v xml:space="preserve"> </v>
      </c>
      <c r="O3529" s="22" t="str">
        <f t="shared" si="525"/>
        <v/>
      </c>
      <c r="P3529" s="22" t="str">
        <f t="shared" si="527"/>
        <v/>
      </c>
      <c r="Q3529" s="22" t="str">
        <f t="shared" si="533"/>
        <v>D2</v>
      </c>
    </row>
    <row r="3530" spans="1:17" x14ac:dyDescent="0.25">
      <c r="A3530" s="125" t="str">
        <f t="shared" si="530"/>
        <v/>
      </c>
      <c r="B3530" s="123" t="str">
        <f t="shared" si="531"/>
        <v/>
      </c>
      <c r="C3530" s="125" t="str">
        <f t="shared" si="532"/>
        <v/>
      </c>
      <c r="D3530" s="42"/>
      <c r="E3530" s="23" t="str">
        <f>IF(D3530="","",VLOOKUP(D3530,MASTERLIST!$A:$E,3,FALSE))</f>
        <v/>
      </c>
      <c r="F3530" s="23" t="str">
        <f>IF(D3530="","",VLOOKUP(D3530,MASTERLIST!$A:$E,4,FALSE))</f>
        <v/>
      </c>
      <c r="G3530" s="23" t="str">
        <f>IF(D3530="","",VLOOKUP(D3530,MASTERLIST!$A:$E,5,FALSE))</f>
        <v/>
      </c>
      <c r="H3530" s="23" t="str">
        <f>IF(D3530="","",VLOOKUP(D3530,MASTERLIST!$A:$E,2,FALSE))</f>
        <v/>
      </c>
      <c r="I3530" s="42"/>
      <c r="J3530" s="42"/>
      <c r="K3530" s="42"/>
      <c r="L3530" s="41" t="str">
        <f t="shared" si="528"/>
        <v/>
      </c>
      <c r="M3530" s="41" t="str">
        <f t="shared" si="529"/>
        <v/>
      </c>
      <c r="N3530" s="22" t="str">
        <f t="shared" si="526"/>
        <v xml:space="preserve"> </v>
      </c>
      <c r="O3530" s="22" t="str">
        <f t="shared" si="525"/>
        <v/>
      </c>
      <c r="P3530" s="22" t="str">
        <f t="shared" si="527"/>
        <v/>
      </c>
      <c r="Q3530" s="22" t="str">
        <f t="shared" si="533"/>
        <v>D2</v>
      </c>
    </row>
    <row r="3531" spans="1:17" x14ac:dyDescent="0.25">
      <c r="A3531" s="125" t="str">
        <f t="shared" si="530"/>
        <v/>
      </c>
      <c r="B3531" s="123" t="str">
        <f t="shared" si="531"/>
        <v/>
      </c>
      <c r="C3531" s="125" t="str">
        <f t="shared" si="532"/>
        <v/>
      </c>
      <c r="D3531" s="42"/>
      <c r="E3531" s="23" t="str">
        <f>IF(D3531="","",VLOOKUP(D3531,MASTERLIST!$A:$E,3,FALSE))</f>
        <v/>
      </c>
      <c r="F3531" s="23" t="str">
        <f>IF(D3531="","",VLOOKUP(D3531,MASTERLIST!$A:$E,4,FALSE))</f>
        <v/>
      </c>
      <c r="G3531" s="23" t="str">
        <f>IF(D3531="","",VLOOKUP(D3531,MASTERLIST!$A:$E,5,FALSE))</f>
        <v/>
      </c>
      <c r="H3531" s="23" t="str">
        <f>IF(D3531="","",VLOOKUP(D3531,MASTERLIST!$A:$E,2,FALSE))</f>
        <v/>
      </c>
      <c r="I3531" s="42"/>
      <c r="J3531" s="42"/>
      <c r="K3531" s="42"/>
      <c r="L3531" s="41" t="str">
        <f t="shared" si="528"/>
        <v/>
      </c>
      <c r="M3531" s="41" t="str">
        <f t="shared" si="529"/>
        <v/>
      </c>
      <c r="N3531" s="22" t="str">
        <f t="shared" si="526"/>
        <v xml:space="preserve"> </v>
      </c>
      <c r="O3531" s="22" t="str">
        <f t="shared" si="525"/>
        <v/>
      </c>
      <c r="P3531" s="22" t="str">
        <f t="shared" si="527"/>
        <v/>
      </c>
      <c r="Q3531" s="22" t="str">
        <f t="shared" si="533"/>
        <v>D2</v>
      </c>
    </row>
    <row r="3532" spans="1:17" x14ac:dyDescent="0.25">
      <c r="A3532" s="125" t="str">
        <f t="shared" si="530"/>
        <v/>
      </c>
      <c r="B3532" s="123" t="str">
        <f t="shared" si="531"/>
        <v/>
      </c>
      <c r="C3532" s="125" t="str">
        <f t="shared" si="532"/>
        <v/>
      </c>
      <c r="D3532" s="42"/>
      <c r="E3532" s="23" t="str">
        <f>IF(D3532="","",VLOOKUP(D3532,MASTERLIST!$A:$E,3,FALSE))</f>
        <v/>
      </c>
      <c r="F3532" s="23" t="str">
        <f>IF(D3532="","",VLOOKUP(D3532,MASTERLIST!$A:$E,4,FALSE))</f>
        <v/>
      </c>
      <c r="G3532" s="23" t="str">
        <f>IF(D3532="","",VLOOKUP(D3532,MASTERLIST!$A:$E,5,FALSE))</f>
        <v/>
      </c>
      <c r="H3532" s="23" t="str">
        <f>IF(D3532="","",VLOOKUP(D3532,MASTERLIST!$A:$E,2,FALSE))</f>
        <v/>
      </c>
      <c r="I3532" s="42"/>
      <c r="J3532" s="42"/>
      <c r="K3532" s="42"/>
      <c r="L3532" s="41" t="str">
        <f t="shared" si="528"/>
        <v/>
      </c>
      <c r="M3532" s="41" t="str">
        <f t="shared" si="529"/>
        <v/>
      </c>
      <c r="N3532" s="22" t="str">
        <f t="shared" si="526"/>
        <v xml:space="preserve"> </v>
      </c>
      <c r="O3532" s="22" t="str">
        <f t="shared" si="525"/>
        <v/>
      </c>
      <c r="P3532" s="22" t="str">
        <f t="shared" si="527"/>
        <v/>
      </c>
      <c r="Q3532" s="22" t="str">
        <f t="shared" si="533"/>
        <v>D2</v>
      </c>
    </row>
    <row r="3533" spans="1:17" x14ac:dyDescent="0.25">
      <c r="A3533" s="125" t="str">
        <f t="shared" si="530"/>
        <v/>
      </c>
      <c r="B3533" s="123" t="str">
        <f t="shared" si="531"/>
        <v/>
      </c>
      <c r="C3533" s="125" t="str">
        <f t="shared" si="532"/>
        <v/>
      </c>
      <c r="D3533" s="42"/>
      <c r="E3533" s="23" t="str">
        <f>IF(D3533="","",VLOOKUP(D3533,MASTERLIST!$A:$E,3,FALSE))</f>
        <v/>
      </c>
      <c r="F3533" s="23" t="str">
        <f>IF(D3533="","",VLOOKUP(D3533,MASTERLIST!$A:$E,4,FALSE))</f>
        <v/>
      </c>
      <c r="G3533" s="23" t="str">
        <f>IF(D3533="","",VLOOKUP(D3533,MASTERLIST!$A:$E,5,FALSE))</f>
        <v/>
      </c>
      <c r="H3533" s="23" t="str">
        <f>IF(D3533="","",VLOOKUP(D3533,MASTERLIST!$A:$E,2,FALSE))</f>
        <v/>
      </c>
      <c r="I3533" s="42"/>
      <c r="J3533" s="42"/>
      <c r="K3533" s="42"/>
      <c r="L3533" s="41" t="str">
        <f t="shared" si="528"/>
        <v/>
      </c>
      <c r="M3533" s="41" t="str">
        <f t="shared" si="529"/>
        <v/>
      </c>
      <c r="N3533" s="22" t="str">
        <f t="shared" si="526"/>
        <v xml:space="preserve"> </v>
      </c>
      <c r="O3533" s="22" t="str">
        <f t="shared" si="525"/>
        <v/>
      </c>
      <c r="P3533" s="22" t="str">
        <f t="shared" si="527"/>
        <v/>
      </c>
      <c r="Q3533" s="22" t="str">
        <f t="shared" si="533"/>
        <v>D2</v>
      </c>
    </row>
    <row r="3534" spans="1:17" x14ac:dyDescent="0.25">
      <c r="A3534" s="125" t="str">
        <f t="shared" si="530"/>
        <v/>
      </c>
      <c r="B3534" s="123" t="str">
        <f t="shared" si="531"/>
        <v/>
      </c>
      <c r="C3534" s="125" t="str">
        <f t="shared" si="532"/>
        <v/>
      </c>
      <c r="D3534" s="42"/>
      <c r="E3534" s="23" t="str">
        <f>IF(D3534="","",VLOOKUP(D3534,MASTERLIST!$A:$E,3,FALSE))</f>
        <v/>
      </c>
      <c r="F3534" s="23" t="str">
        <f>IF(D3534="","",VLOOKUP(D3534,MASTERLIST!$A:$E,4,FALSE))</f>
        <v/>
      </c>
      <c r="G3534" s="23" t="str">
        <f>IF(D3534="","",VLOOKUP(D3534,MASTERLIST!$A:$E,5,FALSE))</f>
        <v/>
      </c>
      <c r="H3534" s="23" t="str">
        <f>IF(D3534="","",VLOOKUP(D3534,MASTERLIST!$A:$E,2,FALSE))</f>
        <v/>
      </c>
      <c r="I3534" s="42"/>
      <c r="J3534" s="42"/>
      <c r="K3534" s="42"/>
      <c r="L3534" s="41" t="str">
        <f t="shared" si="528"/>
        <v/>
      </c>
      <c r="M3534" s="41" t="str">
        <f t="shared" si="529"/>
        <v/>
      </c>
      <c r="N3534" s="22" t="str">
        <f t="shared" si="526"/>
        <v xml:space="preserve"> </v>
      </c>
      <c r="O3534" s="22" t="str">
        <f t="shared" si="525"/>
        <v/>
      </c>
      <c r="P3534" s="22" t="str">
        <f t="shared" si="527"/>
        <v/>
      </c>
      <c r="Q3534" s="22" t="str">
        <f t="shared" si="533"/>
        <v>D2</v>
      </c>
    </row>
    <row r="3535" spans="1:17" x14ac:dyDescent="0.25">
      <c r="A3535" s="125" t="str">
        <f t="shared" si="530"/>
        <v/>
      </c>
      <c r="B3535" s="123" t="str">
        <f t="shared" si="531"/>
        <v/>
      </c>
      <c r="C3535" s="125" t="str">
        <f t="shared" si="532"/>
        <v/>
      </c>
      <c r="D3535" s="42"/>
      <c r="E3535" s="23" t="str">
        <f>IF(D3535="","",VLOOKUP(D3535,MASTERLIST!$A:$E,3,FALSE))</f>
        <v/>
      </c>
      <c r="F3535" s="23" t="str">
        <f>IF(D3535="","",VLOOKUP(D3535,MASTERLIST!$A:$E,4,FALSE))</f>
        <v/>
      </c>
      <c r="G3535" s="23" t="str">
        <f>IF(D3535="","",VLOOKUP(D3535,MASTERLIST!$A:$E,5,FALSE))</f>
        <v/>
      </c>
      <c r="H3535" s="23" t="str">
        <f>IF(D3535="","",VLOOKUP(D3535,MASTERLIST!$A:$E,2,FALSE))</f>
        <v/>
      </c>
      <c r="I3535" s="42"/>
      <c r="J3535" s="42"/>
      <c r="K3535" s="42"/>
      <c r="L3535" s="41" t="str">
        <f t="shared" si="528"/>
        <v/>
      </c>
      <c r="M3535" s="41" t="str">
        <f t="shared" si="529"/>
        <v/>
      </c>
      <c r="N3535" s="22" t="str">
        <f t="shared" si="526"/>
        <v xml:space="preserve"> </v>
      </c>
      <c r="O3535" s="22" t="str">
        <f t="shared" si="525"/>
        <v/>
      </c>
      <c r="P3535" s="22" t="str">
        <f t="shared" si="527"/>
        <v/>
      </c>
      <c r="Q3535" s="22" t="str">
        <f t="shared" si="533"/>
        <v>D2</v>
      </c>
    </row>
    <row r="3536" spans="1:17" x14ac:dyDescent="0.25">
      <c r="A3536" s="125" t="str">
        <f t="shared" si="530"/>
        <v/>
      </c>
      <c r="B3536" s="123" t="str">
        <f t="shared" si="531"/>
        <v/>
      </c>
      <c r="C3536" s="125" t="str">
        <f t="shared" si="532"/>
        <v/>
      </c>
      <c r="D3536" s="42"/>
      <c r="E3536" s="23" t="str">
        <f>IF(D3536="","",VLOOKUP(D3536,MASTERLIST!$A:$E,3,FALSE))</f>
        <v/>
      </c>
      <c r="F3536" s="23" t="str">
        <f>IF(D3536="","",VLOOKUP(D3536,MASTERLIST!$A:$E,4,FALSE))</f>
        <v/>
      </c>
      <c r="G3536" s="23" t="str">
        <f>IF(D3536="","",VLOOKUP(D3536,MASTERLIST!$A:$E,5,FALSE))</f>
        <v/>
      </c>
      <c r="H3536" s="23" t="str">
        <f>IF(D3536="","",VLOOKUP(D3536,MASTERLIST!$A:$E,2,FALSE))</f>
        <v/>
      </c>
      <c r="I3536" s="42"/>
      <c r="J3536" s="42"/>
      <c r="K3536" s="42"/>
      <c r="L3536" s="41" t="str">
        <f t="shared" si="528"/>
        <v/>
      </c>
      <c r="M3536" s="41" t="str">
        <f t="shared" si="529"/>
        <v/>
      </c>
      <c r="N3536" s="22" t="str">
        <f t="shared" si="526"/>
        <v xml:space="preserve"> </v>
      </c>
      <c r="O3536" s="22" t="str">
        <f t="shared" si="525"/>
        <v/>
      </c>
      <c r="P3536" s="22" t="str">
        <f t="shared" si="527"/>
        <v/>
      </c>
      <c r="Q3536" s="22" t="str">
        <f t="shared" si="533"/>
        <v>D2</v>
      </c>
    </row>
    <row r="3537" spans="1:17" x14ac:dyDescent="0.25">
      <c r="A3537" s="125" t="str">
        <f t="shared" si="530"/>
        <v/>
      </c>
      <c r="B3537" s="123" t="str">
        <f t="shared" si="531"/>
        <v/>
      </c>
      <c r="C3537" s="125" t="str">
        <f t="shared" si="532"/>
        <v/>
      </c>
      <c r="D3537" s="42"/>
      <c r="E3537" s="23" t="str">
        <f>IF(D3537="","",VLOOKUP(D3537,MASTERLIST!$A:$E,3,FALSE))</f>
        <v/>
      </c>
      <c r="F3537" s="23" t="str">
        <f>IF(D3537="","",VLOOKUP(D3537,MASTERLIST!$A:$E,4,FALSE))</f>
        <v/>
      </c>
      <c r="G3537" s="23" t="str">
        <f>IF(D3537="","",VLOOKUP(D3537,MASTERLIST!$A:$E,5,FALSE))</f>
        <v/>
      </c>
      <c r="H3537" s="23" t="str">
        <f>IF(D3537="","",VLOOKUP(D3537,MASTERLIST!$A:$E,2,FALSE))</f>
        <v/>
      </c>
      <c r="I3537" s="42"/>
      <c r="J3537" s="42"/>
      <c r="K3537" s="42"/>
      <c r="L3537" s="41" t="str">
        <f t="shared" si="528"/>
        <v/>
      </c>
      <c r="M3537" s="41" t="str">
        <f t="shared" si="529"/>
        <v/>
      </c>
      <c r="N3537" s="22" t="str">
        <f t="shared" si="526"/>
        <v xml:space="preserve"> </v>
      </c>
      <c r="O3537" s="22" t="str">
        <f t="shared" si="525"/>
        <v/>
      </c>
      <c r="P3537" s="22" t="str">
        <f t="shared" si="527"/>
        <v/>
      </c>
      <c r="Q3537" s="22" t="str">
        <f t="shared" si="533"/>
        <v>D2</v>
      </c>
    </row>
    <row r="3538" spans="1:17" x14ac:dyDescent="0.25">
      <c r="A3538" s="125" t="str">
        <f t="shared" si="530"/>
        <v/>
      </c>
      <c r="B3538" s="123" t="str">
        <f t="shared" si="531"/>
        <v/>
      </c>
      <c r="C3538" s="125" t="str">
        <f t="shared" si="532"/>
        <v/>
      </c>
      <c r="D3538" s="42"/>
      <c r="E3538" s="23" t="str">
        <f>IF(D3538="","",VLOOKUP(D3538,MASTERLIST!$A:$E,3,FALSE))</f>
        <v/>
      </c>
      <c r="F3538" s="23" t="str">
        <f>IF(D3538="","",VLOOKUP(D3538,MASTERLIST!$A:$E,4,FALSE))</f>
        <v/>
      </c>
      <c r="G3538" s="23" t="str">
        <f>IF(D3538="","",VLOOKUP(D3538,MASTERLIST!$A:$E,5,FALSE))</f>
        <v/>
      </c>
      <c r="H3538" s="23" t="str">
        <f>IF(D3538="","",VLOOKUP(D3538,MASTERLIST!$A:$E,2,FALSE))</f>
        <v/>
      </c>
      <c r="I3538" s="42"/>
      <c r="J3538" s="42"/>
      <c r="K3538" s="42"/>
      <c r="L3538" s="41" t="str">
        <f t="shared" si="528"/>
        <v/>
      </c>
      <c r="M3538" s="41" t="str">
        <f t="shared" si="529"/>
        <v/>
      </c>
      <c r="N3538" s="22" t="str">
        <f t="shared" si="526"/>
        <v xml:space="preserve"> </v>
      </c>
      <c r="O3538" s="22" t="str">
        <f t="shared" si="525"/>
        <v/>
      </c>
      <c r="P3538" s="22" t="str">
        <f t="shared" si="527"/>
        <v/>
      </c>
      <c r="Q3538" s="22" t="str">
        <f t="shared" si="533"/>
        <v>D2</v>
      </c>
    </row>
    <row r="3539" spans="1:17" x14ac:dyDescent="0.25">
      <c r="A3539" s="125" t="str">
        <f t="shared" si="530"/>
        <v/>
      </c>
      <c r="B3539" s="123" t="str">
        <f t="shared" si="531"/>
        <v/>
      </c>
      <c r="C3539" s="125" t="str">
        <f t="shared" si="532"/>
        <v/>
      </c>
      <c r="D3539" s="42"/>
      <c r="E3539" s="23" t="str">
        <f>IF(D3539="","",VLOOKUP(D3539,MASTERLIST!$A:$E,3,FALSE))</f>
        <v/>
      </c>
      <c r="F3539" s="23" t="str">
        <f>IF(D3539="","",VLOOKUP(D3539,MASTERLIST!$A:$E,4,FALSE))</f>
        <v/>
      </c>
      <c r="G3539" s="23" t="str">
        <f>IF(D3539="","",VLOOKUP(D3539,MASTERLIST!$A:$E,5,FALSE))</f>
        <v/>
      </c>
      <c r="H3539" s="23" t="str">
        <f>IF(D3539="","",VLOOKUP(D3539,MASTERLIST!$A:$E,2,FALSE))</f>
        <v/>
      </c>
      <c r="I3539" s="42"/>
      <c r="J3539" s="42"/>
      <c r="K3539" s="42"/>
      <c r="L3539" s="41" t="str">
        <f t="shared" si="528"/>
        <v/>
      </c>
      <c r="M3539" s="41" t="str">
        <f t="shared" si="529"/>
        <v/>
      </c>
      <c r="N3539" s="22" t="str">
        <f t="shared" si="526"/>
        <v xml:space="preserve"> </v>
      </c>
      <c r="O3539" s="22" t="str">
        <f t="shared" ref="O3539:O3602" si="534">IFERROR(VLOOKUP(G3539,$R$2:$S$15,2,),"")</f>
        <v/>
      </c>
      <c r="P3539" s="22" t="str">
        <f t="shared" si="527"/>
        <v/>
      </c>
      <c r="Q3539" s="22" t="str">
        <f t="shared" si="533"/>
        <v>D2</v>
      </c>
    </row>
    <row r="3540" spans="1:17" x14ac:dyDescent="0.25">
      <c r="A3540" s="125" t="str">
        <f t="shared" si="530"/>
        <v/>
      </c>
      <c r="B3540" s="123" t="str">
        <f t="shared" si="531"/>
        <v/>
      </c>
      <c r="C3540" s="125" t="str">
        <f t="shared" si="532"/>
        <v/>
      </c>
      <c r="D3540" s="42"/>
      <c r="E3540" s="23" t="str">
        <f>IF(D3540="","",VLOOKUP(D3540,MASTERLIST!$A:$E,3,FALSE))</f>
        <v/>
      </c>
      <c r="F3540" s="23" t="str">
        <f>IF(D3540="","",VLOOKUP(D3540,MASTERLIST!$A:$E,4,FALSE))</f>
        <v/>
      </c>
      <c r="G3540" s="23" t="str">
        <f>IF(D3540="","",VLOOKUP(D3540,MASTERLIST!$A:$E,5,FALSE))</f>
        <v/>
      </c>
      <c r="H3540" s="23" t="str">
        <f>IF(D3540="","",VLOOKUP(D3540,MASTERLIST!$A:$E,2,FALSE))</f>
        <v/>
      </c>
      <c r="I3540" s="42"/>
      <c r="J3540" s="42"/>
      <c r="K3540" s="42"/>
      <c r="L3540" s="41" t="str">
        <f t="shared" si="528"/>
        <v/>
      </c>
      <c r="M3540" s="41" t="str">
        <f t="shared" si="529"/>
        <v/>
      </c>
      <c r="N3540" s="22" t="str">
        <f t="shared" si="526"/>
        <v xml:space="preserve"> </v>
      </c>
      <c r="O3540" s="22" t="str">
        <f t="shared" si="534"/>
        <v/>
      </c>
      <c r="P3540" s="22" t="str">
        <f t="shared" si="527"/>
        <v/>
      </c>
      <c r="Q3540" s="22" t="str">
        <f t="shared" si="533"/>
        <v>D2</v>
      </c>
    </row>
    <row r="3541" spans="1:17" x14ac:dyDescent="0.25">
      <c r="A3541" s="125" t="str">
        <f t="shared" si="530"/>
        <v/>
      </c>
      <c r="B3541" s="123" t="str">
        <f t="shared" si="531"/>
        <v/>
      </c>
      <c r="C3541" s="125" t="str">
        <f t="shared" si="532"/>
        <v/>
      </c>
      <c r="D3541" s="42"/>
      <c r="E3541" s="23" t="str">
        <f>IF(D3541="","",VLOOKUP(D3541,MASTERLIST!$A:$E,3,FALSE))</f>
        <v/>
      </c>
      <c r="F3541" s="23" t="str">
        <f>IF(D3541="","",VLOOKUP(D3541,MASTERLIST!$A:$E,4,FALSE))</f>
        <v/>
      </c>
      <c r="G3541" s="23" t="str">
        <f>IF(D3541="","",VLOOKUP(D3541,MASTERLIST!$A:$E,5,FALSE))</f>
        <v/>
      </c>
      <c r="H3541" s="23" t="str">
        <f>IF(D3541="","",VLOOKUP(D3541,MASTERLIST!$A:$E,2,FALSE))</f>
        <v/>
      </c>
      <c r="I3541" s="42"/>
      <c r="J3541" s="42"/>
      <c r="K3541" s="42"/>
      <c r="L3541" s="41" t="str">
        <f t="shared" si="528"/>
        <v/>
      </c>
      <c r="M3541" s="41" t="str">
        <f t="shared" si="529"/>
        <v/>
      </c>
      <c r="N3541" s="22" t="str">
        <f t="shared" si="526"/>
        <v xml:space="preserve"> </v>
      </c>
      <c r="O3541" s="22" t="str">
        <f t="shared" si="534"/>
        <v/>
      </c>
      <c r="P3541" s="22" t="str">
        <f t="shared" si="527"/>
        <v/>
      </c>
      <c r="Q3541" s="22" t="str">
        <f t="shared" si="533"/>
        <v>D2</v>
      </c>
    </row>
    <row r="3542" spans="1:17" x14ac:dyDescent="0.25">
      <c r="A3542" s="125" t="str">
        <f t="shared" si="530"/>
        <v/>
      </c>
      <c r="B3542" s="123" t="str">
        <f t="shared" si="531"/>
        <v/>
      </c>
      <c r="C3542" s="125" t="str">
        <f t="shared" si="532"/>
        <v/>
      </c>
      <c r="D3542" s="42"/>
      <c r="E3542" s="23" t="str">
        <f>IF(D3542="","",VLOOKUP(D3542,MASTERLIST!$A:$E,3,FALSE))</f>
        <v/>
      </c>
      <c r="F3542" s="23" t="str">
        <f>IF(D3542="","",VLOOKUP(D3542,MASTERLIST!$A:$E,4,FALSE))</f>
        <v/>
      </c>
      <c r="G3542" s="23" t="str">
        <f>IF(D3542="","",VLOOKUP(D3542,MASTERLIST!$A:$E,5,FALSE))</f>
        <v/>
      </c>
      <c r="H3542" s="23" t="str">
        <f>IF(D3542="","",VLOOKUP(D3542,MASTERLIST!$A:$E,2,FALSE))</f>
        <v/>
      </c>
      <c r="I3542" s="42"/>
      <c r="J3542" s="42"/>
      <c r="K3542" s="42"/>
      <c r="L3542" s="41" t="str">
        <f t="shared" si="528"/>
        <v/>
      </c>
      <c r="M3542" s="41" t="str">
        <f t="shared" si="529"/>
        <v/>
      </c>
      <c r="N3542" s="22" t="str">
        <f t="shared" si="526"/>
        <v xml:space="preserve"> </v>
      </c>
      <c r="O3542" s="22" t="str">
        <f t="shared" si="534"/>
        <v/>
      </c>
      <c r="P3542" s="22" t="str">
        <f t="shared" si="527"/>
        <v/>
      </c>
      <c r="Q3542" s="22" t="str">
        <f t="shared" si="533"/>
        <v>D2</v>
      </c>
    </row>
    <row r="3543" spans="1:17" x14ac:dyDescent="0.25">
      <c r="A3543" s="125" t="str">
        <f t="shared" si="530"/>
        <v/>
      </c>
      <c r="B3543" s="123" t="str">
        <f t="shared" si="531"/>
        <v/>
      </c>
      <c r="C3543" s="125" t="str">
        <f t="shared" si="532"/>
        <v/>
      </c>
      <c r="D3543" s="42"/>
      <c r="E3543" s="23" t="str">
        <f>IF(D3543="","",VLOOKUP(D3543,MASTERLIST!$A:$E,3,FALSE))</f>
        <v/>
      </c>
      <c r="F3543" s="23" t="str">
        <f>IF(D3543="","",VLOOKUP(D3543,MASTERLIST!$A:$E,4,FALSE))</f>
        <v/>
      </c>
      <c r="G3543" s="23" t="str">
        <f>IF(D3543="","",VLOOKUP(D3543,MASTERLIST!$A:$E,5,FALSE))</f>
        <v/>
      </c>
      <c r="H3543" s="23" t="str">
        <f>IF(D3543="","",VLOOKUP(D3543,MASTERLIST!$A:$E,2,FALSE))</f>
        <v/>
      </c>
      <c r="I3543" s="42"/>
      <c r="J3543" s="42"/>
      <c r="K3543" s="42"/>
      <c r="L3543" s="41" t="str">
        <f t="shared" si="528"/>
        <v/>
      </c>
      <c r="M3543" s="41" t="str">
        <f t="shared" si="529"/>
        <v/>
      </c>
      <c r="N3543" s="22" t="str">
        <f t="shared" si="526"/>
        <v xml:space="preserve"> </v>
      </c>
      <c r="O3543" s="22" t="str">
        <f t="shared" si="534"/>
        <v/>
      </c>
      <c r="P3543" s="22" t="str">
        <f t="shared" si="527"/>
        <v/>
      </c>
      <c r="Q3543" s="22" t="str">
        <f t="shared" si="533"/>
        <v>D2</v>
      </c>
    </row>
    <row r="3544" spans="1:17" x14ac:dyDescent="0.25">
      <c r="A3544" s="125" t="str">
        <f t="shared" si="530"/>
        <v/>
      </c>
      <c r="B3544" s="123" t="str">
        <f t="shared" si="531"/>
        <v/>
      </c>
      <c r="C3544" s="125" t="str">
        <f t="shared" si="532"/>
        <v/>
      </c>
      <c r="D3544" s="42"/>
      <c r="E3544" s="23" t="str">
        <f>IF(D3544="","",VLOOKUP(D3544,MASTERLIST!$A:$E,3,FALSE))</f>
        <v/>
      </c>
      <c r="F3544" s="23" t="str">
        <f>IF(D3544="","",VLOOKUP(D3544,MASTERLIST!$A:$E,4,FALSE))</f>
        <v/>
      </c>
      <c r="G3544" s="23" t="str">
        <f>IF(D3544="","",VLOOKUP(D3544,MASTERLIST!$A:$E,5,FALSE))</f>
        <v/>
      </c>
      <c r="H3544" s="23" t="str">
        <f>IF(D3544="","",VLOOKUP(D3544,MASTERLIST!$A:$E,2,FALSE))</f>
        <v/>
      </c>
      <c r="I3544" s="42"/>
      <c r="J3544" s="42"/>
      <c r="K3544" s="42"/>
      <c r="L3544" s="41" t="str">
        <f t="shared" si="528"/>
        <v/>
      </c>
      <c r="M3544" s="41" t="str">
        <f t="shared" si="529"/>
        <v/>
      </c>
      <c r="N3544" s="22" t="str">
        <f t="shared" si="526"/>
        <v xml:space="preserve"> </v>
      </c>
      <c r="O3544" s="22" t="str">
        <f t="shared" si="534"/>
        <v/>
      </c>
      <c r="P3544" s="22" t="str">
        <f t="shared" si="527"/>
        <v/>
      </c>
      <c r="Q3544" s="22" t="str">
        <f t="shared" si="533"/>
        <v>D2</v>
      </c>
    </row>
    <row r="3545" spans="1:17" x14ac:dyDescent="0.25">
      <c r="A3545" s="125" t="str">
        <f t="shared" si="530"/>
        <v/>
      </c>
      <c r="B3545" s="123" t="str">
        <f t="shared" si="531"/>
        <v/>
      </c>
      <c r="C3545" s="125" t="str">
        <f t="shared" si="532"/>
        <v/>
      </c>
      <c r="D3545" s="42"/>
      <c r="E3545" s="23" t="str">
        <f>IF(D3545="","",VLOOKUP(D3545,MASTERLIST!$A:$E,3,FALSE))</f>
        <v/>
      </c>
      <c r="F3545" s="23" t="str">
        <f>IF(D3545="","",VLOOKUP(D3545,MASTERLIST!$A:$E,4,FALSE))</f>
        <v/>
      </c>
      <c r="G3545" s="23" t="str">
        <f>IF(D3545="","",VLOOKUP(D3545,MASTERLIST!$A:$E,5,FALSE))</f>
        <v/>
      </c>
      <c r="H3545" s="23" t="str">
        <f>IF(D3545="","",VLOOKUP(D3545,MASTERLIST!$A:$E,2,FALSE))</f>
        <v/>
      </c>
      <c r="I3545" s="42"/>
      <c r="J3545" s="42"/>
      <c r="K3545" s="42"/>
      <c r="L3545" s="41" t="str">
        <f t="shared" si="528"/>
        <v/>
      </c>
      <c r="M3545" s="41" t="str">
        <f t="shared" si="529"/>
        <v/>
      </c>
      <c r="N3545" s="22" t="str">
        <f t="shared" si="526"/>
        <v xml:space="preserve"> </v>
      </c>
      <c r="O3545" s="22" t="str">
        <f t="shared" si="534"/>
        <v/>
      </c>
      <c r="P3545" s="22" t="str">
        <f t="shared" si="527"/>
        <v/>
      </c>
      <c r="Q3545" s="22" t="str">
        <f t="shared" si="533"/>
        <v>D2</v>
      </c>
    </row>
    <row r="3546" spans="1:17" x14ac:dyDescent="0.25">
      <c r="A3546" s="125" t="str">
        <f t="shared" si="530"/>
        <v/>
      </c>
      <c r="B3546" s="123" t="str">
        <f t="shared" si="531"/>
        <v/>
      </c>
      <c r="C3546" s="125" t="str">
        <f t="shared" si="532"/>
        <v/>
      </c>
      <c r="D3546" s="42"/>
      <c r="E3546" s="23" t="str">
        <f>IF(D3546="","",VLOOKUP(D3546,MASTERLIST!$A:$E,3,FALSE))</f>
        <v/>
      </c>
      <c r="F3546" s="23" t="str">
        <f>IF(D3546="","",VLOOKUP(D3546,MASTERLIST!$A:$E,4,FALSE))</f>
        <v/>
      </c>
      <c r="G3546" s="23" t="str">
        <f>IF(D3546="","",VLOOKUP(D3546,MASTERLIST!$A:$E,5,FALSE))</f>
        <v/>
      </c>
      <c r="H3546" s="23" t="str">
        <f>IF(D3546="","",VLOOKUP(D3546,MASTERLIST!$A:$E,2,FALSE))</f>
        <v/>
      </c>
      <c r="I3546" s="42"/>
      <c r="J3546" s="42"/>
      <c r="K3546" s="42"/>
      <c r="L3546" s="41" t="str">
        <f t="shared" si="528"/>
        <v/>
      </c>
      <c r="M3546" s="41" t="str">
        <f t="shared" si="529"/>
        <v/>
      </c>
      <c r="N3546" s="22" t="str">
        <f t="shared" ref="N3546:N3581" si="535">CONCATENATE(E3546," ",F3546)</f>
        <v xml:space="preserve"> </v>
      </c>
      <c r="O3546" s="22" t="str">
        <f t="shared" si="534"/>
        <v/>
      </c>
      <c r="P3546" s="22" t="str">
        <f t="shared" ref="P3546:P3581" si="536">IF(I3546="",IF(J3546="","",$J$1),$I$1)</f>
        <v/>
      </c>
      <c r="Q3546" s="22" t="str">
        <f t="shared" si="533"/>
        <v>D2</v>
      </c>
    </row>
    <row r="3547" spans="1:17" x14ac:dyDescent="0.25">
      <c r="A3547" s="125" t="str">
        <f t="shared" si="530"/>
        <v/>
      </c>
      <c r="B3547" s="123" t="str">
        <f t="shared" si="531"/>
        <v/>
      </c>
      <c r="C3547" s="125" t="str">
        <f t="shared" si="532"/>
        <v/>
      </c>
      <c r="D3547" s="42"/>
      <c r="E3547" s="23" t="str">
        <f>IF(D3547="","",VLOOKUP(D3547,MASTERLIST!$A:$E,3,FALSE))</f>
        <v/>
      </c>
      <c r="F3547" s="23" t="str">
        <f>IF(D3547="","",VLOOKUP(D3547,MASTERLIST!$A:$E,4,FALSE))</f>
        <v/>
      </c>
      <c r="G3547" s="23" t="str">
        <f>IF(D3547="","",VLOOKUP(D3547,MASTERLIST!$A:$E,5,FALSE))</f>
        <v/>
      </c>
      <c r="H3547" s="23" t="str">
        <f>IF(D3547="","",VLOOKUP(D3547,MASTERLIST!$A:$E,2,FALSE))</f>
        <v/>
      </c>
      <c r="I3547" s="42"/>
      <c r="J3547" s="42"/>
      <c r="K3547" s="42"/>
      <c r="L3547" s="41" t="str">
        <f t="shared" si="528"/>
        <v/>
      </c>
      <c r="M3547" s="41" t="str">
        <f t="shared" si="529"/>
        <v/>
      </c>
      <c r="N3547" s="22" t="str">
        <f t="shared" si="535"/>
        <v xml:space="preserve"> </v>
      </c>
      <c r="O3547" s="22" t="str">
        <f t="shared" si="534"/>
        <v/>
      </c>
      <c r="P3547" s="22" t="str">
        <f t="shared" si="536"/>
        <v/>
      </c>
      <c r="Q3547" s="22" t="str">
        <f t="shared" si="533"/>
        <v>D2</v>
      </c>
    </row>
    <row r="3548" spans="1:17" x14ac:dyDescent="0.25">
      <c r="A3548" s="125" t="str">
        <f t="shared" si="530"/>
        <v/>
      </c>
      <c r="B3548" s="123" t="str">
        <f t="shared" si="531"/>
        <v/>
      </c>
      <c r="C3548" s="125" t="str">
        <f t="shared" si="532"/>
        <v/>
      </c>
      <c r="D3548" s="42"/>
      <c r="E3548" s="23" t="str">
        <f>IF(D3548="","",VLOOKUP(D3548,MASTERLIST!$A:$E,3,FALSE))</f>
        <v/>
      </c>
      <c r="F3548" s="23" t="str">
        <f>IF(D3548="","",VLOOKUP(D3548,MASTERLIST!$A:$E,4,FALSE))</f>
        <v/>
      </c>
      <c r="G3548" s="23" t="str">
        <f>IF(D3548="","",VLOOKUP(D3548,MASTERLIST!$A:$E,5,FALSE))</f>
        <v/>
      </c>
      <c r="H3548" s="23" t="str">
        <f>IF(D3548="","",VLOOKUP(D3548,MASTERLIST!$A:$E,2,FALSE))</f>
        <v/>
      </c>
      <c r="I3548" s="42"/>
      <c r="J3548" s="42"/>
      <c r="K3548" s="42"/>
      <c r="L3548" s="41" t="str">
        <f t="shared" si="528"/>
        <v/>
      </c>
      <c r="M3548" s="41" t="str">
        <f t="shared" si="529"/>
        <v/>
      </c>
      <c r="N3548" s="22" t="str">
        <f t="shared" si="535"/>
        <v xml:space="preserve"> </v>
      </c>
      <c r="O3548" s="22" t="str">
        <f t="shared" si="534"/>
        <v/>
      </c>
      <c r="P3548" s="22" t="str">
        <f t="shared" si="536"/>
        <v/>
      </c>
      <c r="Q3548" s="22" t="str">
        <f t="shared" si="533"/>
        <v>D2</v>
      </c>
    </row>
    <row r="3549" spans="1:17" x14ac:dyDescent="0.25">
      <c r="A3549" s="125" t="str">
        <f t="shared" si="530"/>
        <v/>
      </c>
      <c r="B3549" s="123" t="str">
        <f t="shared" si="531"/>
        <v/>
      </c>
      <c r="C3549" s="125" t="str">
        <f t="shared" si="532"/>
        <v/>
      </c>
      <c r="D3549" s="42"/>
      <c r="E3549" s="23" t="str">
        <f>IF(D3549="","",VLOOKUP(D3549,MASTERLIST!$A:$E,3,FALSE))</f>
        <v/>
      </c>
      <c r="F3549" s="23" t="str">
        <f>IF(D3549="","",VLOOKUP(D3549,MASTERLIST!$A:$E,4,FALSE))</f>
        <v/>
      </c>
      <c r="G3549" s="23" t="str">
        <f>IF(D3549="","",VLOOKUP(D3549,MASTERLIST!$A:$E,5,FALSE))</f>
        <v/>
      </c>
      <c r="H3549" s="23" t="str">
        <f>IF(D3549="","",VLOOKUP(D3549,MASTERLIST!$A:$E,2,FALSE))</f>
        <v/>
      </c>
      <c r="I3549" s="42"/>
      <c r="J3549" s="42"/>
      <c r="K3549" s="42"/>
      <c r="L3549" s="41" t="str">
        <f t="shared" ref="L3549:L3612" si="537">IF(K3549="","",IF(I3549="",ROUND(HLOOKUP(J3549,kgList,K3549,FALSE),1),ROUND(HLOOKUP(I3549,kgList,K3549,FALSE),1)))</f>
        <v/>
      </c>
      <c r="M3549" s="41" t="str">
        <f t="shared" ref="M3549:M3612" si="538">IF(L3549="","",IF(COUNTA(I3549:J3549)&gt;1,"Edible or Inedible",IF(COUNTA(I3549)=1,L3549*1,IF(COUNTA(J3549)=1,L3549*1,"ERROR"))))</f>
        <v/>
      </c>
      <c r="N3549" s="22" t="str">
        <f t="shared" si="535"/>
        <v xml:space="preserve"> </v>
      </c>
      <c r="O3549" s="22" t="str">
        <f t="shared" si="534"/>
        <v/>
      </c>
      <c r="P3549" s="22" t="str">
        <f t="shared" si="536"/>
        <v/>
      </c>
      <c r="Q3549" s="22" t="str">
        <f t="shared" si="533"/>
        <v>D2</v>
      </c>
    </row>
    <row r="3550" spans="1:17" x14ac:dyDescent="0.25">
      <c r="A3550" s="125" t="str">
        <f t="shared" si="530"/>
        <v/>
      </c>
      <c r="B3550" s="123" t="str">
        <f t="shared" si="531"/>
        <v/>
      </c>
      <c r="C3550" s="125" t="str">
        <f t="shared" si="532"/>
        <v/>
      </c>
      <c r="D3550" s="42"/>
      <c r="E3550" s="23" t="str">
        <f>IF(D3550="","",VLOOKUP(D3550,MASTERLIST!$A:$E,3,FALSE))</f>
        <v/>
      </c>
      <c r="F3550" s="23" t="str">
        <f>IF(D3550="","",VLOOKUP(D3550,MASTERLIST!$A:$E,4,FALSE))</f>
        <v/>
      </c>
      <c r="G3550" s="23" t="str">
        <f>IF(D3550="","",VLOOKUP(D3550,MASTERLIST!$A:$E,5,FALSE))</f>
        <v/>
      </c>
      <c r="H3550" s="23" t="str">
        <f>IF(D3550="","",VLOOKUP(D3550,MASTERLIST!$A:$E,2,FALSE))</f>
        <v/>
      </c>
      <c r="I3550" s="42"/>
      <c r="J3550" s="42"/>
      <c r="K3550" s="42"/>
      <c r="L3550" s="41" t="str">
        <f t="shared" si="537"/>
        <v/>
      </c>
      <c r="M3550" s="41" t="str">
        <f t="shared" si="538"/>
        <v/>
      </c>
      <c r="N3550" s="22" t="str">
        <f t="shared" si="535"/>
        <v xml:space="preserve"> </v>
      </c>
      <c r="O3550" s="22" t="str">
        <f t="shared" si="534"/>
        <v/>
      </c>
      <c r="P3550" s="22" t="str">
        <f t="shared" si="536"/>
        <v/>
      </c>
      <c r="Q3550" s="22" t="str">
        <f t="shared" si="533"/>
        <v>D2</v>
      </c>
    </row>
    <row r="3551" spans="1:17" x14ac:dyDescent="0.25">
      <c r="A3551" s="125" t="str">
        <f t="shared" si="530"/>
        <v/>
      </c>
      <c r="B3551" s="123" t="str">
        <f t="shared" si="531"/>
        <v/>
      </c>
      <c r="C3551" s="125" t="str">
        <f t="shared" si="532"/>
        <v/>
      </c>
      <c r="D3551" s="42"/>
      <c r="E3551" s="23" t="str">
        <f>IF(D3551="","",VLOOKUP(D3551,MASTERLIST!$A:$E,3,FALSE))</f>
        <v/>
      </c>
      <c r="F3551" s="23" t="str">
        <f>IF(D3551="","",VLOOKUP(D3551,MASTERLIST!$A:$E,4,FALSE))</f>
        <v/>
      </c>
      <c r="G3551" s="23" t="str">
        <f>IF(D3551="","",VLOOKUP(D3551,MASTERLIST!$A:$E,5,FALSE))</f>
        <v/>
      </c>
      <c r="H3551" s="23" t="str">
        <f>IF(D3551="","",VLOOKUP(D3551,MASTERLIST!$A:$E,2,FALSE))</f>
        <v/>
      </c>
      <c r="I3551" s="42"/>
      <c r="J3551" s="42"/>
      <c r="K3551" s="42"/>
      <c r="L3551" s="41" t="str">
        <f t="shared" si="537"/>
        <v/>
      </c>
      <c r="M3551" s="41" t="str">
        <f t="shared" si="538"/>
        <v/>
      </c>
      <c r="N3551" s="22" t="str">
        <f t="shared" si="535"/>
        <v xml:space="preserve"> </v>
      </c>
      <c r="O3551" s="22" t="str">
        <f t="shared" si="534"/>
        <v/>
      </c>
      <c r="P3551" s="22" t="str">
        <f t="shared" si="536"/>
        <v/>
      </c>
      <c r="Q3551" s="22" t="str">
        <f t="shared" si="533"/>
        <v>D2</v>
      </c>
    </row>
    <row r="3552" spans="1:17" x14ac:dyDescent="0.25">
      <c r="A3552" s="125" t="str">
        <f t="shared" si="530"/>
        <v/>
      </c>
      <c r="B3552" s="123" t="str">
        <f t="shared" si="531"/>
        <v/>
      </c>
      <c r="C3552" s="125" t="str">
        <f t="shared" si="532"/>
        <v/>
      </c>
      <c r="D3552" s="42"/>
      <c r="E3552" s="23" t="str">
        <f>IF(D3552="","",VLOOKUP(D3552,MASTERLIST!$A:$E,3,FALSE))</f>
        <v/>
      </c>
      <c r="F3552" s="23" t="str">
        <f>IF(D3552="","",VLOOKUP(D3552,MASTERLIST!$A:$E,4,FALSE))</f>
        <v/>
      </c>
      <c r="G3552" s="23" t="str">
        <f>IF(D3552="","",VLOOKUP(D3552,MASTERLIST!$A:$E,5,FALSE))</f>
        <v/>
      </c>
      <c r="H3552" s="23" t="str">
        <f>IF(D3552="","",VLOOKUP(D3552,MASTERLIST!$A:$E,2,FALSE))</f>
        <v/>
      </c>
      <c r="I3552" s="42"/>
      <c r="J3552" s="42"/>
      <c r="K3552" s="42"/>
      <c r="L3552" s="41" t="str">
        <f t="shared" si="537"/>
        <v/>
      </c>
      <c r="M3552" s="41" t="str">
        <f t="shared" si="538"/>
        <v/>
      </c>
      <c r="N3552" s="22" t="str">
        <f t="shared" si="535"/>
        <v xml:space="preserve"> </v>
      </c>
      <c r="O3552" s="22" t="str">
        <f t="shared" si="534"/>
        <v/>
      </c>
      <c r="P3552" s="22" t="str">
        <f t="shared" si="536"/>
        <v/>
      </c>
      <c r="Q3552" s="22" t="str">
        <f t="shared" si="533"/>
        <v>D2</v>
      </c>
    </row>
    <row r="3553" spans="1:17" x14ac:dyDescent="0.25">
      <c r="A3553" s="125" t="str">
        <f t="shared" si="530"/>
        <v/>
      </c>
      <c r="B3553" s="123" t="str">
        <f t="shared" si="531"/>
        <v/>
      </c>
      <c r="C3553" s="125" t="str">
        <f t="shared" si="532"/>
        <v/>
      </c>
      <c r="D3553" s="42"/>
      <c r="E3553" s="23" t="str">
        <f>IF(D3553="","",VLOOKUP(D3553,MASTERLIST!$A:$E,3,FALSE))</f>
        <v/>
      </c>
      <c r="F3553" s="23" t="str">
        <f>IF(D3553="","",VLOOKUP(D3553,MASTERLIST!$A:$E,4,FALSE))</f>
        <v/>
      </c>
      <c r="G3553" s="23" t="str">
        <f>IF(D3553="","",VLOOKUP(D3553,MASTERLIST!$A:$E,5,FALSE))</f>
        <v/>
      </c>
      <c r="H3553" s="23" t="str">
        <f>IF(D3553="","",VLOOKUP(D3553,MASTERLIST!$A:$E,2,FALSE))</f>
        <v/>
      </c>
      <c r="I3553" s="42"/>
      <c r="J3553" s="42"/>
      <c r="K3553" s="42"/>
      <c r="L3553" s="41" t="str">
        <f t="shared" si="537"/>
        <v/>
      </c>
      <c r="M3553" s="41" t="str">
        <f t="shared" si="538"/>
        <v/>
      </c>
      <c r="N3553" s="22" t="str">
        <f t="shared" si="535"/>
        <v xml:space="preserve"> </v>
      </c>
      <c r="O3553" s="22" t="str">
        <f t="shared" si="534"/>
        <v/>
      </c>
      <c r="P3553" s="22" t="str">
        <f t="shared" si="536"/>
        <v/>
      </c>
      <c r="Q3553" s="22" t="str">
        <f t="shared" si="533"/>
        <v>D2</v>
      </c>
    </row>
    <row r="3554" spans="1:17" x14ac:dyDescent="0.25">
      <c r="A3554" s="125" t="str">
        <f t="shared" si="530"/>
        <v/>
      </c>
      <c r="B3554" s="123" t="str">
        <f t="shared" si="531"/>
        <v/>
      </c>
      <c r="C3554" s="125" t="str">
        <f t="shared" si="532"/>
        <v/>
      </c>
      <c r="D3554" s="42"/>
      <c r="E3554" s="23" t="str">
        <f>IF(D3554="","",VLOOKUP(D3554,MASTERLIST!$A:$E,3,FALSE))</f>
        <v/>
      </c>
      <c r="F3554" s="23" t="str">
        <f>IF(D3554="","",VLOOKUP(D3554,MASTERLIST!$A:$E,4,FALSE))</f>
        <v/>
      </c>
      <c r="G3554" s="23" t="str">
        <f>IF(D3554="","",VLOOKUP(D3554,MASTERLIST!$A:$E,5,FALSE))</f>
        <v/>
      </c>
      <c r="H3554" s="23" t="str">
        <f>IF(D3554="","",VLOOKUP(D3554,MASTERLIST!$A:$E,2,FALSE))</f>
        <v/>
      </c>
      <c r="I3554" s="42"/>
      <c r="J3554" s="42"/>
      <c r="K3554" s="42"/>
      <c r="L3554" s="41" t="str">
        <f t="shared" si="537"/>
        <v/>
      </c>
      <c r="M3554" s="41" t="str">
        <f t="shared" si="538"/>
        <v/>
      </c>
      <c r="N3554" s="22" t="str">
        <f t="shared" si="535"/>
        <v xml:space="preserve"> </v>
      </c>
      <c r="O3554" s="22" t="str">
        <f t="shared" si="534"/>
        <v/>
      </c>
      <c r="P3554" s="22" t="str">
        <f t="shared" si="536"/>
        <v/>
      </c>
      <c r="Q3554" s="22" t="str">
        <f t="shared" si="533"/>
        <v>D2</v>
      </c>
    </row>
    <row r="3555" spans="1:17" x14ac:dyDescent="0.25">
      <c r="A3555" s="125" t="str">
        <f t="shared" si="530"/>
        <v/>
      </c>
      <c r="B3555" s="123" t="str">
        <f t="shared" si="531"/>
        <v/>
      </c>
      <c r="C3555" s="125" t="str">
        <f t="shared" si="532"/>
        <v/>
      </c>
      <c r="D3555" s="42"/>
      <c r="E3555" s="23" t="str">
        <f>IF(D3555="","",VLOOKUP(D3555,MASTERLIST!$A:$E,3,FALSE))</f>
        <v/>
      </c>
      <c r="F3555" s="23" t="str">
        <f>IF(D3555="","",VLOOKUP(D3555,MASTERLIST!$A:$E,4,FALSE))</f>
        <v/>
      </c>
      <c r="G3555" s="23" t="str">
        <f>IF(D3555="","",VLOOKUP(D3555,MASTERLIST!$A:$E,5,FALSE))</f>
        <v/>
      </c>
      <c r="H3555" s="23" t="str">
        <f>IF(D3555="","",VLOOKUP(D3555,MASTERLIST!$A:$E,2,FALSE))</f>
        <v/>
      </c>
      <c r="I3555" s="42"/>
      <c r="J3555" s="42"/>
      <c r="K3555" s="42"/>
      <c r="L3555" s="41" t="str">
        <f t="shared" si="537"/>
        <v/>
      </c>
      <c r="M3555" s="41" t="str">
        <f t="shared" si="538"/>
        <v/>
      </c>
      <c r="N3555" s="22" t="str">
        <f t="shared" si="535"/>
        <v xml:space="preserve"> </v>
      </c>
      <c r="O3555" s="22" t="str">
        <f t="shared" si="534"/>
        <v/>
      </c>
      <c r="P3555" s="22" t="str">
        <f t="shared" si="536"/>
        <v/>
      </c>
      <c r="Q3555" s="22" t="str">
        <f t="shared" si="533"/>
        <v>D2</v>
      </c>
    </row>
    <row r="3556" spans="1:17" x14ac:dyDescent="0.25">
      <c r="A3556" s="125" t="str">
        <f t="shared" ref="A3556:A3619" si="539">IF(D3556="","",A3555)</f>
        <v/>
      </c>
      <c r="B3556" s="123" t="str">
        <f t="shared" ref="B3556:B3619" si="540">IF(D3556="","",B3555)</f>
        <v/>
      </c>
      <c r="C3556" s="125" t="str">
        <f t="shared" ref="C3556:C3619" si="541">IF(D3556="","",C3555)</f>
        <v/>
      </c>
      <c r="D3556" s="42"/>
      <c r="E3556" s="23" t="str">
        <f>IF(D3556="","",VLOOKUP(D3556,MASTERLIST!$A:$E,3,FALSE))</f>
        <v/>
      </c>
      <c r="F3556" s="23" t="str">
        <f>IF(D3556="","",VLOOKUP(D3556,MASTERLIST!$A:$E,4,FALSE))</f>
        <v/>
      </c>
      <c r="G3556" s="23" t="str">
        <f>IF(D3556="","",VLOOKUP(D3556,MASTERLIST!$A:$E,5,FALSE))</f>
        <v/>
      </c>
      <c r="H3556" s="23" t="str">
        <f>IF(D3556="","",VLOOKUP(D3556,MASTERLIST!$A:$E,2,FALSE))</f>
        <v/>
      </c>
      <c r="I3556" s="42"/>
      <c r="J3556" s="42"/>
      <c r="K3556" s="42"/>
      <c r="L3556" s="41" t="str">
        <f t="shared" si="537"/>
        <v/>
      </c>
      <c r="M3556" s="41" t="str">
        <f t="shared" si="538"/>
        <v/>
      </c>
      <c r="N3556" s="22" t="str">
        <f t="shared" si="535"/>
        <v xml:space="preserve"> </v>
      </c>
      <c r="O3556" s="22" t="str">
        <f t="shared" si="534"/>
        <v/>
      </c>
      <c r="P3556" s="22" t="str">
        <f t="shared" si="536"/>
        <v/>
      </c>
      <c r="Q3556" s="22" t="str">
        <f t="shared" si="533"/>
        <v>D2</v>
      </c>
    </row>
    <row r="3557" spans="1:17" x14ac:dyDescent="0.25">
      <c r="A3557" s="125" t="str">
        <f t="shared" si="539"/>
        <v/>
      </c>
      <c r="B3557" s="123" t="str">
        <f t="shared" si="540"/>
        <v/>
      </c>
      <c r="C3557" s="125" t="str">
        <f t="shared" si="541"/>
        <v/>
      </c>
      <c r="D3557" s="42"/>
      <c r="E3557" s="23" t="str">
        <f>IF(D3557="","",VLOOKUP(D3557,MASTERLIST!$A:$E,3,FALSE))</f>
        <v/>
      </c>
      <c r="F3557" s="23" t="str">
        <f>IF(D3557="","",VLOOKUP(D3557,MASTERLIST!$A:$E,4,FALSE))</f>
        <v/>
      </c>
      <c r="G3557" s="23" t="str">
        <f>IF(D3557="","",VLOOKUP(D3557,MASTERLIST!$A:$E,5,FALSE))</f>
        <v/>
      </c>
      <c r="H3557" s="23" t="str">
        <f>IF(D3557="","",VLOOKUP(D3557,MASTERLIST!$A:$E,2,FALSE))</f>
        <v/>
      </c>
      <c r="I3557" s="42"/>
      <c r="J3557" s="42"/>
      <c r="K3557" s="42"/>
      <c r="L3557" s="41" t="str">
        <f t="shared" si="537"/>
        <v/>
      </c>
      <c r="M3557" s="41" t="str">
        <f t="shared" si="538"/>
        <v/>
      </c>
      <c r="N3557" s="22" t="str">
        <f t="shared" si="535"/>
        <v xml:space="preserve"> </v>
      </c>
      <c r="O3557" s="22" t="str">
        <f t="shared" si="534"/>
        <v/>
      </c>
      <c r="P3557" s="22" t="str">
        <f t="shared" si="536"/>
        <v/>
      </c>
      <c r="Q3557" s="22" t="str">
        <f t="shared" si="533"/>
        <v>D2</v>
      </c>
    </row>
    <row r="3558" spans="1:17" x14ac:dyDescent="0.25">
      <c r="A3558" s="125" t="str">
        <f t="shared" si="539"/>
        <v/>
      </c>
      <c r="B3558" s="123" t="str">
        <f t="shared" si="540"/>
        <v/>
      </c>
      <c r="C3558" s="125" t="str">
        <f t="shared" si="541"/>
        <v/>
      </c>
      <c r="D3558" s="42"/>
      <c r="E3558" s="23" t="str">
        <f>IF(D3558="","",VLOOKUP(D3558,MASTERLIST!$A:$E,3,FALSE))</f>
        <v/>
      </c>
      <c r="F3558" s="23" t="str">
        <f>IF(D3558="","",VLOOKUP(D3558,MASTERLIST!$A:$E,4,FALSE))</f>
        <v/>
      </c>
      <c r="G3558" s="23" t="str">
        <f>IF(D3558="","",VLOOKUP(D3558,MASTERLIST!$A:$E,5,FALSE))</f>
        <v/>
      </c>
      <c r="H3558" s="23" t="str">
        <f>IF(D3558="","",VLOOKUP(D3558,MASTERLIST!$A:$E,2,FALSE))</f>
        <v/>
      </c>
      <c r="I3558" s="42"/>
      <c r="J3558" s="42"/>
      <c r="K3558" s="42"/>
      <c r="L3558" s="41" t="str">
        <f t="shared" si="537"/>
        <v/>
      </c>
      <c r="M3558" s="41" t="str">
        <f t="shared" si="538"/>
        <v/>
      </c>
      <c r="N3558" s="22" t="str">
        <f t="shared" si="535"/>
        <v xml:space="preserve"> </v>
      </c>
      <c r="O3558" s="22" t="str">
        <f t="shared" si="534"/>
        <v/>
      </c>
      <c r="P3558" s="22" t="str">
        <f t="shared" si="536"/>
        <v/>
      </c>
      <c r="Q3558" s="22" t="str">
        <f t="shared" si="533"/>
        <v>D2</v>
      </c>
    </row>
    <row r="3559" spans="1:17" x14ac:dyDescent="0.25">
      <c r="A3559" s="125" t="str">
        <f t="shared" si="539"/>
        <v/>
      </c>
      <c r="B3559" s="123" t="str">
        <f t="shared" si="540"/>
        <v/>
      </c>
      <c r="C3559" s="125" t="str">
        <f t="shared" si="541"/>
        <v/>
      </c>
      <c r="D3559" s="42"/>
      <c r="E3559" s="23" t="str">
        <f>IF(D3559="","",VLOOKUP(D3559,MASTERLIST!$A:$E,3,FALSE))</f>
        <v/>
      </c>
      <c r="F3559" s="23" t="str">
        <f>IF(D3559="","",VLOOKUP(D3559,MASTERLIST!$A:$E,4,FALSE))</f>
        <v/>
      </c>
      <c r="G3559" s="23" t="str">
        <f>IF(D3559="","",VLOOKUP(D3559,MASTERLIST!$A:$E,5,FALSE))</f>
        <v/>
      </c>
      <c r="H3559" s="23" t="str">
        <f>IF(D3559="","",VLOOKUP(D3559,MASTERLIST!$A:$E,2,FALSE))</f>
        <v/>
      </c>
      <c r="I3559" s="42"/>
      <c r="J3559" s="42"/>
      <c r="K3559" s="42"/>
      <c r="L3559" s="41" t="str">
        <f t="shared" si="537"/>
        <v/>
      </c>
      <c r="M3559" s="41" t="str">
        <f t="shared" si="538"/>
        <v/>
      </c>
      <c r="N3559" s="22" t="str">
        <f t="shared" si="535"/>
        <v xml:space="preserve"> </v>
      </c>
      <c r="O3559" s="22" t="str">
        <f t="shared" si="534"/>
        <v/>
      </c>
      <c r="P3559" s="22" t="str">
        <f t="shared" si="536"/>
        <v/>
      </c>
      <c r="Q3559" s="22" t="str">
        <f t="shared" si="533"/>
        <v>D2</v>
      </c>
    </row>
    <row r="3560" spans="1:17" x14ac:dyDescent="0.25">
      <c r="A3560" s="125" t="str">
        <f t="shared" si="539"/>
        <v/>
      </c>
      <c r="B3560" s="123" t="str">
        <f t="shared" si="540"/>
        <v/>
      </c>
      <c r="C3560" s="125" t="str">
        <f t="shared" si="541"/>
        <v/>
      </c>
      <c r="D3560" s="42"/>
      <c r="E3560" s="23" t="str">
        <f>IF(D3560="","",VLOOKUP(D3560,MASTERLIST!$A:$E,3,FALSE))</f>
        <v/>
      </c>
      <c r="F3560" s="23" t="str">
        <f>IF(D3560="","",VLOOKUP(D3560,MASTERLIST!$A:$E,4,FALSE))</f>
        <v/>
      </c>
      <c r="G3560" s="23" t="str">
        <f>IF(D3560="","",VLOOKUP(D3560,MASTERLIST!$A:$E,5,FALSE))</f>
        <v/>
      </c>
      <c r="H3560" s="23" t="str">
        <f>IF(D3560="","",VLOOKUP(D3560,MASTERLIST!$A:$E,2,FALSE))</f>
        <v/>
      </c>
      <c r="I3560" s="42"/>
      <c r="J3560" s="42"/>
      <c r="K3560" s="42"/>
      <c r="L3560" s="41" t="str">
        <f t="shared" si="537"/>
        <v/>
      </c>
      <c r="M3560" s="41" t="str">
        <f t="shared" si="538"/>
        <v/>
      </c>
      <c r="N3560" s="22" t="str">
        <f t="shared" si="535"/>
        <v xml:space="preserve"> </v>
      </c>
      <c r="O3560" s="22" t="str">
        <f t="shared" si="534"/>
        <v/>
      </c>
      <c r="P3560" s="22" t="str">
        <f t="shared" si="536"/>
        <v/>
      </c>
      <c r="Q3560" s="22" t="str">
        <f t="shared" si="533"/>
        <v>D2</v>
      </c>
    </row>
    <row r="3561" spans="1:17" x14ac:dyDescent="0.25">
      <c r="A3561" s="125" t="str">
        <f t="shared" si="539"/>
        <v/>
      </c>
      <c r="B3561" s="123" t="str">
        <f t="shared" si="540"/>
        <v/>
      </c>
      <c r="C3561" s="125" t="str">
        <f t="shared" si="541"/>
        <v/>
      </c>
      <c r="D3561" s="42"/>
      <c r="E3561" s="23" t="str">
        <f>IF(D3561="","",VLOOKUP(D3561,MASTERLIST!$A:$E,3,FALSE))</f>
        <v/>
      </c>
      <c r="F3561" s="23" t="str">
        <f>IF(D3561="","",VLOOKUP(D3561,MASTERLIST!$A:$E,4,FALSE))</f>
        <v/>
      </c>
      <c r="G3561" s="23" t="str">
        <f>IF(D3561="","",VLOOKUP(D3561,MASTERLIST!$A:$E,5,FALSE))</f>
        <v/>
      </c>
      <c r="H3561" s="23" t="str">
        <f>IF(D3561="","",VLOOKUP(D3561,MASTERLIST!$A:$E,2,FALSE))</f>
        <v/>
      </c>
      <c r="I3561" s="42"/>
      <c r="J3561" s="42"/>
      <c r="K3561" s="42"/>
      <c r="L3561" s="41" t="str">
        <f t="shared" si="537"/>
        <v/>
      </c>
      <c r="M3561" s="41" t="str">
        <f t="shared" si="538"/>
        <v/>
      </c>
      <c r="N3561" s="22" t="str">
        <f t="shared" si="535"/>
        <v xml:space="preserve"> </v>
      </c>
      <c r="O3561" s="22" t="str">
        <f t="shared" si="534"/>
        <v/>
      </c>
      <c r="P3561" s="22" t="str">
        <f t="shared" si="536"/>
        <v/>
      </c>
      <c r="Q3561" s="22" t="str">
        <f t="shared" si="533"/>
        <v>D2</v>
      </c>
    </row>
    <row r="3562" spans="1:17" x14ac:dyDescent="0.25">
      <c r="A3562" s="125" t="str">
        <f t="shared" si="539"/>
        <v/>
      </c>
      <c r="B3562" s="123" t="str">
        <f t="shared" si="540"/>
        <v/>
      </c>
      <c r="C3562" s="125" t="str">
        <f t="shared" si="541"/>
        <v/>
      </c>
      <c r="D3562" s="42"/>
      <c r="E3562" s="23" t="str">
        <f>IF(D3562="","",VLOOKUP(D3562,MASTERLIST!$A:$E,3,FALSE))</f>
        <v/>
      </c>
      <c r="F3562" s="23" t="str">
        <f>IF(D3562="","",VLOOKUP(D3562,MASTERLIST!$A:$E,4,FALSE))</f>
        <v/>
      </c>
      <c r="G3562" s="23" t="str">
        <f>IF(D3562="","",VLOOKUP(D3562,MASTERLIST!$A:$E,5,FALSE))</f>
        <v/>
      </c>
      <c r="H3562" s="23" t="str">
        <f>IF(D3562="","",VLOOKUP(D3562,MASTERLIST!$A:$E,2,FALSE))</f>
        <v/>
      </c>
      <c r="I3562" s="42"/>
      <c r="J3562" s="42"/>
      <c r="K3562" s="42"/>
      <c r="L3562" s="41" t="str">
        <f t="shared" si="537"/>
        <v/>
      </c>
      <c r="M3562" s="41" t="str">
        <f t="shared" si="538"/>
        <v/>
      </c>
      <c r="N3562" s="22" t="str">
        <f t="shared" si="535"/>
        <v xml:space="preserve"> </v>
      </c>
      <c r="O3562" s="22" t="str">
        <f t="shared" si="534"/>
        <v/>
      </c>
      <c r="P3562" s="22" t="str">
        <f t="shared" si="536"/>
        <v/>
      </c>
      <c r="Q3562" s="22" t="str">
        <f t="shared" si="533"/>
        <v>D2</v>
      </c>
    </row>
    <row r="3563" spans="1:17" x14ac:dyDescent="0.25">
      <c r="A3563" s="125" t="str">
        <f t="shared" si="539"/>
        <v/>
      </c>
      <c r="B3563" s="123" t="str">
        <f t="shared" si="540"/>
        <v/>
      </c>
      <c r="C3563" s="125" t="str">
        <f t="shared" si="541"/>
        <v/>
      </c>
      <c r="D3563" s="42"/>
      <c r="E3563" s="23" t="str">
        <f>IF(D3563="","",VLOOKUP(D3563,MASTERLIST!$A:$E,3,FALSE))</f>
        <v/>
      </c>
      <c r="F3563" s="23" t="str">
        <f>IF(D3563="","",VLOOKUP(D3563,MASTERLIST!$A:$E,4,FALSE))</f>
        <v/>
      </c>
      <c r="G3563" s="23" t="str">
        <f>IF(D3563="","",VLOOKUP(D3563,MASTERLIST!$A:$E,5,FALSE))</f>
        <v/>
      </c>
      <c r="H3563" s="23" t="str">
        <f>IF(D3563="","",VLOOKUP(D3563,MASTERLIST!$A:$E,2,FALSE))</f>
        <v/>
      </c>
      <c r="I3563" s="42"/>
      <c r="J3563" s="42"/>
      <c r="K3563" s="42"/>
      <c r="L3563" s="41" t="str">
        <f t="shared" si="537"/>
        <v/>
      </c>
      <c r="M3563" s="41" t="str">
        <f t="shared" si="538"/>
        <v/>
      </c>
      <c r="N3563" s="22" t="str">
        <f t="shared" si="535"/>
        <v xml:space="preserve"> </v>
      </c>
      <c r="O3563" s="22" t="str">
        <f t="shared" si="534"/>
        <v/>
      </c>
      <c r="P3563" s="22" t="str">
        <f t="shared" si="536"/>
        <v/>
      </c>
      <c r="Q3563" s="22" t="str">
        <f t="shared" si="533"/>
        <v>D2</v>
      </c>
    </row>
    <row r="3564" spans="1:17" x14ac:dyDescent="0.25">
      <c r="A3564" s="125" t="str">
        <f t="shared" si="539"/>
        <v/>
      </c>
      <c r="B3564" s="123" t="str">
        <f t="shared" si="540"/>
        <v/>
      </c>
      <c r="C3564" s="125" t="str">
        <f t="shared" si="541"/>
        <v/>
      </c>
      <c r="D3564" s="42"/>
      <c r="E3564" s="23" t="str">
        <f>IF(D3564="","",VLOOKUP(D3564,MASTERLIST!$A:$E,3,FALSE))</f>
        <v/>
      </c>
      <c r="F3564" s="23" t="str">
        <f>IF(D3564="","",VLOOKUP(D3564,MASTERLIST!$A:$E,4,FALSE))</f>
        <v/>
      </c>
      <c r="G3564" s="23" t="str">
        <f>IF(D3564="","",VLOOKUP(D3564,MASTERLIST!$A:$E,5,FALSE))</f>
        <v/>
      </c>
      <c r="H3564" s="23" t="str">
        <f>IF(D3564="","",VLOOKUP(D3564,MASTERLIST!$A:$E,2,FALSE))</f>
        <v/>
      </c>
      <c r="I3564" s="42"/>
      <c r="J3564" s="42"/>
      <c r="K3564" s="42"/>
      <c r="L3564" s="41" t="str">
        <f t="shared" si="537"/>
        <v/>
      </c>
      <c r="M3564" s="41" t="str">
        <f t="shared" si="538"/>
        <v/>
      </c>
      <c r="N3564" s="22" t="str">
        <f t="shared" si="535"/>
        <v xml:space="preserve"> </v>
      </c>
      <c r="O3564" s="22" t="str">
        <f t="shared" si="534"/>
        <v/>
      </c>
      <c r="P3564" s="22" t="str">
        <f t="shared" si="536"/>
        <v/>
      </c>
      <c r="Q3564" s="22" t="str">
        <f t="shared" si="533"/>
        <v>D2</v>
      </c>
    </row>
    <row r="3565" spans="1:17" x14ac:dyDescent="0.25">
      <c r="A3565" s="125" t="str">
        <f t="shared" si="539"/>
        <v/>
      </c>
      <c r="B3565" s="123" t="str">
        <f t="shared" si="540"/>
        <v/>
      </c>
      <c r="C3565" s="125" t="str">
        <f t="shared" si="541"/>
        <v/>
      </c>
      <c r="D3565" s="42"/>
      <c r="E3565" s="23" t="str">
        <f>IF(D3565="","",VLOOKUP(D3565,MASTERLIST!$A:$E,3,FALSE))</f>
        <v/>
      </c>
      <c r="F3565" s="23" t="str">
        <f>IF(D3565="","",VLOOKUP(D3565,MASTERLIST!$A:$E,4,FALSE))</f>
        <v/>
      </c>
      <c r="G3565" s="23" t="str">
        <f>IF(D3565="","",VLOOKUP(D3565,MASTERLIST!$A:$E,5,FALSE))</f>
        <v/>
      </c>
      <c r="H3565" s="23" t="str">
        <f>IF(D3565="","",VLOOKUP(D3565,MASTERLIST!$A:$E,2,FALSE))</f>
        <v/>
      </c>
      <c r="I3565" s="42"/>
      <c r="J3565" s="42"/>
      <c r="K3565" s="42"/>
      <c r="L3565" s="41" t="str">
        <f t="shared" si="537"/>
        <v/>
      </c>
      <c r="M3565" s="41" t="str">
        <f t="shared" si="538"/>
        <v/>
      </c>
      <c r="N3565" s="22" t="str">
        <f t="shared" si="535"/>
        <v xml:space="preserve"> </v>
      </c>
      <c r="O3565" s="22" t="str">
        <f t="shared" si="534"/>
        <v/>
      </c>
      <c r="P3565" s="22" t="str">
        <f t="shared" si="536"/>
        <v/>
      </c>
      <c r="Q3565" s="22" t="str">
        <f t="shared" si="533"/>
        <v>D2</v>
      </c>
    </row>
    <row r="3566" spans="1:17" x14ac:dyDescent="0.25">
      <c r="A3566" s="125" t="str">
        <f t="shared" si="539"/>
        <v/>
      </c>
      <c r="B3566" s="123" t="str">
        <f t="shared" si="540"/>
        <v/>
      </c>
      <c r="C3566" s="125" t="str">
        <f t="shared" si="541"/>
        <v/>
      </c>
      <c r="D3566" s="42"/>
      <c r="E3566" s="23" t="str">
        <f>IF(D3566="","",VLOOKUP(D3566,MASTERLIST!$A:$E,3,FALSE))</f>
        <v/>
      </c>
      <c r="F3566" s="23" t="str">
        <f>IF(D3566="","",VLOOKUP(D3566,MASTERLIST!$A:$E,4,FALSE))</f>
        <v/>
      </c>
      <c r="G3566" s="23" t="str">
        <f>IF(D3566="","",VLOOKUP(D3566,MASTERLIST!$A:$E,5,FALSE))</f>
        <v/>
      </c>
      <c r="H3566" s="23" t="str">
        <f>IF(D3566="","",VLOOKUP(D3566,MASTERLIST!$A:$E,2,FALSE))</f>
        <v/>
      </c>
      <c r="I3566" s="42"/>
      <c r="J3566" s="42"/>
      <c r="K3566" s="42"/>
      <c r="L3566" s="41" t="str">
        <f t="shared" si="537"/>
        <v/>
      </c>
      <c r="M3566" s="41" t="str">
        <f t="shared" si="538"/>
        <v/>
      </c>
      <c r="N3566" s="22" t="str">
        <f t="shared" si="535"/>
        <v xml:space="preserve"> </v>
      </c>
      <c r="O3566" s="22" t="str">
        <f t="shared" si="534"/>
        <v/>
      </c>
      <c r="P3566" s="22" t="str">
        <f t="shared" si="536"/>
        <v/>
      </c>
      <c r="Q3566" s="22" t="str">
        <f t="shared" si="533"/>
        <v>D2</v>
      </c>
    </row>
    <row r="3567" spans="1:17" x14ac:dyDescent="0.25">
      <c r="A3567" s="125" t="str">
        <f t="shared" si="539"/>
        <v/>
      </c>
      <c r="B3567" s="123" t="str">
        <f t="shared" si="540"/>
        <v/>
      </c>
      <c r="C3567" s="125" t="str">
        <f t="shared" si="541"/>
        <v/>
      </c>
      <c r="D3567" s="42"/>
      <c r="E3567" s="23" t="str">
        <f>IF(D3567="","",VLOOKUP(D3567,MASTERLIST!$A:$E,3,FALSE))</f>
        <v/>
      </c>
      <c r="F3567" s="23" t="str">
        <f>IF(D3567="","",VLOOKUP(D3567,MASTERLIST!$A:$E,4,FALSE))</f>
        <v/>
      </c>
      <c r="G3567" s="23" t="str">
        <f>IF(D3567="","",VLOOKUP(D3567,MASTERLIST!$A:$E,5,FALSE))</f>
        <v/>
      </c>
      <c r="H3567" s="23" t="str">
        <f>IF(D3567="","",VLOOKUP(D3567,MASTERLIST!$A:$E,2,FALSE))</f>
        <v/>
      </c>
      <c r="I3567" s="42"/>
      <c r="J3567" s="42"/>
      <c r="K3567" s="42"/>
      <c r="L3567" s="41" t="str">
        <f t="shared" si="537"/>
        <v/>
      </c>
      <c r="M3567" s="41" t="str">
        <f t="shared" si="538"/>
        <v/>
      </c>
      <c r="N3567" s="22" t="str">
        <f t="shared" si="535"/>
        <v xml:space="preserve"> </v>
      </c>
      <c r="O3567" s="22" t="str">
        <f t="shared" si="534"/>
        <v/>
      </c>
      <c r="P3567" s="22" t="str">
        <f t="shared" si="536"/>
        <v/>
      </c>
      <c r="Q3567" s="22" t="str">
        <f t="shared" si="533"/>
        <v>D2</v>
      </c>
    </row>
    <row r="3568" spans="1:17" x14ac:dyDescent="0.25">
      <c r="A3568" s="125" t="str">
        <f t="shared" si="539"/>
        <v/>
      </c>
      <c r="B3568" s="123" t="str">
        <f t="shared" si="540"/>
        <v/>
      </c>
      <c r="C3568" s="125" t="str">
        <f t="shared" si="541"/>
        <v/>
      </c>
      <c r="D3568" s="42"/>
      <c r="E3568" s="23" t="str">
        <f>IF(D3568="","",VLOOKUP(D3568,MASTERLIST!$A:$E,3,FALSE))</f>
        <v/>
      </c>
      <c r="F3568" s="23" t="str">
        <f>IF(D3568="","",VLOOKUP(D3568,MASTERLIST!$A:$E,4,FALSE))</f>
        <v/>
      </c>
      <c r="G3568" s="23" t="str">
        <f>IF(D3568="","",VLOOKUP(D3568,MASTERLIST!$A:$E,5,FALSE))</f>
        <v/>
      </c>
      <c r="H3568" s="23" t="str">
        <f>IF(D3568="","",VLOOKUP(D3568,MASTERLIST!$A:$E,2,FALSE))</f>
        <v/>
      </c>
      <c r="I3568" s="42"/>
      <c r="J3568" s="42"/>
      <c r="K3568" s="42"/>
      <c r="L3568" s="41" t="str">
        <f t="shared" si="537"/>
        <v/>
      </c>
      <c r="M3568" s="41" t="str">
        <f t="shared" si="538"/>
        <v/>
      </c>
      <c r="N3568" s="22" t="str">
        <f t="shared" si="535"/>
        <v xml:space="preserve"> </v>
      </c>
      <c r="O3568" s="22" t="str">
        <f t="shared" si="534"/>
        <v/>
      </c>
      <c r="P3568" s="22" t="str">
        <f t="shared" si="536"/>
        <v/>
      </c>
      <c r="Q3568" s="22" t="str">
        <f t="shared" si="533"/>
        <v>D2</v>
      </c>
    </row>
    <row r="3569" spans="1:17" x14ac:dyDescent="0.25">
      <c r="A3569" s="125" t="str">
        <f t="shared" si="539"/>
        <v/>
      </c>
      <c r="B3569" s="123" t="str">
        <f t="shared" si="540"/>
        <v/>
      </c>
      <c r="C3569" s="125" t="str">
        <f t="shared" si="541"/>
        <v/>
      </c>
      <c r="D3569" s="42"/>
      <c r="E3569" s="23" t="str">
        <f>IF(D3569="","",VLOOKUP(D3569,MASTERLIST!$A:$E,3,FALSE))</f>
        <v/>
      </c>
      <c r="F3569" s="23" t="str">
        <f>IF(D3569="","",VLOOKUP(D3569,MASTERLIST!$A:$E,4,FALSE))</f>
        <v/>
      </c>
      <c r="G3569" s="23" t="str">
        <f>IF(D3569="","",VLOOKUP(D3569,MASTERLIST!$A:$E,5,FALSE))</f>
        <v/>
      </c>
      <c r="H3569" s="23" t="str">
        <f>IF(D3569="","",VLOOKUP(D3569,MASTERLIST!$A:$E,2,FALSE))</f>
        <v/>
      </c>
      <c r="I3569" s="42"/>
      <c r="J3569" s="42"/>
      <c r="K3569" s="42"/>
      <c r="L3569" s="41" t="str">
        <f t="shared" si="537"/>
        <v/>
      </c>
      <c r="M3569" s="41" t="str">
        <f t="shared" si="538"/>
        <v/>
      </c>
      <c r="N3569" s="22" t="str">
        <f t="shared" si="535"/>
        <v xml:space="preserve"> </v>
      </c>
      <c r="O3569" s="22" t="str">
        <f t="shared" si="534"/>
        <v/>
      </c>
      <c r="P3569" s="22" t="str">
        <f t="shared" si="536"/>
        <v/>
      </c>
      <c r="Q3569" s="22" t="str">
        <f t="shared" si="533"/>
        <v>D2</v>
      </c>
    </row>
    <row r="3570" spans="1:17" x14ac:dyDescent="0.25">
      <c r="A3570" s="125" t="str">
        <f t="shared" si="539"/>
        <v/>
      </c>
      <c r="B3570" s="123" t="str">
        <f t="shared" si="540"/>
        <v/>
      </c>
      <c r="C3570" s="125" t="str">
        <f t="shared" si="541"/>
        <v/>
      </c>
      <c r="D3570" s="42"/>
      <c r="E3570" s="23" t="str">
        <f>IF(D3570="","",VLOOKUP(D3570,MASTERLIST!$A:$E,3,FALSE))</f>
        <v/>
      </c>
      <c r="F3570" s="23" t="str">
        <f>IF(D3570="","",VLOOKUP(D3570,MASTERLIST!$A:$E,4,FALSE))</f>
        <v/>
      </c>
      <c r="G3570" s="23" t="str">
        <f>IF(D3570="","",VLOOKUP(D3570,MASTERLIST!$A:$E,5,FALSE))</f>
        <v/>
      </c>
      <c r="H3570" s="23" t="str">
        <f>IF(D3570="","",VLOOKUP(D3570,MASTERLIST!$A:$E,2,FALSE))</f>
        <v/>
      </c>
      <c r="I3570" s="42"/>
      <c r="J3570" s="42"/>
      <c r="K3570" s="42"/>
      <c r="L3570" s="41" t="str">
        <f t="shared" si="537"/>
        <v/>
      </c>
      <c r="M3570" s="41" t="str">
        <f t="shared" si="538"/>
        <v/>
      </c>
      <c r="N3570" s="22" t="str">
        <f t="shared" si="535"/>
        <v xml:space="preserve"> </v>
      </c>
      <c r="O3570" s="22" t="str">
        <f t="shared" si="534"/>
        <v/>
      </c>
      <c r="P3570" s="22" t="str">
        <f t="shared" si="536"/>
        <v/>
      </c>
      <c r="Q3570" s="22" t="str">
        <f t="shared" si="533"/>
        <v>D2</v>
      </c>
    </row>
    <row r="3571" spans="1:17" x14ac:dyDescent="0.25">
      <c r="A3571" s="125" t="str">
        <f t="shared" si="539"/>
        <v/>
      </c>
      <c r="B3571" s="123" t="str">
        <f t="shared" si="540"/>
        <v/>
      </c>
      <c r="C3571" s="125" t="str">
        <f t="shared" si="541"/>
        <v/>
      </c>
      <c r="D3571" s="42"/>
      <c r="E3571" s="23" t="str">
        <f>IF(D3571="","",VLOOKUP(D3571,MASTERLIST!$A:$E,3,FALSE))</f>
        <v/>
      </c>
      <c r="F3571" s="23" t="str">
        <f>IF(D3571="","",VLOOKUP(D3571,MASTERLIST!$A:$E,4,FALSE))</f>
        <v/>
      </c>
      <c r="G3571" s="23" t="str">
        <f>IF(D3571="","",VLOOKUP(D3571,MASTERLIST!$A:$E,5,FALSE))</f>
        <v/>
      </c>
      <c r="H3571" s="23" t="str">
        <f>IF(D3571="","",VLOOKUP(D3571,MASTERLIST!$A:$E,2,FALSE))</f>
        <v/>
      </c>
      <c r="I3571" s="42"/>
      <c r="J3571" s="42"/>
      <c r="K3571" s="42"/>
      <c r="L3571" s="41" t="str">
        <f t="shared" si="537"/>
        <v/>
      </c>
      <c r="M3571" s="41" t="str">
        <f t="shared" si="538"/>
        <v/>
      </c>
      <c r="N3571" s="22" t="str">
        <f t="shared" si="535"/>
        <v xml:space="preserve"> </v>
      </c>
      <c r="O3571" s="22" t="str">
        <f t="shared" si="534"/>
        <v/>
      </c>
      <c r="P3571" s="22" t="str">
        <f t="shared" si="536"/>
        <v/>
      </c>
      <c r="Q3571" s="22" t="str">
        <f t="shared" si="533"/>
        <v>D2</v>
      </c>
    </row>
    <row r="3572" spans="1:17" x14ac:dyDescent="0.25">
      <c r="A3572" s="125" t="str">
        <f t="shared" si="539"/>
        <v/>
      </c>
      <c r="B3572" s="123" t="str">
        <f t="shared" si="540"/>
        <v/>
      </c>
      <c r="C3572" s="125" t="str">
        <f t="shared" si="541"/>
        <v/>
      </c>
      <c r="D3572" s="42"/>
      <c r="E3572" s="23" t="str">
        <f>IF(D3572="","",VLOOKUP(D3572,MASTERLIST!$A:$E,3,FALSE))</f>
        <v/>
      </c>
      <c r="F3572" s="23" t="str">
        <f>IF(D3572="","",VLOOKUP(D3572,MASTERLIST!$A:$E,4,FALSE))</f>
        <v/>
      </c>
      <c r="G3572" s="23" t="str">
        <f>IF(D3572="","",VLOOKUP(D3572,MASTERLIST!$A:$E,5,FALSE))</f>
        <v/>
      </c>
      <c r="H3572" s="23" t="str">
        <f>IF(D3572="","",VLOOKUP(D3572,MASTERLIST!$A:$E,2,FALSE))</f>
        <v/>
      </c>
      <c r="I3572" s="42"/>
      <c r="J3572" s="42"/>
      <c r="K3572" s="42"/>
      <c r="L3572" s="41" t="str">
        <f t="shared" si="537"/>
        <v/>
      </c>
      <c r="M3572" s="41" t="str">
        <f t="shared" si="538"/>
        <v/>
      </c>
      <c r="N3572" s="22" t="str">
        <f t="shared" si="535"/>
        <v xml:space="preserve"> </v>
      </c>
      <c r="O3572" s="22" t="str">
        <f t="shared" si="534"/>
        <v/>
      </c>
      <c r="P3572" s="22" t="str">
        <f t="shared" si="536"/>
        <v/>
      </c>
      <c r="Q3572" s="22" t="str">
        <f t="shared" si="533"/>
        <v>D2</v>
      </c>
    </row>
    <row r="3573" spans="1:17" x14ac:dyDescent="0.25">
      <c r="A3573" s="125" t="str">
        <f t="shared" si="539"/>
        <v/>
      </c>
      <c r="B3573" s="123" t="str">
        <f t="shared" si="540"/>
        <v/>
      </c>
      <c r="C3573" s="125" t="str">
        <f t="shared" si="541"/>
        <v/>
      </c>
      <c r="D3573" s="42"/>
      <c r="E3573" s="23" t="str">
        <f>IF(D3573="","",VLOOKUP(D3573,MASTERLIST!$A:$E,3,FALSE))</f>
        <v/>
      </c>
      <c r="F3573" s="23" t="str">
        <f>IF(D3573="","",VLOOKUP(D3573,MASTERLIST!$A:$E,4,FALSE))</f>
        <v/>
      </c>
      <c r="G3573" s="23" t="str">
        <f>IF(D3573="","",VLOOKUP(D3573,MASTERLIST!$A:$E,5,FALSE))</f>
        <v/>
      </c>
      <c r="H3573" s="23" t="str">
        <f>IF(D3573="","",VLOOKUP(D3573,MASTERLIST!$A:$E,2,FALSE))</f>
        <v/>
      </c>
      <c r="I3573" s="42"/>
      <c r="J3573" s="42"/>
      <c r="K3573" s="42"/>
      <c r="L3573" s="41" t="str">
        <f t="shared" si="537"/>
        <v/>
      </c>
      <c r="M3573" s="41" t="str">
        <f t="shared" si="538"/>
        <v/>
      </c>
      <c r="N3573" s="22" t="str">
        <f t="shared" si="535"/>
        <v xml:space="preserve"> </v>
      </c>
      <c r="O3573" s="22" t="str">
        <f t="shared" si="534"/>
        <v/>
      </c>
      <c r="P3573" s="22" t="str">
        <f t="shared" si="536"/>
        <v/>
      </c>
      <c r="Q3573" s="22" t="str">
        <f t="shared" si="533"/>
        <v>D2</v>
      </c>
    </row>
    <row r="3574" spans="1:17" x14ac:dyDescent="0.25">
      <c r="A3574" s="125" t="str">
        <f t="shared" si="539"/>
        <v/>
      </c>
      <c r="B3574" s="123" t="str">
        <f t="shared" si="540"/>
        <v/>
      </c>
      <c r="C3574" s="125" t="str">
        <f t="shared" si="541"/>
        <v/>
      </c>
      <c r="D3574" s="42"/>
      <c r="E3574" s="23" t="str">
        <f>IF(D3574="","",VLOOKUP(D3574,MASTERLIST!$A:$E,3,FALSE))</f>
        <v/>
      </c>
      <c r="F3574" s="23" t="str">
        <f>IF(D3574="","",VLOOKUP(D3574,MASTERLIST!$A:$E,4,FALSE))</f>
        <v/>
      </c>
      <c r="G3574" s="23" t="str">
        <f>IF(D3574="","",VLOOKUP(D3574,MASTERLIST!$A:$E,5,FALSE))</f>
        <v/>
      </c>
      <c r="H3574" s="23" t="str">
        <f>IF(D3574="","",VLOOKUP(D3574,MASTERLIST!$A:$E,2,FALSE))</f>
        <v/>
      </c>
      <c r="I3574" s="42"/>
      <c r="J3574" s="42"/>
      <c r="K3574" s="42"/>
      <c r="L3574" s="41" t="str">
        <f t="shared" si="537"/>
        <v/>
      </c>
      <c r="M3574" s="41" t="str">
        <f t="shared" si="538"/>
        <v/>
      </c>
      <c r="N3574" s="22" t="str">
        <f t="shared" si="535"/>
        <v xml:space="preserve"> </v>
      </c>
      <c r="O3574" s="22" t="str">
        <f t="shared" si="534"/>
        <v/>
      </c>
      <c r="P3574" s="22" t="str">
        <f t="shared" si="536"/>
        <v/>
      </c>
      <c r="Q3574" s="22" t="str">
        <f t="shared" si="533"/>
        <v>D2</v>
      </c>
    </row>
    <row r="3575" spans="1:17" x14ac:dyDescent="0.25">
      <c r="A3575" s="125" t="str">
        <f t="shared" si="539"/>
        <v/>
      </c>
      <c r="B3575" s="123" t="str">
        <f t="shared" si="540"/>
        <v/>
      </c>
      <c r="C3575" s="125" t="str">
        <f t="shared" si="541"/>
        <v/>
      </c>
      <c r="D3575" s="42"/>
      <c r="E3575" s="23" t="str">
        <f>IF(D3575="","",VLOOKUP(D3575,MASTERLIST!$A:$E,3,FALSE))</f>
        <v/>
      </c>
      <c r="F3575" s="23" t="str">
        <f>IF(D3575="","",VLOOKUP(D3575,MASTERLIST!$A:$E,4,FALSE))</f>
        <v/>
      </c>
      <c r="G3575" s="23" t="str">
        <f>IF(D3575="","",VLOOKUP(D3575,MASTERLIST!$A:$E,5,FALSE))</f>
        <v/>
      </c>
      <c r="H3575" s="23" t="str">
        <f>IF(D3575="","",VLOOKUP(D3575,MASTERLIST!$A:$E,2,FALSE))</f>
        <v/>
      </c>
      <c r="I3575" s="42"/>
      <c r="J3575" s="42"/>
      <c r="K3575" s="42"/>
      <c r="L3575" s="41" t="str">
        <f t="shared" si="537"/>
        <v/>
      </c>
      <c r="M3575" s="41" t="str">
        <f t="shared" si="538"/>
        <v/>
      </c>
      <c r="N3575" s="22" t="str">
        <f t="shared" si="535"/>
        <v xml:space="preserve"> </v>
      </c>
      <c r="O3575" s="22" t="str">
        <f t="shared" si="534"/>
        <v/>
      </c>
      <c r="P3575" s="22" t="str">
        <f t="shared" si="536"/>
        <v/>
      </c>
      <c r="Q3575" s="22" t="str">
        <f t="shared" si="533"/>
        <v>D2</v>
      </c>
    </row>
    <row r="3576" spans="1:17" x14ac:dyDescent="0.25">
      <c r="A3576" s="125" t="str">
        <f t="shared" si="539"/>
        <v/>
      </c>
      <c r="B3576" s="123" t="str">
        <f t="shared" si="540"/>
        <v/>
      </c>
      <c r="C3576" s="125" t="str">
        <f t="shared" si="541"/>
        <v/>
      </c>
      <c r="D3576" s="42"/>
      <c r="E3576" s="23" t="str">
        <f>IF(D3576="","",VLOOKUP(D3576,MASTERLIST!$A:$E,3,FALSE))</f>
        <v/>
      </c>
      <c r="F3576" s="23" t="str">
        <f>IF(D3576="","",VLOOKUP(D3576,MASTERLIST!$A:$E,4,FALSE))</f>
        <v/>
      </c>
      <c r="G3576" s="23" t="str">
        <f>IF(D3576="","",VLOOKUP(D3576,MASTERLIST!$A:$E,5,FALSE))</f>
        <v/>
      </c>
      <c r="H3576" s="23" t="str">
        <f>IF(D3576="","",VLOOKUP(D3576,MASTERLIST!$A:$E,2,FALSE))</f>
        <v/>
      </c>
      <c r="I3576" s="42"/>
      <c r="J3576" s="42"/>
      <c r="K3576" s="42"/>
      <c r="L3576" s="41" t="str">
        <f t="shared" si="537"/>
        <v/>
      </c>
      <c r="M3576" s="41" t="str">
        <f t="shared" si="538"/>
        <v/>
      </c>
      <c r="N3576" s="22" t="str">
        <f t="shared" si="535"/>
        <v xml:space="preserve"> </v>
      </c>
      <c r="O3576" s="22" t="str">
        <f t="shared" si="534"/>
        <v/>
      </c>
      <c r="P3576" s="22" t="str">
        <f t="shared" si="536"/>
        <v/>
      </c>
      <c r="Q3576" s="22" t="str">
        <f t="shared" si="533"/>
        <v>D2</v>
      </c>
    </row>
    <row r="3577" spans="1:17" x14ac:dyDescent="0.25">
      <c r="A3577" s="125" t="str">
        <f t="shared" si="539"/>
        <v/>
      </c>
      <c r="B3577" s="123" t="str">
        <f t="shared" si="540"/>
        <v/>
      </c>
      <c r="C3577" s="125" t="str">
        <f t="shared" si="541"/>
        <v/>
      </c>
      <c r="D3577" s="42"/>
      <c r="E3577" s="23" t="str">
        <f>IF(D3577="","",VLOOKUP(D3577,MASTERLIST!$A:$E,3,FALSE))</f>
        <v/>
      </c>
      <c r="F3577" s="23" t="str">
        <f>IF(D3577="","",VLOOKUP(D3577,MASTERLIST!$A:$E,4,FALSE))</f>
        <v/>
      </c>
      <c r="G3577" s="23" t="str">
        <f>IF(D3577="","",VLOOKUP(D3577,MASTERLIST!$A:$E,5,FALSE))</f>
        <v/>
      </c>
      <c r="H3577" s="23" t="str">
        <f>IF(D3577="","",VLOOKUP(D3577,MASTERLIST!$A:$E,2,FALSE))</f>
        <v/>
      </c>
      <c r="I3577" s="42"/>
      <c r="J3577" s="42"/>
      <c r="K3577" s="42"/>
      <c r="L3577" s="41" t="str">
        <f t="shared" si="537"/>
        <v/>
      </c>
      <c r="M3577" s="41" t="str">
        <f t="shared" si="538"/>
        <v/>
      </c>
      <c r="N3577" s="22" t="str">
        <f t="shared" si="535"/>
        <v xml:space="preserve"> </v>
      </c>
      <c r="O3577" s="22" t="str">
        <f t="shared" si="534"/>
        <v/>
      </c>
      <c r="P3577" s="22" t="str">
        <f t="shared" si="536"/>
        <v/>
      </c>
      <c r="Q3577" s="22" t="str">
        <f t="shared" si="533"/>
        <v>D2</v>
      </c>
    </row>
    <row r="3578" spans="1:17" x14ac:dyDescent="0.25">
      <c r="A3578" s="125" t="str">
        <f t="shared" si="539"/>
        <v/>
      </c>
      <c r="B3578" s="123" t="str">
        <f t="shared" si="540"/>
        <v/>
      </c>
      <c r="C3578" s="125" t="str">
        <f t="shared" si="541"/>
        <v/>
      </c>
      <c r="D3578" s="42"/>
      <c r="E3578" s="23" t="str">
        <f>IF(D3578="","",VLOOKUP(D3578,MASTERLIST!$A:$E,3,FALSE))</f>
        <v/>
      </c>
      <c r="F3578" s="23" t="str">
        <f>IF(D3578="","",VLOOKUP(D3578,MASTERLIST!$A:$E,4,FALSE))</f>
        <v/>
      </c>
      <c r="G3578" s="23" t="str">
        <f>IF(D3578="","",VLOOKUP(D3578,MASTERLIST!$A:$E,5,FALSE))</f>
        <v/>
      </c>
      <c r="H3578" s="23" t="str">
        <f>IF(D3578="","",VLOOKUP(D3578,MASTERLIST!$A:$E,2,FALSE))</f>
        <v/>
      </c>
      <c r="I3578" s="42"/>
      <c r="J3578" s="42"/>
      <c r="K3578" s="42"/>
      <c r="L3578" s="41" t="str">
        <f t="shared" si="537"/>
        <v/>
      </c>
      <c r="M3578" s="41" t="str">
        <f t="shared" si="538"/>
        <v/>
      </c>
      <c r="N3578" s="22" t="str">
        <f t="shared" si="535"/>
        <v xml:space="preserve"> </v>
      </c>
      <c r="O3578" s="22" t="str">
        <f t="shared" si="534"/>
        <v/>
      </c>
      <c r="P3578" s="22" t="str">
        <f t="shared" si="536"/>
        <v/>
      </c>
      <c r="Q3578" s="22" t="str">
        <f t="shared" si="533"/>
        <v>D2</v>
      </c>
    </row>
    <row r="3579" spans="1:17" x14ac:dyDescent="0.25">
      <c r="A3579" s="125" t="str">
        <f t="shared" si="539"/>
        <v/>
      </c>
      <c r="B3579" s="123" t="str">
        <f t="shared" si="540"/>
        <v/>
      </c>
      <c r="C3579" s="125" t="str">
        <f t="shared" si="541"/>
        <v/>
      </c>
      <c r="D3579" s="42"/>
      <c r="E3579" s="23" t="str">
        <f>IF(D3579="","",VLOOKUP(D3579,MASTERLIST!$A:$E,3,FALSE))</f>
        <v/>
      </c>
      <c r="F3579" s="23" t="str">
        <f>IF(D3579="","",VLOOKUP(D3579,MASTERLIST!$A:$E,4,FALSE))</f>
        <v/>
      </c>
      <c r="G3579" s="23" t="str">
        <f>IF(D3579="","",VLOOKUP(D3579,MASTERLIST!$A:$E,5,FALSE))</f>
        <v/>
      </c>
      <c r="H3579" s="23" t="str">
        <f>IF(D3579="","",VLOOKUP(D3579,MASTERLIST!$A:$E,2,FALSE))</f>
        <v/>
      </c>
      <c r="I3579" s="42"/>
      <c r="J3579" s="42"/>
      <c r="K3579" s="42"/>
      <c r="L3579" s="41" t="str">
        <f t="shared" si="537"/>
        <v/>
      </c>
      <c r="M3579" s="41" t="str">
        <f t="shared" si="538"/>
        <v/>
      </c>
      <c r="N3579" s="22" t="str">
        <f t="shared" si="535"/>
        <v xml:space="preserve"> </v>
      </c>
      <c r="O3579" s="22" t="str">
        <f t="shared" si="534"/>
        <v/>
      </c>
      <c r="P3579" s="22" t="str">
        <f t="shared" si="536"/>
        <v/>
      </c>
      <c r="Q3579" s="22" t="str">
        <f t="shared" si="533"/>
        <v>D2</v>
      </c>
    </row>
    <row r="3580" spans="1:17" x14ac:dyDescent="0.25">
      <c r="A3580" s="125" t="str">
        <f t="shared" si="539"/>
        <v/>
      </c>
      <c r="B3580" s="123" t="str">
        <f t="shared" si="540"/>
        <v/>
      </c>
      <c r="C3580" s="125" t="str">
        <f t="shared" si="541"/>
        <v/>
      </c>
      <c r="D3580" s="42"/>
      <c r="E3580" s="23" t="str">
        <f>IF(D3580="","",VLOOKUP(D3580,MASTERLIST!$A:$E,3,FALSE))</f>
        <v/>
      </c>
      <c r="F3580" s="23" t="str">
        <f>IF(D3580="","",VLOOKUP(D3580,MASTERLIST!$A:$E,4,FALSE))</f>
        <v/>
      </c>
      <c r="G3580" s="23" t="str">
        <f>IF(D3580="","",VLOOKUP(D3580,MASTERLIST!$A:$E,5,FALSE))</f>
        <v/>
      </c>
      <c r="H3580" s="23" t="str">
        <f>IF(D3580="","",VLOOKUP(D3580,MASTERLIST!$A:$E,2,FALSE))</f>
        <v/>
      </c>
      <c r="I3580" s="42"/>
      <c r="J3580" s="42"/>
      <c r="K3580" s="42"/>
      <c r="L3580" s="41" t="str">
        <f t="shared" si="537"/>
        <v/>
      </c>
      <c r="M3580" s="41" t="str">
        <f t="shared" si="538"/>
        <v/>
      </c>
      <c r="N3580" s="22" t="str">
        <f t="shared" si="535"/>
        <v xml:space="preserve"> </v>
      </c>
      <c r="O3580" s="22" t="str">
        <f t="shared" si="534"/>
        <v/>
      </c>
      <c r="P3580" s="22" t="str">
        <f t="shared" si="536"/>
        <v/>
      </c>
      <c r="Q3580" s="22" t="str">
        <f t="shared" si="533"/>
        <v>D2</v>
      </c>
    </row>
    <row r="3581" spans="1:17" x14ac:dyDescent="0.25">
      <c r="A3581" s="125" t="str">
        <f t="shared" si="539"/>
        <v/>
      </c>
      <c r="B3581" s="123" t="str">
        <f t="shared" si="540"/>
        <v/>
      </c>
      <c r="C3581" s="125" t="str">
        <f t="shared" si="541"/>
        <v/>
      </c>
      <c r="D3581" s="42"/>
      <c r="E3581" s="23" t="str">
        <f>IF(D3581="","",VLOOKUP(D3581,MASTERLIST!$A:$E,3,FALSE))</f>
        <v/>
      </c>
      <c r="F3581" s="23" t="str">
        <f>IF(D3581="","",VLOOKUP(D3581,MASTERLIST!$A:$E,4,FALSE))</f>
        <v/>
      </c>
      <c r="G3581" s="23" t="str">
        <f>IF(D3581="","",VLOOKUP(D3581,MASTERLIST!$A:$E,5,FALSE))</f>
        <v/>
      </c>
      <c r="H3581" s="23" t="str">
        <f>IF(D3581="","",VLOOKUP(D3581,MASTERLIST!$A:$E,2,FALSE))</f>
        <v/>
      </c>
      <c r="I3581" s="42"/>
      <c r="J3581" s="42"/>
      <c r="K3581" s="42"/>
      <c r="L3581" s="41" t="str">
        <f t="shared" si="537"/>
        <v/>
      </c>
      <c r="M3581" s="41" t="str">
        <f t="shared" si="538"/>
        <v/>
      </c>
      <c r="N3581" s="22" t="str">
        <f t="shared" si="535"/>
        <v xml:space="preserve"> </v>
      </c>
      <c r="O3581" s="22" t="str">
        <f t="shared" si="534"/>
        <v/>
      </c>
      <c r="P3581" s="22" t="str">
        <f t="shared" si="536"/>
        <v/>
      </c>
      <c r="Q3581" s="22" t="str">
        <f t="shared" si="533"/>
        <v>D2</v>
      </c>
    </row>
    <row r="3582" spans="1:17" x14ac:dyDescent="0.25">
      <c r="A3582" s="125" t="str">
        <f t="shared" si="539"/>
        <v/>
      </c>
      <c r="B3582" s="123" t="str">
        <f t="shared" si="540"/>
        <v/>
      </c>
      <c r="C3582" s="125" t="str">
        <f t="shared" si="541"/>
        <v/>
      </c>
      <c r="D3582" s="42"/>
      <c r="E3582" s="23" t="str">
        <f>IF(D3582="","",VLOOKUP(D3582,MASTERLIST!$A:$E,3,FALSE))</f>
        <v/>
      </c>
      <c r="F3582" s="23" t="str">
        <f>IF(D3582="","",VLOOKUP(D3582,MASTERLIST!$A:$E,4,FALSE))</f>
        <v/>
      </c>
      <c r="G3582" s="23" t="str">
        <f>IF(D3582="","",VLOOKUP(D3582,MASTERLIST!$A:$E,5,FALSE))</f>
        <v/>
      </c>
      <c r="H3582" s="23" t="str">
        <f>IF(D3582="","",VLOOKUP(D3582,MASTERLIST!$A:$E,2,FALSE))</f>
        <v/>
      </c>
      <c r="I3582" s="42"/>
      <c r="J3582" s="42"/>
      <c r="K3582" s="42"/>
      <c r="L3582" s="41" t="str">
        <f t="shared" si="537"/>
        <v/>
      </c>
      <c r="M3582" s="41" t="str">
        <f t="shared" si="538"/>
        <v/>
      </c>
      <c r="N3582" s="22" t="str">
        <f t="shared" ref="N3582:N3602" si="542">CONCATENATE(E3582," ",F3582)</f>
        <v xml:space="preserve"> </v>
      </c>
      <c r="O3582" s="22" t="str">
        <f t="shared" si="534"/>
        <v/>
      </c>
      <c r="Q3582" s="22" t="str">
        <f t="shared" si="533"/>
        <v>D2</v>
      </c>
    </row>
    <row r="3583" spans="1:17" x14ac:dyDescent="0.25">
      <c r="A3583" s="125" t="str">
        <f t="shared" si="539"/>
        <v/>
      </c>
      <c r="B3583" s="123" t="str">
        <f t="shared" si="540"/>
        <v/>
      </c>
      <c r="C3583" s="125" t="str">
        <f t="shared" si="541"/>
        <v/>
      </c>
      <c r="D3583" s="42"/>
      <c r="E3583" s="23" t="str">
        <f>IF(D3583="","",VLOOKUP(D3583,MASTERLIST!$A:$E,3,FALSE))</f>
        <v/>
      </c>
      <c r="F3583" s="23" t="str">
        <f>IF(D3583="","",VLOOKUP(D3583,MASTERLIST!$A:$E,4,FALSE))</f>
        <v/>
      </c>
      <c r="G3583" s="23" t="str">
        <f>IF(D3583="","",VLOOKUP(D3583,MASTERLIST!$A:$E,5,FALSE))</f>
        <v/>
      </c>
      <c r="H3583" s="23" t="str">
        <f>IF(D3583="","",VLOOKUP(D3583,MASTERLIST!$A:$E,2,FALSE))</f>
        <v/>
      </c>
      <c r="I3583" s="42"/>
      <c r="J3583" s="42"/>
      <c r="K3583" s="42"/>
      <c r="L3583" s="41" t="str">
        <f t="shared" si="537"/>
        <v/>
      </c>
      <c r="M3583" s="41" t="str">
        <f t="shared" si="538"/>
        <v/>
      </c>
      <c r="N3583" s="22" t="str">
        <f t="shared" si="542"/>
        <v xml:space="preserve"> </v>
      </c>
      <c r="O3583" s="22" t="str">
        <f t="shared" si="534"/>
        <v/>
      </c>
      <c r="Q3583" s="22" t="str">
        <f t="shared" si="533"/>
        <v>D2</v>
      </c>
    </row>
    <row r="3584" spans="1:17" x14ac:dyDescent="0.25">
      <c r="A3584" s="125" t="str">
        <f t="shared" si="539"/>
        <v/>
      </c>
      <c r="B3584" s="123" t="str">
        <f t="shared" si="540"/>
        <v/>
      </c>
      <c r="C3584" s="125" t="str">
        <f t="shared" si="541"/>
        <v/>
      </c>
      <c r="D3584" s="42"/>
      <c r="E3584" s="23" t="str">
        <f>IF(D3584="","",VLOOKUP(D3584,MASTERLIST!$A:$E,3,FALSE))</f>
        <v/>
      </c>
      <c r="F3584" s="23" t="str">
        <f>IF(D3584="","",VLOOKUP(D3584,MASTERLIST!$A:$E,4,FALSE))</f>
        <v/>
      </c>
      <c r="G3584" s="23" t="str">
        <f>IF(D3584="","",VLOOKUP(D3584,MASTERLIST!$A:$E,5,FALSE))</f>
        <v/>
      </c>
      <c r="H3584" s="23" t="str">
        <f>IF(D3584="","",VLOOKUP(D3584,MASTERLIST!$A:$E,2,FALSE))</f>
        <v/>
      </c>
      <c r="I3584" s="42"/>
      <c r="J3584" s="42"/>
      <c r="K3584" s="42"/>
      <c r="L3584" s="41" t="str">
        <f t="shared" si="537"/>
        <v/>
      </c>
      <c r="M3584" s="41" t="str">
        <f t="shared" si="538"/>
        <v/>
      </c>
      <c r="N3584" s="22" t="str">
        <f t="shared" si="542"/>
        <v xml:space="preserve"> </v>
      </c>
      <c r="O3584" s="22" t="str">
        <f t="shared" si="534"/>
        <v/>
      </c>
      <c r="Q3584" s="22" t="str">
        <f t="shared" si="533"/>
        <v>D2</v>
      </c>
    </row>
    <row r="3585" spans="1:17" x14ac:dyDescent="0.25">
      <c r="A3585" s="125" t="str">
        <f t="shared" si="539"/>
        <v/>
      </c>
      <c r="B3585" s="123" t="str">
        <f t="shared" si="540"/>
        <v/>
      </c>
      <c r="C3585" s="125" t="str">
        <f t="shared" si="541"/>
        <v/>
      </c>
      <c r="D3585" s="42"/>
      <c r="E3585" s="23" t="str">
        <f>IF(D3585="","",VLOOKUP(D3585,MASTERLIST!$A:$E,3,FALSE))</f>
        <v/>
      </c>
      <c r="F3585" s="23" t="str">
        <f>IF(D3585="","",VLOOKUP(D3585,MASTERLIST!$A:$E,4,FALSE))</f>
        <v/>
      </c>
      <c r="G3585" s="23" t="str">
        <f>IF(D3585="","",VLOOKUP(D3585,MASTERLIST!$A:$E,5,FALSE))</f>
        <v/>
      </c>
      <c r="H3585" s="23" t="str">
        <f>IF(D3585="","",VLOOKUP(D3585,MASTERLIST!$A:$E,2,FALSE))</f>
        <v/>
      </c>
      <c r="I3585" s="42"/>
      <c r="J3585" s="42"/>
      <c r="K3585" s="42"/>
      <c r="L3585" s="41" t="str">
        <f t="shared" si="537"/>
        <v/>
      </c>
      <c r="M3585" s="41" t="str">
        <f t="shared" si="538"/>
        <v/>
      </c>
      <c r="N3585" s="22" t="str">
        <f t="shared" si="542"/>
        <v xml:space="preserve"> </v>
      </c>
      <c r="O3585" s="22" t="str">
        <f t="shared" si="534"/>
        <v/>
      </c>
      <c r="Q3585" s="22" t="str">
        <f t="shared" si="533"/>
        <v>D2</v>
      </c>
    </row>
    <row r="3586" spans="1:17" x14ac:dyDescent="0.25">
      <c r="A3586" s="125" t="str">
        <f t="shared" si="539"/>
        <v/>
      </c>
      <c r="B3586" s="123" t="str">
        <f t="shared" si="540"/>
        <v/>
      </c>
      <c r="C3586" s="125" t="str">
        <f t="shared" si="541"/>
        <v/>
      </c>
      <c r="D3586" s="42"/>
      <c r="E3586" s="23" t="str">
        <f>IF(D3586="","",VLOOKUP(D3586,MASTERLIST!$A:$E,3,FALSE))</f>
        <v/>
      </c>
      <c r="F3586" s="23" t="str">
        <f>IF(D3586="","",VLOOKUP(D3586,MASTERLIST!$A:$E,4,FALSE))</f>
        <v/>
      </c>
      <c r="G3586" s="23" t="str">
        <f>IF(D3586="","",VLOOKUP(D3586,MASTERLIST!$A:$E,5,FALSE))</f>
        <v/>
      </c>
      <c r="H3586" s="23" t="str">
        <f>IF(D3586="","",VLOOKUP(D3586,MASTERLIST!$A:$E,2,FALSE))</f>
        <v/>
      </c>
      <c r="I3586" s="42"/>
      <c r="J3586" s="42"/>
      <c r="K3586" s="42"/>
      <c r="L3586" s="41" t="str">
        <f t="shared" si="537"/>
        <v/>
      </c>
      <c r="M3586" s="41" t="str">
        <f t="shared" si="538"/>
        <v/>
      </c>
      <c r="N3586" s="22" t="str">
        <f t="shared" si="542"/>
        <v xml:space="preserve"> </v>
      </c>
      <c r="O3586" s="22" t="str">
        <f t="shared" si="534"/>
        <v/>
      </c>
      <c r="Q3586" s="22" t="str">
        <f t="shared" si="533"/>
        <v>D2</v>
      </c>
    </row>
    <row r="3587" spans="1:17" x14ac:dyDescent="0.25">
      <c r="A3587" s="125" t="str">
        <f t="shared" si="539"/>
        <v/>
      </c>
      <c r="B3587" s="123" t="str">
        <f t="shared" si="540"/>
        <v/>
      </c>
      <c r="C3587" s="125" t="str">
        <f t="shared" si="541"/>
        <v/>
      </c>
      <c r="D3587" s="42"/>
      <c r="E3587" s="23" t="str">
        <f>IF(D3587="","",VLOOKUP(D3587,MASTERLIST!$A:$E,3,FALSE))</f>
        <v/>
      </c>
      <c r="F3587" s="23" t="str">
        <f>IF(D3587="","",VLOOKUP(D3587,MASTERLIST!$A:$E,4,FALSE))</f>
        <v/>
      </c>
      <c r="G3587" s="23" t="str">
        <f>IF(D3587="","",VLOOKUP(D3587,MASTERLIST!$A:$E,5,FALSE))</f>
        <v/>
      </c>
      <c r="H3587" s="23" t="str">
        <f>IF(D3587="","",VLOOKUP(D3587,MASTERLIST!$A:$E,2,FALSE))</f>
        <v/>
      </c>
      <c r="I3587" s="42"/>
      <c r="J3587" s="42"/>
      <c r="K3587" s="42"/>
      <c r="L3587" s="41" t="str">
        <f t="shared" si="537"/>
        <v/>
      </c>
      <c r="M3587" s="41" t="str">
        <f t="shared" si="538"/>
        <v/>
      </c>
      <c r="N3587" s="22" t="str">
        <f t="shared" si="542"/>
        <v xml:space="preserve"> </v>
      </c>
      <c r="O3587" s="22" t="str">
        <f t="shared" si="534"/>
        <v/>
      </c>
      <c r="Q3587" s="22" t="str">
        <f t="shared" ref="Q3587:Q3650" si="543">IF(A3587="","D2",RIGHT(A3587,2))</f>
        <v>D2</v>
      </c>
    </row>
    <row r="3588" spans="1:17" x14ac:dyDescent="0.25">
      <c r="A3588" s="125" t="str">
        <f t="shared" si="539"/>
        <v/>
      </c>
      <c r="B3588" s="123" t="str">
        <f t="shared" si="540"/>
        <v/>
      </c>
      <c r="C3588" s="125" t="str">
        <f t="shared" si="541"/>
        <v/>
      </c>
      <c r="D3588" s="42"/>
      <c r="E3588" s="23" t="str">
        <f>IF(D3588="","",VLOOKUP(D3588,MASTERLIST!$A:$E,3,FALSE))</f>
        <v/>
      </c>
      <c r="F3588" s="23" t="str">
        <f>IF(D3588="","",VLOOKUP(D3588,MASTERLIST!$A:$E,4,FALSE))</f>
        <v/>
      </c>
      <c r="G3588" s="23" t="str">
        <f>IF(D3588="","",VLOOKUP(D3588,MASTERLIST!$A:$E,5,FALSE))</f>
        <v/>
      </c>
      <c r="H3588" s="23" t="str">
        <f>IF(D3588="","",VLOOKUP(D3588,MASTERLIST!$A:$E,2,FALSE))</f>
        <v/>
      </c>
      <c r="I3588" s="42"/>
      <c r="J3588" s="42"/>
      <c r="K3588" s="42"/>
      <c r="L3588" s="41" t="str">
        <f t="shared" si="537"/>
        <v/>
      </c>
      <c r="M3588" s="41" t="str">
        <f t="shared" si="538"/>
        <v/>
      </c>
      <c r="N3588" s="22" t="str">
        <f t="shared" si="542"/>
        <v xml:space="preserve"> </v>
      </c>
      <c r="O3588" s="22" t="str">
        <f t="shared" si="534"/>
        <v/>
      </c>
      <c r="Q3588" s="22" t="str">
        <f t="shared" si="543"/>
        <v>D2</v>
      </c>
    </row>
    <row r="3589" spans="1:17" x14ac:dyDescent="0.25">
      <c r="A3589" s="125" t="str">
        <f t="shared" si="539"/>
        <v/>
      </c>
      <c r="B3589" s="123" t="str">
        <f t="shared" si="540"/>
        <v/>
      </c>
      <c r="C3589" s="125" t="str">
        <f t="shared" si="541"/>
        <v/>
      </c>
      <c r="D3589" s="42"/>
      <c r="E3589" s="23" t="str">
        <f>IF(D3589="","",VLOOKUP(D3589,MASTERLIST!$A:$E,3,FALSE))</f>
        <v/>
      </c>
      <c r="F3589" s="23" t="str">
        <f>IF(D3589="","",VLOOKUP(D3589,MASTERLIST!$A:$E,4,FALSE))</f>
        <v/>
      </c>
      <c r="G3589" s="23" t="str">
        <f>IF(D3589="","",VLOOKUP(D3589,MASTERLIST!$A:$E,5,FALSE))</f>
        <v/>
      </c>
      <c r="H3589" s="23" t="str">
        <f>IF(D3589="","",VLOOKUP(D3589,MASTERLIST!$A:$E,2,FALSE))</f>
        <v/>
      </c>
      <c r="I3589" s="42"/>
      <c r="J3589" s="42"/>
      <c r="K3589" s="42"/>
      <c r="L3589" s="41" t="str">
        <f t="shared" si="537"/>
        <v/>
      </c>
      <c r="M3589" s="41" t="str">
        <f t="shared" si="538"/>
        <v/>
      </c>
      <c r="N3589" s="22" t="str">
        <f t="shared" si="542"/>
        <v xml:space="preserve"> </v>
      </c>
      <c r="O3589" s="22" t="str">
        <f t="shared" si="534"/>
        <v/>
      </c>
      <c r="Q3589" s="22" t="str">
        <f t="shared" si="543"/>
        <v>D2</v>
      </c>
    </row>
    <row r="3590" spans="1:17" x14ac:dyDescent="0.25">
      <c r="A3590" s="125" t="str">
        <f t="shared" si="539"/>
        <v/>
      </c>
      <c r="B3590" s="123" t="str">
        <f t="shared" si="540"/>
        <v/>
      </c>
      <c r="C3590" s="125" t="str">
        <f t="shared" si="541"/>
        <v/>
      </c>
      <c r="D3590" s="42"/>
      <c r="E3590" s="23" t="str">
        <f>IF(D3590="","",VLOOKUP(D3590,MASTERLIST!$A:$E,3,FALSE))</f>
        <v/>
      </c>
      <c r="F3590" s="23" t="str">
        <f>IF(D3590="","",VLOOKUP(D3590,MASTERLIST!$A:$E,4,FALSE))</f>
        <v/>
      </c>
      <c r="G3590" s="23" t="str">
        <f>IF(D3590="","",VLOOKUP(D3590,MASTERLIST!$A:$E,5,FALSE))</f>
        <v/>
      </c>
      <c r="H3590" s="23" t="str">
        <f>IF(D3590="","",VLOOKUP(D3590,MASTERLIST!$A:$E,2,FALSE))</f>
        <v/>
      </c>
      <c r="I3590" s="42"/>
      <c r="J3590" s="42"/>
      <c r="K3590" s="42"/>
      <c r="L3590" s="41" t="str">
        <f t="shared" si="537"/>
        <v/>
      </c>
      <c r="M3590" s="41" t="str">
        <f t="shared" si="538"/>
        <v/>
      </c>
      <c r="N3590" s="22" t="str">
        <f t="shared" si="542"/>
        <v xml:space="preserve"> </v>
      </c>
      <c r="O3590" s="22" t="str">
        <f t="shared" si="534"/>
        <v/>
      </c>
      <c r="Q3590" s="22" t="str">
        <f t="shared" si="543"/>
        <v>D2</v>
      </c>
    </row>
    <row r="3591" spans="1:17" x14ac:dyDescent="0.25">
      <c r="A3591" s="125" t="str">
        <f t="shared" si="539"/>
        <v/>
      </c>
      <c r="B3591" s="123" t="str">
        <f t="shared" si="540"/>
        <v/>
      </c>
      <c r="C3591" s="125" t="str">
        <f t="shared" si="541"/>
        <v/>
      </c>
      <c r="D3591" s="42"/>
      <c r="E3591" s="23" t="str">
        <f>IF(D3591="","",VLOOKUP(D3591,MASTERLIST!$A:$E,3,FALSE))</f>
        <v/>
      </c>
      <c r="F3591" s="23" t="str">
        <f>IF(D3591="","",VLOOKUP(D3591,MASTERLIST!$A:$E,4,FALSE))</f>
        <v/>
      </c>
      <c r="G3591" s="23" t="str">
        <f>IF(D3591="","",VLOOKUP(D3591,MASTERLIST!$A:$E,5,FALSE))</f>
        <v/>
      </c>
      <c r="H3591" s="23" t="str">
        <f>IF(D3591="","",VLOOKUP(D3591,MASTERLIST!$A:$E,2,FALSE))</f>
        <v/>
      </c>
      <c r="I3591" s="42"/>
      <c r="J3591" s="42"/>
      <c r="K3591" s="42"/>
      <c r="L3591" s="41" t="str">
        <f t="shared" si="537"/>
        <v/>
      </c>
      <c r="M3591" s="41" t="str">
        <f t="shared" si="538"/>
        <v/>
      </c>
      <c r="N3591" s="22" t="str">
        <f t="shared" si="542"/>
        <v xml:space="preserve"> </v>
      </c>
      <c r="O3591" s="22" t="str">
        <f t="shared" si="534"/>
        <v/>
      </c>
      <c r="Q3591" s="22" t="str">
        <f t="shared" si="543"/>
        <v>D2</v>
      </c>
    </row>
    <row r="3592" spans="1:17" x14ac:dyDescent="0.25">
      <c r="A3592" s="125" t="str">
        <f t="shared" si="539"/>
        <v/>
      </c>
      <c r="B3592" s="123" t="str">
        <f t="shared" si="540"/>
        <v/>
      </c>
      <c r="C3592" s="125" t="str">
        <f t="shared" si="541"/>
        <v/>
      </c>
      <c r="D3592" s="42"/>
      <c r="E3592" s="23" t="str">
        <f>IF(D3592="","",VLOOKUP(D3592,MASTERLIST!$A:$E,3,FALSE))</f>
        <v/>
      </c>
      <c r="F3592" s="23" t="str">
        <f>IF(D3592="","",VLOOKUP(D3592,MASTERLIST!$A:$E,4,FALSE))</f>
        <v/>
      </c>
      <c r="G3592" s="23" t="str">
        <f>IF(D3592="","",VLOOKUP(D3592,MASTERLIST!$A:$E,5,FALSE))</f>
        <v/>
      </c>
      <c r="H3592" s="23" t="str">
        <f>IF(D3592="","",VLOOKUP(D3592,MASTERLIST!$A:$E,2,FALSE))</f>
        <v/>
      </c>
      <c r="I3592" s="42"/>
      <c r="J3592" s="42"/>
      <c r="K3592" s="42"/>
      <c r="L3592" s="41" t="str">
        <f t="shared" si="537"/>
        <v/>
      </c>
      <c r="M3592" s="41" t="str">
        <f t="shared" si="538"/>
        <v/>
      </c>
      <c r="N3592" s="22" t="str">
        <f t="shared" si="542"/>
        <v xml:space="preserve"> </v>
      </c>
      <c r="O3592" s="22" t="str">
        <f t="shared" si="534"/>
        <v/>
      </c>
      <c r="Q3592" s="22" t="str">
        <f t="shared" si="543"/>
        <v>D2</v>
      </c>
    </row>
    <row r="3593" spans="1:17" x14ac:dyDescent="0.25">
      <c r="A3593" s="125" t="str">
        <f t="shared" si="539"/>
        <v/>
      </c>
      <c r="B3593" s="123" t="str">
        <f t="shared" si="540"/>
        <v/>
      </c>
      <c r="C3593" s="125" t="str">
        <f t="shared" si="541"/>
        <v/>
      </c>
      <c r="D3593" s="42"/>
      <c r="E3593" s="23" t="str">
        <f>IF(D3593="","",VLOOKUP(D3593,MASTERLIST!$A:$E,3,FALSE))</f>
        <v/>
      </c>
      <c r="F3593" s="23" t="str">
        <f>IF(D3593="","",VLOOKUP(D3593,MASTERLIST!$A:$E,4,FALSE))</f>
        <v/>
      </c>
      <c r="G3593" s="23" t="str">
        <f>IF(D3593="","",VLOOKUP(D3593,MASTERLIST!$A:$E,5,FALSE))</f>
        <v/>
      </c>
      <c r="H3593" s="23" t="str">
        <f>IF(D3593="","",VLOOKUP(D3593,MASTERLIST!$A:$E,2,FALSE))</f>
        <v/>
      </c>
      <c r="I3593" s="42"/>
      <c r="J3593" s="42"/>
      <c r="K3593" s="42"/>
      <c r="L3593" s="41" t="str">
        <f t="shared" si="537"/>
        <v/>
      </c>
      <c r="M3593" s="41" t="str">
        <f t="shared" si="538"/>
        <v/>
      </c>
      <c r="N3593" s="22" t="str">
        <f t="shared" si="542"/>
        <v xml:space="preserve"> </v>
      </c>
      <c r="O3593" s="22" t="str">
        <f t="shared" si="534"/>
        <v/>
      </c>
      <c r="Q3593" s="22" t="str">
        <f t="shared" si="543"/>
        <v>D2</v>
      </c>
    </row>
    <row r="3594" spans="1:17" x14ac:dyDescent="0.25">
      <c r="A3594" s="125" t="str">
        <f t="shared" si="539"/>
        <v/>
      </c>
      <c r="B3594" s="123" t="str">
        <f t="shared" si="540"/>
        <v/>
      </c>
      <c r="C3594" s="125" t="str">
        <f t="shared" si="541"/>
        <v/>
      </c>
      <c r="D3594" s="42"/>
      <c r="E3594" s="23" t="str">
        <f>IF(D3594="","",VLOOKUP(D3594,MASTERLIST!$A:$E,3,FALSE))</f>
        <v/>
      </c>
      <c r="F3594" s="23" t="str">
        <f>IF(D3594="","",VLOOKUP(D3594,MASTERLIST!$A:$E,4,FALSE))</f>
        <v/>
      </c>
      <c r="G3594" s="23" t="str">
        <f>IF(D3594="","",VLOOKUP(D3594,MASTERLIST!$A:$E,5,FALSE))</f>
        <v/>
      </c>
      <c r="H3594" s="23" t="str">
        <f>IF(D3594="","",VLOOKUP(D3594,MASTERLIST!$A:$E,2,FALSE))</f>
        <v/>
      </c>
      <c r="I3594" s="42"/>
      <c r="J3594" s="42"/>
      <c r="K3594" s="42"/>
      <c r="L3594" s="41" t="str">
        <f t="shared" si="537"/>
        <v/>
      </c>
      <c r="M3594" s="41" t="str">
        <f t="shared" si="538"/>
        <v/>
      </c>
      <c r="N3594" s="22" t="str">
        <f t="shared" si="542"/>
        <v xml:space="preserve"> </v>
      </c>
      <c r="O3594" s="22" t="str">
        <f t="shared" si="534"/>
        <v/>
      </c>
      <c r="Q3594" s="22" t="str">
        <f t="shared" si="543"/>
        <v>D2</v>
      </c>
    </row>
    <row r="3595" spans="1:17" x14ac:dyDescent="0.25">
      <c r="A3595" s="125" t="str">
        <f t="shared" si="539"/>
        <v/>
      </c>
      <c r="B3595" s="123" t="str">
        <f t="shared" si="540"/>
        <v/>
      </c>
      <c r="C3595" s="125" t="str">
        <f t="shared" si="541"/>
        <v/>
      </c>
      <c r="D3595" s="42"/>
      <c r="E3595" s="23" t="str">
        <f>IF(D3595="","",VLOOKUP(D3595,MASTERLIST!$A:$E,3,FALSE))</f>
        <v/>
      </c>
      <c r="F3595" s="23" t="str">
        <f>IF(D3595="","",VLOOKUP(D3595,MASTERLIST!$A:$E,4,FALSE))</f>
        <v/>
      </c>
      <c r="G3595" s="23" t="str">
        <f>IF(D3595="","",VLOOKUP(D3595,MASTERLIST!$A:$E,5,FALSE))</f>
        <v/>
      </c>
      <c r="H3595" s="23" t="str">
        <f>IF(D3595="","",VLOOKUP(D3595,MASTERLIST!$A:$E,2,FALSE))</f>
        <v/>
      </c>
      <c r="I3595" s="42"/>
      <c r="J3595" s="42"/>
      <c r="K3595" s="42"/>
      <c r="L3595" s="41" t="str">
        <f t="shared" si="537"/>
        <v/>
      </c>
      <c r="M3595" s="41" t="str">
        <f t="shared" si="538"/>
        <v/>
      </c>
      <c r="N3595" s="22" t="str">
        <f t="shared" si="542"/>
        <v xml:space="preserve"> </v>
      </c>
      <c r="O3595" s="22" t="str">
        <f t="shared" si="534"/>
        <v/>
      </c>
      <c r="Q3595" s="22" t="str">
        <f t="shared" si="543"/>
        <v>D2</v>
      </c>
    </row>
    <row r="3596" spans="1:17" x14ac:dyDescent="0.25">
      <c r="A3596" s="125" t="str">
        <f t="shared" si="539"/>
        <v/>
      </c>
      <c r="B3596" s="123" t="str">
        <f t="shared" si="540"/>
        <v/>
      </c>
      <c r="C3596" s="125" t="str">
        <f t="shared" si="541"/>
        <v/>
      </c>
      <c r="D3596" s="42"/>
      <c r="E3596" s="23" t="str">
        <f>IF(D3596="","",VLOOKUP(D3596,MASTERLIST!$A:$E,3,FALSE))</f>
        <v/>
      </c>
      <c r="F3596" s="23" t="str">
        <f>IF(D3596="","",VLOOKUP(D3596,MASTERLIST!$A:$E,4,FALSE))</f>
        <v/>
      </c>
      <c r="G3596" s="23" t="str">
        <f>IF(D3596="","",VLOOKUP(D3596,MASTERLIST!$A:$E,5,FALSE))</f>
        <v/>
      </c>
      <c r="H3596" s="23" t="str">
        <f>IF(D3596="","",VLOOKUP(D3596,MASTERLIST!$A:$E,2,FALSE))</f>
        <v/>
      </c>
      <c r="I3596" s="42"/>
      <c r="J3596" s="42"/>
      <c r="K3596" s="42"/>
      <c r="L3596" s="41" t="str">
        <f t="shared" si="537"/>
        <v/>
      </c>
      <c r="M3596" s="41" t="str">
        <f t="shared" si="538"/>
        <v/>
      </c>
      <c r="N3596" s="22" t="str">
        <f t="shared" si="542"/>
        <v xml:space="preserve"> </v>
      </c>
      <c r="O3596" s="22" t="str">
        <f t="shared" si="534"/>
        <v/>
      </c>
      <c r="Q3596" s="22" t="str">
        <f t="shared" si="543"/>
        <v>D2</v>
      </c>
    </row>
    <row r="3597" spans="1:17" x14ac:dyDescent="0.25">
      <c r="A3597" s="125" t="str">
        <f t="shared" si="539"/>
        <v/>
      </c>
      <c r="B3597" s="123" t="str">
        <f t="shared" si="540"/>
        <v/>
      </c>
      <c r="C3597" s="125" t="str">
        <f t="shared" si="541"/>
        <v/>
      </c>
      <c r="D3597" s="42"/>
      <c r="E3597" s="23" t="str">
        <f>IF(D3597="","",VLOOKUP(D3597,MASTERLIST!$A:$E,3,FALSE))</f>
        <v/>
      </c>
      <c r="F3597" s="23" t="str">
        <f>IF(D3597="","",VLOOKUP(D3597,MASTERLIST!$A:$E,4,FALSE))</f>
        <v/>
      </c>
      <c r="G3597" s="23" t="str">
        <f>IF(D3597="","",VLOOKUP(D3597,MASTERLIST!$A:$E,5,FALSE))</f>
        <v/>
      </c>
      <c r="H3597" s="23" t="str">
        <f>IF(D3597="","",VLOOKUP(D3597,MASTERLIST!$A:$E,2,FALSE))</f>
        <v/>
      </c>
      <c r="I3597" s="42"/>
      <c r="J3597" s="42"/>
      <c r="K3597" s="42"/>
      <c r="L3597" s="41" t="str">
        <f t="shared" si="537"/>
        <v/>
      </c>
      <c r="M3597" s="41" t="str">
        <f t="shared" si="538"/>
        <v/>
      </c>
      <c r="N3597" s="22" t="str">
        <f t="shared" si="542"/>
        <v xml:space="preserve"> </v>
      </c>
      <c r="O3597" s="22" t="str">
        <f t="shared" si="534"/>
        <v/>
      </c>
      <c r="Q3597" s="22" t="str">
        <f t="shared" si="543"/>
        <v>D2</v>
      </c>
    </row>
    <row r="3598" spans="1:17" x14ac:dyDescent="0.25">
      <c r="A3598" s="125" t="str">
        <f t="shared" si="539"/>
        <v/>
      </c>
      <c r="B3598" s="123" t="str">
        <f t="shared" si="540"/>
        <v/>
      </c>
      <c r="C3598" s="125" t="str">
        <f t="shared" si="541"/>
        <v/>
      </c>
      <c r="D3598" s="42"/>
      <c r="E3598" s="23" t="str">
        <f>IF(D3598="","",VLOOKUP(D3598,MASTERLIST!$A:$E,3,FALSE))</f>
        <v/>
      </c>
      <c r="F3598" s="23" t="str">
        <f>IF(D3598="","",VLOOKUP(D3598,MASTERLIST!$A:$E,4,FALSE))</f>
        <v/>
      </c>
      <c r="G3598" s="23" t="str">
        <f>IF(D3598="","",VLOOKUP(D3598,MASTERLIST!$A:$E,5,FALSE))</f>
        <v/>
      </c>
      <c r="H3598" s="23" t="str">
        <f>IF(D3598="","",VLOOKUP(D3598,MASTERLIST!$A:$E,2,FALSE))</f>
        <v/>
      </c>
      <c r="I3598" s="42"/>
      <c r="J3598" s="42"/>
      <c r="K3598" s="42"/>
      <c r="L3598" s="41" t="str">
        <f t="shared" si="537"/>
        <v/>
      </c>
      <c r="M3598" s="41" t="str">
        <f t="shared" si="538"/>
        <v/>
      </c>
      <c r="N3598" s="22" t="str">
        <f t="shared" si="542"/>
        <v xml:space="preserve"> </v>
      </c>
      <c r="O3598" s="22" t="str">
        <f t="shared" si="534"/>
        <v/>
      </c>
      <c r="Q3598" s="22" t="str">
        <f t="shared" si="543"/>
        <v>D2</v>
      </c>
    </row>
    <row r="3599" spans="1:17" x14ac:dyDescent="0.25">
      <c r="A3599" s="125" t="str">
        <f t="shared" si="539"/>
        <v/>
      </c>
      <c r="B3599" s="123" t="str">
        <f t="shared" si="540"/>
        <v/>
      </c>
      <c r="C3599" s="125" t="str">
        <f t="shared" si="541"/>
        <v/>
      </c>
      <c r="D3599" s="42"/>
      <c r="E3599" s="23" t="str">
        <f>IF(D3599="","",VLOOKUP(D3599,MASTERLIST!$A:$E,3,FALSE))</f>
        <v/>
      </c>
      <c r="F3599" s="23" t="str">
        <f>IF(D3599="","",VLOOKUP(D3599,MASTERLIST!$A:$E,4,FALSE))</f>
        <v/>
      </c>
      <c r="G3599" s="23" t="str">
        <f>IF(D3599="","",VLOOKUP(D3599,MASTERLIST!$A:$E,5,FALSE))</f>
        <v/>
      </c>
      <c r="H3599" s="23" t="str">
        <f>IF(D3599="","",VLOOKUP(D3599,MASTERLIST!$A:$E,2,FALSE))</f>
        <v/>
      </c>
      <c r="I3599" s="42"/>
      <c r="J3599" s="42"/>
      <c r="K3599" s="42"/>
      <c r="L3599" s="41" t="str">
        <f t="shared" si="537"/>
        <v/>
      </c>
      <c r="M3599" s="41" t="str">
        <f t="shared" si="538"/>
        <v/>
      </c>
      <c r="N3599" s="22" t="str">
        <f t="shared" si="542"/>
        <v xml:space="preserve"> </v>
      </c>
      <c r="O3599" s="22" t="str">
        <f t="shared" si="534"/>
        <v/>
      </c>
      <c r="Q3599" s="22" t="str">
        <f t="shared" si="543"/>
        <v>D2</v>
      </c>
    </row>
    <row r="3600" spans="1:17" x14ac:dyDescent="0.25">
      <c r="A3600" s="125" t="str">
        <f t="shared" si="539"/>
        <v/>
      </c>
      <c r="B3600" s="123" t="str">
        <f t="shared" si="540"/>
        <v/>
      </c>
      <c r="C3600" s="125" t="str">
        <f t="shared" si="541"/>
        <v/>
      </c>
      <c r="D3600" s="42"/>
      <c r="E3600" s="23" t="str">
        <f>IF(D3600="","",VLOOKUP(D3600,MASTERLIST!$A:$E,3,FALSE))</f>
        <v/>
      </c>
      <c r="F3600" s="23" t="str">
        <f>IF(D3600="","",VLOOKUP(D3600,MASTERLIST!$A:$E,4,FALSE))</f>
        <v/>
      </c>
      <c r="G3600" s="23" t="str">
        <f>IF(D3600="","",VLOOKUP(D3600,MASTERLIST!$A:$E,5,FALSE))</f>
        <v/>
      </c>
      <c r="H3600" s="23" t="str">
        <f>IF(D3600="","",VLOOKUP(D3600,MASTERLIST!$A:$E,2,FALSE))</f>
        <v/>
      </c>
      <c r="I3600" s="42"/>
      <c r="J3600" s="42"/>
      <c r="K3600" s="42"/>
      <c r="L3600" s="41" t="str">
        <f t="shared" si="537"/>
        <v/>
      </c>
      <c r="M3600" s="41" t="str">
        <f t="shared" si="538"/>
        <v/>
      </c>
      <c r="N3600" s="22" t="str">
        <f t="shared" si="542"/>
        <v xml:space="preserve"> </v>
      </c>
      <c r="O3600" s="22" t="str">
        <f t="shared" si="534"/>
        <v/>
      </c>
      <c r="Q3600" s="22" t="str">
        <f t="shared" si="543"/>
        <v>D2</v>
      </c>
    </row>
    <row r="3601" spans="1:17" x14ac:dyDescent="0.25">
      <c r="A3601" s="125" t="str">
        <f t="shared" si="539"/>
        <v/>
      </c>
      <c r="B3601" s="123" t="str">
        <f t="shared" si="540"/>
        <v/>
      </c>
      <c r="C3601" s="125" t="str">
        <f t="shared" si="541"/>
        <v/>
      </c>
      <c r="D3601" s="42"/>
      <c r="E3601" s="23" t="str">
        <f>IF(D3601="","",VLOOKUP(D3601,MASTERLIST!$A:$E,3,FALSE))</f>
        <v/>
      </c>
      <c r="F3601" s="23" t="str">
        <f>IF(D3601="","",VLOOKUP(D3601,MASTERLIST!$A:$E,4,FALSE))</f>
        <v/>
      </c>
      <c r="G3601" s="23" t="str">
        <f>IF(D3601="","",VLOOKUP(D3601,MASTERLIST!$A:$E,5,FALSE))</f>
        <v/>
      </c>
      <c r="H3601" s="23" t="str">
        <f>IF(D3601="","",VLOOKUP(D3601,MASTERLIST!$A:$E,2,FALSE))</f>
        <v/>
      </c>
      <c r="I3601" s="42"/>
      <c r="J3601" s="42"/>
      <c r="K3601" s="42"/>
      <c r="L3601" s="41" t="str">
        <f t="shared" si="537"/>
        <v/>
      </c>
      <c r="M3601" s="41" t="str">
        <f t="shared" si="538"/>
        <v/>
      </c>
      <c r="N3601" s="22" t="str">
        <f t="shared" si="542"/>
        <v xml:space="preserve"> </v>
      </c>
      <c r="O3601" s="22" t="str">
        <f t="shared" si="534"/>
        <v/>
      </c>
      <c r="Q3601" s="22" t="str">
        <f t="shared" si="543"/>
        <v>D2</v>
      </c>
    </row>
    <row r="3602" spans="1:17" x14ac:dyDescent="0.25">
      <c r="A3602" s="125" t="str">
        <f t="shared" si="539"/>
        <v/>
      </c>
      <c r="B3602" s="123" t="str">
        <f t="shared" si="540"/>
        <v/>
      </c>
      <c r="C3602" s="125" t="str">
        <f t="shared" si="541"/>
        <v/>
      </c>
      <c r="D3602" s="42"/>
      <c r="E3602" s="23" t="str">
        <f>IF(D3602="","",VLOOKUP(D3602,MASTERLIST!$A:$E,3,FALSE))</f>
        <v/>
      </c>
      <c r="F3602" s="23" t="str">
        <f>IF(D3602="","",VLOOKUP(D3602,MASTERLIST!$A:$E,4,FALSE))</f>
        <v/>
      </c>
      <c r="G3602" s="23" t="str">
        <f>IF(D3602="","",VLOOKUP(D3602,MASTERLIST!$A:$E,5,FALSE))</f>
        <v/>
      </c>
      <c r="H3602" s="23" t="str">
        <f>IF(D3602="","",VLOOKUP(D3602,MASTERLIST!$A:$E,2,FALSE))</f>
        <v/>
      </c>
      <c r="I3602" s="42"/>
      <c r="J3602" s="42"/>
      <c r="K3602" s="42"/>
      <c r="L3602" s="41" t="str">
        <f t="shared" si="537"/>
        <v/>
      </c>
      <c r="M3602" s="41" t="str">
        <f t="shared" si="538"/>
        <v/>
      </c>
      <c r="N3602" s="22" t="str">
        <f t="shared" si="542"/>
        <v xml:space="preserve"> </v>
      </c>
      <c r="O3602" s="22" t="str">
        <f t="shared" si="534"/>
        <v/>
      </c>
      <c r="Q3602" s="22" t="str">
        <f t="shared" si="543"/>
        <v>D2</v>
      </c>
    </row>
    <row r="3603" spans="1:17" x14ac:dyDescent="0.25">
      <c r="A3603" s="125" t="str">
        <f t="shared" si="539"/>
        <v/>
      </c>
      <c r="B3603" s="123" t="str">
        <f t="shared" si="540"/>
        <v/>
      </c>
      <c r="C3603" s="125" t="str">
        <f t="shared" si="541"/>
        <v/>
      </c>
      <c r="D3603" s="42"/>
      <c r="E3603" s="23" t="str">
        <f>IF(D3603="","",VLOOKUP(D3603,MASTERLIST!$A:$E,3,FALSE))</f>
        <v/>
      </c>
      <c r="F3603" s="23" t="str">
        <f>IF(D3603="","",VLOOKUP(D3603,MASTERLIST!$A:$E,4,FALSE))</f>
        <v/>
      </c>
      <c r="G3603" s="23" t="str">
        <f>IF(D3603="","",VLOOKUP(D3603,MASTERLIST!$A:$E,5,FALSE))</f>
        <v/>
      </c>
      <c r="H3603" s="23" t="str">
        <f>IF(D3603="","",VLOOKUP(D3603,MASTERLIST!$A:$E,2,FALSE))</f>
        <v/>
      </c>
      <c r="I3603" s="42"/>
      <c r="J3603" s="42"/>
      <c r="K3603" s="42"/>
      <c r="L3603" s="41" t="str">
        <f t="shared" si="537"/>
        <v/>
      </c>
      <c r="M3603" s="41" t="str">
        <f t="shared" si="538"/>
        <v/>
      </c>
      <c r="N3603" s="22" t="str">
        <f t="shared" ref="N3603:N3666" si="544">CONCATENATE(E3603," ",F3603)</f>
        <v xml:space="preserve"> </v>
      </c>
      <c r="O3603" s="22" t="str">
        <f t="shared" ref="O3603:O3666" si="545">IFERROR(VLOOKUP(G3603,$R$2:$S$15,2,),"")</f>
        <v/>
      </c>
      <c r="Q3603" s="22" t="str">
        <f t="shared" si="543"/>
        <v>D2</v>
      </c>
    </row>
    <row r="3604" spans="1:17" x14ac:dyDescent="0.25">
      <c r="A3604" s="125" t="str">
        <f t="shared" si="539"/>
        <v/>
      </c>
      <c r="B3604" s="123" t="str">
        <f t="shared" si="540"/>
        <v/>
      </c>
      <c r="C3604" s="125" t="str">
        <f t="shared" si="541"/>
        <v/>
      </c>
      <c r="D3604" s="42"/>
      <c r="E3604" s="23" t="str">
        <f>IF(D3604="","",VLOOKUP(D3604,MASTERLIST!$A:$E,3,FALSE))</f>
        <v/>
      </c>
      <c r="F3604" s="23" t="str">
        <f>IF(D3604="","",VLOOKUP(D3604,MASTERLIST!$A:$E,4,FALSE))</f>
        <v/>
      </c>
      <c r="G3604" s="23" t="str">
        <f>IF(D3604="","",VLOOKUP(D3604,MASTERLIST!$A:$E,5,FALSE))</f>
        <v/>
      </c>
      <c r="H3604" s="23" t="str">
        <f>IF(D3604="","",VLOOKUP(D3604,MASTERLIST!$A:$E,2,FALSE))</f>
        <v/>
      </c>
      <c r="I3604" s="42"/>
      <c r="J3604" s="42"/>
      <c r="K3604" s="42"/>
      <c r="L3604" s="41" t="str">
        <f t="shared" si="537"/>
        <v/>
      </c>
      <c r="M3604" s="41" t="str">
        <f t="shared" si="538"/>
        <v/>
      </c>
      <c r="N3604" s="22" t="str">
        <f t="shared" si="544"/>
        <v xml:space="preserve"> </v>
      </c>
      <c r="O3604" s="22" t="str">
        <f t="shared" si="545"/>
        <v/>
      </c>
      <c r="Q3604" s="22" t="str">
        <f t="shared" si="543"/>
        <v>D2</v>
      </c>
    </row>
    <row r="3605" spans="1:17" x14ac:dyDescent="0.25">
      <c r="A3605" s="125" t="str">
        <f t="shared" si="539"/>
        <v/>
      </c>
      <c r="B3605" s="123" t="str">
        <f t="shared" si="540"/>
        <v/>
      </c>
      <c r="C3605" s="125" t="str">
        <f t="shared" si="541"/>
        <v/>
      </c>
      <c r="D3605" s="42"/>
      <c r="E3605" s="23" t="str">
        <f>IF(D3605="","",VLOOKUP(D3605,MASTERLIST!$A:$E,3,FALSE))</f>
        <v/>
      </c>
      <c r="F3605" s="23" t="str">
        <f>IF(D3605="","",VLOOKUP(D3605,MASTERLIST!$A:$E,4,FALSE))</f>
        <v/>
      </c>
      <c r="G3605" s="23" t="str">
        <f>IF(D3605="","",VLOOKUP(D3605,MASTERLIST!$A:$E,5,FALSE))</f>
        <v/>
      </c>
      <c r="H3605" s="23" t="str">
        <f>IF(D3605="","",VLOOKUP(D3605,MASTERLIST!$A:$E,2,FALSE))</f>
        <v/>
      </c>
      <c r="I3605" s="42"/>
      <c r="J3605" s="42"/>
      <c r="K3605" s="42"/>
      <c r="L3605" s="41" t="str">
        <f t="shared" si="537"/>
        <v/>
      </c>
      <c r="M3605" s="41" t="str">
        <f t="shared" si="538"/>
        <v/>
      </c>
      <c r="N3605" s="22" t="str">
        <f t="shared" si="544"/>
        <v xml:space="preserve"> </v>
      </c>
      <c r="O3605" s="22" t="str">
        <f t="shared" si="545"/>
        <v/>
      </c>
      <c r="Q3605" s="22" t="str">
        <f t="shared" si="543"/>
        <v>D2</v>
      </c>
    </row>
    <row r="3606" spans="1:17" x14ac:dyDescent="0.25">
      <c r="A3606" s="125" t="str">
        <f t="shared" si="539"/>
        <v/>
      </c>
      <c r="B3606" s="123" t="str">
        <f t="shared" si="540"/>
        <v/>
      </c>
      <c r="C3606" s="125" t="str">
        <f t="shared" si="541"/>
        <v/>
      </c>
      <c r="D3606" s="42"/>
      <c r="E3606" s="23" t="str">
        <f>IF(D3606="","",VLOOKUP(D3606,MASTERLIST!$A:$E,3,FALSE))</f>
        <v/>
      </c>
      <c r="F3606" s="23" t="str">
        <f>IF(D3606="","",VLOOKUP(D3606,MASTERLIST!$A:$E,4,FALSE))</f>
        <v/>
      </c>
      <c r="G3606" s="23" t="str">
        <f>IF(D3606="","",VLOOKUP(D3606,MASTERLIST!$A:$E,5,FALSE))</f>
        <v/>
      </c>
      <c r="H3606" s="23" t="str">
        <f>IF(D3606="","",VLOOKUP(D3606,MASTERLIST!$A:$E,2,FALSE))</f>
        <v/>
      </c>
      <c r="I3606" s="42"/>
      <c r="J3606" s="42"/>
      <c r="K3606" s="42"/>
      <c r="L3606" s="41" t="str">
        <f t="shared" si="537"/>
        <v/>
      </c>
      <c r="M3606" s="41" t="str">
        <f t="shared" si="538"/>
        <v/>
      </c>
      <c r="N3606" s="22" t="str">
        <f t="shared" si="544"/>
        <v xml:space="preserve"> </v>
      </c>
      <c r="O3606" s="22" t="str">
        <f t="shared" si="545"/>
        <v/>
      </c>
      <c r="Q3606" s="22" t="str">
        <f t="shared" si="543"/>
        <v>D2</v>
      </c>
    </row>
    <row r="3607" spans="1:17" x14ac:dyDescent="0.25">
      <c r="A3607" s="125" t="str">
        <f t="shared" si="539"/>
        <v/>
      </c>
      <c r="B3607" s="123" t="str">
        <f t="shared" si="540"/>
        <v/>
      </c>
      <c r="C3607" s="125" t="str">
        <f t="shared" si="541"/>
        <v/>
      </c>
      <c r="D3607" s="42"/>
      <c r="E3607" s="23" t="str">
        <f>IF(D3607="","",VLOOKUP(D3607,MASTERLIST!$A:$E,3,FALSE))</f>
        <v/>
      </c>
      <c r="F3607" s="23" t="str">
        <f>IF(D3607="","",VLOOKUP(D3607,MASTERLIST!$A:$E,4,FALSE))</f>
        <v/>
      </c>
      <c r="G3607" s="23" t="str">
        <f>IF(D3607="","",VLOOKUP(D3607,MASTERLIST!$A:$E,5,FALSE))</f>
        <v/>
      </c>
      <c r="H3607" s="23" t="str">
        <f>IF(D3607="","",VLOOKUP(D3607,MASTERLIST!$A:$E,2,FALSE))</f>
        <v/>
      </c>
      <c r="I3607" s="42"/>
      <c r="J3607" s="42"/>
      <c r="K3607" s="42"/>
      <c r="L3607" s="41" t="str">
        <f t="shared" si="537"/>
        <v/>
      </c>
      <c r="M3607" s="41" t="str">
        <f t="shared" si="538"/>
        <v/>
      </c>
      <c r="N3607" s="22" t="str">
        <f t="shared" si="544"/>
        <v xml:space="preserve"> </v>
      </c>
      <c r="O3607" s="22" t="str">
        <f t="shared" si="545"/>
        <v/>
      </c>
      <c r="Q3607" s="22" t="str">
        <f t="shared" si="543"/>
        <v>D2</v>
      </c>
    </row>
    <row r="3608" spans="1:17" x14ac:dyDescent="0.25">
      <c r="A3608" s="125" t="str">
        <f t="shared" si="539"/>
        <v/>
      </c>
      <c r="B3608" s="123" t="str">
        <f t="shared" si="540"/>
        <v/>
      </c>
      <c r="C3608" s="125" t="str">
        <f t="shared" si="541"/>
        <v/>
      </c>
      <c r="D3608" s="42"/>
      <c r="E3608" s="23" t="str">
        <f>IF(D3608="","",VLOOKUP(D3608,MASTERLIST!$A:$E,3,FALSE))</f>
        <v/>
      </c>
      <c r="F3608" s="23" t="str">
        <f>IF(D3608="","",VLOOKUP(D3608,MASTERLIST!$A:$E,4,FALSE))</f>
        <v/>
      </c>
      <c r="G3608" s="23" t="str">
        <f>IF(D3608="","",VLOOKUP(D3608,MASTERLIST!$A:$E,5,FALSE))</f>
        <v/>
      </c>
      <c r="H3608" s="23" t="str">
        <f>IF(D3608="","",VLOOKUP(D3608,MASTERLIST!$A:$E,2,FALSE))</f>
        <v/>
      </c>
      <c r="I3608" s="42"/>
      <c r="J3608" s="42"/>
      <c r="K3608" s="42"/>
      <c r="L3608" s="41" t="str">
        <f t="shared" si="537"/>
        <v/>
      </c>
      <c r="M3608" s="41" t="str">
        <f t="shared" si="538"/>
        <v/>
      </c>
      <c r="N3608" s="22" t="str">
        <f t="shared" si="544"/>
        <v xml:space="preserve"> </v>
      </c>
      <c r="O3608" s="22" t="str">
        <f t="shared" si="545"/>
        <v/>
      </c>
      <c r="Q3608" s="22" t="str">
        <f t="shared" si="543"/>
        <v>D2</v>
      </c>
    </row>
    <row r="3609" spans="1:17" x14ac:dyDescent="0.25">
      <c r="A3609" s="125" t="str">
        <f t="shared" si="539"/>
        <v/>
      </c>
      <c r="B3609" s="123" t="str">
        <f t="shared" si="540"/>
        <v/>
      </c>
      <c r="C3609" s="125" t="str">
        <f t="shared" si="541"/>
        <v/>
      </c>
      <c r="D3609" s="42"/>
      <c r="E3609" s="23" t="str">
        <f>IF(D3609="","",VLOOKUP(D3609,MASTERLIST!$A:$E,3,FALSE))</f>
        <v/>
      </c>
      <c r="F3609" s="23" t="str">
        <f>IF(D3609="","",VLOOKUP(D3609,MASTERLIST!$A:$E,4,FALSE))</f>
        <v/>
      </c>
      <c r="G3609" s="23" t="str">
        <f>IF(D3609="","",VLOOKUP(D3609,MASTERLIST!$A:$E,5,FALSE))</f>
        <v/>
      </c>
      <c r="H3609" s="23" t="str">
        <f>IF(D3609="","",VLOOKUP(D3609,MASTERLIST!$A:$E,2,FALSE))</f>
        <v/>
      </c>
      <c r="I3609" s="42"/>
      <c r="J3609" s="42"/>
      <c r="K3609" s="42"/>
      <c r="L3609" s="41" t="str">
        <f t="shared" si="537"/>
        <v/>
      </c>
      <c r="M3609" s="41" t="str">
        <f t="shared" si="538"/>
        <v/>
      </c>
      <c r="N3609" s="22" t="str">
        <f t="shared" si="544"/>
        <v xml:space="preserve"> </v>
      </c>
      <c r="O3609" s="22" t="str">
        <f t="shared" si="545"/>
        <v/>
      </c>
      <c r="Q3609" s="22" t="str">
        <f t="shared" si="543"/>
        <v>D2</v>
      </c>
    </row>
    <row r="3610" spans="1:17" x14ac:dyDescent="0.25">
      <c r="A3610" s="125" t="str">
        <f t="shared" si="539"/>
        <v/>
      </c>
      <c r="B3610" s="123" t="str">
        <f t="shared" si="540"/>
        <v/>
      </c>
      <c r="C3610" s="125" t="str">
        <f t="shared" si="541"/>
        <v/>
      </c>
      <c r="D3610" s="42"/>
      <c r="E3610" s="23" t="str">
        <f>IF(D3610="","",VLOOKUP(D3610,MASTERLIST!$A:$E,3,FALSE))</f>
        <v/>
      </c>
      <c r="F3610" s="23" t="str">
        <f>IF(D3610="","",VLOOKUP(D3610,MASTERLIST!$A:$E,4,FALSE))</f>
        <v/>
      </c>
      <c r="G3610" s="23" t="str">
        <f>IF(D3610="","",VLOOKUP(D3610,MASTERLIST!$A:$E,5,FALSE))</f>
        <v/>
      </c>
      <c r="H3610" s="23" t="str">
        <f>IF(D3610="","",VLOOKUP(D3610,MASTERLIST!$A:$E,2,FALSE))</f>
        <v/>
      </c>
      <c r="I3610" s="42"/>
      <c r="J3610" s="42"/>
      <c r="K3610" s="42"/>
      <c r="L3610" s="41" t="str">
        <f t="shared" si="537"/>
        <v/>
      </c>
      <c r="M3610" s="41" t="str">
        <f t="shared" si="538"/>
        <v/>
      </c>
      <c r="N3610" s="22" t="str">
        <f t="shared" si="544"/>
        <v xml:space="preserve"> </v>
      </c>
      <c r="O3610" s="22" t="str">
        <f t="shared" si="545"/>
        <v/>
      </c>
      <c r="Q3610" s="22" t="str">
        <f t="shared" si="543"/>
        <v>D2</v>
      </c>
    </row>
    <row r="3611" spans="1:17" x14ac:dyDescent="0.25">
      <c r="A3611" s="125" t="str">
        <f t="shared" si="539"/>
        <v/>
      </c>
      <c r="B3611" s="123" t="str">
        <f t="shared" si="540"/>
        <v/>
      </c>
      <c r="C3611" s="125" t="str">
        <f t="shared" si="541"/>
        <v/>
      </c>
      <c r="D3611" s="42"/>
      <c r="E3611" s="23" t="str">
        <f>IF(D3611="","",VLOOKUP(D3611,MASTERLIST!$A:$E,3,FALSE))</f>
        <v/>
      </c>
      <c r="F3611" s="23" t="str">
        <f>IF(D3611="","",VLOOKUP(D3611,MASTERLIST!$A:$E,4,FALSE))</f>
        <v/>
      </c>
      <c r="G3611" s="23" t="str">
        <f>IF(D3611="","",VLOOKUP(D3611,MASTERLIST!$A:$E,5,FALSE))</f>
        <v/>
      </c>
      <c r="H3611" s="23" t="str">
        <f>IF(D3611="","",VLOOKUP(D3611,MASTERLIST!$A:$E,2,FALSE))</f>
        <v/>
      </c>
      <c r="I3611" s="42"/>
      <c r="J3611" s="42"/>
      <c r="K3611" s="42"/>
      <c r="L3611" s="41" t="str">
        <f t="shared" si="537"/>
        <v/>
      </c>
      <c r="M3611" s="41" t="str">
        <f t="shared" si="538"/>
        <v/>
      </c>
      <c r="N3611" s="22" t="str">
        <f t="shared" si="544"/>
        <v xml:space="preserve"> </v>
      </c>
      <c r="O3611" s="22" t="str">
        <f t="shared" si="545"/>
        <v/>
      </c>
      <c r="Q3611" s="22" t="str">
        <f t="shared" si="543"/>
        <v>D2</v>
      </c>
    </row>
    <row r="3612" spans="1:17" x14ac:dyDescent="0.25">
      <c r="A3612" s="125" t="str">
        <f t="shared" si="539"/>
        <v/>
      </c>
      <c r="B3612" s="123" t="str">
        <f t="shared" si="540"/>
        <v/>
      </c>
      <c r="C3612" s="125" t="str">
        <f t="shared" si="541"/>
        <v/>
      </c>
      <c r="D3612" s="42"/>
      <c r="E3612" s="23" t="str">
        <f>IF(D3612="","",VLOOKUP(D3612,MASTERLIST!$A:$E,3,FALSE))</f>
        <v/>
      </c>
      <c r="F3612" s="23" t="str">
        <f>IF(D3612="","",VLOOKUP(D3612,MASTERLIST!$A:$E,4,FALSE))</f>
        <v/>
      </c>
      <c r="G3612" s="23" t="str">
        <f>IF(D3612="","",VLOOKUP(D3612,MASTERLIST!$A:$E,5,FALSE))</f>
        <v/>
      </c>
      <c r="H3612" s="23" t="str">
        <f>IF(D3612="","",VLOOKUP(D3612,MASTERLIST!$A:$E,2,FALSE))</f>
        <v/>
      </c>
      <c r="I3612" s="42"/>
      <c r="J3612" s="42"/>
      <c r="K3612" s="42"/>
      <c r="L3612" s="41" t="str">
        <f t="shared" si="537"/>
        <v/>
      </c>
      <c r="M3612" s="41" t="str">
        <f t="shared" si="538"/>
        <v/>
      </c>
      <c r="N3612" s="22" t="str">
        <f t="shared" si="544"/>
        <v xml:space="preserve"> </v>
      </c>
      <c r="O3612" s="22" t="str">
        <f t="shared" si="545"/>
        <v/>
      </c>
      <c r="Q3612" s="22" t="str">
        <f t="shared" si="543"/>
        <v>D2</v>
      </c>
    </row>
    <row r="3613" spans="1:17" x14ac:dyDescent="0.25">
      <c r="A3613" s="125" t="str">
        <f t="shared" si="539"/>
        <v/>
      </c>
      <c r="B3613" s="123" t="str">
        <f t="shared" si="540"/>
        <v/>
      </c>
      <c r="C3613" s="125" t="str">
        <f t="shared" si="541"/>
        <v/>
      </c>
      <c r="D3613" s="42"/>
      <c r="E3613" s="23" t="str">
        <f>IF(D3613="","",VLOOKUP(D3613,MASTERLIST!$A:$E,3,FALSE))</f>
        <v/>
      </c>
      <c r="F3613" s="23" t="str">
        <f>IF(D3613="","",VLOOKUP(D3613,MASTERLIST!$A:$E,4,FALSE))</f>
        <v/>
      </c>
      <c r="G3613" s="23" t="str">
        <f>IF(D3613="","",VLOOKUP(D3613,MASTERLIST!$A:$E,5,FALSE))</f>
        <v/>
      </c>
      <c r="H3613" s="23" t="str">
        <f>IF(D3613="","",VLOOKUP(D3613,MASTERLIST!$A:$E,2,FALSE))</f>
        <v/>
      </c>
      <c r="I3613" s="42"/>
      <c r="J3613" s="42"/>
      <c r="K3613" s="42"/>
      <c r="L3613" s="41" t="str">
        <f t="shared" ref="L3613:L3676" si="546">IF(K3613="","",IF(I3613="",ROUND(HLOOKUP(J3613,kgList,K3613,FALSE),1),ROUND(HLOOKUP(I3613,kgList,K3613,FALSE),1)))</f>
        <v/>
      </c>
      <c r="M3613" s="41" t="str">
        <f t="shared" ref="M3613:M3676" si="547">IF(L3613="","",IF(COUNTA(I3613:J3613)&gt;1,"Edible or Inedible",IF(COUNTA(I3613)=1,L3613*1,IF(COUNTA(J3613)=1,L3613*1,"ERROR"))))</f>
        <v/>
      </c>
      <c r="N3613" s="22" t="str">
        <f t="shared" si="544"/>
        <v xml:space="preserve"> </v>
      </c>
      <c r="O3613" s="22" t="str">
        <f t="shared" si="545"/>
        <v/>
      </c>
      <c r="Q3613" s="22" t="str">
        <f t="shared" si="543"/>
        <v>D2</v>
      </c>
    </row>
    <row r="3614" spans="1:17" x14ac:dyDescent="0.25">
      <c r="A3614" s="125" t="str">
        <f t="shared" si="539"/>
        <v/>
      </c>
      <c r="B3614" s="123" t="str">
        <f t="shared" si="540"/>
        <v/>
      </c>
      <c r="C3614" s="125" t="str">
        <f t="shared" si="541"/>
        <v/>
      </c>
      <c r="D3614" s="42"/>
      <c r="E3614" s="23" t="str">
        <f>IF(D3614="","",VLOOKUP(D3614,MASTERLIST!$A:$E,3,FALSE))</f>
        <v/>
      </c>
      <c r="F3614" s="23" t="str">
        <f>IF(D3614="","",VLOOKUP(D3614,MASTERLIST!$A:$E,4,FALSE))</f>
        <v/>
      </c>
      <c r="G3614" s="23" t="str">
        <f>IF(D3614="","",VLOOKUP(D3614,MASTERLIST!$A:$E,5,FALSE))</f>
        <v/>
      </c>
      <c r="H3614" s="23" t="str">
        <f>IF(D3614="","",VLOOKUP(D3614,MASTERLIST!$A:$E,2,FALSE))</f>
        <v/>
      </c>
      <c r="I3614" s="42"/>
      <c r="J3614" s="42"/>
      <c r="K3614" s="42"/>
      <c r="L3614" s="41" t="str">
        <f t="shared" si="546"/>
        <v/>
      </c>
      <c r="M3614" s="41" t="str">
        <f t="shared" si="547"/>
        <v/>
      </c>
      <c r="N3614" s="22" t="str">
        <f t="shared" si="544"/>
        <v xml:space="preserve"> </v>
      </c>
      <c r="O3614" s="22" t="str">
        <f t="shared" si="545"/>
        <v/>
      </c>
      <c r="Q3614" s="22" t="str">
        <f t="shared" si="543"/>
        <v>D2</v>
      </c>
    </row>
    <row r="3615" spans="1:17" x14ac:dyDescent="0.25">
      <c r="A3615" s="125" t="str">
        <f t="shared" si="539"/>
        <v/>
      </c>
      <c r="B3615" s="123" t="str">
        <f t="shared" si="540"/>
        <v/>
      </c>
      <c r="C3615" s="125" t="str">
        <f t="shared" si="541"/>
        <v/>
      </c>
      <c r="D3615" s="42"/>
      <c r="E3615" s="23" t="str">
        <f>IF(D3615="","",VLOOKUP(D3615,MASTERLIST!$A:$E,3,FALSE))</f>
        <v/>
      </c>
      <c r="F3615" s="23" t="str">
        <f>IF(D3615="","",VLOOKUP(D3615,MASTERLIST!$A:$E,4,FALSE))</f>
        <v/>
      </c>
      <c r="G3615" s="23" t="str">
        <f>IF(D3615="","",VLOOKUP(D3615,MASTERLIST!$A:$E,5,FALSE))</f>
        <v/>
      </c>
      <c r="H3615" s="23" t="str">
        <f>IF(D3615="","",VLOOKUP(D3615,MASTERLIST!$A:$E,2,FALSE))</f>
        <v/>
      </c>
      <c r="I3615" s="42"/>
      <c r="J3615" s="42"/>
      <c r="K3615" s="42"/>
      <c r="L3615" s="41" t="str">
        <f t="shared" si="546"/>
        <v/>
      </c>
      <c r="M3615" s="41" t="str">
        <f t="shared" si="547"/>
        <v/>
      </c>
      <c r="N3615" s="22" t="str">
        <f t="shared" si="544"/>
        <v xml:space="preserve"> </v>
      </c>
      <c r="O3615" s="22" t="str">
        <f t="shared" si="545"/>
        <v/>
      </c>
      <c r="Q3615" s="22" t="str">
        <f t="shared" si="543"/>
        <v>D2</v>
      </c>
    </row>
    <row r="3616" spans="1:17" x14ac:dyDescent="0.25">
      <c r="A3616" s="125" t="str">
        <f t="shared" si="539"/>
        <v/>
      </c>
      <c r="B3616" s="123" t="str">
        <f t="shared" si="540"/>
        <v/>
      </c>
      <c r="C3616" s="125" t="str">
        <f t="shared" si="541"/>
        <v/>
      </c>
      <c r="D3616" s="42"/>
      <c r="E3616" s="23" t="str">
        <f>IF(D3616="","",VLOOKUP(D3616,MASTERLIST!$A:$E,3,FALSE))</f>
        <v/>
      </c>
      <c r="F3616" s="23" t="str">
        <f>IF(D3616="","",VLOOKUP(D3616,MASTERLIST!$A:$E,4,FALSE))</f>
        <v/>
      </c>
      <c r="G3616" s="23" t="str">
        <f>IF(D3616="","",VLOOKUP(D3616,MASTERLIST!$A:$E,5,FALSE))</f>
        <v/>
      </c>
      <c r="H3616" s="23" t="str">
        <f>IF(D3616="","",VLOOKUP(D3616,MASTERLIST!$A:$E,2,FALSE))</f>
        <v/>
      </c>
      <c r="I3616" s="42"/>
      <c r="J3616" s="42"/>
      <c r="K3616" s="42"/>
      <c r="L3616" s="41" t="str">
        <f t="shared" si="546"/>
        <v/>
      </c>
      <c r="M3616" s="41" t="str">
        <f t="shared" si="547"/>
        <v/>
      </c>
      <c r="N3616" s="22" t="str">
        <f t="shared" si="544"/>
        <v xml:space="preserve"> </v>
      </c>
      <c r="O3616" s="22" t="str">
        <f t="shared" si="545"/>
        <v/>
      </c>
      <c r="Q3616" s="22" t="str">
        <f t="shared" si="543"/>
        <v>D2</v>
      </c>
    </row>
    <row r="3617" spans="1:17" x14ac:dyDescent="0.25">
      <c r="A3617" s="125" t="str">
        <f t="shared" si="539"/>
        <v/>
      </c>
      <c r="B3617" s="123" t="str">
        <f t="shared" si="540"/>
        <v/>
      </c>
      <c r="C3617" s="125" t="str">
        <f t="shared" si="541"/>
        <v/>
      </c>
      <c r="D3617" s="42"/>
      <c r="E3617" s="23" t="str">
        <f>IF(D3617="","",VLOOKUP(D3617,MASTERLIST!$A:$E,3,FALSE))</f>
        <v/>
      </c>
      <c r="F3617" s="23" t="str">
        <f>IF(D3617="","",VLOOKUP(D3617,MASTERLIST!$A:$E,4,FALSE))</f>
        <v/>
      </c>
      <c r="G3617" s="23" t="str">
        <f>IF(D3617="","",VLOOKUP(D3617,MASTERLIST!$A:$E,5,FALSE))</f>
        <v/>
      </c>
      <c r="H3617" s="23" t="str">
        <f>IF(D3617="","",VLOOKUP(D3617,MASTERLIST!$A:$E,2,FALSE))</f>
        <v/>
      </c>
      <c r="I3617" s="42"/>
      <c r="J3617" s="42"/>
      <c r="K3617" s="42"/>
      <c r="L3617" s="41" t="str">
        <f t="shared" si="546"/>
        <v/>
      </c>
      <c r="M3617" s="41" t="str">
        <f t="shared" si="547"/>
        <v/>
      </c>
      <c r="N3617" s="22" t="str">
        <f t="shared" si="544"/>
        <v xml:space="preserve"> </v>
      </c>
      <c r="O3617" s="22" t="str">
        <f t="shared" si="545"/>
        <v/>
      </c>
      <c r="Q3617" s="22" t="str">
        <f t="shared" si="543"/>
        <v>D2</v>
      </c>
    </row>
    <row r="3618" spans="1:17" x14ac:dyDescent="0.25">
      <c r="A3618" s="125" t="str">
        <f t="shared" si="539"/>
        <v/>
      </c>
      <c r="B3618" s="123" t="str">
        <f t="shared" si="540"/>
        <v/>
      </c>
      <c r="C3618" s="125" t="str">
        <f t="shared" si="541"/>
        <v/>
      </c>
      <c r="D3618" s="42"/>
      <c r="E3618" s="23" t="str">
        <f>IF(D3618="","",VLOOKUP(D3618,MASTERLIST!$A:$E,3,FALSE))</f>
        <v/>
      </c>
      <c r="F3618" s="23" t="str">
        <f>IF(D3618="","",VLOOKUP(D3618,MASTERLIST!$A:$E,4,FALSE))</f>
        <v/>
      </c>
      <c r="G3618" s="23" t="str">
        <f>IF(D3618="","",VLOOKUP(D3618,MASTERLIST!$A:$E,5,FALSE))</f>
        <v/>
      </c>
      <c r="H3618" s="23" t="str">
        <f>IF(D3618="","",VLOOKUP(D3618,MASTERLIST!$A:$E,2,FALSE))</f>
        <v/>
      </c>
      <c r="I3618" s="42"/>
      <c r="J3618" s="42"/>
      <c r="K3618" s="42"/>
      <c r="L3618" s="41" t="str">
        <f t="shared" si="546"/>
        <v/>
      </c>
      <c r="M3618" s="41" t="str">
        <f t="shared" si="547"/>
        <v/>
      </c>
      <c r="N3618" s="22" t="str">
        <f t="shared" si="544"/>
        <v xml:space="preserve"> </v>
      </c>
      <c r="O3618" s="22" t="str">
        <f t="shared" si="545"/>
        <v/>
      </c>
      <c r="Q3618" s="22" t="str">
        <f t="shared" si="543"/>
        <v>D2</v>
      </c>
    </row>
    <row r="3619" spans="1:17" x14ac:dyDescent="0.25">
      <c r="A3619" s="125" t="str">
        <f t="shared" si="539"/>
        <v/>
      </c>
      <c r="B3619" s="123" t="str">
        <f t="shared" si="540"/>
        <v/>
      </c>
      <c r="C3619" s="125" t="str">
        <f t="shared" si="541"/>
        <v/>
      </c>
      <c r="D3619" s="42"/>
      <c r="E3619" s="23" t="str">
        <f>IF(D3619="","",VLOOKUP(D3619,MASTERLIST!$A:$E,3,FALSE))</f>
        <v/>
      </c>
      <c r="F3619" s="23" t="str">
        <f>IF(D3619="","",VLOOKUP(D3619,MASTERLIST!$A:$E,4,FALSE))</f>
        <v/>
      </c>
      <c r="G3619" s="23" t="str">
        <f>IF(D3619="","",VLOOKUP(D3619,MASTERLIST!$A:$E,5,FALSE))</f>
        <v/>
      </c>
      <c r="H3619" s="23" t="str">
        <f>IF(D3619="","",VLOOKUP(D3619,MASTERLIST!$A:$E,2,FALSE))</f>
        <v/>
      </c>
      <c r="I3619" s="42"/>
      <c r="J3619" s="42"/>
      <c r="K3619" s="42"/>
      <c r="L3619" s="41" t="str">
        <f t="shared" si="546"/>
        <v/>
      </c>
      <c r="M3619" s="41" t="str">
        <f t="shared" si="547"/>
        <v/>
      </c>
      <c r="N3619" s="22" t="str">
        <f t="shared" si="544"/>
        <v xml:space="preserve"> </v>
      </c>
      <c r="O3619" s="22" t="str">
        <f t="shared" si="545"/>
        <v/>
      </c>
      <c r="Q3619" s="22" t="str">
        <f t="shared" si="543"/>
        <v>D2</v>
      </c>
    </row>
    <row r="3620" spans="1:17" x14ac:dyDescent="0.25">
      <c r="A3620" s="125" t="str">
        <f t="shared" ref="A3620:A3683" si="548">IF(D3620="","",A3619)</f>
        <v/>
      </c>
      <c r="B3620" s="123" t="str">
        <f t="shared" ref="B3620:B3683" si="549">IF(D3620="","",B3619)</f>
        <v/>
      </c>
      <c r="C3620" s="125" t="str">
        <f t="shared" ref="C3620:C3683" si="550">IF(D3620="","",C3619)</f>
        <v/>
      </c>
      <c r="D3620" s="42"/>
      <c r="E3620" s="23" t="str">
        <f>IF(D3620="","",VLOOKUP(D3620,MASTERLIST!$A:$E,3,FALSE))</f>
        <v/>
      </c>
      <c r="F3620" s="23" t="str">
        <f>IF(D3620="","",VLOOKUP(D3620,MASTERLIST!$A:$E,4,FALSE))</f>
        <v/>
      </c>
      <c r="G3620" s="23" t="str">
        <f>IF(D3620="","",VLOOKUP(D3620,MASTERLIST!$A:$E,5,FALSE))</f>
        <v/>
      </c>
      <c r="H3620" s="23" t="str">
        <f>IF(D3620="","",VLOOKUP(D3620,MASTERLIST!$A:$E,2,FALSE))</f>
        <v/>
      </c>
      <c r="I3620" s="42"/>
      <c r="J3620" s="42"/>
      <c r="K3620" s="42"/>
      <c r="L3620" s="41" t="str">
        <f t="shared" si="546"/>
        <v/>
      </c>
      <c r="M3620" s="41" t="str">
        <f t="shared" si="547"/>
        <v/>
      </c>
      <c r="N3620" s="22" t="str">
        <f t="shared" si="544"/>
        <v xml:space="preserve"> </v>
      </c>
      <c r="O3620" s="22" t="str">
        <f t="shared" si="545"/>
        <v/>
      </c>
      <c r="Q3620" s="22" t="str">
        <f t="shared" si="543"/>
        <v>D2</v>
      </c>
    </row>
    <row r="3621" spans="1:17" x14ac:dyDescent="0.25">
      <c r="A3621" s="125" t="str">
        <f t="shared" si="548"/>
        <v/>
      </c>
      <c r="B3621" s="123" t="str">
        <f t="shared" si="549"/>
        <v/>
      </c>
      <c r="C3621" s="125" t="str">
        <f t="shared" si="550"/>
        <v/>
      </c>
      <c r="D3621" s="42"/>
      <c r="E3621" s="23" t="str">
        <f>IF(D3621="","",VLOOKUP(D3621,MASTERLIST!$A:$E,3,FALSE))</f>
        <v/>
      </c>
      <c r="F3621" s="23" t="str">
        <f>IF(D3621="","",VLOOKUP(D3621,MASTERLIST!$A:$E,4,FALSE))</f>
        <v/>
      </c>
      <c r="G3621" s="23" t="str">
        <f>IF(D3621="","",VLOOKUP(D3621,MASTERLIST!$A:$E,5,FALSE))</f>
        <v/>
      </c>
      <c r="H3621" s="23" t="str">
        <f>IF(D3621="","",VLOOKUP(D3621,MASTERLIST!$A:$E,2,FALSE))</f>
        <v/>
      </c>
      <c r="I3621" s="42"/>
      <c r="J3621" s="42"/>
      <c r="K3621" s="42"/>
      <c r="L3621" s="41" t="str">
        <f t="shared" si="546"/>
        <v/>
      </c>
      <c r="M3621" s="41" t="str">
        <f t="shared" si="547"/>
        <v/>
      </c>
      <c r="N3621" s="22" t="str">
        <f t="shared" si="544"/>
        <v xml:space="preserve"> </v>
      </c>
      <c r="O3621" s="22" t="str">
        <f t="shared" si="545"/>
        <v/>
      </c>
      <c r="Q3621" s="22" t="str">
        <f t="shared" si="543"/>
        <v>D2</v>
      </c>
    </row>
    <row r="3622" spans="1:17" x14ac:dyDescent="0.25">
      <c r="A3622" s="125" t="str">
        <f t="shared" si="548"/>
        <v/>
      </c>
      <c r="B3622" s="123" t="str">
        <f t="shared" si="549"/>
        <v/>
      </c>
      <c r="C3622" s="125" t="str">
        <f t="shared" si="550"/>
        <v/>
      </c>
      <c r="D3622" s="42"/>
      <c r="E3622" s="23" t="str">
        <f>IF(D3622="","",VLOOKUP(D3622,MASTERLIST!$A:$E,3,FALSE))</f>
        <v/>
      </c>
      <c r="F3622" s="23" t="str">
        <f>IF(D3622="","",VLOOKUP(D3622,MASTERLIST!$A:$E,4,FALSE))</f>
        <v/>
      </c>
      <c r="G3622" s="23" t="str">
        <f>IF(D3622="","",VLOOKUP(D3622,MASTERLIST!$A:$E,5,FALSE))</f>
        <v/>
      </c>
      <c r="H3622" s="23" t="str">
        <f>IF(D3622="","",VLOOKUP(D3622,MASTERLIST!$A:$E,2,FALSE))</f>
        <v/>
      </c>
      <c r="I3622" s="42"/>
      <c r="J3622" s="42"/>
      <c r="K3622" s="42"/>
      <c r="L3622" s="41" t="str">
        <f t="shared" si="546"/>
        <v/>
      </c>
      <c r="M3622" s="41" t="str">
        <f t="shared" si="547"/>
        <v/>
      </c>
      <c r="N3622" s="22" t="str">
        <f t="shared" si="544"/>
        <v xml:space="preserve"> </v>
      </c>
      <c r="O3622" s="22" t="str">
        <f t="shared" si="545"/>
        <v/>
      </c>
      <c r="Q3622" s="22" t="str">
        <f t="shared" si="543"/>
        <v>D2</v>
      </c>
    </row>
    <row r="3623" spans="1:17" x14ac:dyDescent="0.25">
      <c r="A3623" s="125" t="str">
        <f t="shared" si="548"/>
        <v/>
      </c>
      <c r="B3623" s="123" t="str">
        <f t="shared" si="549"/>
        <v/>
      </c>
      <c r="C3623" s="125" t="str">
        <f t="shared" si="550"/>
        <v/>
      </c>
      <c r="D3623" s="42"/>
      <c r="E3623" s="23" t="str">
        <f>IF(D3623="","",VLOOKUP(D3623,MASTERLIST!$A:$E,3,FALSE))</f>
        <v/>
      </c>
      <c r="F3623" s="23" t="str">
        <f>IF(D3623="","",VLOOKUP(D3623,MASTERLIST!$A:$E,4,FALSE))</f>
        <v/>
      </c>
      <c r="G3623" s="23" t="str">
        <f>IF(D3623="","",VLOOKUP(D3623,MASTERLIST!$A:$E,5,FALSE))</f>
        <v/>
      </c>
      <c r="H3623" s="23" t="str">
        <f>IF(D3623="","",VLOOKUP(D3623,MASTERLIST!$A:$E,2,FALSE))</f>
        <v/>
      </c>
      <c r="I3623" s="42"/>
      <c r="J3623" s="42"/>
      <c r="K3623" s="42"/>
      <c r="L3623" s="41" t="str">
        <f t="shared" si="546"/>
        <v/>
      </c>
      <c r="M3623" s="41" t="str">
        <f t="shared" si="547"/>
        <v/>
      </c>
      <c r="N3623" s="22" t="str">
        <f t="shared" si="544"/>
        <v xml:space="preserve"> </v>
      </c>
      <c r="O3623" s="22" t="str">
        <f t="shared" si="545"/>
        <v/>
      </c>
      <c r="Q3623" s="22" t="str">
        <f t="shared" si="543"/>
        <v>D2</v>
      </c>
    </row>
    <row r="3624" spans="1:17" x14ac:dyDescent="0.25">
      <c r="A3624" s="125" t="str">
        <f t="shared" si="548"/>
        <v/>
      </c>
      <c r="B3624" s="123" t="str">
        <f t="shared" si="549"/>
        <v/>
      </c>
      <c r="C3624" s="125" t="str">
        <f t="shared" si="550"/>
        <v/>
      </c>
      <c r="D3624" s="42"/>
      <c r="E3624" s="23" t="str">
        <f>IF(D3624="","",VLOOKUP(D3624,MASTERLIST!$A:$E,3,FALSE))</f>
        <v/>
      </c>
      <c r="F3624" s="23" t="str">
        <f>IF(D3624="","",VLOOKUP(D3624,MASTERLIST!$A:$E,4,FALSE))</f>
        <v/>
      </c>
      <c r="G3624" s="23" t="str">
        <f>IF(D3624="","",VLOOKUP(D3624,MASTERLIST!$A:$E,5,FALSE))</f>
        <v/>
      </c>
      <c r="H3624" s="23" t="str">
        <f>IF(D3624="","",VLOOKUP(D3624,MASTERLIST!$A:$E,2,FALSE))</f>
        <v/>
      </c>
      <c r="I3624" s="42"/>
      <c r="J3624" s="42"/>
      <c r="K3624" s="42"/>
      <c r="L3624" s="41" t="str">
        <f t="shared" si="546"/>
        <v/>
      </c>
      <c r="M3624" s="41" t="str">
        <f t="shared" si="547"/>
        <v/>
      </c>
      <c r="N3624" s="22" t="str">
        <f t="shared" si="544"/>
        <v xml:space="preserve"> </v>
      </c>
      <c r="O3624" s="22" t="str">
        <f t="shared" si="545"/>
        <v/>
      </c>
      <c r="Q3624" s="22" t="str">
        <f t="shared" si="543"/>
        <v>D2</v>
      </c>
    </row>
    <row r="3625" spans="1:17" x14ac:dyDescent="0.25">
      <c r="A3625" s="125" t="str">
        <f t="shared" si="548"/>
        <v/>
      </c>
      <c r="B3625" s="123" t="str">
        <f t="shared" si="549"/>
        <v/>
      </c>
      <c r="C3625" s="125" t="str">
        <f t="shared" si="550"/>
        <v/>
      </c>
      <c r="D3625" s="42"/>
      <c r="E3625" s="23" t="str">
        <f>IF(D3625="","",VLOOKUP(D3625,MASTERLIST!$A:$E,3,FALSE))</f>
        <v/>
      </c>
      <c r="F3625" s="23" t="str">
        <f>IF(D3625="","",VLOOKUP(D3625,MASTERLIST!$A:$E,4,FALSE))</f>
        <v/>
      </c>
      <c r="G3625" s="23" t="str">
        <f>IF(D3625="","",VLOOKUP(D3625,MASTERLIST!$A:$E,5,FALSE))</f>
        <v/>
      </c>
      <c r="H3625" s="23" t="str">
        <f>IF(D3625="","",VLOOKUP(D3625,MASTERLIST!$A:$E,2,FALSE))</f>
        <v/>
      </c>
      <c r="I3625" s="42"/>
      <c r="J3625" s="42"/>
      <c r="K3625" s="42"/>
      <c r="L3625" s="41" t="str">
        <f t="shared" si="546"/>
        <v/>
      </c>
      <c r="M3625" s="41" t="str">
        <f t="shared" si="547"/>
        <v/>
      </c>
      <c r="N3625" s="22" t="str">
        <f t="shared" si="544"/>
        <v xml:space="preserve"> </v>
      </c>
      <c r="O3625" s="22" t="str">
        <f t="shared" si="545"/>
        <v/>
      </c>
      <c r="Q3625" s="22" t="str">
        <f t="shared" si="543"/>
        <v>D2</v>
      </c>
    </row>
    <row r="3626" spans="1:17" x14ac:dyDescent="0.25">
      <c r="A3626" s="125" t="str">
        <f t="shared" si="548"/>
        <v/>
      </c>
      <c r="B3626" s="123" t="str">
        <f t="shared" si="549"/>
        <v/>
      </c>
      <c r="C3626" s="125" t="str">
        <f t="shared" si="550"/>
        <v/>
      </c>
      <c r="D3626" s="42"/>
      <c r="E3626" s="23" t="str">
        <f>IF(D3626="","",VLOOKUP(D3626,MASTERLIST!$A:$E,3,FALSE))</f>
        <v/>
      </c>
      <c r="F3626" s="23" t="str">
        <f>IF(D3626="","",VLOOKUP(D3626,MASTERLIST!$A:$E,4,FALSE))</f>
        <v/>
      </c>
      <c r="G3626" s="23" t="str">
        <f>IF(D3626="","",VLOOKUP(D3626,MASTERLIST!$A:$E,5,FALSE))</f>
        <v/>
      </c>
      <c r="H3626" s="23" t="str">
        <f>IF(D3626="","",VLOOKUP(D3626,MASTERLIST!$A:$E,2,FALSE))</f>
        <v/>
      </c>
      <c r="I3626" s="42"/>
      <c r="J3626" s="42"/>
      <c r="K3626" s="42"/>
      <c r="L3626" s="41" t="str">
        <f t="shared" si="546"/>
        <v/>
      </c>
      <c r="M3626" s="41" t="str">
        <f t="shared" si="547"/>
        <v/>
      </c>
      <c r="N3626" s="22" t="str">
        <f t="shared" si="544"/>
        <v xml:space="preserve"> </v>
      </c>
      <c r="O3626" s="22" t="str">
        <f t="shared" si="545"/>
        <v/>
      </c>
      <c r="Q3626" s="22" t="str">
        <f t="shared" si="543"/>
        <v>D2</v>
      </c>
    </row>
    <row r="3627" spans="1:17" x14ac:dyDescent="0.25">
      <c r="A3627" s="125" t="str">
        <f t="shared" si="548"/>
        <v/>
      </c>
      <c r="B3627" s="123" t="str">
        <f t="shared" si="549"/>
        <v/>
      </c>
      <c r="C3627" s="125" t="str">
        <f t="shared" si="550"/>
        <v/>
      </c>
      <c r="D3627" s="42"/>
      <c r="E3627" s="23" t="str">
        <f>IF(D3627="","",VLOOKUP(D3627,MASTERLIST!$A:$E,3,FALSE))</f>
        <v/>
      </c>
      <c r="F3627" s="23" t="str">
        <f>IF(D3627="","",VLOOKUP(D3627,MASTERLIST!$A:$E,4,FALSE))</f>
        <v/>
      </c>
      <c r="G3627" s="23" t="str">
        <f>IF(D3627="","",VLOOKUP(D3627,MASTERLIST!$A:$E,5,FALSE))</f>
        <v/>
      </c>
      <c r="H3627" s="23" t="str">
        <f>IF(D3627="","",VLOOKUP(D3627,MASTERLIST!$A:$E,2,FALSE))</f>
        <v/>
      </c>
      <c r="I3627" s="42"/>
      <c r="J3627" s="42"/>
      <c r="K3627" s="42"/>
      <c r="L3627" s="41" t="str">
        <f t="shared" si="546"/>
        <v/>
      </c>
      <c r="M3627" s="41" t="str">
        <f t="shared" si="547"/>
        <v/>
      </c>
      <c r="N3627" s="22" t="str">
        <f t="shared" si="544"/>
        <v xml:space="preserve"> </v>
      </c>
      <c r="O3627" s="22" t="str">
        <f t="shared" si="545"/>
        <v/>
      </c>
      <c r="Q3627" s="22" t="str">
        <f t="shared" si="543"/>
        <v>D2</v>
      </c>
    </row>
    <row r="3628" spans="1:17" x14ac:dyDescent="0.25">
      <c r="A3628" s="125" t="str">
        <f t="shared" si="548"/>
        <v/>
      </c>
      <c r="B3628" s="123" t="str">
        <f t="shared" si="549"/>
        <v/>
      </c>
      <c r="C3628" s="125" t="str">
        <f t="shared" si="550"/>
        <v/>
      </c>
      <c r="D3628" s="42"/>
      <c r="E3628" s="23" t="str">
        <f>IF(D3628="","",VLOOKUP(D3628,MASTERLIST!$A:$E,3,FALSE))</f>
        <v/>
      </c>
      <c r="F3628" s="23" t="str">
        <f>IF(D3628="","",VLOOKUP(D3628,MASTERLIST!$A:$E,4,FALSE))</f>
        <v/>
      </c>
      <c r="G3628" s="23" t="str">
        <f>IF(D3628="","",VLOOKUP(D3628,MASTERLIST!$A:$E,5,FALSE))</f>
        <v/>
      </c>
      <c r="H3628" s="23" t="str">
        <f>IF(D3628="","",VLOOKUP(D3628,MASTERLIST!$A:$E,2,FALSE))</f>
        <v/>
      </c>
      <c r="I3628" s="42"/>
      <c r="J3628" s="42"/>
      <c r="K3628" s="42"/>
      <c r="L3628" s="41" t="str">
        <f t="shared" si="546"/>
        <v/>
      </c>
      <c r="M3628" s="41" t="str">
        <f t="shared" si="547"/>
        <v/>
      </c>
      <c r="N3628" s="22" t="str">
        <f t="shared" si="544"/>
        <v xml:space="preserve"> </v>
      </c>
      <c r="O3628" s="22" t="str">
        <f t="shared" si="545"/>
        <v/>
      </c>
      <c r="Q3628" s="22" t="str">
        <f t="shared" si="543"/>
        <v>D2</v>
      </c>
    </row>
    <row r="3629" spans="1:17" x14ac:dyDescent="0.25">
      <c r="A3629" s="125" t="str">
        <f t="shared" si="548"/>
        <v/>
      </c>
      <c r="B3629" s="123" t="str">
        <f t="shared" si="549"/>
        <v/>
      </c>
      <c r="C3629" s="125" t="str">
        <f t="shared" si="550"/>
        <v/>
      </c>
      <c r="D3629" s="42"/>
      <c r="E3629" s="23" t="str">
        <f>IF(D3629="","",VLOOKUP(D3629,MASTERLIST!$A:$E,3,FALSE))</f>
        <v/>
      </c>
      <c r="F3629" s="23" t="str">
        <f>IF(D3629="","",VLOOKUP(D3629,MASTERLIST!$A:$E,4,FALSE))</f>
        <v/>
      </c>
      <c r="G3629" s="23" t="str">
        <f>IF(D3629="","",VLOOKUP(D3629,MASTERLIST!$A:$E,5,FALSE))</f>
        <v/>
      </c>
      <c r="H3629" s="23" t="str">
        <f>IF(D3629="","",VLOOKUP(D3629,MASTERLIST!$A:$E,2,FALSE))</f>
        <v/>
      </c>
      <c r="I3629" s="42"/>
      <c r="J3629" s="42"/>
      <c r="K3629" s="42"/>
      <c r="L3629" s="41" t="str">
        <f t="shared" si="546"/>
        <v/>
      </c>
      <c r="M3629" s="41" t="str">
        <f t="shared" si="547"/>
        <v/>
      </c>
      <c r="N3629" s="22" t="str">
        <f t="shared" si="544"/>
        <v xml:space="preserve"> </v>
      </c>
      <c r="O3629" s="22" t="str">
        <f t="shared" si="545"/>
        <v/>
      </c>
      <c r="Q3629" s="22" t="str">
        <f t="shared" si="543"/>
        <v>D2</v>
      </c>
    </row>
    <row r="3630" spans="1:17" x14ac:dyDescent="0.25">
      <c r="A3630" s="125" t="str">
        <f t="shared" si="548"/>
        <v/>
      </c>
      <c r="B3630" s="123" t="str">
        <f t="shared" si="549"/>
        <v/>
      </c>
      <c r="C3630" s="125" t="str">
        <f t="shared" si="550"/>
        <v/>
      </c>
      <c r="D3630" s="42"/>
      <c r="E3630" s="23" t="str">
        <f>IF(D3630="","",VLOOKUP(D3630,MASTERLIST!$A:$E,3,FALSE))</f>
        <v/>
      </c>
      <c r="F3630" s="23" t="str">
        <f>IF(D3630="","",VLOOKUP(D3630,MASTERLIST!$A:$E,4,FALSE))</f>
        <v/>
      </c>
      <c r="G3630" s="23" t="str">
        <f>IF(D3630="","",VLOOKUP(D3630,MASTERLIST!$A:$E,5,FALSE))</f>
        <v/>
      </c>
      <c r="H3630" s="23" t="str">
        <f>IF(D3630="","",VLOOKUP(D3630,MASTERLIST!$A:$E,2,FALSE))</f>
        <v/>
      </c>
      <c r="I3630" s="42"/>
      <c r="J3630" s="42"/>
      <c r="K3630" s="42"/>
      <c r="L3630" s="41" t="str">
        <f t="shared" si="546"/>
        <v/>
      </c>
      <c r="M3630" s="41" t="str">
        <f t="shared" si="547"/>
        <v/>
      </c>
      <c r="N3630" s="22" t="str">
        <f t="shared" si="544"/>
        <v xml:space="preserve"> </v>
      </c>
      <c r="O3630" s="22" t="str">
        <f t="shared" si="545"/>
        <v/>
      </c>
      <c r="Q3630" s="22" t="str">
        <f t="shared" si="543"/>
        <v>D2</v>
      </c>
    </row>
    <row r="3631" spans="1:17" x14ac:dyDescent="0.25">
      <c r="A3631" s="125" t="str">
        <f t="shared" si="548"/>
        <v/>
      </c>
      <c r="B3631" s="123" t="str">
        <f t="shared" si="549"/>
        <v/>
      </c>
      <c r="C3631" s="125" t="str">
        <f t="shared" si="550"/>
        <v/>
      </c>
      <c r="D3631" s="42"/>
      <c r="E3631" s="23" t="str">
        <f>IF(D3631="","",VLOOKUP(D3631,MASTERLIST!$A:$E,3,FALSE))</f>
        <v/>
      </c>
      <c r="F3631" s="23" t="str">
        <f>IF(D3631="","",VLOOKUP(D3631,MASTERLIST!$A:$E,4,FALSE))</f>
        <v/>
      </c>
      <c r="G3631" s="23" t="str">
        <f>IF(D3631="","",VLOOKUP(D3631,MASTERLIST!$A:$E,5,FALSE))</f>
        <v/>
      </c>
      <c r="H3631" s="23" t="str">
        <f>IF(D3631="","",VLOOKUP(D3631,MASTERLIST!$A:$E,2,FALSE))</f>
        <v/>
      </c>
      <c r="I3631" s="42"/>
      <c r="J3631" s="42"/>
      <c r="K3631" s="42"/>
      <c r="L3631" s="41" t="str">
        <f t="shared" si="546"/>
        <v/>
      </c>
      <c r="M3631" s="41" t="str">
        <f t="shared" si="547"/>
        <v/>
      </c>
      <c r="N3631" s="22" t="str">
        <f t="shared" si="544"/>
        <v xml:space="preserve"> </v>
      </c>
      <c r="O3631" s="22" t="str">
        <f t="shared" si="545"/>
        <v/>
      </c>
      <c r="Q3631" s="22" t="str">
        <f t="shared" si="543"/>
        <v>D2</v>
      </c>
    </row>
    <row r="3632" spans="1:17" x14ac:dyDescent="0.25">
      <c r="A3632" s="125" t="str">
        <f t="shared" si="548"/>
        <v/>
      </c>
      <c r="B3632" s="123" t="str">
        <f t="shared" si="549"/>
        <v/>
      </c>
      <c r="C3632" s="125" t="str">
        <f t="shared" si="550"/>
        <v/>
      </c>
      <c r="D3632" s="42"/>
      <c r="E3632" s="23" t="str">
        <f>IF(D3632="","",VLOOKUP(D3632,MASTERLIST!$A:$E,3,FALSE))</f>
        <v/>
      </c>
      <c r="F3632" s="23" t="str">
        <f>IF(D3632="","",VLOOKUP(D3632,MASTERLIST!$A:$E,4,FALSE))</f>
        <v/>
      </c>
      <c r="G3632" s="23" t="str">
        <f>IF(D3632="","",VLOOKUP(D3632,MASTERLIST!$A:$E,5,FALSE))</f>
        <v/>
      </c>
      <c r="H3632" s="23" t="str">
        <f>IF(D3632="","",VLOOKUP(D3632,MASTERLIST!$A:$E,2,FALSE))</f>
        <v/>
      </c>
      <c r="I3632" s="42"/>
      <c r="J3632" s="42"/>
      <c r="K3632" s="42"/>
      <c r="L3632" s="41" t="str">
        <f t="shared" si="546"/>
        <v/>
      </c>
      <c r="M3632" s="41" t="str">
        <f t="shared" si="547"/>
        <v/>
      </c>
      <c r="N3632" s="22" t="str">
        <f t="shared" si="544"/>
        <v xml:space="preserve"> </v>
      </c>
      <c r="O3632" s="22" t="str">
        <f t="shared" si="545"/>
        <v/>
      </c>
      <c r="Q3632" s="22" t="str">
        <f t="shared" si="543"/>
        <v>D2</v>
      </c>
    </row>
    <row r="3633" spans="1:17" x14ac:dyDescent="0.25">
      <c r="A3633" s="125" t="str">
        <f t="shared" si="548"/>
        <v/>
      </c>
      <c r="B3633" s="123" t="str">
        <f t="shared" si="549"/>
        <v/>
      </c>
      <c r="C3633" s="125" t="str">
        <f t="shared" si="550"/>
        <v/>
      </c>
      <c r="D3633" s="42"/>
      <c r="E3633" s="23" t="str">
        <f>IF(D3633="","",VLOOKUP(D3633,MASTERLIST!$A:$E,3,FALSE))</f>
        <v/>
      </c>
      <c r="F3633" s="23" t="str">
        <f>IF(D3633="","",VLOOKUP(D3633,MASTERLIST!$A:$E,4,FALSE))</f>
        <v/>
      </c>
      <c r="G3633" s="23" t="str">
        <f>IF(D3633="","",VLOOKUP(D3633,MASTERLIST!$A:$E,5,FALSE))</f>
        <v/>
      </c>
      <c r="H3633" s="23" t="str">
        <f>IF(D3633="","",VLOOKUP(D3633,MASTERLIST!$A:$E,2,FALSE))</f>
        <v/>
      </c>
      <c r="I3633" s="42"/>
      <c r="J3633" s="42"/>
      <c r="K3633" s="42"/>
      <c r="L3633" s="41" t="str">
        <f t="shared" si="546"/>
        <v/>
      </c>
      <c r="M3633" s="41" t="str">
        <f t="shared" si="547"/>
        <v/>
      </c>
      <c r="N3633" s="22" t="str">
        <f t="shared" si="544"/>
        <v xml:space="preserve"> </v>
      </c>
      <c r="O3633" s="22" t="str">
        <f t="shared" si="545"/>
        <v/>
      </c>
      <c r="Q3633" s="22" t="str">
        <f t="shared" si="543"/>
        <v>D2</v>
      </c>
    </row>
    <row r="3634" spans="1:17" x14ac:dyDescent="0.25">
      <c r="A3634" s="125" t="str">
        <f t="shared" si="548"/>
        <v/>
      </c>
      <c r="B3634" s="123" t="str">
        <f t="shared" si="549"/>
        <v/>
      </c>
      <c r="C3634" s="125" t="str">
        <f t="shared" si="550"/>
        <v/>
      </c>
      <c r="D3634" s="42"/>
      <c r="E3634" s="23" t="str">
        <f>IF(D3634="","",VLOOKUP(D3634,MASTERLIST!$A:$E,3,FALSE))</f>
        <v/>
      </c>
      <c r="F3634" s="23" t="str">
        <f>IF(D3634="","",VLOOKUP(D3634,MASTERLIST!$A:$E,4,FALSE))</f>
        <v/>
      </c>
      <c r="G3634" s="23" t="str">
        <f>IF(D3634="","",VLOOKUP(D3634,MASTERLIST!$A:$E,5,FALSE))</f>
        <v/>
      </c>
      <c r="H3634" s="23" t="str">
        <f>IF(D3634="","",VLOOKUP(D3634,MASTERLIST!$A:$E,2,FALSE))</f>
        <v/>
      </c>
      <c r="I3634" s="42"/>
      <c r="J3634" s="42"/>
      <c r="K3634" s="42"/>
      <c r="L3634" s="41" t="str">
        <f t="shared" si="546"/>
        <v/>
      </c>
      <c r="M3634" s="41" t="str">
        <f t="shared" si="547"/>
        <v/>
      </c>
      <c r="N3634" s="22" t="str">
        <f t="shared" si="544"/>
        <v xml:space="preserve"> </v>
      </c>
      <c r="O3634" s="22" t="str">
        <f t="shared" si="545"/>
        <v/>
      </c>
      <c r="Q3634" s="22" t="str">
        <f t="shared" si="543"/>
        <v>D2</v>
      </c>
    </row>
    <row r="3635" spans="1:17" x14ac:dyDescent="0.25">
      <c r="A3635" s="125" t="str">
        <f t="shared" si="548"/>
        <v/>
      </c>
      <c r="B3635" s="123" t="str">
        <f t="shared" si="549"/>
        <v/>
      </c>
      <c r="C3635" s="125" t="str">
        <f t="shared" si="550"/>
        <v/>
      </c>
      <c r="D3635" s="42"/>
      <c r="E3635" s="23" t="str">
        <f>IF(D3635="","",VLOOKUP(D3635,MASTERLIST!$A:$E,3,FALSE))</f>
        <v/>
      </c>
      <c r="F3635" s="23" t="str">
        <f>IF(D3635="","",VLOOKUP(D3635,MASTERLIST!$A:$E,4,FALSE))</f>
        <v/>
      </c>
      <c r="G3635" s="23" t="str">
        <f>IF(D3635="","",VLOOKUP(D3635,MASTERLIST!$A:$E,5,FALSE))</f>
        <v/>
      </c>
      <c r="H3635" s="23" t="str">
        <f>IF(D3635="","",VLOOKUP(D3635,MASTERLIST!$A:$E,2,FALSE))</f>
        <v/>
      </c>
      <c r="I3635" s="42"/>
      <c r="J3635" s="42"/>
      <c r="K3635" s="42"/>
      <c r="L3635" s="41" t="str">
        <f t="shared" si="546"/>
        <v/>
      </c>
      <c r="M3635" s="41" t="str">
        <f t="shared" si="547"/>
        <v/>
      </c>
      <c r="N3635" s="22" t="str">
        <f t="shared" si="544"/>
        <v xml:space="preserve"> </v>
      </c>
      <c r="O3635" s="22" t="str">
        <f t="shared" si="545"/>
        <v/>
      </c>
      <c r="Q3635" s="22" t="str">
        <f t="shared" si="543"/>
        <v>D2</v>
      </c>
    </row>
    <row r="3636" spans="1:17" x14ac:dyDescent="0.25">
      <c r="A3636" s="125" t="str">
        <f t="shared" si="548"/>
        <v/>
      </c>
      <c r="B3636" s="123" t="str">
        <f t="shared" si="549"/>
        <v/>
      </c>
      <c r="C3636" s="125" t="str">
        <f t="shared" si="550"/>
        <v/>
      </c>
      <c r="D3636" s="42"/>
      <c r="E3636" s="23" t="str">
        <f>IF(D3636="","",VLOOKUP(D3636,MASTERLIST!$A:$E,3,FALSE))</f>
        <v/>
      </c>
      <c r="F3636" s="23" t="str">
        <f>IF(D3636="","",VLOOKUP(D3636,MASTERLIST!$A:$E,4,FALSE))</f>
        <v/>
      </c>
      <c r="G3636" s="23" t="str">
        <f>IF(D3636="","",VLOOKUP(D3636,MASTERLIST!$A:$E,5,FALSE))</f>
        <v/>
      </c>
      <c r="H3636" s="23" t="str">
        <f>IF(D3636="","",VLOOKUP(D3636,MASTERLIST!$A:$E,2,FALSE))</f>
        <v/>
      </c>
      <c r="I3636" s="42"/>
      <c r="J3636" s="42"/>
      <c r="K3636" s="42"/>
      <c r="L3636" s="41" t="str">
        <f t="shared" si="546"/>
        <v/>
      </c>
      <c r="M3636" s="41" t="str">
        <f t="shared" si="547"/>
        <v/>
      </c>
      <c r="N3636" s="22" t="str">
        <f t="shared" si="544"/>
        <v xml:space="preserve"> </v>
      </c>
      <c r="O3636" s="22" t="str">
        <f t="shared" si="545"/>
        <v/>
      </c>
      <c r="Q3636" s="22" t="str">
        <f t="shared" si="543"/>
        <v>D2</v>
      </c>
    </row>
    <row r="3637" spans="1:17" x14ac:dyDescent="0.25">
      <c r="A3637" s="125" t="str">
        <f t="shared" si="548"/>
        <v/>
      </c>
      <c r="B3637" s="123" t="str">
        <f t="shared" si="549"/>
        <v/>
      </c>
      <c r="C3637" s="125" t="str">
        <f t="shared" si="550"/>
        <v/>
      </c>
      <c r="D3637" s="42"/>
      <c r="E3637" s="23" t="str">
        <f>IF(D3637="","",VLOOKUP(D3637,MASTERLIST!$A:$E,3,FALSE))</f>
        <v/>
      </c>
      <c r="F3637" s="23" t="str">
        <f>IF(D3637="","",VLOOKUP(D3637,MASTERLIST!$A:$E,4,FALSE))</f>
        <v/>
      </c>
      <c r="G3637" s="23" t="str">
        <f>IF(D3637="","",VLOOKUP(D3637,MASTERLIST!$A:$E,5,FALSE))</f>
        <v/>
      </c>
      <c r="H3637" s="23" t="str">
        <f>IF(D3637="","",VLOOKUP(D3637,MASTERLIST!$A:$E,2,FALSE))</f>
        <v/>
      </c>
      <c r="I3637" s="42"/>
      <c r="J3637" s="42"/>
      <c r="K3637" s="42"/>
      <c r="L3637" s="41" t="str">
        <f t="shared" si="546"/>
        <v/>
      </c>
      <c r="M3637" s="41" t="str">
        <f t="shared" si="547"/>
        <v/>
      </c>
      <c r="N3637" s="22" t="str">
        <f t="shared" si="544"/>
        <v xml:space="preserve"> </v>
      </c>
      <c r="O3637" s="22" t="str">
        <f t="shared" si="545"/>
        <v/>
      </c>
      <c r="Q3637" s="22" t="str">
        <f t="shared" si="543"/>
        <v>D2</v>
      </c>
    </row>
    <row r="3638" spans="1:17" x14ac:dyDescent="0.25">
      <c r="A3638" s="125" t="str">
        <f t="shared" si="548"/>
        <v/>
      </c>
      <c r="B3638" s="123" t="str">
        <f t="shared" si="549"/>
        <v/>
      </c>
      <c r="C3638" s="125" t="str">
        <f t="shared" si="550"/>
        <v/>
      </c>
      <c r="D3638" s="42"/>
      <c r="E3638" s="23" t="str">
        <f>IF(D3638="","",VLOOKUP(D3638,MASTERLIST!$A:$E,3,FALSE))</f>
        <v/>
      </c>
      <c r="F3638" s="23" t="str">
        <f>IF(D3638="","",VLOOKUP(D3638,MASTERLIST!$A:$E,4,FALSE))</f>
        <v/>
      </c>
      <c r="G3638" s="23" t="str">
        <f>IF(D3638="","",VLOOKUP(D3638,MASTERLIST!$A:$E,5,FALSE))</f>
        <v/>
      </c>
      <c r="H3638" s="23" t="str">
        <f>IF(D3638="","",VLOOKUP(D3638,MASTERLIST!$A:$E,2,FALSE))</f>
        <v/>
      </c>
      <c r="I3638" s="42"/>
      <c r="J3638" s="42"/>
      <c r="K3638" s="42"/>
      <c r="L3638" s="41" t="str">
        <f t="shared" si="546"/>
        <v/>
      </c>
      <c r="M3638" s="41" t="str">
        <f t="shared" si="547"/>
        <v/>
      </c>
      <c r="N3638" s="22" t="str">
        <f t="shared" si="544"/>
        <v xml:space="preserve"> </v>
      </c>
      <c r="O3638" s="22" t="str">
        <f t="shared" si="545"/>
        <v/>
      </c>
      <c r="Q3638" s="22" t="str">
        <f t="shared" si="543"/>
        <v>D2</v>
      </c>
    </row>
    <row r="3639" spans="1:17" x14ac:dyDescent="0.25">
      <c r="A3639" s="125" t="str">
        <f t="shared" si="548"/>
        <v/>
      </c>
      <c r="B3639" s="123" t="str">
        <f t="shared" si="549"/>
        <v/>
      </c>
      <c r="C3639" s="125" t="str">
        <f t="shared" si="550"/>
        <v/>
      </c>
      <c r="D3639" s="42"/>
      <c r="E3639" s="23" t="str">
        <f>IF(D3639="","",VLOOKUP(D3639,MASTERLIST!$A:$E,3,FALSE))</f>
        <v/>
      </c>
      <c r="F3639" s="23" t="str">
        <f>IF(D3639="","",VLOOKUP(D3639,MASTERLIST!$A:$E,4,FALSE))</f>
        <v/>
      </c>
      <c r="G3639" s="23" t="str">
        <f>IF(D3639="","",VLOOKUP(D3639,MASTERLIST!$A:$E,5,FALSE))</f>
        <v/>
      </c>
      <c r="H3639" s="23" t="str">
        <f>IF(D3639="","",VLOOKUP(D3639,MASTERLIST!$A:$E,2,FALSE))</f>
        <v/>
      </c>
      <c r="I3639" s="42"/>
      <c r="J3639" s="42"/>
      <c r="K3639" s="42"/>
      <c r="L3639" s="41" t="str">
        <f t="shared" si="546"/>
        <v/>
      </c>
      <c r="M3639" s="41" t="str">
        <f t="shared" si="547"/>
        <v/>
      </c>
      <c r="N3639" s="22" t="str">
        <f t="shared" si="544"/>
        <v xml:space="preserve"> </v>
      </c>
      <c r="O3639" s="22" t="str">
        <f t="shared" si="545"/>
        <v/>
      </c>
      <c r="Q3639" s="22" t="str">
        <f t="shared" si="543"/>
        <v>D2</v>
      </c>
    </row>
    <row r="3640" spans="1:17" x14ac:dyDescent="0.25">
      <c r="A3640" s="125" t="str">
        <f t="shared" si="548"/>
        <v/>
      </c>
      <c r="B3640" s="123" t="str">
        <f t="shared" si="549"/>
        <v/>
      </c>
      <c r="C3640" s="125" t="str">
        <f t="shared" si="550"/>
        <v/>
      </c>
      <c r="D3640" s="42"/>
      <c r="E3640" s="23" t="str">
        <f>IF(D3640="","",VLOOKUP(D3640,MASTERLIST!$A:$E,3,FALSE))</f>
        <v/>
      </c>
      <c r="F3640" s="23" t="str">
        <f>IF(D3640="","",VLOOKUP(D3640,MASTERLIST!$A:$E,4,FALSE))</f>
        <v/>
      </c>
      <c r="G3640" s="23" t="str">
        <f>IF(D3640="","",VLOOKUP(D3640,MASTERLIST!$A:$E,5,FALSE))</f>
        <v/>
      </c>
      <c r="H3640" s="23" t="str">
        <f>IF(D3640="","",VLOOKUP(D3640,MASTERLIST!$A:$E,2,FALSE))</f>
        <v/>
      </c>
      <c r="I3640" s="42"/>
      <c r="J3640" s="42"/>
      <c r="K3640" s="42"/>
      <c r="L3640" s="41" t="str">
        <f t="shared" si="546"/>
        <v/>
      </c>
      <c r="M3640" s="41" t="str">
        <f t="shared" si="547"/>
        <v/>
      </c>
      <c r="N3640" s="22" t="str">
        <f t="shared" si="544"/>
        <v xml:space="preserve"> </v>
      </c>
      <c r="O3640" s="22" t="str">
        <f t="shared" si="545"/>
        <v/>
      </c>
      <c r="Q3640" s="22" t="str">
        <f t="shared" si="543"/>
        <v>D2</v>
      </c>
    </row>
    <row r="3641" spans="1:17" x14ac:dyDescent="0.25">
      <c r="A3641" s="125" t="str">
        <f t="shared" si="548"/>
        <v/>
      </c>
      <c r="B3641" s="123" t="str">
        <f t="shared" si="549"/>
        <v/>
      </c>
      <c r="C3641" s="125" t="str">
        <f t="shared" si="550"/>
        <v/>
      </c>
      <c r="D3641" s="42"/>
      <c r="E3641" s="23" t="str">
        <f>IF(D3641="","",VLOOKUP(D3641,MASTERLIST!$A:$E,3,FALSE))</f>
        <v/>
      </c>
      <c r="F3641" s="23" t="str">
        <f>IF(D3641="","",VLOOKUP(D3641,MASTERLIST!$A:$E,4,FALSE))</f>
        <v/>
      </c>
      <c r="G3641" s="23" t="str">
        <f>IF(D3641="","",VLOOKUP(D3641,MASTERLIST!$A:$E,5,FALSE))</f>
        <v/>
      </c>
      <c r="H3641" s="23" t="str">
        <f>IF(D3641="","",VLOOKUP(D3641,MASTERLIST!$A:$E,2,FALSE))</f>
        <v/>
      </c>
      <c r="I3641" s="42"/>
      <c r="J3641" s="42"/>
      <c r="K3641" s="42"/>
      <c r="L3641" s="41" t="str">
        <f t="shared" si="546"/>
        <v/>
      </c>
      <c r="M3641" s="41" t="str">
        <f t="shared" si="547"/>
        <v/>
      </c>
      <c r="N3641" s="22" t="str">
        <f t="shared" si="544"/>
        <v xml:space="preserve"> </v>
      </c>
      <c r="O3641" s="22" t="str">
        <f t="shared" si="545"/>
        <v/>
      </c>
      <c r="Q3641" s="22" t="str">
        <f t="shared" si="543"/>
        <v>D2</v>
      </c>
    </row>
    <row r="3642" spans="1:17" x14ac:dyDescent="0.25">
      <c r="A3642" s="125" t="str">
        <f t="shared" si="548"/>
        <v/>
      </c>
      <c r="B3642" s="123" t="str">
        <f t="shared" si="549"/>
        <v/>
      </c>
      <c r="C3642" s="125" t="str">
        <f t="shared" si="550"/>
        <v/>
      </c>
      <c r="D3642" s="42"/>
      <c r="E3642" s="23" t="str">
        <f>IF(D3642="","",VLOOKUP(D3642,MASTERLIST!$A:$E,3,FALSE))</f>
        <v/>
      </c>
      <c r="F3642" s="23" t="str">
        <f>IF(D3642="","",VLOOKUP(D3642,MASTERLIST!$A:$E,4,FALSE))</f>
        <v/>
      </c>
      <c r="G3642" s="23" t="str">
        <f>IF(D3642="","",VLOOKUP(D3642,MASTERLIST!$A:$E,5,FALSE))</f>
        <v/>
      </c>
      <c r="H3642" s="23" t="str">
        <f>IF(D3642="","",VLOOKUP(D3642,MASTERLIST!$A:$E,2,FALSE))</f>
        <v/>
      </c>
      <c r="I3642" s="42"/>
      <c r="J3642" s="42"/>
      <c r="K3642" s="42"/>
      <c r="L3642" s="41" t="str">
        <f t="shared" si="546"/>
        <v/>
      </c>
      <c r="M3642" s="41" t="str">
        <f t="shared" si="547"/>
        <v/>
      </c>
      <c r="N3642" s="22" t="str">
        <f t="shared" si="544"/>
        <v xml:space="preserve"> </v>
      </c>
      <c r="O3642" s="22" t="str">
        <f t="shared" si="545"/>
        <v/>
      </c>
      <c r="Q3642" s="22" t="str">
        <f t="shared" si="543"/>
        <v>D2</v>
      </c>
    </row>
    <row r="3643" spans="1:17" x14ac:dyDescent="0.25">
      <c r="A3643" s="125" t="str">
        <f t="shared" si="548"/>
        <v/>
      </c>
      <c r="B3643" s="123" t="str">
        <f t="shared" si="549"/>
        <v/>
      </c>
      <c r="C3643" s="125" t="str">
        <f t="shared" si="550"/>
        <v/>
      </c>
      <c r="D3643" s="42"/>
      <c r="E3643" s="23" t="str">
        <f>IF(D3643="","",VLOOKUP(D3643,MASTERLIST!$A:$E,3,FALSE))</f>
        <v/>
      </c>
      <c r="F3643" s="23" t="str">
        <f>IF(D3643="","",VLOOKUP(D3643,MASTERLIST!$A:$E,4,FALSE))</f>
        <v/>
      </c>
      <c r="G3643" s="23" t="str">
        <f>IF(D3643="","",VLOOKUP(D3643,MASTERLIST!$A:$E,5,FALSE))</f>
        <v/>
      </c>
      <c r="H3643" s="23" t="str">
        <f>IF(D3643="","",VLOOKUP(D3643,MASTERLIST!$A:$E,2,FALSE))</f>
        <v/>
      </c>
      <c r="I3643" s="42"/>
      <c r="J3643" s="42"/>
      <c r="K3643" s="42"/>
      <c r="L3643" s="41" t="str">
        <f t="shared" si="546"/>
        <v/>
      </c>
      <c r="M3643" s="41" t="str">
        <f t="shared" si="547"/>
        <v/>
      </c>
      <c r="N3643" s="22" t="str">
        <f t="shared" si="544"/>
        <v xml:space="preserve"> </v>
      </c>
      <c r="O3643" s="22" t="str">
        <f t="shared" si="545"/>
        <v/>
      </c>
      <c r="Q3643" s="22" t="str">
        <f t="shared" si="543"/>
        <v>D2</v>
      </c>
    </row>
    <row r="3644" spans="1:17" x14ac:dyDescent="0.25">
      <c r="A3644" s="125" t="str">
        <f t="shared" si="548"/>
        <v/>
      </c>
      <c r="B3644" s="123" t="str">
        <f t="shared" si="549"/>
        <v/>
      </c>
      <c r="C3644" s="125" t="str">
        <f t="shared" si="550"/>
        <v/>
      </c>
      <c r="D3644" s="42"/>
      <c r="E3644" s="23" t="str">
        <f>IF(D3644="","",VLOOKUP(D3644,MASTERLIST!$A:$E,3,FALSE))</f>
        <v/>
      </c>
      <c r="F3644" s="23" t="str">
        <f>IF(D3644="","",VLOOKUP(D3644,MASTERLIST!$A:$E,4,FALSE))</f>
        <v/>
      </c>
      <c r="G3644" s="23" t="str">
        <f>IF(D3644="","",VLOOKUP(D3644,MASTERLIST!$A:$E,5,FALSE))</f>
        <v/>
      </c>
      <c r="H3644" s="23" t="str">
        <f>IF(D3644="","",VLOOKUP(D3644,MASTERLIST!$A:$E,2,FALSE))</f>
        <v/>
      </c>
      <c r="I3644" s="42"/>
      <c r="J3644" s="42"/>
      <c r="K3644" s="42"/>
      <c r="L3644" s="41" t="str">
        <f t="shared" si="546"/>
        <v/>
      </c>
      <c r="M3644" s="41" t="str">
        <f t="shared" si="547"/>
        <v/>
      </c>
      <c r="N3644" s="22" t="str">
        <f t="shared" si="544"/>
        <v xml:space="preserve"> </v>
      </c>
      <c r="O3644" s="22" t="str">
        <f t="shared" si="545"/>
        <v/>
      </c>
      <c r="Q3644" s="22" t="str">
        <f t="shared" si="543"/>
        <v>D2</v>
      </c>
    </row>
    <row r="3645" spans="1:17" x14ac:dyDescent="0.25">
      <c r="A3645" s="125" t="str">
        <f t="shared" si="548"/>
        <v/>
      </c>
      <c r="B3645" s="123" t="str">
        <f t="shared" si="549"/>
        <v/>
      </c>
      <c r="C3645" s="125" t="str">
        <f t="shared" si="550"/>
        <v/>
      </c>
      <c r="D3645" s="42"/>
      <c r="E3645" s="23" t="str">
        <f>IF(D3645="","",VLOOKUP(D3645,MASTERLIST!$A:$E,3,FALSE))</f>
        <v/>
      </c>
      <c r="F3645" s="23" t="str">
        <f>IF(D3645="","",VLOOKUP(D3645,MASTERLIST!$A:$E,4,FALSE))</f>
        <v/>
      </c>
      <c r="G3645" s="23" t="str">
        <f>IF(D3645="","",VLOOKUP(D3645,MASTERLIST!$A:$E,5,FALSE))</f>
        <v/>
      </c>
      <c r="H3645" s="23" t="str">
        <f>IF(D3645="","",VLOOKUP(D3645,MASTERLIST!$A:$E,2,FALSE))</f>
        <v/>
      </c>
      <c r="I3645" s="42"/>
      <c r="J3645" s="42"/>
      <c r="K3645" s="42"/>
      <c r="L3645" s="41" t="str">
        <f t="shared" si="546"/>
        <v/>
      </c>
      <c r="M3645" s="41" t="str">
        <f t="shared" si="547"/>
        <v/>
      </c>
      <c r="N3645" s="22" t="str">
        <f t="shared" si="544"/>
        <v xml:space="preserve"> </v>
      </c>
      <c r="O3645" s="22" t="str">
        <f t="shared" si="545"/>
        <v/>
      </c>
      <c r="Q3645" s="22" t="str">
        <f t="shared" si="543"/>
        <v>D2</v>
      </c>
    </row>
    <row r="3646" spans="1:17" x14ac:dyDescent="0.25">
      <c r="A3646" s="125" t="str">
        <f t="shared" si="548"/>
        <v/>
      </c>
      <c r="B3646" s="123" t="str">
        <f t="shared" si="549"/>
        <v/>
      </c>
      <c r="C3646" s="125" t="str">
        <f t="shared" si="550"/>
        <v/>
      </c>
      <c r="D3646" s="42"/>
      <c r="E3646" s="23" t="str">
        <f>IF(D3646="","",VLOOKUP(D3646,MASTERLIST!$A:$E,3,FALSE))</f>
        <v/>
      </c>
      <c r="F3646" s="23" t="str">
        <f>IF(D3646="","",VLOOKUP(D3646,MASTERLIST!$A:$E,4,FALSE))</f>
        <v/>
      </c>
      <c r="G3646" s="23" t="str">
        <f>IF(D3646="","",VLOOKUP(D3646,MASTERLIST!$A:$E,5,FALSE))</f>
        <v/>
      </c>
      <c r="H3646" s="23" t="str">
        <f>IF(D3646="","",VLOOKUP(D3646,MASTERLIST!$A:$E,2,FALSE))</f>
        <v/>
      </c>
      <c r="I3646" s="42"/>
      <c r="J3646" s="42"/>
      <c r="K3646" s="42"/>
      <c r="L3646" s="41" t="str">
        <f t="shared" si="546"/>
        <v/>
      </c>
      <c r="M3646" s="41" t="str">
        <f t="shared" si="547"/>
        <v/>
      </c>
      <c r="N3646" s="22" t="str">
        <f t="shared" si="544"/>
        <v xml:space="preserve"> </v>
      </c>
      <c r="O3646" s="22" t="str">
        <f t="shared" si="545"/>
        <v/>
      </c>
      <c r="Q3646" s="22" t="str">
        <f t="shared" si="543"/>
        <v>D2</v>
      </c>
    </row>
    <row r="3647" spans="1:17" x14ac:dyDescent="0.25">
      <c r="A3647" s="125" t="str">
        <f t="shared" si="548"/>
        <v/>
      </c>
      <c r="B3647" s="123" t="str">
        <f t="shared" si="549"/>
        <v/>
      </c>
      <c r="C3647" s="125" t="str">
        <f t="shared" si="550"/>
        <v/>
      </c>
      <c r="D3647" s="42"/>
      <c r="E3647" s="23" t="str">
        <f>IF(D3647="","",VLOOKUP(D3647,MASTERLIST!$A:$E,3,FALSE))</f>
        <v/>
      </c>
      <c r="F3647" s="23" t="str">
        <f>IF(D3647="","",VLOOKUP(D3647,MASTERLIST!$A:$E,4,FALSE))</f>
        <v/>
      </c>
      <c r="G3647" s="23" t="str">
        <f>IF(D3647="","",VLOOKUP(D3647,MASTERLIST!$A:$E,5,FALSE))</f>
        <v/>
      </c>
      <c r="H3647" s="23" t="str">
        <f>IF(D3647="","",VLOOKUP(D3647,MASTERLIST!$A:$E,2,FALSE))</f>
        <v/>
      </c>
      <c r="I3647" s="42"/>
      <c r="J3647" s="42"/>
      <c r="K3647" s="42"/>
      <c r="L3647" s="41" t="str">
        <f t="shared" si="546"/>
        <v/>
      </c>
      <c r="M3647" s="41" t="str">
        <f t="shared" si="547"/>
        <v/>
      </c>
      <c r="N3647" s="22" t="str">
        <f t="shared" si="544"/>
        <v xml:space="preserve"> </v>
      </c>
      <c r="O3647" s="22" t="str">
        <f t="shared" si="545"/>
        <v/>
      </c>
      <c r="Q3647" s="22" t="str">
        <f t="shared" si="543"/>
        <v>D2</v>
      </c>
    </row>
    <row r="3648" spans="1:17" x14ac:dyDescent="0.25">
      <c r="A3648" s="125" t="str">
        <f t="shared" si="548"/>
        <v/>
      </c>
      <c r="B3648" s="123" t="str">
        <f t="shared" si="549"/>
        <v/>
      </c>
      <c r="C3648" s="125" t="str">
        <f t="shared" si="550"/>
        <v/>
      </c>
      <c r="D3648" s="42"/>
      <c r="E3648" s="23" t="str">
        <f>IF(D3648="","",VLOOKUP(D3648,MASTERLIST!$A:$E,3,FALSE))</f>
        <v/>
      </c>
      <c r="F3648" s="23" t="str">
        <f>IF(D3648="","",VLOOKUP(D3648,MASTERLIST!$A:$E,4,FALSE))</f>
        <v/>
      </c>
      <c r="G3648" s="23" t="str">
        <f>IF(D3648="","",VLOOKUP(D3648,MASTERLIST!$A:$E,5,FALSE))</f>
        <v/>
      </c>
      <c r="H3648" s="23" t="str">
        <f>IF(D3648="","",VLOOKUP(D3648,MASTERLIST!$A:$E,2,FALSE))</f>
        <v/>
      </c>
      <c r="I3648" s="42"/>
      <c r="J3648" s="42"/>
      <c r="K3648" s="42"/>
      <c r="L3648" s="41" t="str">
        <f t="shared" si="546"/>
        <v/>
      </c>
      <c r="M3648" s="41" t="str">
        <f t="shared" si="547"/>
        <v/>
      </c>
      <c r="N3648" s="22" t="str">
        <f t="shared" si="544"/>
        <v xml:space="preserve"> </v>
      </c>
      <c r="O3648" s="22" t="str">
        <f t="shared" si="545"/>
        <v/>
      </c>
      <c r="Q3648" s="22" t="str">
        <f t="shared" si="543"/>
        <v>D2</v>
      </c>
    </row>
    <row r="3649" spans="1:17" x14ac:dyDescent="0.25">
      <c r="A3649" s="125" t="str">
        <f t="shared" si="548"/>
        <v/>
      </c>
      <c r="B3649" s="123" t="str">
        <f t="shared" si="549"/>
        <v/>
      </c>
      <c r="C3649" s="125" t="str">
        <f t="shared" si="550"/>
        <v/>
      </c>
      <c r="D3649" s="42"/>
      <c r="E3649" s="23" t="str">
        <f>IF(D3649="","",VLOOKUP(D3649,MASTERLIST!$A:$E,3,FALSE))</f>
        <v/>
      </c>
      <c r="F3649" s="23" t="str">
        <f>IF(D3649="","",VLOOKUP(D3649,MASTERLIST!$A:$E,4,FALSE))</f>
        <v/>
      </c>
      <c r="G3649" s="23" t="str">
        <f>IF(D3649="","",VLOOKUP(D3649,MASTERLIST!$A:$E,5,FALSE))</f>
        <v/>
      </c>
      <c r="H3649" s="23" t="str">
        <f>IF(D3649="","",VLOOKUP(D3649,MASTERLIST!$A:$E,2,FALSE))</f>
        <v/>
      </c>
      <c r="I3649" s="42"/>
      <c r="J3649" s="42"/>
      <c r="K3649" s="42"/>
      <c r="L3649" s="41" t="str">
        <f t="shared" si="546"/>
        <v/>
      </c>
      <c r="M3649" s="41" t="str">
        <f t="shared" si="547"/>
        <v/>
      </c>
      <c r="N3649" s="22" t="str">
        <f t="shared" si="544"/>
        <v xml:space="preserve"> </v>
      </c>
      <c r="O3649" s="22" t="str">
        <f t="shared" si="545"/>
        <v/>
      </c>
      <c r="Q3649" s="22" t="str">
        <f t="shared" si="543"/>
        <v>D2</v>
      </c>
    </row>
    <row r="3650" spans="1:17" x14ac:dyDescent="0.25">
      <c r="A3650" s="125" t="str">
        <f t="shared" si="548"/>
        <v/>
      </c>
      <c r="B3650" s="123" t="str">
        <f t="shared" si="549"/>
        <v/>
      </c>
      <c r="C3650" s="125" t="str">
        <f t="shared" si="550"/>
        <v/>
      </c>
      <c r="D3650" s="42"/>
      <c r="E3650" s="23" t="str">
        <f>IF(D3650="","",VLOOKUP(D3650,MASTERLIST!$A:$E,3,FALSE))</f>
        <v/>
      </c>
      <c r="F3650" s="23" t="str">
        <f>IF(D3650="","",VLOOKUP(D3650,MASTERLIST!$A:$E,4,FALSE))</f>
        <v/>
      </c>
      <c r="G3650" s="23" t="str">
        <f>IF(D3650="","",VLOOKUP(D3650,MASTERLIST!$A:$E,5,FALSE))</f>
        <v/>
      </c>
      <c r="H3650" s="23" t="str">
        <f>IF(D3650="","",VLOOKUP(D3650,MASTERLIST!$A:$E,2,FALSE))</f>
        <v/>
      </c>
      <c r="I3650" s="42"/>
      <c r="J3650" s="42"/>
      <c r="K3650" s="42"/>
      <c r="L3650" s="41" t="str">
        <f t="shared" si="546"/>
        <v/>
      </c>
      <c r="M3650" s="41" t="str">
        <f t="shared" si="547"/>
        <v/>
      </c>
      <c r="N3650" s="22" t="str">
        <f t="shared" si="544"/>
        <v xml:space="preserve"> </v>
      </c>
      <c r="O3650" s="22" t="str">
        <f t="shared" si="545"/>
        <v/>
      </c>
      <c r="Q3650" s="22" t="str">
        <f t="shared" si="543"/>
        <v>D2</v>
      </c>
    </row>
    <row r="3651" spans="1:17" x14ac:dyDescent="0.25">
      <c r="A3651" s="125" t="str">
        <f t="shared" si="548"/>
        <v/>
      </c>
      <c r="B3651" s="123" t="str">
        <f t="shared" si="549"/>
        <v/>
      </c>
      <c r="C3651" s="125" t="str">
        <f t="shared" si="550"/>
        <v/>
      </c>
      <c r="D3651" s="42"/>
      <c r="E3651" s="23" t="str">
        <f>IF(D3651="","",VLOOKUP(D3651,MASTERLIST!$A:$E,3,FALSE))</f>
        <v/>
      </c>
      <c r="F3651" s="23" t="str">
        <f>IF(D3651="","",VLOOKUP(D3651,MASTERLIST!$A:$E,4,FALSE))</f>
        <v/>
      </c>
      <c r="G3651" s="23" t="str">
        <f>IF(D3651="","",VLOOKUP(D3651,MASTERLIST!$A:$E,5,FALSE))</f>
        <v/>
      </c>
      <c r="H3651" s="23" t="str">
        <f>IF(D3651="","",VLOOKUP(D3651,MASTERLIST!$A:$E,2,FALSE))</f>
        <v/>
      </c>
      <c r="I3651" s="42"/>
      <c r="J3651" s="42"/>
      <c r="K3651" s="42"/>
      <c r="L3651" s="41" t="str">
        <f t="shared" si="546"/>
        <v/>
      </c>
      <c r="M3651" s="41" t="str">
        <f t="shared" si="547"/>
        <v/>
      </c>
      <c r="N3651" s="22" t="str">
        <f t="shared" si="544"/>
        <v xml:space="preserve"> </v>
      </c>
      <c r="O3651" s="22" t="str">
        <f t="shared" si="545"/>
        <v/>
      </c>
      <c r="Q3651" s="22" t="str">
        <f t="shared" ref="Q3651:Q3714" si="551">IF(A3651="","D2",RIGHT(A3651,2))</f>
        <v>D2</v>
      </c>
    </row>
    <row r="3652" spans="1:17" x14ac:dyDescent="0.25">
      <c r="A3652" s="125" t="str">
        <f t="shared" si="548"/>
        <v/>
      </c>
      <c r="B3652" s="123" t="str">
        <f t="shared" si="549"/>
        <v/>
      </c>
      <c r="C3652" s="125" t="str">
        <f t="shared" si="550"/>
        <v/>
      </c>
      <c r="D3652" s="42"/>
      <c r="E3652" s="23" t="str">
        <f>IF(D3652="","",VLOOKUP(D3652,MASTERLIST!$A:$E,3,FALSE))</f>
        <v/>
      </c>
      <c r="F3652" s="23" t="str">
        <f>IF(D3652="","",VLOOKUP(D3652,MASTERLIST!$A:$E,4,FALSE))</f>
        <v/>
      </c>
      <c r="G3652" s="23" t="str">
        <f>IF(D3652="","",VLOOKUP(D3652,MASTERLIST!$A:$E,5,FALSE))</f>
        <v/>
      </c>
      <c r="H3652" s="23" t="str">
        <f>IF(D3652="","",VLOOKUP(D3652,MASTERLIST!$A:$E,2,FALSE))</f>
        <v/>
      </c>
      <c r="I3652" s="42"/>
      <c r="J3652" s="42"/>
      <c r="K3652" s="42"/>
      <c r="L3652" s="41" t="str">
        <f t="shared" si="546"/>
        <v/>
      </c>
      <c r="M3652" s="41" t="str">
        <f t="shared" si="547"/>
        <v/>
      </c>
      <c r="N3652" s="22" t="str">
        <f t="shared" si="544"/>
        <v xml:space="preserve"> </v>
      </c>
      <c r="O3652" s="22" t="str">
        <f t="shared" si="545"/>
        <v/>
      </c>
      <c r="Q3652" s="22" t="str">
        <f t="shared" si="551"/>
        <v>D2</v>
      </c>
    </row>
    <row r="3653" spans="1:17" x14ac:dyDescent="0.25">
      <c r="A3653" s="125" t="str">
        <f t="shared" si="548"/>
        <v/>
      </c>
      <c r="B3653" s="123" t="str">
        <f t="shared" si="549"/>
        <v/>
      </c>
      <c r="C3653" s="125" t="str">
        <f t="shared" si="550"/>
        <v/>
      </c>
      <c r="D3653" s="42"/>
      <c r="E3653" s="23" t="str">
        <f>IF(D3653="","",VLOOKUP(D3653,MASTERLIST!$A:$E,3,FALSE))</f>
        <v/>
      </c>
      <c r="F3653" s="23" t="str">
        <f>IF(D3653="","",VLOOKUP(D3653,MASTERLIST!$A:$E,4,FALSE))</f>
        <v/>
      </c>
      <c r="G3653" s="23" t="str">
        <f>IF(D3653="","",VLOOKUP(D3653,MASTERLIST!$A:$E,5,FALSE))</f>
        <v/>
      </c>
      <c r="H3653" s="23" t="str">
        <f>IF(D3653="","",VLOOKUP(D3653,MASTERLIST!$A:$E,2,FALSE))</f>
        <v/>
      </c>
      <c r="I3653" s="42"/>
      <c r="J3653" s="42"/>
      <c r="K3653" s="42"/>
      <c r="L3653" s="41" t="str">
        <f t="shared" si="546"/>
        <v/>
      </c>
      <c r="M3653" s="41" t="str">
        <f t="shared" si="547"/>
        <v/>
      </c>
      <c r="N3653" s="22" t="str">
        <f t="shared" si="544"/>
        <v xml:space="preserve"> </v>
      </c>
      <c r="O3653" s="22" t="str">
        <f t="shared" si="545"/>
        <v/>
      </c>
      <c r="Q3653" s="22" t="str">
        <f t="shared" si="551"/>
        <v>D2</v>
      </c>
    </row>
    <row r="3654" spans="1:17" x14ac:dyDescent="0.25">
      <c r="A3654" s="125" t="str">
        <f t="shared" si="548"/>
        <v/>
      </c>
      <c r="B3654" s="123" t="str">
        <f t="shared" si="549"/>
        <v/>
      </c>
      <c r="C3654" s="125" t="str">
        <f t="shared" si="550"/>
        <v/>
      </c>
      <c r="D3654" s="42"/>
      <c r="E3654" s="23" t="str">
        <f>IF(D3654="","",VLOOKUP(D3654,MASTERLIST!$A:$E,3,FALSE))</f>
        <v/>
      </c>
      <c r="F3654" s="23" t="str">
        <f>IF(D3654="","",VLOOKUP(D3654,MASTERLIST!$A:$E,4,FALSE))</f>
        <v/>
      </c>
      <c r="G3654" s="23" t="str">
        <f>IF(D3654="","",VLOOKUP(D3654,MASTERLIST!$A:$E,5,FALSE))</f>
        <v/>
      </c>
      <c r="H3654" s="23" t="str">
        <f>IF(D3654="","",VLOOKUP(D3654,MASTERLIST!$A:$E,2,FALSE))</f>
        <v/>
      </c>
      <c r="I3654" s="42"/>
      <c r="J3654" s="42"/>
      <c r="K3654" s="42"/>
      <c r="L3654" s="41" t="str">
        <f t="shared" si="546"/>
        <v/>
      </c>
      <c r="M3654" s="41" t="str">
        <f t="shared" si="547"/>
        <v/>
      </c>
      <c r="N3654" s="22" t="str">
        <f t="shared" si="544"/>
        <v xml:space="preserve"> </v>
      </c>
      <c r="O3654" s="22" t="str">
        <f t="shared" si="545"/>
        <v/>
      </c>
      <c r="Q3654" s="22" t="str">
        <f t="shared" si="551"/>
        <v>D2</v>
      </c>
    </row>
    <row r="3655" spans="1:17" x14ac:dyDescent="0.25">
      <c r="A3655" s="125" t="str">
        <f t="shared" si="548"/>
        <v/>
      </c>
      <c r="B3655" s="123" t="str">
        <f t="shared" si="549"/>
        <v/>
      </c>
      <c r="C3655" s="125" t="str">
        <f t="shared" si="550"/>
        <v/>
      </c>
      <c r="D3655" s="42"/>
      <c r="E3655" s="23" t="str">
        <f>IF(D3655="","",VLOOKUP(D3655,MASTERLIST!$A:$E,3,FALSE))</f>
        <v/>
      </c>
      <c r="F3655" s="23" t="str">
        <f>IF(D3655="","",VLOOKUP(D3655,MASTERLIST!$A:$E,4,FALSE))</f>
        <v/>
      </c>
      <c r="G3655" s="23" t="str">
        <f>IF(D3655="","",VLOOKUP(D3655,MASTERLIST!$A:$E,5,FALSE))</f>
        <v/>
      </c>
      <c r="H3655" s="23" t="str">
        <f>IF(D3655="","",VLOOKUP(D3655,MASTERLIST!$A:$E,2,FALSE))</f>
        <v/>
      </c>
      <c r="I3655" s="42"/>
      <c r="J3655" s="42"/>
      <c r="K3655" s="42"/>
      <c r="L3655" s="41" t="str">
        <f t="shared" si="546"/>
        <v/>
      </c>
      <c r="M3655" s="41" t="str">
        <f t="shared" si="547"/>
        <v/>
      </c>
      <c r="N3655" s="22" t="str">
        <f t="shared" si="544"/>
        <v xml:space="preserve"> </v>
      </c>
      <c r="O3655" s="22" t="str">
        <f t="shared" si="545"/>
        <v/>
      </c>
      <c r="Q3655" s="22" t="str">
        <f t="shared" si="551"/>
        <v>D2</v>
      </c>
    </row>
    <row r="3656" spans="1:17" x14ac:dyDescent="0.25">
      <c r="A3656" s="125" t="str">
        <f t="shared" si="548"/>
        <v/>
      </c>
      <c r="B3656" s="123" t="str">
        <f t="shared" si="549"/>
        <v/>
      </c>
      <c r="C3656" s="125" t="str">
        <f t="shared" si="550"/>
        <v/>
      </c>
      <c r="D3656" s="42"/>
      <c r="E3656" s="23" t="str">
        <f>IF(D3656="","",VLOOKUP(D3656,MASTERLIST!$A:$E,3,FALSE))</f>
        <v/>
      </c>
      <c r="F3656" s="23" t="str">
        <f>IF(D3656="","",VLOOKUP(D3656,MASTERLIST!$A:$E,4,FALSE))</f>
        <v/>
      </c>
      <c r="G3656" s="23" t="str">
        <f>IF(D3656="","",VLOOKUP(D3656,MASTERLIST!$A:$E,5,FALSE))</f>
        <v/>
      </c>
      <c r="H3656" s="23" t="str">
        <f>IF(D3656="","",VLOOKUP(D3656,MASTERLIST!$A:$E,2,FALSE))</f>
        <v/>
      </c>
      <c r="I3656" s="42"/>
      <c r="J3656" s="42"/>
      <c r="K3656" s="42"/>
      <c r="L3656" s="41" t="str">
        <f t="shared" si="546"/>
        <v/>
      </c>
      <c r="M3656" s="41" t="str">
        <f t="shared" si="547"/>
        <v/>
      </c>
      <c r="N3656" s="22" t="str">
        <f t="shared" si="544"/>
        <v xml:space="preserve"> </v>
      </c>
      <c r="O3656" s="22" t="str">
        <f t="shared" si="545"/>
        <v/>
      </c>
      <c r="Q3656" s="22" t="str">
        <f t="shared" si="551"/>
        <v>D2</v>
      </c>
    </row>
    <row r="3657" spans="1:17" x14ac:dyDescent="0.25">
      <c r="A3657" s="125" t="str">
        <f t="shared" si="548"/>
        <v/>
      </c>
      <c r="B3657" s="123" t="str">
        <f t="shared" si="549"/>
        <v/>
      </c>
      <c r="C3657" s="125" t="str">
        <f t="shared" si="550"/>
        <v/>
      </c>
      <c r="D3657" s="42"/>
      <c r="E3657" s="23" t="str">
        <f>IF(D3657="","",VLOOKUP(D3657,MASTERLIST!$A:$E,3,FALSE))</f>
        <v/>
      </c>
      <c r="F3657" s="23" t="str">
        <f>IF(D3657="","",VLOOKUP(D3657,MASTERLIST!$A:$E,4,FALSE))</f>
        <v/>
      </c>
      <c r="G3657" s="23" t="str">
        <f>IF(D3657="","",VLOOKUP(D3657,MASTERLIST!$A:$E,5,FALSE))</f>
        <v/>
      </c>
      <c r="H3657" s="23" t="str">
        <f>IF(D3657="","",VLOOKUP(D3657,MASTERLIST!$A:$E,2,FALSE))</f>
        <v/>
      </c>
      <c r="I3657" s="42"/>
      <c r="J3657" s="42"/>
      <c r="K3657" s="42"/>
      <c r="L3657" s="41" t="str">
        <f t="shared" si="546"/>
        <v/>
      </c>
      <c r="M3657" s="41" t="str">
        <f t="shared" si="547"/>
        <v/>
      </c>
      <c r="N3657" s="22" t="str">
        <f t="shared" si="544"/>
        <v xml:space="preserve"> </v>
      </c>
      <c r="O3657" s="22" t="str">
        <f t="shared" si="545"/>
        <v/>
      </c>
      <c r="Q3657" s="22" t="str">
        <f t="shared" si="551"/>
        <v>D2</v>
      </c>
    </row>
    <row r="3658" spans="1:17" x14ac:dyDescent="0.25">
      <c r="A3658" s="125" t="str">
        <f t="shared" si="548"/>
        <v/>
      </c>
      <c r="B3658" s="123" t="str">
        <f t="shared" si="549"/>
        <v/>
      </c>
      <c r="C3658" s="125" t="str">
        <f t="shared" si="550"/>
        <v/>
      </c>
      <c r="D3658" s="42"/>
      <c r="E3658" s="23" t="str">
        <f>IF(D3658="","",VLOOKUP(D3658,MASTERLIST!$A:$E,3,FALSE))</f>
        <v/>
      </c>
      <c r="F3658" s="23" t="str">
        <f>IF(D3658="","",VLOOKUP(D3658,MASTERLIST!$A:$E,4,FALSE))</f>
        <v/>
      </c>
      <c r="G3658" s="23" t="str">
        <f>IF(D3658="","",VLOOKUP(D3658,MASTERLIST!$A:$E,5,FALSE))</f>
        <v/>
      </c>
      <c r="H3658" s="23" t="str">
        <f>IF(D3658="","",VLOOKUP(D3658,MASTERLIST!$A:$E,2,FALSE))</f>
        <v/>
      </c>
      <c r="I3658" s="42"/>
      <c r="J3658" s="42"/>
      <c r="K3658" s="42"/>
      <c r="L3658" s="41" t="str">
        <f t="shared" si="546"/>
        <v/>
      </c>
      <c r="M3658" s="41" t="str">
        <f t="shared" si="547"/>
        <v/>
      </c>
      <c r="N3658" s="22" t="str">
        <f t="shared" si="544"/>
        <v xml:space="preserve"> </v>
      </c>
      <c r="O3658" s="22" t="str">
        <f t="shared" si="545"/>
        <v/>
      </c>
      <c r="Q3658" s="22" t="str">
        <f t="shared" si="551"/>
        <v>D2</v>
      </c>
    </row>
    <row r="3659" spans="1:17" x14ac:dyDescent="0.25">
      <c r="A3659" s="125" t="str">
        <f t="shared" si="548"/>
        <v/>
      </c>
      <c r="B3659" s="123" t="str">
        <f t="shared" si="549"/>
        <v/>
      </c>
      <c r="C3659" s="125" t="str">
        <f t="shared" si="550"/>
        <v/>
      </c>
      <c r="D3659" s="42"/>
      <c r="E3659" s="23" t="str">
        <f>IF(D3659="","",VLOOKUP(D3659,MASTERLIST!$A:$E,3,FALSE))</f>
        <v/>
      </c>
      <c r="F3659" s="23" t="str">
        <f>IF(D3659="","",VLOOKUP(D3659,MASTERLIST!$A:$E,4,FALSE))</f>
        <v/>
      </c>
      <c r="G3659" s="23" t="str">
        <f>IF(D3659="","",VLOOKUP(D3659,MASTERLIST!$A:$E,5,FALSE))</f>
        <v/>
      </c>
      <c r="H3659" s="23" t="str">
        <f>IF(D3659="","",VLOOKUP(D3659,MASTERLIST!$A:$E,2,FALSE))</f>
        <v/>
      </c>
      <c r="I3659" s="42"/>
      <c r="J3659" s="42"/>
      <c r="K3659" s="42"/>
      <c r="L3659" s="41" t="str">
        <f t="shared" si="546"/>
        <v/>
      </c>
      <c r="M3659" s="41" t="str">
        <f t="shared" si="547"/>
        <v/>
      </c>
      <c r="N3659" s="22" t="str">
        <f t="shared" si="544"/>
        <v xml:space="preserve"> </v>
      </c>
      <c r="O3659" s="22" t="str">
        <f t="shared" si="545"/>
        <v/>
      </c>
      <c r="Q3659" s="22" t="str">
        <f t="shared" si="551"/>
        <v>D2</v>
      </c>
    </row>
    <row r="3660" spans="1:17" x14ac:dyDescent="0.25">
      <c r="A3660" s="125" t="str">
        <f t="shared" si="548"/>
        <v/>
      </c>
      <c r="B3660" s="123" t="str">
        <f t="shared" si="549"/>
        <v/>
      </c>
      <c r="C3660" s="125" t="str">
        <f t="shared" si="550"/>
        <v/>
      </c>
      <c r="D3660" s="42"/>
      <c r="E3660" s="23" t="str">
        <f>IF(D3660="","",VLOOKUP(D3660,MASTERLIST!$A:$E,3,FALSE))</f>
        <v/>
      </c>
      <c r="F3660" s="23" t="str">
        <f>IF(D3660="","",VLOOKUP(D3660,MASTERLIST!$A:$E,4,FALSE))</f>
        <v/>
      </c>
      <c r="G3660" s="23" t="str">
        <f>IF(D3660="","",VLOOKUP(D3660,MASTERLIST!$A:$E,5,FALSE))</f>
        <v/>
      </c>
      <c r="H3660" s="23" t="str">
        <f>IF(D3660="","",VLOOKUP(D3660,MASTERLIST!$A:$E,2,FALSE))</f>
        <v/>
      </c>
      <c r="I3660" s="42"/>
      <c r="J3660" s="42"/>
      <c r="K3660" s="42"/>
      <c r="L3660" s="41" t="str">
        <f t="shared" si="546"/>
        <v/>
      </c>
      <c r="M3660" s="41" t="str">
        <f t="shared" si="547"/>
        <v/>
      </c>
      <c r="N3660" s="22" t="str">
        <f t="shared" si="544"/>
        <v xml:space="preserve"> </v>
      </c>
      <c r="O3660" s="22" t="str">
        <f t="shared" si="545"/>
        <v/>
      </c>
      <c r="Q3660" s="22" t="str">
        <f t="shared" si="551"/>
        <v>D2</v>
      </c>
    </row>
    <row r="3661" spans="1:17" x14ac:dyDescent="0.25">
      <c r="A3661" s="125" t="str">
        <f t="shared" si="548"/>
        <v/>
      </c>
      <c r="B3661" s="123" t="str">
        <f t="shared" si="549"/>
        <v/>
      </c>
      <c r="C3661" s="125" t="str">
        <f t="shared" si="550"/>
        <v/>
      </c>
      <c r="D3661" s="42"/>
      <c r="E3661" s="23" t="str">
        <f>IF(D3661="","",VLOOKUP(D3661,MASTERLIST!$A:$E,3,FALSE))</f>
        <v/>
      </c>
      <c r="F3661" s="23" t="str">
        <f>IF(D3661="","",VLOOKUP(D3661,MASTERLIST!$A:$E,4,FALSE))</f>
        <v/>
      </c>
      <c r="G3661" s="23" t="str">
        <f>IF(D3661="","",VLOOKUP(D3661,MASTERLIST!$A:$E,5,FALSE))</f>
        <v/>
      </c>
      <c r="H3661" s="23" t="str">
        <f>IF(D3661="","",VLOOKUP(D3661,MASTERLIST!$A:$E,2,FALSE))</f>
        <v/>
      </c>
      <c r="I3661" s="42"/>
      <c r="J3661" s="42"/>
      <c r="K3661" s="42"/>
      <c r="L3661" s="41" t="str">
        <f t="shared" si="546"/>
        <v/>
      </c>
      <c r="M3661" s="41" t="str">
        <f t="shared" si="547"/>
        <v/>
      </c>
      <c r="N3661" s="22" t="str">
        <f t="shared" si="544"/>
        <v xml:space="preserve"> </v>
      </c>
      <c r="O3661" s="22" t="str">
        <f t="shared" si="545"/>
        <v/>
      </c>
      <c r="Q3661" s="22" t="str">
        <f t="shared" si="551"/>
        <v>D2</v>
      </c>
    </row>
    <row r="3662" spans="1:17" x14ac:dyDescent="0.25">
      <c r="A3662" s="125" t="str">
        <f t="shared" si="548"/>
        <v/>
      </c>
      <c r="B3662" s="123" t="str">
        <f t="shared" si="549"/>
        <v/>
      </c>
      <c r="C3662" s="125" t="str">
        <f t="shared" si="550"/>
        <v/>
      </c>
      <c r="D3662" s="42"/>
      <c r="E3662" s="23" t="str">
        <f>IF(D3662="","",VLOOKUP(D3662,MASTERLIST!$A:$E,3,FALSE))</f>
        <v/>
      </c>
      <c r="F3662" s="23" t="str">
        <f>IF(D3662="","",VLOOKUP(D3662,MASTERLIST!$A:$E,4,FALSE))</f>
        <v/>
      </c>
      <c r="G3662" s="23" t="str">
        <f>IF(D3662="","",VLOOKUP(D3662,MASTERLIST!$A:$E,5,FALSE))</f>
        <v/>
      </c>
      <c r="H3662" s="23" t="str">
        <f>IF(D3662="","",VLOOKUP(D3662,MASTERLIST!$A:$E,2,FALSE))</f>
        <v/>
      </c>
      <c r="I3662" s="42"/>
      <c r="J3662" s="42"/>
      <c r="K3662" s="42"/>
      <c r="L3662" s="41" t="str">
        <f t="shared" si="546"/>
        <v/>
      </c>
      <c r="M3662" s="41" t="str">
        <f t="shared" si="547"/>
        <v/>
      </c>
      <c r="N3662" s="22" t="str">
        <f t="shared" si="544"/>
        <v xml:space="preserve"> </v>
      </c>
      <c r="O3662" s="22" t="str">
        <f t="shared" si="545"/>
        <v/>
      </c>
      <c r="Q3662" s="22" t="str">
        <f t="shared" si="551"/>
        <v>D2</v>
      </c>
    </row>
    <row r="3663" spans="1:17" x14ac:dyDescent="0.25">
      <c r="A3663" s="125" t="str">
        <f t="shared" si="548"/>
        <v/>
      </c>
      <c r="B3663" s="123" t="str">
        <f t="shared" si="549"/>
        <v/>
      </c>
      <c r="C3663" s="125" t="str">
        <f t="shared" si="550"/>
        <v/>
      </c>
      <c r="D3663" s="42"/>
      <c r="E3663" s="23" t="str">
        <f>IF(D3663="","",VLOOKUP(D3663,MASTERLIST!$A:$E,3,FALSE))</f>
        <v/>
      </c>
      <c r="F3663" s="23" t="str">
        <f>IF(D3663="","",VLOOKUP(D3663,MASTERLIST!$A:$E,4,FALSE))</f>
        <v/>
      </c>
      <c r="G3663" s="23" t="str">
        <f>IF(D3663="","",VLOOKUP(D3663,MASTERLIST!$A:$E,5,FALSE))</f>
        <v/>
      </c>
      <c r="H3663" s="23" t="str">
        <f>IF(D3663="","",VLOOKUP(D3663,MASTERLIST!$A:$E,2,FALSE))</f>
        <v/>
      </c>
      <c r="I3663" s="42"/>
      <c r="J3663" s="42"/>
      <c r="K3663" s="42"/>
      <c r="L3663" s="41" t="str">
        <f t="shared" si="546"/>
        <v/>
      </c>
      <c r="M3663" s="41" t="str">
        <f t="shared" si="547"/>
        <v/>
      </c>
      <c r="N3663" s="22" t="str">
        <f t="shared" si="544"/>
        <v xml:space="preserve"> </v>
      </c>
      <c r="O3663" s="22" t="str">
        <f t="shared" si="545"/>
        <v/>
      </c>
      <c r="Q3663" s="22" t="str">
        <f t="shared" si="551"/>
        <v>D2</v>
      </c>
    </row>
    <row r="3664" spans="1:17" x14ac:dyDescent="0.25">
      <c r="A3664" s="125" t="str">
        <f t="shared" si="548"/>
        <v/>
      </c>
      <c r="B3664" s="123" t="str">
        <f t="shared" si="549"/>
        <v/>
      </c>
      <c r="C3664" s="125" t="str">
        <f t="shared" si="550"/>
        <v/>
      </c>
      <c r="D3664" s="42"/>
      <c r="E3664" s="23" t="str">
        <f>IF(D3664="","",VLOOKUP(D3664,MASTERLIST!$A:$E,3,FALSE))</f>
        <v/>
      </c>
      <c r="F3664" s="23" t="str">
        <f>IF(D3664="","",VLOOKUP(D3664,MASTERLIST!$A:$E,4,FALSE))</f>
        <v/>
      </c>
      <c r="G3664" s="23" t="str">
        <f>IF(D3664="","",VLOOKUP(D3664,MASTERLIST!$A:$E,5,FALSE))</f>
        <v/>
      </c>
      <c r="H3664" s="23" t="str">
        <f>IF(D3664="","",VLOOKUP(D3664,MASTERLIST!$A:$E,2,FALSE))</f>
        <v/>
      </c>
      <c r="I3664" s="42"/>
      <c r="J3664" s="42"/>
      <c r="K3664" s="42"/>
      <c r="L3664" s="41" t="str">
        <f t="shared" si="546"/>
        <v/>
      </c>
      <c r="M3664" s="41" t="str">
        <f t="shared" si="547"/>
        <v/>
      </c>
      <c r="N3664" s="22" t="str">
        <f t="shared" si="544"/>
        <v xml:space="preserve"> </v>
      </c>
      <c r="O3664" s="22" t="str">
        <f t="shared" si="545"/>
        <v/>
      </c>
      <c r="Q3664" s="22" t="str">
        <f t="shared" si="551"/>
        <v>D2</v>
      </c>
    </row>
    <row r="3665" spans="1:17" x14ac:dyDescent="0.25">
      <c r="A3665" s="125" t="str">
        <f t="shared" si="548"/>
        <v/>
      </c>
      <c r="B3665" s="123" t="str">
        <f t="shared" si="549"/>
        <v/>
      </c>
      <c r="C3665" s="125" t="str">
        <f t="shared" si="550"/>
        <v/>
      </c>
      <c r="D3665" s="42"/>
      <c r="E3665" s="23" t="str">
        <f>IF(D3665="","",VLOOKUP(D3665,MASTERLIST!$A:$E,3,FALSE))</f>
        <v/>
      </c>
      <c r="F3665" s="23" t="str">
        <f>IF(D3665="","",VLOOKUP(D3665,MASTERLIST!$A:$E,4,FALSE))</f>
        <v/>
      </c>
      <c r="G3665" s="23" t="str">
        <f>IF(D3665="","",VLOOKUP(D3665,MASTERLIST!$A:$E,5,FALSE))</f>
        <v/>
      </c>
      <c r="H3665" s="23" t="str">
        <f>IF(D3665="","",VLOOKUP(D3665,MASTERLIST!$A:$E,2,FALSE))</f>
        <v/>
      </c>
      <c r="I3665" s="42"/>
      <c r="J3665" s="42"/>
      <c r="K3665" s="42"/>
      <c r="L3665" s="41" t="str">
        <f t="shared" si="546"/>
        <v/>
      </c>
      <c r="M3665" s="41" t="str">
        <f t="shared" si="547"/>
        <v/>
      </c>
      <c r="N3665" s="22" t="str">
        <f t="shared" si="544"/>
        <v xml:space="preserve"> </v>
      </c>
      <c r="O3665" s="22" t="str">
        <f t="shared" si="545"/>
        <v/>
      </c>
      <c r="Q3665" s="22" t="str">
        <f t="shared" si="551"/>
        <v>D2</v>
      </c>
    </row>
    <row r="3666" spans="1:17" x14ac:dyDescent="0.25">
      <c r="A3666" s="125" t="str">
        <f t="shared" si="548"/>
        <v/>
      </c>
      <c r="B3666" s="123" t="str">
        <f t="shared" si="549"/>
        <v/>
      </c>
      <c r="C3666" s="125" t="str">
        <f t="shared" si="550"/>
        <v/>
      </c>
      <c r="D3666" s="42"/>
      <c r="E3666" s="23" t="str">
        <f>IF(D3666="","",VLOOKUP(D3666,MASTERLIST!$A:$E,3,FALSE))</f>
        <v/>
      </c>
      <c r="F3666" s="23" t="str">
        <f>IF(D3666="","",VLOOKUP(D3666,MASTERLIST!$A:$E,4,FALSE))</f>
        <v/>
      </c>
      <c r="G3666" s="23" t="str">
        <f>IF(D3666="","",VLOOKUP(D3666,MASTERLIST!$A:$E,5,FALSE))</f>
        <v/>
      </c>
      <c r="H3666" s="23" t="str">
        <f>IF(D3666="","",VLOOKUP(D3666,MASTERLIST!$A:$E,2,FALSE))</f>
        <v/>
      </c>
      <c r="I3666" s="42"/>
      <c r="J3666" s="42"/>
      <c r="K3666" s="42"/>
      <c r="L3666" s="41" t="str">
        <f t="shared" si="546"/>
        <v/>
      </c>
      <c r="M3666" s="41" t="str">
        <f t="shared" si="547"/>
        <v/>
      </c>
      <c r="N3666" s="22" t="str">
        <f t="shared" si="544"/>
        <v xml:space="preserve"> </v>
      </c>
      <c r="O3666" s="22" t="str">
        <f t="shared" si="545"/>
        <v/>
      </c>
      <c r="Q3666" s="22" t="str">
        <f t="shared" si="551"/>
        <v>D2</v>
      </c>
    </row>
    <row r="3667" spans="1:17" x14ac:dyDescent="0.25">
      <c r="A3667" s="125" t="str">
        <f t="shared" si="548"/>
        <v/>
      </c>
      <c r="B3667" s="123" t="str">
        <f t="shared" si="549"/>
        <v/>
      </c>
      <c r="C3667" s="125" t="str">
        <f t="shared" si="550"/>
        <v/>
      </c>
      <c r="D3667" s="42"/>
      <c r="E3667" s="23" t="str">
        <f>IF(D3667="","",VLOOKUP(D3667,MASTERLIST!$A:$E,3,FALSE))</f>
        <v/>
      </c>
      <c r="F3667" s="23" t="str">
        <f>IF(D3667="","",VLOOKUP(D3667,MASTERLIST!$A:$E,4,FALSE))</f>
        <v/>
      </c>
      <c r="G3667" s="23" t="str">
        <f>IF(D3667="","",VLOOKUP(D3667,MASTERLIST!$A:$E,5,FALSE))</f>
        <v/>
      </c>
      <c r="H3667" s="23" t="str">
        <f>IF(D3667="","",VLOOKUP(D3667,MASTERLIST!$A:$E,2,FALSE))</f>
        <v/>
      </c>
      <c r="I3667" s="42"/>
      <c r="J3667" s="42"/>
      <c r="K3667" s="42"/>
      <c r="L3667" s="41" t="str">
        <f t="shared" si="546"/>
        <v/>
      </c>
      <c r="M3667" s="41" t="str">
        <f t="shared" si="547"/>
        <v/>
      </c>
      <c r="N3667" s="22" t="str">
        <f t="shared" ref="N3667:N3730" si="552">CONCATENATE(E3667," ",F3667)</f>
        <v xml:space="preserve"> </v>
      </c>
      <c r="O3667" s="22" t="str">
        <f t="shared" ref="O3667:O3730" si="553">IFERROR(VLOOKUP(G3667,$R$2:$S$15,2,),"")</f>
        <v/>
      </c>
      <c r="Q3667" s="22" t="str">
        <f t="shared" si="551"/>
        <v>D2</v>
      </c>
    </row>
    <row r="3668" spans="1:17" x14ac:dyDescent="0.25">
      <c r="A3668" s="125" t="str">
        <f t="shared" si="548"/>
        <v/>
      </c>
      <c r="B3668" s="123" t="str">
        <f t="shared" si="549"/>
        <v/>
      </c>
      <c r="C3668" s="125" t="str">
        <f t="shared" si="550"/>
        <v/>
      </c>
      <c r="D3668" s="42"/>
      <c r="E3668" s="23" t="str">
        <f>IF(D3668="","",VLOOKUP(D3668,MASTERLIST!$A:$E,3,FALSE))</f>
        <v/>
      </c>
      <c r="F3668" s="23" t="str">
        <f>IF(D3668="","",VLOOKUP(D3668,MASTERLIST!$A:$E,4,FALSE))</f>
        <v/>
      </c>
      <c r="G3668" s="23" t="str">
        <f>IF(D3668="","",VLOOKUP(D3668,MASTERLIST!$A:$E,5,FALSE))</f>
        <v/>
      </c>
      <c r="H3668" s="23" t="str">
        <f>IF(D3668="","",VLOOKUP(D3668,MASTERLIST!$A:$E,2,FALSE))</f>
        <v/>
      </c>
      <c r="I3668" s="42"/>
      <c r="J3668" s="42"/>
      <c r="K3668" s="42"/>
      <c r="L3668" s="41" t="str">
        <f t="shared" si="546"/>
        <v/>
      </c>
      <c r="M3668" s="41" t="str">
        <f t="shared" si="547"/>
        <v/>
      </c>
      <c r="N3668" s="22" t="str">
        <f t="shared" si="552"/>
        <v xml:space="preserve"> </v>
      </c>
      <c r="O3668" s="22" t="str">
        <f t="shared" si="553"/>
        <v/>
      </c>
      <c r="Q3668" s="22" t="str">
        <f t="shared" si="551"/>
        <v>D2</v>
      </c>
    </row>
    <row r="3669" spans="1:17" x14ac:dyDescent="0.25">
      <c r="A3669" s="125" t="str">
        <f t="shared" si="548"/>
        <v/>
      </c>
      <c r="B3669" s="123" t="str">
        <f t="shared" si="549"/>
        <v/>
      </c>
      <c r="C3669" s="125" t="str">
        <f t="shared" si="550"/>
        <v/>
      </c>
      <c r="D3669" s="42"/>
      <c r="E3669" s="23" t="str">
        <f>IF(D3669="","",VLOOKUP(D3669,MASTERLIST!$A:$E,3,FALSE))</f>
        <v/>
      </c>
      <c r="F3669" s="23" t="str">
        <f>IF(D3669="","",VLOOKUP(D3669,MASTERLIST!$A:$E,4,FALSE))</f>
        <v/>
      </c>
      <c r="G3669" s="23" t="str">
        <f>IF(D3669="","",VLOOKUP(D3669,MASTERLIST!$A:$E,5,FALSE))</f>
        <v/>
      </c>
      <c r="H3669" s="23" t="str">
        <f>IF(D3669="","",VLOOKUP(D3669,MASTERLIST!$A:$E,2,FALSE))</f>
        <v/>
      </c>
      <c r="I3669" s="42"/>
      <c r="J3669" s="42"/>
      <c r="K3669" s="42"/>
      <c r="L3669" s="41" t="str">
        <f t="shared" si="546"/>
        <v/>
      </c>
      <c r="M3669" s="41" t="str">
        <f t="shared" si="547"/>
        <v/>
      </c>
      <c r="N3669" s="22" t="str">
        <f t="shared" si="552"/>
        <v xml:space="preserve"> </v>
      </c>
      <c r="O3669" s="22" t="str">
        <f t="shared" si="553"/>
        <v/>
      </c>
      <c r="Q3669" s="22" t="str">
        <f t="shared" si="551"/>
        <v>D2</v>
      </c>
    </row>
    <row r="3670" spans="1:17" x14ac:dyDescent="0.25">
      <c r="A3670" s="125" t="str">
        <f t="shared" si="548"/>
        <v/>
      </c>
      <c r="B3670" s="123" t="str">
        <f t="shared" si="549"/>
        <v/>
      </c>
      <c r="C3670" s="125" t="str">
        <f t="shared" si="550"/>
        <v/>
      </c>
      <c r="D3670" s="42"/>
      <c r="E3670" s="23" t="str">
        <f>IF(D3670="","",VLOOKUP(D3670,MASTERLIST!$A:$E,3,FALSE))</f>
        <v/>
      </c>
      <c r="F3670" s="23" t="str">
        <f>IF(D3670="","",VLOOKUP(D3670,MASTERLIST!$A:$E,4,FALSE))</f>
        <v/>
      </c>
      <c r="G3670" s="23" t="str">
        <f>IF(D3670="","",VLOOKUP(D3670,MASTERLIST!$A:$E,5,FALSE))</f>
        <v/>
      </c>
      <c r="H3670" s="23" t="str">
        <f>IF(D3670="","",VLOOKUP(D3670,MASTERLIST!$A:$E,2,FALSE))</f>
        <v/>
      </c>
      <c r="I3670" s="42"/>
      <c r="J3670" s="42"/>
      <c r="K3670" s="42"/>
      <c r="L3670" s="41" t="str">
        <f t="shared" si="546"/>
        <v/>
      </c>
      <c r="M3670" s="41" t="str">
        <f t="shared" si="547"/>
        <v/>
      </c>
      <c r="N3670" s="22" t="str">
        <f t="shared" si="552"/>
        <v xml:space="preserve"> </v>
      </c>
      <c r="O3670" s="22" t="str">
        <f t="shared" si="553"/>
        <v/>
      </c>
      <c r="Q3670" s="22" t="str">
        <f t="shared" si="551"/>
        <v>D2</v>
      </c>
    </row>
    <row r="3671" spans="1:17" x14ac:dyDescent="0.25">
      <c r="A3671" s="125" t="str">
        <f t="shared" si="548"/>
        <v/>
      </c>
      <c r="B3671" s="123" t="str">
        <f t="shared" si="549"/>
        <v/>
      </c>
      <c r="C3671" s="125" t="str">
        <f t="shared" si="550"/>
        <v/>
      </c>
      <c r="D3671" s="42"/>
      <c r="E3671" s="23" t="str">
        <f>IF(D3671="","",VLOOKUP(D3671,MASTERLIST!$A:$E,3,FALSE))</f>
        <v/>
      </c>
      <c r="F3671" s="23" t="str">
        <f>IF(D3671="","",VLOOKUP(D3671,MASTERLIST!$A:$E,4,FALSE))</f>
        <v/>
      </c>
      <c r="G3671" s="23" t="str">
        <f>IF(D3671="","",VLOOKUP(D3671,MASTERLIST!$A:$E,5,FALSE))</f>
        <v/>
      </c>
      <c r="H3671" s="23" t="str">
        <f>IF(D3671="","",VLOOKUP(D3671,MASTERLIST!$A:$E,2,FALSE))</f>
        <v/>
      </c>
      <c r="I3671" s="42"/>
      <c r="J3671" s="42"/>
      <c r="K3671" s="42"/>
      <c r="L3671" s="41" t="str">
        <f t="shared" si="546"/>
        <v/>
      </c>
      <c r="M3671" s="41" t="str">
        <f t="shared" si="547"/>
        <v/>
      </c>
      <c r="N3671" s="22" t="str">
        <f t="shared" si="552"/>
        <v xml:space="preserve"> </v>
      </c>
      <c r="O3671" s="22" t="str">
        <f t="shared" si="553"/>
        <v/>
      </c>
      <c r="Q3671" s="22" t="str">
        <f t="shared" si="551"/>
        <v>D2</v>
      </c>
    </row>
    <row r="3672" spans="1:17" x14ac:dyDescent="0.25">
      <c r="A3672" s="125" t="str">
        <f t="shared" si="548"/>
        <v/>
      </c>
      <c r="B3672" s="123" t="str">
        <f t="shared" si="549"/>
        <v/>
      </c>
      <c r="C3672" s="125" t="str">
        <f t="shared" si="550"/>
        <v/>
      </c>
      <c r="D3672" s="42"/>
      <c r="E3672" s="23" t="str">
        <f>IF(D3672="","",VLOOKUP(D3672,MASTERLIST!$A:$E,3,FALSE))</f>
        <v/>
      </c>
      <c r="F3672" s="23" t="str">
        <f>IF(D3672="","",VLOOKUP(D3672,MASTERLIST!$A:$E,4,FALSE))</f>
        <v/>
      </c>
      <c r="G3672" s="23" t="str">
        <f>IF(D3672="","",VLOOKUP(D3672,MASTERLIST!$A:$E,5,FALSE))</f>
        <v/>
      </c>
      <c r="H3672" s="23" t="str">
        <f>IF(D3672="","",VLOOKUP(D3672,MASTERLIST!$A:$E,2,FALSE))</f>
        <v/>
      </c>
      <c r="I3672" s="42"/>
      <c r="J3672" s="42"/>
      <c r="K3672" s="42"/>
      <c r="L3672" s="41" t="str">
        <f t="shared" si="546"/>
        <v/>
      </c>
      <c r="M3672" s="41" t="str">
        <f t="shared" si="547"/>
        <v/>
      </c>
      <c r="N3672" s="22" t="str">
        <f t="shared" si="552"/>
        <v xml:space="preserve"> </v>
      </c>
      <c r="O3672" s="22" t="str">
        <f t="shared" si="553"/>
        <v/>
      </c>
      <c r="Q3672" s="22" t="str">
        <f t="shared" si="551"/>
        <v>D2</v>
      </c>
    </row>
    <row r="3673" spans="1:17" x14ac:dyDescent="0.25">
      <c r="A3673" s="125" t="str">
        <f t="shared" si="548"/>
        <v/>
      </c>
      <c r="B3673" s="123" t="str">
        <f t="shared" si="549"/>
        <v/>
      </c>
      <c r="C3673" s="125" t="str">
        <f t="shared" si="550"/>
        <v/>
      </c>
      <c r="D3673" s="42"/>
      <c r="E3673" s="23" t="str">
        <f>IF(D3673="","",VLOOKUP(D3673,MASTERLIST!$A:$E,3,FALSE))</f>
        <v/>
      </c>
      <c r="F3673" s="23" t="str">
        <f>IF(D3673="","",VLOOKUP(D3673,MASTERLIST!$A:$E,4,FALSE))</f>
        <v/>
      </c>
      <c r="G3673" s="23" t="str">
        <f>IF(D3673="","",VLOOKUP(D3673,MASTERLIST!$A:$E,5,FALSE))</f>
        <v/>
      </c>
      <c r="H3673" s="23" t="str">
        <f>IF(D3673="","",VLOOKUP(D3673,MASTERLIST!$A:$E,2,FALSE))</f>
        <v/>
      </c>
      <c r="I3673" s="42"/>
      <c r="J3673" s="42"/>
      <c r="K3673" s="42"/>
      <c r="L3673" s="41" t="str">
        <f t="shared" si="546"/>
        <v/>
      </c>
      <c r="M3673" s="41" t="str">
        <f t="shared" si="547"/>
        <v/>
      </c>
      <c r="N3673" s="22" t="str">
        <f t="shared" si="552"/>
        <v xml:space="preserve"> </v>
      </c>
      <c r="O3673" s="22" t="str">
        <f t="shared" si="553"/>
        <v/>
      </c>
      <c r="Q3673" s="22" t="str">
        <f t="shared" si="551"/>
        <v>D2</v>
      </c>
    </row>
    <row r="3674" spans="1:17" x14ac:dyDescent="0.25">
      <c r="A3674" s="125" t="str">
        <f t="shared" si="548"/>
        <v/>
      </c>
      <c r="B3674" s="123" t="str">
        <f t="shared" si="549"/>
        <v/>
      </c>
      <c r="C3674" s="125" t="str">
        <f t="shared" si="550"/>
        <v/>
      </c>
      <c r="D3674" s="42"/>
      <c r="E3674" s="23" t="str">
        <f>IF(D3674="","",VLOOKUP(D3674,MASTERLIST!$A:$E,3,FALSE))</f>
        <v/>
      </c>
      <c r="F3674" s="23" t="str">
        <f>IF(D3674="","",VLOOKUP(D3674,MASTERLIST!$A:$E,4,FALSE))</f>
        <v/>
      </c>
      <c r="G3674" s="23" t="str">
        <f>IF(D3674="","",VLOOKUP(D3674,MASTERLIST!$A:$E,5,FALSE))</f>
        <v/>
      </c>
      <c r="H3674" s="23" t="str">
        <f>IF(D3674="","",VLOOKUP(D3674,MASTERLIST!$A:$E,2,FALSE))</f>
        <v/>
      </c>
      <c r="I3674" s="42"/>
      <c r="J3674" s="42"/>
      <c r="K3674" s="42"/>
      <c r="L3674" s="41" t="str">
        <f t="shared" si="546"/>
        <v/>
      </c>
      <c r="M3674" s="41" t="str">
        <f t="shared" si="547"/>
        <v/>
      </c>
      <c r="N3674" s="22" t="str">
        <f t="shared" si="552"/>
        <v xml:space="preserve"> </v>
      </c>
      <c r="O3674" s="22" t="str">
        <f t="shared" si="553"/>
        <v/>
      </c>
      <c r="Q3674" s="22" t="str">
        <f t="shared" si="551"/>
        <v>D2</v>
      </c>
    </row>
    <row r="3675" spans="1:17" x14ac:dyDescent="0.25">
      <c r="A3675" s="125" t="str">
        <f t="shared" si="548"/>
        <v/>
      </c>
      <c r="B3675" s="123" t="str">
        <f t="shared" si="549"/>
        <v/>
      </c>
      <c r="C3675" s="125" t="str">
        <f t="shared" si="550"/>
        <v/>
      </c>
      <c r="D3675" s="42"/>
      <c r="E3675" s="23" t="str">
        <f>IF(D3675="","",VLOOKUP(D3675,MASTERLIST!$A:$E,3,FALSE))</f>
        <v/>
      </c>
      <c r="F3675" s="23" t="str">
        <f>IF(D3675="","",VLOOKUP(D3675,MASTERLIST!$A:$E,4,FALSE))</f>
        <v/>
      </c>
      <c r="G3675" s="23" t="str">
        <f>IF(D3675="","",VLOOKUP(D3675,MASTERLIST!$A:$E,5,FALSE))</f>
        <v/>
      </c>
      <c r="H3675" s="23" t="str">
        <f>IF(D3675="","",VLOOKUP(D3675,MASTERLIST!$A:$E,2,FALSE))</f>
        <v/>
      </c>
      <c r="I3675" s="42"/>
      <c r="J3675" s="42"/>
      <c r="K3675" s="42"/>
      <c r="L3675" s="41" t="str">
        <f t="shared" si="546"/>
        <v/>
      </c>
      <c r="M3675" s="41" t="str">
        <f t="shared" si="547"/>
        <v/>
      </c>
      <c r="N3675" s="22" t="str">
        <f t="shared" si="552"/>
        <v xml:space="preserve"> </v>
      </c>
      <c r="O3675" s="22" t="str">
        <f t="shared" si="553"/>
        <v/>
      </c>
      <c r="Q3675" s="22" t="str">
        <f t="shared" si="551"/>
        <v>D2</v>
      </c>
    </row>
    <row r="3676" spans="1:17" x14ac:dyDescent="0.25">
      <c r="A3676" s="125" t="str">
        <f t="shared" si="548"/>
        <v/>
      </c>
      <c r="B3676" s="123" t="str">
        <f t="shared" si="549"/>
        <v/>
      </c>
      <c r="C3676" s="125" t="str">
        <f t="shared" si="550"/>
        <v/>
      </c>
      <c r="D3676" s="42"/>
      <c r="E3676" s="23" t="str">
        <f>IF(D3676="","",VLOOKUP(D3676,MASTERLIST!$A:$E,3,FALSE))</f>
        <v/>
      </c>
      <c r="F3676" s="23" t="str">
        <f>IF(D3676="","",VLOOKUP(D3676,MASTERLIST!$A:$E,4,FALSE))</f>
        <v/>
      </c>
      <c r="G3676" s="23" t="str">
        <f>IF(D3676="","",VLOOKUP(D3676,MASTERLIST!$A:$E,5,FALSE))</f>
        <v/>
      </c>
      <c r="H3676" s="23" t="str">
        <f>IF(D3676="","",VLOOKUP(D3676,MASTERLIST!$A:$E,2,FALSE))</f>
        <v/>
      </c>
      <c r="I3676" s="42"/>
      <c r="J3676" s="42"/>
      <c r="K3676" s="42"/>
      <c r="L3676" s="41" t="str">
        <f t="shared" si="546"/>
        <v/>
      </c>
      <c r="M3676" s="41" t="str">
        <f t="shared" si="547"/>
        <v/>
      </c>
      <c r="N3676" s="22" t="str">
        <f t="shared" si="552"/>
        <v xml:space="preserve"> </v>
      </c>
      <c r="O3676" s="22" t="str">
        <f t="shared" si="553"/>
        <v/>
      </c>
      <c r="Q3676" s="22" t="str">
        <f t="shared" si="551"/>
        <v>D2</v>
      </c>
    </row>
    <row r="3677" spans="1:17" x14ac:dyDescent="0.25">
      <c r="A3677" s="125" t="str">
        <f t="shared" si="548"/>
        <v/>
      </c>
      <c r="B3677" s="123" t="str">
        <f t="shared" si="549"/>
        <v/>
      </c>
      <c r="C3677" s="125" t="str">
        <f t="shared" si="550"/>
        <v/>
      </c>
      <c r="D3677" s="42"/>
      <c r="E3677" s="23" t="str">
        <f>IF(D3677="","",VLOOKUP(D3677,MASTERLIST!$A:$E,3,FALSE))</f>
        <v/>
      </c>
      <c r="F3677" s="23" t="str">
        <f>IF(D3677="","",VLOOKUP(D3677,MASTERLIST!$A:$E,4,FALSE))</f>
        <v/>
      </c>
      <c r="G3677" s="23" t="str">
        <f>IF(D3677="","",VLOOKUP(D3677,MASTERLIST!$A:$E,5,FALSE))</f>
        <v/>
      </c>
      <c r="H3677" s="23" t="str">
        <f>IF(D3677="","",VLOOKUP(D3677,MASTERLIST!$A:$E,2,FALSE))</f>
        <v/>
      </c>
      <c r="I3677" s="42"/>
      <c r="J3677" s="42"/>
      <c r="K3677" s="42"/>
      <c r="L3677" s="41" t="str">
        <f t="shared" ref="L3677:L3740" si="554">IF(K3677="","",IF(I3677="",ROUND(HLOOKUP(J3677,kgList,K3677,FALSE),1),ROUND(HLOOKUP(I3677,kgList,K3677,FALSE),1)))</f>
        <v/>
      </c>
      <c r="M3677" s="41" t="str">
        <f t="shared" ref="M3677:M3740" si="555">IF(L3677="","",IF(COUNTA(I3677:J3677)&gt;1,"Edible or Inedible",IF(COUNTA(I3677)=1,L3677*1,IF(COUNTA(J3677)=1,L3677*1,"ERROR"))))</f>
        <v/>
      </c>
      <c r="N3677" s="22" t="str">
        <f t="shared" si="552"/>
        <v xml:space="preserve"> </v>
      </c>
      <c r="O3677" s="22" t="str">
        <f t="shared" si="553"/>
        <v/>
      </c>
      <c r="Q3677" s="22" t="str">
        <f t="shared" si="551"/>
        <v>D2</v>
      </c>
    </row>
    <row r="3678" spans="1:17" x14ac:dyDescent="0.25">
      <c r="A3678" s="125" t="str">
        <f t="shared" si="548"/>
        <v/>
      </c>
      <c r="B3678" s="123" t="str">
        <f t="shared" si="549"/>
        <v/>
      </c>
      <c r="C3678" s="125" t="str">
        <f t="shared" si="550"/>
        <v/>
      </c>
      <c r="D3678" s="42"/>
      <c r="E3678" s="23" t="str">
        <f>IF(D3678="","",VLOOKUP(D3678,MASTERLIST!$A:$E,3,FALSE))</f>
        <v/>
      </c>
      <c r="F3678" s="23" t="str">
        <f>IF(D3678="","",VLOOKUP(D3678,MASTERLIST!$A:$E,4,FALSE))</f>
        <v/>
      </c>
      <c r="G3678" s="23" t="str">
        <f>IF(D3678="","",VLOOKUP(D3678,MASTERLIST!$A:$E,5,FALSE))</f>
        <v/>
      </c>
      <c r="H3678" s="23" t="str">
        <f>IF(D3678="","",VLOOKUP(D3678,MASTERLIST!$A:$E,2,FALSE))</f>
        <v/>
      </c>
      <c r="I3678" s="42"/>
      <c r="J3678" s="42"/>
      <c r="K3678" s="42"/>
      <c r="L3678" s="41" t="str">
        <f t="shared" si="554"/>
        <v/>
      </c>
      <c r="M3678" s="41" t="str">
        <f t="shared" si="555"/>
        <v/>
      </c>
      <c r="N3678" s="22" t="str">
        <f t="shared" si="552"/>
        <v xml:space="preserve"> </v>
      </c>
      <c r="O3678" s="22" t="str">
        <f t="shared" si="553"/>
        <v/>
      </c>
      <c r="Q3678" s="22" t="str">
        <f t="shared" si="551"/>
        <v>D2</v>
      </c>
    </row>
    <row r="3679" spans="1:17" x14ac:dyDescent="0.25">
      <c r="A3679" s="125" t="str">
        <f t="shared" si="548"/>
        <v/>
      </c>
      <c r="B3679" s="123" t="str">
        <f t="shared" si="549"/>
        <v/>
      </c>
      <c r="C3679" s="125" t="str">
        <f t="shared" si="550"/>
        <v/>
      </c>
      <c r="D3679" s="42"/>
      <c r="E3679" s="23" t="str">
        <f>IF(D3679="","",VLOOKUP(D3679,MASTERLIST!$A:$E,3,FALSE))</f>
        <v/>
      </c>
      <c r="F3679" s="23" t="str">
        <f>IF(D3679="","",VLOOKUP(D3679,MASTERLIST!$A:$E,4,FALSE))</f>
        <v/>
      </c>
      <c r="G3679" s="23" t="str">
        <f>IF(D3679="","",VLOOKUP(D3679,MASTERLIST!$A:$E,5,FALSE))</f>
        <v/>
      </c>
      <c r="H3679" s="23" t="str">
        <f>IF(D3679="","",VLOOKUP(D3679,MASTERLIST!$A:$E,2,FALSE))</f>
        <v/>
      </c>
      <c r="I3679" s="42"/>
      <c r="J3679" s="42"/>
      <c r="K3679" s="42"/>
      <c r="L3679" s="41" t="str">
        <f t="shared" si="554"/>
        <v/>
      </c>
      <c r="M3679" s="41" t="str">
        <f t="shared" si="555"/>
        <v/>
      </c>
      <c r="N3679" s="22" t="str">
        <f t="shared" si="552"/>
        <v xml:space="preserve"> </v>
      </c>
      <c r="O3679" s="22" t="str">
        <f t="shared" si="553"/>
        <v/>
      </c>
      <c r="Q3679" s="22" t="str">
        <f t="shared" si="551"/>
        <v>D2</v>
      </c>
    </row>
    <row r="3680" spans="1:17" x14ac:dyDescent="0.25">
      <c r="A3680" s="125" t="str">
        <f t="shared" si="548"/>
        <v/>
      </c>
      <c r="B3680" s="123" t="str">
        <f t="shared" si="549"/>
        <v/>
      </c>
      <c r="C3680" s="125" t="str">
        <f t="shared" si="550"/>
        <v/>
      </c>
      <c r="D3680" s="42"/>
      <c r="E3680" s="23" t="str">
        <f>IF(D3680="","",VLOOKUP(D3680,MASTERLIST!$A:$E,3,FALSE))</f>
        <v/>
      </c>
      <c r="F3680" s="23" t="str">
        <f>IF(D3680="","",VLOOKUP(D3680,MASTERLIST!$A:$E,4,FALSE))</f>
        <v/>
      </c>
      <c r="G3680" s="23" t="str">
        <f>IF(D3680="","",VLOOKUP(D3680,MASTERLIST!$A:$E,5,FALSE))</f>
        <v/>
      </c>
      <c r="H3680" s="23" t="str">
        <f>IF(D3680="","",VLOOKUP(D3680,MASTERLIST!$A:$E,2,FALSE))</f>
        <v/>
      </c>
      <c r="I3680" s="42"/>
      <c r="J3680" s="42"/>
      <c r="K3680" s="42"/>
      <c r="L3680" s="41" t="str">
        <f t="shared" si="554"/>
        <v/>
      </c>
      <c r="M3680" s="41" t="str">
        <f t="shared" si="555"/>
        <v/>
      </c>
      <c r="N3680" s="22" t="str">
        <f t="shared" si="552"/>
        <v xml:space="preserve"> </v>
      </c>
      <c r="O3680" s="22" t="str">
        <f t="shared" si="553"/>
        <v/>
      </c>
      <c r="Q3680" s="22" t="str">
        <f t="shared" si="551"/>
        <v>D2</v>
      </c>
    </row>
    <row r="3681" spans="1:17" x14ac:dyDescent="0.25">
      <c r="A3681" s="125" t="str">
        <f t="shared" si="548"/>
        <v/>
      </c>
      <c r="B3681" s="123" t="str">
        <f t="shared" si="549"/>
        <v/>
      </c>
      <c r="C3681" s="125" t="str">
        <f t="shared" si="550"/>
        <v/>
      </c>
      <c r="D3681" s="42"/>
      <c r="E3681" s="23" t="str">
        <f>IF(D3681="","",VLOOKUP(D3681,MASTERLIST!$A:$E,3,FALSE))</f>
        <v/>
      </c>
      <c r="F3681" s="23" t="str">
        <f>IF(D3681="","",VLOOKUP(D3681,MASTERLIST!$A:$E,4,FALSE))</f>
        <v/>
      </c>
      <c r="G3681" s="23" t="str">
        <f>IF(D3681="","",VLOOKUP(D3681,MASTERLIST!$A:$E,5,FALSE))</f>
        <v/>
      </c>
      <c r="H3681" s="23" t="str">
        <f>IF(D3681="","",VLOOKUP(D3681,MASTERLIST!$A:$E,2,FALSE))</f>
        <v/>
      </c>
      <c r="I3681" s="42"/>
      <c r="J3681" s="42"/>
      <c r="K3681" s="42"/>
      <c r="L3681" s="41" t="str">
        <f t="shared" si="554"/>
        <v/>
      </c>
      <c r="M3681" s="41" t="str">
        <f t="shared" si="555"/>
        <v/>
      </c>
      <c r="N3681" s="22" t="str">
        <f t="shared" si="552"/>
        <v xml:space="preserve"> </v>
      </c>
      <c r="O3681" s="22" t="str">
        <f t="shared" si="553"/>
        <v/>
      </c>
      <c r="Q3681" s="22" t="str">
        <f t="shared" si="551"/>
        <v>D2</v>
      </c>
    </row>
    <row r="3682" spans="1:17" x14ac:dyDescent="0.25">
      <c r="A3682" s="125" t="str">
        <f t="shared" si="548"/>
        <v/>
      </c>
      <c r="B3682" s="123" t="str">
        <f t="shared" si="549"/>
        <v/>
      </c>
      <c r="C3682" s="125" t="str">
        <f t="shared" si="550"/>
        <v/>
      </c>
      <c r="D3682" s="42"/>
      <c r="E3682" s="23" t="str">
        <f>IF(D3682="","",VLOOKUP(D3682,MASTERLIST!$A:$E,3,FALSE))</f>
        <v/>
      </c>
      <c r="F3682" s="23" t="str">
        <f>IF(D3682="","",VLOOKUP(D3682,MASTERLIST!$A:$E,4,FALSE))</f>
        <v/>
      </c>
      <c r="G3682" s="23" t="str">
        <f>IF(D3682="","",VLOOKUP(D3682,MASTERLIST!$A:$E,5,FALSE))</f>
        <v/>
      </c>
      <c r="H3682" s="23" t="str">
        <f>IF(D3682="","",VLOOKUP(D3682,MASTERLIST!$A:$E,2,FALSE))</f>
        <v/>
      </c>
      <c r="I3682" s="42"/>
      <c r="J3682" s="42"/>
      <c r="K3682" s="42"/>
      <c r="L3682" s="41" t="str">
        <f t="shared" si="554"/>
        <v/>
      </c>
      <c r="M3682" s="41" t="str">
        <f t="shared" si="555"/>
        <v/>
      </c>
      <c r="N3682" s="22" t="str">
        <f t="shared" si="552"/>
        <v xml:space="preserve"> </v>
      </c>
      <c r="O3682" s="22" t="str">
        <f t="shared" si="553"/>
        <v/>
      </c>
      <c r="Q3682" s="22" t="str">
        <f t="shared" si="551"/>
        <v>D2</v>
      </c>
    </row>
    <row r="3683" spans="1:17" x14ac:dyDescent="0.25">
      <c r="A3683" s="125" t="str">
        <f t="shared" si="548"/>
        <v/>
      </c>
      <c r="B3683" s="123" t="str">
        <f t="shared" si="549"/>
        <v/>
      </c>
      <c r="C3683" s="125" t="str">
        <f t="shared" si="550"/>
        <v/>
      </c>
      <c r="D3683" s="42"/>
      <c r="E3683" s="23" t="str">
        <f>IF(D3683="","",VLOOKUP(D3683,MASTERLIST!$A:$E,3,FALSE))</f>
        <v/>
      </c>
      <c r="F3683" s="23" t="str">
        <f>IF(D3683="","",VLOOKUP(D3683,MASTERLIST!$A:$E,4,FALSE))</f>
        <v/>
      </c>
      <c r="G3683" s="23" t="str">
        <f>IF(D3683="","",VLOOKUP(D3683,MASTERLIST!$A:$E,5,FALSE))</f>
        <v/>
      </c>
      <c r="H3683" s="23" t="str">
        <f>IF(D3683="","",VLOOKUP(D3683,MASTERLIST!$A:$E,2,FALSE))</f>
        <v/>
      </c>
      <c r="I3683" s="42"/>
      <c r="J3683" s="42"/>
      <c r="K3683" s="42"/>
      <c r="L3683" s="41" t="str">
        <f t="shared" si="554"/>
        <v/>
      </c>
      <c r="M3683" s="41" t="str">
        <f t="shared" si="555"/>
        <v/>
      </c>
      <c r="N3683" s="22" t="str">
        <f t="shared" si="552"/>
        <v xml:space="preserve"> </v>
      </c>
      <c r="O3683" s="22" t="str">
        <f t="shared" si="553"/>
        <v/>
      </c>
      <c r="Q3683" s="22" t="str">
        <f t="shared" si="551"/>
        <v>D2</v>
      </c>
    </row>
    <row r="3684" spans="1:17" x14ac:dyDescent="0.25">
      <c r="A3684" s="125" t="str">
        <f t="shared" ref="A3684:A3747" si="556">IF(D3684="","",A3683)</f>
        <v/>
      </c>
      <c r="B3684" s="123" t="str">
        <f t="shared" ref="B3684:B3747" si="557">IF(D3684="","",B3683)</f>
        <v/>
      </c>
      <c r="C3684" s="125" t="str">
        <f t="shared" ref="C3684:C3747" si="558">IF(D3684="","",C3683)</f>
        <v/>
      </c>
      <c r="D3684" s="42"/>
      <c r="E3684" s="23" t="str">
        <f>IF(D3684="","",VLOOKUP(D3684,MASTERLIST!$A:$E,3,FALSE))</f>
        <v/>
      </c>
      <c r="F3684" s="23" t="str">
        <f>IF(D3684="","",VLOOKUP(D3684,MASTERLIST!$A:$E,4,FALSE))</f>
        <v/>
      </c>
      <c r="G3684" s="23" t="str">
        <f>IF(D3684="","",VLOOKUP(D3684,MASTERLIST!$A:$E,5,FALSE))</f>
        <v/>
      </c>
      <c r="H3684" s="23" t="str">
        <f>IF(D3684="","",VLOOKUP(D3684,MASTERLIST!$A:$E,2,FALSE))</f>
        <v/>
      </c>
      <c r="I3684" s="42"/>
      <c r="J3684" s="42"/>
      <c r="K3684" s="42"/>
      <c r="L3684" s="41" t="str">
        <f t="shared" si="554"/>
        <v/>
      </c>
      <c r="M3684" s="41" t="str">
        <f t="shared" si="555"/>
        <v/>
      </c>
      <c r="N3684" s="22" t="str">
        <f t="shared" si="552"/>
        <v xml:space="preserve"> </v>
      </c>
      <c r="O3684" s="22" t="str">
        <f t="shared" si="553"/>
        <v/>
      </c>
      <c r="Q3684" s="22" t="str">
        <f t="shared" si="551"/>
        <v>D2</v>
      </c>
    </row>
    <row r="3685" spans="1:17" x14ac:dyDescent="0.25">
      <c r="A3685" s="125" t="str">
        <f t="shared" si="556"/>
        <v/>
      </c>
      <c r="B3685" s="123" t="str">
        <f t="shared" si="557"/>
        <v/>
      </c>
      <c r="C3685" s="125" t="str">
        <f t="shared" si="558"/>
        <v/>
      </c>
      <c r="D3685" s="42"/>
      <c r="E3685" s="23" t="str">
        <f>IF(D3685="","",VLOOKUP(D3685,MASTERLIST!$A:$E,3,FALSE))</f>
        <v/>
      </c>
      <c r="F3685" s="23" t="str">
        <f>IF(D3685="","",VLOOKUP(D3685,MASTERLIST!$A:$E,4,FALSE))</f>
        <v/>
      </c>
      <c r="G3685" s="23" t="str">
        <f>IF(D3685="","",VLOOKUP(D3685,MASTERLIST!$A:$E,5,FALSE))</f>
        <v/>
      </c>
      <c r="H3685" s="23" t="str">
        <f>IF(D3685="","",VLOOKUP(D3685,MASTERLIST!$A:$E,2,FALSE))</f>
        <v/>
      </c>
      <c r="I3685" s="42"/>
      <c r="J3685" s="42"/>
      <c r="K3685" s="42"/>
      <c r="L3685" s="41" t="str">
        <f t="shared" si="554"/>
        <v/>
      </c>
      <c r="M3685" s="41" t="str">
        <f t="shared" si="555"/>
        <v/>
      </c>
      <c r="N3685" s="22" t="str">
        <f t="shared" si="552"/>
        <v xml:space="preserve"> </v>
      </c>
      <c r="O3685" s="22" t="str">
        <f t="shared" si="553"/>
        <v/>
      </c>
      <c r="Q3685" s="22" t="str">
        <f t="shared" si="551"/>
        <v>D2</v>
      </c>
    </row>
    <row r="3686" spans="1:17" x14ac:dyDescent="0.25">
      <c r="A3686" s="125" t="str">
        <f t="shared" si="556"/>
        <v/>
      </c>
      <c r="B3686" s="123" t="str">
        <f t="shared" si="557"/>
        <v/>
      </c>
      <c r="C3686" s="125" t="str">
        <f t="shared" si="558"/>
        <v/>
      </c>
      <c r="D3686" s="42"/>
      <c r="E3686" s="23" t="str">
        <f>IF(D3686="","",VLOOKUP(D3686,MASTERLIST!$A:$E,3,FALSE))</f>
        <v/>
      </c>
      <c r="F3686" s="23" t="str">
        <f>IF(D3686="","",VLOOKUP(D3686,MASTERLIST!$A:$E,4,FALSE))</f>
        <v/>
      </c>
      <c r="G3686" s="23" t="str">
        <f>IF(D3686="","",VLOOKUP(D3686,MASTERLIST!$A:$E,5,FALSE))</f>
        <v/>
      </c>
      <c r="H3686" s="23" t="str">
        <f>IF(D3686="","",VLOOKUP(D3686,MASTERLIST!$A:$E,2,FALSE))</f>
        <v/>
      </c>
      <c r="I3686" s="42"/>
      <c r="J3686" s="42"/>
      <c r="K3686" s="42"/>
      <c r="L3686" s="41" t="str">
        <f t="shared" si="554"/>
        <v/>
      </c>
      <c r="M3686" s="41" t="str">
        <f t="shared" si="555"/>
        <v/>
      </c>
      <c r="N3686" s="22" t="str">
        <f t="shared" si="552"/>
        <v xml:space="preserve"> </v>
      </c>
      <c r="O3686" s="22" t="str">
        <f t="shared" si="553"/>
        <v/>
      </c>
      <c r="Q3686" s="22" t="str">
        <f t="shared" si="551"/>
        <v>D2</v>
      </c>
    </row>
    <row r="3687" spans="1:17" x14ac:dyDescent="0.25">
      <c r="A3687" s="125" t="str">
        <f t="shared" si="556"/>
        <v/>
      </c>
      <c r="B3687" s="123" t="str">
        <f t="shared" si="557"/>
        <v/>
      </c>
      <c r="C3687" s="125" t="str">
        <f t="shared" si="558"/>
        <v/>
      </c>
      <c r="D3687" s="42"/>
      <c r="E3687" s="23" t="str">
        <f>IF(D3687="","",VLOOKUP(D3687,MASTERLIST!$A:$E,3,FALSE))</f>
        <v/>
      </c>
      <c r="F3687" s="23" t="str">
        <f>IF(D3687="","",VLOOKUP(D3687,MASTERLIST!$A:$E,4,FALSE))</f>
        <v/>
      </c>
      <c r="G3687" s="23" t="str">
        <f>IF(D3687="","",VLOOKUP(D3687,MASTERLIST!$A:$E,5,FALSE))</f>
        <v/>
      </c>
      <c r="H3687" s="23" t="str">
        <f>IF(D3687="","",VLOOKUP(D3687,MASTERLIST!$A:$E,2,FALSE))</f>
        <v/>
      </c>
      <c r="I3687" s="42"/>
      <c r="J3687" s="42"/>
      <c r="K3687" s="42"/>
      <c r="L3687" s="41" t="str">
        <f t="shared" si="554"/>
        <v/>
      </c>
      <c r="M3687" s="41" t="str">
        <f t="shared" si="555"/>
        <v/>
      </c>
      <c r="N3687" s="22" t="str">
        <f t="shared" si="552"/>
        <v xml:space="preserve"> </v>
      </c>
      <c r="O3687" s="22" t="str">
        <f t="shared" si="553"/>
        <v/>
      </c>
      <c r="Q3687" s="22" t="str">
        <f t="shared" si="551"/>
        <v>D2</v>
      </c>
    </row>
    <row r="3688" spans="1:17" x14ac:dyDescent="0.25">
      <c r="A3688" s="125" t="str">
        <f t="shared" si="556"/>
        <v/>
      </c>
      <c r="B3688" s="123" t="str">
        <f t="shared" si="557"/>
        <v/>
      </c>
      <c r="C3688" s="125" t="str">
        <f t="shared" si="558"/>
        <v/>
      </c>
      <c r="D3688" s="42"/>
      <c r="E3688" s="23" t="str">
        <f>IF(D3688="","",VLOOKUP(D3688,MASTERLIST!$A:$E,3,FALSE))</f>
        <v/>
      </c>
      <c r="F3688" s="23" t="str">
        <f>IF(D3688="","",VLOOKUP(D3688,MASTERLIST!$A:$E,4,FALSE))</f>
        <v/>
      </c>
      <c r="G3688" s="23" t="str">
        <f>IF(D3688="","",VLOOKUP(D3688,MASTERLIST!$A:$E,5,FALSE))</f>
        <v/>
      </c>
      <c r="H3688" s="23" t="str">
        <f>IF(D3688="","",VLOOKUP(D3688,MASTERLIST!$A:$E,2,FALSE))</f>
        <v/>
      </c>
      <c r="I3688" s="42"/>
      <c r="J3688" s="42"/>
      <c r="K3688" s="42"/>
      <c r="L3688" s="41" t="str">
        <f t="shared" si="554"/>
        <v/>
      </c>
      <c r="M3688" s="41" t="str">
        <f t="shared" si="555"/>
        <v/>
      </c>
      <c r="N3688" s="22" t="str">
        <f t="shared" si="552"/>
        <v xml:space="preserve"> </v>
      </c>
      <c r="O3688" s="22" t="str">
        <f t="shared" si="553"/>
        <v/>
      </c>
      <c r="Q3688" s="22" t="str">
        <f t="shared" si="551"/>
        <v>D2</v>
      </c>
    </row>
    <row r="3689" spans="1:17" x14ac:dyDescent="0.25">
      <c r="A3689" s="125" t="str">
        <f t="shared" si="556"/>
        <v/>
      </c>
      <c r="B3689" s="123" t="str">
        <f t="shared" si="557"/>
        <v/>
      </c>
      <c r="C3689" s="125" t="str">
        <f t="shared" si="558"/>
        <v/>
      </c>
      <c r="D3689" s="42"/>
      <c r="E3689" s="23" t="str">
        <f>IF(D3689="","",VLOOKUP(D3689,MASTERLIST!$A:$E,3,FALSE))</f>
        <v/>
      </c>
      <c r="F3689" s="23" t="str">
        <f>IF(D3689="","",VLOOKUP(D3689,MASTERLIST!$A:$E,4,FALSE))</f>
        <v/>
      </c>
      <c r="G3689" s="23" t="str">
        <f>IF(D3689="","",VLOOKUP(D3689,MASTERLIST!$A:$E,5,FALSE))</f>
        <v/>
      </c>
      <c r="H3689" s="23" t="str">
        <f>IF(D3689="","",VLOOKUP(D3689,MASTERLIST!$A:$E,2,FALSE))</f>
        <v/>
      </c>
      <c r="I3689" s="42"/>
      <c r="J3689" s="42"/>
      <c r="K3689" s="42"/>
      <c r="L3689" s="41" t="str">
        <f t="shared" si="554"/>
        <v/>
      </c>
      <c r="M3689" s="41" t="str">
        <f t="shared" si="555"/>
        <v/>
      </c>
      <c r="N3689" s="22" t="str">
        <f t="shared" si="552"/>
        <v xml:space="preserve"> </v>
      </c>
      <c r="O3689" s="22" t="str">
        <f t="shared" si="553"/>
        <v/>
      </c>
      <c r="Q3689" s="22" t="str">
        <f t="shared" si="551"/>
        <v>D2</v>
      </c>
    </row>
    <row r="3690" spans="1:17" x14ac:dyDescent="0.25">
      <c r="A3690" s="125" t="str">
        <f t="shared" si="556"/>
        <v/>
      </c>
      <c r="B3690" s="123" t="str">
        <f t="shared" si="557"/>
        <v/>
      </c>
      <c r="C3690" s="125" t="str">
        <f t="shared" si="558"/>
        <v/>
      </c>
      <c r="D3690" s="42"/>
      <c r="E3690" s="23" t="str">
        <f>IF(D3690="","",VLOOKUP(D3690,MASTERLIST!$A:$E,3,FALSE))</f>
        <v/>
      </c>
      <c r="F3690" s="23" t="str">
        <f>IF(D3690="","",VLOOKUP(D3690,MASTERLIST!$A:$E,4,FALSE))</f>
        <v/>
      </c>
      <c r="G3690" s="23" t="str">
        <f>IF(D3690="","",VLOOKUP(D3690,MASTERLIST!$A:$E,5,FALSE))</f>
        <v/>
      </c>
      <c r="H3690" s="23" t="str">
        <f>IF(D3690="","",VLOOKUP(D3690,MASTERLIST!$A:$E,2,FALSE))</f>
        <v/>
      </c>
      <c r="I3690" s="42"/>
      <c r="J3690" s="42"/>
      <c r="K3690" s="42"/>
      <c r="L3690" s="41" t="str">
        <f t="shared" si="554"/>
        <v/>
      </c>
      <c r="M3690" s="41" t="str">
        <f t="shared" si="555"/>
        <v/>
      </c>
      <c r="N3690" s="22" t="str">
        <f t="shared" si="552"/>
        <v xml:space="preserve"> </v>
      </c>
      <c r="O3690" s="22" t="str">
        <f t="shared" si="553"/>
        <v/>
      </c>
      <c r="Q3690" s="22" t="str">
        <f t="shared" si="551"/>
        <v>D2</v>
      </c>
    </row>
    <row r="3691" spans="1:17" x14ac:dyDescent="0.25">
      <c r="A3691" s="125" t="str">
        <f t="shared" si="556"/>
        <v/>
      </c>
      <c r="B3691" s="123" t="str">
        <f t="shared" si="557"/>
        <v/>
      </c>
      <c r="C3691" s="125" t="str">
        <f t="shared" si="558"/>
        <v/>
      </c>
      <c r="D3691" s="42"/>
      <c r="E3691" s="23" t="str">
        <f>IF(D3691="","",VLOOKUP(D3691,MASTERLIST!$A:$E,3,FALSE))</f>
        <v/>
      </c>
      <c r="F3691" s="23" t="str">
        <f>IF(D3691="","",VLOOKUP(D3691,MASTERLIST!$A:$E,4,FALSE))</f>
        <v/>
      </c>
      <c r="G3691" s="23" t="str">
        <f>IF(D3691="","",VLOOKUP(D3691,MASTERLIST!$A:$E,5,FALSE))</f>
        <v/>
      </c>
      <c r="H3691" s="23" t="str">
        <f>IF(D3691="","",VLOOKUP(D3691,MASTERLIST!$A:$E,2,FALSE))</f>
        <v/>
      </c>
      <c r="I3691" s="42"/>
      <c r="J3691" s="42"/>
      <c r="K3691" s="42"/>
      <c r="L3691" s="41" t="str">
        <f t="shared" si="554"/>
        <v/>
      </c>
      <c r="M3691" s="41" t="str">
        <f t="shared" si="555"/>
        <v/>
      </c>
      <c r="N3691" s="22" t="str">
        <f t="shared" si="552"/>
        <v xml:space="preserve"> </v>
      </c>
      <c r="O3691" s="22" t="str">
        <f t="shared" si="553"/>
        <v/>
      </c>
      <c r="Q3691" s="22" t="str">
        <f t="shared" si="551"/>
        <v>D2</v>
      </c>
    </row>
    <row r="3692" spans="1:17" x14ac:dyDescent="0.25">
      <c r="A3692" s="125" t="str">
        <f t="shared" si="556"/>
        <v/>
      </c>
      <c r="B3692" s="123" t="str">
        <f t="shared" si="557"/>
        <v/>
      </c>
      <c r="C3692" s="125" t="str">
        <f t="shared" si="558"/>
        <v/>
      </c>
      <c r="D3692" s="42"/>
      <c r="E3692" s="23" t="str">
        <f>IF(D3692="","",VLOOKUP(D3692,MASTERLIST!$A:$E,3,FALSE))</f>
        <v/>
      </c>
      <c r="F3692" s="23" t="str">
        <f>IF(D3692="","",VLOOKUP(D3692,MASTERLIST!$A:$E,4,FALSE))</f>
        <v/>
      </c>
      <c r="G3692" s="23" t="str">
        <f>IF(D3692="","",VLOOKUP(D3692,MASTERLIST!$A:$E,5,FALSE))</f>
        <v/>
      </c>
      <c r="H3692" s="23" t="str">
        <f>IF(D3692="","",VLOOKUP(D3692,MASTERLIST!$A:$E,2,FALSE))</f>
        <v/>
      </c>
      <c r="I3692" s="42"/>
      <c r="J3692" s="42"/>
      <c r="K3692" s="42"/>
      <c r="L3692" s="41" t="str">
        <f t="shared" si="554"/>
        <v/>
      </c>
      <c r="M3692" s="41" t="str">
        <f t="shared" si="555"/>
        <v/>
      </c>
      <c r="N3692" s="22" t="str">
        <f t="shared" si="552"/>
        <v xml:space="preserve"> </v>
      </c>
      <c r="O3692" s="22" t="str">
        <f t="shared" si="553"/>
        <v/>
      </c>
      <c r="Q3692" s="22" t="str">
        <f t="shared" si="551"/>
        <v>D2</v>
      </c>
    </row>
    <row r="3693" spans="1:17" x14ac:dyDescent="0.25">
      <c r="A3693" s="125" t="str">
        <f t="shared" si="556"/>
        <v/>
      </c>
      <c r="B3693" s="123" t="str">
        <f t="shared" si="557"/>
        <v/>
      </c>
      <c r="C3693" s="125" t="str">
        <f t="shared" si="558"/>
        <v/>
      </c>
      <c r="D3693" s="42"/>
      <c r="E3693" s="23" t="str">
        <f>IF(D3693="","",VLOOKUP(D3693,MASTERLIST!$A:$E,3,FALSE))</f>
        <v/>
      </c>
      <c r="F3693" s="23" t="str">
        <f>IF(D3693="","",VLOOKUP(D3693,MASTERLIST!$A:$E,4,FALSE))</f>
        <v/>
      </c>
      <c r="G3693" s="23" t="str">
        <f>IF(D3693="","",VLOOKUP(D3693,MASTERLIST!$A:$E,5,FALSE))</f>
        <v/>
      </c>
      <c r="H3693" s="23" t="str">
        <f>IF(D3693="","",VLOOKUP(D3693,MASTERLIST!$A:$E,2,FALSE))</f>
        <v/>
      </c>
      <c r="I3693" s="42"/>
      <c r="J3693" s="42"/>
      <c r="K3693" s="42"/>
      <c r="L3693" s="41" t="str">
        <f t="shared" si="554"/>
        <v/>
      </c>
      <c r="M3693" s="41" t="str">
        <f t="shared" si="555"/>
        <v/>
      </c>
      <c r="N3693" s="22" t="str">
        <f t="shared" si="552"/>
        <v xml:space="preserve"> </v>
      </c>
      <c r="O3693" s="22" t="str">
        <f t="shared" si="553"/>
        <v/>
      </c>
      <c r="Q3693" s="22" t="str">
        <f t="shared" si="551"/>
        <v>D2</v>
      </c>
    </row>
    <row r="3694" spans="1:17" x14ac:dyDescent="0.25">
      <c r="A3694" s="125" t="str">
        <f t="shared" si="556"/>
        <v/>
      </c>
      <c r="B3694" s="123" t="str">
        <f t="shared" si="557"/>
        <v/>
      </c>
      <c r="C3694" s="125" t="str">
        <f t="shared" si="558"/>
        <v/>
      </c>
      <c r="D3694" s="42"/>
      <c r="E3694" s="23" t="str">
        <f>IF(D3694="","",VLOOKUP(D3694,MASTERLIST!$A:$E,3,FALSE))</f>
        <v/>
      </c>
      <c r="F3694" s="23" t="str">
        <f>IF(D3694="","",VLOOKUP(D3694,MASTERLIST!$A:$E,4,FALSE))</f>
        <v/>
      </c>
      <c r="G3694" s="23" t="str">
        <f>IF(D3694="","",VLOOKUP(D3694,MASTERLIST!$A:$E,5,FALSE))</f>
        <v/>
      </c>
      <c r="H3694" s="23" t="str">
        <f>IF(D3694="","",VLOOKUP(D3694,MASTERLIST!$A:$E,2,FALSE))</f>
        <v/>
      </c>
      <c r="I3694" s="42"/>
      <c r="J3694" s="42"/>
      <c r="K3694" s="42"/>
      <c r="L3694" s="41" t="str">
        <f t="shared" si="554"/>
        <v/>
      </c>
      <c r="M3694" s="41" t="str">
        <f t="shared" si="555"/>
        <v/>
      </c>
      <c r="N3694" s="22" t="str">
        <f t="shared" si="552"/>
        <v xml:space="preserve"> </v>
      </c>
      <c r="O3694" s="22" t="str">
        <f t="shared" si="553"/>
        <v/>
      </c>
      <c r="Q3694" s="22" t="str">
        <f t="shared" si="551"/>
        <v>D2</v>
      </c>
    </row>
    <row r="3695" spans="1:17" x14ac:dyDescent="0.25">
      <c r="A3695" s="125" t="str">
        <f t="shared" si="556"/>
        <v/>
      </c>
      <c r="B3695" s="123" t="str">
        <f t="shared" si="557"/>
        <v/>
      </c>
      <c r="C3695" s="125" t="str">
        <f t="shared" si="558"/>
        <v/>
      </c>
      <c r="D3695" s="42"/>
      <c r="E3695" s="23" t="str">
        <f>IF(D3695="","",VLOOKUP(D3695,MASTERLIST!$A:$E,3,FALSE))</f>
        <v/>
      </c>
      <c r="F3695" s="23" t="str">
        <f>IF(D3695="","",VLOOKUP(D3695,MASTERLIST!$A:$E,4,FALSE))</f>
        <v/>
      </c>
      <c r="G3695" s="23" t="str">
        <f>IF(D3695="","",VLOOKUP(D3695,MASTERLIST!$A:$E,5,FALSE))</f>
        <v/>
      </c>
      <c r="H3695" s="23" t="str">
        <f>IF(D3695="","",VLOOKUP(D3695,MASTERLIST!$A:$E,2,FALSE))</f>
        <v/>
      </c>
      <c r="I3695" s="42"/>
      <c r="J3695" s="42"/>
      <c r="K3695" s="42"/>
      <c r="L3695" s="41" t="str">
        <f t="shared" si="554"/>
        <v/>
      </c>
      <c r="M3695" s="41" t="str">
        <f t="shared" si="555"/>
        <v/>
      </c>
      <c r="N3695" s="22" t="str">
        <f t="shared" si="552"/>
        <v xml:space="preserve"> </v>
      </c>
      <c r="O3695" s="22" t="str">
        <f t="shared" si="553"/>
        <v/>
      </c>
      <c r="Q3695" s="22" t="str">
        <f t="shared" si="551"/>
        <v>D2</v>
      </c>
    </row>
    <row r="3696" spans="1:17" x14ac:dyDescent="0.25">
      <c r="A3696" s="125" t="str">
        <f t="shared" si="556"/>
        <v/>
      </c>
      <c r="B3696" s="123" t="str">
        <f t="shared" si="557"/>
        <v/>
      </c>
      <c r="C3696" s="125" t="str">
        <f t="shared" si="558"/>
        <v/>
      </c>
      <c r="D3696" s="42"/>
      <c r="E3696" s="23" t="str">
        <f>IF(D3696="","",VLOOKUP(D3696,MASTERLIST!$A:$E,3,FALSE))</f>
        <v/>
      </c>
      <c r="F3696" s="23" t="str">
        <f>IF(D3696="","",VLOOKUP(D3696,MASTERLIST!$A:$E,4,FALSE))</f>
        <v/>
      </c>
      <c r="G3696" s="23" t="str">
        <f>IF(D3696="","",VLOOKUP(D3696,MASTERLIST!$A:$E,5,FALSE))</f>
        <v/>
      </c>
      <c r="H3696" s="23" t="str">
        <f>IF(D3696="","",VLOOKUP(D3696,MASTERLIST!$A:$E,2,FALSE))</f>
        <v/>
      </c>
      <c r="I3696" s="42"/>
      <c r="J3696" s="42"/>
      <c r="K3696" s="42"/>
      <c r="L3696" s="41" t="str">
        <f t="shared" si="554"/>
        <v/>
      </c>
      <c r="M3696" s="41" t="str">
        <f t="shared" si="555"/>
        <v/>
      </c>
      <c r="N3696" s="22" t="str">
        <f t="shared" si="552"/>
        <v xml:space="preserve"> </v>
      </c>
      <c r="O3696" s="22" t="str">
        <f t="shared" si="553"/>
        <v/>
      </c>
      <c r="Q3696" s="22" t="str">
        <f t="shared" si="551"/>
        <v>D2</v>
      </c>
    </row>
    <row r="3697" spans="1:17" x14ac:dyDescent="0.25">
      <c r="A3697" s="125" t="str">
        <f t="shared" si="556"/>
        <v/>
      </c>
      <c r="B3697" s="123" t="str">
        <f t="shared" si="557"/>
        <v/>
      </c>
      <c r="C3697" s="125" t="str">
        <f t="shared" si="558"/>
        <v/>
      </c>
      <c r="D3697" s="42"/>
      <c r="E3697" s="23" t="str">
        <f>IF(D3697="","",VLOOKUP(D3697,MASTERLIST!$A:$E,3,FALSE))</f>
        <v/>
      </c>
      <c r="F3697" s="23" t="str">
        <f>IF(D3697="","",VLOOKUP(D3697,MASTERLIST!$A:$E,4,FALSE))</f>
        <v/>
      </c>
      <c r="G3697" s="23" t="str">
        <f>IF(D3697="","",VLOOKUP(D3697,MASTERLIST!$A:$E,5,FALSE))</f>
        <v/>
      </c>
      <c r="H3697" s="23" t="str">
        <f>IF(D3697="","",VLOOKUP(D3697,MASTERLIST!$A:$E,2,FALSE))</f>
        <v/>
      </c>
      <c r="I3697" s="42"/>
      <c r="J3697" s="42"/>
      <c r="K3697" s="42"/>
      <c r="L3697" s="41" t="str">
        <f t="shared" si="554"/>
        <v/>
      </c>
      <c r="M3697" s="41" t="str">
        <f t="shared" si="555"/>
        <v/>
      </c>
      <c r="N3697" s="22" t="str">
        <f t="shared" si="552"/>
        <v xml:space="preserve"> </v>
      </c>
      <c r="O3697" s="22" t="str">
        <f t="shared" si="553"/>
        <v/>
      </c>
      <c r="Q3697" s="22" t="str">
        <f t="shared" si="551"/>
        <v>D2</v>
      </c>
    </row>
    <row r="3698" spans="1:17" x14ac:dyDescent="0.25">
      <c r="A3698" s="125" t="str">
        <f t="shared" si="556"/>
        <v/>
      </c>
      <c r="B3698" s="123" t="str">
        <f t="shared" si="557"/>
        <v/>
      </c>
      <c r="C3698" s="125" t="str">
        <f t="shared" si="558"/>
        <v/>
      </c>
      <c r="D3698" s="42"/>
      <c r="E3698" s="23" t="str">
        <f>IF(D3698="","",VLOOKUP(D3698,MASTERLIST!$A:$E,3,FALSE))</f>
        <v/>
      </c>
      <c r="F3698" s="23" t="str">
        <f>IF(D3698="","",VLOOKUP(D3698,MASTERLIST!$A:$E,4,FALSE))</f>
        <v/>
      </c>
      <c r="G3698" s="23" t="str">
        <f>IF(D3698="","",VLOOKUP(D3698,MASTERLIST!$A:$E,5,FALSE))</f>
        <v/>
      </c>
      <c r="H3698" s="23" t="str">
        <f>IF(D3698="","",VLOOKUP(D3698,MASTERLIST!$A:$E,2,FALSE))</f>
        <v/>
      </c>
      <c r="I3698" s="42"/>
      <c r="J3698" s="42"/>
      <c r="K3698" s="42"/>
      <c r="L3698" s="41" t="str">
        <f t="shared" si="554"/>
        <v/>
      </c>
      <c r="M3698" s="41" t="str">
        <f t="shared" si="555"/>
        <v/>
      </c>
      <c r="N3698" s="22" t="str">
        <f t="shared" si="552"/>
        <v xml:space="preserve"> </v>
      </c>
      <c r="O3698" s="22" t="str">
        <f t="shared" si="553"/>
        <v/>
      </c>
      <c r="Q3698" s="22" t="str">
        <f t="shared" si="551"/>
        <v>D2</v>
      </c>
    </row>
    <row r="3699" spans="1:17" x14ac:dyDescent="0.25">
      <c r="A3699" s="125" t="str">
        <f t="shared" si="556"/>
        <v/>
      </c>
      <c r="B3699" s="123" t="str">
        <f t="shared" si="557"/>
        <v/>
      </c>
      <c r="C3699" s="125" t="str">
        <f t="shared" si="558"/>
        <v/>
      </c>
      <c r="D3699" s="42"/>
      <c r="E3699" s="23" t="str">
        <f>IF(D3699="","",VLOOKUP(D3699,MASTERLIST!$A:$E,3,FALSE))</f>
        <v/>
      </c>
      <c r="F3699" s="23" t="str">
        <f>IF(D3699="","",VLOOKUP(D3699,MASTERLIST!$A:$E,4,FALSE))</f>
        <v/>
      </c>
      <c r="G3699" s="23" t="str">
        <f>IF(D3699="","",VLOOKUP(D3699,MASTERLIST!$A:$E,5,FALSE))</f>
        <v/>
      </c>
      <c r="H3699" s="23" t="str">
        <f>IF(D3699="","",VLOOKUP(D3699,MASTERLIST!$A:$E,2,FALSE))</f>
        <v/>
      </c>
      <c r="I3699" s="42"/>
      <c r="J3699" s="42"/>
      <c r="K3699" s="42"/>
      <c r="L3699" s="41" t="str">
        <f t="shared" si="554"/>
        <v/>
      </c>
      <c r="M3699" s="41" t="str">
        <f t="shared" si="555"/>
        <v/>
      </c>
      <c r="N3699" s="22" t="str">
        <f t="shared" si="552"/>
        <v xml:space="preserve"> </v>
      </c>
      <c r="O3699" s="22" t="str">
        <f t="shared" si="553"/>
        <v/>
      </c>
      <c r="Q3699" s="22" t="str">
        <f t="shared" si="551"/>
        <v>D2</v>
      </c>
    </row>
    <row r="3700" spans="1:17" x14ac:dyDescent="0.25">
      <c r="A3700" s="125" t="str">
        <f t="shared" si="556"/>
        <v/>
      </c>
      <c r="B3700" s="123" t="str">
        <f t="shared" si="557"/>
        <v/>
      </c>
      <c r="C3700" s="125" t="str">
        <f t="shared" si="558"/>
        <v/>
      </c>
      <c r="D3700" s="42"/>
      <c r="E3700" s="23" t="str">
        <f>IF(D3700="","",VLOOKUP(D3700,MASTERLIST!$A:$E,3,FALSE))</f>
        <v/>
      </c>
      <c r="F3700" s="23" t="str">
        <f>IF(D3700="","",VLOOKUP(D3700,MASTERLIST!$A:$E,4,FALSE))</f>
        <v/>
      </c>
      <c r="G3700" s="23" t="str">
        <f>IF(D3700="","",VLOOKUP(D3700,MASTERLIST!$A:$E,5,FALSE))</f>
        <v/>
      </c>
      <c r="H3700" s="23" t="str">
        <f>IF(D3700="","",VLOOKUP(D3700,MASTERLIST!$A:$E,2,FALSE))</f>
        <v/>
      </c>
      <c r="I3700" s="42"/>
      <c r="J3700" s="42"/>
      <c r="K3700" s="42"/>
      <c r="L3700" s="41" t="str">
        <f t="shared" si="554"/>
        <v/>
      </c>
      <c r="M3700" s="41" t="str">
        <f t="shared" si="555"/>
        <v/>
      </c>
      <c r="N3700" s="22" t="str">
        <f t="shared" si="552"/>
        <v xml:space="preserve"> </v>
      </c>
      <c r="O3700" s="22" t="str">
        <f t="shared" si="553"/>
        <v/>
      </c>
      <c r="Q3700" s="22" t="str">
        <f t="shared" si="551"/>
        <v>D2</v>
      </c>
    </row>
    <row r="3701" spans="1:17" x14ac:dyDescent="0.25">
      <c r="A3701" s="125" t="str">
        <f t="shared" si="556"/>
        <v/>
      </c>
      <c r="B3701" s="123" t="str">
        <f t="shared" si="557"/>
        <v/>
      </c>
      <c r="C3701" s="125" t="str">
        <f t="shared" si="558"/>
        <v/>
      </c>
      <c r="D3701" s="42"/>
      <c r="E3701" s="23" t="str">
        <f>IF(D3701="","",VLOOKUP(D3701,MASTERLIST!$A:$E,3,FALSE))</f>
        <v/>
      </c>
      <c r="F3701" s="23" t="str">
        <f>IF(D3701="","",VLOOKUP(D3701,MASTERLIST!$A:$E,4,FALSE))</f>
        <v/>
      </c>
      <c r="G3701" s="23" t="str">
        <f>IF(D3701="","",VLOOKUP(D3701,MASTERLIST!$A:$E,5,FALSE))</f>
        <v/>
      </c>
      <c r="H3701" s="23" t="str">
        <f>IF(D3701="","",VLOOKUP(D3701,MASTERLIST!$A:$E,2,FALSE))</f>
        <v/>
      </c>
      <c r="I3701" s="42"/>
      <c r="J3701" s="42"/>
      <c r="K3701" s="42"/>
      <c r="L3701" s="41" t="str">
        <f t="shared" si="554"/>
        <v/>
      </c>
      <c r="M3701" s="41" t="str">
        <f t="shared" si="555"/>
        <v/>
      </c>
      <c r="N3701" s="22" t="str">
        <f t="shared" si="552"/>
        <v xml:space="preserve"> </v>
      </c>
      <c r="O3701" s="22" t="str">
        <f t="shared" si="553"/>
        <v/>
      </c>
      <c r="Q3701" s="22" t="str">
        <f t="shared" si="551"/>
        <v>D2</v>
      </c>
    </row>
    <row r="3702" spans="1:17" x14ac:dyDescent="0.25">
      <c r="A3702" s="125" t="str">
        <f t="shared" si="556"/>
        <v/>
      </c>
      <c r="B3702" s="123" t="str">
        <f t="shared" si="557"/>
        <v/>
      </c>
      <c r="C3702" s="125" t="str">
        <f t="shared" si="558"/>
        <v/>
      </c>
      <c r="D3702" s="42"/>
      <c r="E3702" s="23" t="str">
        <f>IF(D3702="","",VLOOKUP(D3702,MASTERLIST!$A:$E,3,FALSE))</f>
        <v/>
      </c>
      <c r="F3702" s="23" t="str">
        <f>IF(D3702="","",VLOOKUP(D3702,MASTERLIST!$A:$E,4,FALSE))</f>
        <v/>
      </c>
      <c r="G3702" s="23" t="str">
        <f>IF(D3702="","",VLOOKUP(D3702,MASTERLIST!$A:$E,5,FALSE))</f>
        <v/>
      </c>
      <c r="H3702" s="23" t="str">
        <f>IF(D3702="","",VLOOKUP(D3702,MASTERLIST!$A:$E,2,FALSE))</f>
        <v/>
      </c>
      <c r="I3702" s="42"/>
      <c r="J3702" s="42"/>
      <c r="K3702" s="42"/>
      <c r="L3702" s="41" t="str">
        <f t="shared" si="554"/>
        <v/>
      </c>
      <c r="M3702" s="41" t="str">
        <f t="shared" si="555"/>
        <v/>
      </c>
      <c r="N3702" s="22" t="str">
        <f t="shared" si="552"/>
        <v xml:space="preserve"> </v>
      </c>
      <c r="O3702" s="22" t="str">
        <f t="shared" si="553"/>
        <v/>
      </c>
      <c r="Q3702" s="22" t="str">
        <f t="shared" si="551"/>
        <v>D2</v>
      </c>
    </row>
    <row r="3703" spans="1:17" x14ac:dyDescent="0.25">
      <c r="A3703" s="125" t="str">
        <f t="shared" si="556"/>
        <v/>
      </c>
      <c r="B3703" s="123" t="str">
        <f t="shared" si="557"/>
        <v/>
      </c>
      <c r="C3703" s="125" t="str">
        <f t="shared" si="558"/>
        <v/>
      </c>
      <c r="D3703" s="42"/>
      <c r="E3703" s="23" t="str">
        <f>IF(D3703="","",VLOOKUP(D3703,MASTERLIST!$A:$E,3,FALSE))</f>
        <v/>
      </c>
      <c r="F3703" s="23" t="str">
        <f>IF(D3703="","",VLOOKUP(D3703,MASTERLIST!$A:$E,4,FALSE))</f>
        <v/>
      </c>
      <c r="G3703" s="23" t="str">
        <f>IF(D3703="","",VLOOKUP(D3703,MASTERLIST!$A:$E,5,FALSE))</f>
        <v/>
      </c>
      <c r="H3703" s="23" t="str">
        <f>IF(D3703="","",VLOOKUP(D3703,MASTERLIST!$A:$E,2,FALSE))</f>
        <v/>
      </c>
      <c r="I3703" s="42"/>
      <c r="J3703" s="42"/>
      <c r="K3703" s="42"/>
      <c r="L3703" s="41" t="str">
        <f t="shared" si="554"/>
        <v/>
      </c>
      <c r="M3703" s="41" t="str">
        <f t="shared" si="555"/>
        <v/>
      </c>
      <c r="N3703" s="22" t="str">
        <f t="shared" si="552"/>
        <v xml:space="preserve"> </v>
      </c>
      <c r="O3703" s="22" t="str">
        <f t="shared" si="553"/>
        <v/>
      </c>
      <c r="Q3703" s="22" t="str">
        <f t="shared" si="551"/>
        <v>D2</v>
      </c>
    </row>
    <row r="3704" spans="1:17" x14ac:dyDescent="0.25">
      <c r="A3704" s="125" t="str">
        <f t="shared" si="556"/>
        <v/>
      </c>
      <c r="B3704" s="123" t="str">
        <f t="shared" si="557"/>
        <v/>
      </c>
      <c r="C3704" s="125" t="str">
        <f t="shared" si="558"/>
        <v/>
      </c>
      <c r="D3704" s="42"/>
      <c r="E3704" s="23" t="str">
        <f>IF(D3704="","",VLOOKUP(D3704,MASTERLIST!$A:$E,3,FALSE))</f>
        <v/>
      </c>
      <c r="F3704" s="23" t="str">
        <f>IF(D3704="","",VLOOKUP(D3704,MASTERLIST!$A:$E,4,FALSE))</f>
        <v/>
      </c>
      <c r="G3704" s="23" t="str">
        <f>IF(D3704="","",VLOOKUP(D3704,MASTERLIST!$A:$E,5,FALSE))</f>
        <v/>
      </c>
      <c r="H3704" s="23" t="str">
        <f>IF(D3704="","",VLOOKUP(D3704,MASTERLIST!$A:$E,2,FALSE))</f>
        <v/>
      </c>
      <c r="I3704" s="42"/>
      <c r="J3704" s="42"/>
      <c r="K3704" s="42"/>
      <c r="L3704" s="41" t="str">
        <f t="shared" si="554"/>
        <v/>
      </c>
      <c r="M3704" s="41" t="str">
        <f t="shared" si="555"/>
        <v/>
      </c>
      <c r="N3704" s="22" t="str">
        <f t="shared" si="552"/>
        <v xml:space="preserve"> </v>
      </c>
      <c r="O3704" s="22" t="str">
        <f t="shared" si="553"/>
        <v/>
      </c>
      <c r="Q3704" s="22" t="str">
        <f t="shared" si="551"/>
        <v>D2</v>
      </c>
    </row>
    <row r="3705" spans="1:17" x14ac:dyDescent="0.25">
      <c r="A3705" s="125" t="str">
        <f t="shared" si="556"/>
        <v/>
      </c>
      <c r="B3705" s="123" t="str">
        <f t="shared" si="557"/>
        <v/>
      </c>
      <c r="C3705" s="125" t="str">
        <f t="shared" si="558"/>
        <v/>
      </c>
      <c r="D3705" s="42"/>
      <c r="E3705" s="23" t="str">
        <f>IF(D3705="","",VLOOKUP(D3705,MASTERLIST!$A:$E,3,FALSE))</f>
        <v/>
      </c>
      <c r="F3705" s="23" t="str">
        <f>IF(D3705="","",VLOOKUP(D3705,MASTERLIST!$A:$E,4,FALSE))</f>
        <v/>
      </c>
      <c r="G3705" s="23" t="str">
        <f>IF(D3705="","",VLOOKUP(D3705,MASTERLIST!$A:$E,5,FALSE))</f>
        <v/>
      </c>
      <c r="H3705" s="23" t="str">
        <f>IF(D3705="","",VLOOKUP(D3705,MASTERLIST!$A:$E,2,FALSE))</f>
        <v/>
      </c>
      <c r="I3705" s="42"/>
      <c r="J3705" s="42"/>
      <c r="K3705" s="42"/>
      <c r="L3705" s="41" t="str">
        <f t="shared" si="554"/>
        <v/>
      </c>
      <c r="M3705" s="41" t="str">
        <f t="shared" si="555"/>
        <v/>
      </c>
      <c r="N3705" s="22" t="str">
        <f t="shared" si="552"/>
        <v xml:space="preserve"> </v>
      </c>
      <c r="O3705" s="22" t="str">
        <f t="shared" si="553"/>
        <v/>
      </c>
      <c r="Q3705" s="22" t="str">
        <f t="shared" si="551"/>
        <v>D2</v>
      </c>
    </row>
    <row r="3706" spans="1:17" x14ac:dyDescent="0.25">
      <c r="A3706" s="125" t="str">
        <f t="shared" si="556"/>
        <v/>
      </c>
      <c r="B3706" s="123" t="str">
        <f t="shared" si="557"/>
        <v/>
      </c>
      <c r="C3706" s="125" t="str">
        <f t="shared" si="558"/>
        <v/>
      </c>
      <c r="D3706" s="42"/>
      <c r="E3706" s="23" t="str">
        <f>IF(D3706="","",VLOOKUP(D3706,MASTERLIST!$A:$E,3,FALSE))</f>
        <v/>
      </c>
      <c r="F3706" s="23" t="str">
        <f>IF(D3706="","",VLOOKUP(D3706,MASTERLIST!$A:$E,4,FALSE))</f>
        <v/>
      </c>
      <c r="G3706" s="23" t="str">
        <f>IF(D3706="","",VLOOKUP(D3706,MASTERLIST!$A:$E,5,FALSE))</f>
        <v/>
      </c>
      <c r="H3706" s="23" t="str">
        <f>IF(D3706="","",VLOOKUP(D3706,MASTERLIST!$A:$E,2,FALSE))</f>
        <v/>
      </c>
      <c r="I3706" s="42"/>
      <c r="J3706" s="42"/>
      <c r="K3706" s="42"/>
      <c r="L3706" s="41" t="str">
        <f t="shared" si="554"/>
        <v/>
      </c>
      <c r="M3706" s="41" t="str">
        <f t="shared" si="555"/>
        <v/>
      </c>
      <c r="N3706" s="22" t="str">
        <f t="shared" si="552"/>
        <v xml:space="preserve"> </v>
      </c>
      <c r="O3706" s="22" t="str">
        <f t="shared" si="553"/>
        <v/>
      </c>
      <c r="Q3706" s="22" t="str">
        <f t="shared" si="551"/>
        <v>D2</v>
      </c>
    </row>
    <row r="3707" spans="1:17" x14ac:dyDescent="0.25">
      <c r="A3707" s="125" t="str">
        <f t="shared" si="556"/>
        <v/>
      </c>
      <c r="B3707" s="123" t="str">
        <f t="shared" si="557"/>
        <v/>
      </c>
      <c r="C3707" s="125" t="str">
        <f t="shared" si="558"/>
        <v/>
      </c>
      <c r="D3707" s="42"/>
      <c r="E3707" s="23" t="str">
        <f>IF(D3707="","",VLOOKUP(D3707,MASTERLIST!$A:$E,3,FALSE))</f>
        <v/>
      </c>
      <c r="F3707" s="23" t="str">
        <f>IF(D3707="","",VLOOKUP(D3707,MASTERLIST!$A:$E,4,FALSE))</f>
        <v/>
      </c>
      <c r="G3707" s="23" t="str">
        <f>IF(D3707="","",VLOOKUP(D3707,MASTERLIST!$A:$E,5,FALSE))</f>
        <v/>
      </c>
      <c r="H3707" s="23" t="str">
        <f>IF(D3707="","",VLOOKUP(D3707,MASTERLIST!$A:$E,2,FALSE))</f>
        <v/>
      </c>
      <c r="I3707" s="42"/>
      <c r="J3707" s="42"/>
      <c r="K3707" s="42"/>
      <c r="L3707" s="41" t="str">
        <f t="shared" si="554"/>
        <v/>
      </c>
      <c r="M3707" s="41" t="str">
        <f t="shared" si="555"/>
        <v/>
      </c>
      <c r="N3707" s="22" t="str">
        <f t="shared" si="552"/>
        <v xml:space="preserve"> </v>
      </c>
      <c r="O3707" s="22" t="str">
        <f t="shared" si="553"/>
        <v/>
      </c>
      <c r="Q3707" s="22" t="str">
        <f t="shared" si="551"/>
        <v>D2</v>
      </c>
    </row>
    <row r="3708" spans="1:17" x14ac:dyDescent="0.25">
      <c r="A3708" s="125" t="str">
        <f t="shared" si="556"/>
        <v/>
      </c>
      <c r="B3708" s="123" t="str">
        <f t="shared" si="557"/>
        <v/>
      </c>
      <c r="C3708" s="125" t="str">
        <f t="shared" si="558"/>
        <v/>
      </c>
      <c r="D3708" s="42"/>
      <c r="E3708" s="23" t="str">
        <f>IF(D3708="","",VLOOKUP(D3708,MASTERLIST!$A:$E,3,FALSE))</f>
        <v/>
      </c>
      <c r="F3708" s="23" t="str">
        <f>IF(D3708="","",VLOOKUP(D3708,MASTERLIST!$A:$E,4,FALSE))</f>
        <v/>
      </c>
      <c r="G3708" s="23" t="str">
        <f>IF(D3708="","",VLOOKUP(D3708,MASTERLIST!$A:$E,5,FALSE))</f>
        <v/>
      </c>
      <c r="H3708" s="23" t="str">
        <f>IF(D3708="","",VLOOKUP(D3708,MASTERLIST!$A:$E,2,FALSE))</f>
        <v/>
      </c>
      <c r="I3708" s="42"/>
      <c r="J3708" s="42"/>
      <c r="K3708" s="42"/>
      <c r="L3708" s="41" t="str">
        <f t="shared" si="554"/>
        <v/>
      </c>
      <c r="M3708" s="41" t="str">
        <f t="shared" si="555"/>
        <v/>
      </c>
      <c r="N3708" s="22" t="str">
        <f t="shared" si="552"/>
        <v xml:space="preserve"> </v>
      </c>
      <c r="O3708" s="22" t="str">
        <f t="shared" si="553"/>
        <v/>
      </c>
      <c r="Q3708" s="22" t="str">
        <f t="shared" si="551"/>
        <v>D2</v>
      </c>
    </row>
    <row r="3709" spans="1:17" x14ac:dyDescent="0.25">
      <c r="A3709" s="125" t="str">
        <f t="shared" si="556"/>
        <v/>
      </c>
      <c r="B3709" s="123" t="str">
        <f t="shared" si="557"/>
        <v/>
      </c>
      <c r="C3709" s="125" t="str">
        <f t="shared" si="558"/>
        <v/>
      </c>
      <c r="D3709" s="42"/>
      <c r="E3709" s="23" t="str">
        <f>IF(D3709="","",VLOOKUP(D3709,MASTERLIST!$A:$E,3,FALSE))</f>
        <v/>
      </c>
      <c r="F3709" s="23" t="str">
        <f>IF(D3709="","",VLOOKUP(D3709,MASTERLIST!$A:$E,4,FALSE))</f>
        <v/>
      </c>
      <c r="G3709" s="23" t="str">
        <f>IF(D3709="","",VLOOKUP(D3709,MASTERLIST!$A:$E,5,FALSE))</f>
        <v/>
      </c>
      <c r="H3709" s="23" t="str">
        <f>IF(D3709="","",VLOOKUP(D3709,MASTERLIST!$A:$E,2,FALSE))</f>
        <v/>
      </c>
      <c r="I3709" s="42"/>
      <c r="J3709" s="42"/>
      <c r="K3709" s="42"/>
      <c r="L3709" s="41" t="str">
        <f t="shared" si="554"/>
        <v/>
      </c>
      <c r="M3709" s="41" t="str">
        <f t="shared" si="555"/>
        <v/>
      </c>
      <c r="N3709" s="22" t="str">
        <f t="shared" si="552"/>
        <v xml:space="preserve"> </v>
      </c>
      <c r="O3709" s="22" t="str">
        <f t="shared" si="553"/>
        <v/>
      </c>
      <c r="Q3709" s="22" t="str">
        <f t="shared" si="551"/>
        <v>D2</v>
      </c>
    </row>
    <row r="3710" spans="1:17" x14ac:dyDescent="0.25">
      <c r="A3710" s="125" t="str">
        <f t="shared" si="556"/>
        <v/>
      </c>
      <c r="B3710" s="123" t="str">
        <f t="shared" si="557"/>
        <v/>
      </c>
      <c r="C3710" s="125" t="str">
        <f t="shared" si="558"/>
        <v/>
      </c>
      <c r="D3710" s="42"/>
      <c r="E3710" s="23" t="str">
        <f>IF(D3710="","",VLOOKUP(D3710,MASTERLIST!$A:$E,3,FALSE))</f>
        <v/>
      </c>
      <c r="F3710" s="23" t="str">
        <f>IF(D3710="","",VLOOKUP(D3710,MASTERLIST!$A:$E,4,FALSE))</f>
        <v/>
      </c>
      <c r="G3710" s="23" t="str">
        <f>IF(D3710="","",VLOOKUP(D3710,MASTERLIST!$A:$E,5,FALSE))</f>
        <v/>
      </c>
      <c r="H3710" s="23" t="str">
        <f>IF(D3710="","",VLOOKUP(D3710,MASTERLIST!$A:$E,2,FALSE))</f>
        <v/>
      </c>
      <c r="I3710" s="42"/>
      <c r="J3710" s="42"/>
      <c r="K3710" s="42"/>
      <c r="L3710" s="41" t="str">
        <f t="shared" si="554"/>
        <v/>
      </c>
      <c r="M3710" s="41" t="str">
        <f t="shared" si="555"/>
        <v/>
      </c>
      <c r="N3710" s="22" t="str">
        <f t="shared" si="552"/>
        <v xml:space="preserve"> </v>
      </c>
      <c r="O3710" s="22" t="str">
        <f t="shared" si="553"/>
        <v/>
      </c>
      <c r="Q3710" s="22" t="str">
        <f t="shared" si="551"/>
        <v>D2</v>
      </c>
    </row>
    <row r="3711" spans="1:17" x14ac:dyDescent="0.25">
      <c r="A3711" s="125" t="str">
        <f t="shared" si="556"/>
        <v/>
      </c>
      <c r="B3711" s="123" t="str">
        <f t="shared" si="557"/>
        <v/>
      </c>
      <c r="C3711" s="125" t="str">
        <f t="shared" si="558"/>
        <v/>
      </c>
      <c r="D3711" s="42"/>
      <c r="E3711" s="23" t="str">
        <f>IF(D3711="","",VLOOKUP(D3711,MASTERLIST!$A:$E,3,FALSE))</f>
        <v/>
      </c>
      <c r="F3711" s="23" t="str">
        <f>IF(D3711="","",VLOOKUP(D3711,MASTERLIST!$A:$E,4,FALSE))</f>
        <v/>
      </c>
      <c r="G3711" s="23" t="str">
        <f>IF(D3711="","",VLOOKUP(D3711,MASTERLIST!$A:$E,5,FALSE))</f>
        <v/>
      </c>
      <c r="H3711" s="23" t="str">
        <f>IF(D3711="","",VLOOKUP(D3711,MASTERLIST!$A:$E,2,FALSE))</f>
        <v/>
      </c>
      <c r="I3711" s="42"/>
      <c r="J3711" s="42"/>
      <c r="K3711" s="42"/>
      <c r="L3711" s="41" t="str">
        <f t="shared" si="554"/>
        <v/>
      </c>
      <c r="M3711" s="41" t="str">
        <f t="shared" si="555"/>
        <v/>
      </c>
      <c r="N3711" s="22" t="str">
        <f t="shared" si="552"/>
        <v xml:space="preserve"> </v>
      </c>
      <c r="O3711" s="22" t="str">
        <f t="shared" si="553"/>
        <v/>
      </c>
      <c r="Q3711" s="22" t="str">
        <f t="shared" si="551"/>
        <v>D2</v>
      </c>
    </row>
    <row r="3712" spans="1:17" x14ac:dyDescent="0.25">
      <c r="A3712" s="125" t="str">
        <f t="shared" si="556"/>
        <v/>
      </c>
      <c r="B3712" s="123" t="str">
        <f t="shared" si="557"/>
        <v/>
      </c>
      <c r="C3712" s="125" t="str">
        <f t="shared" si="558"/>
        <v/>
      </c>
      <c r="D3712" s="42"/>
      <c r="E3712" s="23" t="str">
        <f>IF(D3712="","",VLOOKUP(D3712,MASTERLIST!$A:$E,3,FALSE))</f>
        <v/>
      </c>
      <c r="F3712" s="23" t="str">
        <f>IF(D3712="","",VLOOKUP(D3712,MASTERLIST!$A:$E,4,FALSE))</f>
        <v/>
      </c>
      <c r="G3712" s="23" t="str">
        <f>IF(D3712="","",VLOOKUP(D3712,MASTERLIST!$A:$E,5,FALSE))</f>
        <v/>
      </c>
      <c r="H3712" s="23" t="str">
        <f>IF(D3712="","",VLOOKUP(D3712,MASTERLIST!$A:$E,2,FALSE))</f>
        <v/>
      </c>
      <c r="I3712" s="42"/>
      <c r="J3712" s="42"/>
      <c r="K3712" s="42"/>
      <c r="L3712" s="41" t="str">
        <f t="shared" si="554"/>
        <v/>
      </c>
      <c r="M3712" s="41" t="str">
        <f t="shared" si="555"/>
        <v/>
      </c>
      <c r="N3712" s="22" t="str">
        <f t="shared" si="552"/>
        <v xml:space="preserve"> </v>
      </c>
      <c r="O3712" s="22" t="str">
        <f t="shared" si="553"/>
        <v/>
      </c>
      <c r="Q3712" s="22" t="str">
        <f t="shared" si="551"/>
        <v>D2</v>
      </c>
    </row>
    <row r="3713" spans="1:17" x14ac:dyDescent="0.25">
      <c r="A3713" s="125" t="str">
        <f t="shared" si="556"/>
        <v/>
      </c>
      <c r="B3713" s="123" t="str">
        <f t="shared" si="557"/>
        <v/>
      </c>
      <c r="C3713" s="125" t="str">
        <f t="shared" si="558"/>
        <v/>
      </c>
      <c r="D3713" s="42"/>
      <c r="E3713" s="23" t="str">
        <f>IF(D3713="","",VLOOKUP(D3713,MASTERLIST!$A:$E,3,FALSE))</f>
        <v/>
      </c>
      <c r="F3713" s="23" t="str">
        <f>IF(D3713="","",VLOOKUP(D3713,MASTERLIST!$A:$E,4,FALSE))</f>
        <v/>
      </c>
      <c r="G3713" s="23" t="str">
        <f>IF(D3713="","",VLOOKUP(D3713,MASTERLIST!$A:$E,5,FALSE))</f>
        <v/>
      </c>
      <c r="H3713" s="23" t="str">
        <f>IF(D3713="","",VLOOKUP(D3713,MASTERLIST!$A:$E,2,FALSE))</f>
        <v/>
      </c>
      <c r="I3713" s="42"/>
      <c r="J3713" s="42"/>
      <c r="K3713" s="42"/>
      <c r="L3713" s="41" t="str">
        <f t="shared" si="554"/>
        <v/>
      </c>
      <c r="M3713" s="41" t="str">
        <f t="shared" si="555"/>
        <v/>
      </c>
      <c r="N3713" s="22" t="str">
        <f t="shared" si="552"/>
        <v xml:space="preserve"> </v>
      </c>
      <c r="O3713" s="22" t="str">
        <f t="shared" si="553"/>
        <v/>
      </c>
      <c r="Q3713" s="22" t="str">
        <f t="shared" si="551"/>
        <v>D2</v>
      </c>
    </row>
    <row r="3714" spans="1:17" x14ac:dyDescent="0.25">
      <c r="A3714" s="125" t="str">
        <f t="shared" si="556"/>
        <v/>
      </c>
      <c r="B3714" s="123" t="str">
        <f t="shared" si="557"/>
        <v/>
      </c>
      <c r="C3714" s="125" t="str">
        <f t="shared" si="558"/>
        <v/>
      </c>
      <c r="D3714" s="42"/>
      <c r="E3714" s="23" t="str">
        <f>IF(D3714="","",VLOOKUP(D3714,MASTERLIST!$A:$E,3,FALSE))</f>
        <v/>
      </c>
      <c r="F3714" s="23" t="str">
        <f>IF(D3714="","",VLOOKUP(D3714,MASTERLIST!$A:$E,4,FALSE))</f>
        <v/>
      </c>
      <c r="G3714" s="23" t="str">
        <f>IF(D3714="","",VLOOKUP(D3714,MASTERLIST!$A:$E,5,FALSE))</f>
        <v/>
      </c>
      <c r="H3714" s="23" t="str">
        <f>IF(D3714="","",VLOOKUP(D3714,MASTERLIST!$A:$E,2,FALSE))</f>
        <v/>
      </c>
      <c r="I3714" s="42"/>
      <c r="J3714" s="42"/>
      <c r="K3714" s="42"/>
      <c r="L3714" s="41" t="str">
        <f t="shared" si="554"/>
        <v/>
      </c>
      <c r="M3714" s="41" t="str">
        <f t="shared" si="555"/>
        <v/>
      </c>
      <c r="N3714" s="22" t="str">
        <f t="shared" si="552"/>
        <v xml:space="preserve"> </v>
      </c>
      <c r="O3714" s="22" t="str">
        <f t="shared" si="553"/>
        <v/>
      </c>
      <c r="Q3714" s="22" t="str">
        <f t="shared" si="551"/>
        <v>D2</v>
      </c>
    </row>
    <row r="3715" spans="1:17" x14ac:dyDescent="0.25">
      <c r="A3715" s="125" t="str">
        <f t="shared" si="556"/>
        <v/>
      </c>
      <c r="B3715" s="123" t="str">
        <f t="shared" si="557"/>
        <v/>
      </c>
      <c r="C3715" s="125" t="str">
        <f t="shared" si="558"/>
        <v/>
      </c>
      <c r="D3715" s="42"/>
      <c r="E3715" s="23" t="str">
        <f>IF(D3715="","",VLOOKUP(D3715,MASTERLIST!$A:$E,3,FALSE))</f>
        <v/>
      </c>
      <c r="F3715" s="23" t="str">
        <f>IF(D3715="","",VLOOKUP(D3715,MASTERLIST!$A:$E,4,FALSE))</f>
        <v/>
      </c>
      <c r="G3715" s="23" t="str">
        <f>IF(D3715="","",VLOOKUP(D3715,MASTERLIST!$A:$E,5,FALSE))</f>
        <v/>
      </c>
      <c r="H3715" s="23" t="str">
        <f>IF(D3715="","",VLOOKUP(D3715,MASTERLIST!$A:$E,2,FALSE))</f>
        <v/>
      </c>
      <c r="I3715" s="42"/>
      <c r="J3715" s="42"/>
      <c r="K3715" s="42"/>
      <c r="L3715" s="41" t="str">
        <f t="shared" si="554"/>
        <v/>
      </c>
      <c r="M3715" s="41" t="str">
        <f t="shared" si="555"/>
        <v/>
      </c>
      <c r="N3715" s="22" t="str">
        <f t="shared" si="552"/>
        <v xml:space="preserve"> </v>
      </c>
      <c r="O3715" s="22" t="str">
        <f t="shared" si="553"/>
        <v/>
      </c>
      <c r="Q3715" s="22" t="str">
        <f t="shared" ref="Q3715:Q3778" si="559">IF(A3715="","D2",RIGHT(A3715,2))</f>
        <v>D2</v>
      </c>
    </row>
    <row r="3716" spans="1:17" x14ac:dyDescent="0.25">
      <c r="A3716" s="125" t="str">
        <f t="shared" si="556"/>
        <v/>
      </c>
      <c r="B3716" s="123" t="str">
        <f t="shared" si="557"/>
        <v/>
      </c>
      <c r="C3716" s="125" t="str">
        <f t="shared" si="558"/>
        <v/>
      </c>
      <c r="D3716" s="42"/>
      <c r="E3716" s="23" t="str">
        <f>IF(D3716="","",VLOOKUP(D3716,MASTERLIST!$A:$E,3,FALSE))</f>
        <v/>
      </c>
      <c r="F3716" s="23" t="str">
        <f>IF(D3716="","",VLOOKUP(D3716,MASTERLIST!$A:$E,4,FALSE))</f>
        <v/>
      </c>
      <c r="G3716" s="23" t="str">
        <f>IF(D3716="","",VLOOKUP(D3716,MASTERLIST!$A:$E,5,FALSE))</f>
        <v/>
      </c>
      <c r="H3716" s="23" t="str">
        <f>IF(D3716="","",VLOOKUP(D3716,MASTERLIST!$A:$E,2,FALSE))</f>
        <v/>
      </c>
      <c r="I3716" s="42"/>
      <c r="J3716" s="42"/>
      <c r="K3716" s="42"/>
      <c r="L3716" s="41" t="str">
        <f t="shared" si="554"/>
        <v/>
      </c>
      <c r="M3716" s="41" t="str">
        <f t="shared" si="555"/>
        <v/>
      </c>
      <c r="N3716" s="22" t="str">
        <f t="shared" si="552"/>
        <v xml:space="preserve"> </v>
      </c>
      <c r="O3716" s="22" t="str">
        <f t="shared" si="553"/>
        <v/>
      </c>
      <c r="Q3716" s="22" t="str">
        <f t="shared" si="559"/>
        <v>D2</v>
      </c>
    </row>
    <row r="3717" spans="1:17" x14ac:dyDescent="0.25">
      <c r="A3717" s="125" t="str">
        <f t="shared" si="556"/>
        <v/>
      </c>
      <c r="B3717" s="123" t="str">
        <f t="shared" si="557"/>
        <v/>
      </c>
      <c r="C3717" s="125" t="str">
        <f t="shared" si="558"/>
        <v/>
      </c>
      <c r="D3717" s="42"/>
      <c r="E3717" s="23" t="str">
        <f>IF(D3717="","",VLOOKUP(D3717,MASTERLIST!$A:$E,3,FALSE))</f>
        <v/>
      </c>
      <c r="F3717" s="23" t="str">
        <f>IF(D3717="","",VLOOKUP(D3717,MASTERLIST!$A:$E,4,FALSE))</f>
        <v/>
      </c>
      <c r="G3717" s="23" t="str">
        <f>IF(D3717="","",VLOOKUP(D3717,MASTERLIST!$A:$E,5,FALSE))</f>
        <v/>
      </c>
      <c r="H3717" s="23" t="str">
        <f>IF(D3717="","",VLOOKUP(D3717,MASTERLIST!$A:$E,2,FALSE))</f>
        <v/>
      </c>
      <c r="I3717" s="42"/>
      <c r="J3717" s="42"/>
      <c r="K3717" s="42"/>
      <c r="L3717" s="41" t="str">
        <f t="shared" si="554"/>
        <v/>
      </c>
      <c r="M3717" s="41" t="str">
        <f t="shared" si="555"/>
        <v/>
      </c>
      <c r="N3717" s="22" t="str">
        <f t="shared" si="552"/>
        <v xml:space="preserve"> </v>
      </c>
      <c r="O3717" s="22" t="str">
        <f t="shared" si="553"/>
        <v/>
      </c>
      <c r="Q3717" s="22" t="str">
        <f t="shared" si="559"/>
        <v>D2</v>
      </c>
    </row>
    <row r="3718" spans="1:17" x14ac:dyDescent="0.25">
      <c r="A3718" s="125" t="str">
        <f t="shared" si="556"/>
        <v/>
      </c>
      <c r="B3718" s="123" t="str">
        <f t="shared" si="557"/>
        <v/>
      </c>
      <c r="C3718" s="125" t="str">
        <f t="shared" si="558"/>
        <v/>
      </c>
      <c r="D3718" s="42"/>
      <c r="E3718" s="23" t="str">
        <f>IF(D3718="","",VLOOKUP(D3718,MASTERLIST!$A:$E,3,FALSE))</f>
        <v/>
      </c>
      <c r="F3718" s="23" t="str">
        <f>IF(D3718="","",VLOOKUP(D3718,MASTERLIST!$A:$E,4,FALSE))</f>
        <v/>
      </c>
      <c r="G3718" s="23" t="str">
        <f>IF(D3718="","",VLOOKUP(D3718,MASTERLIST!$A:$E,5,FALSE))</f>
        <v/>
      </c>
      <c r="H3718" s="23" t="str">
        <f>IF(D3718="","",VLOOKUP(D3718,MASTERLIST!$A:$E,2,FALSE))</f>
        <v/>
      </c>
      <c r="I3718" s="42"/>
      <c r="J3718" s="42"/>
      <c r="K3718" s="42"/>
      <c r="L3718" s="41" t="str">
        <f t="shared" si="554"/>
        <v/>
      </c>
      <c r="M3718" s="41" t="str">
        <f t="shared" si="555"/>
        <v/>
      </c>
      <c r="N3718" s="22" t="str">
        <f t="shared" si="552"/>
        <v xml:space="preserve"> </v>
      </c>
      <c r="O3718" s="22" t="str">
        <f t="shared" si="553"/>
        <v/>
      </c>
      <c r="Q3718" s="22" t="str">
        <f t="shared" si="559"/>
        <v>D2</v>
      </c>
    </row>
    <row r="3719" spans="1:17" x14ac:dyDescent="0.25">
      <c r="A3719" s="125" t="str">
        <f t="shared" si="556"/>
        <v/>
      </c>
      <c r="B3719" s="123" t="str">
        <f t="shared" si="557"/>
        <v/>
      </c>
      <c r="C3719" s="125" t="str">
        <f t="shared" si="558"/>
        <v/>
      </c>
      <c r="D3719" s="42"/>
      <c r="E3719" s="23" t="str">
        <f>IF(D3719="","",VLOOKUP(D3719,MASTERLIST!$A:$E,3,FALSE))</f>
        <v/>
      </c>
      <c r="F3719" s="23" t="str">
        <f>IF(D3719="","",VLOOKUP(D3719,MASTERLIST!$A:$E,4,FALSE))</f>
        <v/>
      </c>
      <c r="G3719" s="23" t="str">
        <f>IF(D3719="","",VLOOKUP(D3719,MASTERLIST!$A:$E,5,FALSE))</f>
        <v/>
      </c>
      <c r="H3719" s="23" t="str">
        <f>IF(D3719="","",VLOOKUP(D3719,MASTERLIST!$A:$E,2,FALSE))</f>
        <v/>
      </c>
      <c r="I3719" s="42"/>
      <c r="J3719" s="42"/>
      <c r="K3719" s="42"/>
      <c r="L3719" s="41" t="str">
        <f t="shared" si="554"/>
        <v/>
      </c>
      <c r="M3719" s="41" t="str">
        <f t="shared" si="555"/>
        <v/>
      </c>
      <c r="N3719" s="22" t="str">
        <f t="shared" si="552"/>
        <v xml:space="preserve"> </v>
      </c>
      <c r="O3719" s="22" t="str">
        <f t="shared" si="553"/>
        <v/>
      </c>
      <c r="Q3719" s="22" t="str">
        <f t="shared" si="559"/>
        <v>D2</v>
      </c>
    </row>
    <row r="3720" spans="1:17" x14ac:dyDescent="0.25">
      <c r="A3720" s="125" t="str">
        <f t="shared" si="556"/>
        <v/>
      </c>
      <c r="B3720" s="123" t="str">
        <f t="shared" si="557"/>
        <v/>
      </c>
      <c r="C3720" s="125" t="str">
        <f t="shared" si="558"/>
        <v/>
      </c>
      <c r="D3720" s="42"/>
      <c r="E3720" s="23" t="str">
        <f>IF(D3720="","",VLOOKUP(D3720,MASTERLIST!$A:$E,3,FALSE))</f>
        <v/>
      </c>
      <c r="F3720" s="23" t="str">
        <f>IF(D3720="","",VLOOKUP(D3720,MASTERLIST!$A:$E,4,FALSE))</f>
        <v/>
      </c>
      <c r="G3720" s="23" t="str">
        <f>IF(D3720="","",VLOOKUP(D3720,MASTERLIST!$A:$E,5,FALSE))</f>
        <v/>
      </c>
      <c r="H3720" s="23" t="str">
        <f>IF(D3720="","",VLOOKUP(D3720,MASTERLIST!$A:$E,2,FALSE))</f>
        <v/>
      </c>
      <c r="I3720" s="42"/>
      <c r="J3720" s="42"/>
      <c r="K3720" s="42"/>
      <c r="L3720" s="41" t="str">
        <f t="shared" si="554"/>
        <v/>
      </c>
      <c r="M3720" s="41" t="str">
        <f t="shared" si="555"/>
        <v/>
      </c>
      <c r="N3720" s="22" t="str">
        <f t="shared" si="552"/>
        <v xml:space="preserve"> </v>
      </c>
      <c r="O3720" s="22" t="str">
        <f t="shared" si="553"/>
        <v/>
      </c>
      <c r="Q3720" s="22" t="str">
        <f t="shared" si="559"/>
        <v>D2</v>
      </c>
    </row>
    <row r="3721" spans="1:17" x14ac:dyDescent="0.25">
      <c r="A3721" s="125" t="str">
        <f t="shared" si="556"/>
        <v/>
      </c>
      <c r="B3721" s="123" t="str">
        <f t="shared" si="557"/>
        <v/>
      </c>
      <c r="C3721" s="125" t="str">
        <f t="shared" si="558"/>
        <v/>
      </c>
      <c r="D3721" s="42"/>
      <c r="E3721" s="23" t="str">
        <f>IF(D3721="","",VLOOKUP(D3721,MASTERLIST!$A:$E,3,FALSE))</f>
        <v/>
      </c>
      <c r="F3721" s="23" t="str">
        <f>IF(D3721="","",VLOOKUP(D3721,MASTERLIST!$A:$E,4,FALSE))</f>
        <v/>
      </c>
      <c r="G3721" s="23" t="str">
        <f>IF(D3721="","",VLOOKUP(D3721,MASTERLIST!$A:$E,5,FALSE))</f>
        <v/>
      </c>
      <c r="H3721" s="23" t="str">
        <f>IF(D3721="","",VLOOKUP(D3721,MASTERLIST!$A:$E,2,FALSE))</f>
        <v/>
      </c>
      <c r="I3721" s="42"/>
      <c r="J3721" s="42"/>
      <c r="K3721" s="42"/>
      <c r="L3721" s="41" t="str">
        <f t="shared" si="554"/>
        <v/>
      </c>
      <c r="M3721" s="41" t="str">
        <f t="shared" si="555"/>
        <v/>
      </c>
      <c r="N3721" s="22" t="str">
        <f t="shared" si="552"/>
        <v xml:space="preserve"> </v>
      </c>
      <c r="O3721" s="22" t="str">
        <f t="shared" si="553"/>
        <v/>
      </c>
      <c r="Q3721" s="22" t="str">
        <f t="shared" si="559"/>
        <v>D2</v>
      </c>
    </row>
    <row r="3722" spans="1:17" x14ac:dyDescent="0.25">
      <c r="A3722" s="125" t="str">
        <f t="shared" si="556"/>
        <v/>
      </c>
      <c r="B3722" s="123" t="str">
        <f t="shared" si="557"/>
        <v/>
      </c>
      <c r="C3722" s="125" t="str">
        <f t="shared" si="558"/>
        <v/>
      </c>
      <c r="D3722" s="42"/>
      <c r="E3722" s="23" t="str">
        <f>IF(D3722="","",VLOOKUP(D3722,MASTERLIST!$A:$E,3,FALSE))</f>
        <v/>
      </c>
      <c r="F3722" s="23" t="str">
        <f>IF(D3722="","",VLOOKUP(D3722,MASTERLIST!$A:$E,4,FALSE))</f>
        <v/>
      </c>
      <c r="G3722" s="23" t="str">
        <f>IF(D3722="","",VLOOKUP(D3722,MASTERLIST!$A:$E,5,FALSE))</f>
        <v/>
      </c>
      <c r="H3722" s="23" t="str">
        <f>IF(D3722="","",VLOOKUP(D3722,MASTERLIST!$A:$E,2,FALSE))</f>
        <v/>
      </c>
      <c r="I3722" s="42"/>
      <c r="J3722" s="42"/>
      <c r="K3722" s="42"/>
      <c r="L3722" s="41" t="str">
        <f t="shared" si="554"/>
        <v/>
      </c>
      <c r="M3722" s="41" t="str">
        <f t="shared" si="555"/>
        <v/>
      </c>
      <c r="N3722" s="22" t="str">
        <f t="shared" si="552"/>
        <v xml:space="preserve"> </v>
      </c>
      <c r="O3722" s="22" t="str">
        <f t="shared" si="553"/>
        <v/>
      </c>
      <c r="Q3722" s="22" t="str">
        <f t="shared" si="559"/>
        <v>D2</v>
      </c>
    </row>
    <row r="3723" spans="1:17" x14ac:dyDescent="0.25">
      <c r="A3723" s="125" t="str">
        <f t="shared" si="556"/>
        <v/>
      </c>
      <c r="B3723" s="123" t="str">
        <f t="shared" si="557"/>
        <v/>
      </c>
      <c r="C3723" s="125" t="str">
        <f t="shared" si="558"/>
        <v/>
      </c>
      <c r="D3723" s="42"/>
      <c r="E3723" s="23" t="str">
        <f>IF(D3723="","",VLOOKUP(D3723,MASTERLIST!$A:$E,3,FALSE))</f>
        <v/>
      </c>
      <c r="F3723" s="23" t="str">
        <f>IF(D3723="","",VLOOKUP(D3723,MASTERLIST!$A:$E,4,FALSE))</f>
        <v/>
      </c>
      <c r="G3723" s="23" t="str">
        <f>IF(D3723="","",VLOOKUP(D3723,MASTERLIST!$A:$E,5,FALSE))</f>
        <v/>
      </c>
      <c r="H3723" s="23" t="str">
        <f>IF(D3723="","",VLOOKUP(D3723,MASTERLIST!$A:$E,2,FALSE))</f>
        <v/>
      </c>
      <c r="I3723" s="42"/>
      <c r="J3723" s="42"/>
      <c r="K3723" s="42"/>
      <c r="L3723" s="41" t="str">
        <f t="shared" si="554"/>
        <v/>
      </c>
      <c r="M3723" s="41" t="str">
        <f t="shared" si="555"/>
        <v/>
      </c>
      <c r="N3723" s="22" t="str">
        <f t="shared" si="552"/>
        <v xml:space="preserve"> </v>
      </c>
      <c r="O3723" s="22" t="str">
        <f t="shared" si="553"/>
        <v/>
      </c>
      <c r="Q3723" s="22" t="str">
        <f t="shared" si="559"/>
        <v>D2</v>
      </c>
    </row>
    <row r="3724" spans="1:17" x14ac:dyDescent="0.25">
      <c r="A3724" s="125" t="str">
        <f t="shared" si="556"/>
        <v/>
      </c>
      <c r="B3724" s="123" t="str">
        <f t="shared" si="557"/>
        <v/>
      </c>
      <c r="C3724" s="125" t="str">
        <f t="shared" si="558"/>
        <v/>
      </c>
      <c r="D3724" s="42"/>
      <c r="E3724" s="23" t="str">
        <f>IF(D3724="","",VLOOKUP(D3724,MASTERLIST!$A:$E,3,FALSE))</f>
        <v/>
      </c>
      <c r="F3724" s="23" t="str">
        <f>IF(D3724="","",VLOOKUP(D3724,MASTERLIST!$A:$E,4,FALSE))</f>
        <v/>
      </c>
      <c r="G3724" s="23" t="str">
        <f>IF(D3724="","",VLOOKUP(D3724,MASTERLIST!$A:$E,5,FALSE))</f>
        <v/>
      </c>
      <c r="H3724" s="23" t="str">
        <f>IF(D3724="","",VLOOKUP(D3724,MASTERLIST!$A:$E,2,FALSE))</f>
        <v/>
      </c>
      <c r="I3724" s="42"/>
      <c r="J3724" s="42"/>
      <c r="K3724" s="42"/>
      <c r="L3724" s="41" t="str">
        <f t="shared" si="554"/>
        <v/>
      </c>
      <c r="M3724" s="41" t="str">
        <f t="shared" si="555"/>
        <v/>
      </c>
      <c r="N3724" s="22" t="str">
        <f t="shared" si="552"/>
        <v xml:space="preserve"> </v>
      </c>
      <c r="O3724" s="22" t="str">
        <f t="shared" si="553"/>
        <v/>
      </c>
      <c r="Q3724" s="22" t="str">
        <f t="shared" si="559"/>
        <v>D2</v>
      </c>
    </row>
    <row r="3725" spans="1:17" x14ac:dyDescent="0.25">
      <c r="A3725" s="125" t="str">
        <f t="shared" si="556"/>
        <v/>
      </c>
      <c r="B3725" s="123" t="str">
        <f t="shared" si="557"/>
        <v/>
      </c>
      <c r="C3725" s="125" t="str">
        <f t="shared" si="558"/>
        <v/>
      </c>
      <c r="D3725" s="42"/>
      <c r="E3725" s="23" t="str">
        <f>IF(D3725="","",VLOOKUP(D3725,MASTERLIST!$A:$E,3,FALSE))</f>
        <v/>
      </c>
      <c r="F3725" s="23" t="str">
        <f>IF(D3725="","",VLOOKUP(D3725,MASTERLIST!$A:$E,4,FALSE))</f>
        <v/>
      </c>
      <c r="G3725" s="23" t="str">
        <f>IF(D3725="","",VLOOKUP(D3725,MASTERLIST!$A:$E,5,FALSE))</f>
        <v/>
      </c>
      <c r="H3725" s="23" t="str">
        <f>IF(D3725="","",VLOOKUP(D3725,MASTERLIST!$A:$E,2,FALSE))</f>
        <v/>
      </c>
      <c r="I3725" s="42"/>
      <c r="J3725" s="42"/>
      <c r="K3725" s="42"/>
      <c r="L3725" s="41" t="str">
        <f t="shared" si="554"/>
        <v/>
      </c>
      <c r="M3725" s="41" t="str">
        <f t="shared" si="555"/>
        <v/>
      </c>
      <c r="N3725" s="22" t="str">
        <f t="shared" si="552"/>
        <v xml:space="preserve"> </v>
      </c>
      <c r="O3725" s="22" t="str">
        <f t="shared" si="553"/>
        <v/>
      </c>
      <c r="Q3725" s="22" t="str">
        <f t="shared" si="559"/>
        <v>D2</v>
      </c>
    </row>
    <row r="3726" spans="1:17" x14ac:dyDescent="0.25">
      <c r="A3726" s="125" t="str">
        <f t="shared" si="556"/>
        <v/>
      </c>
      <c r="B3726" s="123" t="str">
        <f t="shared" si="557"/>
        <v/>
      </c>
      <c r="C3726" s="125" t="str">
        <f t="shared" si="558"/>
        <v/>
      </c>
      <c r="D3726" s="42"/>
      <c r="E3726" s="23" t="str">
        <f>IF(D3726="","",VLOOKUP(D3726,MASTERLIST!$A:$E,3,FALSE))</f>
        <v/>
      </c>
      <c r="F3726" s="23" t="str">
        <f>IF(D3726="","",VLOOKUP(D3726,MASTERLIST!$A:$E,4,FALSE))</f>
        <v/>
      </c>
      <c r="G3726" s="23" t="str">
        <f>IF(D3726="","",VLOOKUP(D3726,MASTERLIST!$A:$E,5,FALSE))</f>
        <v/>
      </c>
      <c r="H3726" s="23" t="str">
        <f>IF(D3726="","",VLOOKUP(D3726,MASTERLIST!$A:$E,2,FALSE))</f>
        <v/>
      </c>
      <c r="I3726" s="42"/>
      <c r="J3726" s="42"/>
      <c r="K3726" s="42"/>
      <c r="L3726" s="41" t="str">
        <f t="shared" si="554"/>
        <v/>
      </c>
      <c r="M3726" s="41" t="str">
        <f t="shared" si="555"/>
        <v/>
      </c>
      <c r="N3726" s="22" t="str">
        <f t="shared" si="552"/>
        <v xml:space="preserve"> </v>
      </c>
      <c r="O3726" s="22" t="str">
        <f t="shared" si="553"/>
        <v/>
      </c>
      <c r="Q3726" s="22" t="str">
        <f t="shared" si="559"/>
        <v>D2</v>
      </c>
    </row>
    <row r="3727" spans="1:17" x14ac:dyDescent="0.25">
      <c r="A3727" s="125" t="str">
        <f t="shared" si="556"/>
        <v/>
      </c>
      <c r="B3727" s="123" t="str">
        <f t="shared" si="557"/>
        <v/>
      </c>
      <c r="C3727" s="125" t="str">
        <f t="shared" si="558"/>
        <v/>
      </c>
      <c r="D3727" s="42"/>
      <c r="E3727" s="23" t="str">
        <f>IF(D3727="","",VLOOKUP(D3727,MASTERLIST!$A:$E,3,FALSE))</f>
        <v/>
      </c>
      <c r="F3727" s="23" t="str">
        <f>IF(D3727="","",VLOOKUP(D3727,MASTERLIST!$A:$E,4,FALSE))</f>
        <v/>
      </c>
      <c r="G3727" s="23" t="str">
        <f>IF(D3727="","",VLOOKUP(D3727,MASTERLIST!$A:$E,5,FALSE))</f>
        <v/>
      </c>
      <c r="H3727" s="23" t="str">
        <f>IF(D3727="","",VLOOKUP(D3727,MASTERLIST!$A:$E,2,FALSE))</f>
        <v/>
      </c>
      <c r="I3727" s="42"/>
      <c r="J3727" s="42"/>
      <c r="K3727" s="42"/>
      <c r="L3727" s="41" t="str">
        <f t="shared" si="554"/>
        <v/>
      </c>
      <c r="M3727" s="41" t="str">
        <f t="shared" si="555"/>
        <v/>
      </c>
      <c r="N3727" s="22" t="str">
        <f t="shared" si="552"/>
        <v xml:space="preserve"> </v>
      </c>
      <c r="O3727" s="22" t="str">
        <f t="shared" si="553"/>
        <v/>
      </c>
      <c r="Q3727" s="22" t="str">
        <f t="shared" si="559"/>
        <v>D2</v>
      </c>
    </row>
    <row r="3728" spans="1:17" x14ac:dyDescent="0.25">
      <c r="A3728" s="125" t="str">
        <f t="shared" si="556"/>
        <v/>
      </c>
      <c r="B3728" s="123" t="str">
        <f t="shared" si="557"/>
        <v/>
      </c>
      <c r="C3728" s="125" t="str">
        <f t="shared" si="558"/>
        <v/>
      </c>
      <c r="D3728" s="42"/>
      <c r="E3728" s="23" t="str">
        <f>IF(D3728="","",VLOOKUP(D3728,MASTERLIST!$A:$E,3,FALSE))</f>
        <v/>
      </c>
      <c r="F3728" s="23" t="str">
        <f>IF(D3728="","",VLOOKUP(D3728,MASTERLIST!$A:$E,4,FALSE))</f>
        <v/>
      </c>
      <c r="G3728" s="23" t="str">
        <f>IF(D3728="","",VLOOKUP(D3728,MASTERLIST!$A:$E,5,FALSE))</f>
        <v/>
      </c>
      <c r="H3728" s="23" t="str">
        <f>IF(D3728="","",VLOOKUP(D3728,MASTERLIST!$A:$E,2,FALSE))</f>
        <v/>
      </c>
      <c r="I3728" s="42"/>
      <c r="J3728" s="42"/>
      <c r="K3728" s="42"/>
      <c r="L3728" s="41" t="str">
        <f t="shared" si="554"/>
        <v/>
      </c>
      <c r="M3728" s="41" t="str">
        <f t="shared" si="555"/>
        <v/>
      </c>
      <c r="N3728" s="22" t="str">
        <f t="shared" si="552"/>
        <v xml:space="preserve"> </v>
      </c>
      <c r="O3728" s="22" t="str">
        <f t="shared" si="553"/>
        <v/>
      </c>
      <c r="Q3728" s="22" t="str">
        <f t="shared" si="559"/>
        <v>D2</v>
      </c>
    </row>
    <row r="3729" spans="1:17" x14ac:dyDescent="0.25">
      <c r="A3729" s="125" t="str">
        <f t="shared" si="556"/>
        <v/>
      </c>
      <c r="B3729" s="123" t="str">
        <f t="shared" si="557"/>
        <v/>
      </c>
      <c r="C3729" s="125" t="str">
        <f t="shared" si="558"/>
        <v/>
      </c>
      <c r="D3729" s="42"/>
      <c r="E3729" s="23" t="str">
        <f>IF(D3729="","",VLOOKUP(D3729,MASTERLIST!$A:$E,3,FALSE))</f>
        <v/>
      </c>
      <c r="F3729" s="23" t="str">
        <f>IF(D3729="","",VLOOKUP(D3729,MASTERLIST!$A:$E,4,FALSE))</f>
        <v/>
      </c>
      <c r="G3729" s="23" t="str">
        <f>IF(D3729="","",VLOOKUP(D3729,MASTERLIST!$A:$E,5,FALSE))</f>
        <v/>
      </c>
      <c r="H3729" s="23" t="str">
        <f>IF(D3729="","",VLOOKUP(D3729,MASTERLIST!$A:$E,2,FALSE))</f>
        <v/>
      </c>
      <c r="I3729" s="42"/>
      <c r="J3729" s="42"/>
      <c r="K3729" s="42"/>
      <c r="L3729" s="41" t="str">
        <f t="shared" si="554"/>
        <v/>
      </c>
      <c r="M3729" s="41" t="str">
        <f t="shared" si="555"/>
        <v/>
      </c>
      <c r="N3729" s="22" t="str">
        <f t="shared" si="552"/>
        <v xml:space="preserve"> </v>
      </c>
      <c r="O3729" s="22" t="str">
        <f t="shared" si="553"/>
        <v/>
      </c>
      <c r="Q3729" s="22" t="str">
        <f t="shared" si="559"/>
        <v>D2</v>
      </c>
    </row>
    <row r="3730" spans="1:17" x14ac:dyDescent="0.25">
      <c r="A3730" s="125" t="str">
        <f t="shared" si="556"/>
        <v/>
      </c>
      <c r="B3730" s="123" t="str">
        <f t="shared" si="557"/>
        <v/>
      </c>
      <c r="C3730" s="125" t="str">
        <f t="shared" si="558"/>
        <v/>
      </c>
      <c r="D3730" s="42"/>
      <c r="E3730" s="23" t="str">
        <f>IF(D3730="","",VLOOKUP(D3730,MASTERLIST!$A:$E,3,FALSE))</f>
        <v/>
      </c>
      <c r="F3730" s="23" t="str">
        <f>IF(D3730="","",VLOOKUP(D3730,MASTERLIST!$A:$E,4,FALSE))</f>
        <v/>
      </c>
      <c r="G3730" s="23" t="str">
        <f>IF(D3730="","",VLOOKUP(D3730,MASTERLIST!$A:$E,5,FALSE))</f>
        <v/>
      </c>
      <c r="H3730" s="23" t="str">
        <f>IF(D3730="","",VLOOKUP(D3730,MASTERLIST!$A:$E,2,FALSE))</f>
        <v/>
      </c>
      <c r="I3730" s="42"/>
      <c r="J3730" s="42"/>
      <c r="K3730" s="42"/>
      <c r="L3730" s="41" t="str">
        <f t="shared" si="554"/>
        <v/>
      </c>
      <c r="M3730" s="41" t="str">
        <f t="shared" si="555"/>
        <v/>
      </c>
      <c r="N3730" s="22" t="str">
        <f t="shared" si="552"/>
        <v xml:space="preserve"> </v>
      </c>
      <c r="O3730" s="22" t="str">
        <f t="shared" si="553"/>
        <v/>
      </c>
      <c r="Q3730" s="22" t="str">
        <f t="shared" si="559"/>
        <v>D2</v>
      </c>
    </row>
    <row r="3731" spans="1:17" x14ac:dyDescent="0.25">
      <c r="A3731" s="125" t="str">
        <f t="shared" si="556"/>
        <v/>
      </c>
      <c r="B3731" s="123" t="str">
        <f t="shared" si="557"/>
        <v/>
      </c>
      <c r="C3731" s="125" t="str">
        <f t="shared" si="558"/>
        <v/>
      </c>
      <c r="D3731" s="42"/>
      <c r="E3731" s="23" t="str">
        <f>IF(D3731="","",VLOOKUP(D3731,MASTERLIST!$A:$E,3,FALSE))</f>
        <v/>
      </c>
      <c r="F3731" s="23" t="str">
        <f>IF(D3731="","",VLOOKUP(D3731,MASTERLIST!$A:$E,4,FALSE))</f>
        <v/>
      </c>
      <c r="G3731" s="23" t="str">
        <f>IF(D3731="","",VLOOKUP(D3731,MASTERLIST!$A:$E,5,FALSE))</f>
        <v/>
      </c>
      <c r="H3731" s="23" t="str">
        <f>IF(D3731="","",VLOOKUP(D3731,MASTERLIST!$A:$E,2,FALSE))</f>
        <v/>
      </c>
      <c r="I3731" s="42"/>
      <c r="J3731" s="42"/>
      <c r="K3731" s="42"/>
      <c r="L3731" s="41" t="str">
        <f t="shared" si="554"/>
        <v/>
      </c>
      <c r="M3731" s="41" t="str">
        <f t="shared" si="555"/>
        <v/>
      </c>
      <c r="N3731" s="22" t="str">
        <f t="shared" ref="N3731:N3794" si="560">CONCATENATE(E3731," ",F3731)</f>
        <v xml:space="preserve"> </v>
      </c>
      <c r="O3731" s="22" t="str">
        <f t="shared" ref="O3731:O3794" si="561">IFERROR(VLOOKUP(G3731,$R$2:$S$15,2,),"")</f>
        <v/>
      </c>
      <c r="Q3731" s="22" t="str">
        <f t="shared" si="559"/>
        <v>D2</v>
      </c>
    </row>
    <row r="3732" spans="1:17" x14ac:dyDescent="0.25">
      <c r="A3732" s="125" t="str">
        <f t="shared" si="556"/>
        <v/>
      </c>
      <c r="B3732" s="123" t="str">
        <f t="shared" si="557"/>
        <v/>
      </c>
      <c r="C3732" s="125" t="str">
        <f t="shared" si="558"/>
        <v/>
      </c>
      <c r="D3732" s="42"/>
      <c r="E3732" s="23" t="str">
        <f>IF(D3732="","",VLOOKUP(D3732,MASTERLIST!$A:$E,3,FALSE))</f>
        <v/>
      </c>
      <c r="F3732" s="23" t="str">
        <f>IF(D3732="","",VLOOKUP(D3732,MASTERLIST!$A:$E,4,FALSE))</f>
        <v/>
      </c>
      <c r="G3732" s="23" t="str">
        <f>IF(D3732="","",VLOOKUP(D3732,MASTERLIST!$A:$E,5,FALSE))</f>
        <v/>
      </c>
      <c r="H3732" s="23" t="str">
        <f>IF(D3732="","",VLOOKUP(D3732,MASTERLIST!$A:$E,2,FALSE))</f>
        <v/>
      </c>
      <c r="I3732" s="42"/>
      <c r="J3732" s="42"/>
      <c r="K3732" s="42"/>
      <c r="L3732" s="41" t="str">
        <f t="shared" si="554"/>
        <v/>
      </c>
      <c r="M3732" s="41" t="str">
        <f t="shared" si="555"/>
        <v/>
      </c>
      <c r="N3732" s="22" t="str">
        <f t="shared" si="560"/>
        <v xml:space="preserve"> </v>
      </c>
      <c r="O3732" s="22" t="str">
        <f t="shared" si="561"/>
        <v/>
      </c>
      <c r="Q3732" s="22" t="str">
        <f t="shared" si="559"/>
        <v>D2</v>
      </c>
    </row>
    <row r="3733" spans="1:17" x14ac:dyDescent="0.25">
      <c r="A3733" s="125" t="str">
        <f t="shared" si="556"/>
        <v/>
      </c>
      <c r="B3733" s="123" t="str">
        <f t="shared" si="557"/>
        <v/>
      </c>
      <c r="C3733" s="125" t="str">
        <f t="shared" si="558"/>
        <v/>
      </c>
      <c r="D3733" s="42"/>
      <c r="E3733" s="23" t="str">
        <f>IF(D3733="","",VLOOKUP(D3733,MASTERLIST!$A:$E,3,FALSE))</f>
        <v/>
      </c>
      <c r="F3733" s="23" t="str">
        <f>IF(D3733="","",VLOOKUP(D3733,MASTERLIST!$A:$E,4,FALSE))</f>
        <v/>
      </c>
      <c r="G3733" s="23" t="str">
        <f>IF(D3733="","",VLOOKUP(D3733,MASTERLIST!$A:$E,5,FALSE))</f>
        <v/>
      </c>
      <c r="H3733" s="23" t="str">
        <f>IF(D3733="","",VLOOKUP(D3733,MASTERLIST!$A:$E,2,FALSE))</f>
        <v/>
      </c>
      <c r="I3733" s="42"/>
      <c r="J3733" s="42"/>
      <c r="K3733" s="42"/>
      <c r="L3733" s="41" t="str">
        <f t="shared" si="554"/>
        <v/>
      </c>
      <c r="M3733" s="41" t="str">
        <f t="shared" si="555"/>
        <v/>
      </c>
      <c r="N3733" s="22" t="str">
        <f t="shared" si="560"/>
        <v xml:space="preserve"> </v>
      </c>
      <c r="O3733" s="22" t="str">
        <f t="shared" si="561"/>
        <v/>
      </c>
      <c r="Q3733" s="22" t="str">
        <f t="shared" si="559"/>
        <v>D2</v>
      </c>
    </row>
    <row r="3734" spans="1:17" x14ac:dyDescent="0.25">
      <c r="A3734" s="125" t="str">
        <f t="shared" si="556"/>
        <v/>
      </c>
      <c r="B3734" s="123" t="str">
        <f t="shared" si="557"/>
        <v/>
      </c>
      <c r="C3734" s="125" t="str">
        <f t="shared" si="558"/>
        <v/>
      </c>
      <c r="D3734" s="42"/>
      <c r="E3734" s="23" t="str">
        <f>IF(D3734="","",VLOOKUP(D3734,MASTERLIST!$A:$E,3,FALSE))</f>
        <v/>
      </c>
      <c r="F3734" s="23" t="str">
        <f>IF(D3734="","",VLOOKUP(D3734,MASTERLIST!$A:$E,4,FALSE))</f>
        <v/>
      </c>
      <c r="G3734" s="23" t="str">
        <f>IF(D3734="","",VLOOKUP(D3734,MASTERLIST!$A:$E,5,FALSE))</f>
        <v/>
      </c>
      <c r="H3734" s="23" t="str">
        <f>IF(D3734="","",VLOOKUP(D3734,MASTERLIST!$A:$E,2,FALSE))</f>
        <v/>
      </c>
      <c r="I3734" s="42"/>
      <c r="J3734" s="42"/>
      <c r="K3734" s="42"/>
      <c r="L3734" s="41" t="str">
        <f t="shared" si="554"/>
        <v/>
      </c>
      <c r="M3734" s="41" t="str">
        <f t="shared" si="555"/>
        <v/>
      </c>
      <c r="N3734" s="22" t="str">
        <f t="shared" si="560"/>
        <v xml:space="preserve"> </v>
      </c>
      <c r="O3734" s="22" t="str">
        <f t="shared" si="561"/>
        <v/>
      </c>
      <c r="Q3734" s="22" t="str">
        <f t="shared" si="559"/>
        <v>D2</v>
      </c>
    </row>
    <row r="3735" spans="1:17" x14ac:dyDescent="0.25">
      <c r="A3735" s="125" t="str">
        <f t="shared" si="556"/>
        <v/>
      </c>
      <c r="B3735" s="123" t="str">
        <f t="shared" si="557"/>
        <v/>
      </c>
      <c r="C3735" s="125" t="str">
        <f t="shared" si="558"/>
        <v/>
      </c>
      <c r="D3735" s="42"/>
      <c r="E3735" s="23" t="str">
        <f>IF(D3735="","",VLOOKUP(D3735,MASTERLIST!$A:$E,3,FALSE))</f>
        <v/>
      </c>
      <c r="F3735" s="23" t="str">
        <f>IF(D3735="","",VLOOKUP(D3735,MASTERLIST!$A:$E,4,FALSE))</f>
        <v/>
      </c>
      <c r="G3735" s="23" t="str">
        <f>IF(D3735="","",VLOOKUP(D3735,MASTERLIST!$A:$E,5,FALSE))</f>
        <v/>
      </c>
      <c r="H3735" s="23" t="str">
        <f>IF(D3735="","",VLOOKUP(D3735,MASTERLIST!$A:$E,2,FALSE))</f>
        <v/>
      </c>
      <c r="I3735" s="42"/>
      <c r="J3735" s="42"/>
      <c r="K3735" s="42"/>
      <c r="L3735" s="41" t="str">
        <f t="shared" si="554"/>
        <v/>
      </c>
      <c r="M3735" s="41" t="str">
        <f t="shared" si="555"/>
        <v/>
      </c>
      <c r="N3735" s="22" t="str">
        <f t="shared" si="560"/>
        <v xml:space="preserve"> </v>
      </c>
      <c r="O3735" s="22" t="str">
        <f t="shared" si="561"/>
        <v/>
      </c>
      <c r="Q3735" s="22" t="str">
        <f t="shared" si="559"/>
        <v>D2</v>
      </c>
    </row>
    <row r="3736" spans="1:17" x14ac:dyDescent="0.25">
      <c r="A3736" s="125" t="str">
        <f t="shared" si="556"/>
        <v/>
      </c>
      <c r="B3736" s="123" t="str">
        <f t="shared" si="557"/>
        <v/>
      </c>
      <c r="C3736" s="125" t="str">
        <f t="shared" si="558"/>
        <v/>
      </c>
      <c r="D3736" s="42"/>
      <c r="E3736" s="23" t="str">
        <f>IF(D3736="","",VLOOKUP(D3736,MASTERLIST!$A:$E,3,FALSE))</f>
        <v/>
      </c>
      <c r="F3736" s="23" t="str">
        <f>IF(D3736="","",VLOOKUP(D3736,MASTERLIST!$A:$E,4,FALSE))</f>
        <v/>
      </c>
      <c r="G3736" s="23" t="str">
        <f>IF(D3736="","",VLOOKUP(D3736,MASTERLIST!$A:$E,5,FALSE))</f>
        <v/>
      </c>
      <c r="H3736" s="23" t="str">
        <f>IF(D3736="","",VLOOKUP(D3736,MASTERLIST!$A:$E,2,FALSE))</f>
        <v/>
      </c>
      <c r="I3736" s="42"/>
      <c r="J3736" s="42"/>
      <c r="K3736" s="42"/>
      <c r="L3736" s="41" t="str">
        <f t="shared" si="554"/>
        <v/>
      </c>
      <c r="M3736" s="41" t="str">
        <f t="shared" si="555"/>
        <v/>
      </c>
      <c r="N3736" s="22" t="str">
        <f t="shared" si="560"/>
        <v xml:space="preserve"> </v>
      </c>
      <c r="O3736" s="22" t="str">
        <f t="shared" si="561"/>
        <v/>
      </c>
      <c r="Q3736" s="22" t="str">
        <f t="shared" si="559"/>
        <v>D2</v>
      </c>
    </row>
    <row r="3737" spans="1:17" x14ac:dyDescent="0.25">
      <c r="A3737" s="125" t="str">
        <f t="shared" si="556"/>
        <v/>
      </c>
      <c r="B3737" s="123" t="str">
        <f t="shared" si="557"/>
        <v/>
      </c>
      <c r="C3737" s="125" t="str">
        <f t="shared" si="558"/>
        <v/>
      </c>
      <c r="D3737" s="42"/>
      <c r="E3737" s="23" t="str">
        <f>IF(D3737="","",VLOOKUP(D3737,MASTERLIST!$A:$E,3,FALSE))</f>
        <v/>
      </c>
      <c r="F3737" s="23" t="str">
        <f>IF(D3737="","",VLOOKUP(D3737,MASTERLIST!$A:$E,4,FALSE))</f>
        <v/>
      </c>
      <c r="G3737" s="23" t="str">
        <f>IF(D3737="","",VLOOKUP(D3737,MASTERLIST!$A:$E,5,FALSE))</f>
        <v/>
      </c>
      <c r="H3737" s="23" t="str">
        <f>IF(D3737="","",VLOOKUP(D3737,MASTERLIST!$A:$E,2,FALSE))</f>
        <v/>
      </c>
      <c r="I3737" s="42"/>
      <c r="J3737" s="42"/>
      <c r="K3737" s="42"/>
      <c r="L3737" s="41" t="str">
        <f t="shared" si="554"/>
        <v/>
      </c>
      <c r="M3737" s="41" t="str">
        <f t="shared" si="555"/>
        <v/>
      </c>
      <c r="N3737" s="22" t="str">
        <f t="shared" si="560"/>
        <v xml:space="preserve"> </v>
      </c>
      <c r="O3737" s="22" t="str">
        <f t="shared" si="561"/>
        <v/>
      </c>
      <c r="Q3737" s="22" t="str">
        <f t="shared" si="559"/>
        <v>D2</v>
      </c>
    </row>
    <row r="3738" spans="1:17" x14ac:dyDescent="0.25">
      <c r="A3738" s="125" t="str">
        <f t="shared" si="556"/>
        <v/>
      </c>
      <c r="B3738" s="123" t="str">
        <f t="shared" si="557"/>
        <v/>
      </c>
      <c r="C3738" s="125" t="str">
        <f t="shared" si="558"/>
        <v/>
      </c>
      <c r="D3738" s="42"/>
      <c r="E3738" s="23" t="str">
        <f>IF(D3738="","",VLOOKUP(D3738,MASTERLIST!$A:$E,3,FALSE))</f>
        <v/>
      </c>
      <c r="F3738" s="23" t="str">
        <f>IF(D3738="","",VLOOKUP(D3738,MASTERLIST!$A:$E,4,FALSE))</f>
        <v/>
      </c>
      <c r="G3738" s="23" t="str">
        <f>IF(D3738="","",VLOOKUP(D3738,MASTERLIST!$A:$E,5,FALSE))</f>
        <v/>
      </c>
      <c r="H3738" s="23" t="str">
        <f>IF(D3738="","",VLOOKUP(D3738,MASTERLIST!$A:$E,2,FALSE))</f>
        <v/>
      </c>
      <c r="I3738" s="42"/>
      <c r="J3738" s="42"/>
      <c r="K3738" s="42"/>
      <c r="L3738" s="41" t="str">
        <f t="shared" si="554"/>
        <v/>
      </c>
      <c r="M3738" s="41" t="str">
        <f t="shared" si="555"/>
        <v/>
      </c>
      <c r="N3738" s="22" t="str">
        <f t="shared" si="560"/>
        <v xml:space="preserve"> </v>
      </c>
      <c r="O3738" s="22" t="str">
        <f t="shared" si="561"/>
        <v/>
      </c>
      <c r="Q3738" s="22" t="str">
        <f t="shared" si="559"/>
        <v>D2</v>
      </c>
    </row>
    <row r="3739" spans="1:17" x14ac:dyDescent="0.25">
      <c r="A3739" s="125" t="str">
        <f t="shared" si="556"/>
        <v/>
      </c>
      <c r="B3739" s="123" t="str">
        <f t="shared" si="557"/>
        <v/>
      </c>
      <c r="C3739" s="125" t="str">
        <f t="shared" si="558"/>
        <v/>
      </c>
      <c r="D3739" s="42"/>
      <c r="E3739" s="23" t="str">
        <f>IF(D3739="","",VLOOKUP(D3739,MASTERLIST!$A:$E,3,FALSE))</f>
        <v/>
      </c>
      <c r="F3739" s="23" t="str">
        <f>IF(D3739="","",VLOOKUP(D3739,MASTERLIST!$A:$E,4,FALSE))</f>
        <v/>
      </c>
      <c r="G3739" s="23" t="str">
        <f>IF(D3739="","",VLOOKUP(D3739,MASTERLIST!$A:$E,5,FALSE))</f>
        <v/>
      </c>
      <c r="H3739" s="23" t="str">
        <f>IF(D3739="","",VLOOKUP(D3739,MASTERLIST!$A:$E,2,FALSE))</f>
        <v/>
      </c>
      <c r="I3739" s="42"/>
      <c r="J3739" s="42"/>
      <c r="K3739" s="42"/>
      <c r="L3739" s="41" t="str">
        <f t="shared" si="554"/>
        <v/>
      </c>
      <c r="M3739" s="41" t="str">
        <f t="shared" si="555"/>
        <v/>
      </c>
      <c r="N3739" s="22" t="str">
        <f t="shared" si="560"/>
        <v xml:space="preserve"> </v>
      </c>
      <c r="O3739" s="22" t="str">
        <f t="shared" si="561"/>
        <v/>
      </c>
      <c r="Q3739" s="22" t="str">
        <f t="shared" si="559"/>
        <v>D2</v>
      </c>
    </row>
    <row r="3740" spans="1:17" x14ac:dyDescent="0.25">
      <c r="A3740" s="125" t="str">
        <f t="shared" si="556"/>
        <v/>
      </c>
      <c r="B3740" s="123" t="str">
        <f t="shared" si="557"/>
        <v/>
      </c>
      <c r="C3740" s="125" t="str">
        <f t="shared" si="558"/>
        <v/>
      </c>
      <c r="D3740" s="42"/>
      <c r="E3740" s="23" t="str">
        <f>IF(D3740="","",VLOOKUP(D3740,MASTERLIST!$A:$E,3,FALSE))</f>
        <v/>
      </c>
      <c r="F3740" s="23" t="str">
        <f>IF(D3740="","",VLOOKUP(D3740,MASTERLIST!$A:$E,4,FALSE))</f>
        <v/>
      </c>
      <c r="G3740" s="23" t="str">
        <f>IF(D3740="","",VLOOKUP(D3740,MASTERLIST!$A:$E,5,FALSE))</f>
        <v/>
      </c>
      <c r="H3740" s="23" t="str">
        <f>IF(D3740="","",VLOOKUP(D3740,MASTERLIST!$A:$E,2,FALSE))</f>
        <v/>
      </c>
      <c r="I3740" s="42"/>
      <c r="J3740" s="42"/>
      <c r="K3740" s="42"/>
      <c r="L3740" s="41" t="str">
        <f t="shared" si="554"/>
        <v/>
      </c>
      <c r="M3740" s="41" t="str">
        <f t="shared" si="555"/>
        <v/>
      </c>
      <c r="N3740" s="22" t="str">
        <f t="shared" si="560"/>
        <v xml:space="preserve"> </v>
      </c>
      <c r="O3740" s="22" t="str">
        <f t="shared" si="561"/>
        <v/>
      </c>
      <c r="Q3740" s="22" t="str">
        <f t="shared" si="559"/>
        <v>D2</v>
      </c>
    </row>
    <row r="3741" spans="1:17" x14ac:dyDescent="0.25">
      <c r="A3741" s="125" t="str">
        <f t="shared" si="556"/>
        <v/>
      </c>
      <c r="B3741" s="123" t="str">
        <f t="shared" si="557"/>
        <v/>
      </c>
      <c r="C3741" s="125" t="str">
        <f t="shared" si="558"/>
        <v/>
      </c>
      <c r="D3741" s="42"/>
      <c r="E3741" s="23" t="str">
        <f>IF(D3741="","",VLOOKUP(D3741,MASTERLIST!$A:$E,3,FALSE))</f>
        <v/>
      </c>
      <c r="F3741" s="23" t="str">
        <f>IF(D3741="","",VLOOKUP(D3741,MASTERLIST!$A:$E,4,FALSE))</f>
        <v/>
      </c>
      <c r="G3741" s="23" t="str">
        <f>IF(D3741="","",VLOOKUP(D3741,MASTERLIST!$A:$E,5,FALSE))</f>
        <v/>
      </c>
      <c r="H3741" s="23" t="str">
        <f>IF(D3741="","",VLOOKUP(D3741,MASTERLIST!$A:$E,2,FALSE))</f>
        <v/>
      </c>
      <c r="I3741" s="42"/>
      <c r="J3741" s="42"/>
      <c r="K3741" s="42"/>
      <c r="L3741" s="41" t="str">
        <f t="shared" ref="L3741:L3804" si="562">IF(K3741="","",IF(I3741="",ROUND(HLOOKUP(J3741,kgList,K3741,FALSE),1),ROUND(HLOOKUP(I3741,kgList,K3741,FALSE),1)))</f>
        <v/>
      </c>
      <c r="M3741" s="41" t="str">
        <f t="shared" ref="M3741:M3804" si="563">IF(L3741="","",IF(COUNTA(I3741:J3741)&gt;1,"Edible or Inedible",IF(COUNTA(I3741)=1,L3741*1,IF(COUNTA(J3741)=1,L3741*1,"ERROR"))))</f>
        <v/>
      </c>
      <c r="N3741" s="22" t="str">
        <f t="shared" si="560"/>
        <v xml:space="preserve"> </v>
      </c>
      <c r="O3741" s="22" t="str">
        <f t="shared" si="561"/>
        <v/>
      </c>
      <c r="Q3741" s="22" t="str">
        <f t="shared" si="559"/>
        <v>D2</v>
      </c>
    </row>
    <row r="3742" spans="1:17" x14ac:dyDescent="0.25">
      <c r="A3742" s="125" t="str">
        <f t="shared" si="556"/>
        <v/>
      </c>
      <c r="B3742" s="123" t="str">
        <f t="shared" si="557"/>
        <v/>
      </c>
      <c r="C3742" s="125" t="str">
        <f t="shared" si="558"/>
        <v/>
      </c>
      <c r="D3742" s="42"/>
      <c r="E3742" s="23" t="str">
        <f>IF(D3742="","",VLOOKUP(D3742,MASTERLIST!$A:$E,3,FALSE))</f>
        <v/>
      </c>
      <c r="F3742" s="23" t="str">
        <f>IF(D3742="","",VLOOKUP(D3742,MASTERLIST!$A:$E,4,FALSE))</f>
        <v/>
      </c>
      <c r="G3742" s="23" t="str">
        <f>IF(D3742="","",VLOOKUP(D3742,MASTERLIST!$A:$E,5,FALSE))</f>
        <v/>
      </c>
      <c r="H3742" s="23" t="str">
        <f>IF(D3742="","",VLOOKUP(D3742,MASTERLIST!$A:$E,2,FALSE))</f>
        <v/>
      </c>
      <c r="I3742" s="42"/>
      <c r="J3742" s="42"/>
      <c r="K3742" s="42"/>
      <c r="L3742" s="41" t="str">
        <f t="shared" si="562"/>
        <v/>
      </c>
      <c r="M3742" s="41" t="str">
        <f t="shared" si="563"/>
        <v/>
      </c>
      <c r="N3742" s="22" t="str">
        <f t="shared" si="560"/>
        <v xml:space="preserve"> </v>
      </c>
      <c r="O3742" s="22" t="str">
        <f t="shared" si="561"/>
        <v/>
      </c>
      <c r="Q3742" s="22" t="str">
        <f t="shared" si="559"/>
        <v>D2</v>
      </c>
    </row>
    <row r="3743" spans="1:17" x14ac:dyDescent="0.25">
      <c r="A3743" s="125" t="str">
        <f t="shared" si="556"/>
        <v/>
      </c>
      <c r="B3743" s="123" t="str">
        <f t="shared" si="557"/>
        <v/>
      </c>
      <c r="C3743" s="125" t="str">
        <f t="shared" si="558"/>
        <v/>
      </c>
      <c r="D3743" s="42"/>
      <c r="E3743" s="23" t="str">
        <f>IF(D3743="","",VLOOKUP(D3743,MASTERLIST!$A:$E,3,FALSE))</f>
        <v/>
      </c>
      <c r="F3743" s="23" t="str">
        <f>IF(D3743="","",VLOOKUP(D3743,MASTERLIST!$A:$E,4,FALSE))</f>
        <v/>
      </c>
      <c r="G3743" s="23" t="str">
        <f>IF(D3743="","",VLOOKUP(D3743,MASTERLIST!$A:$E,5,FALSE))</f>
        <v/>
      </c>
      <c r="H3743" s="23" t="str">
        <f>IF(D3743="","",VLOOKUP(D3743,MASTERLIST!$A:$E,2,FALSE))</f>
        <v/>
      </c>
      <c r="I3743" s="42"/>
      <c r="J3743" s="42"/>
      <c r="K3743" s="42"/>
      <c r="L3743" s="41" t="str">
        <f t="shared" si="562"/>
        <v/>
      </c>
      <c r="M3743" s="41" t="str">
        <f t="shared" si="563"/>
        <v/>
      </c>
      <c r="N3743" s="22" t="str">
        <f t="shared" si="560"/>
        <v xml:space="preserve"> </v>
      </c>
      <c r="O3743" s="22" t="str">
        <f t="shared" si="561"/>
        <v/>
      </c>
      <c r="Q3743" s="22" t="str">
        <f t="shared" si="559"/>
        <v>D2</v>
      </c>
    </row>
    <row r="3744" spans="1:17" x14ac:dyDescent="0.25">
      <c r="A3744" s="125" t="str">
        <f t="shared" si="556"/>
        <v/>
      </c>
      <c r="B3744" s="123" t="str">
        <f t="shared" si="557"/>
        <v/>
      </c>
      <c r="C3744" s="125" t="str">
        <f t="shared" si="558"/>
        <v/>
      </c>
      <c r="D3744" s="42"/>
      <c r="E3744" s="23" t="str">
        <f>IF(D3744="","",VLOOKUP(D3744,MASTERLIST!$A:$E,3,FALSE))</f>
        <v/>
      </c>
      <c r="F3744" s="23" t="str">
        <f>IF(D3744="","",VLOOKUP(D3744,MASTERLIST!$A:$E,4,FALSE))</f>
        <v/>
      </c>
      <c r="G3744" s="23" t="str">
        <f>IF(D3744="","",VLOOKUP(D3744,MASTERLIST!$A:$E,5,FALSE))</f>
        <v/>
      </c>
      <c r="H3744" s="23" t="str">
        <f>IF(D3744="","",VLOOKUP(D3744,MASTERLIST!$A:$E,2,FALSE))</f>
        <v/>
      </c>
      <c r="I3744" s="42"/>
      <c r="J3744" s="42"/>
      <c r="K3744" s="42"/>
      <c r="L3744" s="41" t="str">
        <f t="shared" si="562"/>
        <v/>
      </c>
      <c r="M3744" s="41" t="str">
        <f t="shared" si="563"/>
        <v/>
      </c>
      <c r="N3744" s="22" t="str">
        <f t="shared" si="560"/>
        <v xml:space="preserve"> </v>
      </c>
      <c r="O3744" s="22" t="str">
        <f t="shared" si="561"/>
        <v/>
      </c>
      <c r="Q3744" s="22" t="str">
        <f t="shared" si="559"/>
        <v>D2</v>
      </c>
    </row>
    <row r="3745" spans="1:17" x14ac:dyDescent="0.25">
      <c r="A3745" s="125" t="str">
        <f t="shared" si="556"/>
        <v/>
      </c>
      <c r="B3745" s="123" t="str">
        <f t="shared" si="557"/>
        <v/>
      </c>
      <c r="C3745" s="125" t="str">
        <f t="shared" si="558"/>
        <v/>
      </c>
      <c r="D3745" s="42"/>
      <c r="E3745" s="23" t="str">
        <f>IF(D3745="","",VLOOKUP(D3745,MASTERLIST!$A:$E,3,FALSE))</f>
        <v/>
      </c>
      <c r="F3745" s="23" t="str">
        <f>IF(D3745="","",VLOOKUP(D3745,MASTERLIST!$A:$E,4,FALSE))</f>
        <v/>
      </c>
      <c r="G3745" s="23" t="str">
        <f>IF(D3745="","",VLOOKUP(D3745,MASTERLIST!$A:$E,5,FALSE))</f>
        <v/>
      </c>
      <c r="H3745" s="23" t="str">
        <f>IF(D3745="","",VLOOKUP(D3745,MASTERLIST!$A:$E,2,FALSE))</f>
        <v/>
      </c>
      <c r="I3745" s="42"/>
      <c r="J3745" s="42"/>
      <c r="K3745" s="42"/>
      <c r="L3745" s="41" t="str">
        <f t="shared" si="562"/>
        <v/>
      </c>
      <c r="M3745" s="41" t="str">
        <f t="shared" si="563"/>
        <v/>
      </c>
      <c r="N3745" s="22" t="str">
        <f t="shared" si="560"/>
        <v xml:space="preserve"> </v>
      </c>
      <c r="O3745" s="22" t="str">
        <f t="shared" si="561"/>
        <v/>
      </c>
      <c r="Q3745" s="22" t="str">
        <f t="shared" si="559"/>
        <v>D2</v>
      </c>
    </row>
    <row r="3746" spans="1:17" x14ac:dyDescent="0.25">
      <c r="A3746" s="125" t="str">
        <f t="shared" si="556"/>
        <v/>
      </c>
      <c r="B3746" s="123" t="str">
        <f t="shared" si="557"/>
        <v/>
      </c>
      <c r="C3746" s="125" t="str">
        <f t="shared" si="558"/>
        <v/>
      </c>
      <c r="D3746" s="42"/>
      <c r="E3746" s="23" t="str">
        <f>IF(D3746="","",VLOOKUP(D3746,MASTERLIST!$A:$E,3,FALSE))</f>
        <v/>
      </c>
      <c r="F3746" s="23" t="str">
        <f>IF(D3746="","",VLOOKUP(D3746,MASTERLIST!$A:$E,4,FALSE))</f>
        <v/>
      </c>
      <c r="G3746" s="23" t="str">
        <f>IF(D3746="","",VLOOKUP(D3746,MASTERLIST!$A:$E,5,FALSE))</f>
        <v/>
      </c>
      <c r="H3746" s="23" t="str">
        <f>IF(D3746="","",VLOOKUP(D3746,MASTERLIST!$A:$E,2,FALSE))</f>
        <v/>
      </c>
      <c r="I3746" s="42"/>
      <c r="J3746" s="42"/>
      <c r="K3746" s="42"/>
      <c r="L3746" s="41" t="str">
        <f t="shared" si="562"/>
        <v/>
      </c>
      <c r="M3746" s="41" t="str">
        <f t="shared" si="563"/>
        <v/>
      </c>
      <c r="N3746" s="22" t="str">
        <f t="shared" si="560"/>
        <v xml:space="preserve"> </v>
      </c>
      <c r="O3746" s="22" t="str">
        <f t="shared" si="561"/>
        <v/>
      </c>
      <c r="Q3746" s="22" t="str">
        <f t="shared" si="559"/>
        <v>D2</v>
      </c>
    </row>
    <row r="3747" spans="1:17" x14ac:dyDescent="0.25">
      <c r="A3747" s="125" t="str">
        <f t="shared" si="556"/>
        <v/>
      </c>
      <c r="B3747" s="123" t="str">
        <f t="shared" si="557"/>
        <v/>
      </c>
      <c r="C3747" s="125" t="str">
        <f t="shared" si="558"/>
        <v/>
      </c>
      <c r="D3747" s="42"/>
      <c r="E3747" s="23" t="str">
        <f>IF(D3747="","",VLOOKUP(D3747,MASTERLIST!$A:$E,3,FALSE))</f>
        <v/>
      </c>
      <c r="F3747" s="23" t="str">
        <f>IF(D3747="","",VLOOKUP(D3747,MASTERLIST!$A:$E,4,FALSE))</f>
        <v/>
      </c>
      <c r="G3747" s="23" t="str">
        <f>IF(D3747="","",VLOOKUP(D3747,MASTERLIST!$A:$E,5,FALSE))</f>
        <v/>
      </c>
      <c r="H3747" s="23" t="str">
        <f>IF(D3747="","",VLOOKUP(D3747,MASTERLIST!$A:$E,2,FALSE))</f>
        <v/>
      </c>
      <c r="I3747" s="42"/>
      <c r="J3747" s="42"/>
      <c r="K3747" s="42"/>
      <c r="L3747" s="41" t="str">
        <f t="shared" si="562"/>
        <v/>
      </c>
      <c r="M3747" s="41" t="str">
        <f t="shared" si="563"/>
        <v/>
      </c>
      <c r="N3747" s="22" t="str">
        <f t="shared" si="560"/>
        <v xml:space="preserve"> </v>
      </c>
      <c r="O3747" s="22" t="str">
        <f t="shared" si="561"/>
        <v/>
      </c>
      <c r="Q3747" s="22" t="str">
        <f t="shared" si="559"/>
        <v>D2</v>
      </c>
    </row>
    <row r="3748" spans="1:17" x14ac:dyDescent="0.25">
      <c r="A3748" s="125" t="str">
        <f t="shared" ref="A3748:A3811" si="564">IF(D3748="","",A3747)</f>
        <v/>
      </c>
      <c r="B3748" s="123" t="str">
        <f t="shared" ref="B3748:B3811" si="565">IF(D3748="","",B3747)</f>
        <v/>
      </c>
      <c r="C3748" s="125" t="str">
        <f t="shared" ref="C3748:C3811" si="566">IF(D3748="","",C3747)</f>
        <v/>
      </c>
      <c r="D3748" s="42"/>
      <c r="E3748" s="23" t="str">
        <f>IF(D3748="","",VLOOKUP(D3748,MASTERLIST!$A:$E,3,FALSE))</f>
        <v/>
      </c>
      <c r="F3748" s="23" t="str">
        <f>IF(D3748="","",VLOOKUP(D3748,MASTERLIST!$A:$E,4,FALSE))</f>
        <v/>
      </c>
      <c r="G3748" s="23" t="str">
        <f>IF(D3748="","",VLOOKUP(D3748,MASTERLIST!$A:$E,5,FALSE))</f>
        <v/>
      </c>
      <c r="H3748" s="23" t="str">
        <f>IF(D3748="","",VLOOKUP(D3748,MASTERLIST!$A:$E,2,FALSE))</f>
        <v/>
      </c>
      <c r="I3748" s="42"/>
      <c r="J3748" s="42"/>
      <c r="K3748" s="42"/>
      <c r="L3748" s="41" t="str">
        <f t="shared" si="562"/>
        <v/>
      </c>
      <c r="M3748" s="41" t="str">
        <f t="shared" si="563"/>
        <v/>
      </c>
      <c r="N3748" s="22" t="str">
        <f t="shared" si="560"/>
        <v xml:space="preserve"> </v>
      </c>
      <c r="O3748" s="22" t="str">
        <f t="shared" si="561"/>
        <v/>
      </c>
      <c r="Q3748" s="22" t="str">
        <f t="shared" si="559"/>
        <v>D2</v>
      </c>
    </row>
    <row r="3749" spans="1:17" x14ac:dyDescent="0.25">
      <c r="A3749" s="125" t="str">
        <f t="shared" si="564"/>
        <v/>
      </c>
      <c r="B3749" s="123" t="str">
        <f t="shared" si="565"/>
        <v/>
      </c>
      <c r="C3749" s="125" t="str">
        <f t="shared" si="566"/>
        <v/>
      </c>
      <c r="D3749" s="42"/>
      <c r="E3749" s="23" t="str">
        <f>IF(D3749="","",VLOOKUP(D3749,MASTERLIST!$A:$E,3,FALSE))</f>
        <v/>
      </c>
      <c r="F3749" s="23" t="str">
        <f>IF(D3749="","",VLOOKUP(D3749,MASTERLIST!$A:$E,4,FALSE))</f>
        <v/>
      </c>
      <c r="G3749" s="23" t="str">
        <f>IF(D3749="","",VLOOKUP(D3749,MASTERLIST!$A:$E,5,FALSE))</f>
        <v/>
      </c>
      <c r="H3749" s="23" t="str">
        <f>IF(D3749="","",VLOOKUP(D3749,MASTERLIST!$A:$E,2,FALSE))</f>
        <v/>
      </c>
      <c r="I3749" s="42"/>
      <c r="J3749" s="42"/>
      <c r="K3749" s="42"/>
      <c r="L3749" s="41" t="str">
        <f t="shared" si="562"/>
        <v/>
      </c>
      <c r="M3749" s="41" t="str">
        <f t="shared" si="563"/>
        <v/>
      </c>
      <c r="N3749" s="22" t="str">
        <f t="shared" si="560"/>
        <v xml:space="preserve"> </v>
      </c>
      <c r="O3749" s="22" t="str">
        <f t="shared" si="561"/>
        <v/>
      </c>
      <c r="Q3749" s="22" t="str">
        <f t="shared" si="559"/>
        <v>D2</v>
      </c>
    </row>
    <row r="3750" spans="1:17" x14ac:dyDescent="0.25">
      <c r="A3750" s="125" t="str">
        <f t="shared" si="564"/>
        <v/>
      </c>
      <c r="B3750" s="123" t="str">
        <f t="shared" si="565"/>
        <v/>
      </c>
      <c r="C3750" s="125" t="str">
        <f t="shared" si="566"/>
        <v/>
      </c>
      <c r="D3750" s="42"/>
      <c r="E3750" s="23" t="str">
        <f>IF(D3750="","",VLOOKUP(D3750,MASTERLIST!$A:$E,3,FALSE))</f>
        <v/>
      </c>
      <c r="F3750" s="23" t="str">
        <f>IF(D3750="","",VLOOKUP(D3750,MASTERLIST!$A:$E,4,FALSE))</f>
        <v/>
      </c>
      <c r="G3750" s="23" t="str">
        <f>IF(D3750="","",VLOOKUP(D3750,MASTERLIST!$A:$E,5,FALSE))</f>
        <v/>
      </c>
      <c r="H3750" s="23" t="str">
        <f>IF(D3750="","",VLOOKUP(D3750,MASTERLIST!$A:$E,2,FALSE))</f>
        <v/>
      </c>
      <c r="I3750" s="42"/>
      <c r="J3750" s="42"/>
      <c r="K3750" s="42"/>
      <c r="L3750" s="41" t="str">
        <f t="shared" si="562"/>
        <v/>
      </c>
      <c r="M3750" s="41" t="str">
        <f t="shared" si="563"/>
        <v/>
      </c>
      <c r="N3750" s="22" t="str">
        <f t="shared" si="560"/>
        <v xml:space="preserve"> </v>
      </c>
      <c r="O3750" s="22" t="str">
        <f t="shared" si="561"/>
        <v/>
      </c>
      <c r="Q3750" s="22" t="str">
        <f t="shared" si="559"/>
        <v>D2</v>
      </c>
    </row>
    <row r="3751" spans="1:17" x14ac:dyDescent="0.25">
      <c r="A3751" s="125" t="str">
        <f t="shared" si="564"/>
        <v/>
      </c>
      <c r="B3751" s="123" t="str">
        <f t="shared" si="565"/>
        <v/>
      </c>
      <c r="C3751" s="125" t="str">
        <f t="shared" si="566"/>
        <v/>
      </c>
      <c r="D3751" s="42"/>
      <c r="E3751" s="23" t="str">
        <f>IF(D3751="","",VLOOKUP(D3751,MASTERLIST!$A:$E,3,FALSE))</f>
        <v/>
      </c>
      <c r="F3751" s="23" t="str">
        <f>IF(D3751="","",VLOOKUP(D3751,MASTERLIST!$A:$E,4,FALSE))</f>
        <v/>
      </c>
      <c r="G3751" s="23" t="str">
        <f>IF(D3751="","",VLOOKUP(D3751,MASTERLIST!$A:$E,5,FALSE))</f>
        <v/>
      </c>
      <c r="H3751" s="23" t="str">
        <f>IF(D3751="","",VLOOKUP(D3751,MASTERLIST!$A:$E,2,FALSE))</f>
        <v/>
      </c>
      <c r="I3751" s="42"/>
      <c r="J3751" s="42"/>
      <c r="K3751" s="42"/>
      <c r="L3751" s="41" t="str">
        <f t="shared" si="562"/>
        <v/>
      </c>
      <c r="M3751" s="41" t="str">
        <f t="shared" si="563"/>
        <v/>
      </c>
      <c r="N3751" s="22" t="str">
        <f t="shared" si="560"/>
        <v xml:space="preserve"> </v>
      </c>
      <c r="O3751" s="22" t="str">
        <f t="shared" si="561"/>
        <v/>
      </c>
      <c r="Q3751" s="22" t="str">
        <f t="shared" si="559"/>
        <v>D2</v>
      </c>
    </row>
    <row r="3752" spans="1:17" x14ac:dyDescent="0.25">
      <c r="A3752" s="125" t="str">
        <f t="shared" si="564"/>
        <v/>
      </c>
      <c r="B3752" s="123" t="str">
        <f t="shared" si="565"/>
        <v/>
      </c>
      <c r="C3752" s="125" t="str">
        <f t="shared" si="566"/>
        <v/>
      </c>
      <c r="D3752" s="42"/>
      <c r="E3752" s="23" t="str">
        <f>IF(D3752="","",VLOOKUP(D3752,MASTERLIST!$A:$E,3,FALSE))</f>
        <v/>
      </c>
      <c r="F3752" s="23" t="str">
        <f>IF(D3752="","",VLOOKUP(D3752,MASTERLIST!$A:$E,4,FALSE))</f>
        <v/>
      </c>
      <c r="G3752" s="23" t="str">
        <f>IF(D3752="","",VLOOKUP(D3752,MASTERLIST!$A:$E,5,FALSE))</f>
        <v/>
      </c>
      <c r="H3752" s="23" t="str">
        <f>IF(D3752="","",VLOOKUP(D3752,MASTERLIST!$A:$E,2,FALSE))</f>
        <v/>
      </c>
      <c r="I3752" s="42"/>
      <c r="J3752" s="42"/>
      <c r="K3752" s="42"/>
      <c r="L3752" s="41" t="str">
        <f t="shared" si="562"/>
        <v/>
      </c>
      <c r="M3752" s="41" t="str">
        <f t="shared" si="563"/>
        <v/>
      </c>
      <c r="N3752" s="22" t="str">
        <f t="shared" si="560"/>
        <v xml:space="preserve"> </v>
      </c>
      <c r="O3752" s="22" t="str">
        <f t="shared" si="561"/>
        <v/>
      </c>
      <c r="Q3752" s="22" t="str">
        <f t="shared" si="559"/>
        <v>D2</v>
      </c>
    </row>
    <row r="3753" spans="1:17" x14ac:dyDescent="0.25">
      <c r="A3753" s="125" t="str">
        <f t="shared" si="564"/>
        <v/>
      </c>
      <c r="B3753" s="123" t="str">
        <f t="shared" si="565"/>
        <v/>
      </c>
      <c r="C3753" s="125" t="str">
        <f t="shared" si="566"/>
        <v/>
      </c>
      <c r="D3753" s="42"/>
      <c r="E3753" s="23" t="str">
        <f>IF(D3753="","",VLOOKUP(D3753,MASTERLIST!$A:$E,3,FALSE))</f>
        <v/>
      </c>
      <c r="F3753" s="23" t="str">
        <f>IF(D3753="","",VLOOKUP(D3753,MASTERLIST!$A:$E,4,FALSE))</f>
        <v/>
      </c>
      <c r="G3753" s="23" t="str">
        <f>IF(D3753="","",VLOOKUP(D3753,MASTERLIST!$A:$E,5,FALSE))</f>
        <v/>
      </c>
      <c r="H3753" s="23" t="str">
        <f>IF(D3753="","",VLOOKUP(D3753,MASTERLIST!$A:$E,2,FALSE))</f>
        <v/>
      </c>
      <c r="I3753" s="42"/>
      <c r="J3753" s="42"/>
      <c r="K3753" s="42"/>
      <c r="L3753" s="41" t="str">
        <f t="shared" si="562"/>
        <v/>
      </c>
      <c r="M3753" s="41" t="str">
        <f t="shared" si="563"/>
        <v/>
      </c>
      <c r="N3753" s="22" t="str">
        <f t="shared" si="560"/>
        <v xml:space="preserve"> </v>
      </c>
      <c r="O3753" s="22" t="str">
        <f t="shared" si="561"/>
        <v/>
      </c>
      <c r="Q3753" s="22" t="str">
        <f t="shared" si="559"/>
        <v>D2</v>
      </c>
    </row>
    <row r="3754" spans="1:17" x14ac:dyDescent="0.25">
      <c r="A3754" s="125" t="str">
        <f t="shared" si="564"/>
        <v/>
      </c>
      <c r="B3754" s="123" t="str">
        <f t="shared" si="565"/>
        <v/>
      </c>
      <c r="C3754" s="125" t="str">
        <f t="shared" si="566"/>
        <v/>
      </c>
      <c r="D3754" s="42"/>
      <c r="E3754" s="23" t="str">
        <f>IF(D3754="","",VLOOKUP(D3754,MASTERLIST!$A:$E,3,FALSE))</f>
        <v/>
      </c>
      <c r="F3754" s="23" t="str">
        <f>IF(D3754="","",VLOOKUP(D3754,MASTERLIST!$A:$E,4,FALSE))</f>
        <v/>
      </c>
      <c r="G3754" s="23" t="str">
        <f>IF(D3754="","",VLOOKUP(D3754,MASTERLIST!$A:$E,5,FALSE))</f>
        <v/>
      </c>
      <c r="H3754" s="23" t="str">
        <f>IF(D3754="","",VLOOKUP(D3754,MASTERLIST!$A:$E,2,FALSE))</f>
        <v/>
      </c>
      <c r="I3754" s="42"/>
      <c r="J3754" s="42"/>
      <c r="K3754" s="42"/>
      <c r="L3754" s="41" t="str">
        <f t="shared" si="562"/>
        <v/>
      </c>
      <c r="M3754" s="41" t="str">
        <f t="shared" si="563"/>
        <v/>
      </c>
      <c r="N3754" s="22" t="str">
        <f t="shared" si="560"/>
        <v xml:space="preserve"> </v>
      </c>
      <c r="O3754" s="22" t="str">
        <f t="shared" si="561"/>
        <v/>
      </c>
      <c r="Q3754" s="22" t="str">
        <f t="shared" si="559"/>
        <v>D2</v>
      </c>
    </row>
    <row r="3755" spans="1:17" x14ac:dyDescent="0.25">
      <c r="A3755" s="125" t="str">
        <f t="shared" si="564"/>
        <v/>
      </c>
      <c r="B3755" s="123" t="str">
        <f t="shared" si="565"/>
        <v/>
      </c>
      <c r="C3755" s="125" t="str">
        <f t="shared" si="566"/>
        <v/>
      </c>
      <c r="D3755" s="42"/>
      <c r="E3755" s="23" t="str">
        <f>IF(D3755="","",VLOOKUP(D3755,MASTERLIST!$A:$E,3,FALSE))</f>
        <v/>
      </c>
      <c r="F3755" s="23" t="str">
        <f>IF(D3755="","",VLOOKUP(D3755,MASTERLIST!$A:$E,4,FALSE))</f>
        <v/>
      </c>
      <c r="G3755" s="23" t="str">
        <f>IF(D3755="","",VLOOKUP(D3755,MASTERLIST!$A:$E,5,FALSE))</f>
        <v/>
      </c>
      <c r="H3755" s="23" t="str">
        <f>IF(D3755="","",VLOOKUP(D3755,MASTERLIST!$A:$E,2,FALSE))</f>
        <v/>
      </c>
      <c r="I3755" s="42"/>
      <c r="J3755" s="42"/>
      <c r="K3755" s="42"/>
      <c r="L3755" s="41" t="str">
        <f t="shared" si="562"/>
        <v/>
      </c>
      <c r="M3755" s="41" t="str">
        <f t="shared" si="563"/>
        <v/>
      </c>
      <c r="N3755" s="22" t="str">
        <f t="shared" si="560"/>
        <v xml:space="preserve"> </v>
      </c>
      <c r="O3755" s="22" t="str">
        <f t="shared" si="561"/>
        <v/>
      </c>
      <c r="Q3755" s="22" t="str">
        <f t="shared" si="559"/>
        <v>D2</v>
      </c>
    </row>
    <row r="3756" spans="1:17" x14ac:dyDescent="0.25">
      <c r="A3756" s="125" t="str">
        <f t="shared" si="564"/>
        <v/>
      </c>
      <c r="B3756" s="123" t="str">
        <f t="shared" si="565"/>
        <v/>
      </c>
      <c r="C3756" s="125" t="str">
        <f t="shared" si="566"/>
        <v/>
      </c>
      <c r="D3756" s="42"/>
      <c r="E3756" s="23" t="str">
        <f>IF(D3756="","",VLOOKUP(D3756,MASTERLIST!$A:$E,3,FALSE))</f>
        <v/>
      </c>
      <c r="F3756" s="23" t="str">
        <f>IF(D3756="","",VLOOKUP(D3756,MASTERLIST!$A:$E,4,FALSE))</f>
        <v/>
      </c>
      <c r="G3756" s="23" t="str">
        <f>IF(D3756="","",VLOOKUP(D3756,MASTERLIST!$A:$E,5,FALSE))</f>
        <v/>
      </c>
      <c r="H3756" s="23" t="str">
        <f>IF(D3756="","",VLOOKUP(D3756,MASTERLIST!$A:$E,2,FALSE))</f>
        <v/>
      </c>
      <c r="I3756" s="42"/>
      <c r="J3756" s="42"/>
      <c r="K3756" s="42"/>
      <c r="L3756" s="41" t="str">
        <f t="shared" si="562"/>
        <v/>
      </c>
      <c r="M3756" s="41" t="str">
        <f t="shared" si="563"/>
        <v/>
      </c>
      <c r="N3756" s="22" t="str">
        <f t="shared" si="560"/>
        <v xml:space="preserve"> </v>
      </c>
      <c r="O3756" s="22" t="str">
        <f t="shared" si="561"/>
        <v/>
      </c>
      <c r="Q3756" s="22" t="str">
        <f t="shared" si="559"/>
        <v>D2</v>
      </c>
    </row>
    <row r="3757" spans="1:17" x14ac:dyDescent="0.25">
      <c r="A3757" s="125" t="str">
        <f t="shared" si="564"/>
        <v/>
      </c>
      <c r="B3757" s="123" t="str">
        <f t="shared" si="565"/>
        <v/>
      </c>
      <c r="C3757" s="125" t="str">
        <f t="shared" si="566"/>
        <v/>
      </c>
      <c r="D3757" s="42"/>
      <c r="E3757" s="23" t="str">
        <f>IF(D3757="","",VLOOKUP(D3757,MASTERLIST!$A:$E,3,FALSE))</f>
        <v/>
      </c>
      <c r="F3757" s="23" t="str">
        <f>IF(D3757="","",VLOOKUP(D3757,MASTERLIST!$A:$E,4,FALSE))</f>
        <v/>
      </c>
      <c r="G3757" s="23" t="str">
        <f>IF(D3757="","",VLOOKUP(D3757,MASTERLIST!$A:$E,5,FALSE))</f>
        <v/>
      </c>
      <c r="H3757" s="23" t="str">
        <f>IF(D3757="","",VLOOKUP(D3757,MASTERLIST!$A:$E,2,FALSE))</f>
        <v/>
      </c>
      <c r="I3757" s="42"/>
      <c r="J3757" s="42"/>
      <c r="K3757" s="42"/>
      <c r="L3757" s="41" t="str">
        <f t="shared" si="562"/>
        <v/>
      </c>
      <c r="M3757" s="41" t="str">
        <f t="shared" si="563"/>
        <v/>
      </c>
      <c r="N3757" s="22" t="str">
        <f t="shared" si="560"/>
        <v xml:space="preserve"> </v>
      </c>
      <c r="O3757" s="22" t="str">
        <f t="shared" si="561"/>
        <v/>
      </c>
      <c r="Q3757" s="22" t="str">
        <f t="shared" si="559"/>
        <v>D2</v>
      </c>
    </row>
    <row r="3758" spans="1:17" x14ac:dyDescent="0.25">
      <c r="A3758" s="125" t="str">
        <f t="shared" si="564"/>
        <v/>
      </c>
      <c r="B3758" s="123" t="str">
        <f t="shared" si="565"/>
        <v/>
      </c>
      <c r="C3758" s="125" t="str">
        <f t="shared" si="566"/>
        <v/>
      </c>
      <c r="D3758" s="42"/>
      <c r="E3758" s="23" t="str">
        <f>IF(D3758="","",VLOOKUP(D3758,MASTERLIST!$A:$E,3,FALSE))</f>
        <v/>
      </c>
      <c r="F3758" s="23" t="str">
        <f>IF(D3758="","",VLOOKUP(D3758,MASTERLIST!$A:$E,4,FALSE))</f>
        <v/>
      </c>
      <c r="G3758" s="23" t="str">
        <f>IF(D3758="","",VLOOKUP(D3758,MASTERLIST!$A:$E,5,FALSE))</f>
        <v/>
      </c>
      <c r="H3758" s="23" t="str">
        <f>IF(D3758="","",VLOOKUP(D3758,MASTERLIST!$A:$E,2,FALSE))</f>
        <v/>
      </c>
      <c r="I3758" s="42"/>
      <c r="J3758" s="42"/>
      <c r="K3758" s="42"/>
      <c r="L3758" s="41" t="str">
        <f t="shared" si="562"/>
        <v/>
      </c>
      <c r="M3758" s="41" t="str">
        <f t="shared" si="563"/>
        <v/>
      </c>
      <c r="N3758" s="22" t="str">
        <f t="shared" si="560"/>
        <v xml:space="preserve"> </v>
      </c>
      <c r="O3758" s="22" t="str">
        <f t="shared" si="561"/>
        <v/>
      </c>
      <c r="Q3758" s="22" t="str">
        <f t="shared" si="559"/>
        <v>D2</v>
      </c>
    </row>
    <row r="3759" spans="1:17" x14ac:dyDescent="0.25">
      <c r="A3759" s="125" t="str">
        <f t="shared" si="564"/>
        <v/>
      </c>
      <c r="B3759" s="123" t="str">
        <f t="shared" si="565"/>
        <v/>
      </c>
      <c r="C3759" s="125" t="str">
        <f t="shared" si="566"/>
        <v/>
      </c>
      <c r="D3759" s="42"/>
      <c r="E3759" s="23" t="str">
        <f>IF(D3759="","",VLOOKUP(D3759,MASTERLIST!$A:$E,3,FALSE))</f>
        <v/>
      </c>
      <c r="F3759" s="23" t="str">
        <f>IF(D3759="","",VLOOKUP(D3759,MASTERLIST!$A:$E,4,FALSE))</f>
        <v/>
      </c>
      <c r="G3759" s="23" t="str">
        <f>IF(D3759="","",VLOOKUP(D3759,MASTERLIST!$A:$E,5,FALSE))</f>
        <v/>
      </c>
      <c r="H3759" s="23" t="str">
        <f>IF(D3759="","",VLOOKUP(D3759,MASTERLIST!$A:$E,2,FALSE))</f>
        <v/>
      </c>
      <c r="I3759" s="42"/>
      <c r="J3759" s="42"/>
      <c r="K3759" s="42"/>
      <c r="L3759" s="41" t="str">
        <f t="shared" si="562"/>
        <v/>
      </c>
      <c r="M3759" s="41" t="str">
        <f t="shared" si="563"/>
        <v/>
      </c>
      <c r="N3759" s="22" t="str">
        <f t="shared" si="560"/>
        <v xml:space="preserve"> </v>
      </c>
      <c r="O3759" s="22" t="str">
        <f t="shared" si="561"/>
        <v/>
      </c>
      <c r="Q3759" s="22" t="str">
        <f t="shared" si="559"/>
        <v>D2</v>
      </c>
    </row>
    <row r="3760" spans="1:17" x14ac:dyDescent="0.25">
      <c r="A3760" s="125" t="str">
        <f t="shared" si="564"/>
        <v/>
      </c>
      <c r="B3760" s="123" t="str">
        <f t="shared" si="565"/>
        <v/>
      </c>
      <c r="C3760" s="125" t="str">
        <f t="shared" si="566"/>
        <v/>
      </c>
      <c r="D3760" s="42"/>
      <c r="E3760" s="23" t="str">
        <f>IF(D3760="","",VLOOKUP(D3760,MASTERLIST!$A:$E,3,FALSE))</f>
        <v/>
      </c>
      <c r="F3760" s="23" t="str">
        <f>IF(D3760="","",VLOOKUP(D3760,MASTERLIST!$A:$E,4,FALSE))</f>
        <v/>
      </c>
      <c r="G3760" s="23" t="str">
        <f>IF(D3760="","",VLOOKUP(D3760,MASTERLIST!$A:$E,5,FALSE))</f>
        <v/>
      </c>
      <c r="H3760" s="23" t="str">
        <f>IF(D3760="","",VLOOKUP(D3760,MASTERLIST!$A:$E,2,FALSE))</f>
        <v/>
      </c>
      <c r="I3760" s="42"/>
      <c r="J3760" s="42"/>
      <c r="K3760" s="42"/>
      <c r="L3760" s="41" t="str">
        <f t="shared" si="562"/>
        <v/>
      </c>
      <c r="M3760" s="41" t="str">
        <f t="shared" si="563"/>
        <v/>
      </c>
      <c r="N3760" s="22" t="str">
        <f t="shared" si="560"/>
        <v xml:space="preserve"> </v>
      </c>
      <c r="O3760" s="22" t="str">
        <f t="shared" si="561"/>
        <v/>
      </c>
      <c r="Q3760" s="22" t="str">
        <f t="shared" si="559"/>
        <v>D2</v>
      </c>
    </row>
    <row r="3761" spans="1:17" x14ac:dyDescent="0.25">
      <c r="A3761" s="125" t="str">
        <f t="shared" si="564"/>
        <v/>
      </c>
      <c r="B3761" s="123" t="str">
        <f t="shared" si="565"/>
        <v/>
      </c>
      <c r="C3761" s="125" t="str">
        <f t="shared" si="566"/>
        <v/>
      </c>
      <c r="D3761" s="42"/>
      <c r="E3761" s="23" t="str">
        <f>IF(D3761="","",VLOOKUP(D3761,MASTERLIST!$A:$E,3,FALSE))</f>
        <v/>
      </c>
      <c r="F3761" s="23" t="str">
        <f>IF(D3761="","",VLOOKUP(D3761,MASTERLIST!$A:$E,4,FALSE))</f>
        <v/>
      </c>
      <c r="G3761" s="23" t="str">
        <f>IF(D3761="","",VLOOKUP(D3761,MASTERLIST!$A:$E,5,FALSE))</f>
        <v/>
      </c>
      <c r="H3761" s="23" t="str">
        <f>IF(D3761="","",VLOOKUP(D3761,MASTERLIST!$A:$E,2,FALSE))</f>
        <v/>
      </c>
      <c r="I3761" s="42"/>
      <c r="J3761" s="42"/>
      <c r="K3761" s="42"/>
      <c r="L3761" s="41" t="str">
        <f t="shared" si="562"/>
        <v/>
      </c>
      <c r="M3761" s="41" t="str">
        <f t="shared" si="563"/>
        <v/>
      </c>
      <c r="N3761" s="22" t="str">
        <f t="shared" si="560"/>
        <v xml:space="preserve"> </v>
      </c>
      <c r="O3761" s="22" t="str">
        <f t="shared" si="561"/>
        <v/>
      </c>
      <c r="Q3761" s="22" t="str">
        <f t="shared" si="559"/>
        <v>D2</v>
      </c>
    </row>
    <row r="3762" spans="1:17" x14ac:dyDescent="0.25">
      <c r="A3762" s="125" t="str">
        <f t="shared" si="564"/>
        <v/>
      </c>
      <c r="B3762" s="123" t="str">
        <f t="shared" si="565"/>
        <v/>
      </c>
      <c r="C3762" s="125" t="str">
        <f t="shared" si="566"/>
        <v/>
      </c>
      <c r="D3762" s="42"/>
      <c r="E3762" s="23" t="str">
        <f>IF(D3762="","",VLOOKUP(D3762,MASTERLIST!$A:$E,3,FALSE))</f>
        <v/>
      </c>
      <c r="F3762" s="23" t="str">
        <f>IF(D3762="","",VLOOKUP(D3762,MASTERLIST!$A:$E,4,FALSE))</f>
        <v/>
      </c>
      <c r="G3762" s="23" t="str">
        <f>IF(D3762="","",VLOOKUP(D3762,MASTERLIST!$A:$E,5,FALSE))</f>
        <v/>
      </c>
      <c r="H3762" s="23" t="str">
        <f>IF(D3762="","",VLOOKUP(D3762,MASTERLIST!$A:$E,2,FALSE))</f>
        <v/>
      </c>
      <c r="I3762" s="42"/>
      <c r="J3762" s="42"/>
      <c r="K3762" s="42"/>
      <c r="L3762" s="41" t="str">
        <f t="shared" si="562"/>
        <v/>
      </c>
      <c r="M3762" s="41" t="str">
        <f t="shared" si="563"/>
        <v/>
      </c>
      <c r="N3762" s="22" t="str">
        <f t="shared" si="560"/>
        <v xml:space="preserve"> </v>
      </c>
      <c r="O3762" s="22" t="str">
        <f t="shared" si="561"/>
        <v/>
      </c>
      <c r="Q3762" s="22" t="str">
        <f t="shared" si="559"/>
        <v>D2</v>
      </c>
    </row>
    <row r="3763" spans="1:17" x14ac:dyDescent="0.25">
      <c r="A3763" s="125" t="str">
        <f t="shared" si="564"/>
        <v/>
      </c>
      <c r="B3763" s="123" t="str">
        <f t="shared" si="565"/>
        <v/>
      </c>
      <c r="C3763" s="125" t="str">
        <f t="shared" si="566"/>
        <v/>
      </c>
      <c r="D3763" s="42"/>
      <c r="E3763" s="23" t="str">
        <f>IF(D3763="","",VLOOKUP(D3763,MASTERLIST!$A:$E,3,FALSE))</f>
        <v/>
      </c>
      <c r="F3763" s="23" t="str">
        <f>IF(D3763="","",VLOOKUP(D3763,MASTERLIST!$A:$E,4,FALSE))</f>
        <v/>
      </c>
      <c r="G3763" s="23" t="str">
        <f>IF(D3763="","",VLOOKUP(D3763,MASTERLIST!$A:$E,5,FALSE))</f>
        <v/>
      </c>
      <c r="H3763" s="23" t="str">
        <f>IF(D3763="","",VLOOKUP(D3763,MASTERLIST!$A:$E,2,FALSE))</f>
        <v/>
      </c>
      <c r="I3763" s="42"/>
      <c r="J3763" s="42"/>
      <c r="K3763" s="42"/>
      <c r="L3763" s="41" t="str">
        <f t="shared" si="562"/>
        <v/>
      </c>
      <c r="M3763" s="41" t="str">
        <f t="shared" si="563"/>
        <v/>
      </c>
      <c r="N3763" s="22" t="str">
        <f t="shared" si="560"/>
        <v xml:space="preserve"> </v>
      </c>
      <c r="O3763" s="22" t="str">
        <f t="shared" si="561"/>
        <v/>
      </c>
      <c r="Q3763" s="22" t="str">
        <f t="shared" si="559"/>
        <v>D2</v>
      </c>
    </row>
    <row r="3764" spans="1:17" x14ac:dyDescent="0.25">
      <c r="A3764" s="125" t="str">
        <f t="shared" si="564"/>
        <v/>
      </c>
      <c r="B3764" s="123" t="str">
        <f t="shared" si="565"/>
        <v/>
      </c>
      <c r="C3764" s="125" t="str">
        <f t="shared" si="566"/>
        <v/>
      </c>
      <c r="D3764" s="42"/>
      <c r="E3764" s="23" t="str">
        <f>IF(D3764="","",VLOOKUP(D3764,MASTERLIST!$A:$E,3,FALSE))</f>
        <v/>
      </c>
      <c r="F3764" s="23" t="str">
        <f>IF(D3764="","",VLOOKUP(D3764,MASTERLIST!$A:$E,4,FALSE))</f>
        <v/>
      </c>
      <c r="G3764" s="23" t="str">
        <f>IF(D3764="","",VLOOKUP(D3764,MASTERLIST!$A:$E,5,FALSE))</f>
        <v/>
      </c>
      <c r="H3764" s="23" t="str">
        <f>IF(D3764="","",VLOOKUP(D3764,MASTERLIST!$A:$E,2,FALSE))</f>
        <v/>
      </c>
      <c r="I3764" s="42"/>
      <c r="J3764" s="42"/>
      <c r="K3764" s="42"/>
      <c r="L3764" s="41" t="str">
        <f t="shared" si="562"/>
        <v/>
      </c>
      <c r="M3764" s="41" t="str">
        <f t="shared" si="563"/>
        <v/>
      </c>
      <c r="N3764" s="22" t="str">
        <f t="shared" si="560"/>
        <v xml:space="preserve"> </v>
      </c>
      <c r="O3764" s="22" t="str">
        <f t="shared" si="561"/>
        <v/>
      </c>
      <c r="Q3764" s="22" t="str">
        <f t="shared" si="559"/>
        <v>D2</v>
      </c>
    </row>
    <row r="3765" spans="1:17" x14ac:dyDescent="0.25">
      <c r="A3765" s="125" t="str">
        <f t="shared" si="564"/>
        <v/>
      </c>
      <c r="B3765" s="123" t="str">
        <f t="shared" si="565"/>
        <v/>
      </c>
      <c r="C3765" s="125" t="str">
        <f t="shared" si="566"/>
        <v/>
      </c>
      <c r="D3765" s="42"/>
      <c r="E3765" s="23" t="str">
        <f>IF(D3765="","",VLOOKUP(D3765,MASTERLIST!$A:$E,3,FALSE))</f>
        <v/>
      </c>
      <c r="F3765" s="23" t="str">
        <f>IF(D3765="","",VLOOKUP(D3765,MASTERLIST!$A:$E,4,FALSE))</f>
        <v/>
      </c>
      <c r="G3765" s="23" t="str">
        <f>IF(D3765="","",VLOOKUP(D3765,MASTERLIST!$A:$E,5,FALSE))</f>
        <v/>
      </c>
      <c r="H3765" s="23" t="str">
        <f>IF(D3765="","",VLOOKUP(D3765,MASTERLIST!$A:$E,2,FALSE))</f>
        <v/>
      </c>
      <c r="I3765" s="42"/>
      <c r="J3765" s="42"/>
      <c r="K3765" s="42"/>
      <c r="L3765" s="41" t="str">
        <f t="shared" si="562"/>
        <v/>
      </c>
      <c r="M3765" s="41" t="str">
        <f t="shared" si="563"/>
        <v/>
      </c>
      <c r="N3765" s="22" t="str">
        <f t="shared" si="560"/>
        <v xml:space="preserve"> </v>
      </c>
      <c r="O3765" s="22" t="str">
        <f t="shared" si="561"/>
        <v/>
      </c>
      <c r="Q3765" s="22" t="str">
        <f t="shared" si="559"/>
        <v>D2</v>
      </c>
    </row>
    <row r="3766" spans="1:17" x14ac:dyDescent="0.25">
      <c r="A3766" s="125" t="str">
        <f t="shared" si="564"/>
        <v/>
      </c>
      <c r="B3766" s="123" t="str">
        <f t="shared" si="565"/>
        <v/>
      </c>
      <c r="C3766" s="125" t="str">
        <f t="shared" si="566"/>
        <v/>
      </c>
      <c r="D3766" s="42"/>
      <c r="E3766" s="23" t="str">
        <f>IF(D3766="","",VLOOKUP(D3766,MASTERLIST!$A:$E,3,FALSE))</f>
        <v/>
      </c>
      <c r="F3766" s="23" t="str">
        <f>IF(D3766="","",VLOOKUP(D3766,MASTERLIST!$A:$E,4,FALSE))</f>
        <v/>
      </c>
      <c r="G3766" s="23" t="str">
        <f>IF(D3766="","",VLOOKUP(D3766,MASTERLIST!$A:$E,5,FALSE))</f>
        <v/>
      </c>
      <c r="H3766" s="23" t="str">
        <f>IF(D3766="","",VLOOKUP(D3766,MASTERLIST!$A:$E,2,FALSE))</f>
        <v/>
      </c>
      <c r="I3766" s="42"/>
      <c r="J3766" s="42"/>
      <c r="K3766" s="42"/>
      <c r="L3766" s="41" t="str">
        <f t="shared" si="562"/>
        <v/>
      </c>
      <c r="M3766" s="41" t="str">
        <f t="shared" si="563"/>
        <v/>
      </c>
      <c r="N3766" s="22" t="str">
        <f t="shared" si="560"/>
        <v xml:space="preserve"> </v>
      </c>
      <c r="O3766" s="22" t="str">
        <f t="shared" si="561"/>
        <v/>
      </c>
      <c r="Q3766" s="22" t="str">
        <f t="shared" si="559"/>
        <v>D2</v>
      </c>
    </row>
    <row r="3767" spans="1:17" x14ac:dyDescent="0.25">
      <c r="A3767" s="125" t="str">
        <f t="shared" si="564"/>
        <v/>
      </c>
      <c r="B3767" s="123" t="str">
        <f t="shared" si="565"/>
        <v/>
      </c>
      <c r="C3767" s="125" t="str">
        <f t="shared" si="566"/>
        <v/>
      </c>
      <c r="D3767" s="42"/>
      <c r="E3767" s="23" t="str">
        <f>IF(D3767="","",VLOOKUP(D3767,MASTERLIST!$A:$E,3,FALSE))</f>
        <v/>
      </c>
      <c r="F3767" s="23" t="str">
        <f>IF(D3767="","",VLOOKUP(D3767,MASTERLIST!$A:$E,4,FALSE))</f>
        <v/>
      </c>
      <c r="G3767" s="23" t="str">
        <f>IF(D3767="","",VLOOKUP(D3767,MASTERLIST!$A:$E,5,FALSE))</f>
        <v/>
      </c>
      <c r="H3767" s="23" t="str">
        <f>IF(D3767="","",VLOOKUP(D3767,MASTERLIST!$A:$E,2,FALSE))</f>
        <v/>
      </c>
      <c r="I3767" s="42"/>
      <c r="J3767" s="42"/>
      <c r="K3767" s="42"/>
      <c r="L3767" s="41" t="str">
        <f t="shared" si="562"/>
        <v/>
      </c>
      <c r="M3767" s="41" t="str">
        <f t="shared" si="563"/>
        <v/>
      </c>
      <c r="N3767" s="22" t="str">
        <f t="shared" si="560"/>
        <v xml:space="preserve"> </v>
      </c>
      <c r="O3767" s="22" t="str">
        <f t="shared" si="561"/>
        <v/>
      </c>
      <c r="Q3767" s="22" t="str">
        <f t="shared" si="559"/>
        <v>D2</v>
      </c>
    </row>
    <row r="3768" spans="1:17" x14ac:dyDescent="0.25">
      <c r="A3768" s="125" t="str">
        <f t="shared" si="564"/>
        <v/>
      </c>
      <c r="B3768" s="123" t="str">
        <f t="shared" si="565"/>
        <v/>
      </c>
      <c r="C3768" s="125" t="str">
        <f t="shared" si="566"/>
        <v/>
      </c>
      <c r="D3768" s="42"/>
      <c r="E3768" s="23" t="str">
        <f>IF(D3768="","",VLOOKUP(D3768,MASTERLIST!$A:$E,3,FALSE))</f>
        <v/>
      </c>
      <c r="F3768" s="23" t="str">
        <f>IF(D3768="","",VLOOKUP(D3768,MASTERLIST!$A:$E,4,FALSE))</f>
        <v/>
      </c>
      <c r="G3768" s="23" t="str">
        <f>IF(D3768="","",VLOOKUP(D3768,MASTERLIST!$A:$E,5,FALSE))</f>
        <v/>
      </c>
      <c r="H3768" s="23" t="str">
        <f>IF(D3768="","",VLOOKUP(D3768,MASTERLIST!$A:$E,2,FALSE))</f>
        <v/>
      </c>
      <c r="I3768" s="42"/>
      <c r="J3768" s="42"/>
      <c r="K3768" s="42"/>
      <c r="L3768" s="41" t="str">
        <f t="shared" si="562"/>
        <v/>
      </c>
      <c r="M3768" s="41" t="str">
        <f t="shared" si="563"/>
        <v/>
      </c>
      <c r="N3768" s="22" t="str">
        <f t="shared" si="560"/>
        <v xml:space="preserve"> </v>
      </c>
      <c r="O3768" s="22" t="str">
        <f t="shared" si="561"/>
        <v/>
      </c>
      <c r="Q3768" s="22" t="str">
        <f t="shared" si="559"/>
        <v>D2</v>
      </c>
    </row>
    <row r="3769" spans="1:17" x14ac:dyDescent="0.25">
      <c r="A3769" s="125" t="str">
        <f t="shared" si="564"/>
        <v/>
      </c>
      <c r="B3769" s="123" t="str">
        <f t="shared" si="565"/>
        <v/>
      </c>
      <c r="C3769" s="125" t="str">
        <f t="shared" si="566"/>
        <v/>
      </c>
      <c r="D3769" s="42"/>
      <c r="E3769" s="23" t="str">
        <f>IF(D3769="","",VLOOKUP(D3769,MASTERLIST!$A:$E,3,FALSE))</f>
        <v/>
      </c>
      <c r="F3769" s="23" t="str">
        <f>IF(D3769="","",VLOOKUP(D3769,MASTERLIST!$A:$E,4,FALSE))</f>
        <v/>
      </c>
      <c r="G3769" s="23" t="str">
        <f>IF(D3769="","",VLOOKUP(D3769,MASTERLIST!$A:$E,5,FALSE))</f>
        <v/>
      </c>
      <c r="H3769" s="23" t="str">
        <f>IF(D3769="","",VLOOKUP(D3769,MASTERLIST!$A:$E,2,FALSE))</f>
        <v/>
      </c>
      <c r="I3769" s="42"/>
      <c r="J3769" s="42"/>
      <c r="K3769" s="42"/>
      <c r="L3769" s="41" t="str">
        <f t="shared" si="562"/>
        <v/>
      </c>
      <c r="M3769" s="41" t="str">
        <f t="shared" si="563"/>
        <v/>
      </c>
      <c r="N3769" s="22" t="str">
        <f t="shared" si="560"/>
        <v xml:space="preserve"> </v>
      </c>
      <c r="O3769" s="22" t="str">
        <f t="shared" si="561"/>
        <v/>
      </c>
      <c r="Q3769" s="22" t="str">
        <f t="shared" si="559"/>
        <v>D2</v>
      </c>
    </row>
    <row r="3770" spans="1:17" x14ac:dyDescent="0.25">
      <c r="A3770" s="125" t="str">
        <f t="shared" si="564"/>
        <v/>
      </c>
      <c r="B3770" s="123" t="str">
        <f t="shared" si="565"/>
        <v/>
      </c>
      <c r="C3770" s="125" t="str">
        <f t="shared" si="566"/>
        <v/>
      </c>
      <c r="D3770" s="42"/>
      <c r="E3770" s="23" t="str">
        <f>IF(D3770="","",VLOOKUP(D3770,MASTERLIST!$A:$E,3,FALSE))</f>
        <v/>
      </c>
      <c r="F3770" s="23" t="str">
        <f>IF(D3770="","",VLOOKUP(D3770,MASTERLIST!$A:$E,4,FALSE))</f>
        <v/>
      </c>
      <c r="G3770" s="23" t="str">
        <f>IF(D3770="","",VLOOKUP(D3770,MASTERLIST!$A:$E,5,FALSE))</f>
        <v/>
      </c>
      <c r="H3770" s="23" t="str">
        <f>IF(D3770="","",VLOOKUP(D3770,MASTERLIST!$A:$E,2,FALSE))</f>
        <v/>
      </c>
      <c r="I3770" s="42"/>
      <c r="J3770" s="42"/>
      <c r="K3770" s="42"/>
      <c r="L3770" s="41" t="str">
        <f t="shared" si="562"/>
        <v/>
      </c>
      <c r="M3770" s="41" t="str">
        <f t="shared" si="563"/>
        <v/>
      </c>
      <c r="N3770" s="22" t="str">
        <f t="shared" si="560"/>
        <v xml:space="preserve"> </v>
      </c>
      <c r="O3770" s="22" t="str">
        <f t="shared" si="561"/>
        <v/>
      </c>
      <c r="Q3770" s="22" t="str">
        <f t="shared" si="559"/>
        <v>D2</v>
      </c>
    </row>
    <row r="3771" spans="1:17" x14ac:dyDescent="0.25">
      <c r="A3771" s="125" t="str">
        <f t="shared" si="564"/>
        <v/>
      </c>
      <c r="B3771" s="123" t="str">
        <f t="shared" si="565"/>
        <v/>
      </c>
      <c r="C3771" s="125" t="str">
        <f t="shared" si="566"/>
        <v/>
      </c>
      <c r="D3771" s="42"/>
      <c r="E3771" s="23" t="str">
        <f>IF(D3771="","",VLOOKUP(D3771,MASTERLIST!$A:$E,3,FALSE))</f>
        <v/>
      </c>
      <c r="F3771" s="23" t="str">
        <f>IF(D3771="","",VLOOKUP(D3771,MASTERLIST!$A:$E,4,FALSE))</f>
        <v/>
      </c>
      <c r="G3771" s="23" t="str">
        <f>IF(D3771="","",VLOOKUP(D3771,MASTERLIST!$A:$E,5,FALSE))</f>
        <v/>
      </c>
      <c r="H3771" s="23" t="str">
        <f>IF(D3771="","",VLOOKUP(D3771,MASTERLIST!$A:$E,2,FALSE))</f>
        <v/>
      </c>
      <c r="I3771" s="42"/>
      <c r="J3771" s="42"/>
      <c r="K3771" s="42"/>
      <c r="L3771" s="41" t="str">
        <f t="shared" si="562"/>
        <v/>
      </c>
      <c r="M3771" s="41" t="str">
        <f t="shared" si="563"/>
        <v/>
      </c>
      <c r="N3771" s="22" t="str">
        <f t="shared" si="560"/>
        <v xml:space="preserve"> </v>
      </c>
      <c r="O3771" s="22" t="str">
        <f t="shared" si="561"/>
        <v/>
      </c>
      <c r="Q3771" s="22" t="str">
        <f t="shared" si="559"/>
        <v>D2</v>
      </c>
    </row>
    <row r="3772" spans="1:17" x14ac:dyDescent="0.25">
      <c r="A3772" s="125" t="str">
        <f t="shared" si="564"/>
        <v/>
      </c>
      <c r="B3772" s="123" t="str">
        <f t="shared" si="565"/>
        <v/>
      </c>
      <c r="C3772" s="125" t="str">
        <f t="shared" si="566"/>
        <v/>
      </c>
      <c r="D3772" s="42"/>
      <c r="E3772" s="23" t="str">
        <f>IF(D3772="","",VLOOKUP(D3772,MASTERLIST!$A:$E,3,FALSE))</f>
        <v/>
      </c>
      <c r="F3772" s="23" t="str">
        <f>IF(D3772="","",VLOOKUP(D3772,MASTERLIST!$A:$E,4,FALSE))</f>
        <v/>
      </c>
      <c r="G3772" s="23" t="str">
        <f>IF(D3772="","",VLOOKUP(D3772,MASTERLIST!$A:$E,5,FALSE))</f>
        <v/>
      </c>
      <c r="H3772" s="23" t="str">
        <f>IF(D3772="","",VLOOKUP(D3772,MASTERLIST!$A:$E,2,FALSE))</f>
        <v/>
      </c>
      <c r="I3772" s="42"/>
      <c r="J3772" s="42"/>
      <c r="K3772" s="42"/>
      <c r="L3772" s="41" t="str">
        <f t="shared" si="562"/>
        <v/>
      </c>
      <c r="M3772" s="41" t="str">
        <f t="shared" si="563"/>
        <v/>
      </c>
      <c r="N3772" s="22" t="str">
        <f t="shared" si="560"/>
        <v xml:space="preserve"> </v>
      </c>
      <c r="O3772" s="22" t="str">
        <f t="shared" si="561"/>
        <v/>
      </c>
      <c r="Q3772" s="22" t="str">
        <f t="shared" si="559"/>
        <v>D2</v>
      </c>
    </row>
    <row r="3773" spans="1:17" x14ac:dyDescent="0.25">
      <c r="A3773" s="125" t="str">
        <f t="shared" si="564"/>
        <v/>
      </c>
      <c r="B3773" s="123" t="str">
        <f t="shared" si="565"/>
        <v/>
      </c>
      <c r="C3773" s="125" t="str">
        <f t="shared" si="566"/>
        <v/>
      </c>
      <c r="D3773" s="42"/>
      <c r="E3773" s="23" t="str">
        <f>IF(D3773="","",VLOOKUP(D3773,MASTERLIST!$A:$E,3,FALSE))</f>
        <v/>
      </c>
      <c r="F3773" s="23" t="str">
        <f>IF(D3773="","",VLOOKUP(D3773,MASTERLIST!$A:$E,4,FALSE))</f>
        <v/>
      </c>
      <c r="G3773" s="23" t="str">
        <f>IF(D3773="","",VLOOKUP(D3773,MASTERLIST!$A:$E,5,FALSE))</f>
        <v/>
      </c>
      <c r="H3773" s="23" t="str">
        <f>IF(D3773="","",VLOOKUP(D3773,MASTERLIST!$A:$E,2,FALSE))</f>
        <v/>
      </c>
      <c r="I3773" s="42"/>
      <c r="J3773" s="42"/>
      <c r="K3773" s="42"/>
      <c r="L3773" s="41" t="str">
        <f t="shared" si="562"/>
        <v/>
      </c>
      <c r="M3773" s="41" t="str">
        <f t="shared" si="563"/>
        <v/>
      </c>
      <c r="N3773" s="22" t="str">
        <f t="shared" si="560"/>
        <v xml:space="preserve"> </v>
      </c>
      <c r="O3773" s="22" t="str">
        <f t="shared" si="561"/>
        <v/>
      </c>
      <c r="Q3773" s="22" t="str">
        <f t="shared" si="559"/>
        <v>D2</v>
      </c>
    </row>
    <row r="3774" spans="1:17" x14ac:dyDescent="0.25">
      <c r="A3774" s="125" t="str">
        <f t="shared" si="564"/>
        <v/>
      </c>
      <c r="B3774" s="123" t="str">
        <f t="shared" si="565"/>
        <v/>
      </c>
      <c r="C3774" s="125" t="str">
        <f t="shared" si="566"/>
        <v/>
      </c>
      <c r="D3774" s="42"/>
      <c r="E3774" s="23" t="str">
        <f>IF(D3774="","",VLOOKUP(D3774,MASTERLIST!$A:$E,3,FALSE))</f>
        <v/>
      </c>
      <c r="F3774" s="23" t="str">
        <f>IF(D3774="","",VLOOKUP(D3774,MASTERLIST!$A:$E,4,FALSE))</f>
        <v/>
      </c>
      <c r="G3774" s="23" t="str">
        <f>IF(D3774="","",VLOOKUP(D3774,MASTERLIST!$A:$E,5,FALSE))</f>
        <v/>
      </c>
      <c r="H3774" s="23" t="str">
        <f>IF(D3774="","",VLOOKUP(D3774,MASTERLIST!$A:$E,2,FALSE))</f>
        <v/>
      </c>
      <c r="I3774" s="42"/>
      <c r="J3774" s="42"/>
      <c r="K3774" s="42"/>
      <c r="L3774" s="41" t="str">
        <f t="shared" si="562"/>
        <v/>
      </c>
      <c r="M3774" s="41" t="str">
        <f t="shared" si="563"/>
        <v/>
      </c>
      <c r="N3774" s="22" t="str">
        <f t="shared" si="560"/>
        <v xml:space="preserve"> </v>
      </c>
      <c r="O3774" s="22" t="str">
        <f t="shared" si="561"/>
        <v/>
      </c>
      <c r="Q3774" s="22" t="str">
        <f t="shared" si="559"/>
        <v>D2</v>
      </c>
    </row>
    <row r="3775" spans="1:17" x14ac:dyDescent="0.25">
      <c r="A3775" s="125" t="str">
        <f t="shared" si="564"/>
        <v/>
      </c>
      <c r="B3775" s="123" t="str">
        <f t="shared" si="565"/>
        <v/>
      </c>
      <c r="C3775" s="125" t="str">
        <f t="shared" si="566"/>
        <v/>
      </c>
      <c r="D3775" s="42"/>
      <c r="E3775" s="23" t="str">
        <f>IF(D3775="","",VLOOKUP(D3775,MASTERLIST!$A:$E,3,FALSE))</f>
        <v/>
      </c>
      <c r="F3775" s="23" t="str">
        <f>IF(D3775="","",VLOOKUP(D3775,MASTERLIST!$A:$E,4,FALSE))</f>
        <v/>
      </c>
      <c r="G3775" s="23" t="str">
        <f>IF(D3775="","",VLOOKUP(D3775,MASTERLIST!$A:$E,5,FALSE))</f>
        <v/>
      </c>
      <c r="H3775" s="23" t="str">
        <f>IF(D3775="","",VLOOKUP(D3775,MASTERLIST!$A:$E,2,FALSE))</f>
        <v/>
      </c>
      <c r="I3775" s="42"/>
      <c r="J3775" s="42"/>
      <c r="K3775" s="42"/>
      <c r="L3775" s="41" t="str">
        <f t="shared" si="562"/>
        <v/>
      </c>
      <c r="M3775" s="41" t="str">
        <f t="shared" si="563"/>
        <v/>
      </c>
      <c r="N3775" s="22" t="str">
        <f t="shared" si="560"/>
        <v xml:space="preserve"> </v>
      </c>
      <c r="O3775" s="22" t="str">
        <f t="shared" si="561"/>
        <v/>
      </c>
      <c r="Q3775" s="22" t="str">
        <f t="shared" si="559"/>
        <v>D2</v>
      </c>
    </row>
    <row r="3776" spans="1:17" x14ac:dyDescent="0.25">
      <c r="A3776" s="125" t="str">
        <f t="shared" si="564"/>
        <v/>
      </c>
      <c r="B3776" s="123" t="str">
        <f t="shared" si="565"/>
        <v/>
      </c>
      <c r="C3776" s="125" t="str">
        <f t="shared" si="566"/>
        <v/>
      </c>
      <c r="D3776" s="42"/>
      <c r="E3776" s="23" t="str">
        <f>IF(D3776="","",VLOOKUP(D3776,MASTERLIST!$A:$E,3,FALSE))</f>
        <v/>
      </c>
      <c r="F3776" s="23" t="str">
        <f>IF(D3776="","",VLOOKUP(D3776,MASTERLIST!$A:$E,4,FALSE))</f>
        <v/>
      </c>
      <c r="G3776" s="23" t="str">
        <f>IF(D3776="","",VLOOKUP(D3776,MASTERLIST!$A:$E,5,FALSE))</f>
        <v/>
      </c>
      <c r="H3776" s="23" t="str">
        <f>IF(D3776="","",VLOOKUP(D3776,MASTERLIST!$A:$E,2,FALSE))</f>
        <v/>
      </c>
      <c r="I3776" s="42"/>
      <c r="J3776" s="42"/>
      <c r="K3776" s="42"/>
      <c r="L3776" s="41" t="str">
        <f t="shared" si="562"/>
        <v/>
      </c>
      <c r="M3776" s="41" t="str">
        <f t="shared" si="563"/>
        <v/>
      </c>
      <c r="N3776" s="22" t="str">
        <f t="shared" si="560"/>
        <v xml:space="preserve"> </v>
      </c>
      <c r="O3776" s="22" t="str">
        <f t="shared" si="561"/>
        <v/>
      </c>
      <c r="Q3776" s="22" t="str">
        <f t="shared" si="559"/>
        <v>D2</v>
      </c>
    </row>
    <row r="3777" spans="1:17" x14ac:dyDescent="0.25">
      <c r="A3777" s="125" t="str">
        <f t="shared" si="564"/>
        <v/>
      </c>
      <c r="B3777" s="123" t="str">
        <f t="shared" si="565"/>
        <v/>
      </c>
      <c r="C3777" s="125" t="str">
        <f t="shared" si="566"/>
        <v/>
      </c>
      <c r="D3777" s="42"/>
      <c r="E3777" s="23" t="str">
        <f>IF(D3777="","",VLOOKUP(D3777,MASTERLIST!$A:$E,3,FALSE))</f>
        <v/>
      </c>
      <c r="F3777" s="23" t="str">
        <f>IF(D3777="","",VLOOKUP(D3777,MASTERLIST!$A:$E,4,FALSE))</f>
        <v/>
      </c>
      <c r="G3777" s="23" t="str">
        <f>IF(D3777="","",VLOOKUP(D3777,MASTERLIST!$A:$E,5,FALSE))</f>
        <v/>
      </c>
      <c r="H3777" s="23" t="str">
        <f>IF(D3777="","",VLOOKUP(D3777,MASTERLIST!$A:$E,2,FALSE))</f>
        <v/>
      </c>
      <c r="I3777" s="42"/>
      <c r="J3777" s="42"/>
      <c r="K3777" s="42"/>
      <c r="L3777" s="41" t="str">
        <f t="shared" si="562"/>
        <v/>
      </c>
      <c r="M3777" s="41" t="str">
        <f t="shared" si="563"/>
        <v/>
      </c>
      <c r="N3777" s="22" t="str">
        <f t="shared" si="560"/>
        <v xml:space="preserve"> </v>
      </c>
      <c r="O3777" s="22" t="str">
        <f t="shared" si="561"/>
        <v/>
      </c>
      <c r="Q3777" s="22" t="str">
        <f t="shared" si="559"/>
        <v>D2</v>
      </c>
    </row>
    <row r="3778" spans="1:17" x14ac:dyDescent="0.25">
      <c r="A3778" s="125" t="str">
        <f t="shared" si="564"/>
        <v/>
      </c>
      <c r="B3778" s="123" t="str">
        <f t="shared" si="565"/>
        <v/>
      </c>
      <c r="C3778" s="125" t="str">
        <f t="shared" si="566"/>
        <v/>
      </c>
      <c r="D3778" s="42"/>
      <c r="E3778" s="23" t="str">
        <f>IF(D3778="","",VLOOKUP(D3778,MASTERLIST!$A:$E,3,FALSE))</f>
        <v/>
      </c>
      <c r="F3778" s="23" t="str">
        <f>IF(D3778="","",VLOOKUP(D3778,MASTERLIST!$A:$E,4,FALSE))</f>
        <v/>
      </c>
      <c r="G3778" s="23" t="str">
        <f>IF(D3778="","",VLOOKUP(D3778,MASTERLIST!$A:$E,5,FALSE))</f>
        <v/>
      </c>
      <c r="H3778" s="23" t="str">
        <f>IF(D3778="","",VLOOKUP(D3778,MASTERLIST!$A:$E,2,FALSE))</f>
        <v/>
      </c>
      <c r="I3778" s="42"/>
      <c r="J3778" s="42"/>
      <c r="K3778" s="42"/>
      <c r="L3778" s="41" t="str">
        <f t="shared" si="562"/>
        <v/>
      </c>
      <c r="M3778" s="41" t="str">
        <f t="shared" si="563"/>
        <v/>
      </c>
      <c r="N3778" s="22" t="str">
        <f t="shared" si="560"/>
        <v xml:space="preserve"> </v>
      </c>
      <c r="O3778" s="22" t="str">
        <f t="shared" si="561"/>
        <v/>
      </c>
      <c r="Q3778" s="22" t="str">
        <f t="shared" si="559"/>
        <v>D2</v>
      </c>
    </row>
    <row r="3779" spans="1:17" x14ac:dyDescent="0.25">
      <c r="A3779" s="125" t="str">
        <f t="shared" si="564"/>
        <v/>
      </c>
      <c r="B3779" s="123" t="str">
        <f t="shared" si="565"/>
        <v/>
      </c>
      <c r="C3779" s="125" t="str">
        <f t="shared" si="566"/>
        <v/>
      </c>
      <c r="D3779" s="42"/>
      <c r="E3779" s="23" t="str">
        <f>IF(D3779="","",VLOOKUP(D3779,MASTERLIST!$A:$E,3,FALSE))</f>
        <v/>
      </c>
      <c r="F3779" s="23" t="str">
        <f>IF(D3779="","",VLOOKUP(D3779,MASTERLIST!$A:$E,4,FALSE))</f>
        <v/>
      </c>
      <c r="G3779" s="23" t="str">
        <f>IF(D3779="","",VLOOKUP(D3779,MASTERLIST!$A:$E,5,FALSE))</f>
        <v/>
      </c>
      <c r="H3779" s="23" t="str">
        <f>IF(D3779="","",VLOOKUP(D3779,MASTERLIST!$A:$E,2,FALSE))</f>
        <v/>
      </c>
      <c r="I3779" s="42"/>
      <c r="J3779" s="42"/>
      <c r="K3779" s="42"/>
      <c r="L3779" s="41" t="str">
        <f t="shared" si="562"/>
        <v/>
      </c>
      <c r="M3779" s="41" t="str">
        <f t="shared" si="563"/>
        <v/>
      </c>
      <c r="N3779" s="22" t="str">
        <f t="shared" si="560"/>
        <v xml:space="preserve"> </v>
      </c>
      <c r="O3779" s="22" t="str">
        <f t="shared" si="561"/>
        <v/>
      </c>
      <c r="Q3779" s="22" t="str">
        <f t="shared" ref="Q3779:Q3842" si="567">IF(A3779="","D2",RIGHT(A3779,2))</f>
        <v>D2</v>
      </c>
    </row>
    <row r="3780" spans="1:17" x14ac:dyDescent="0.25">
      <c r="A3780" s="125" t="str">
        <f t="shared" si="564"/>
        <v/>
      </c>
      <c r="B3780" s="123" t="str">
        <f t="shared" si="565"/>
        <v/>
      </c>
      <c r="C3780" s="125" t="str">
        <f t="shared" si="566"/>
        <v/>
      </c>
      <c r="D3780" s="42"/>
      <c r="E3780" s="23" t="str">
        <f>IF(D3780="","",VLOOKUP(D3780,MASTERLIST!$A:$E,3,FALSE))</f>
        <v/>
      </c>
      <c r="F3780" s="23" t="str">
        <f>IF(D3780="","",VLOOKUP(D3780,MASTERLIST!$A:$E,4,FALSE))</f>
        <v/>
      </c>
      <c r="G3780" s="23" t="str">
        <f>IF(D3780="","",VLOOKUP(D3780,MASTERLIST!$A:$E,5,FALSE))</f>
        <v/>
      </c>
      <c r="H3780" s="23" t="str">
        <f>IF(D3780="","",VLOOKUP(D3780,MASTERLIST!$A:$E,2,FALSE))</f>
        <v/>
      </c>
      <c r="I3780" s="42"/>
      <c r="J3780" s="42"/>
      <c r="K3780" s="42"/>
      <c r="L3780" s="41" t="str">
        <f t="shared" si="562"/>
        <v/>
      </c>
      <c r="M3780" s="41" t="str">
        <f t="shared" si="563"/>
        <v/>
      </c>
      <c r="N3780" s="22" t="str">
        <f t="shared" si="560"/>
        <v xml:space="preserve"> </v>
      </c>
      <c r="O3780" s="22" t="str">
        <f t="shared" si="561"/>
        <v/>
      </c>
      <c r="Q3780" s="22" t="str">
        <f t="shared" si="567"/>
        <v>D2</v>
      </c>
    </row>
    <row r="3781" spans="1:17" x14ac:dyDescent="0.25">
      <c r="A3781" s="125" t="str">
        <f t="shared" si="564"/>
        <v/>
      </c>
      <c r="B3781" s="123" t="str">
        <f t="shared" si="565"/>
        <v/>
      </c>
      <c r="C3781" s="125" t="str">
        <f t="shared" si="566"/>
        <v/>
      </c>
      <c r="D3781" s="42"/>
      <c r="E3781" s="23" t="str">
        <f>IF(D3781="","",VLOOKUP(D3781,MASTERLIST!$A:$E,3,FALSE))</f>
        <v/>
      </c>
      <c r="F3781" s="23" t="str">
        <f>IF(D3781="","",VLOOKUP(D3781,MASTERLIST!$A:$E,4,FALSE))</f>
        <v/>
      </c>
      <c r="G3781" s="23" t="str">
        <f>IF(D3781="","",VLOOKUP(D3781,MASTERLIST!$A:$E,5,FALSE))</f>
        <v/>
      </c>
      <c r="H3781" s="23" t="str">
        <f>IF(D3781="","",VLOOKUP(D3781,MASTERLIST!$A:$E,2,FALSE))</f>
        <v/>
      </c>
      <c r="I3781" s="42"/>
      <c r="J3781" s="42"/>
      <c r="K3781" s="42"/>
      <c r="L3781" s="41" t="str">
        <f t="shared" si="562"/>
        <v/>
      </c>
      <c r="M3781" s="41" t="str">
        <f t="shared" si="563"/>
        <v/>
      </c>
      <c r="N3781" s="22" t="str">
        <f t="shared" si="560"/>
        <v xml:space="preserve"> </v>
      </c>
      <c r="O3781" s="22" t="str">
        <f t="shared" si="561"/>
        <v/>
      </c>
      <c r="Q3781" s="22" t="str">
        <f t="shared" si="567"/>
        <v>D2</v>
      </c>
    </row>
    <row r="3782" spans="1:17" x14ac:dyDescent="0.25">
      <c r="A3782" s="125" t="str">
        <f t="shared" si="564"/>
        <v/>
      </c>
      <c r="B3782" s="123" t="str">
        <f t="shared" si="565"/>
        <v/>
      </c>
      <c r="C3782" s="125" t="str">
        <f t="shared" si="566"/>
        <v/>
      </c>
      <c r="D3782" s="42"/>
      <c r="E3782" s="23" t="str">
        <f>IF(D3782="","",VLOOKUP(D3782,MASTERLIST!$A:$E,3,FALSE))</f>
        <v/>
      </c>
      <c r="F3782" s="23" t="str">
        <f>IF(D3782="","",VLOOKUP(D3782,MASTERLIST!$A:$E,4,FALSE))</f>
        <v/>
      </c>
      <c r="G3782" s="23" t="str">
        <f>IF(D3782="","",VLOOKUP(D3782,MASTERLIST!$A:$E,5,FALSE))</f>
        <v/>
      </c>
      <c r="H3782" s="23" t="str">
        <f>IF(D3782="","",VLOOKUP(D3782,MASTERLIST!$A:$E,2,FALSE))</f>
        <v/>
      </c>
      <c r="I3782" s="42"/>
      <c r="J3782" s="42"/>
      <c r="K3782" s="42"/>
      <c r="L3782" s="41" t="str">
        <f t="shared" si="562"/>
        <v/>
      </c>
      <c r="M3782" s="41" t="str">
        <f t="shared" si="563"/>
        <v/>
      </c>
      <c r="N3782" s="22" t="str">
        <f t="shared" si="560"/>
        <v xml:space="preserve"> </v>
      </c>
      <c r="O3782" s="22" t="str">
        <f t="shared" si="561"/>
        <v/>
      </c>
      <c r="Q3782" s="22" t="str">
        <f t="shared" si="567"/>
        <v>D2</v>
      </c>
    </row>
    <row r="3783" spans="1:17" x14ac:dyDescent="0.25">
      <c r="A3783" s="125" t="str">
        <f t="shared" si="564"/>
        <v/>
      </c>
      <c r="B3783" s="123" t="str">
        <f t="shared" si="565"/>
        <v/>
      </c>
      <c r="C3783" s="125" t="str">
        <f t="shared" si="566"/>
        <v/>
      </c>
      <c r="D3783" s="42"/>
      <c r="E3783" s="23" t="str">
        <f>IF(D3783="","",VLOOKUP(D3783,MASTERLIST!$A:$E,3,FALSE))</f>
        <v/>
      </c>
      <c r="F3783" s="23" t="str">
        <f>IF(D3783="","",VLOOKUP(D3783,MASTERLIST!$A:$E,4,FALSE))</f>
        <v/>
      </c>
      <c r="G3783" s="23" t="str">
        <f>IF(D3783="","",VLOOKUP(D3783,MASTERLIST!$A:$E,5,FALSE))</f>
        <v/>
      </c>
      <c r="H3783" s="23" t="str">
        <f>IF(D3783="","",VLOOKUP(D3783,MASTERLIST!$A:$E,2,FALSE))</f>
        <v/>
      </c>
      <c r="I3783" s="42"/>
      <c r="J3783" s="42"/>
      <c r="K3783" s="42"/>
      <c r="L3783" s="41" t="str">
        <f t="shared" si="562"/>
        <v/>
      </c>
      <c r="M3783" s="41" t="str">
        <f t="shared" si="563"/>
        <v/>
      </c>
      <c r="N3783" s="22" t="str">
        <f t="shared" si="560"/>
        <v xml:space="preserve"> </v>
      </c>
      <c r="O3783" s="22" t="str">
        <f t="shared" si="561"/>
        <v/>
      </c>
      <c r="Q3783" s="22" t="str">
        <f t="shared" si="567"/>
        <v>D2</v>
      </c>
    </row>
    <row r="3784" spans="1:17" x14ac:dyDescent="0.25">
      <c r="A3784" s="125" t="str">
        <f t="shared" si="564"/>
        <v/>
      </c>
      <c r="B3784" s="123" t="str">
        <f t="shared" si="565"/>
        <v/>
      </c>
      <c r="C3784" s="125" t="str">
        <f t="shared" si="566"/>
        <v/>
      </c>
      <c r="D3784" s="42"/>
      <c r="E3784" s="23" t="str">
        <f>IF(D3784="","",VLOOKUP(D3784,MASTERLIST!$A:$E,3,FALSE))</f>
        <v/>
      </c>
      <c r="F3784" s="23" t="str">
        <f>IF(D3784="","",VLOOKUP(D3784,MASTERLIST!$A:$E,4,FALSE))</f>
        <v/>
      </c>
      <c r="G3784" s="23" t="str">
        <f>IF(D3784="","",VLOOKUP(D3784,MASTERLIST!$A:$E,5,FALSE))</f>
        <v/>
      </c>
      <c r="H3784" s="23" t="str">
        <f>IF(D3784="","",VLOOKUP(D3784,MASTERLIST!$A:$E,2,FALSE))</f>
        <v/>
      </c>
      <c r="I3784" s="42"/>
      <c r="J3784" s="42"/>
      <c r="K3784" s="42"/>
      <c r="L3784" s="41" t="str">
        <f t="shared" si="562"/>
        <v/>
      </c>
      <c r="M3784" s="41" t="str">
        <f t="shared" si="563"/>
        <v/>
      </c>
      <c r="N3784" s="22" t="str">
        <f t="shared" si="560"/>
        <v xml:space="preserve"> </v>
      </c>
      <c r="O3784" s="22" t="str">
        <f t="shared" si="561"/>
        <v/>
      </c>
      <c r="Q3784" s="22" t="str">
        <f t="shared" si="567"/>
        <v>D2</v>
      </c>
    </row>
    <row r="3785" spans="1:17" x14ac:dyDescent="0.25">
      <c r="A3785" s="125" t="str">
        <f t="shared" si="564"/>
        <v/>
      </c>
      <c r="B3785" s="123" t="str">
        <f t="shared" si="565"/>
        <v/>
      </c>
      <c r="C3785" s="125" t="str">
        <f t="shared" si="566"/>
        <v/>
      </c>
      <c r="D3785" s="42"/>
      <c r="E3785" s="23" t="str">
        <f>IF(D3785="","",VLOOKUP(D3785,MASTERLIST!$A:$E,3,FALSE))</f>
        <v/>
      </c>
      <c r="F3785" s="23" t="str">
        <f>IF(D3785="","",VLOOKUP(D3785,MASTERLIST!$A:$E,4,FALSE))</f>
        <v/>
      </c>
      <c r="G3785" s="23" t="str">
        <f>IF(D3785="","",VLOOKUP(D3785,MASTERLIST!$A:$E,5,FALSE))</f>
        <v/>
      </c>
      <c r="H3785" s="23" t="str">
        <f>IF(D3785="","",VLOOKUP(D3785,MASTERLIST!$A:$E,2,FALSE))</f>
        <v/>
      </c>
      <c r="I3785" s="42"/>
      <c r="J3785" s="42"/>
      <c r="K3785" s="42"/>
      <c r="L3785" s="41" t="str">
        <f t="shared" si="562"/>
        <v/>
      </c>
      <c r="M3785" s="41" t="str">
        <f t="shared" si="563"/>
        <v/>
      </c>
      <c r="N3785" s="22" t="str">
        <f t="shared" si="560"/>
        <v xml:space="preserve"> </v>
      </c>
      <c r="O3785" s="22" t="str">
        <f t="shared" si="561"/>
        <v/>
      </c>
      <c r="Q3785" s="22" t="str">
        <f t="shared" si="567"/>
        <v>D2</v>
      </c>
    </row>
    <row r="3786" spans="1:17" x14ac:dyDescent="0.25">
      <c r="A3786" s="125" t="str">
        <f t="shared" si="564"/>
        <v/>
      </c>
      <c r="B3786" s="123" t="str">
        <f t="shared" si="565"/>
        <v/>
      </c>
      <c r="C3786" s="125" t="str">
        <f t="shared" si="566"/>
        <v/>
      </c>
      <c r="D3786" s="42"/>
      <c r="E3786" s="23" t="str">
        <f>IF(D3786="","",VLOOKUP(D3786,MASTERLIST!$A:$E,3,FALSE))</f>
        <v/>
      </c>
      <c r="F3786" s="23" t="str">
        <f>IF(D3786="","",VLOOKUP(D3786,MASTERLIST!$A:$E,4,FALSE))</f>
        <v/>
      </c>
      <c r="G3786" s="23" t="str">
        <f>IF(D3786="","",VLOOKUP(D3786,MASTERLIST!$A:$E,5,FALSE))</f>
        <v/>
      </c>
      <c r="H3786" s="23" t="str">
        <f>IF(D3786="","",VLOOKUP(D3786,MASTERLIST!$A:$E,2,FALSE))</f>
        <v/>
      </c>
      <c r="I3786" s="42"/>
      <c r="J3786" s="42"/>
      <c r="K3786" s="42"/>
      <c r="L3786" s="41" t="str">
        <f t="shared" si="562"/>
        <v/>
      </c>
      <c r="M3786" s="41" t="str">
        <f t="shared" si="563"/>
        <v/>
      </c>
      <c r="N3786" s="22" t="str">
        <f t="shared" si="560"/>
        <v xml:space="preserve"> </v>
      </c>
      <c r="O3786" s="22" t="str">
        <f t="shared" si="561"/>
        <v/>
      </c>
      <c r="Q3786" s="22" t="str">
        <f t="shared" si="567"/>
        <v>D2</v>
      </c>
    </row>
    <row r="3787" spans="1:17" x14ac:dyDescent="0.25">
      <c r="A3787" s="125" t="str">
        <f t="shared" si="564"/>
        <v/>
      </c>
      <c r="B3787" s="123" t="str">
        <f t="shared" si="565"/>
        <v/>
      </c>
      <c r="C3787" s="125" t="str">
        <f t="shared" si="566"/>
        <v/>
      </c>
      <c r="D3787" s="42"/>
      <c r="E3787" s="23" t="str">
        <f>IF(D3787="","",VLOOKUP(D3787,MASTERLIST!$A:$E,3,FALSE))</f>
        <v/>
      </c>
      <c r="F3787" s="23" t="str">
        <f>IF(D3787="","",VLOOKUP(D3787,MASTERLIST!$A:$E,4,FALSE))</f>
        <v/>
      </c>
      <c r="G3787" s="23" t="str">
        <f>IF(D3787="","",VLOOKUP(D3787,MASTERLIST!$A:$E,5,FALSE))</f>
        <v/>
      </c>
      <c r="H3787" s="23" t="str">
        <f>IF(D3787="","",VLOOKUP(D3787,MASTERLIST!$A:$E,2,FALSE))</f>
        <v/>
      </c>
      <c r="I3787" s="42"/>
      <c r="J3787" s="42"/>
      <c r="K3787" s="42"/>
      <c r="L3787" s="41" t="str">
        <f t="shared" si="562"/>
        <v/>
      </c>
      <c r="M3787" s="41" t="str">
        <f t="shared" si="563"/>
        <v/>
      </c>
      <c r="N3787" s="22" t="str">
        <f t="shared" si="560"/>
        <v xml:space="preserve"> </v>
      </c>
      <c r="O3787" s="22" t="str">
        <f t="shared" si="561"/>
        <v/>
      </c>
      <c r="Q3787" s="22" t="str">
        <f t="shared" si="567"/>
        <v>D2</v>
      </c>
    </row>
    <row r="3788" spans="1:17" x14ac:dyDescent="0.25">
      <c r="A3788" s="125" t="str">
        <f t="shared" si="564"/>
        <v/>
      </c>
      <c r="B3788" s="123" t="str">
        <f t="shared" si="565"/>
        <v/>
      </c>
      <c r="C3788" s="125" t="str">
        <f t="shared" si="566"/>
        <v/>
      </c>
      <c r="D3788" s="42"/>
      <c r="E3788" s="23" t="str">
        <f>IF(D3788="","",VLOOKUP(D3788,MASTERLIST!$A:$E,3,FALSE))</f>
        <v/>
      </c>
      <c r="F3788" s="23" t="str">
        <f>IF(D3788="","",VLOOKUP(D3788,MASTERLIST!$A:$E,4,FALSE))</f>
        <v/>
      </c>
      <c r="G3788" s="23" t="str">
        <f>IF(D3788="","",VLOOKUP(D3788,MASTERLIST!$A:$E,5,FALSE))</f>
        <v/>
      </c>
      <c r="H3788" s="23" t="str">
        <f>IF(D3788="","",VLOOKUP(D3788,MASTERLIST!$A:$E,2,FALSE))</f>
        <v/>
      </c>
      <c r="I3788" s="42"/>
      <c r="J3788" s="42"/>
      <c r="K3788" s="42"/>
      <c r="L3788" s="41" t="str">
        <f t="shared" si="562"/>
        <v/>
      </c>
      <c r="M3788" s="41" t="str">
        <f t="shared" si="563"/>
        <v/>
      </c>
      <c r="N3788" s="22" t="str">
        <f t="shared" si="560"/>
        <v xml:space="preserve"> </v>
      </c>
      <c r="O3788" s="22" t="str">
        <f t="shared" si="561"/>
        <v/>
      </c>
      <c r="Q3788" s="22" t="str">
        <f t="shared" si="567"/>
        <v>D2</v>
      </c>
    </row>
    <row r="3789" spans="1:17" x14ac:dyDescent="0.25">
      <c r="A3789" s="125" t="str">
        <f t="shared" si="564"/>
        <v/>
      </c>
      <c r="B3789" s="123" t="str">
        <f t="shared" si="565"/>
        <v/>
      </c>
      <c r="C3789" s="125" t="str">
        <f t="shared" si="566"/>
        <v/>
      </c>
      <c r="D3789" s="42"/>
      <c r="E3789" s="23" t="str">
        <f>IF(D3789="","",VLOOKUP(D3789,MASTERLIST!$A:$E,3,FALSE))</f>
        <v/>
      </c>
      <c r="F3789" s="23" t="str">
        <f>IF(D3789="","",VLOOKUP(D3789,MASTERLIST!$A:$E,4,FALSE))</f>
        <v/>
      </c>
      <c r="G3789" s="23" t="str">
        <f>IF(D3789="","",VLOOKUP(D3789,MASTERLIST!$A:$E,5,FALSE))</f>
        <v/>
      </c>
      <c r="H3789" s="23" t="str">
        <f>IF(D3789="","",VLOOKUP(D3789,MASTERLIST!$A:$E,2,FALSE))</f>
        <v/>
      </c>
      <c r="I3789" s="42"/>
      <c r="J3789" s="42"/>
      <c r="K3789" s="42"/>
      <c r="L3789" s="41" t="str">
        <f t="shared" si="562"/>
        <v/>
      </c>
      <c r="M3789" s="41" t="str">
        <f t="shared" si="563"/>
        <v/>
      </c>
      <c r="N3789" s="22" t="str">
        <f t="shared" si="560"/>
        <v xml:space="preserve"> </v>
      </c>
      <c r="O3789" s="22" t="str">
        <f t="shared" si="561"/>
        <v/>
      </c>
      <c r="Q3789" s="22" t="str">
        <f t="shared" si="567"/>
        <v>D2</v>
      </c>
    </row>
    <row r="3790" spans="1:17" x14ac:dyDescent="0.25">
      <c r="A3790" s="125" t="str">
        <f t="shared" si="564"/>
        <v/>
      </c>
      <c r="B3790" s="123" t="str">
        <f t="shared" si="565"/>
        <v/>
      </c>
      <c r="C3790" s="125" t="str">
        <f t="shared" si="566"/>
        <v/>
      </c>
      <c r="D3790" s="42"/>
      <c r="E3790" s="23" t="str">
        <f>IF(D3790="","",VLOOKUP(D3790,MASTERLIST!$A:$E,3,FALSE))</f>
        <v/>
      </c>
      <c r="F3790" s="23" t="str">
        <f>IF(D3790="","",VLOOKUP(D3790,MASTERLIST!$A:$E,4,FALSE))</f>
        <v/>
      </c>
      <c r="G3790" s="23" t="str">
        <f>IF(D3790="","",VLOOKUP(D3790,MASTERLIST!$A:$E,5,FALSE))</f>
        <v/>
      </c>
      <c r="H3790" s="23" t="str">
        <f>IF(D3790="","",VLOOKUP(D3790,MASTERLIST!$A:$E,2,FALSE))</f>
        <v/>
      </c>
      <c r="I3790" s="42"/>
      <c r="J3790" s="42"/>
      <c r="K3790" s="42"/>
      <c r="L3790" s="41" t="str">
        <f t="shared" si="562"/>
        <v/>
      </c>
      <c r="M3790" s="41" t="str">
        <f t="shared" si="563"/>
        <v/>
      </c>
      <c r="N3790" s="22" t="str">
        <f t="shared" si="560"/>
        <v xml:space="preserve"> </v>
      </c>
      <c r="O3790" s="22" t="str">
        <f t="shared" si="561"/>
        <v/>
      </c>
      <c r="Q3790" s="22" t="str">
        <f t="shared" si="567"/>
        <v>D2</v>
      </c>
    </row>
    <row r="3791" spans="1:17" x14ac:dyDescent="0.25">
      <c r="A3791" s="125" t="str">
        <f t="shared" si="564"/>
        <v/>
      </c>
      <c r="B3791" s="123" t="str">
        <f t="shared" si="565"/>
        <v/>
      </c>
      <c r="C3791" s="125" t="str">
        <f t="shared" si="566"/>
        <v/>
      </c>
      <c r="D3791" s="42"/>
      <c r="E3791" s="23" t="str">
        <f>IF(D3791="","",VLOOKUP(D3791,MASTERLIST!$A:$E,3,FALSE))</f>
        <v/>
      </c>
      <c r="F3791" s="23" t="str">
        <f>IF(D3791="","",VLOOKUP(D3791,MASTERLIST!$A:$E,4,FALSE))</f>
        <v/>
      </c>
      <c r="G3791" s="23" t="str">
        <f>IF(D3791="","",VLOOKUP(D3791,MASTERLIST!$A:$E,5,FALSE))</f>
        <v/>
      </c>
      <c r="H3791" s="23" t="str">
        <f>IF(D3791="","",VLOOKUP(D3791,MASTERLIST!$A:$E,2,FALSE))</f>
        <v/>
      </c>
      <c r="I3791" s="42"/>
      <c r="J3791" s="42"/>
      <c r="K3791" s="42"/>
      <c r="L3791" s="41" t="str">
        <f t="shared" si="562"/>
        <v/>
      </c>
      <c r="M3791" s="41" t="str">
        <f t="shared" si="563"/>
        <v/>
      </c>
      <c r="N3791" s="22" t="str">
        <f t="shared" si="560"/>
        <v xml:space="preserve"> </v>
      </c>
      <c r="O3791" s="22" t="str">
        <f t="shared" si="561"/>
        <v/>
      </c>
      <c r="Q3791" s="22" t="str">
        <f t="shared" si="567"/>
        <v>D2</v>
      </c>
    </row>
    <row r="3792" spans="1:17" x14ac:dyDescent="0.25">
      <c r="A3792" s="125" t="str">
        <f t="shared" si="564"/>
        <v/>
      </c>
      <c r="B3792" s="123" t="str">
        <f t="shared" si="565"/>
        <v/>
      </c>
      <c r="C3792" s="125" t="str">
        <f t="shared" si="566"/>
        <v/>
      </c>
      <c r="D3792" s="42"/>
      <c r="E3792" s="23" t="str">
        <f>IF(D3792="","",VLOOKUP(D3792,MASTERLIST!$A:$E,3,FALSE))</f>
        <v/>
      </c>
      <c r="F3792" s="23" t="str">
        <f>IF(D3792="","",VLOOKUP(D3792,MASTERLIST!$A:$E,4,FALSE))</f>
        <v/>
      </c>
      <c r="G3792" s="23" t="str">
        <f>IF(D3792="","",VLOOKUP(D3792,MASTERLIST!$A:$E,5,FALSE))</f>
        <v/>
      </c>
      <c r="H3792" s="23" t="str">
        <f>IF(D3792="","",VLOOKUP(D3792,MASTERLIST!$A:$E,2,FALSE))</f>
        <v/>
      </c>
      <c r="I3792" s="42"/>
      <c r="J3792" s="42"/>
      <c r="K3792" s="42"/>
      <c r="L3792" s="41" t="str">
        <f t="shared" si="562"/>
        <v/>
      </c>
      <c r="M3792" s="41" t="str">
        <f t="shared" si="563"/>
        <v/>
      </c>
      <c r="N3792" s="22" t="str">
        <f t="shared" si="560"/>
        <v xml:space="preserve"> </v>
      </c>
      <c r="O3792" s="22" t="str">
        <f t="shared" si="561"/>
        <v/>
      </c>
      <c r="Q3792" s="22" t="str">
        <f t="shared" si="567"/>
        <v>D2</v>
      </c>
    </row>
    <row r="3793" spans="1:17" x14ac:dyDescent="0.25">
      <c r="A3793" s="125" t="str">
        <f t="shared" si="564"/>
        <v/>
      </c>
      <c r="B3793" s="123" t="str">
        <f t="shared" si="565"/>
        <v/>
      </c>
      <c r="C3793" s="125" t="str">
        <f t="shared" si="566"/>
        <v/>
      </c>
      <c r="D3793" s="42"/>
      <c r="E3793" s="23" t="str">
        <f>IF(D3793="","",VLOOKUP(D3793,MASTERLIST!$A:$E,3,FALSE))</f>
        <v/>
      </c>
      <c r="F3793" s="23" t="str">
        <f>IF(D3793="","",VLOOKUP(D3793,MASTERLIST!$A:$E,4,FALSE))</f>
        <v/>
      </c>
      <c r="G3793" s="23" t="str">
        <f>IF(D3793="","",VLOOKUP(D3793,MASTERLIST!$A:$E,5,FALSE))</f>
        <v/>
      </c>
      <c r="H3793" s="23" t="str">
        <f>IF(D3793="","",VLOOKUP(D3793,MASTERLIST!$A:$E,2,FALSE))</f>
        <v/>
      </c>
      <c r="I3793" s="42"/>
      <c r="J3793" s="42"/>
      <c r="K3793" s="42"/>
      <c r="L3793" s="41" t="str">
        <f t="shared" si="562"/>
        <v/>
      </c>
      <c r="M3793" s="41" t="str">
        <f t="shared" si="563"/>
        <v/>
      </c>
      <c r="N3793" s="22" t="str">
        <f t="shared" si="560"/>
        <v xml:space="preserve"> </v>
      </c>
      <c r="O3793" s="22" t="str">
        <f t="shared" si="561"/>
        <v/>
      </c>
      <c r="Q3793" s="22" t="str">
        <f t="shared" si="567"/>
        <v>D2</v>
      </c>
    </row>
    <row r="3794" spans="1:17" x14ac:dyDescent="0.25">
      <c r="A3794" s="125" t="str">
        <f t="shared" si="564"/>
        <v/>
      </c>
      <c r="B3794" s="123" t="str">
        <f t="shared" si="565"/>
        <v/>
      </c>
      <c r="C3794" s="125" t="str">
        <f t="shared" si="566"/>
        <v/>
      </c>
      <c r="D3794" s="42"/>
      <c r="E3794" s="23" t="str">
        <f>IF(D3794="","",VLOOKUP(D3794,MASTERLIST!$A:$E,3,FALSE))</f>
        <v/>
      </c>
      <c r="F3794" s="23" t="str">
        <f>IF(D3794="","",VLOOKUP(D3794,MASTERLIST!$A:$E,4,FALSE))</f>
        <v/>
      </c>
      <c r="G3794" s="23" t="str">
        <f>IF(D3794="","",VLOOKUP(D3794,MASTERLIST!$A:$E,5,FALSE))</f>
        <v/>
      </c>
      <c r="H3794" s="23" t="str">
        <f>IF(D3794="","",VLOOKUP(D3794,MASTERLIST!$A:$E,2,FALSE))</f>
        <v/>
      </c>
      <c r="I3794" s="42"/>
      <c r="J3794" s="42"/>
      <c r="K3794" s="42"/>
      <c r="L3794" s="41" t="str">
        <f t="shared" si="562"/>
        <v/>
      </c>
      <c r="M3794" s="41" t="str">
        <f t="shared" si="563"/>
        <v/>
      </c>
      <c r="N3794" s="22" t="str">
        <f t="shared" si="560"/>
        <v xml:space="preserve"> </v>
      </c>
      <c r="O3794" s="22" t="str">
        <f t="shared" si="561"/>
        <v/>
      </c>
      <c r="Q3794" s="22" t="str">
        <f t="shared" si="567"/>
        <v>D2</v>
      </c>
    </row>
    <row r="3795" spans="1:17" x14ac:dyDescent="0.25">
      <c r="A3795" s="125" t="str">
        <f t="shared" si="564"/>
        <v/>
      </c>
      <c r="B3795" s="123" t="str">
        <f t="shared" si="565"/>
        <v/>
      </c>
      <c r="C3795" s="125" t="str">
        <f t="shared" si="566"/>
        <v/>
      </c>
      <c r="D3795" s="42"/>
      <c r="E3795" s="23" t="str">
        <f>IF(D3795="","",VLOOKUP(D3795,MASTERLIST!$A:$E,3,FALSE))</f>
        <v/>
      </c>
      <c r="F3795" s="23" t="str">
        <f>IF(D3795="","",VLOOKUP(D3795,MASTERLIST!$A:$E,4,FALSE))</f>
        <v/>
      </c>
      <c r="G3795" s="23" t="str">
        <f>IF(D3795="","",VLOOKUP(D3795,MASTERLIST!$A:$E,5,FALSE))</f>
        <v/>
      </c>
      <c r="H3795" s="23" t="str">
        <f>IF(D3795="","",VLOOKUP(D3795,MASTERLIST!$A:$E,2,FALSE))</f>
        <v/>
      </c>
      <c r="I3795" s="42"/>
      <c r="J3795" s="42"/>
      <c r="K3795" s="42"/>
      <c r="L3795" s="41" t="str">
        <f t="shared" si="562"/>
        <v/>
      </c>
      <c r="M3795" s="41" t="str">
        <f t="shared" si="563"/>
        <v/>
      </c>
      <c r="N3795" s="22" t="str">
        <f t="shared" ref="N3795:N3858" si="568">CONCATENATE(E3795," ",F3795)</f>
        <v xml:space="preserve"> </v>
      </c>
      <c r="O3795" s="22" t="str">
        <f t="shared" ref="O3795:O3858" si="569">IFERROR(VLOOKUP(G3795,$R$2:$S$15,2,),"")</f>
        <v/>
      </c>
      <c r="Q3795" s="22" t="str">
        <f t="shared" si="567"/>
        <v>D2</v>
      </c>
    </row>
    <row r="3796" spans="1:17" x14ac:dyDescent="0.25">
      <c r="A3796" s="125" t="str">
        <f t="shared" si="564"/>
        <v/>
      </c>
      <c r="B3796" s="123" t="str">
        <f t="shared" si="565"/>
        <v/>
      </c>
      <c r="C3796" s="125" t="str">
        <f t="shared" si="566"/>
        <v/>
      </c>
      <c r="D3796" s="42"/>
      <c r="E3796" s="23" t="str">
        <f>IF(D3796="","",VLOOKUP(D3796,MASTERLIST!$A:$E,3,FALSE))</f>
        <v/>
      </c>
      <c r="F3796" s="23" t="str">
        <f>IF(D3796="","",VLOOKUP(D3796,MASTERLIST!$A:$E,4,FALSE))</f>
        <v/>
      </c>
      <c r="G3796" s="23" t="str">
        <f>IF(D3796="","",VLOOKUP(D3796,MASTERLIST!$A:$E,5,FALSE))</f>
        <v/>
      </c>
      <c r="H3796" s="23" t="str">
        <f>IF(D3796="","",VLOOKUP(D3796,MASTERLIST!$A:$E,2,FALSE))</f>
        <v/>
      </c>
      <c r="I3796" s="42"/>
      <c r="J3796" s="42"/>
      <c r="K3796" s="42"/>
      <c r="L3796" s="41" t="str">
        <f t="shared" si="562"/>
        <v/>
      </c>
      <c r="M3796" s="41" t="str">
        <f t="shared" si="563"/>
        <v/>
      </c>
      <c r="N3796" s="22" t="str">
        <f t="shared" si="568"/>
        <v xml:space="preserve"> </v>
      </c>
      <c r="O3796" s="22" t="str">
        <f t="shared" si="569"/>
        <v/>
      </c>
      <c r="Q3796" s="22" t="str">
        <f t="shared" si="567"/>
        <v>D2</v>
      </c>
    </row>
    <row r="3797" spans="1:17" x14ac:dyDescent="0.25">
      <c r="A3797" s="125" t="str">
        <f t="shared" si="564"/>
        <v/>
      </c>
      <c r="B3797" s="123" t="str">
        <f t="shared" si="565"/>
        <v/>
      </c>
      <c r="C3797" s="125" t="str">
        <f t="shared" si="566"/>
        <v/>
      </c>
      <c r="D3797" s="42"/>
      <c r="E3797" s="23" t="str">
        <f>IF(D3797="","",VLOOKUP(D3797,MASTERLIST!$A:$E,3,FALSE))</f>
        <v/>
      </c>
      <c r="F3797" s="23" t="str">
        <f>IF(D3797="","",VLOOKUP(D3797,MASTERLIST!$A:$E,4,FALSE))</f>
        <v/>
      </c>
      <c r="G3797" s="23" t="str">
        <f>IF(D3797="","",VLOOKUP(D3797,MASTERLIST!$A:$E,5,FALSE))</f>
        <v/>
      </c>
      <c r="H3797" s="23" t="str">
        <f>IF(D3797="","",VLOOKUP(D3797,MASTERLIST!$A:$E,2,FALSE))</f>
        <v/>
      </c>
      <c r="I3797" s="42"/>
      <c r="J3797" s="42"/>
      <c r="K3797" s="42"/>
      <c r="L3797" s="41" t="str">
        <f t="shared" si="562"/>
        <v/>
      </c>
      <c r="M3797" s="41" t="str">
        <f t="shared" si="563"/>
        <v/>
      </c>
      <c r="N3797" s="22" t="str">
        <f t="shared" si="568"/>
        <v xml:space="preserve"> </v>
      </c>
      <c r="O3797" s="22" t="str">
        <f t="shared" si="569"/>
        <v/>
      </c>
      <c r="Q3797" s="22" t="str">
        <f t="shared" si="567"/>
        <v>D2</v>
      </c>
    </row>
    <row r="3798" spans="1:17" x14ac:dyDescent="0.25">
      <c r="A3798" s="125" t="str">
        <f t="shared" si="564"/>
        <v/>
      </c>
      <c r="B3798" s="123" t="str">
        <f t="shared" si="565"/>
        <v/>
      </c>
      <c r="C3798" s="125" t="str">
        <f t="shared" si="566"/>
        <v/>
      </c>
      <c r="D3798" s="42"/>
      <c r="E3798" s="23" t="str">
        <f>IF(D3798="","",VLOOKUP(D3798,MASTERLIST!$A:$E,3,FALSE))</f>
        <v/>
      </c>
      <c r="F3798" s="23" t="str">
        <f>IF(D3798="","",VLOOKUP(D3798,MASTERLIST!$A:$E,4,FALSE))</f>
        <v/>
      </c>
      <c r="G3798" s="23" t="str">
        <f>IF(D3798="","",VLOOKUP(D3798,MASTERLIST!$A:$E,5,FALSE))</f>
        <v/>
      </c>
      <c r="H3798" s="23" t="str">
        <f>IF(D3798="","",VLOOKUP(D3798,MASTERLIST!$A:$E,2,FALSE))</f>
        <v/>
      </c>
      <c r="I3798" s="42"/>
      <c r="J3798" s="42"/>
      <c r="K3798" s="42"/>
      <c r="L3798" s="41" t="str">
        <f t="shared" si="562"/>
        <v/>
      </c>
      <c r="M3798" s="41" t="str">
        <f t="shared" si="563"/>
        <v/>
      </c>
      <c r="N3798" s="22" t="str">
        <f t="shared" si="568"/>
        <v xml:space="preserve"> </v>
      </c>
      <c r="O3798" s="22" t="str">
        <f t="shared" si="569"/>
        <v/>
      </c>
      <c r="Q3798" s="22" t="str">
        <f t="shared" si="567"/>
        <v>D2</v>
      </c>
    </row>
    <row r="3799" spans="1:17" x14ac:dyDescent="0.25">
      <c r="A3799" s="125" t="str">
        <f t="shared" si="564"/>
        <v/>
      </c>
      <c r="B3799" s="123" t="str">
        <f t="shared" si="565"/>
        <v/>
      </c>
      <c r="C3799" s="125" t="str">
        <f t="shared" si="566"/>
        <v/>
      </c>
      <c r="D3799" s="42"/>
      <c r="E3799" s="23" t="str">
        <f>IF(D3799="","",VLOOKUP(D3799,MASTERLIST!$A:$E,3,FALSE))</f>
        <v/>
      </c>
      <c r="F3799" s="23" t="str">
        <f>IF(D3799="","",VLOOKUP(D3799,MASTERLIST!$A:$E,4,FALSE))</f>
        <v/>
      </c>
      <c r="G3799" s="23" t="str">
        <f>IF(D3799="","",VLOOKUP(D3799,MASTERLIST!$A:$E,5,FALSE))</f>
        <v/>
      </c>
      <c r="H3799" s="23" t="str">
        <f>IF(D3799="","",VLOOKUP(D3799,MASTERLIST!$A:$E,2,FALSE))</f>
        <v/>
      </c>
      <c r="I3799" s="42"/>
      <c r="J3799" s="42"/>
      <c r="K3799" s="42"/>
      <c r="L3799" s="41" t="str">
        <f t="shared" si="562"/>
        <v/>
      </c>
      <c r="M3799" s="41" t="str">
        <f t="shared" si="563"/>
        <v/>
      </c>
      <c r="N3799" s="22" t="str">
        <f t="shared" si="568"/>
        <v xml:space="preserve"> </v>
      </c>
      <c r="O3799" s="22" t="str">
        <f t="shared" si="569"/>
        <v/>
      </c>
      <c r="Q3799" s="22" t="str">
        <f t="shared" si="567"/>
        <v>D2</v>
      </c>
    </row>
    <row r="3800" spans="1:17" x14ac:dyDescent="0.25">
      <c r="A3800" s="125" t="str">
        <f t="shared" si="564"/>
        <v/>
      </c>
      <c r="B3800" s="123" t="str">
        <f t="shared" si="565"/>
        <v/>
      </c>
      <c r="C3800" s="125" t="str">
        <f t="shared" si="566"/>
        <v/>
      </c>
      <c r="D3800" s="42"/>
      <c r="E3800" s="23" t="str">
        <f>IF(D3800="","",VLOOKUP(D3800,MASTERLIST!$A:$E,3,FALSE))</f>
        <v/>
      </c>
      <c r="F3800" s="23" t="str">
        <f>IF(D3800="","",VLOOKUP(D3800,MASTERLIST!$A:$E,4,FALSE))</f>
        <v/>
      </c>
      <c r="G3800" s="23" t="str">
        <f>IF(D3800="","",VLOOKUP(D3800,MASTERLIST!$A:$E,5,FALSE))</f>
        <v/>
      </c>
      <c r="H3800" s="23" t="str">
        <f>IF(D3800="","",VLOOKUP(D3800,MASTERLIST!$A:$E,2,FALSE))</f>
        <v/>
      </c>
      <c r="I3800" s="42"/>
      <c r="J3800" s="42"/>
      <c r="K3800" s="42"/>
      <c r="L3800" s="41" t="str">
        <f t="shared" si="562"/>
        <v/>
      </c>
      <c r="M3800" s="41" t="str">
        <f t="shared" si="563"/>
        <v/>
      </c>
      <c r="N3800" s="22" t="str">
        <f t="shared" si="568"/>
        <v xml:space="preserve"> </v>
      </c>
      <c r="O3800" s="22" t="str">
        <f t="shared" si="569"/>
        <v/>
      </c>
      <c r="Q3800" s="22" t="str">
        <f t="shared" si="567"/>
        <v>D2</v>
      </c>
    </row>
    <row r="3801" spans="1:17" x14ac:dyDescent="0.25">
      <c r="A3801" s="125" t="str">
        <f t="shared" si="564"/>
        <v/>
      </c>
      <c r="B3801" s="123" t="str">
        <f t="shared" si="565"/>
        <v/>
      </c>
      <c r="C3801" s="125" t="str">
        <f t="shared" si="566"/>
        <v/>
      </c>
      <c r="D3801" s="42"/>
      <c r="E3801" s="23" t="str">
        <f>IF(D3801="","",VLOOKUP(D3801,MASTERLIST!$A:$E,3,FALSE))</f>
        <v/>
      </c>
      <c r="F3801" s="23" t="str">
        <f>IF(D3801="","",VLOOKUP(D3801,MASTERLIST!$A:$E,4,FALSE))</f>
        <v/>
      </c>
      <c r="G3801" s="23" t="str">
        <f>IF(D3801="","",VLOOKUP(D3801,MASTERLIST!$A:$E,5,FALSE))</f>
        <v/>
      </c>
      <c r="H3801" s="23" t="str">
        <f>IF(D3801="","",VLOOKUP(D3801,MASTERLIST!$A:$E,2,FALSE))</f>
        <v/>
      </c>
      <c r="I3801" s="42"/>
      <c r="J3801" s="42"/>
      <c r="K3801" s="42"/>
      <c r="L3801" s="41" t="str">
        <f t="shared" si="562"/>
        <v/>
      </c>
      <c r="M3801" s="41" t="str">
        <f t="shared" si="563"/>
        <v/>
      </c>
      <c r="N3801" s="22" t="str">
        <f t="shared" si="568"/>
        <v xml:space="preserve"> </v>
      </c>
      <c r="O3801" s="22" t="str">
        <f t="shared" si="569"/>
        <v/>
      </c>
      <c r="Q3801" s="22" t="str">
        <f t="shared" si="567"/>
        <v>D2</v>
      </c>
    </row>
    <row r="3802" spans="1:17" x14ac:dyDescent="0.25">
      <c r="A3802" s="125" t="str">
        <f t="shared" si="564"/>
        <v/>
      </c>
      <c r="B3802" s="123" t="str">
        <f t="shared" si="565"/>
        <v/>
      </c>
      <c r="C3802" s="125" t="str">
        <f t="shared" si="566"/>
        <v/>
      </c>
      <c r="D3802" s="42"/>
      <c r="E3802" s="23" t="str">
        <f>IF(D3802="","",VLOOKUP(D3802,MASTERLIST!$A:$E,3,FALSE))</f>
        <v/>
      </c>
      <c r="F3802" s="23" t="str">
        <f>IF(D3802="","",VLOOKUP(D3802,MASTERLIST!$A:$E,4,FALSE))</f>
        <v/>
      </c>
      <c r="G3802" s="23" t="str">
        <f>IF(D3802="","",VLOOKUP(D3802,MASTERLIST!$A:$E,5,FALSE))</f>
        <v/>
      </c>
      <c r="H3802" s="23" t="str">
        <f>IF(D3802="","",VLOOKUP(D3802,MASTERLIST!$A:$E,2,FALSE))</f>
        <v/>
      </c>
      <c r="I3802" s="42"/>
      <c r="J3802" s="42"/>
      <c r="K3802" s="42"/>
      <c r="L3802" s="41" t="str">
        <f t="shared" si="562"/>
        <v/>
      </c>
      <c r="M3802" s="41" t="str">
        <f t="shared" si="563"/>
        <v/>
      </c>
      <c r="N3802" s="22" t="str">
        <f t="shared" si="568"/>
        <v xml:space="preserve"> </v>
      </c>
      <c r="O3802" s="22" t="str">
        <f t="shared" si="569"/>
        <v/>
      </c>
      <c r="Q3802" s="22" t="str">
        <f t="shared" si="567"/>
        <v>D2</v>
      </c>
    </row>
    <row r="3803" spans="1:17" x14ac:dyDescent="0.25">
      <c r="A3803" s="125" t="str">
        <f t="shared" si="564"/>
        <v/>
      </c>
      <c r="B3803" s="123" t="str">
        <f t="shared" si="565"/>
        <v/>
      </c>
      <c r="C3803" s="125" t="str">
        <f t="shared" si="566"/>
        <v/>
      </c>
      <c r="D3803" s="42"/>
      <c r="E3803" s="23" t="str">
        <f>IF(D3803="","",VLOOKUP(D3803,MASTERLIST!$A:$E,3,FALSE))</f>
        <v/>
      </c>
      <c r="F3803" s="23" t="str">
        <f>IF(D3803="","",VLOOKUP(D3803,MASTERLIST!$A:$E,4,FALSE))</f>
        <v/>
      </c>
      <c r="G3803" s="23" t="str">
        <f>IF(D3803="","",VLOOKUP(D3803,MASTERLIST!$A:$E,5,FALSE))</f>
        <v/>
      </c>
      <c r="H3803" s="23" t="str">
        <f>IF(D3803="","",VLOOKUP(D3803,MASTERLIST!$A:$E,2,FALSE))</f>
        <v/>
      </c>
      <c r="I3803" s="42"/>
      <c r="J3803" s="42"/>
      <c r="K3803" s="42"/>
      <c r="L3803" s="41" t="str">
        <f t="shared" si="562"/>
        <v/>
      </c>
      <c r="M3803" s="41" t="str">
        <f t="shared" si="563"/>
        <v/>
      </c>
      <c r="N3803" s="22" t="str">
        <f t="shared" si="568"/>
        <v xml:space="preserve"> </v>
      </c>
      <c r="O3803" s="22" t="str">
        <f t="shared" si="569"/>
        <v/>
      </c>
      <c r="Q3803" s="22" t="str">
        <f t="shared" si="567"/>
        <v>D2</v>
      </c>
    </row>
    <row r="3804" spans="1:17" x14ac:dyDescent="0.25">
      <c r="A3804" s="125" t="str">
        <f t="shared" si="564"/>
        <v/>
      </c>
      <c r="B3804" s="123" t="str">
        <f t="shared" si="565"/>
        <v/>
      </c>
      <c r="C3804" s="125" t="str">
        <f t="shared" si="566"/>
        <v/>
      </c>
      <c r="D3804" s="42"/>
      <c r="E3804" s="23" t="str">
        <f>IF(D3804="","",VLOOKUP(D3804,MASTERLIST!$A:$E,3,FALSE))</f>
        <v/>
      </c>
      <c r="F3804" s="23" t="str">
        <f>IF(D3804="","",VLOOKUP(D3804,MASTERLIST!$A:$E,4,FALSE))</f>
        <v/>
      </c>
      <c r="G3804" s="23" t="str">
        <f>IF(D3804="","",VLOOKUP(D3804,MASTERLIST!$A:$E,5,FALSE))</f>
        <v/>
      </c>
      <c r="H3804" s="23" t="str">
        <f>IF(D3804="","",VLOOKUP(D3804,MASTERLIST!$A:$E,2,FALSE))</f>
        <v/>
      </c>
      <c r="I3804" s="42"/>
      <c r="J3804" s="42"/>
      <c r="K3804" s="42"/>
      <c r="L3804" s="41" t="str">
        <f t="shared" si="562"/>
        <v/>
      </c>
      <c r="M3804" s="41" t="str">
        <f t="shared" si="563"/>
        <v/>
      </c>
      <c r="N3804" s="22" t="str">
        <f t="shared" si="568"/>
        <v xml:space="preserve"> </v>
      </c>
      <c r="O3804" s="22" t="str">
        <f t="shared" si="569"/>
        <v/>
      </c>
      <c r="Q3804" s="22" t="str">
        <f t="shared" si="567"/>
        <v>D2</v>
      </c>
    </row>
    <row r="3805" spans="1:17" x14ac:dyDescent="0.25">
      <c r="A3805" s="125" t="str">
        <f t="shared" si="564"/>
        <v/>
      </c>
      <c r="B3805" s="123" t="str">
        <f t="shared" si="565"/>
        <v/>
      </c>
      <c r="C3805" s="125" t="str">
        <f t="shared" si="566"/>
        <v/>
      </c>
      <c r="D3805" s="42"/>
      <c r="E3805" s="23" t="str">
        <f>IF(D3805="","",VLOOKUP(D3805,MASTERLIST!$A:$E,3,FALSE))</f>
        <v/>
      </c>
      <c r="F3805" s="23" t="str">
        <f>IF(D3805="","",VLOOKUP(D3805,MASTERLIST!$A:$E,4,FALSE))</f>
        <v/>
      </c>
      <c r="G3805" s="23" t="str">
        <f>IF(D3805="","",VLOOKUP(D3805,MASTERLIST!$A:$E,5,FALSE))</f>
        <v/>
      </c>
      <c r="H3805" s="23" t="str">
        <f>IF(D3805="","",VLOOKUP(D3805,MASTERLIST!$A:$E,2,FALSE))</f>
        <v/>
      </c>
      <c r="I3805" s="42"/>
      <c r="J3805" s="42"/>
      <c r="K3805" s="42"/>
      <c r="L3805" s="41" t="str">
        <f t="shared" ref="L3805:L3868" si="570">IF(K3805="","",IF(I3805="",ROUND(HLOOKUP(J3805,kgList,K3805,FALSE),1),ROUND(HLOOKUP(I3805,kgList,K3805,FALSE),1)))</f>
        <v/>
      </c>
      <c r="M3805" s="41" t="str">
        <f t="shared" ref="M3805:M3868" si="571">IF(L3805="","",IF(COUNTA(I3805:J3805)&gt;1,"Edible or Inedible",IF(COUNTA(I3805)=1,L3805*1,IF(COUNTA(J3805)=1,L3805*1,"ERROR"))))</f>
        <v/>
      </c>
      <c r="N3805" s="22" t="str">
        <f t="shared" si="568"/>
        <v xml:space="preserve"> </v>
      </c>
      <c r="O3805" s="22" t="str">
        <f t="shared" si="569"/>
        <v/>
      </c>
      <c r="Q3805" s="22" t="str">
        <f t="shared" si="567"/>
        <v>D2</v>
      </c>
    </row>
    <row r="3806" spans="1:17" x14ac:dyDescent="0.25">
      <c r="A3806" s="125" t="str">
        <f t="shared" si="564"/>
        <v/>
      </c>
      <c r="B3806" s="123" t="str">
        <f t="shared" si="565"/>
        <v/>
      </c>
      <c r="C3806" s="125" t="str">
        <f t="shared" si="566"/>
        <v/>
      </c>
      <c r="D3806" s="42"/>
      <c r="E3806" s="23" t="str">
        <f>IF(D3806="","",VLOOKUP(D3806,MASTERLIST!$A:$E,3,FALSE))</f>
        <v/>
      </c>
      <c r="F3806" s="23" t="str">
        <f>IF(D3806="","",VLOOKUP(D3806,MASTERLIST!$A:$E,4,FALSE))</f>
        <v/>
      </c>
      <c r="G3806" s="23" t="str">
        <f>IF(D3806="","",VLOOKUP(D3806,MASTERLIST!$A:$E,5,FALSE))</f>
        <v/>
      </c>
      <c r="H3806" s="23" t="str">
        <f>IF(D3806="","",VLOOKUP(D3806,MASTERLIST!$A:$E,2,FALSE))</f>
        <v/>
      </c>
      <c r="I3806" s="42"/>
      <c r="J3806" s="42"/>
      <c r="K3806" s="42"/>
      <c r="L3806" s="41" t="str">
        <f t="shared" si="570"/>
        <v/>
      </c>
      <c r="M3806" s="41" t="str">
        <f t="shared" si="571"/>
        <v/>
      </c>
      <c r="N3806" s="22" t="str">
        <f t="shared" si="568"/>
        <v xml:space="preserve"> </v>
      </c>
      <c r="O3806" s="22" t="str">
        <f t="shared" si="569"/>
        <v/>
      </c>
      <c r="Q3806" s="22" t="str">
        <f t="shared" si="567"/>
        <v>D2</v>
      </c>
    </row>
    <row r="3807" spans="1:17" x14ac:dyDescent="0.25">
      <c r="A3807" s="125" t="str">
        <f t="shared" si="564"/>
        <v/>
      </c>
      <c r="B3807" s="123" t="str">
        <f t="shared" si="565"/>
        <v/>
      </c>
      <c r="C3807" s="125" t="str">
        <f t="shared" si="566"/>
        <v/>
      </c>
      <c r="D3807" s="42"/>
      <c r="E3807" s="23" t="str">
        <f>IF(D3807="","",VLOOKUP(D3807,MASTERLIST!$A:$E,3,FALSE))</f>
        <v/>
      </c>
      <c r="F3807" s="23" t="str">
        <f>IF(D3807="","",VLOOKUP(D3807,MASTERLIST!$A:$E,4,FALSE))</f>
        <v/>
      </c>
      <c r="G3807" s="23" t="str">
        <f>IF(D3807="","",VLOOKUP(D3807,MASTERLIST!$A:$E,5,FALSE))</f>
        <v/>
      </c>
      <c r="H3807" s="23" t="str">
        <f>IF(D3807="","",VLOOKUP(D3807,MASTERLIST!$A:$E,2,FALSE))</f>
        <v/>
      </c>
      <c r="I3807" s="42"/>
      <c r="J3807" s="42"/>
      <c r="K3807" s="42"/>
      <c r="L3807" s="41" t="str">
        <f t="shared" si="570"/>
        <v/>
      </c>
      <c r="M3807" s="41" t="str">
        <f t="shared" si="571"/>
        <v/>
      </c>
      <c r="N3807" s="22" t="str">
        <f t="shared" si="568"/>
        <v xml:space="preserve"> </v>
      </c>
      <c r="O3807" s="22" t="str">
        <f t="shared" si="569"/>
        <v/>
      </c>
      <c r="Q3807" s="22" t="str">
        <f t="shared" si="567"/>
        <v>D2</v>
      </c>
    </row>
    <row r="3808" spans="1:17" x14ac:dyDescent="0.25">
      <c r="A3808" s="125" t="str">
        <f t="shared" si="564"/>
        <v/>
      </c>
      <c r="B3808" s="123" t="str">
        <f t="shared" si="565"/>
        <v/>
      </c>
      <c r="C3808" s="125" t="str">
        <f t="shared" si="566"/>
        <v/>
      </c>
      <c r="D3808" s="42"/>
      <c r="E3808" s="23" t="str">
        <f>IF(D3808="","",VLOOKUP(D3808,MASTERLIST!$A:$E,3,FALSE))</f>
        <v/>
      </c>
      <c r="F3808" s="23" t="str">
        <f>IF(D3808="","",VLOOKUP(D3808,MASTERLIST!$A:$E,4,FALSE))</f>
        <v/>
      </c>
      <c r="G3808" s="23" t="str">
        <f>IF(D3808="","",VLOOKUP(D3808,MASTERLIST!$A:$E,5,FALSE))</f>
        <v/>
      </c>
      <c r="H3808" s="23" t="str">
        <f>IF(D3808="","",VLOOKUP(D3808,MASTERLIST!$A:$E,2,FALSE))</f>
        <v/>
      </c>
      <c r="I3808" s="42"/>
      <c r="J3808" s="42"/>
      <c r="K3808" s="42"/>
      <c r="L3808" s="41" t="str">
        <f t="shared" si="570"/>
        <v/>
      </c>
      <c r="M3808" s="41" t="str">
        <f t="shared" si="571"/>
        <v/>
      </c>
      <c r="N3808" s="22" t="str">
        <f t="shared" si="568"/>
        <v xml:space="preserve"> </v>
      </c>
      <c r="O3808" s="22" t="str">
        <f t="shared" si="569"/>
        <v/>
      </c>
      <c r="Q3808" s="22" t="str">
        <f t="shared" si="567"/>
        <v>D2</v>
      </c>
    </row>
    <row r="3809" spans="1:17" x14ac:dyDescent="0.25">
      <c r="A3809" s="125" t="str">
        <f t="shared" si="564"/>
        <v/>
      </c>
      <c r="B3809" s="123" t="str">
        <f t="shared" si="565"/>
        <v/>
      </c>
      <c r="C3809" s="125" t="str">
        <f t="shared" si="566"/>
        <v/>
      </c>
      <c r="D3809" s="42"/>
      <c r="E3809" s="23" t="str">
        <f>IF(D3809="","",VLOOKUP(D3809,MASTERLIST!$A:$E,3,FALSE))</f>
        <v/>
      </c>
      <c r="F3809" s="23" t="str">
        <f>IF(D3809="","",VLOOKUP(D3809,MASTERLIST!$A:$E,4,FALSE))</f>
        <v/>
      </c>
      <c r="G3809" s="23" t="str">
        <f>IF(D3809="","",VLOOKUP(D3809,MASTERLIST!$A:$E,5,FALSE))</f>
        <v/>
      </c>
      <c r="H3809" s="23" t="str">
        <f>IF(D3809="","",VLOOKUP(D3809,MASTERLIST!$A:$E,2,FALSE))</f>
        <v/>
      </c>
      <c r="I3809" s="42"/>
      <c r="J3809" s="42"/>
      <c r="K3809" s="42"/>
      <c r="L3809" s="41" t="str">
        <f t="shared" si="570"/>
        <v/>
      </c>
      <c r="M3809" s="41" t="str">
        <f t="shared" si="571"/>
        <v/>
      </c>
      <c r="N3809" s="22" t="str">
        <f t="shared" si="568"/>
        <v xml:space="preserve"> </v>
      </c>
      <c r="O3809" s="22" t="str">
        <f t="shared" si="569"/>
        <v/>
      </c>
      <c r="Q3809" s="22" t="str">
        <f t="shared" si="567"/>
        <v>D2</v>
      </c>
    </row>
    <row r="3810" spans="1:17" x14ac:dyDescent="0.25">
      <c r="A3810" s="125" t="str">
        <f t="shared" si="564"/>
        <v/>
      </c>
      <c r="B3810" s="123" t="str">
        <f t="shared" si="565"/>
        <v/>
      </c>
      <c r="C3810" s="125" t="str">
        <f t="shared" si="566"/>
        <v/>
      </c>
      <c r="D3810" s="42"/>
      <c r="E3810" s="23" t="str">
        <f>IF(D3810="","",VLOOKUP(D3810,MASTERLIST!$A:$E,3,FALSE))</f>
        <v/>
      </c>
      <c r="F3810" s="23" t="str">
        <f>IF(D3810="","",VLOOKUP(D3810,MASTERLIST!$A:$E,4,FALSE))</f>
        <v/>
      </c>
      <c r="G3810" s="23" t="str">
        <f>IF(D3810="","",VLOOKUP(D3810,MASTERLIST!$A:$E,5,FALSE))</f>
        <v/>
      </c>
      <c r="H3810" s="23" t="str">
        <f>IF(D3810="","",VLOOKUP(D3810,MASTERLIST!$A:$E,2,FALSE))</f>
        <v/>
      </c>
      <c r="I3810" s="42"/>
      <c r="J3810" s="42"/>
      <c r="K3810" s="42"/>
      <c r="L3810" s="41" t="str">
        <f t="shared" si="570"/>
        <v/>
      </c>
      <c r="M3810" s="41" t="str">
        <f t="shared" si="571"/>
        <v/>
      </c>
      <c r="N3810" s="22" t="str">
        <f t="shared" si="568"/>
        <v xml:space="preserve"> </v>
      </c>
      <c r="O3810" s="22" t="str">
        <f t="shared" si="569"/>
        <v/>
      </c>
      <c r="Q3810" s="22" t="str">
        <f t="shared" si="567"/>
        <v>D2</v>
      </c>
    </row>
    <row r="3811" spans="1:17" x14ac:dyDescent="0.25">
      <c r="A3811" s="125" t="str">
        <f t="shared" si="564"/>
        <v/>
      </c>
      <c r="B3811" s="123" t="str">
        <f t="shared" si="565"/>
        <v/>
      </c>
      <c r="C3811" s="125" t="str">
        <f t="shared" si="566"/>
        <v/>
      </c>
      <c r="D3811" s="42"/>
      <c r="E3811" s="23" t="str">
        <f>IF(D3811="","",VLOOKUP(D3811,MASTERLIST!$A:$E,3,FALSE))</f>
        <v/>
      </c>
      <c r="F3811" s="23" t="str">
        <f>IF(D3811="","",VLOOKUP(D3811,MASTERLIST!$A:$E,4,FALSE))</f>
        <v/>
      </c>
      <c r="G3811" s="23" t="str">
        <f>IF(D3811="","",VLOOKUP(D3811,MASTERLIST!$A:$E,5,FALSE))</f>
        <v/>
      </c>
      <c r="H3811" s="23" t="str">
        <f>IF(D3811="","",VLOOKUP(D3811,MASTERLIST!$A:$E,2,FALSE))</f>
        <v/>
      </c>
      <c r="I3811" s="42"/>
      <c r="J3811" s="42"/>
      <c r="K3811" s="42"/>
      <c r="L3811" s="41" t="str">
        <f t="shared" si="570"/>
        <v/>
      </c>
      <c r="M3811" s="41" t="str">
        <f t="shared" si="571"/>
        <v/>
      </c>
      <c r="N3811" s="22" t="str">
        <f t="shared" si="568"/>
        <v xml:space="preserve"> </v>
      </c>
      <c r="O3811" s="22" t="str">
        <f t="shared" si="569"/>
        <v/>
      </c>
      <c r="Q3811" s="22" t="str">
        <f t="shared" si="567"/>
        <v>D2</v>
      </c>
    </row>
    <row r="3812" spans="1:17" x14ac:dyDescent="0.25">
      <c r="A3812" s="125" t="str">
        <f t="shared" ref="A3812:A3875" si="572">IF(D3812="","",A3811)</f>
        <v/>
      </c>
      <c r="B3812" s="123" t="str">
        <f t="shared" ref="B3812:B3875" si="573">IF(D3812="","",B3811)</f>
        <v/>
      </c>
      <c r="C3812" s="125" t="str">
        <f t="shared" ref="C3812:C3875" si="574">IF(D3812="","",C3811)</f>
        <v/>
      </c>
      <c r="D3812" s="42"/>
      <c r="E3812" s="23" t="str">
        <f>IF(D3812="","",VLOOKUP(D3812,MASTERLIST!$A:$E,3,FALSE))</f>
        <v/>
      </c>
      <c r="F3812" s="23" t="str">
        <f>IF(D3812="","",VLOOKUP(D3812,MASTERLIST!$A:$E,4,FALSE))</f>
        <v/>
      </c>
      <c r="G3812" s="23" t="str">
        <f>IF(D3812="","",VLOOKUP(D3812,MASTERLIST!$A:$E,5,FALSE))</f>
        <v/>
      </c>
      <c r="H3812" s="23" t="str">
        <f>IF(D3812="","",VLOOKUP(D3812,MASTERLIST!$A:$E,2,FALSE))</f>
        <v/>
      </c>
      <c r="I3812" s="42"/>
      <c r="J3812" s="42"/>
      <c r="K3812" s="42"/>
      <c r="L3812" s="41" t="str">
        <f t="shared" si="570"/>
        <v/>
      </c>
      <c r="M3812" s="41" t="str">
        <f t="shared" si="571"/>
        <v/>
      </c>
      <c r="N3812" s="22" t="str">
        <f t="shared" si="568"/>
        <v xml:space="preserve"> </v>
      </c>
      <c r="O3812" s="22" t="str">
        <f t="shared" si="569"/>
        <v/>
      </c>
      <c r="Q3812" s="22" t="str">
        <f t="shared" si="567"/>
        <v>D2</v>
      </c>
    </row>
    <row r="3813" spans="1:17" x14ac:dyDescent="0.25">
      <c r="A3813" s="125" t="str">
        <f t="shared" si="572"/>
        <v/>
      </c>
      <c r="B3813" s="123" t="str">
        <f t="shared" si="573"/>
        <v/>
      </c>
      <c r="C3813" s="125" t="str">
        <f t="shared" si="574"/>
        <v/>
      </c>
      <c r="D3813" s="42"/>
      <c r="E3813" s="23" t="str">
        <f>IF(D3813="","",VLOOKUP(D3813,MASTERLIST!$A:$E,3,FALSE))</f>
        <v/>
      </c>
      <c r="F3813" s="23" t="str">
        <f>IF(D3813="","",VLOOKUP(D3813,MASTERLIST!$A:$E,4,FALSE))</f>
        <v/>
      </c>
      <c r="G3813" s="23" t="str">
        <f>IF(D3813="","",VLOOKUP(D3813,MASTERLIST!$A:$E,5,FALSE))</f>
        <v/>
      </c>
      <c r="H3813" s="23" t="str">
        <f>IF(D3813="","",VLOOKUP(D3813,MASTERLIST!$A:$E,2,FALSE))</f>
        <v/>
      </c>
      <c r="I3813" s="42"/>
      <c r="J3813" s="42"/>
      <c r="K3813" s="42"/>
      <c r="L3813" s="41" t="str">
        <f t="shared" si="570"/>
        <v/>
      </c>
      <c r="M3813" s="41" t="str">
        <f t="shared" si="571"/>
        <v/>
      </c>
      <c r="N3813" s="22" t="str">
        <f t="shared" si="568"/>
        <v xml:space="preserve"> </v>
      </c>
      <c r="O3813" s="22" t="str">
        <f t="shared" si="569"/>
        <v/>
      </c>
      <c r="Q3813" s="22" t="str">
        <f t="shared" si="567"/>
        <v>D2</v>
      </c>
    </row>
    <row r="3814" spans="1:17" x14ac:dyDescent="0.25">
      <c r="A3814" s="125" t="str">
        <f t="shared" si="572"/>
        <v/>
      </c>
      <c r="B3814" s="123" t="str">
        <f t="shared" si="573"/>
        <v/>
      </c>
      <c r="C3814" s="125" t="str">
        <f t="shared" si="574"/>
        <v/>
      </c>
      <c r="D3814" s="42"/>
      <c r="E3814" s="23" t="str">
        <f>IF(D3814="","",VLOOKUP(D3814,MASTERLIST!$A:$E,3,FALSE))</f>
        <v/>
      </c>
      <c r="F3814" s="23" t="str">
        <f>IF(D3814="","",VLOOKUP(D3814,MASTERLIST!$A:$E,4,FALSE))</f>
        <v/>
      </c>
      <c r="G3814" s="23" t="str">
        <f>IF(D3814="","",VLOOKUP(D3814,MASTERLIST!$A:$E,5,FALSE))</f>
        <v/>
      </c>
      <c r="H3814" s="23" t="str">
        <f>IF(D3814="","",VLOOKUP(D3814,MASTERLIST!$A:$E,2,FALSE))</f>
        <v/>
      </c>
      <c r="I3814" s="42"/>
      <c r="J3814" s="42"/>
      <c r="K3814" s="42"/>
      <c r="L3814" s="41" t="str">
        <f t="shared" si="570"/>
        <v/>
      </c>
      <c r="M3814" s="41" t="str">
        <f t="shared" si="571"/>
        <v/>
      </c>
      <c r="N3814" s="22" t="str">
        <f t="shared" si="568"/>
        <v xml:space="preserve"> </v>
      </c>
      <c r="O3814" s="22" t="str">
        <f t="shared" si="569"/>
        <v/>
      </c>
      <c r="Q3814" s="22" t="str">
        <f t="shared" si="567"/>
        <v>D2</v>
      </c>
    </row>
    <row r="3815" spans="1:17" x14ac:dyDescent="0.25">
      <c r="A3815" s="125" t="str">
        <f t="shared" si="572"/>
        <v/>
      </c>
      <c r="B3815" s="123" t="str">
        <f t="shared" si="573"/>
        <v/>
      </c>
      <c r="C3815" s="125" t="str">
        <f t="shared" si="574"/>
        <v/>
      </c>
      <c r="D3815" s="42"/>
      <c r="E3815" s="23" t="str">
        <f>IF(D3815="","",VLOOKUP(D3815,MASTERLIST!$A:$E,3,FALSE))</f>
        <v/>
      </c>
      <c r="F3815" s="23" t="str">
        <f>IF(D3815="","",VLOOKUP(D3815,MASTERLIST!$A:$E,4,FALSE))</f>
        <v/>
      </c>
      <c r="G3815" s="23" t="str">
        <f>IF(D3815="","",VLOOKUP(D3815,MASTERLIST!$A:$E,5,FALSE))</f>
        <v/>
      </c>
      <c r="H3815" s="23" t="str">
        <f>IF(D3815="","",VLOOKUP(D3815,MASTERLIST!$A:$E,2,FALSE))</f>
        <v/>
      </c>
      <c r="I3815" s="42"/>
      <c r="J3815" s="42"/>
      <c r="K3815" s="42"/>
      <c r="L3815" s="41" t="str">
        <f t="shared" si="570"/>
        <v/>
      </c>
      <c r="M3815" s="41" t="str">
        <f t="shared" si="571"/>
        <v/>
      </c>
      <c r="N3815" s="22" t="str">
        <f t="shared" si="568"/>
        <v xml:space="preserve"> </v>
      </c>
      <c r="O3815" s="22" t="str">
        <f t="shared" si="569"/>
        <v/>
      </c>
      <c r="Q3815" s="22" t="str">
        <f t="shared" si="567"/>
        <v>D2</v>
      </c>
    </row>
    <row r="3816" spans="1:17" x14ac:dyDescent="0.25">
      <c r="A3816" s="125" t="str">
        <f t="shared" si="572"/>
        <v/>
      </c>
      <c r="B3816" s="123" t="str">
        <f t="shared" si="573"/>
        <v/>
      </c>
      <c r="C3816" s="125" t="str">
        <f t="shared" si="574"/>
        <v/>
      </c>
      <c r="D3816" s="42"/>
      <c r="E3816" s="23" t="str">
        <f>IF(D3816="","",VLOOKUP(D3816,MASTERLIST!$A:$E,3,FALSE))</f>
        <v/>
      </c>
      <c r="F3816" s="23" t="str">
        <f>IF(D3816="","",VLOOKUP(D3816,MASTERLIST!$A:$E,4,FALSE))</f>
        <v/>
      </c>
      <c r="G3816" s="23" t="str">
        <f>IF(D3816="","",VLOOKUP(D3816,MASTERLIST!$A:$E,5,FALSE))</f>
        <v/>
      </c>
      <c r="H3816" s="23" t="str">
        <f>IF(D3816="","",VLOOKUP(D3816,MASTERLIST!$A:$E,2,FALSE))</f>
        <v/>
      </c>
      <c r="I3816" s="42"/>
      <c r="J3816" s="42"/>
      <c r="K3816" s="42"/>
      <c r="L3816" s="41" t="str">
        <f t="shared" si="570"/>
        <v/>
      </c>
      <c r="M3816" s="41" t="str">
        <f t="shared" si="571"/>
        <v/>
      </c>
      <c r="N3816" s="22" t="str">
        <f t="shared" si="568"/>
        <v xml:space="preserve"> </v>
      </c>
      <c r="O3816" s="22" t="str">
        <f t="shared" si="569"/>
        <v/>
      </c>
      <c r="Q3816" s="22" t="str">
        <f t="shared" si="567"/>
        <v>D2</v>
      </c>
    </row>
    <row r="3817" spans="1:17" x14ac:dyDescent="0.25">
      <c r="A3817" s="125" t="str">
        <f t="shared" si="572"/>
        <v/>
      </c>
      <c r="B3817" s="123" t="str">
        <f t="shared" si="573"/>
        <v/>
      </c>
      <c r="C3817" s="125" t="str">
        <f t="shared" si="574"/>
        <v/>
      </c>
      <c r="D3817" s="42"/>
      <c r="E3817" s="23" t="str">
        <f>IF(D3817="","",VLOOKUP(D3817,MASTERLIST!$A:$E,3,FALSE))</f>
        <v/>
      </c>
      <c r="F3817" s="23" t="str">
        <f>IF(D3817="","",VLOOKUP(D3817,MASTERLIST!$A:$E,4,FALSE))</f>
        <v/>
      </c>
      <c r="G3817" s="23" t="str">
        <f>IF(D3817="","",VLOOKUP(D3817,MASTERLIST!$A:$E,5,FALSE))</f>
        <v/>
      </c>
      <c r="H3817" s="23" t="str">
        <f>IF(D3817="","",VLOOKUP(D3817,MASTERLIST!$A:$E,2,FALSE))</f>
        <v/>
      </c>
      <c r="I3817" s="42"/>
      <c r="J3817" s="42"/>
      <c r="K3817" s="42"/>
      <c r="L3817" s="41" t="str">
        <f t="shared" si="570"/>
        <v/>
      </c>
      <c r="M3817" s="41" t="str">
        <f t="shared" si="571"/>
        <v/>
      </c>
      <c r="N3817" s="22" t="str">
        <f t="shared" si="568"/>
        <v xml:space="preserve"> </v>
      </c>
      <c r="O3817" s="22" t="str">
        <f t="shared" si="569"/>
        <v/>
      </c>
      <c r="Q3817" s="22" t="str">
        <f t="shared" si="567"/>
        <v>D2</v>
      </c>
    </row>
    <row r="3818" spans="1:17" x14ac:dyDescent="0.25">
      <c r="A3818" s="125" t="str">
        <f t="shared" si="572"/>
        <v/>
      </c>
      <c r="B3818" s="123" t="str">
        <f t="shared" si="573"/>
        <v/>
      </c>
      <c r="C3818" s="125" t="str">
        <f t="shared" si="574"/>
        <v/>
      </c>
      <c r="D3818" s="42"/>
      <c r="E3818" s="23" t="str">
        <f>IF(D3818="","",VLOOKUP(D3818,MASTERLIST!$A:$E,3,FALSE))</f>
        <v/>
      </c>
      <c r="F3818" s="23" t="str">
        <f>IF(D3818="","",VLOOKUP(D3818,MASTERLIST!$A:$E,4,FALSE))</f>
        <v/>
      </c>
      <c r="G3818" s="23" t="str">
        <f>IF(D3818="","",VLOOKUP(D3818,MASTERLIST!$A:$E,5,FALSE))</f>
        <v/>
      </c>
      <c r="H3818" s="23" t="str">
        <f>IF(D3818="","",VLOOKUP(D3818,MASTERLIST!$A:$E,2,FALSE))</f>
        <v/>
      </c>
      <c r="I3818" s="42"/>
      <c r="J3818" s="42"/>
      <c r="K3818" s="42"/>
      <c r="L3818" s="41" t="str">
        <f t="shared" si="570"/>
        <v/>
      </c>
      <c r="M3818" s="41" t="str">
        <f t="shared" si="571"/>
        <v/>
      </c>
      <c r="N3818" s="22" t="str">
        <f t="shared" si="568"/>
        <v xml:space="preserve"> </v>
      </c>
      <c r="O3818" s="22" t="str">
        <f t="shared" si="569"/>
        <v/>
      </c>
      <c r="Q3818" s="22" t="str">
        <f t="shared" si="567"/>
        <v>D2</v>
      </c>
    </row>
    <row r="3819" spans="1:17" x14ac:dyDescent="0.25">
      <c r="A3819" s="125" t="str">
        <f t="shared" si="572"/>
        <v/>
      </c>
      <c r="B3819" s="123" t="str">
        <f t="shared" si="573"/>
        <v/>
      </c>
      <c r="C3819" s="125" t="str">
        <f t="shared" si="574"/>
        <v/>
      </c>
      <c r="D3819" s="42"/>
      <c r="E3819" s="23" t="str">
        <f>IF(D3819="","",VLOOKUP(D3819,MASTERLIST!$A:$E,3,FALSE))</f>
        <v/>
      </c>
      <c r="F3819" s="23" t="str">
        <f>IF(D3819="","",VLOOKUP(D3819,MASTERLIST!$A:$E,4,FALSE))</f>
        <v/>
      </c>
      <c r="G3819" s="23" t="str">
        <f>IF(D3819="","",VLOOKUP(D3819,MASTERLIST!$A:$E,5,FALSE))</f>
        <v/>
      </c>
      <c r="H3819" s="23" t="str">
        <f>IF(D3819="","",VLOOKUP(D3819,MASTERLIST!$A:$E,2,FALSE))</f>
        <v/>
      </c>
      <c r="I3819" s="42"/>
      <c r="J3819" s="42"/>
      <c r="K3819" s="42"/>
      <c r="L3819" s="41" t="str">
        <f t="shared" si="570"/>
        <v/>
      </c>
      <c r="M3819" s="41" t="str">
        <f t="shared" si="571"/>
        <v/>
      </c>
      <c r="N3819" s="22" t="str">
        <f t="shared" si="568"/>
        <v xml:space="preserve"> </v>
      </c>
      <c r="O3819" s="22" t="str">
        <f t="shared" si="569"/>
        <v/>
      </c>
      <c r="Q3819" s="22" t="str">
        <f t="shared" si="567"/>
        <v>D2</v>
      </c>
    </row>
    <row r="3820" spans="1:17" x14ac:dyDescent="0.25">
      <c r="A3820" s="125" t="str">
        <f t="shared" si="572"/>
        <v/>
      </c>
      <c r="B3820" s="123" t="str">
        <f t="shared" si="573"/>
        <v/>
      </c>
      <c r="C3820" s="125" t="str">
        <f t="shared" si="574"/>
        <v/>
      </c>
      <c r="D3820" s="42"/>
      <c r="E3820" s="23" t="str">
        <f>IF(D3820="","",VLOOKUP(D3820,MASTERLIST!$A:$E,3,FALSE))</f>
        <v/>
      </c>
      <c r="F3820" s="23" t="str">
        <f>IF(D3820="","",VLOOKUP(D3820,MASTERLIST!$A:$E,4,FALSE))</f>
        <v/>
      </c>
      <c r="G3820" s="23" t="str">
        <f>IF(D3820="","",VLOOKUP(D3820,MASTERLIST!$A:$E,5,FALSE))</f>
        <v/>
      </c>
      <c r="H3820" s="23" t="str">
        <f>IF(D3820="","",VLOOKUP(D3820,MASTERLIST!$A:$E,2,FALSE))</f>
        <v/>
      </c>
      <c r="I3820" s="42"/>
      <c r="J3820" s="42"/>
      <c r="K3820" s="42"/>
      <c r="L3820" s="41" t="str">
        <f t="shared" si="570"/>
        <v/>
      </c>
      <c r="M3820" s="41" t="str">
        <f t="shared" si="571"/>
        <v/>
      </c>
      <c r="N3820" s="22" t="str">
        <f t="shared" si="568"/>
        <v xml:space="preserve"> </v>
      </c>
      <c r="O3820" s="22" t="str">
        <f t="shared" si="569"/>
        <v/>
      </c>
      <c r="Q3820" s="22" t="str">
        <f t="shared" si="567"/>
        <v>D2</v>
      </c>
    </row>
    <row r="3821" spans="1:17" x14ac:dyDescent="0.25">
      <c r="A3821" s="125" t="str">
        <f t="shared" si="572"/>
        <v/>
      </c>
      <c r="B3821" s="123" t="str">
        <f t="shared" si="573"/>
        <v/>
      </c>
      <c r="C3821" s="125" t="str">
        <f t="shared" si="574"/>
        <v/>
      </c>
      <c r="D3821" s="42"/>
      <c r="E3821" s="23" t="str">
        <f>IF(D3821="","",VLOOKUP(D3821,MASTERLIST!$A:$E,3,FALSE))</f>
        <v/>
      </c>
      <c r="F3821" s="23" t="str">
        <f>IF(D3821="","",VLOOKUP(D3821,MASTERLIST!$A:$E,4,FALSE))</f>
        <v/>
      </c>
      <c r="G3821" s="23" t="str">
        <f>IF(D3821="","",VLOOKUP(D3821,MASTERLIST!$A:$E,5,FALSE))</f>
        <v/>
      </c>
      <c r="H3821" s="23" t="str">
        <f>IF(D3821="","",VLOOKUP(D3821,MASTERLIST!$A:$E,2,FALSE))</f>
        <v/>
      </c>
      <c r="I3821" s="42"/>
      <c r="J3821" s="42"/>
      <c r="K3821" s="42"/>
      <c r="L3821" s="41" t="str">
        <f t="shared" si="570"/>
        <v/>
      </c>
      <c r="M3821" s="41" t="str">
        <f t="shared" si="571"/>
        <v/>
      </c>
      <c r="N3821" s="22" t="str">
        <f t="shared" si="568"/>
        <v xml:space="preserve"> </v>
      </c>
      <c r="O3821" s="22" t="str">
        <f t="shared" si="569"/>
        <v/>
      </c>
      <c r="Q3821" s="22" t="str">
        <f t="shared" si="567"/>
        <v>D2</v>
      </c>
    </row>
    <row r="3822" spans="1:17" x14ac:dyDescent="0.25">
      <c r="A3822" s="125" t="str">
        <f t="shared" si="572"/>
        <v/>
      </c>
      <c r="B3822" s="123" t="str">
        <f t="shared" si="573"/>
        <v/>
      </c>
      <c r="C3822" s="125" t="str">
        <f t="shared" si="574"/>
        <v/>
      </c>
      <c r="D3822" s="42"/>
      <c r="E3822" s="23" t="str">
        <f>IF(D3822="","",VLOOKUP(D3822,MASTERLIST!$A:$E,3,FALSE))</f>
        <v/>
      </c>
      <c r="F3822" s="23" t="str">
        <f>IF(D3822="","",VLOOKUP(D3822,MASTERLIST!$A:$E,4,FALSE))</f>
        <v/>
      </c>
      <c r="G3822" s="23" t="str">
        <f>IF(D3822="","",VLOOKUP(D3822,MASTERLIST!$A:$E,5,FALSE))</f>
        <v/>
      </c>
      <c r="H3822" s="23" t="str">
        <f>IF(D3822="","",VLOOKUP(D3822,MASTERLIST!$A:$E,2,FALSE))</f>
        <v/>
      </c>
      <c r="I3822" s="42"/>
      <c r="J3822" s="42"/>
      <c r="K3822" s="42"/>
      <c r="L3822" s="41" t="str">
        <f t="shared" si="570"/>
        <v/>
      </c>
      <c r="M3822" s="41" t="str">
        <f t="shared" si="571"/>
        <v/>
      </c>
      <c r="N3822" s="22" t="str">
        <f t="shared" si="568"/>
        <v xml:space="preserve"> </v>
      </c>
      <c r="O3822" s="22" t="str">
        <f t="shared" si="569"/>
        <v/>
      </c>
      <c r="Q3822" s="22" t="str">
        <f t="shared" si="567"/>
        <v>D2</v>
      </c>
    </row>
    <row r="3823" spans="1:17" x14ac:dyDescent="0.25">
      <c r="A3823" s="125" t="str">
        <f t="shared" si="572"/>
        <v/>
      </c>
      <c r="B3823" s="123" t="str">
        <f t="shared" si="573"/>
        <v/>
      </c>
      <c r="C3823" s="125" t="str">
        <f t="shared" si="574"/>
        <v/>
      </c>
      <c r="D3823" s="42"/>
      <c r="E3823" s="23" t="str">
        <f>IF(D3823="","",VLOOKUP(D3823,MASTERLIST!$A:$E,3,FALSE))</f>
        <v/>
      </c>
      <c r="F3823" s="23" t="str">
        <f>IF(D3823="","",VLOOKUP(D3823,MASTERLIST!$A:$E,4,FALSE))</f>
        <v/>
      </c>
      <c r="G3823" s="23" t="str">
        <f>IF(D3823="","",VLOOKUP(D3823,MASTERLIST!$A:$E,5,FALSE))</f>
        <v/>
      </c>
      <c r="H3823" s="23" t="str">
        <f>IF(D3823="","",VLOOKUP(D3823,MASTERLIST!$A:$E,2,FALSE))</f>
        <v/>
      </c>
      <c r="I3823" s="42"/>
      <c r="J3823" s="42"/>
      <c r="K3823" s="42"/>
      <c r="L3823" s="41" t="str">
        <f t="shared" si="570"/>
        <v/>
      </c>
      <c r="M3823" s="41" t="str">
        <f t="shared" si="571"/>
        <v/>
      </c>
      <c r="N3823" s="22" t="str">
        <f t="shared" si="568"/>
        <v xml:space="preserve"> </v>
      </c>
      <c r="O3823" s="22" t="str">
        <f t="shared" si="569"/>
        <v/>
      </c>
      <c r="Q3823" s="22" t="str">
        <f t="shared" si="567"/>
        <v>D2</v>
      </c>
    </row>
    <row r="3824" spans="1:17" x14ac:dyDescent="0.25">
      <c r="A3824" s="125" t="str">
        <f t="shared" si="572"/>
        <v/>
      </c>
      <c r="B3824" s="123" t="str">
        <f t="shared" si="573"/>
        <v/>
      </c>
      <c r="C3824" s="125" t="str">
        <f t="shared" si="574"/>
        <v/>
      </c>
      <c r="D3824" s="42"/>
      <c r="E3824" s="23" t="str">
        <f>IF(D3824="","",VLOOKUP(D3824,MASTERLIST!$A:$E,3,FALSE))</f>
        <v/>
      </c>
      <c r="F3824" s="23" t="str">
        <f>IF(D3824="","",VLOOKUP(D3824,MASTERLIST!$A:$E,4,FALSE))</f>
        <v/>
      </c>
      <c r="G3824" s="23" t="str">
        <f>IF(D3824="","",VLOOKUP(D3824,MASTERLIST!$A:$E,5,FALSE))</f>
        <v/>
      </c>
      <c r="H3824" s="23" t="str">
        <f>IF(D3824="","",VLOOKUP(D3824,MASTERLIST!$A:$E,2,FALSE))</f>
        <v/>
      </c>
      <c r="I3824" s="42"/>
      <c r="J3824" s="42"/>
      <c r="K3824" s="42"/>
      <c r="L3824" s="41" t="str">
        <f t="shared" si="570"/>
        <v/>
      </c>
      <c r="M3824" s="41" t="str">
        <f t="shared" si="571"/>
        <v/>
      </c>
      <c r="N3824" s="22" t="str">
        <f t="shared" si="568"/>
        <v xml:space="preserve"> </v>
      </c>
      <c r="O3824" s="22" t="str">
        <f t="shared" si="569"/>
        <v/>
      </c>
      <c r="Q3824" s="22" t="str">
        <f t="shared" si="567"/>
        <v>D2</v>
      </c>
    </row>
    <row r="3825" spans="1:17" x14ac:dyDescent="0.25">
      <c r="A3825" s="125" t="str">
        <f t="shared" si="572"/>
        <v/>
      </c>
      <c r="B3825" s="123" t="str">
        <f t="shared" si="573"/>
        <v/>
      </c>
      <c r="C3825" s="125" t="str">
        <f t="shared" si="574"/>
        <v/>
      </c>
      <c r="D3825" s="42"/>
      <c r="E3825" s="23" t="str">
        <f>IF(D3825="","",VLOOKUP(D3825,MASTERLIST!$A:$E,3,FALSE))</f>
        <v/>
      </c>
      <c r="F3825" s="23" t="str">
        <f>IF(D3825="","",VLOOKUP(D3825,MASTERLIST!$A:$E,4,FALSE))</f>
        <v/>
      </c>
      <c r="G3825" s="23" t="str">
        <f>IF(D3825="","",VLOOKUP(D3825,MASTERLIST!$A:$E,5,FALSE))</f>
        <v/>
      </c>
      <c r="H3825" s="23" t="str">
        <f>IF(D3825="","",VLOOKUP(D3825,MASTERLIST!$A:$E,2,FALSE))</f>
        <v/>
      </c>
      <c r="I3825" s="42"/>
      <c r="J3825" s="42"/>
      <c r="K3825" s="42"/>
      <c r="L3825" s="41" t="str">
        <f t="shared" si="570"/>
        <v/>
      </c>
      <c r="M3825" s="41" t="str">
        <f t="shared" si="571"/>
        <v/>
      </c>
      <c r="N3825" s="22" t="str">
        <f t="shared" si="568"/>
        <v xml:space="preserve"> </v>
      </c>
      <c r="O3825" s="22" t="str">
        <f t="shared" si="569"/>
        <v/>
      </c>
      <c r="Q3825" s="22" t="str">
        <f t="shared" si="567"/>
        <v>D2</v>
      </c>
    </row>
    <row r="3826" spans="1:17" x14ac:dyDescent="0.25">
      <c r="A3826" s="125" t="str">
        <f t="shared" si="572"/>
        <v/>
      </c>
      <c r="B3826" s="123" t="str">
        <f t="shared" si="573"/>
        <v/>
      </c>
      <c r="C3826" s="125" t="str">
        <f t="shared" si="574"/>
        <v/>
      </c>
      <c r="D3826" s="42"/>
      <c r="E3826" s="23" t="str">
        <f>IF(D3826="","",VLOOKUP(D3826,MASTERLIST!$A:$E,3,FALSE))</f>
        <v/>
      </c>
      <c r="F3826" s="23" t="str">
        <f>IF(D3826="","",VLOOKUP(D3826,MASTERLIST!$A:$E,4,FALSE))</f>
        <v/>
      </c>
      <c r="G3826" s="23" t="str">
        <f>IF(D3826="","",VLOOKUP(D3826,MASTERLIST!$A:$E,5,FALSE))</f>
        <v/>
      </c>
      <c r="H3826" s="23" t="str">
        <f>IF(D3826="","",VLOOKUP(D3826,MASTERLIST!$A:$E,2,FALSE))</f>
        <v/>
      </c>
      <c r="I3826" s="42"/>
      <c r="J3826" s="42"/>
      <c r="K3826" s="42"/>
      <c r="L3826" s="41" t="str">
        <f t="shared" si="570"/>
        <v/>
      </c>
      <c r="M3826" s="41" t="str">
        <f t="shared" si="571"/>
        <v/>
      </c>
      <c r="N3826" s="22" t="str">
        <f t="shared" si="568"/>
        <v xml:space="preserve"> </v>
      </c>
      <c r="O3826" s="22" t="str">
        <f t="shared" si="569"/>
        <v/>
      </c>
      <c r="Q3826" s="22" t="str">
        <f t="shared" si="567"/>
        <v>D2</v>
      </c>
    </row>
    <row r="3827" spans="1:17" x14ac:dyDescent="0.25">
      <c r="A3827" s="125" t="str">
        <f t="shared" si="572"/>
        <v/>
      </c>
      <c r="B3827" s="123" t="str">
        <f t="shared" si="573"/>
        <v/>
      </c>
      <c r="C3827" s="125" t="str">
        <f t="shared" si="574"/>
        <v/>
      </c>
      <c r="D3827" s="42"/>
      <c r="E3827" s="23" t="str">
        <f>IF(D3827="","",VLOOKUP(D3827,MASTERLIST!$A:$E,3,FALSE))</f>
        <v/>
      </c>
      <c r="F3827" s="23" t="str">
        <f>IF(D3827="","",VLOOKUP(D3827,MASTERLIST!$A:$E,4,FALSE))</f>
        <v/>
      </c>
      <c r="G3827" s="23" t="str">
        <f>IF(D3827="","",VLOOKUP(D3827,MASTERLIST!$A:$E,5,FALSE))</f>
        <v/>
      </c>
      <c r="H3827" s="23" t="str">
        <f>IF(D3827="","",VLOOKUP(D3827,MASTERLIST!$A:$E,2,FALSE))</f>
        <v/>
      </c>
      <c r="I3827" s="42"/>
      <c r="J3827" s="42"/>
      <c r="K3827" s="42"/>
      <c r="L3827" s="41" t="str">
        <f t="shared" si="570"/>
        <v/>
      </c>
      <c r="M3827" s="41" t="str">
        <f t="shared" si="571"/>
        <v/>
      </c>
      <c r="N3827" s="22" t="str">
        <f t="shared" si="568"/>
        <v xml:space="preserve"> </v>
      </c>
      <c r="O3827" s="22" t="str">
        <f t="shared" si="569"/>
        <v/>
      </c>
      <c r="Q3827" s="22" t="str">
        <f t="shared" si="567"/>
        <v>D2</v>
      </c>
    </row>
    <row r="3828" spans="1:17" x14ac:dyDescent="0.25">
      <c r="A3828" s="125" t="str">
        <f t="shared" si="572"/>
        <v/>
      </c>
      <c r="B3828" s="123" t="str">
        <f t="shared" si="573"/>
        <v/>
      </c>
      <c r="C3828" s="125" t="str">
        <f t="shared" si="574"/>
        <v/>
      </c>
      <c r="D3828" s="42"/>
      <c r="E3828" s="23" t="str">
        <f>IF(D3828="","",VLOOKUP(D3828,MASTERLIST!$A:$E,3,FALSE))</f>
        <v/>
      </c>
      <c r="F3828" s="23" t="str">
        <f>IF(D3828="","",VLOOKUP(D3828,MASTERLIST!$A:$E,4,FALSE))</f>
        <v/>
      </c>
      <c r="G3828" s="23" t="str">
        <f>IF(D3828="","",VLOOKUP(D3828,MASTERLIST!$A:$E,5,FALSE))</f>
        <v/>
      </c>
      <c r="H3828" s="23" t="str">
        <f>IF(D3828="","",VLOOKUP(D3828,MASTERLIST!$A:$E,2,FALSE))</f>
        <v/>
      </c>
      <c r="I3828" s="42"/>
      <c r="J3828" s="42"/>
      <c r="K3828" s="42"/>
      <c r="L3828" s="41" t="str">
        <f t="shared" si="570"/>
        <v/>
      </c>
      <c r="M3828" s="41" t="str">
        <f t="shared" si="571"/>
        <v/>
      </c>
      <c r="N3828" s="22" t="str">
        <f t="shared" si="568"/>
        <v xml:space="preserve"> </v>
      </c>
      <c r="O3828" s="22" t="str">
        <f t="shared" si="569"/>
        <v/>
      </c>
      <c r="Q3828" s="22" t="str">
        <f t="shared" si="567"/>
        <v>D2</v>
      </c>
    </row>
    <row r="3829" spans="1:17" x14ac:dyDescent="0.25">
      <c r="A3829" s="125" t="str">
        <f t="shared" si="572"/>
        <v/>
      </c>
      <c r="B3829" s="123" t="str">
        <f t="shared" si="573"/>
        <v/>
      </c>
      <c r="C3829" s="125" t="str">
        <f t="shared" si="574"/>
        <v/>
      </c>
      <c r="D3829" s="42"/>
      <c r="E3829" s="23" t="str">
        <f>IF(D3829="","",VLOOKUP(D3829,MASTERLIST!$A:$E,3,FALSE))</f>
        <v/>
      </c>
      <c r="F3829" s="23" t="str">
        <f>IF(D3829="","",VLOOKUP(D3829,MASTERLIST!$A:$E,4,FALSE))</f>
        <v/>
      </c>
      <c r="G3829" s="23" t="str">
        <f>IF(D3829="","",VLOOKUP(D3829,MASTERLIST!$A:$E,5,FALSE))</f>
        <v/>
      </c>
      <c r="H3829" s="23" t="str">
        <f>IF(D3829="","",VLOOKUP(D3829,MASTERLIST!$A:$E,2,FALSE))</f>
        <v/>
      </c>
      <c r="I3829" s="42"/>
      <c r="J3829" s="42"/>
      <c r="K3829" s="42"/>
      <c r="L3829" s="41" t="str">
        <f t="shared" si="570"/>
        <v/>
      </c>
      <c r="M3829" s="41" t="str">
        <f t="shared" si="571"/>
        <v/>
      </c>
      <c r="N3829" s="22" t="str">
        <f t="shared" si="568"/>
        <v xml:space="preserve"> </v>
      </c>
      <c r="O3829" s="22" t="str">
        <f t="shared" si="569"/>
        <v/>
      </c>
      <c r="Q3829" s="22" t="str">
        <f t="shared" si="567"/>
        <v>D2</v>
      </c>
    </row>
    <row r="3830" spans="1:17" x14ac:dyDescent="0.25">
      <c r="A3830" s="125" t="str">
        <f t="shared" si="572"/>
        <v/>
      </c>
      <c r="B3830" s="123" t="str">
        <f t="shared" si="573"/>
        <v/>
      </c>
      <c r="C3830" s="125" t="str">
        <f t="shared" si="574"/>
        <v/>
      </c>
      <c r="D3830" s="42"/>
      <c r="E3830" s="23" t="str">
        <f>IF(D3830="","",VLOOKUP(D3830,MASTERLIST!$A:$E,3,FALSE))</f>
        <v/>
      </c>
      <c r="F3830" s="23" t="str">
        <f>IF(D3830="","",VLOOKUP(D3830,MASTERLIST!$A:$E,4,FALSE))</f>
        <v/>
      </c>
      <c r="G3830" s="23" t="str">
        <f>IF(D3830="","",VLOOKUP(D3830,MASTERLIST!$A:$E,5,FALSE))</f>
        <v/>
      </c>
      <c r="H3830" s="23" t="str">
        <f>IF(D3830="","",VLOOKUP(D3830,MASTERLIST!$A:$E,2,FALSE))</f>
        <v/>
      </c>
      <c r="I3830" s="42"/>
      <c r="J3830" s="42"/>
      <c r="K3830" s="42"/>
      <c r="L3830" s="41" t="str">
        <f t="shared" si="570"/>
        <v/>
      </c>
      <c r="M3830" s="41" t="str">
        <f t="shared" si="571"/>
        <v/>
      </c>
      <c r="N3830" s="22" t="str">
        <f t="shared" si="568"/>
        <v xml:space="preserve"> </v>
      </c>
      <c r="O3830" s="22" t="str">
        <f t="shared" si="569"/>
        <v/>
      </c>
      <c r="Q3830" s="22" t="str">
        <f t="shared" si="567"/>
        <v>D2</v>
      </c>
    </row>
    <row r="3831" spans="1:17" x14ac:dyDescent="0.25">
      <c r="A3831" s="125" t="str">
        <f t="shared" si="572"/>
        <v/>
      </c>
      <c r="B3831" s="123" t="str">
        <f t="shared" si="573"/>
        <v/>
      </c>
      <c r="C3831" s="125" t="str">
        <f t="shared" si="574"/>
        <v/>
      </c>
      <c r="D3831" s="42"/>
      <c r="E3831" s="23" t="str">
        <f>IF(D3831="","",VLOOKUP(D3831,MASTERLIST!$A:$E,3,FALSE))</f>
        <v/>
      </c>
      <c r="F3831" s="23" t="str">
        <f>IF(D3831="","",VLOOKUP(D3831,MASTERLIST!$A:$E,4,FALSE))</f>
        <v/>
      </c>
      <c r="G3831" s="23" t="str">
        <f>IF(D3831="","",VLOOKUP(D3831,MASTERLIST!$A:$E,5,FALSE))</f>
        <v/>
      </c>
      <c r="H3831" s="23" t="str">
        <f>IF(D3831="","",VLOOKUP(D3831,MASTERLIST!$A:$E,2,FALSE))</f>
        <v/>
      </c>
      <c r="I3831" s="42"/>
      <c r="J3831" s="42"/>
      <c r="K3831" s="42"/>
      <c r="L3831" s="41" t="str">
        <f t="shared" si="570"/>
        <v/>
      </c>
      <c r="M3831" s="41" t="str">
        <f t="shared" si="571"/>
        <v/>
      </c>
      <c r="N3831" s="22" t="str">
        <f t="shared" si="568"/>
        <v xml:space="preserve"> </v>
      </c>
      <c r="O3831" s="22" t="str">
        <f t="shared" si="569"/>
        <v/>
      </c>
      <c r="Q3831" s="22" t="str">
        <f t="shared" si="567"/>
        <v>D2</v>
      </c>
    </row>
    <row r="3832" spans="1:17" x14ac:dyDescent="0.25">
      <c r="A3832" s="125" t="str">
        <f t="shared" si="572"/>
        <v/>
      </c>
      <c r="B3832" s="123" t="str">
        <f t="shared" si="573"/>
        <v/>
      </c>
      <c r="C3832" s="125" t="str">
        <f t="shared" si="574"/>
        <v/>
      </c>
      <c r="D3832" s="42"/>
      <c r="E3832" s="23" t="str">
        <f>IF(D3832="","",VLOOKUP(D3832,MASTERLIST!$A:$E,3,FALSE))</f>
        <v/>
      </c>
      <c r="F3832" s="23" t="str">
        <f>IF(D3832="","",VLOOKUP(D3832,MASTERLIST!$A:$E,4,FALSE))</f>
        <v/>
      </c>
      <c r="G3832" s="23" t="str">
        <f>IF(D3832="","",VLOOKUP(D3832,MASTERLIST!$A:$E,5,FALSE))</f>
        <v/>
      </c>
      <c r="H3832" s="23" t="str">
        <f>IF(D3832="","",VLOOKUP(D3832,MASTERLIST!$A:$E,2,FALSE))</f>
        <v/>
      </c>
      <c r="I3832" s="42"/>
      <c r="J3832" s="42"/>
      <c r="K3832" s="42"/>
      <c r="L3832" s="41" t="str">
        <f t="shared" si="570"/>
        <v/>
      </c>
      <c r="M3832" s="41" t="str">
        <f t="shared" si="571"/>
        <v/>
      </c>
      <c r="N3832" s="22" t="str">
        <f t="shared" si="568"/>
        <v xml:space="preserve"> </v>
      </c>
      <c r="O3832" s="22" t="str">
        <f t="shared" si="569"/>
        <v/>
      </c>
      <c r="Q3832" s="22" t="str">
        <f t="shared" si="567"/>
        <v>D2</v>
      </c>
    </row>
    <row r="3833" spans="1:17" x14ac:dyDescent="0.25">
      <c r="A3833" s="125" t="str">
        <f t="shared" si="572"/>
        <v/>
      </c>
      <c r="B3833" s="123" t="str">
        <f t="shared" si="573"/>
        <v/>
      </c>
      <c r="C3833" s="125" t="str">
        <f t="shared" si="574"/>
        <v/>
      </c>
      <c r="D3833" s="42"/>
      <c r="E3833" s="23" t="str">
        <f>IF(D3833="","",VLOOKUP(D3833,MASTERLIST!$A:$E,3,FALSE))</f>
        <v/>
      </c>
      <c r="F3833" s="23" t="str">
        <f>IF(D3833="","",VLOOKUP(D3833,MASTERLIST!$A:$E,4,FALSE))</f>
        <v/>
      </c>
      <c r="G3833" s="23" t="str">
        <f>IF(D3833="","",VLOOKUP(D3833,MASTERLIST!$A:$E,5,FALSE))</f>
        <v/>
      </c>
      <c r="H3833" s="23" t="str">
        <f>IF(D3833="","",VLOOKUP(D3833,MASTERLIST!$A:$E,2,FALSE))</f>
        <v/>
      </c>
      <c r="I3833" s="42"/>
      <c r="J3833" s="42"/>
      <c r="K3833" s="42"/>
      <c r="L3833" s="41" t="str">
        <f t="shared" si="570"/>
        <v/>
      </c>
      <c r="M3833" s="41" t="str">
        <f t="shared" si="571"/>
        <v/>
      </c>
      <c r="N3833" s="22" t="str">
        <f t="shared" si="568"/>
        <v xml:space="preserve"> </v>
      </c>
      <c r="O3833" s="22" t="str">
        <f t="shared" si="569"/>
        <v/>
      </c>
      <c r="Q3833" s="22" t="str">
        <f t="shared" si="567"/>
        <v>D2</v>
      </c>
    </row>
    <row r="3834" spans="1:17" x14ac:dyDescent="0.25">
      <c r="A3834" s="125" t="str">
        <f t="shared" si="572"/>
        <v/>
      </c>
      <c r="B3834" s="123" t="str">
        <f t="shared" si="573"/>
        <v/>
      </c>
      <c r="C3834" s="125" t="str">
        <f t="shared" si="574"/>
        <v/>
      </c>
      <c r="D3834" s="42"/>
      <c r="E3834" s="23" t="str">
        <f>IF(D3834="","",VLOOKUP(D3834,MASTERLIST!$A:$E,3,FALSE))</f>
        <v/>
      </c>
      <c r="F3834" s="23" t="str">
        <f>IF(D3834="","",VLOOKUP(D3834,MASTERLIST!$A:$E,4,FALSE))</f>
        <v/>
      </c>
      <c r="G3834" s="23" t="str">
        <f>IF(D3834="","",VLOOKUP(D3834,MASTERLIST!$A:$E,5,FALSE))</f>
        <v/>
      </c>
      <c r="H3834" s="23" t="str">
        <f>IF(D3834="","",VLOOKUP(D3834,MASTERLIST!$A:$E,2,FALSE))</f>
        <v/>
      </c>
      <c r="I3834" s="42"/>
      <c r="J3834" s="42"/>
      <c r="K3834" s="42"/>
      <c r="L3834" s="41" t="str">
        <f t="shared" si="570"/>
        <v/>
      </c>
      <c r="M3834" s="41" t="str">
        <f t="shared" si="571"/>
        <v/>
      </c>
      <c r="N3834" s="22" t="str">
        <f t="shared" si="568"/>
        <v xml:space="preserve"> </v>
      </c>
      <c r="O3834" s="22" t="str">
        <f t="shared" si="569"/>
        <v/>
      </c>
      <c r="Q3834" s="22" t="str">
        <f t="shared" si="567"/>
        <v>D2</v>
      </c>
    </row>
    <row r="3835" spans="1:17" x14ac:dyDescent="0.25">
      <c r="A3835" s="125" t="str">
        <f t="shared" si="572"/>
        <v/>
      </c>
      <c r="B3835" s="123" t="str">
        <f t="shared" si="573"/>
        <v/>
      </c>
      <c r="C3835" s="125" t="str">
        <f t="shared" si="574"/>
        <v/>
      </c>
      <c r="D3835" s="42"/>
      <c r="E3835" s="23" t="str">
        <f>IF(D3835="","",VLOOKUP(D3835,MASTERLIST!$A:$E,3,FALSE))</f>
        <v/>
      </c>
      <c r="F3835" s="23" t="str">
        <f>IF(D3835="","",VLOOKUP(D3835,MASTERLIST!$A:$E,4,FALSE))</f>
        <v/>
      </c>
      <c r="G3835" s="23" t="str">
        <f>IF(D3835="","",VLOOKUP(D3835,MASTERLIST!$A:$E,5,FALSE))</f>
        <v/>
      </c>
      <c r="H3835" s="23" t="str">
        <f>IF(D3835="","",VLOOKUP(D3835,MASTERLIST!$A:$E,2,FALSE))</f>
        <v/>
      </c>
      <c r="I3835" s="42"/>
      <c r="J3835" s="42"/>
      <c r="K3835" s="42"/>
      <c r="L3835" s="41" t="str">
        <f t="shared" si="570"/>
        <v/>
      </c>
      <c r="M3835" s="41" t="str">
        <f t="shared" si="571"/>
        <v/>
      </c>
      <c r="N3835" s="22" t="str">
        <f t="shared" si="568"/>
        <v xml:space="preserve"> </v>
      </c>
      <c r="O3835" s="22" t="str">
        <f t="shared" si="569"/>
        <v/>
      </c>
      <c r="Q3835" s="22" t="str">
        <f t="shared" si="567"/>
        <v>D2</v>
      </c>
    </row>
    <row r="3836" spans="1:17" x14ac:dyDescent="0.25">
      <c r="A3836" s="125" t="str">
        <f t="shared" si="572"/>
        <v/>
      </c>
      <c r="B3836" s="123" t="str">
        <f t="shared" si="573"/>
        <v/>
      </c>
      <c r="C3836" s="125" t="str">
        <f t="shared" si="574"/>
        <v/>
      </c>
      <c r="D3836" s="42"/>
      <c r="E3836" s="23" t="str">
        <f>IF(D3836="","",VLOOKUP(D3836,MASTERLIST!$A:$E,3,FALSE))</f>
        <v/>
      </c>
      <c r="F3836" s="23" t="str">
        <f>IF(D3836="","",VLOOKUP(D3836,MASTERLIST!$A:$E,4,FALSE))</f>
        <v/>
      </c>
      <c r="G3836" s="23" t="str">
        <f>IF(D3836="","",VLOOKUP(D3836,MASTERLIST!$A:$E,5,FALSE))</f>
        <v/>
      </c>
      <c r="H3836" s="23" t="str">
        <f>IF(D3836="","",VLOOKUP(D3836,MASTERLIST!$A:$E,2,FALSE))</f>
        <v/>
      </c>
      <c r="I3836" s="42"/>
      <c r="J3836" s="42"/>
      <c r="K3836" s="42"/>
      <c r="L3836" s="41" t="str">
        <f t="shared" si="570"/>
        <v/>
      </c>
      <c r="M3836" s="41" t="str">
        <f t="shared" si="571"/>
        <v/>
      </c>
      <c r="N3836" s="22" t="str">
        <f t="shared" si="568"/>
        <v xml:space="preserve"> </v>
      </c>
      <c r="O3836" s="22" t="str">
        <f t="shared" si="569"/>
        <v/>
      </c>
      <c r="Q3836" s="22" t="str">
        <f t="shared" si="567"/>
        <v>D2</v>
      </c>
    </row>
    <row r="3837" spans="1:17" x14ac:dyDescent="0.25">
      <c r="A3837" s="125" t="str">
        <f t="shared" si="572"/>
        <v/>
      </c>
      <c r="B3837" s="123" t="str">
        <f t="shared" si="573"/>
        <v/>
      </c>
      <c r="C3837" s="125" t="str">
        <f t="shared" si="574"/>
        <v/>
      </c>
      <c r="D3837" s="42"/>
      <c r="E3837" s="23" t="str">
        <f>IF(D3837="","",VLOOKUP(D3837,MASTERLIST!$A:$E,3,FALSE))</f>
        <v/>
      </c>
      <c r="F3837" s="23" t="str">
        <f>IF(D3837="","",VLOOKUP(D3837,MASTERLIST!$A:$E,4,FALSE))</f>
        <v/>
      </c>
      <c r="G3837" s="23" t="str">
        <f>IF(D3837="","",VLOOKUP(D3837,MASTERLIST!$A:$E,5,FALSE))</f>
        <v/>
      </c>
      <c r="H3837" s="23" t="str">
        <f>IF(D3837="","",VLOOKUP(D3837,MASTERLIST!$A:$E,2,FALSE))</f>
        <v/>
      </c>
      <c r="I3837" s="42"/>
      <c r="J3837" s="42"/>
      <c r="K3837" s="42"/>
      <c r="L3837" s="41" t="str">
        <f t="shared" si="570"/>
        <v/>
      </c>
      <c r="M3837" s="41" t="str">
        <f t="shared" si="571"/>
        <v/>
      </c>
      <c r="N3837" s="22" t="str">
        <f t="shared" si="568"/>
        <v xml:space="preserve"> </v>
      </c>
      <c r="O3837" s="22" t="str">
        <f t="shared" si="569"/>
        <v/>
      </c>
      <c r="Q3837" s="22" t="str">
        <f t="shared" si="567"/>
        <v>D2</v>
      </c>
    </row>
    <row r="3838" spans="1:17" x14ac:dyDescent="0.25">
      <c r="A3838" s="125" t="str">
        <f t="shared" si="572"/>
        <v/>
      </c>
      <c r="B3838" s="123" t="str">
        <f t="shared" si="573"/>
        <v/>
      </c>
      <c r="C3838" s="125" t="str">
        <f t="shared" si="574"/>
        <v/>
      </c>
      <c r="D3838" s="42"/>
      <c r="E3838" s="23" t="str">
        <f>IF(D3838="","",VLOOKUP(D3838,MASTERLIST!$A:$E,3,FALSE))</f>
        <v/>
      </c>
      <c r="F3838" s="23" t="str">
        <f>IF(D3838="","",VLOOKUP(D3838,MASTERLIST!$A:$E,4,FALSE))</f>
        <v/>
      </c>
      <c r="G3838" s="23" t="str">
        <f>IF(D3838="","",VLOOKUP(D3838,MASTERLIST!$A:$E,5,FALSE))</f>
        <v/>
      </c>
      <c r="H3838" s="23" t="str">
        <f>IF(D3838="","",VLOOKUP(D3838,MASTERLIST!$A:$E,2,FALSE))</f>
        <v/>
      </c>
      <c r="I3838" s="42"/>
      <c r="J3838" s="42"/>
      <c r="K3838" s="42"/>
      <c r="L3838" s="41" t="str">
        <f t="shared" si="570"/>
        <v/>
      </c>
      <c r="M3838" s="41" t="str">
        <f t="shared" si="571"/>
        <v/>
      </c>
      <c r="N3838" s="22" t="str">
        <f t="shared" si="568"/>
        <v xml:space="preserve"> </v>
      </c>
      <c r="O3838" s="22" t="str">
        <f t="shared" si="569"/>
        <v/>
      </c>
      <c r="Q3838" s="22" t="str">
        <f t="shared" si="567"/>
        <v>D2</v>
      </c>
    </row>
    <row r="3839" spans="1:17" x14ac:dyDescent="0.25">
      <c r="A3839" s="125" t="str">
        <f t="shared" si="572"/>
        <v/>
      </c>
      <c r="B3839" s="123" t="str">
        <f t="shared" si="573"/>
        <v/>
      </c>
      <c r="C3839" s="125" t="str">
        <f t="shared" si="574"/>
        <v/>
      </c>
      <c r="D3839" s="42"/>
      <c r="E3839" s="23" t="str">
        <f>IF(D3839="","",VLOOKUP(D3839,MASTERLIST!$A:$E,3,FALSE))</f>
        <v/>
      </c>
      <c r="F3839" s="23" t="str">
        <f>IF(D3839="","",VLOOKUP(D3839,MASTERLIST!$A:$E,4,FALSE))</f>
        <v/>
      </c>
      <c r="G3839" s="23" t="str">
        <f>IF(D3839="","",VLOOKUP(D3839,MASTERLIST!$A:$E,5,FALSE))</f>
        <v/>
      </c>
      <c r="H3839" s="23" t="str">
        <f>IF(D3839="","",VLOOKUP(D3839,MASTERLIST!$A:$E,2,FALSE))</f>
        <v/>
      </c>
      <c r="I3839" s="42"/>
      <c r="J3839" s="42"/>
      <c r="K3839" s="42"/>
      <c r="L3839" s="41" t="str">
        <f t="shared" si="570"/>
        <v/>
      </c>
      <c r="M3839" s="41" t="str">
        <f t="shared" si="571"/>
        <v/>
      </c>
      <c r="N3839" s="22" t="str">
        <f t="shared" si="568"/>
        <v xml:space="preserve"> </v>
      </c>
      <c r="O3839" s="22" t="str">
        <f t="shared" si="569"/>
        <v/>
      </c>
      <c r="Q3839" s="22" t="str">
        <f t="shared" si="567"/>
        <v>D2</v>
      </c>
    </row>
    <row r="3840" spans="1:17" x14ac:dyDescent="0.25">
      <c r="A3840" s="125" t="str">
        <f t="shared" si="572"/>
        <v/>
      </c>
      <c r="B3840" s="123" t="str">
        <f t="shared" si="573"/>
        <v/>
      </c>
      <c r="C3840" s="125" t="str">
        <f t="shared" si="574"/>
        <v/>
      </c>
      <c r="D3840" s="42"/>
      <c r="E3840" s="23" t="str">
        <f>IF(D3840="","",VLOOKUP(D3840,MASTERLIST!$A:$E,3,FALSE))</f>
        <v/>
      </c>
      <c r="F3840" s="23" t="str">
        <f>IF(D3840="","",VLOOKUP(D3840,MASTERLIST!$A:$E,4,FALSE))</f>
        <v/>
      </c>
      <c r="G3840" s="23" t="str">
        <f>IF(D3840="","",VLOOKUP(D3840,MASTERLIST!$A:$E,5,FALSE))</f>
        <v/>
      </c>
      <c r="H3840" s="23" t="str">
        <f>IF(D3840="","",VLOOKUP(D3840,MASTERLIST!$A:$E,2,FALSE))</f>
        <v/>
      </c>
      <c r="I3840" s="42"/>
      <c r="J3840" s="42"/>
      <c r="K3840" s="42"/>
      <c r="L3840" s="41" t="str">
        <f t="shared" si="570"/>
        <v/>
      </c>
      <c r="M3840" s="41" t="str">
        <f t="shared" si="571"/>
        <v/>
      </c>
      <c r="N3840" s="22" t="str">
        <f t="shared" si="568"/>
        <v xml:space="preserve"> </v>
      </c>
      <c r="O3840" s="22" t="str">
        <f t="shared" si="569"/>
        <v/>
      </c>
      <c r="Q3840" s="22" t="str">
        <f t="shared" si="567"/>
        <v>D2</v>
      </c>
    </row>
    <row r="3841" spans="1:17" x14ac:dyDescent="0.25">
      <c r="A3841" s="125" t="str">
        <f t="shared" si="572"/>
        <v/>
      </c>
      <c r="B3841" s="123" t="str">
        <f t="shared" si="573"/>
        <v/>
      </c>
      <c r="C3841" s="125" t="str">
        <f t="shared" si="574"/>
        <v/>
      </c>
      <c r="D3841" s="42"/>
      <c r="E3841" s="23" t="str">
        <f>IF(D3841="","",VLOOKUP(D3841,MASTERLIST!$A:$E,3,FALSE))</f>
        <v/>
      </c>
      <c r="F3841" s="23" t="str">
        <f>IF(D3841="","",VLOOKUP(D3841,MASTERLIST!$A:$E,4,FALSE))</f>
        <v/>
      </c>
      <c r="G3841" s="23" t="str">
        <f>IF(D3841="","",VLOOKUP(D3841,MASTERLIST!$A:$E,5,FALSE))</f>
        <v/>
      </c>
      <c r="H3841" s="23" t="str">
        <f>IF(D3841="","",VLOOKUP(D3841,MASTERLIST!$A:$E,2,FALSE))</f>
        <v/>
      </c>
      <c r="I3841" s="42"/>
      <c r="J3841" s="42"/>
      <c r="K3841" s="42"/>
      <c r="L3841" s="41" t="str">
        <f t="shared" si="570"/>
        <v/>
      </c>
      <c r="M3841" s="41" t="str">
        <f t="shared" si="571"/>
        <v/>
      </c>
      <c r="N3841" s="22" t="str">
        <f t="shared" si="568"/>
        <v xml:space="preserve"> </v>
      </c>
      <c r="O3841" s="22" t="str">
        <f t="shared" si="569"/>
        <v/>
      </c>
      <c r="Q3841" s="22" t="str">
        <f t="shared" si="567"/>
        <v>D2</v>
      </c>
    </row>
    <row r="3842" spans="1:17" x14ac:dyDescent="0.25">
      <c r="A3842" s="125" t="str">
        <f t="shared" si="572"/>
        <v/>
      </c>
      <c r="B3842" s="123" t="str">
        <f t="shared" si="573"/>
        <v/>
      </c>
      <c r="C3842" s="125" t="str">
        <f t="shared" si="574"/>
        <v/>
      </c>
      <c r="D3842" s="42"/>
      <c r="E3842" s="23" t="str">
        <f>IF(D3842="","",VLOOKUP(D3842,MASTERLIST!$A:$E,3,FALSE))</f>
        <v/>
      </c>
      <c r="F3842" s="23" t="str">
        <f>IF(D3842="","",VLOOKUP(D3842,MASTERLIST!$A:$E,4,FALSE))</f>
        <v/>
      </c>
      <c r="G3842" s="23" t="str">
        <f>IF(D3842="","",VLOOKUP(D3842,MASTERLIST!$A:$E,5,FALSE))</f>
        <v/>
      </c>
      <c r="H3842" s="23" t="str">
        <f>IF(D3842="","",VLOOKUP(D3842,MASTERLIST!$A:$E,2,FALSE))</f>
        <v/>
      </c>
      <c r="I3842" s="42"/>
      <c r="J3842" s="42"/>
      <c r="K3842" s="42"/>
      <c r="L3842" s="41" t="str">
        <f t="shared" si="570"/>
        <v/>
      </c>
      <c r="M3842" s="41" t="str">
        <f t="shared" si="571"/>
        <v/>
      </c>
      <c r="N3842" s="22" t="str">
        <f t="shared" si="568"/>
        <v xml:space="preserve"> </v>
      </c>
      <c r="O3842" s="22" t="str">
        <f t="shared" si="569"/>
        <v/>
      </c>
      <c r="Q3842" s="22" t="str">
        <f t="shared" si="567"/>
        <v>D2</v>
      </c>
    </row>
    <row r="3843" spans="1:17" x14ac:dyDescent="0.25">
      <c r="A3843" s="125" t="str">
        <f t="shared" si="572"/>
        <v/>
      </c>
      <c r="B3843" s="123" t="str">
        <f t="shared" si="573"/>
        <v/>
      </c>
      <c r="C3843" s="125" t="str">
        <f t="shared" si="574"/>
        <v/>
      </c>
      <c r="D3843" s="42"/>
      <c r="E3843" s="23" t="str">
        <f>IF(D3843="","",VLOOKUP(D3843,MASTERLIST!$A:$E,3,FALSE))</f>
        <v/>
      </c>
      <c r="F3843" s="23" t="str">
        <f>IF(D3843="","",VLOOKUP(D3843,MASTERLIST!$A:$E,4,FALSE))</f>
        <v/>
      </c>
      <c r="G3843" s="23" t="str">
        <f>IF(D3843="","",VLOOKUP(D3843,MASTERLIST!$A:$E,5,FALSE))</f>
        <v/>
      </c>
      <c r="H3843" s="23" t="str">
        <f>IF(D3843="","",VLOOKUP(D3843,MASTERLIST!$A:$E,2,FALSE))</f>
        <v/>
      </c>
      <c r="I3843" s="42"/>
      <c r="J3843" s="42"/>
      <c r="K3843" s="42"/>
      <c r="L3843" s="41" t="str">
        <f t="shared" si="570"/>
        <v/>
      </c>
      <c r="M3843" s="41" t="str">
        <f t="shared" si="571"/>
        <v/>
      </c>
      <c r="N3843" s="22" t="str">
        <f t="shared" si="568"/>
        <v xml:space="preserve"> </v>
      </c>
      <c r="O3843" s="22" t="str">
        <f t="shared" si="569"/>
        <v/>
      </c>
      <c r="Q3843" s="22" t="str">
        <f t="shared" ref="Q3843:Q3906" si="575">IF(A3843="","D2",RIGHT(A3843,2))</f>
        <v>D2</v>
      </c>
    </row>
    <row r="3844" spans="1:17" x14ac:dyDescent="0.25">
      <c r="A3844" s="125" t="str">
        <f t="shared" si="572"/>
        <v/>
      </c>
      <c r="B3844" s="123" t="str">
        <f t="shared" si="573"/>
        <v/>
      </c>
      <c r="C3844" s="125" t="str">
        <f t="shared" si="574"/>
        <v/>
      </c>
      <c r="D3844" s="42"/>
      <c r="E3844" s="23" t="str">
        <f>IF(D3844="","",VLOOKUP(D3844,MASTERLIST!$A:$E,3,FALSE))</f>
        <v/>
      </c>
      <c r="F3844" s="23" t="str">
        <f>IF(D3844="","",VLOOKUP(D3844,MASTERLIST!$A:$E,4,FALSE))</f>
        <v/>
      </c>
      <c r="G3844" s="23" t="str">
        <f>IF(D3844="","",VLOOKUP(D3844,MASTERLIST!$A:$E,5,FALSE))</f>
        <v/>
      </c>
      <c r="H3844" s="23" t="str">
        <f>IF(D3844="","",VLOOKUP(D3844,MASTERLIST!$A:$E,2,FALSE))</f>
        <v/>
      </c>
      <c r="I3844" s="42"/>
      <c r="J3844" s="42"/>
      <c r="K3844" s="42"/>
      <c r="L3844" s="41" t="str">
        <f t="shared" si="570"/>
        <v/>
      </c>
      <c r="M3844" s="41" t="str">
        <f t="shared" si="571"/>
        <v/>
      </c>
      <c r="N3844" s="22" t="str">
        <f t="shared" si="568"/>
        <v xml:space="preserve"> </v>
      </c>
      <c r="O3844" s="22" t="str">
        <f t="shared" si="569"/>
        <v/>
      </c>
      <c r="Q3844" s="22" t="str">
        <f t="shared" si="575"/>
        <v>D2</v>
      </c>
    </row>
    <row r="3845" spans="1:17" x14ac:dyDescent="0.25">
      <c r="A3845" s="125" t="str">
        <f t="shared" si="572"/>
        <v/>
      </c>
      <c r="B3845" s="123" t="str">
        <f t="shared" si="573"/>
        <v/>
      </c>
      <c r="C3845" s="125" t="str">
        <f t="shared" si="574"/>
        <v/>
      </c>
      <c r="D3845" s="42"/>
      <c r="E3845" s="23" t="str">
        <f>IF(D3845="","",VLOOKUP(D3845,MASTERLIST!$A:$E,3,FALSE))</f>
        <v/>
      </c>
      <c r="F3845" s="23" t="str">
        <f>IF(D3845="","",VLOOKUP(D3845,MASTERLIST!$A:$E,4,FALSE))</f>
        <v/>
      </c>
      <c r="G3845" s="23" t="str">
        <f>IF(D3845="","",VLOOKUP(D3845,MASTERLIST!$A:$E,5,FALSE))</f>
        <v/>
      </c>
      <c r="H3845" s="23" t="str">
        <f>IF(D3845="","",VLOOKUP(D3845,MASTERLIST!$A:$E,2,FALSE))</f>
        <v/>
      </c>
      <c r="I3845" s="42"/>
      <c r="J3845" s="42"/>
      <c r="K3845" s="42"/>
      <c r="L3845" s="41" t="str">
        <f t="shared" si="570"/>
        <v/>
      </c>
      <c r="M3845" s="41" t="str">
        <f t="shared" si="571"/>
        <v/>
      </c>
      <c r="N3845" s="22" t="str">
        <f t="shared" si="568"/>
        <v xml:space="preserve"> </v>
      </c>
      <c r="O3845" s="22" t="str">
        <f t="shared" si="569"/>
        <v/>
      </c>
      <c r="Q3845" s="22" t="str">
        <f t="shared" si="575"/>
        <v>D2</v>
      </c>
    </row>
    <row r="3846" spans="1:17" x14ac:dyDescent="0.25">
      <c r="A3846" s="125" t="str">
        <f t="shared" si="572"/>
        <v/>
      </c>
      <c r="B3846" s="123" t="str">
        <f t="shared" si="573"/>
        <v/>
      </c>
      <c r="C3846" s="125" t="str">
        <f t="shared" si="574"/>
        <v/>
      </c>
      <c r="D3846" s="42"/>
      <c r="E3846" s="23" t="str">
        <f>IF(D3846="","",VLOOKUP(D3846,MASTERLIST!$A:$E,3,FALSE))</f>
        <v/>
      </c>
      <c r="F3846" s="23" t="str">
        <f>IF(D3846="","",VLOOKUP(D3846,MASTERLIST!$A:$E,4,FALSE))</f>
        <v/>
      </c>
      <c r="G3846" s="23" t="str">
        <f>IF(D3846="","",VLOOKUP(D3846,MASTERLIST!$A:$E,5,FALSE))</f>
        <v/>
      </c>
      <c r="H3846" s="23" t="str">
        <f>IF(D3846="","",VLOOKUP(D3846,MASTERLIST!$A:$E,2,FALSE))</f>
        <v/>
      </c>
      <c r="I3846" s="42"/>
      <c r="J3846" s="42"/>
      <c r="K3846" s="42"/>
      <c r="L3846" s="41" t="str">
        <f t="shared" si="570"/>
        <v/>
      </c>
      <c r="M3846" s="41" t="str">
        <f t="shared" si="571"/>
        <v/>
      </c>
      <c r="N3846" s="22" t="str">
        <f t="shared" si="568"/>
        <v xml:space="preserve"> </v>
      </c>
      <c r="O3846" s="22" t="str">
        <f t="shared" si="569"/>
        <v/>
      </c>
      <c r="Q3846" s="22" t="str">
        <f t="shared" si="575"/>
        <v>D2</v>
      </c>
    </row>
    <row r="3847" spans="1:17" x14ac:dyDescent="0.25">
      <c r="A3847" s="125" t="str">
        <f t="shared" si="572"/>
        <v/>
      </c>
      <c r="B3847" s="123" t="str">
        <f t="shared" si="573"/>
        <v/>
      </c>
      <c r="C3847" s="125" t="str">
        <f t="shared" si="574"/>
        <v/>
      </c>
      <c r="D3847" s="42"/>
      <c r="E3847" s="23" t="str">
        <f>IF(D3847="","",VLOOKUP(D3847,MASTERLIST!$A:$E,3,FALSE))</f>
        <v/>
      </c>
      <c r="F3847" s="23" t="str">
        <f>IF(D3847="","",VLOOKUP(D3847,MASTERLIST!$A:$E,4,FALSE))</f>
        <v/>
      </c>
      <c r="G3847" s="23" t="str">
        <f>IF(D3847="","",VLOOKUP(D3847,MASTERLIST!$A:$E,5,FALSE))</f>
        <v/>
      </c>
      <c r="H3847" s="23" t="str">
        <f>IF(D3847="","",VLOOKUP(D3847,MASTERLIST!$A:$E,2,FALSE))</f>
        <v/>
      </c>
      <c r="I3847" s="42"/>
      <c r="J3847" s="42"/>
      <c r="K3847" s="42"/>
      <c r="L3847" s="41" t="str">
        <f t="shared" si="570"/>
        <v/>
      </c>
      <c r="M3847" s="41" t="str">
        <f t="shared" si="571"/>
        <v/>
      </c>
      <c r="N3847" s="22" t="str">
        <f t="shared" si="568"/>
        <v xml:space="preserve"> </v>
      </c>
      <c r="O3847" s="22" t="str">
        <f t="shared" si="569"/>
        <v/>
      </c>
      <c r="Q3847" s="22" t="str">
        <f t="shared" si="575"/>
        <v>D2</v>
      </c>
    </row>
    <row r="3848" spans="1:17" x14ac:dyDescent="0.25">
      <c r="A3848" s="125" t="str">
        <f t="shared" si="572"/>
        <v/>
      </c>
      <c r="B3848" s="123" t="str">
        <f t="shared" si="573"/>
        <v/>
      </c>
      <c r="C3848" s="125" t="str">
        <f t="shared" si="574"/>
        <v/>
      </c>
      <c r="D3848" s="42"/>
      <c r="E3848" s="23" t="str">
        <f>IF(D3848="","",VLOOKUP(D3848,MASTERLIST!$A:$E,3,FALSE))</f>
        <v/>
      </c>
      <c r="F3848" s="23" t="str">
        <f>IF(D3848="","",VLOOKUP(D3848,MASTERLIST!$A:$E,4,FALSE))</f>
        <v/>
      </c>
      <c r="G3848" s="23" t="str">
        <f>IF(D3848="","",VLOOKUP(D3848,MASTERLIST!$A:$E,5,FALSE))</f>
        <v/>
      </c>
      <c r="H3848" s="23" t="str">
        <f>IF(D3848="","",VLOOKUP(D3848,MASTERLIST!$A:$E,2,FALSE))</f>
        <v/>
      </c>
      <c r="I3848" s="42"/>
      <c r="J3848" s="42"/>
      <c r="K3848" s="42"/>
      <c r="L3848" s="41" t="str">
        <f t="shared" si="570"/>
        <v/>
      </c>
      <c r="M3848" s="41" t="str">
        <f t="shared" si="571"/>
        <v/>
      </c>
      <c r="N3848" s="22" t="str">
        <f t="shared" si="568"/>
        <v xml:space="preserve"> </v>
      </c>
      <c r="O3848" s="22" t="str">
        <f t="shared" si="569"/>
        <v/>
      </c>
      <c r="Q3848" s="22" t="str">
        <f t="shared" si="575"/>
        <v>D2</v>
      </c>
    </row>
    <row r="3849" spans="1:17" x14ac:dyDescent="0.25">
      <c r="A3849" s="125" t="str">
        <f t="shared" si="572"/>
        <v/>
      </c>
      <c r="B3849" s="123" t="str">
        <f t="shared" si="573"/>
        <v/>
      </c>
      <c r="C3849" s="125" t="str">
        <f t="shared" si="574"/>
        <v/>
      </c>
      <c r="D3849" s="42"/>
      <c r="E3849" s="23" t="str">
        <f>IF(D3849="","",VLOOKUP(D3849,MASTERLIST!$A:$E,3,FALSE))</f>
        <v/>
      </c>
      <c r="F3849" s="23" t="str">
        <f>IF(D3849="","",VLOOKUP(D3849,MASTERLIST!$A:$E,4,FALSE))</f>
        <v/>
      </c>
      <c r="G3849" s="23" t="str">
        <f>IF(D3849="","",VLOOKUP(D3849,MASTERLIST!$A:$E,5,FALSE))</f>
        <v/>
      </c>
      <c r="H3849" s="23" t="str">
        <f>IF(D3849="","",VLOOKUP(D3849,MASTERLIST!$A:$E,2,FALSE))</f>
        <v/>
      </c>
      <c r="I3849" s="42"/>
      <c r="J3849" s="42"/>
      <c r="K3849" s="42"/>
      <c r="L3849" s="41" t="str">
        <f t="shared" si="570"/>
        <v/>
      </c>
      <c r="M3849" s="41" t="str">
        <f t="shared" si="571"/>
        <v/>
      </c>
      <c r="N3849" s="22" t="str">
        <f t="shared" si="568"/>
        <v xml:space="preserve"> </v>
      </c>
      <c r="O3849" s="22" t="str">
        <f t="shared" si="569"/>
        <v/>
      </c>
      <c r="Q3849" s="22" t="str">
        <f t="shared" si="575"/>
        <v>D2</v>
      </c>
    </row>
    <row r="3850" spans="1:17" x14ac:dyDescent="0.25">
      <c r="A3850" s="125" t="str">
        <f t="shared" si="572"/>
        <v/>
      </c>
      <c r="B3850" s="123" t="str">
        <f t="shared" si="573"/>
        <v/>
      </c>
      <c r="C3850" s="125" t="str">
        <f t="shared" si="574"/>
        <v/>
      </c>
      <c r="D3850" s="42"/>
      <c r="E3850" s="23" t="str">
        <f>IF(D3850="","",VLOOKUP(D3850,MASTERLIST!$A:$E,3,FALSE))</f>
        <v/>
      </c>
      <c r="F3850" s="23" t="str">
        <f>IF(D3850="","",VLOOKUP(D3850,MASTERLIST!$A:$E,4,FALSE))</f>
        <v/>
      </c>
      <c r="G3850" s="23" t="str">
        <f>IF(D3850="","",VLOOKUP(D3850,MASTERLIST!$A:$E,5,FALSE))</f>
        <v/>
      </c>
      <c r="H3850" s="23" t="str">
        <f>IF(D3850="","",VLOOKUP(D3850,MASTERLIST!$A:$E,2,FALSE))</f>
        <v/>
      </c>
      <c r="I3850" s="42"/>
      <c r="J3850" s="42"/>
      <c r="K3850" s="42"/>
      <c r="L3850" s="41" t="str">
        <f t="shared" si="570"/>
        <v/>
      </c>
      <c r="M3850" s="41" t="str">
        <f t="shared" si="571"/>
        <v/>
      </c>
      <c r="N3850" s="22" t="str">
        <f t="shared" si="568"/>
        <v xml:space="preserve"> </v>
      </c>
      <c r="O3850" s="22" t="str">
        <f t="shared" si="569"/>
        <v/>
      </c>
      <c r="Q3850" s="22" t="str">
        <f t="shared" si="575"/>
        <v>D2</v>
      </c>
    </row>
    <row r="3851" spans="1:17" x14ac:dyDescent="0.25">
      <c r="A3851" s="125" t="str">
        <f t="shared" si="572"/>
        <v/>
      </c>
      <c r="B3851" s="123" t="str">
        <f t="shared" si="573"/>
        <v/>
      </c>
      <c r="C3851" s="125" t="str">
        <f t="shared" si="574"/>
        <v/>
      </c>
      <c r="D3851" s="42"/>
      <c r="E3851" s="23" t="str">
        <f>IF(D3851="","",VLOOKUP(D3851,MASTERLIST!$A:$E,3,FALSE))</f>
        <v/>
      </c>
      <c r="F3851" s="23" t="str">
        <f>IF(D3851="","",VLOOKUP(D3851,MASTERLIST!$A:$E,4,FALSE))</f>
        <v/>
      </c>
      <c r="G3851" s="23" t="str">
        <f>IF(D3851="","",VLOOKUP(D3851,MASTERLIST!$A:$E,5,FALSE))</f>
        <v/>
      </c>
      <c r="H3851" s="23" t="str">
        <f>IF(D3851="","",VLOOKUP(D3851,MASTERLIST!$A:$E,2,FALSE))</f>
        <v/>
      </c>
      <c r="I3851" s="42"/>
      <c r="J3851" s="42"/>
      <c r="K3851" s="42"/>
      <c r="L3851" s="41" t="str">
        <f t="shared" si="570"/>
        <v/>
      </c>
      <c r="M3851" s="41" t="str">
        <f t="shared" si="571"/>
        <v/>
      </c>
      <c r="N3851" s="22" t="str">
        <f t="shared" si="568"/>
        <v xml:space="preserve"> </v>
      </c>
      <c r="O3851" s="22" t="str">
        <f t="shared" si="569"/>
        <v/>
      </c>
      <c r="Q3851" s="22" t="str">
        <f t="shared" si="575"/>
        <v>D2</v>
      </c>
    </row>
    <row r="3852" spans="1:17" x14ac:dyDescent="0.25">
      <c r="A3852" s="125" t="str">
        <f t="shared" si="572"/>
        <v/>
      </c>
      <c r="B3852" s="123" t="str">
        <f t="shared" si="573"/>
        <v/>
      </c>
      <c r="C3852" s="125" t="str">
        <f t="shared" si="574"/>
        <v/>
      </c>
      <c r="D3852" s="42"/>
      <c r="E3852" s="23" t="str">
        <f>IF(D3852="","",VLOOKUP(D3852,MASTERLIST!$A:$E,3,FALSE))</f>
        <v/>
      </c>
      <c r="F3852" s="23" t="str">
        <f>IF(D3852="","",VLOOKUP(D3852,MASTERLIST!$A:$E,4,FALSE))</f>
        <v/>
      </c>
      <c r="G3852" s="23" t="str">
        <f>IF(D3852="","",VLOOKUP(D3852,MASTERLIST!$A:$E,5,FALSE))</f>
        <v/>
      </c>
      <c r="H3852" s="23" t="str">
        <f>IF(D3852="","",VLOOKUP(D3852,MASTERLIST!$A:$E,2,FALSE))</f>
        <v/>
      </c>
      <c r="I3852" s="42"/>
      <c r="J3852" s="42"/>
      <c r="K3852" s="42"/>
      <c r="L3852" s="41" t="str">
        <f t="shared" si="570"/>
        <v/>
      </c>
      <c r="M3852" s="41" t="str">
        <f t="shared" si="571"/>
        <v/>
      </c>
      <c r="N3852" s="22" t="str">
        <f t="shared" si="568"/>
        <v xml:space="preserve"> </v>
      </c>
      <c r="O3852" s="22" t="str">
        <f t="shared" si="569"/>
        <v/>
      </c>
      <c r="Q3852" s="22" t="str">
        <f t="shared" si="575"/>
        <v>D2</v>
      </c>
    </row>
    <row r="3853" spans="1:17" x14ac:dyDescent="0.25">
      <c r="A3853" s="125" t="str">
        <f t="shared" si="572"/>
        <v/>
      </c>
      <c r="B3853" s="123" t="str">
        <f t="shared" si="573"/>
        <v/>
      </c>
      <c r="C3853" s="125" t="str">
        <f t="shared" si="574"/>
        <v/>
      </c>
      <c r="D3853" s="42"/>
      <c r="E3853" s="23" t="str">
        <f>IF(D3853="","",VLOOKUP(D3853,MASTERLIST!$A:$E,3,FALSE))</f>
        <v/>
      </c>
      <c r="F3853" s="23" t="str">
        <f>IF(D3853="","",VLOOKUP(D3853,MASTERLIST!$A:$E,4,FALSE))</f>
        <v/>
      </c>
      <c r="G3853" s="23" t="str">
        <f>IF(D3853="","",VLOOKUP(D3853,MASTERLIST!$A:$E,5,FALSE))</f>
        <v/>
      </c>
      <c r="H3853" s="23" t="str">
        <f>IF(D3853="","",VLOOKUP(D3853,MASTERLIST!$A:$E,2,FALSE))</f>
        <v/>
      </c>
      <c r="I3853" s="42"/>
      <c r="J3853" s="42"/>
      <c r="K3853" s="42"/>
      <c r="L3853" s="41" t="str">
        <f t="shared" si="570"/>
        <v/>
      </c>
      <c r="M3853" s="41" t="str">
        <f t="shared" si="571"/>
        <v/>
      </c>
      <c r="N3853" s="22" t="str">
        <f t="shared" si="568"/>
        <v xml:space="preserve"> </v>
      </c>
      <c r="O3853" s="22" t="str">
        <f t="shared" si="569"/>
        <v/>
      </c>
      <c r="Q3853" s="22" t="str">
        <f t="shared" si="575"/>
        <v>D2</v>
      </c>
    </row>
    <row r="3854" spans="1:17" x14ac:dyDescent="0.25">
      <c r="A3854" s="125" t="str">
        <f t="shared" si="572"/>
        <v/>
      </c>
      <c r="B3854" s="123" t="str">
        <f t="shared" si="573"/>
        <v/>
      </c>
      <c r="C3854" s="125" t="str">
        <f t="shared" si="574"/>
        <v/>
      </c>
      <c r="D3854" s="42"/>
      <c r="E3854" s="23" t="str">
        <f>IF(D3854="","",VLOOKUP(D3854,MASTERLIST!$A:$E,3,FALSE))</f>
        <v/>
      </c>
      <c r="F3854" s="23" t="str">
        <f>IF(D3854="","",VLOOKUP(D3854,MASTERLIST!$A:$E,4,FALSE))</f>
        <v/>
      </c>
      <c r="G3854" s="23" t="str">
        <f>IF(D3854="","",VLOOKUP(D3854,MASTERLIST!$A:$E,5,FALSE))</f>
        <v/>
      </c>
      <c r="H3854" s="23" t="str">
        <f>IF(D3854="","",VLOOKUP(D3854,MASTERLIST!$A:$E,2,FALSE))</f>
        <v/>
      </c>
      <c r="I3854" s="42"/>
      <c r="J3854" s="42"/>
      <c r="K3854" s="42"/>
      <c r="L3854" s="41" t="str">
        <f t="shared" si="570"/>
        <v/>
      </c>
      <c r="M3854" s="41" t="str">
        <f t="shared" si="571"/>
        <v/>
      </c>
      <c r="N3854" s="22" t="str">
        <f t="shared" si="568"/>
        <v xml:space="preserve"> </v>
      </c>
      <c r="O3854" s="22" t="str">
        <f t="shared" si="569"/>
        <v/>
      </c>
      <c r="Q3854" s="22" t="str">
        <f t="shared" si="575"/>
        <v>D2</v>
      </c>
    </row>
    <row r="3855" spans="1:17" x14ac:dyDescent="0.25">
      <c r="A3855" s="125" t="str">
        <f t="shared" si="572"/>
        <v/>
      </c>
      <c r="B3855" s="123" t="str">
        <f t="shared" si="573"/>
        <v/>
      </c>
      <c r="C3855" s="125" t="str">
        <f t="shared" si="574"/>
        <v/>
      </c>
      <c r="D3855" s="42"/>
      <c r="E3855" s="23" t="str">
        <f>IF(D3855="","",VLOOKUP(D3855,MASTERLIST!$A:$E,3,FALSE))</f>
        <v/>
      </c>
      <c r="F3855" s="23" t="str">
        <f>IF(D3855="","",VLOOKUP(D3855,MASTERLIST!$A:$E,4,FALSE))</f>
        <v/>
      </c>
      <c r="G3855" s="23" t="str">
        <f>IF(D3855="","",VLOOKUP(D3855,MASTERLIST!$A:$E,5,FALSE))</f>
        <v/>
      </c>
      <c r="H3855" s="23" t="str">
        <f>IF(D3855="","",VLOOKUP(D3855,MASTERLIST!$A:$E,2,FALSE))</f>
        <v/>
      </c>
      <c r="I3855" s="42"/>
      <c r="J3855" s="42"/>
      <c r="K3855" s="42"/>
      <c r="L3855" s="41" t="str">
        <f t="shared" si="570"/>
        <v/>
      </c>
      <c r="M3855" s="41" t="str">
        <f t="shared" si="571"/>
        <v/>
      </c>
      <c r="N3855" s="22" t="str">
        <f t="shared" si="568"/>
        <v xml:space="preserve"> </v>
      </c>
      <c r="O3855" s="22" t="str">
        <f t="shared" si="569"/>
        <v/>
      </c>
      <c r="Q3855" s="22" t="str">
        <f t="shared" si="575"/>
        <v>D2</v>
      </c>
    </row>
    <row r="3856" spans="1:17" x14ac:dyDescent="0.25">
      <c r="A3856" s="125" t="str">
        <f t="shared" si="572"/>
        <v/>
      </c>
      <c r="B3856" s="123" t="str">
        <f t="shared" si="573"/>
        <v/>
      </c>
      <c r="C3856" s="125" t="str">
        <f t="shared" si="574"/>
        <v/>
      </c>
      <c r="D3856" s="42"/>
      <c r="E3856" s="23" t="str">
        <f>IF(D3856="","",VLOOKUP(D3856,MASTERLIST!$A:$E,3,FALSE))</f>
        <v/>
      </c>
      <c r="F3856" s="23" t="str">
        <f>IF(D3856="","",VLOOKUP(D3856,MASTERLIST!$A:$E,4,FALSE))</f>
        <v/>
      </c>
      <c r="G3856" s="23" t="str">
        <f>IF(D3856="","",VLOOKUP(D3856,MASTERLIST!$A:$E,5,FALSE))</f>
        <v/>
      </c>
      <c r="H3856" s="23" t="str">
        <f>IF(D3856="","",VLOOKUP(D3856,MASTERLIST!$A:$E,2,FALSE))</f>
        <v/>
      </c>
      <c r="I3856" s="42"/>
      <c r="J3856" s="42"/>
      <c r="K3856" s="42"/>
      <c r="L3856" s="41" t="str">
        <f t="shared" si="570"/>
        <v/>
      </c>
      <c r="M3856" s="41" t="str">
        <f t="shared" si="571"/>
        <v/>
      </c>
      <c r="N3856" s="22" t="str">
        <f t="shared" si="568"/>
        <v xml:space="preserve"> </v>
      </c>
      <c r="O3856" s="22" t="str">
        <f t="shared" si="569"/>
        <v/>
      </c>
      <c r="Q3856" s="22" t="str">
        <f t="shared" si="575"/>
        <v>D2</v>
      </c>
    </row>
    <row r="3857" spans="1:17" x14ac:dyDescent="0.25">
      <c r="A3857" s="125" t="str">
        <f t="shared" si="572"/>
        <v/>
      </c>
      <c r="B3857" s="123" t="str">
        <f t="shared" si="573"/>
        <v/>
      </c>
      <c r="C3857" s="125" t="str">
        <f t="shared" si="574"/>
        <v/>
      </c>
      <c r="D3857" s="42"/>
      <c r="E3857" s="23" t="str">
        <f>IF(D3857="","",VLOOKUP(D3857,MASTERLIST!$A:$E,3,FALSE))</f>
        <v/>
      </c>
      <c r="F3857" s="23" t="str">
        <f>IF(D3857="","",VLOOKUP(D3857,MASTERLIST!$A:$E,4,FALSE))</f>
        <v/>
      </c>
      <c r="G3857" s="23" t="str">
        <f>IF(D3857="","",VLOOKUP(D3857,MASTERLIST!$A:$E,5,FALSE))</f>
        <v/>
      </c>
      <c r="H3857" s="23" t="str">
        <f>IF(D3857="","",VLOOKUP(D3857,MASTERLIST!$A:$E,2,FALSE))</f>
        <v/>
      </c>
      <c r="I3857" s="42"/>
      <c r="J3857" s="42"/>
      <c r="K3857" s="42"/>
      <c r="L3857" s="41" t="str">
        <f t="shared" si="570"/>
        <v/>
      </c>
      <c r="M3857" s="41" t="str">
        <f t="shared" si="571"/>
        <v/>
      </c>
      <c r="N3857" s="22" t="str">
        <f t="shared" si="568"/>
        <v xml:space="preserve"> </v>
      </c>
      <c r="O3857" s="22" t="str">
        <f t="shared" si="569"/>
        <v/>
      </c>
      <c r="Q3857" s="22" t="str">
        <f t="shared" si="575"/>
        <v>D2</v>
      </c>
    </row>
    <row r="3858" spans="1:17" x14ac:dyDescent="0.25">
      <c r="A3858" s="125" t="str">
        <f t="shared" si="572"/>
        <v/>
      </c>
      <c r="B3858" s="123" t="str">
        <f t="shared" si="573"/>
        <v/>
      </c>
      <c r="C3858" s="125" t="str">
        <f t="shared" si="574"/>
        <v/>
      </c>
      <c r="D3858" s="42"/>
      <c r="E3858" s="23" t="str">
        <f>IF(D3858="","",VLOOKUP(D3858,MASTERLIST!$A:$E,3,FALSE))</f>
        <v/>
      </c>
      <c r="F3858" s="23" t="str">
        <f>IF(D3858="","",VLOOKUP(D3858,MASTERLIST!$A:$E,4,FALSE))</f>
        <v/>
      </c>
      <c r="G3858" s="23" t="str">
        <f>IF(D3858="","",VLOOKUP(D3858,MASTERLIST!$A:$E,5,FALSE))</f>
        <v/>
      </c>
      <c r="H3858" s="23" t="str">
        <f>IF(D3858="","",VLOOKUP(D3858,MASTERLIST!$A:$E,2,FALSE))</f>
        <v/>
      </c>
      <c r="I3858" s="42"/>
      <c r="J3858" s="42"/>
      <c r="K3858" s="42"/>
      <c r="L3858" s="41" t="str">
        <f t="shared" si="570"/>
        <v/>
      </c>
      <c r="M3858" s="41" t="str">
        <f t="shared" si="571"/>
        <v/>
      </c>
      <c r="N3858" s="22" t="str">
        <f t="shared" si="568"/>
        <v xml:space="preserve"> </v>
      </c>
      <c r="O3858" s="22" t="str">
        <f t="shared" si="569"/>
        <v/>
      </c>
      <c r="Q3858" s="22" t="str">
        <f t="shared" si="575"/>
        <v>D2</v>
      </c>
    </row>
    <row r="3859" spans="1:17" x14ac:dyDescent="0.25">
      <c r="A3859" s="125" t="str">
        <f t="shared" si="572"/>
        <v/>
      </c>
      <c r="B3859" s="123" t="str">
        <f t="shared" si="573"/>
        <v/>
      </c>
      <c r="C3859" s="125" t="str">
        <f t="shared" si="574"/>
        <v/>
      </c>
      <c r="D3859" s="42"/>
      <c r="E3859" s="23" t="str">
        <f>IF(D3859="","",VLOOKUP(D3859,MASTERLIST!$A:$E,3,FALSE))</f>
        <v/>
      </c>
      <c r="F3859" s="23" t="str">
        <f>IF(D3859="","",VLOOKUP(D3859,MASTERLIST!$A:$E,4,FALSE))</f>
        <v/>
      </c>
      <c r="G3859" s="23" t="str">
        <f>IF(D3859="","",VLOOKUP(D3859,MASTERLIST!$A:$E,5,FALSE))</f>
        <v/>
      </c>
      <c r="H3859" s="23" t="str">
        <f>IF(D3859="","",VLOOKUP(D3859,MASTERLIST!$A:$E,2,FALSE))</f>
        <v/>
      </c>
      <c r="I3859" s="42"/>
      <c r="J3859" s="42"/>
      <c r="K3859" s="42"/>
      <c r="L3859" s="41" t="str">
        <f t="shared" si="570"/>
        <v/>
      </c>
      <c r="M3859" s="41" t="str">
        <f t="shared" si="571"/>
        <v/>
      </c>
      <c r="N3859" s="22" t="str">
        <f t="shared" ref="N3859:N3922" si="576">CONCATENATE(E3859," ",F3859)</f>
        <v xml:space="preserve"> </v>
      </c>
      <c r="O3859" s="22" t="str">
        <f t="shared" ref="O3859:O3922" si="577">IFERROR(VLOOKUP(G3859,$R$2:$S$15,2,),"")</f>
        <v/>
      </c>
      <c r="Q3859" s="22" t="str">
        <f t="shared" si="575"/>
        <v>D2</v>
      </c>
    </row>
    <row r="3860" spans="1:17" x14ac:dyDescent="0.25">
      <c r="A3860" s="125" t="str">
        <f t="shared" si="572"/>
        <v/>
      </c>
      <c r="B3860" s="123" t="str">
        <f t="shared" si="573"/>
        <v/>
      </c>
      <c r="C3860" s="125" t="str">
        <f t="shared" si="574"/>
        <v/>
      </c>
      <c r="D3860" s="42"/>
      <c r="E3860" s="23" t="str">
        <f>IF(D3860="","",VLOOKUP(D3860,MASTERLIST!$A:$E,3,FALSE))</f>
        <v/>
      </c>
      <c r="F3860" s="23" t="str">
        <f>IF(D3860="","",VLOOKUP(D3860,MASTERLIST!$A:$E,4,FALSE))</f>
        <v/>
      </c>
      <c r="G3860" s="23" t="str">
        <f>IF(D3860="","",VLOOKUP(D3860,MASTERLIST!$A:$E,5,FALSE))</f>
        <v/>
      </c>
      <c r="H3860" s="23" t="str">
        <f>IF(D3860="","",VLOOKUP(D3860,MASTERLIST!$A:$E,2,FALSE))</f>
        <v/>
      </c>
      <c r="I3860" s="42"/>
      <c r="J3860" s="42"/>
      <c r="K3860" s="42"/>
      <c r="L3860" s="41" t="str">
        <f t="shared" si="570"/>
        <v/>
      </c>
      <c r="M3860" s="41" t="str">
        <f t="shared" si="571"/>
        <v/>
      </c>
      <c r="N3860" s="22" t="str">
        <f t="shared" si="576"/>
        <v xml:space="preserve"> </v>
      </c>
      <c r="O3860" s="22" t="str">
        <f t="shared" si="577"/>
        <v/>
      </c>
      <c r="Q3860" s="22" t="str">
        <f t="shared" si="575"/>
        <v>D2</v>
      </c>
    </row>
    <row r="3861" spans="1:17" x14ac:dyDescent="0.25">
      <c r="A3861" s="125" t="str">
        <f t="shared" si="572"/>
        <v/>
      </c>
      <c r="B3861" s="123" t="str">
        <f t="shared" si="573"/>
        <v/>
      </c>
      <c r="C3861" s="125" t="str">
        <f t="shared" si="574"/>
        <v/>
      </c>
      <c r="D3861" s="42"/>
      <c r="E3861" s="23" t="str">
        <f>IF(D3861="","",VLOOKUP(D3861,MASTERLIST!$A:$E,3,FALSE))</f>
        <v/>
      </c>
      <c r="F3861" s="23" t="str">
        <f>IF(D3861="","",VLOOKUP(D3861,MASTERLIST!$A:$E,4,FALSE))</f>
        <v/>
      </c>
      <c r="G3861" s="23" t="str">
        <f>IF(D3861="","",VLOOKUP(D3861,MASTERLIST!$A:$E,5,FALSE))</f>
        <v/>
      </c>
      <c r="H3861" s="23" t="str">
        <f>IF(D3861="","",VLOOKUP(D3861,MASTERLIST!$A:$E,2,FALSE))</f>
        <v/>
      </c>
      <c r="I3861" s="42"/>
      <c r="J3861" s="42"/>
      <c r="K3861" s="42"/>
      <c r="L3861" s="41" t="str">
        <f t="shared" si="570"/>
        <v/>
      </c>
      <c r="M3861" s="41" t="str">
        <f t="shared" si="571"/>
        <v/>
      </c>
      <c r="N3861" s="22" t="str">
        <f t="shared" si="576"/>
        <v xml:space="preserve"> </v>
      </c>
      <c r="O3861" s="22" t="str">
        <f t="shared" si="577"/>
        <v/>
      </c>
      <c r="Q3861" s="22" t="str">
        <f t="shared" si="575"/>
        <v>D2</v>
      </c>
    </row>
    <row r="3862" spans="1:17" x14ac:dyDescent="0.25">
      <c r="A3862" s="125" t="str">
        <f t="shared" si="572"/>
        <v/>
      </c>
      <c r="B3862" s="123" t="str">
        <f t="shared" si="573"/>
        <v/>
      </c>
      <c r="C3862" s="125" t="str">
        <f t="shared" si="574"/>
        <v/>
      </c>
      <c r="D3862" s="42"/>
      <c r="E3862" s="23" t="str">
        <f>IF(D3862="","",VLOOKUP(D3862,MASTERLIST!$A:$E,3,FALSE))</f>
        <v/>
      </c>
      <c r="F3862" s="23" t="str">
        <f>IF(D3862="","",VLOOKUP(D3862,MASTERLIST!$A:$E,4,FALSE))</f>
        <v/>
      </c>
      <c r="G3862" s="23" t="str">
        <f>IF(D3862="","",VLOOKUP(D3862,MASTERLIST!$A:$E,5,FALSE))</f>
        <v/>
      </c>
      <c r="H3862" s="23" t="str">
        <f>IF(D3862="","",VLOOKUP(D3862,MASTERLIST!$A:$E,2,FALSE))</f>
        <v/>
      </c>
      <c r="I3862" s="42"/>
      <c r="J3862" s="42"/>
      <c r="K3862" s="42"/>
      <c r="L3862" s="41" t="str">
        <f t="shared" si="570"/>
        <v/>
      </c>
      <c r="M3862" s="41" t="str">
        <f t="shared" si="571"/>
        <v/>
      </c>
      <c r="N3862" s="22" t="str">
        <f t="shared" si="576"/>
        <v xml:space="preserve"> </v>
      </c>
      <c r="O3862" s="22" t="str">
        <f t="shared" si="577"/>
        <v/>
      </c>
      <c r="Q3862" s="22" t="str">
        <f t="shared" si="575"/>
        <v>D2</v>
      </c>
    </row>
    <row r="3863" spans="1:17" x14ac:dyDescent="0.25">
      <c r="A3863" s="125" t="str">
        <f t="shared" si="572"/>
        <v/>
      </c>
      <c r="B3863" s="123" t="str">
        <f t="shared" si="573"/>
        <v/>
      </c>
      <c r="C3863" s="125" t="str">
        <f t="shared" si="574"/>
        <v/>
      </c>
      <c r="D3863" s="42"/>
      <c r="E3863" s="23" t="str">
        <f>IF(D3863="","",VLOOKUP(D3863,MASTERLIST!$A:$E,3,FALSE))</f>
        <v/>
      </c>
      <c r="F3863" s="23" t="str">
        <f>IF(D3863="","",VLOOKUP(D3863,MASTERLIST!$A:$E,4,FALSE))</f>
        <v/>
      </c>
      <c r="G3863" s="23" t="str">
        <f>IF(D3863="","",VLOOKUP(D3863,MASTERLIST!$A:$E,5,FALSE))</f>
        <v/>
      </c>
      <c r="H3863" s="23" t="str">
        <f>IF(D3863="","",VLOOKUP(D3863,MASTERLIST!$A:$E,2,FALSE))</f>
        <v/>
      </c>
      <c r="I3863" s="42"/>
      <c r="J3863" s="42"/>
      <c r="K3863" s="42"/>
      <c r="L3863" s="41" t="str">
        <f t="shared" si="570"/>
        <v/>
      </c>
      <c r="M3863" s="41" t="str">
        <f t="shared" si="571"/>
        <v/>
      </c>
      <c r="N3863" s="22" t="str">
        <f t="shared" si="576"/>
        <v xml:space="preserve"> </v>
      </c>
      <c r="O3863" s="22" t="str">
        <f t="shared" si="577"/>
        <v/>
      </c>
      <c r="Q3863" s="22" t="str">
        <f t="shared" si="575"/>
        <v>D2</v>
      </c>
    </row>
    <row r="3864" spans="1:17" x14ac:dyDescent="0.25">
      <c r="A3864" s="125" t="str">
        <f t="shared" si="572"/>
        <v/>
      </c>
      <c r="B3864" s="123" t="str">
        <f t="shared" si="573"/>
        <v/>
      </c>
      <c r="C3864" s="125" t="str">
        <f t="shared" si="574"/>
        <v/>
      </c>
      <c r="D3864" s="42"/>
      <c r="E3864" s="23" t="str">
        <f>IF(D3864="","",VLOOKUP(D3864,MASTERLIST!$A:$E,3,FALSE))</f>
        <v/>
      </c>
      <c r="F3864" s="23" t="str">
        <f>IF(D3864="","",VLOOKUP(D3864,MASTERLIST!$A:$E,4,FALSE))</f>
        <v/>
      </c>
      <c r="G3864" s="23" t="str">
        <f>IF(D3864="","",VLOOKUP(D3864,MASTERLIST!$A:$E,5,FALSE))</f>
        <v/>
      </c>
      <c r="H3864" s="23" t="str">
        <f>IF(D3864="","",VLOOKUP(D3864,MASTERLIST!$A:$E,2,FALSE))</f>
        <v/>
      </c>
      <c r="I3864" s="42"/>
      <c r="J3864" s="42"/>
      <c r="K3864" s="42"/>
      <c r="L3864" s="41" t="str">
        <f t="shared" si="570"/>
        <v/>
      </c>
      <c r="M3864" s="41" t="str">
        <f t="shared" si="571"/>
        <v/>
      </c>
      <c r="N3864" s="22" t="str">
        <f t="shared" si="576"/>
        <v xml:space="preserve"> </v>
      </c>
      <c r="O3864" s="22" t="str">
        <f t="shared" si="577"/>
        <v/>
      </c>
      <c r="Q3864" s="22" t="str">
        <f t="shared" si="575"/>
        <v>D2</v>
      </c>
    </row>
    <row r="3865" spans="1:17" x14ac:dyDescent="0.25">
      <c r="A3865" s="125" t="str">
        <f t="shared" si="572"/>
        <v/>
      </c>
      <c r="B3865" s="123" t="str">
        <f t="shared" si="573"/>
        <v/>
      </c>
      <c r="C3865" s="125" t="str">
        <f t="shared" si="574"/>
        <v/>
      </c>
      <c r="D3865" s="42"/>
      <c r="E3865" s="23" t="str">
        <f>IF(D3865="","",VLOOKUP(D3865,MASTERLIST!$A:$E,3,FALSE))</f>
        <v/>
      </c>
      <c r="F3865" s="23" t="str">
        <f>IF(D3865="","",VLOOKUP(D3865,MASTERLIST!$A:$E,4,FALSE))</f>
        <v/>
      </c>
      <c r="G3865" s="23" t="str">
        <f>IF(D3865="","",VLOOKUP(D3865,MASTERLIST!$A:$E,5,FALSE))</f>
        <v/>
      </c>
      <c r="H3865" s="23" t="str">
        <f>IF(D3865="","",VLOOKUP(D3865,MASTERLIST!$A:$E,2,FALSE))</f>
        <v/>
      </c>
      <c r="I3865" s="42"/>
      <c r="J3865" s="42"/>
      <c r="K3865" s="42"/>
      <c r="L3865" s="41" t="str">
        <f t="shared" si="570"/>
        <v/>
      </c>
      <c r="M3865" s="41" t="str">
        <f t="shared" si="571"/>
        <v/>
      </c>
      <c r="N3865" s="22" t="str">
        <f t="shared" si="576"/>
        <v xml:space="preserve"> </v>
      </c>
      <c r="O3865" s="22" t="str">
        <f t="shared" si="577"/>
        <v/>
      </c>
      <c r="Q3865" s="22" t="str">
        <f t="shared" si="575"/>
        <v>D2</v>
      </c>
    </row>
    <row r="3866" spans="1:17" x14ac:dyDescent="0.25">
      <c r="A3866" s="125" t="str">
        <f t="shared" si="572"/>
        <v/>
      </c>
      <c r="B3866" s="123" t="str">
        <f t="shared" si="573"/>
        <v/>
      </c>
      <c r="C3866" s="125" t="str">
        <f t="shared" si="574"/>
        <v/>
      </c>
      <c r="D3866" s="42"/>
      <c r="E3866" s="23" t="str">
        <f>IF(D3866="","",VLOOKUP(D3866,MASTERLIST!$A:$E,3,FALSE))</f>
        <v/>
      </c>
      <c r="F3866" s="23" t="str">
        <f>IF(D3866="","",VLOOKUP(D3866,MASTERLIST!$A:$E,4,FALSE))</f>
        <v/>
      </c>
      <c r="G3866" s="23" t="str">
        <f>IF(D3866="","",VLOOKUP(D3866,MASTERLIST!$A:$E,5,FALSE))</f>
        <v/>
      </c>
      <c r="H3866" s="23" t="str">
        <f>IF(D3866="","",VLOOKUP(D3866,MASTERLIST!$A:$E,2,FALSE))</f>
        <v/>
      </c>
      <c r="I3866" s="42"/>
      <c r="J3866" s="42"/>
      <c r="K3866" s="42"/>
      <c r="L3866" s="41" t="str">
        <f t="shared" si="570"/>
        <v/>
      </c>
      <c r="M3866" s="41" t="str">
        <f t="shared" si="571"/>
        <v/>
      </c>
      <c r="N3866" s="22" t="str">
        <f t="shared" si="576"/>
        <v xml:space="preserve"> </v>
      </c>
      <c r="O3866" s="22" t="str">
        <f t="shared" si="577"/>
        <v/>
      </c>
      <c r="Q3866" s="22" t="str">
        <f t="shared" si="575"/>
        <v>D2</v>
      </c>
    </row>
    <row r="3867" spans="1:17" x14ac:dyDescent="0.25">
      <c r="A3867" s="125" t="str">
        <f t="shared" si="572"/>
        <v/>
      </c>
      <c r="B3867" s="123" t="str">
        <f t="shared" si="573"/>
        <v/>
      </c>
      <c r="C3867" s="125" t="str">
        <f t="shared" si="574"/>
        <v/>
      </c>
      <c r="D3867" s="42"/>
      <c r="E3867" s="23" t="str">
        <f>IF(D3867="","",VLOOKUP(D3867,MASTERLIST!$A:$E,3,FALSE))</f>
        <v/>
      </c>
      <c r="F3867" s="23" t="str">
        <f>IF(D3867="","",VLOOKUP(D3867,MASTERLIST!$A:$E,4,FALSE))</f>
        <v/>
      </c>
      <c r="G3867" s="23" t="str">
        <f>IF(D3867="","",VLOOKUP(D3867,MASTERLIST!$A:$E,5,FALSE))</f>
        <v/>
      </c>
      <c r="H3867" s="23" t="str">
        <f>IF(D3867="","",VLOOKUP(D3867,MASTERLIST!$A:$E,2,FALSE))</f>
        <v/>
      </c>
      <c r="I3867" s="42"/>
      <c r="J3867" s="42"/>
      <c r="K3867" s="42"/>
      <c r="L3867" s="41" t="str">
        <f t="shared" si="570"/>
        <v/>
      </c>
      <c r="M3867" s="41" t="str">
        <f t="shared" si="571"/>
        <v/>
      </c>
      <c r="N3867" s="22" t="str">
        <f t="shared" si="576"/>
        <v xml:space="preserve"> </v>
      </c>
      <c r="O3867" s="22" t="str">
        <f t="shared" si="577"/>
        <v/>
      </c>
      <c r="Q3867" s="22" t="str">
        <f t="shared" si="575"/>
        <v>D2</v>
      </c>
    </row>
    <row r="3868" spans="1:17" x14ac:dyDescent="0.25">
      <c r="A3868" s="125" t="str">
        <f t="shared" si="572"/>
        <v/>
      </c>
      <c r="B3868" s="123" t="str">
        <f t="shared" si="573"/>
        <v/>
      </c>
      <c r="C3868" s="125" t="str">
        <f t="shared" si="574"/>
        <v/>
      </c>
      <c r="D3868" s="42"/>
      <c r="E3868" s="23" t="str">
        <f>IF(D3868="","",VLOOKUP(D3868,MASTERLIST!$A:$E,3,FALSE))</f>
        <v/>
      </c>
      <c r="F3868" s="23" t="str">
        <f>IF(D3868="","",VLOOKUP(D3868,MASTERLIST!$A:$E,4,FALSE))</f>
        <v/>
      </c>
      <c r="G3868" s="23" t="str">
        <f>IF(D3868="","",VLOOKUP(D3868,MASTERLIST!$A:$E,5,FALSE))</f>
        <v/>
      </c>
      <c r="H3868" s="23" t="str">
        <f>IF(D3868="","",VLOOKUP(D3868,MASTERLIST!$A:$E,2,FALSE))</f>
        <v/>
      </c>
      <c r="I3868" s="42"/>
      <c r="J3868" s="42"/>
      <c r="K3868" s="42"/>
      <c r="L3868" s="41" t="str">
        <f t="shared" si="570"/>
        <v/>
      </c>
      <c r="M3868" s="41" t="str">
        <f t="shared" si="571"/>
        <v/>
      </c>
      <c r="N3868" s="22" t="str">
        <f t="shared" si="576"/>
        <v xml:space="preserve"> </v>
      </c>
      <c r="O3868" s="22" t="str">
        <f t="shared" si="577"/>
        <v/>
      </c>
      <c r="Q3868" s="22" t="str">
        <f t="shared" si="575"/>
        <v>D2</v>
      </c>
    </row>
    <row r="3869" spans="1:17" x14ac:dyDescent="0.25">
      <c r="A3869" s="125" t="str">
        <f t="shared" si="572"/>
        <v/>
      </c>
      <c r="B3869" s="123" t="str">
        <f t="shared" si="573"/>
        <v/>
      </c>
      <c r="C3869" s="125" t="str">
        <f t="shared" si="574"/>
        <v/>
      </c>
      <c r="D3869" s="42"/>
      <c r="E3869" s="23" t="str">
        <f>IF(D3869="","",VLOOKUP(D3869,MASTERLIST!$A:$E,3,FALSE))</f>
        <v/>
      </c>
      <c r="F3869" s="23" t="str">
        <f>IF(D3869="","",VLOOKUP(D3869,MASTERLIST!$A:$E,4,FALSE))</f>
        <v/>
      </c>
      <c r="G3869" s="23" t="str">
        <f>IF(D3869="","",VLOOKUP(D3869,MASTERLIST!$A:$E,5,FALSE))</f>
        <v/>
      </c>
      <c r="H3869" s="23" t="str">
        <f>IF(D3869="","",VLOOKUP(D3869,MASTERLIST!$A:$E,2,FALSE))</f>
        <v/>
      </c>
      <c r="I3869" s="42"/>
      <c r="J3869" s="42"/>
      <c r="K3869" s="42"/>
      <c r="L3869" s="41" t="str">
        <f t="shared" ref="L3869:L3932" si="578">IF(K3869="","",IF(I3869="",ROUND(HLOOKUP(J3869,kgList,K3869,FALSE),1),ROUND(HLOOKUP(I3869,kgList,K3869,FALSE),1)))</f>
        <v/>
      </c>
      <c r="M3869" s="41" t="str">
        <f t="shared" ref="M3869:M3932" si="579">IF(L3869="","",IF(COUNTA(I3869:J3869)&gt;1,"Edible or Inedible",IF(COUNTA(I3869)=1,L3869*1,IF(COUNTA(J3869)=1,L3869*1,"ERROR"))))</f>
        <v/>
      </c>
      <c r="N3869" s="22" t="str">
        <f t="shared" si="576"/>
        <v xml:space="preserve"> </v>
      </c>
      <c r="O3869" s="22" t="str">
        <f t="shared" si="577"/>
        <v/>
      </c>
      <c r="Q3869" s="22" t="str">
        <f t="shared" si="575"/>
        <v>D2</v>
      </c>
    </row>
    <row r="3870" spans="1:17" x14ac:dyDescent="0.25">
      <c r="A3870" s="125" t="str">
        <f t="shared" si="572"/>
        <v/>
      </c>
      <c r="B3870" s="123" t="str">
        <f t="shared" si="573"/>
        <v/>
      </c>
      <c r="C3870" s="125" t="str">
        <f t="shared" si="574"/>
        <v/>
      </c>
      <c r="D3870" s="42"/>
      <c r="E3870" s="23" t="str">
        <f>IF(D3870="","",VLOOKUP(D3870,MASTERLIST!$A:$E,3,FALSE))</f>
        <v/>
      </c>
      <c r="F3870" s="23" t="str">
        <f>IF(D3870="","",VLOOKUP(D3870,MASTERLIST!$A:$E,4,FALSE))</f>
        <v/>
      </c>
      <c r="G3870" s="23" t="str">
        <f>IF(D3870="","",VLOOKUP(D3870,MASTERLIST!$A:$E,5,FALSE))</f>
        <v/>
      </c>
      <c r="H3870" s="23" t="str">
        <f>IF(D3870="","",VLOOKUP(D3870,MASTERLIST!$A:$E,2,FALSE))</f>
        <v/>
      </c>
      <c r="I3870" s="42"/>
      <c r="J3870" s="42"/>
      <c r="K3870" s="42"/>
      <c r="L3870" s="41" t="str">
        <f t="shared" si="578"/>
        <v/>
      </c>
      <c r="M3870" s="41" t="str">
        <f t="shared" si="579"/>
        <v/>
      </c>
      <c r="N3870" s="22" t="str">
        <f t="shared" si="576"/>
        <v xml:space="preserve"> </v>
      </c>
      <c r="O3870" s="22" t="str">
        <f t="shared" si="577"/>
        <v/>
      </c>
      <c r="Q3870" s="22" t="str">
        <f t="shared" si="575"/>
        <v>D2</v>
      </c>
    </row>
    <row r="3871" spans="1:17" x14ac:dyDescent="0.25">
      <c r="A3871" s="125" t="str">
        <f t="shared" si="572"/>
        <v/>
      </c>
      <c r="B3871" s="123" t="str">
        <f t="shared" si="573"/>
        <v/>
      </c>
      <c r="C3871" s="125" t="str">
        <f t="shared" si="574"/>
        <v/>
      </c>
      <c r="D3871" s="42"/>
      <c r="E3871" s="23" t="str">
        <f>IF(D3871="","",VLOOKUP(D3871,MASTERLIST!$A:$E,3,FALSE))</f>
        <v/>
      </c>
      <c r="F3871" s="23" t="str">
        <f>IF(D3871="","",VLOOKUP(D3871,MASTERLIST!$A:$E,4,FALSE))</f>
        <v/>
      </c>
      <c r="G3871" s="23" t="str">
        <f>IF(D3871="","",VLOOKUP(D3871,MASTERLIST!$A:$E,5,FALSE))</f>
        <v/>
      </c>
      <c r="H3871" s="23" t="str">
        <f>IF(D3871="","",VLOOKUP(D3871,MASTERLIST!$A:$E,2,FALSE))</f>
        <v/>
      </c>
      <c r="I3871" s="42"/>
      <c r="J3871" s="42"/>
      <c r="K3871" s="42"/>
      <c r="L3871" s="41" t="str">
        <f t="shared" si="578"/>
        <v/>
      </c>
      <c r="M3871" s="41" t="str">
        <f t="shared" si="579"/>
        <v/>
      </c>
      <c r="N3871" s="22" t="str">
        <f t="shared" si="576"/>
        <v xml:space="preserve"> </v>
      </c>
      <c r="O3871" s="22" t="str">
        <f t="shared" si="577"/>
        <v/>
      </c>
      <c r="Q3871" s="22" t="str">
        <f t="shared" si="575"/>
        <v>D2</v>
      </c>
    </row>
    <row r="3872" spans="1:17" x14ac:dyDescent="0.25">
      <c r="A3872" s="125" t="str">
        <f t="shared" si="572"/>
        <v/>
      </c>
      <c r="B3872" s="123" t="str">
        <f t="shared" si="573"/>
        <v/>
      </c>
      <c r="C3872" s="125" t="str">
        <f t="shared" si="574"/>
        <v/>
      </c>
      <c r="D3872" s="42"/>
      <c r="E3872" s="23" t="str">
        <f>IF(D3872="","",VLOOKUP(D3872,MASTERLIST!$A:$E,3,FALSE))</f>
        <v/>
      </c>
      <c r="F3872" s="23" t="str">
        <f>IF(D3872="","",VLOOKUP(D3872,MASTERLIST!$A:$E,4,FALSE))</f>
        <v/>
      </c>
      <c r="G3872" s="23" t="str">
        <f>IF(D3872="","",VLOOKUP(D3872,MASTERLIST!$A:$E,5,FALSE))</f>
        <v/>
      </c>
      <c r="H3872" s="23" t="str">
        <f>IF(D3872="","",VLOOKUP(D3872,MASTERLIST!$A:$E,2,FALSE))</f>
        <v/>
      </c>
      <c r="I3872" s="42"/>
      <c r="J3872" s="42"/>
      <c r="K3872" s="42"/>
      <c r="L3872" s="41" t="str">
        <f t="shared" si="578"/>
        <v/>
      </c>
      <c r="M3872" s="41" t="str">
        <f t="shared" si="579"/>
        <v/>
      </c>
      <c r="N3872" s="22" t="str">
        <f t="shared" si="576"/>
        <v xml:space="preserve"> </v>
      </c>
      <c r="O3872" s="22" t="str">
        <f t="shared" si="577"/>
        <v/>
      </c>
      <c r="Q3872" s="22" t="str">
        <f t="shared" si="575"/>
        <v>D2</v>
      </c>
    </row>
    <row r="3873" spans="1:17" x14ac:dyDescent="0.25">
      <c r="A3873" s="125" t="str">
        <f t="shared" si="572"/>
        <v/>
      </c>
      <c r="B3873" s="123" t="str">
        <f t="shared" si="573"/>
        <v/>
      </c>
      <c r="C3873" s="125" t="str">
        <f t="shared" si="574"/>
        <v/>
      </c>
      <c r="D3873" s="42"/>
      <c r="E3873" s="23" t="str">
        <f>IF(D3873="","",VLOOKUP(D3873,MASTERLIST!$A:$E,3,FALSE))</f>
        <v/>
      </c>
      <c r="F3873" s="23" t="str">
        <f>IF(D3873="","",VLOOKUP(D3873,MASTERLIST!$A:$E,4,FALSE))</f>
        <v/>
      </c>
      <c r="G3873" s="23" t="str">
        <f>IF(D3873="","",VLOOKUP(D3873,MASTERLIST!$A:$E,5,FALSE))</f>
        <v/>
      </c>
      <c r="H3873" s="23" t="str">
        <f>IF(D3873="","",VLOOKUP(D3873,MASTERLIST!$A:$E,2,FALSE))</f>
        <v/>
      </c>
      <c r="I3873" s="42"/>
      <c r="J3873" s="42"/>
      <c r="K3873" s="42"/>
      <c r="L3873" s="41" t="str">
        <f t="shared" si="578"/>
        <v/>
      </c>
      <c r="M3873" s="41" t="str">
        <f t="shared" si="579"/>
        <v/>
      </c>
      <c r="N3873" s="22" t="str">
        <f t="shared" si="576"/>
        <v xml:space="preserve"> </v>
      </c>
      <c r="O3873" s="22" t="str">
        <f t="shared" si="577"/>
        <v/>
      </c>
      <c r="Q3873" s="22" t="str">
        <f t="shared" si="575"/>
        <v>D2</v>
      </c>
    </row>
    <row r="3874" spans="1:17" x14ac:dyDescent="0.25">
      <c r="A3874" s="125" t="str">
        <f t="shared" si="572"/>
        <v/>
      </c>
      <c r="B3874" s="123" t="str">
        <f t="shared" si="573"/>
        <v/>
      </c>
      <c r="C3874" s="125" t="str">
        <f t="shared" si="574"/>
        <v/>
      </c>
      <c r="D3874" s="42"/>
      <c r="E3874" s="23" t="str">
        <f>IF(D3874="","",VLOOKUP(D3874,MASTERLIST!$A:$E,3,FALSE))</f>
        <v/>
      </c>
      <c r="F3874" s="23" t="str">
        <f>IF(D3874="","",VLOOKUP(D3874,MASTERLIST!$A:$E,4,FALSE))</f>
        <v/>
      </c>
      <c r="G3874" s="23" t="str">
        <f>IF(D3874="","",VLOOKUP(D3874,MASTERLIST!$A:$E,5,FALSE))</f>
        <v/>
      </c>
      <c r="H3874" s="23" t="str">
        <f>IF(D3874="","",VLOOKUP(D3874,MASTERLIST!$A:$E,2,FALSE))</f>
        <v/>
      </c>
      <c r="I3874" s="42"/>
      <c r="J3874" s="42"/>
      <c r="K3874" s="42"/>
      <c r="L3874" s="41" t="str">
        <f t="shared" si="578"/>
        <v/>
      </c>
      <c r="M3874" s="41" t="str">
        <f t="shared" si="579"/>
        <v/>
      </c>
      <c r="N3874" s="22" t="str">
        <f t="shared" si="576"/>
        <v xml:space="preserve"> </v>
      </c>
      <c r="O3874" s="22" t="str">
        <f t="shared" si="577"/>
        <v/>
      </c>
      <c r="Q3874" s="22" t="str">
        <f t="shared" si="575"/>
        <v>D2</v>
      </c>
    </row>
    <row r="3875" spans="1:17" x14ac:dyDescent="0.25">
      <c r="A3875" s="125" t="str">
        <f t="shared" si="572"/>
        <v/>
      </c>
      <c r="B3875" s="123" t="str">
        <f t="shared" si="573"/>
        <v/>
      </c>
      <c r="C3875" s="125" t="str">
        <f t="shared" si="574"/>
        <v/>
      </c>
      <c r="D3875" s="42"/>
      <c r="E3875" s="23" t="str">
        <f>IF(D3875="","",VLOOKUP(D3875,MASTERLIST!$A:$E,3,FALSE))</f>
        <v/>
      </c>
      <c r="F3875" s="23" t="str">
        <f>IF(D3875="","",VLOOKUP(D3875,MASTERLIST!$A:$E,4,FALSE))</f>
        <v/>
      </c>
      <c r="G3875" s="23" t="str">
        <f>IF(D3875="","",VLOOKUP(D3875,MASTERLIST!$A:$E,5,FALSE))</f>
        <v/>
      </c>
      <c r="H3875" s="23" t="str">
        <f>IF(D3875="","",VLOOKUP(D3875,MASTERLIST!$A:$E,2,FALSE))</f>
        <v/>
      </c>
      <c r="I3875" s="42"/>
      <c r="J3875" s="42"/>
      <c r="K3875" s="42"/>
      <c r="L3875" s="41" t="str">
        <f t="shared" si="578"/>
        <v/>
      </c>
      <c r="M3875" s="41" t="str">
        <f t="shared" si="579"/>
        <v/>
      </c>
      <c r="N3875" s="22" t="str">
        <f t="shared" si="576"/>
        <v xml:space="preserve"> </v>
      </c>
      <c r="O3875" s="22" t="str">
        <f t="shared" si="577"/>
        <v/>
      </c>
      <c r="Q3875" s="22" t="str">
        <f t="shared" si="575"/>
        <v>D2</v>
      </c>
    </row>
    <row r="3876" spans="1:17" x14ac:dyDescent="0.25">
      <c r="A3876" s="125" t="str">
        <f t="shared" ref="A3876:A3939" si="580">IF(D3876="","",A3875)</f>
        <v/>
      </c>
      <c r="B3876" s="123" t="str">
        <f t="shared" ref="B3876:B3939" si="581">IF(D3876="","",B3875)</f>
        <v/>
      </c>
      <c r="C3876" s="125" t="str">
        <f t="shared" ref="C3876:C3939" si="582">IF(D3876="","",C3875)</f>
        <v/>
      </c>
      <c r="D3876" s="42"/>
      <c r="E3876" s="23" t="str">
        <f>IF(D3876="","",VLOOKUP(D3876,MASTERLIST!$A:$E,3,FALSE))</f>
        <v/>
      </c>
      <c r="F3876" s="23" t="str">
        <f>IF(D3876="","",VLOOKUP(D3876,MASTERLIST!$A:$E,4,FALSE))</f>
        <v/>
      </c>
      <c r="G3876" s="23" t="str">
        <f>IF(D3876="","",VLOOKUP(D3876,MASTERLIST!$A:$E,5,FALSE))</f>
        <v/>
      </c>
      <c r="H3876" s="23" t="str">
        <f>IF(D3876="","",VLOOKUP(D3876,MASTERLIST!$A:$E,2,FALSE))</f>
        <v/>
      </c>
      <c r="I3876" s="42"/>
      <c r="J3876" s="42"/>
      <c r="K3876" s="42"/>
      <c r="L3876" s="41" t="str">
        <f t="shared" si="578"/>
        <v/>
      </c>
      <c r="M3876" s="41" t="str">
        <f t="shared" si="579"/>
        <v/>
      </c>
      <c r="N3876" s="22" t="str">
        <f t="shared" si="576"/>
        <v xml:space="preserve"> </v>
      </c>
      <c r="O3876" s="22" t="str">
        <f t="shared" si="577"/>
        <v/>
      </c>
      <c r="Q3876" s="22" t="str">
        <f t="shared" si="575"/>
        <v>D2</v>
      </c>
    </row>
    <row r="3877" spans="1:17" x14ac:dyDescent="0.25">
      <c r="A3877" s="125" t="str">
        <f t="shared" si="580"/>
        <v/>
      </c>
      <c r="B3877" s="123" t="str">
        <f t="shared" si="581"/>
        <v/>
      </c>
      <c r="C3877" s="125" t="str">
        <f t="shared" si="582"/>
        <v/>
      </c>
      <c r="D3877" s="42"/>
      <c r="E3877" s="23" t="str">
        <f>IF(D3877="","",VLOOKUP(D3877,MASTERLIST!$A:$E,3,FALSE))</f>
        <v/>
      </c>
      <c r="F3877" s="23" t="str">
        <f>IF(D3877="","",VLOOKUP(D3877,MASTERLIST!$A:$E,4,FALSE))</f>
        <v/>
      </c>
      <c r="G3877" s="23" t="str">
        <f>IF(D3877="","",VLOOKUP(D3877,MASTERLIST!$A:$E,5,FALSE))</f>
        <v/>
      </c>
      <c r="H3877" s="23" t="str">
        <f>IF(D3877="","",VLOOKUP(D3877,MASTERLIST!$A:$E,2,FALSE))</f>
        <v/>
      </c>
      <c r="I3877" s="42"/>
      <c r="J3877" s="42"/>
      <c r="K3877" s="42"/>
      <c r="L3877" s="41" t="str">
        <f t="shared" si="578"/>
        <v/>
      </c>
      <c r="M3877" s="41" t="str">
        <f t="shared" si="579"/>
        <v/>
      </c>
      <c r="N3877" s="22" t="str">
        <f t="shared" si="576"/>
        <v xml:space="preserve"> </v>
      </c>
      <c r="O3877" s="22" t="str">
        <f t="shared" si="577"/>
        <v/>
      </c>
      <c r="Q3877" s="22" t="str">
        <f t="shared" si="575"/>
        <v>D2</v>
      </c>
    </row>
    <row r="3878" spans="1:17" x14ac:dyDescent="0.25">
      <c r="A3878" s="125" t="str">
        <f t="shared" si="580"/>
        <v/>
      </c>
      <c r="B3878" s="123" t="str">
        <f t="shared" si="581"/>
        <v/>
      </c>
      <c r="C3878" s="125" t="str">
        <f t="shared" si="582"/>
        <v/>
      </c>
      <c r="D3878" s="42"/>
      <c r="E3878" s="23" t="str">
        <f>IF(D3878="","",VLOOKUP(D3878,MASTERLIST!$A:$E,3,FALSE))</f>
        <v/>
      </c>
      <c r="F3878" s="23" t="str">
        <f>IF(D3878="","",VLOOKUP(D3878,MASTERLIST!$A:$E,4,FALSE))</f>
        <v/>
      </c>
      <c r="G3878" s="23" t="str">
        <f>IF(D3878="","",VLOOKUP(D3878,MASTERLIST!$A:$E,5,FALSE))</f>
        <v/>
      </c>
      <c r="H3878" s="23" t="str">
        <f>IF(D3878="","",VLOOKUP(D3878,MASTERLIST!$A:$E,2,FALSE))</f>
        <v/>
      </c>
      <c r="I3878" s="42"/>
      <c r="J3878" s="42"/>
      <c r="K3878" s="42"/>
      <c r="L3878" s="41" t="str">
        <f t="shared" si="578"/>
        <v/>
      </c>
      <c r="M3878" s="41" t="str">
        <f t="shared" si="579"/>
        <v/>
      </c>
      <c r="N3878" s="22" t="str">
        <f t="shared" si="576"/>
        <v xml:space="preserve"> </v>
      </c>
      <c r="O3878" s="22" t="str">
        <f t="shared" si="577"/>
        <v/>
      </c>
      <c r="Q3878" s="22" t="str">
        <f t="shared" si="575"/>
        <v>D2</v>
      </c>
    </row>
    <row r="3879" spans="1:17" x14ac:dyDescent="0.25">
      <c r="A3879" s="125" t="str">
        <f t="shared" si="580"/>
        <v/>
      </c>
      <c r="B3879" s="123" t="str">
        <f t="shared" si="581"/>
        <v/>
      </c>
      <c r="C3879" s="125" t="str">
        <f t="shared" si="582"/>
        <v/>
      </c>
      <c r="D3879" s="42"/>
      <c r="E3879" s="23" t="str">
        <f>IF(D3879="","",VLOOKUP(D3879,MASTERLIST!$A:$E,3,FALSE))</f>
        <v/>
      </c>
      <c r="F3879" s="23" t="str">
        <f>IF(D3879="","",VLOOKUP(D3879,MASTERLIST!$A:$E,4,FALSE))</f>
        <v/>
      </c>
      <c r="G3879" s="23" t="str">
        <f>IF(D3879="","",VLOOKUP(D3879,MASTERLIST!$A:$E,5,FALSE))</f>
        <v/>
      </c>
      <c r="H3879" s="23" t="str">
        <f>IF(D3879="","",VLOOKUP(D3879,MASTERLIST!$A:$E,2,FALSE))</f>
        <v/>
      </c>
      <c r="I3879" s="42"/>
      <c r="J3879" s="42"/>
      <c r="K3879" s="42"/>
      <c r="L3879" s="41" t="str">
        <f t="shared" si="578"/>
        <v/>
      </c>
      <c r="M3879" s="41" t="str">
        <f t="shared" si="579"/>
        <v/>
      </c>
      <c r="N3879" s="22" t="str">
        <f t="shared" si="576"/>
        <v xml:space="preserve"> </v>
      </c>
      <c r="O3879" s="22" t="str">
        <f t="shared" si="577"/>
        <v/>
      </c>
      <c r="Q3879" s="22" t="str">
        <f t="shared" si="575"/>
        <v>D2</v>
      </c>
    </row>
    <row r="3880" spans="1:17" x14ac:dyDescent="0.25">
      <c r="A3880" s="125" t="str">
        <f t="shared" si="580"/>
        <v/>
      </c>
      <c r="B3880" s="123" t="str">
        <f t="shared" si="581"/>
        <v/>
      </c>
      <c r="C3880" s="125" t="str">
        <f t="shared" si="582"/>
        <v/>
      </c>
      <c r="D3880" s="42"/>
      <c r="E3880" s="23" t="str">
        <f>IF(D3880="","",VLOOKUP(D3880,MASTERLIST!$A:$E,3,FALSE))</f>
        <v/>
      </c>
      <c r="F3880" s="23" t="str">
        <f>IF(D3880="","",VLOOKUP(D3880,MASTERLIST!$A:$E,4,FALSE))</f>
        <v/>
      </c>
      <c r="G3880" s="23" t="str">
        <f>IF(D3880="","",VLOOKUP(D3880,MASTERLIST!$A:$E,5,FALSE))</f>
        <v/>
      </c>
      <c r="H3880" s="23" t="str">
        <f>IF(D3880="","",VLOOKUP(D3880,MASTERLIST!$A:$E,2,FALSE))</f>
        <v/>
      </c>
      <c r="I3880" s="42"/>
      <c r="J3880" s="42"/>
      <c r="K3880" s="42"/>
      <c r="L3880" s="41" t="str">
        <f t="shared" si="578"/>
        <v/>
      </c>
      <c r="M3880" s="41" t="str">
        <f t="shared" si="579"/>
        <v/>
      </c>
      <c r="N3880" s="22" t="str">
        <f t="shared" si="576"/>
        <v xml:space="preserve"> </v>
      </c>
      <c r="O3880" s="22" t="str">
        <f t="shared" si="577"/>
        <v/>
      </c>
      <c r="Q3880" s="22" t="str">
        <f t="shared" si="575"/>
        <v>D2</v>
      </c>
    </row>
    <row r="3881" spans="1:17" x14ac:dyDescent="0.25">
      <c r="A3881" s="125" t="str">
        <f t="shared" si="580"/>
        <v/>
      </c>
      <c r="B3881" s="123" t="str">
        <f t="shared" si="581"/>
        <v/>
      </c>
      <c r="C3881" s="125" t="str">
        <f t="shared" si="582"/>
        <v/>
      </c>
      <c r="D3881" s="42"/>
      <c r="E3881" s="23" t="str">
        <f>IF(D3881="","",VLOOKUP(D3881,MASTERLIST!$A:$E,3,FALSE))</f>
        <v/>
      </c>
      <c r="F3881" s="23" t="str">
        <f>IF(D3881="","",VLOOKUP(D3881,MASTERLIST!$A:$E,4,FALSE))</f>
        <v/>
      </c>
      <c r="G3881" s="23" t="str">
        <f>IF(D3881="","",VLOOKUP(D3881,MASTERLIST!$A:$E,5,FALSE))</f>
        <v/>
      </c>
      <c r="H3881" s="23" t="str">
        <f>IF(D3881="","",VLOOKUP(D3881,MASTERLIST!$A:$E,2,FALSE))</f>
        <v/>
      </c>
      <c r="I3881" s="42"/>
      <c r="J3881" s="42"/>
      <c r="K3881" s="42"/>
      <c r="L3881" s="41" t="str">
        <f t="shared" si="578"/>
        <v/>
      </c>
      <c r="M3881" s="41" t="str">
        <f t="shared" si="579"/>
        <v/>
      </c>
      <c r="N3881" s="22" t="str">
        <f t="shared" si="576"/>
        <v xml:space="preserve"> </v>
      </c>
      <c r="O3881" s="22" t="str">
        <f t="shared" si="577"/>
        <v/>
      </c>
      <c r="Q3881" s="22" t="str">
        <f t="shared" si="575"/>
        <v>D2</v>
      </c>
    </row>
    <row r="3882" spans="1:17" x14ac:dyDescent="0.25">
      <c r="A3882" s="125" t="str">
        <f t="shared" si="580"/>
        <v/>
      </c>
      <c r="B3882" s="123" t="str">
        <f t="shared" si="581"/>
        <v/>
      </c>
      <c r="C3882" s="125" t="str">
        <f t="shared" si="582"/>
        <v/>
      </c>
      <c r="D3882" s="42"/>
      <c r="E3882" s="23" t="str">
        <f>IF(D3882="","",VLOOKUP(D3882,MASTERLIST!$A:$E,3,FALSE))</f>
        <v/>
      </c>
      <c r="F3882" s="23" t="str">
        <f>IF(D3882="","",VLOOKUP(D3882,MASTERLIST!$A:$E,4,FALSE))</f>
        <v/>
      </c>
      <c r="G3882" s="23" t="str">
        <f>IF(D3882="","",VLOOKUP(D3882,MASTERLIST!$A:$E,5,FALSE))</f>
        <v/>
      </c>
      <c r="H3882" s="23" t="str">
        <f>IF(D3882="","",VLOOKUP(D3882,MASTERLIST!$A:$E,2,FALSE))</f>
        <v/>
      </c>
      <c r="I3882" s="42"/>
      <c r="J3882" s="42"/>
      <c r="K3882" s="42"/>
      <c r="L3882" s="41" t="str">
        <f t="shared" si="578"/>
        <v/>
      </c>
      <c r="M3882" s="41" t="str">
        <f t="shared" si="579"/>
        <v/>
      </c>
      <c r="N3882" s="22" t="str">
        <f t="shared" si="576"/>
        <v xml:space="preserve"> </v>
      </c>
      <c r="O3882" s="22" t="str">
        <f t="shared" si="577"/>
        <v/>
      </c>
      <c r="Q3882" s="22" t="str">
        <f t="shared" si="575"/>
        <v>D2</v>
      </c>
    </row>
    <row r="3883" spans="1:17" x14ac:dyDescent="0.25">
      <c r="A3883" s="125" t="str">
        <f t="shared" si="580"/>
        <v/>
      </c>
      <c r="B3883" s="123" t="str">
        <f t="shared" si="581"/>
        <v/>
      </c>
      <c r="C3883" s="125" t="str">
        <f t="shared" si="582"/>
        <v/>
      </c>
      <c r="D3883" s="42"/>
      <c r="E3883" s="23" t="str">
        <f>IF(D3883="","",VLOOKUP(D3883,MASTERLIST!$A:$E,3,FALSE))</f>
        <v/>
      </c>
      <c r="F3883" s="23" t="str">
        <f>IF(D3883="","",VLOOKUP(D3883,MASTERLIST!$A:$E,4,FALSE))</f>
        <v/>
      </c>
      <c r="G3883" s="23" t="str">
        <f>IF(D3883="","",VLOOKUP(D3883,MASTERLIST!$A:$E,5,FALSE))</f>
        <v/>
      </c>
      <c r="H3883" s="23" t="str">
        <f>IF(D3883="","",VLOOKUP(D3883,MASTERLIST!$A:$E,2,FALSE))</f>
        <v/>
      </c>
      <c r="I3883" s="42"/>
      <c r="J3883" s="42"/>
      <c r="K3883" s="42"/>
      <c r="L3883" s="41" t="str">
        <f t="shared" si="578"/>
        <v/>
      </c>
      <c r="M3883" s="41" t="str">
        <f t="shared" si="579"/>
        <v/>
      </c>
      <c r="N3883" s="22" t="str">
        <f t="shared" si="576"/>
        <v xml:space="preserve"> </v>
      </c>
      <c r="O3883" s="22" t="str">
        <f t="shared" si="577"/>
        <v/>
      </c>
      <c r="Q3883" s="22" t="str">
        <f t="shared" si="575"/>
        <v>D2</v>
      </c>
    </row>
    <row r="3884" spans="1:17" x14ac:dyDescent="0.25">
      <c r="A3884" s="125" t="str">
        <f t="shared" si="580"/>
        <v/>
      </c>
      <c r="B3884" s="123" t="str">
        <f t="shared" si="581"/>
        <v/>
      </c>
      <c r="C3884" s="125" t="str">
        <f t="shared" si="582"/>
        <v/>
      </c>
      <c r="D3884" s="42"/>
      <c r="E3884" s="23" t="str">
        <f>IF(D3884="","",VLOOKUP(D3884,MASTERLIST!$A:$E,3,FALSE))</f>
        <v/>
      </c>
      <c r="F3884" s="23" t="str">
        <f>IF(D3884="","",VLOOKUP(D3884,MASTERLIST!$A:$E,4,FALSE))</f>
        <v/>
      </c>
      <c r="G3884" s="23" t="str">
        <f>IF(D3884="","",VLOOKUP(D3884,MASTERLIST!$A:$E,5,FALSE))</f>
        <v/>
      </c>
      <c r="H3884" s="23" t="str">
        <f>IF(D3884="","",VLOOKUP(D3884,MASTERLIST!$A:$E,2,FALSE))</f>
        <v/>
      </c>
      <c r="I3884" s="42"/>
      <c r="J3884" s="42"/>
      <c r="K3884" s="42"/>
      <c r="L3884" s="41" t="str">
        <f t="shared" si="578"/>
        <v/>
      </c>
      <c r="M3884" s="41" t="str">
        <f t="shared" si="579"/>
        <v/>
      </c>
      <c r="N3884" s="22" t="str">
        <f t="shared" si="576"/>
        <v xml:space="preserve"> </v>
      </c>
      <c r="O3884" s="22" t="str">
        <f t="shared" si="577"/>
        <v/>
      </c>
      <c r="Q3884" s="22" t="str">
        <f t="shared" si="575"/>
        <v>D2</v>
      </c>
    </row>
    <row r="3885" spans="1:17" x14ac:dyDescent="0.25">
      <c r="A3885" s="125" t="str">
        <f t="shared" si="580"/>
        <v/>
      </c>
      <c r="B3885" s="123" t="str">
        <f t="shared" si="581"/>
        <v/>
      </c>
      <c r="C3885" s="125" t="str">
        <f t="shared" si="582"/>
        <v/>
      </c>
      <c r="D3885" s="42"/>
      <c r="E3885" s="23" t="str">
        <f>IF(D3885="","",VLOOKUP(D3885,MASTERLIST!$A:$E,3,FALSE))</f>
        <v/>
      </c>
      <c r="F3885" s="23" t="str">
        <f>IF(D3885="","",VLOOKUP(D3885,MASTERLIST!$A:$E,4,FALSE))</f>
        <v/>
      </c>
      <c r="G3885" s="23" t="str">
        <f>IF(D3885="","",VLOOKUP(D3885,MASTERLIST!$A:$E,5,FALSE))</f>
        <v/>
      </c>
      <c r="H3885" s="23" t="str">
        <f>IF(D3885="","",VLOOKUP(D3885,MASTERLIST!$A:$E,2,FALSE))</f>
        <v/>
      </c>
      <c r="I3885" s="42"/>
      <c r="J3885" s="42"/>
      <c r="K3885" s="42"/>
      <c r="L3885" s="41" t="str">
        <f t="shared" si="578"/>
        <v/>
      </c>
      <c r="M3885" s="41" t="str">
        <f t="shared" si="579"/>
        <v/>
      </c>
      <c r="N3885" s="22" t="str">
        <f t="shared" si="576"/>
        <v xml:space="preserve"> </v>
      </c>
      <c r="O3885" s="22" t="str">
        <f t="shared" si="577"/>
        <v/>
      </c>
      <c r="Q3885" s="22" t="str">
        <f t="shared" si="575"/>
        <v>D2</v>
      </c>
    </row>
    <row r="3886" spans="1:17" x14ac:dyDescent="0.25">
      <c r="A3886" s="125" t="str">
        <f t="shared" si="580"/>
        <v/>
      </c>
      <c r="B3886" s="123" t="str">
        <f t="shared" si="581"/>
        <v/>
      </c>
      <c r="C3886" s="125" t="str">
        <f t="shared" si="582"/>
        <v/>
      </c>
      <c r="D3886" s="42"/>
      <c r="E3886" s="23" t="str">
        <f>IF(D3886="","",VLOOKUP(D3886,MASTERLIST!$A:$E,3,FALSE))</f>
        <v/>
      </c>
      <c r="F3886" s="23" t="str">
        <f>IF(D3886="","",VLOOKUP(D3886,MASTERLIST!$A:$E,4,FALSE))</f>
        <v/>
      </c>
      <c r="G3886" s="23" t="str">
        <f>IF(D3886="","",VLOOKUP(D3886,MASTERLIST!$A:$E,5,FALSE))</f>
        <v/>
      </c>
      <c r="H3886" s="23" t="str">
        <f>IF(D3886="","",VLOOKUP(D3886,MASTERLIST!$A:$E,2,FALSE))</f>
        <v/>
      </c>
      <c r="I3886" s="42"/>
      <c r="J3886" s="42"/>
      <c r="K3886" s="42"/>
      <c r="L3886" s="41" t="str">
        <f t="shared" si="578"/>
        <v/>
      </c>
      <c r="M3886" s="41" t="str">
        <f t="shared" si="579"/>
        <v/>
      </c>
      <c r="N3886" s="22" t="str">
        <f t="shared" si="576"/>
        <v xml:space="preserve"> </v>
      </c>
      <c r="O3886" s="22" t="str">
        <f t="shared" si="577"/>
        <v/>
      </c>
      <c r="Q3886" s="22" t="str">
        <f t="shared" si="575"/>
        <v>D2</v>
      </c>
    </row>
    <row r="3887" spans="1:17" x14ac:dyDescent="0.25">
      <c r="A3887" s="125" t="str">
        <f t="shared" si="580"/>
        <v/>
      </c>
      <c r="B3887" s="123" t="str">
        <f t="shared" si="581"/>
        <v/>
      </c>
      <c r="C3887" s="125" t="str">
        <f t="shared" si="582"/>
        <v/>
      </c>
      <c r="D3887" s="42"/>
      <c r="E3887" s="23" t="str">
        <f>IF(D3887="","",VLOOKUP(D3887,MASTERLIST!$A:$E,3,FALSE))</f>
        <v/>
      </c>
      <c r="F3887" s="23" t="str">
        <f>IF(D3887="","",VLOOKUP(D3887,MASTERLIST!$A:$E,4,FALSE))</f>
        <v/>
      </c>
      <c r="G3887" s="23" t="str">
        <f>IF(D3887="","",VLOOKUP(D3887,MASTERLIST!$A:$E,5,FALSE))</f>
        <v/>
      </c>
      <c r="H3887" s="23" t="str">
        <f>IF(D3887="","",VLOOKUP(D3887,MASTERLIST!$A:$E,2,FALSE))</f>
        <v/>
      </c>
      <c r="I3887" s="42"/>
      <c r="J3887" s="42"/>
      <c r="K3887" s="42"/>
      <c r="L3887" s="41" t="str">
        <f t="shared" si="578"/>
        <v/>
      </c>
      <c r="M3887" s="41" t="str">
        <f t="shared" si="579"/>
        <v/>
      </c>
      <c r="N3887" s="22" t="str">
        <f t="shared" si="576"/>
        <v xml:space="preserve"> </v>
      </c>
      <c r="O3887" s="22" t="str">
        <f t="shared" si="577"/>
        <v/>
      </c>
      <c r="Q3887" s="22" t="str">
        <f t="shared" si="575"/>
        <v>D2</v>
      </c>
    </row>
    <row r="3888" spans="1:17" x14ac:dyDescent="0.25">
      <c r="A3888" s="125" t="str">
        <f t="shared" si="580"/>
        <v/>
      </c>
      <c r="B3888" s="123" t="str">
        <f t="shared" si="581"/>
        <v/>
      </c>
      <c r="C3888" s="125" t="str">
        <f t="shared" si="582"/>
        <v/>
      </c>
      <c r="D3888" s="42"/>
      <c r="E3888" s="23" t="str">
        <f>IF(D3888="","",VLOOKUP(D3888,MASTERLIST!$A:$E,3,FALSE))</f>
        <v/>
      </c>
      <c r="F3888" s="23" t="str">
        <f>IF(D3888="","",VLOOKUP(D3888,MASTERLIST!$A:$E,4,FALSE))</f>
        <v/>
      </c>
      <c r="G3888" s="23" t="str">
        <f>IF(D3888="","",VLOOKUP(D3888,MASTERLIST!$A:$E,5,FALSE))</f>
        <v/>
      </c>
      <c r="H3888" s="23" t="str">
        <f>IF(D3888="","",VLOOKUP(D3888,MASTERLIST!$A:$E,2,FALSE))</f>
        <v/>
      </c>
      <c r="I3888" s="42"/>
      <c r="J3888" s="42"/>
      <c r="K3888" s="42"/>
      <c r="L3888" s="41" t="str">
        <f t="shared" si="578"/>
        <v/>
      </c>
      <c r="M3888" s="41" t="str">
        <f t="shared" si="579"/>
        <v/>
      </c>
      <c r="N3888" s="22" t="str">
        <f t="shared" si="576"/>
        <v xml:space="preserve"> </v>
      </c>
      <c r="O3888" s="22" t="str">
        <f t="shared" si="577"/>
        <v/>
      </c>
      <c r="Q3888" s="22" t="str">
        <f t="shared" si="575"/>
        <v>D2</v>
      </c>
    </row>
    <row r="3889" spans="1:17" x14ac:dyDescent="0.25">
      <c r="A3889" s="125" t="str">
        <f t="shared" si="580"/>
        <v/>
      </c>
      <c r="B3889" s="123" t="str">
        <f t="shared" si="581"/>
        <v/>
      </c>
      <c r="C3889" s="125" t="str">
        <f t="shared" si="582"/>
        <v/>
      </c>
      <c r="D3889" s="42"/>
      <c r="E3889" s="23" t="str">
        <f>IF(D3889="","",VLOOKUP(D3889,MASTERLIST!$A:$E,3,FALSE))</f>
        <v/>
      </c>
      <c r="F3889" s="23" t="str">
        <f>IF(D3889="","",VLOOKUP(D3889,MASTERLIST!$A:$E,4,FALSE))</f>
        <v/>
      </c>
      <c r="G3889" s="23" t="str">
        <f>IF(D3889="","",VLOOKUP(D3889,MASTERLIST!$A:$E,5,FALSE))</f>
        <v/>
      </c>
      <c r="H3889" s="23" t="str">
        <f>IF(D3889="","",VLOOKUP(D3889,MASTERLIST!$A:$E,2,FALSE))</f>
        <v/>
      </c>
      <c r="I3889" s="42"/>
      <c r="J3889" s="42"/>
      <c r="K3889" s="42"/>
      <c r="L3889" s="41" t="str">
        <f t="shared" si="578"/>
        <v/>
      </c>
      <c r="M3889" s="41" t="str">
        <f t="shared" si="579"/>
        <v/>
      </c>
      <c r="N3889" s="22" t="str">
        <f t="shared" si="576"/>
        <v xml:space="preserve"> </v>
      </c>
      <c r="O3889" s="22" t="str">
        <f t="shared" si="577"/>
        <v/>
      </c>
      <c r="Q3889" s="22" t="str">
        <f t="shared" si="575"/>
        <v>D2</v>
      </c>
    </row>
    <row r="3890" spans="1:17" x14ac:dyDescent="0.25">
      <c r="A3890" s="125" t="str">
        <f t="shared" si="580"/>
        <v/>
      </c>
      <c r="B3890" s="123" t="str">
        <f t="shared" si="581"/>
        <v/>
      </c>
      <c r="C3890" s="125" t="str">
        <f t="shared" si="582"/>
        <v/>
      </c>
      <c r="D3890" s="42"/>
      <c r="E3890" s="23" t="str">
        <f>IF(D3890="","",VLOOKUP(D3890,MASTERLIST!$A:$E,3,FALSE))</f>
        <v/>
      </c>
      <c r="F3890" s="23" t="str">
        <f>IF(D3890="","",VLOOKUP(D3890,MASTERLIST!$A:$E,4,FALSE))</f>
        <v/>
      </c>
      <c r="G3890" s="23" t="str">
        <f>IF(D3890="","",VLOOKUP(D3890,MASTERLIST!$A:$E,5,FALSE))</f>
        <v/>
      </c>
      <c r="H3890" s="23" t="str">
        <f>IF(D3890="","",VLOOKUP(D3890,MASTERLIST!$A:$E,2,FALSE))</f>
        <v/>
      </c>
      <c r="I3890" s="42"/>
      <c r="J3890" s="42"/>
      <c r="K3890" s="42"/>
      <c r="L3890" s="41" t="str">
        <f t="shared" si="578"/>
        <v/>
      </c>
      <c r="M3890" s="41" t="str">
        <f t="shared" si="579"/>
        <v/>
      </c>
      <c r="N3890" s="22" t="str">
        <f t="shared" si="576"/>
        <v xml:space="preserve"> </v>
      </c>
      <c r="O3890" s="22" t="str">
        <f t="shared" si="577"/>
        <v/>
      </c>
      <c r="Q3890" s="22" t="str">
        <f t="shared" si="575"/>
        <v>D2</v>
      </c>
    </row>
    <row r="3891" spans="1:17" x14ac:dyDescent="0.25">
      <c r="A3891" s="125" t="str">
        <f t="shared" si="580"/>
        <v/>
      </c>
      <c r="B3891" s="123" t="str">
        <f t="shared" si="581"/>
        <v/>
      </c>
      <c r="C3891" s="125" t="str">
        <f t="shared" si="582"/>
        <v/>
      </c>
      <c r="D3891" s="42"/>
      <c r="E3891" s="23" t="str">
        <f>IF(D3891="","",VLOOKUP(D3891,MASTERLIST!$A:$E,3,FALSE))</f>
        <v/>
      </c>
      <c r="F3891" s="23" t="str">
        <f>IF(D3891="","",VLOOKUP(D3891,MASTERLIST!$A:$E,4,FALSE))</f>
        <v/>
      </c>
      <c r="G3891" s="23" t="str">
        <f>IF(D3891="","",VLOOKUP(D3891,MASTERLIST!$A:$E,5,FALSE))</f>
        <v/>
      </c>
      <c r="H3891" s="23" t="str">
        <f>IF(D3891="","",VLOOKUP(D3891,MASTERLIST!$A:$E,2,FALSE))</f>
        <v/>
      </c>
      <c r="I3891" s="42"/>
      <c r="J3891" s="42"/>
      <c r="K3891" s="42"/>
      <c r="L3891" s="41" t="str">
        <f t="shared" si="578"/>
        <v/>
      </c>
      <c r="M3891" s="41" t="str">
        <f t="shared" si="579"/>
        <v/>
      </c>
      <c r="N3891" s="22" t="str">
        <f t="shared" si="576"/>
        <v xml:space="preserve"> </v>
      </c>
      <c r="O3891" s="22" t="str">
        <f t="shared" si="577"/>
        <v/>
      </c>
      <c r="Q3891" s="22" t="str">
        <f t="shared" si="575"/>
        <v>D2</v>
      </c>
    </row>
    <row r="3892" spans="1:17" x14ac:dyDescent="0.25">
      <c r="A3892" s="125" t="str">
        <f t="shared" si="580"/>
        <v/>
      </c>
      <c r="B3892" s="123" t="str">
        <f t="shared" si="581"/>
        <v/>
      </c>
      <c r="C3892" s="125" t="str">
        <f t="shared" si="582"/>
        <v/>
      </c>
      <c r="D3892" s="42"/>
      <c r="E3892" s="23" t="str">
        <f>IF(D3892="","",VLOOKUP(D3892,MASTERLIST!$A:$E,3,FALSE))</f>
        <v/>
      </c>
      <c r="F3892" s="23" t="str">
        <f>IF(D3892="","",VLOOKUP(D3892,MASTERLIST!$A:$E,4,FALSE))</f>
        <v/>
      </c>
      <c r="G3892" s="23" t="str">
        <f>IF(D3892="","",VLOOKUP(D3892,MASTERLIST!$A:$E,5,FALSE))</f>
        <v/>
      </c>
      <c r="H3892" s="23" t="str">
        <f>IF(D3892="","",VLOOKUP(D3892,MASTERLIST!$A:$E,2,FALSE))</f>
        <v/>
      </c>
      <c r="I3892" s="42"/>
      <c r="J3892" s="42"/>
      <c r="K3892" s="42"/>
      <c r="L3892" s="41" t="str">
        <f t="shared" si="578"/>
        <v/>
      </c>
      <c r="M3892" s="41" t="str">
        <f t="shared" si="579"/>
        <v/>
      </c>
      <c r="N3892" s="22" t="str">
        <f t="shared" si="576"/>
        <v xml:space="preserve"> </v>
      </c>
      <c r="O3892" s="22" t="str">
        <f t="shared" si="577"/>
        <v/>
      </c>
      <c r="Q3892" s="22" t="str">
        <f t="shared" si="575"/>
        <v>D2</v>
      </c>
    </row>
    <row r="3893" spans="1:17" x14ac:dyDescent="0.25">
      <c r="A3893" s="125" t="str">
        <f t="shared" si="580"/>
        <v/>
      </c>
      <c r="B3893" s="123" t="str">
        <f t="shared" si="581"/>
        <v/>
      </c>
      <c r="C3893" s="125" t="str">
        <f t="shared" si="582"/>
        <v/>
      </c>
      <c r="D3893" s="42"/>
      <c r="E3893" s="23" t="str">
        <f>IF(D3893="","",VLOOKUP(D3893,MASTERLIST!$A:$E,3,FALSE))</f>
        <v/>
      </c>
      <c r="F3893" s="23" t="str">
        <f>IF(D3893="","",VLOOKUP(D3893,MASTERLIST!$A:$E,4,FALSE))</f>
        <v/>
      </c>
      <c r="G3893" s="23" t="str">
        <f>IF(D3893="","",VLOOKUP(D3893,MASTERLIST!$A:$E,5,FALSE))</f>
        <v/>
      </c>
      <c r="H3893" s="23" t="str">
        <f>IF(D3893="","",VLOOKUP(D3893,MASTERLIST!$A:$E,2,FALSE))</f>
        <v/>
      </c>
      <c r="I3893" s="42"/>
      <c r="J3893" s="42"/>
      <c r="K3893" s="42"/>
      <c r="L3893" s="41" t="str">
        <f t="shared" si="578"/>
        <v/>
      </c>
      <c r="M3893" s="41" t="str">
        <f t="shared" si="579"/>
        <v/>
      </c>
      <c r="N3893" s="22" t="str">
        <f t="shared" si="576"/>
        <v xml:space="preserve"> </v>
      </c>
      <c r="O3893" s="22" t="str">
        <f t="shared" si="577"/>
        <v/>
      </c>
      <c r="Q3893" s="22" t="str">
        <f t="shared" si="575"/>
        <v>D2</v>
      </c>
    </row>
    <row r="3894" spans="1:17" x14ac:dyDescent="0.25">
      <c r="A3894" s="125" t="str">
        <f t="shared" si="580"/>
        <v/>
      </c>
      <c r="B3894" s="123" t="str">
        <f t="shared" si="581"/>
        <v/>
      </c>
      <c r="C3894" s="125" t="str">
        <f t="shared" si="582"/>
        <v/>
      </c>
      <c r="D3894" s="42"/>
      <c r="E3894" s="23" t="str">
        <f>IF(D3894="","",VLOOKUP(D3894,MASTERLIST!$A:$E,3,FALSE))</f>
        <v/>
      </c>
      <c r="F3894" s="23" t="str">
        <f>IF(D3894="","",VLOOKUP(D3894,MASTERLIST!$A:$E,4,FALSE))</f>
        <v/>
      </c>
      <c r="G3894" s="23" t="str">
        <f>IF(D3894="","",VLOOKUP(D3894,MASTERLIST!$A:$E,5,FALSE))</f>
        <v/>
      </c>
      <c r="H3894" s="23" t="str">
        <f>IF(D3894="","",VLOOKUP(D3894,MASTERLIST!$A:$E,2,FALSE))</f>
        <v/>
      </c>
      <c r="I3894" s="42"/>
      <c r="J3894" s="42"/>
      <c r="K3894" s="42"/>
      <c r="L3894" s="41" t="str">
        <f t="shared" si="578"/>
        <v/>
      </c>
      <c r="M3894" s="41" t="str">
        <f t="shared" si="579"/>
        <v/>
      </c>
      <c r="N3894" s="22" t="str">
        <f t="shared" si="576"/>
        <v xml:space="preserve"> </v>
      </c>
      <c r="O3894" s="22" t="str">
        <f t="shared" si="577"/>
        <v/>
      </c>
      <c r="Q3894" s="22" t="str">
        <f t="shared" si="575"/>
        <v>D2</v>
      </c>
    </row>
    <row r="3895" spans="1:17" x14ac:dyDescent="0.25">
      <c r="A3895" s="125" t="str">
        <f t="shared" si="580"/>
        <v/>
      </c>
      <c r="B3895" s="123" t="str">
        <f t="shared" si="581"/>
        <v/>
      </c>
      <c r="C3895" s="125" t="str">
        <f t="shared" si="582"/>
        <v/>
      </c>
      <c r="D3895" s="42"/>
      <c r="E3895" s="23" t="str">
        <f>IF(D3895="","",VLOOKUP(D3895,MASTERLIST!$A:$E,3,FALSE))</f>
        <v/>
      </c>
      <c r="F3895" s="23" t="str">
        <f>IF(D3895="","",VLOOKUP(D3895,MASTERLIST!$A:$E,4,FALSE))</f>
        <v/>
      </c>
      <c r="G3895" s="23" t="str">
        <f>IF(D3895="","",VLOOKUP(D3895,MASTERLIST!$A:$E,5,FALSE))</f>
        <v/>
      </c>
      <c r="H3895" s="23" t="str">
        <f>IF(D3895="","",VLOOKUP(D3895,MASTERLIST!$A:$E,2,FALSE))</f>
        <v/>
      </c>
      <c r="I3895" s="42"/>
      <c r="J3895" s="42"/>
      <c r="K3895" s="42"/>
      <c r="L3895" s="41" t="str">
        <f t="shared" si="578"/>
        <v/>
      </c>
      <c r="M3895" s="41" t="str">
        <f t="shared" si="579"/>
        <v/>
      </c>
      <c r="N3895" s="22" t="str">
        <f t="shared" si="576"/>
        <v xml:space="preserve"> </v>
      </c>
      <c r="O3895" s="22" t="str">
        <f t="shared" si="577"/>
        <v/>
      </c>
      <c r="Q3895" s="22" t="str">
        <f t="shared" si="575"/>
        <v>D2</v>
      </c>
    </row>
    <row r="3896" spans="1:17" x14ac:dyDescent="0.25">
      <c r="A3896" s="125" t="str">
        <f t="shared" si="580"/>
        <v/>
      </c>
      <c r="B3896" s="123" t="str">
        <f t="shared" si="581"/>
        <v/>
      </c>
      <c r="C3896" s="125" t="str">
        <f t="shared" si="582"/>
        <v/>
      </c>
      <c r="D3896" s="42"/>
      <c r="E3896" s="23" t="str">
        <f>IF(D3896="","",VLOOKUP(D3896,MASTERLIST!$A:$E,3,FALSE))</f>
        <v/>
      </c>
      <c r="F3896" s="23" t="str">
        <f>IF(D3896="","",VLOOKUP(D3896,MASTERLIST!$A:$E,4,FALSE))</f>
        <v/>
      </c>
      <c r="G3896" s="23" t="str">
        <f>IF(D3896="","",VLOOKUP(D3896,MASTERLIST!$A:$E,5,FALSE))</f>
        <v/>
      </c>
      <c r="H3896" s="23" t="str">
        <f>IF(D3896="","",VLOOKUP(D3896,MASTERLIST!$A:$E,2,FALSE))</f>
        <v/>
      </c>
      <c r="I3896" s="42"/>
      <c r="J3896" s="42"/>
      <c r="K3896" s="42"/>
      <c r="L3896" s="41" t="str">
        <f t="shared" si="578"/>
        <v/>
      </c>
      <c r="M3896" s="41" t="str">
        <f t="shared" si="579"/>
        <v/>
      </c>
      <c r="N3896" s="22" t="str">
        <f t="shared" si="576"/>
        <v xml:space="preserve"> </v>
      </c>
      <c r="O3896" s="22" t="str">
        <f t="shared" si="577"/>
        <v/>
      </c>
      <c r="Q3896" s="22" t="str">
        <f t="shared" si="575"/>
        <v>D2</v>
      </c>
    </row>
    <row r="3897" spans="1:17" x14ac:dyDescent="0.25">
      <c r="A3897" s="125" t="str">
        <f t="shared" si="580"/>
        <v/>
      </c>
      <c r="B3897" s="123" t="str">
        <f t="shared" si="581"/>
        <v/>
      </c>
      <c r="C3897" s="125" t="str">
        <f t="shared" si="582"/>
        <v/>
      </c>
      <c r="D3897" s="42"/>
      <c r="E3897" s="23" t="str">
        <f>IF(D3897="","",VLOOKUP(D3897,MASTERLIST!$A:$E,3,FALSE))</f>
        <v/>
      </c>
      <c r="F3897" s="23" t="str">
        <f>IF(D3897="","",VLOOKUP(D3897,MASTERLIST!$A:$E,4,FALSE))</f>
        <v/>
      </c>
      <c r="G3897" s="23" t="str">
        <f>IF(D3897="","",VLOOKUP(D3897,MASTERLIST!$A:$E,5,FALSE))</f>
        <v/>
      </c>
      <c r="H3897" s="23" t="str">
        <f>IF(D3897="","",VLOOKUP(D3897,MASTERLIST!$A:$E,2,FALSE))</f>
        <v/>
      </c>
      <c r="I3897" s="42"/>
      <c r="J3897" s="42"/>
      <c r="K3897" s="42"/>
      <c r="L3897" s="41" t="str">
        <f t="shared" si="578"/>
        <v/>
      </c>
      <c r="M3897" s="41" t="str">
        <f t="shared" si="579"/>
        <v/>
      </c>
      <c r="N3897" s="22" t="str">
        <f t="shared" si="576"/>
        <v xml:space="preserve"> </v>
      </c>
      <c r="O3897" s="22" t="str">
        <f t="shared" si="577"/>
        <v/>
      </c>
      <c r="Q3897" s="22" t="str">
        <f t="shared" si="575"/>
        <v>D2</v>
      </c>
    </row>
    <row r="3898" spans="1:17" x14ac:dyDescent="0.25">
      <c r="A3898" s="125" t="str">
        <f t="shared" si="580"/>
        <v/>
      </c>
      <c r="B3898" s="123" t="str">
        <f t="shared" si="581"/>
        <v/>
      </c>
      <c r="C3898" s="125" t="str">
        <f t="shared" si="582"/>
        <v/>
      </c>
      <c r="D3898" s="42"/>
      <c r="E3898" s="23" t="str">
        <f>IF(D3898="","",VLOOKUP(D3898,MASTERLIST!$A:$E,3,FALSE))</f>
        <v/>
      </c>
      <c r="F3898" s="23" t="str">
        <f>IF(D3898="","",VLOOKUP(D3898,MASTERLIST!$A:$E,4,FALSE))</f>
        <v/>
      </c>
      <c r="G3898" s="23" t="str">
        <f>IF(D3898="","",VLOOKUP(D3898,MASTERLIST!$A:$E,5,FALSE))</f>
        <v/>
      </c>
      <c r="H3898" s="23" t="str">
        <f>IF(D3898="","",VLOOKUP(D3898,MASTERLIST!$A:$E,2,FALSE))</f>
        <v/>
      </c>
      <c r="I3898" s="42"/>
      <c r="J3898" s="42"/>
      <c r="K3898" s="42"/>
      <c r="L3898" s="41" t="str">
        <f t="shared" si="578"/>
        <v/>
      </c>
      <c r="M3898" s="41" t="str">
        <f t="shared" si="579"/>
        <v/>
      </c>
      <c r="N3898" s="22" t="str">
        <f t="shared" si="576"/>
        <v xml:space="preserve"> </v>
      </c>
      <c r="O3898" s="22" t="str">
        <f t="shared" si="577"/>
        <v/>
      </c>
      <c r="Q3898" s="22" t="str">
        <f t="shared" si="575"/>
        <v>D2</v>
      </c>
    </row>
    <row r="3899" spans="1:17" x14ac:dyDescent="0.25">
      <c r="A3899" s="125" t="str">
        <f t="shared" si="580"/>
        <v/>
      </c>
      <c r="B3899" s="123" t="str">
        <f t="shared" si="581"/>
        <v/>
      </c>
      <c r="C3899" s="125" t="str">
        <f t="shared" si="582"/>
        <v/>
      </c>
      <c r="D3899" s="42"/>
      <c r="E3899" s="23" t="str">
        <f>IF(D3899="","",VLOOKUP(D3899,MASTERLIST!$A:$E,3,FALSE))</f>
        <v/>
      </c>
      <c r="F3899" s="23" t="str">
        <f>IF(D3899="","",VLOOKUP(D3899,MASTERLIST!$A:$E,4,FALSE))</f>
        <v/>
      </c>
      <c r="G3899" s="23" t="str">
        <f>IF(D3899="","",VLOOKUP(D3899,MASTERLIST!$A:$E,5,FALSE))</f>
        <v/>
      </c>
      <c r="H3899" s="23" t="str">
        <f>IF(D3899="","",VLOOKUP(D3899,MASTERLIST!$A:$E,2,FALSE))</f>
        <v/>
      </c>
      <c r="I3899" s="42"/>
      <c r="J3899" s="42"/>
      <c r="K3899" s="42"/>
      <c r="L3899" s="41" t="str">
        <f t="shared" si="578"/>
        <v/>
      </c>
      <c r="M3899" s="41" t="str">
        <f t="shared" si="579"/>
        <v/>
      </c>
      <c r="N3899" s="22" t="str">
        <f t="shared" si="576"/>
        <v xml:space="preserve"> </v>
      </c>
      <c r="O3899" s="22" t="str">
        <f t="shared" si="577"/>
        <v/>
      </c>
      <c r="Q3899" s="22" t="str">
        <f t="shared" si="575"/>
        <v>D2</v>
      </c>
    </row>
    <row r="3900" spans="1:17" x14ac:dyDescent="0.25">
      <c r="A3900" s="125" t="str">
        <f t="shared" si="580"/>
        <v/>
      </c>
      <c r="B3900" s="123" t="str">
        <f t="shared" si="581"/>
        <v/>
      </c>
      <c r="C3900" s="125" t="str">
        <f t="shared" si="582"/>
        <v/>
      </c>
      <c r="D3900" s="42"/>
      <c r="E3900" s="23" t="str">
        <f>IF(D3900="","",VLOOKUP(D3900,MASTERLIST!$A:$E,3,FALSE))</f>
        <v/>
      </c>
      <c r="F3900" s="23" t="str">
        <f>IF(D3900="","",VLOOKUP(D3900,MASTERLIST!$A:$E,4,FALSE))</f>
        <v/>
      </c>
      <c r="G3900" s="23" t="str">
        <f>IF(D3900="","",VLOOKUP(D3900,MASTERLIST!$A:$E,5,FALSE))</f>
        <v/>
      </c>
      <c r="H3900" s="23" t="str">
        <f>IF(D3900="","",VLOOKUP(D3900,MASTERLIST!$A:$E,2,FALSE))</f>
        <v/>
      </c>
      <c r="I3900" s="42"/>
      <c r="J3900" s="42"/>
      <c r="K3900" s="42"/>
      <c r="L3900" s="41" t="str">
        <f t="shared" si="578"/>
        <v/>
      </c>
      <c r="M3900" s="41" t="str">
        <f t="shared" si="579"/>
        <v/>
      </c>
      <c r="N3900" s="22" t="str">
        <f t="shared" si="576"/>
        <v xml:space="preserve"> </v>
      </c>
      <c r="O3900" s="22" t="str">
        <f t="shared" si="577"/>
        <v/>
      </c>
      <c r="Q3900" s="22" t="str">
        <f t="shared" si="575"/>
        <v>D2</v>
      </c>
    </row>
    <row r="3901" spans="1:17" x14ac:dyDescent="0.25">
      <c r="A3901" s="125" t="str">
        <f t="shared" si="580"/>
        <v/>
      </c>
      <c r="B3901" s="123" t="str">
        <f t="shared" si="581"/>
        <v/>
      </c>
      <c r="C3901" s="125" t="str">
        <f t="shared" si="582"/>
        <v/>
      </c>
      <c r="D3901" s="42"/>
      <c r="E3901" s="23" t="str">
        <f>IF(D3901="","",VLOOKUP(D3901,MASTERLIST!$A:$E,3,FALSE))</f>
        <v/>
      </c>
      <c r="F3901" s="23" t="str">
        <f>IF(D3901="","",VLOOKUP(D3901,MASTERLIST!$A:$E,4,FALSE))</f>
        <v/>
      </c>
      <c r="G3901" s="23" t="str">
        <f>IF(D3901="","",VLOOKUP(D3901,MASTERLIST!$A:$E,5,FALSE))</f>
        <v/>
      </c>
      <c r="H3901" s="23" t="str">
        <f>IF(D3901="","",VLOOKUP(D3901,MASTERLIST!$A:$E,2,FALSE))</f>
        <v/>
      </c>
      <c r="I3901" s="42"/>
      <c r="J3901" s="42"/>
      <c r="K3901" s="42"/>
      <c r="L3901" s="41" t="str">
        <f t="shared" si="578"/>
        <v/>
      </c>
      <c r="M3901" s="41" t="str">
        <f t="shared" si="579"/>
        <v/>
      </c>
      <c r="N3901" s="22" t="str">
        <f t="shared" si="576"/>
        <v xml:space="preserve"> </v>
      </c>
      <c r="O3901" s="22" t="str">
        <f t="shared" si="577"/>
        <v/>
      </c>
      <c r="Q3901" s="22" t="str">
        <f t="shared" si="575"/>
        <v>D2</v>
      </c>
    </row>
    <row r="3902" spans="1:17" x14ac:dyDescent="0.25">
      <c r="A3902" s="125" t="str">
        <f t="shared" si="580"/>
        <v/>
      </c>
      <c r="B3902" s="123" t="str">
        <f t="shared" si="581"/>
        <v/>
      </c>
      <c r="C3902" s="125" t="str">
        <f t="shared" si="582"/>
        <v/>
      </c>
      <c r="D3902" s="42"/>
      <c r="E3902" s="23" t="str">
        <f>IF(D3902="","",VLOOKUP(D3902,MASTERLIST!$A:$E,3,FALSE))</f>
        <v/>
      </c>
      <c r="F3902" s="23" t="str">
        <f>IF(D3902="","",VLOOKUP(D3902,MASTERLIST!$A:$E,4,FALSE))</f>
        <v/>
      </c>
      <c r="G3902" s="23" t="str">
        <f>IF(D3902="","",VLOOKUP(D3902,MASTERLIST!$A:$E,5,FALSE))</f>
        <v/>
      </c>
      <c r="H3902" s="23" t="str">
        <f>IF(D3902="","",VLOOKUP(D3902,MASTERLIST!$A:$E,2,FALSE))</f>
        <v/>
      </c>
      <c r="I3902" s="42"/>
      <c r="J3902" s="42"/>
      <c r="K3902" s="42"/>
      <c r="L3902" s="41" t="str">
        <f t="shared" si="578"/>
        <v/>
      </c>
      <c r="M3902" s="41" t="str">
        <f t="shared" si="579"/>
        <v/>
      </c>
      <c r="N3902" s="22" t="str">
        <f t="shared" si="576"/>
        <v xml:space="preserve"> </v>
      </c>
      <c r="O3902" s="22" t="str">
        <f t="shared" si="577"/>
        <v/>
      </c>
      <c r="Q3902" s="22" t="str">
        <f t="shared" si="575"/>
        <v>D2</v>
      </c>
    </row>
    <row r="3903" spans="1:17" x14ac:dyDescent="0.25">
      <c r="A3903" s="125" t="str">
        <f t="shared" si="580"/>
        <v/>
      </c>
      <c r="B3903" s="123" t="str">
        <f t="shared" si="581"/>
        <v/>
      </c>
      <c r="C3903" s="125" t="str">
        <f t="shared" si="582"/>
        <v/>
      </c>
      <c r="D3903" s="42"/>
      <c r="E3903" s="23" t="str">
        <f>IF(D3903="","",VLOOKUP(D3903,MASTERLIST!$A:$E,3,FALSE))</f>
        <v/>
      </c>
      <c r="F3903" s="23" t="str">
        <f>IF(D3903="","",VLOOKUP(D3903,MASTERLIST!$A:$E,4,FALSE))</f>
        <v/>
      </c>
      <c r="G3903" s="23" t="str">
        <f>IF(D3903="","",VLOOKUP(D3903,MASTERLIST!$A:$E,5,FALSE))</f>
        <v/>
      </c>
      <c r="H3903" s="23" t="str">
        <f>IF(D3903="","",VLOOKUP(D3903,MASTERLIST!$A:$E,2,FALSE))</f>
        <v/>
      </c>
      <c r="I3903" s="42"/>
      <c r="J3903" s="42"/>
      <c r="K3903" s="42"/>
      <c r="L3903" s="41" t="str">
        <f t="shared" si="578"/>
        <v/>
      </c>
      <c r="M3903" s="41" t="str">
        <f t="shared" si="579"/>
        <v/>
      </c>
      <c r="N3903" s="22" t="str">
        <f t="shared" si="576"/>
        <v xml:space="preserve"> </v>
      </c>
      <c r="O3903" s="22" t="str">
        <f t="shared" si="577"/>
        <v/>
      </c>
      <c r="Q3903" s="22" t="str">
        <f t="shared" si="575"/>
        <v>D2</v>
      </c>
    </row>
    <row r="3904" spans="1:17" x14ac:dyDescent="0.25">
      <c r="A3904" s="125" t="str">
        <f t="shared" si="580"/>
        <v/>
      </c>
      <c r="B3904" s="123" t="str">
        <f t="shared" si="581"/>
        <v/>
      </c>
      <c r="C3904" s="125" t="str">
        <f t="shared" si="582"/>
        <v/>
      </c>
      <c r="D3904" s="42"/>
      <c r="E3904" s="23" t="str">
        <f>IF(D3904="","",VLOOKUP(D3904,MASTERLIST!$A:$E,3,FALSE))</f>
        <v/>
      </c>
      <c r="F3904" s="23" t="str">
        <f>IF(D3904="","",VLOOKUP(D3904,MASTERLIST!$A:$E,4,FALSE))</f>
        <v/>
      </c>
      <c r="G3904" s="23" t="str">
        <f>IF(D3904="","",VLOOKUP(D3904,MASTERLIST!$A:$E,5,FALSE))</f>
        <v/>
      </c>
      <c r="H3904" s="23" t="str">
        <f>IF(D3904="","",VLOOKUP(D3904,MASTERLIST!$A:$E,2,FALSE))</f>
        <v/>
      </c>
      <c r="I3904" s="42"/>
      <c r="J3904" s="42"/>
      <c r="K3904" s="42"/>
      <c r="L3904" s="41" t="str">
        <f t="shared" si="578"/>
        <v/>
      </c>
      <c r="M3904" s="41" t="str">
        <f t="shared" si="579"/>
        <v/>
      </c>
      <c r="N3904" s="22" t="str">
        <f t="shared" si="576"/>
        <v xml:space="preserve"> </v>
      </c>
      <c r="O3904" s="22" t="str">
        <f t="shared" si="577"/>
        <v/>
      </c>
      <c r="Q3904" s="22" t="str">
        <f t="shared" si="575"/>
        <v>D2</v>
      </c>
    </row>
    <row r="3905" spans="1:17" x14ac:dyDescent="0.25">
      <c r="A3905" s="125" t="str">
        <f t="shared" si="580"/>
        <v/>
      </c>
      <c r="B3905" s="123" t="str">
        <f t="shared" si="581"/>
        <v/>
      </c>
      <c r="C3905" s="125" t="str">
        <f t="shared" si="582"/>
        <v/>
      </c>
      <c r="D3905" s="42"/>
      <c r="E3905" s="23" t="str">
        <f>IF(D3905="","",VLOOKUP(D3905,MASTERLIST!$A:$E,3,FALSE))</f>
        <v/>
      </c>
      <c r="F3905" s="23" t="str">
        <f>IF(D3905="","",VLOOKUP(D3905,MASTERLIST!$A:$E,4,FALSE))</f>
        <v/>
      </c>
      <c r="G3905" s="23" t="str">
        <f>IF(D3905="","",VLOOKUP(D3905,MASTERLIST!$A:$E,5,FALSE))</f>
        <v/>
      </c>
      <c r="H3905" s="23" t="str">
        <f>IF(D3905="","",VLOOKUP(D3905,MASTERLIST!$A:$E,2,FALSE))</f>
        <v/>
      </c>
      <c r="I3905" s="42"/>
      <c r="J3905" s="42"/>
      <c r="K3905" s="42"/>
      <c r="L3905" s="41" t="str">
        <f t="shared" si="578"/>
        <v/>
      </c>
      <c r="M3905" s="41" t="str">
        <f t="shared" si="579"/>
        <v/>
      </c>
      <c r="N3905" s="22" t="str">
        <f t="shared" si="576"/>
        <v xml:space="preserve"> </v>
      </c>
      <c r="O3905" s="22" t="str">
        <f t="shared" si="577"/>
        <v/>
      </c>
      <c r="Q3905" s="22" t="str">
        <f t="shared" si="575"/>
        <v>D2</v>
      </c>
    </row>
    <row r="3906" spans="1:17" x14ac:dyDescent="0.25">
      <c r="A3906" s="125" t="str">
        <f t="shared" si="580"/>
        <v/>
      </c>
      <c r="B3906" s="123" t="str">
        <f t="shared" si="581"/>
        <v/>
      </c>
      <c r="C3906" s="125" t="str">
        <f t="shared" si="582"/>
        <v/>
      </c>
      <c r="D3906" s="42"/>
      <c r="E3906" s="23" t="str">
        <f>IF(D3906="","",VLOOKUP(D3906,MASTERLIST!$A:$E,3,FALSE))</f>
        <v/>
      </c>
      <c r="F3906" s="23" t="str">
        <f>IF(D3906="","",VLOOKUP(D3906,MASTERLIST!$A:$E,4,FALSE))</f>
        <v/>
      </c>
      <c r="G3906" s="23" t="str">
        <f>IF(D3906="","",VLOOKUP(D3906,MASTERLIST!$A:$E,5,FALSE))</f>
        <v/>
      </c>
      <c r="H3906" s="23" t="str">
        <f>IF(D3906="","",VLOOKUP(D3906,MASTERLIST!$A:$E,2,FALSE))</f>
        <v/>
      </c>
      <c r="I3906" s="42"/>
      <c r="J3906" s="42"/>
      <c r="K3906" s="42"/>
      <c r="L3906" s="41" t="str">
        <f t="shared" si="578"/>
        <v/>
      </c>
      <c r="M3906" s="41" t="str">
        <f t="shared" si="579"/>
        <v/>
      </c>
      <c r="N3906" s="22" t="str">
        <f t="shared" si="576"/>
        <v xml:space="preserve"> </v>
      </c>
      <c r="O3906" s="22" t="str">
        <f t="shared" si="577"/>
        <v/>
      </c>
      <c r="Q3906" s="22" t="str">
        <f t="shared" si="575"/>
        <v>D2</v>
      </c>
    </row>
    <row r="3907" spans="1:17" x14ac:dyDescent="0.25">
      <c r="A3907" s="125" t="str">
        <f t="shared" si="580"/>
        <v/>
      </c>
      <c r="B3907" s="123" t="str">
        <f t="shared" si="581"/>
        <v/>
      </c>
      <c r="C3907" s="125" t="str">
        <f t="shared" si="582"/>
        <v/>
      </c>
      <c r="D3907" s="42"/>
      <c r="E3907" s="23" t="str">
        <f>IF(D3907="","",VLOOKUP(D3907,MASTERLIST!$A:$E,3,FALSE))</f>
        <v/>
      </c>
      <c r="F3907" s="23" t="str">
        <f>IF(D3907="","",VLOOKUP(D3907,MASTERLIST!$A:$E,4,FALSE))</f>
        <v/>
      </c>
      <c r="G3907" s="23" t="str">
        <f>IF(D3907="","",VLOOKUP(D3907,MASTERLIST!$A:$E,5,FALSE))</f>
        <v/>
      </c>
      <c r="H3907" s="23" t="str">
        <f>IF(D3907="","",VLOOKUP(D3907,MASTERLIST!$A:$E,2,FALSE))</f>
        <v/>
      </c>
      <c r="I3907" s="42"/>
      <c r="J3907" s="42"/>
      <c r="K3907" s="42"/>
      <c r="L3907" s="41" t="str">
        <f t="shared" si="578"/>
        <v/>
      </c>
      <c r="M3907" s="41" t="str">
        <f t="shared" si="579"/>
        <v/>
      </c>
      <c r="N3907" s="22" t="str">
        <f t="shared" si="576"/>
        <v xml:space="preserve"> </v>
      </c>
      <c r="O3907" s="22" t="str">
        <f t="shared" si="577"/>
        <v/>
      </c>
      <c r="Q3907" s="22" t="str">
        <f t="shared" ref="Q3907:Q3970" si="583">IF(A3907="","D2",RIGHT(A3907,2))</f>
        <v>D2</v>
      </c>
    </row>
    <row r="3908" spans="1:17" x14ac:dyDescent="0.25">
      <c r="A3908" s="125" t="str">
        <f t="shared" si="580"/>
        <v/>
      </c>
      <c r="B3908" s="123" t="str">
        <f t="shared" si="581"/>
        <v/>
      </c>
      <c r="C3908" s="125" t="str">
        <f t="shared" si="582"/>
        <v/>
      </c>
      <c r="D3908" s="42"/>
      <c r="E3908" s="23" t="str">
        <f>IF(D3908="","",VLOOKUP(D3908,MASTERLIST!$A:$E,3,FALSE))</f>
        <v/>
      </c>
      <c r="F3908" s="23" t="str">
        <f>IF(D3908="","",VLOOKUP(D3908,MASTERLIST!$A:$E,4,FALSE))</f>
        <v/>
      </c>
      <c r="G3908" s="23" t="str">
        <f>IF(D3908="","",VLOOKUP(D3908,MASTERLIST!$A:$E,5,FALSE))</f>
        <v/>
      </c>
      <c r="H3908" s="23" t="str">
        <f>IF(D3908="","",VLOOKUP(D3908,MASTERLIST!$A:$E,2,FALSE))</f>
        <v/>
      </c>
      <c r="I3908" s="42"/>
      <c r="J3908" s="42"/>
      <c r="K3908" s="42"/>
      <c r="L3908" s="41" t="str">
        <f t="shared" si="578"/>
        <v/>
      </c>
      <c r="M3908" s="41" t="str">
        <f t="shared" si="579"/>
        <v/>
      </c>
      <c r="N3908" s="22" t="str">
        <f t="shared" si="576"/>
        <v xml:space="preserve"> </v>
      </c>
      <c r="O3908" s="22" t="str">
        <f t="shared" si="577"/>
        <v/>
      </c>
      <c r="Q3908" s="22" t="str">
        <f t="shared" si="583"/>
        <v>D2</v>
      </c>
    </row>
    <row r="3909" spans="1:17" x14ac:dyDescent="0.25">
      <c r="A3909" s="125" t="str">
        <f t="shared" si="580"/>
        <v/>
      </c>
      <c r="B3909" s="123" t="str">
        <f t="shared" si="581"/>
        <v/>
      </c>
      <c r="C3909" s="125" t="str">
        <f t="shared" si="582"/>
        <v/>
      </c>
      <c r="D3909" s="42"/>
      <c r="E3909" s="23" t="str">
        <f>IF(D3909="","",VLOOKUP(D3909,MASTERLIST!$A:$E,3,FALSE))</f>
        <v/>
      </c>
      <c r="F3909" s="23" t="str">
        <f>IF(D3909="","",VLOOKUP(D3909,MASTERLIST!$A:$E,4,FALSE))</f>
        <v/>
      </c>
      <c r="G3909" s="23" t="str">
        <f>IF(D3909="","",VLOOKUP(D3909,MASTERLIST!$A:$E,5,FALSE))</f>
        <v/>
      </c>
      <c r="H3909" s="23" t="str">
        <f>IF(D3909="","",VLOOKUP(D3909,MASTERLIST!$A:$E,2,FALSE))</f>
        <v/>
      </c>
      <c r="I3909" s="42"/>
      <c r="J3909" s="42"/>
      <c r="K3909" s="42"/>
      <c r="L3909" s="41" t="str">
        <f t="shared" si="578"/>
        <v/>
      </c>
      <c r="M3909" s="41" t="str">
        <f t="shared" si="579"/>
        <v/>
      </c>
      <c r="N3909" s="22" t="str">
        <f t="shared" si="576"/>
        <v xml:space="preserve"> </v>
      </c>
      <c r="O3909" s="22" t="str">
        <f t="shared" si="577"/>
        <v/>
      </c>
      <c r="Q3909" s="22" t="str">
        <f t="shared" si="583"/>
        <v>D2</v>
      </c>
    </row>
    <row r="3910" spans="1:17" x14ac:dyDescent="0.25">
      <c r="A3910" s="125" t="str">
        <f t="shared" si="580"/>
        <v/>
      </c>
      <c r="B3910" s="123" t="str">
        <f t="shared" si="581"/>
        <v/>
      </c>
      <c r="C3910" s="125" t="str">
        <f t="shared" si="582"/>
        <v/>
      </c>
      <c r="D3910" s="42"/>
      <c r="E3910" s="23" t="str">
        <f>IF(D3910="","",VLOOKUP(D3910,MASTERLIST!$A:$E,3,FALSE))</f>
        <v/>
      </c>
      <c r="F3910" s="23" t="str">
        <f>IF(D3910="","",VLOOKUP(D3910,MASTERLIST!$A:$E,4,FALSE))</f>
        <v/>
      </c>
      <c r="G3910" s="23" t="str">
        <f>IF(D3910="","",VLOOKUP(D3910,MASTERLIST!$A:$E,5,FALSE))</f>
        <v/>
      </c>
      <c r="H3910" s="23" t="str">
        <f>IF(D3910="","",VLOOKUP(D3910,MASTERLIST!$A:$E,2,FALSE))</f>
        <v/>
      </c>
      <c r="I3910" s="42"/>
      <c r="J3910" s="42"/>
      <c r="K3910" s="42"/>
      <c r="L3910" s="41" t="str">
        <f t="shared" si="578"/>
        <v/>
      </c>
      <c r="M3910" s="41" t="str">
        <f t="shared" si="579"/>
        <v/>
      </c>
      <c r="N3910" s="22" t="str">
        <f t="shared" si="576"/>
        <v xml:space="preserve"> </v>
      </c>
      <c r="O3910" s="22" t="str">
        <f t="shared" si="577"/>
        <v/>
      </c>
      <c r="Q3910" s="22" t="str">
        <f t="shared" si="583"/>
        <v>D2</v>
      </c>
    </row>
    <row r="3911" spans="1:17" x14ac:dyDescent="0.25">
      <c r="A3911" s="125" t="str">
        <f t="shared" si="580"/>
        <v/>
      </c>
      <c r="B3911" s="123" t="str">
        <f t="shared" si="581"/>
        <v/>
      </c>
      <c r="C3911" s="125" t="str">
        <f t="shared" si="582"/>
        <v/>
      </c>
      <c r="D3911" s="42"/>
      <c r="E3911" s="23" t="str">
        <f>IF(D3911="","",VLOOKUP(D3911,MASTERLIST!$A:$E,3,FALSE))</f>
        <v/>
      </c>
      <c r="F3911" s="23" t="str">
        <f>IF(D3911="","",VLOOKUP(D3911,MASTERLIST!$A:$E,4,FALSE))</f>
        <v/>
      </c>
      <c r="G3911" s="23" t="str">
        <f>IF(D3911="","",VLOOKUP(D3911,MASTERLIST!$A:$E,5,FALSE))</f>
        <v/>
      </c>
      <c r="H3911" s="23" t="str">
        <f>IF(D3911="","",VLOOKUP(D3911,MASTERLIST!$A:$E,2,FALSE))</f>
        <v/>
      </c>
      <c r="I3911" s="42"/>
      <c r="J3911" s="42"/>
      <c r="K3911" s="42"/>
      <c r="L3911" s="41" t="str">
        <f t="shared" si="578"/>
        <v/>
      </c>
      <c r="M3911" s="41" t="str">
        <f t="shared" si="579"/>
        <v/>
      </c>
      <c r="N3911" s="22" t="str">
        <f t="shared" si="576"/>
        <v xml:space="preserve"> </v>
      </c>
      <c r="O3911" s="22" t="str">
        <f t="shared" si="577"/>
        <v/>
      </c>
      <c r="Q3911" s="22" t="str">
        <f t="shared" si="583"/>
        <v>D2</v>
      </c>
    </row>
    <row r="3912" spans="1:17" x14ac:dyDescent="0.25">
      <c r="A3912" s="125" t="str">
        <f t="shared" si="580"/>
        <v/>
      </c>
      <c r="B3912" s="123" t="str">
        <f t="shared" si="581"/>
        <v/>
      </c>
      <c r="C3912" s="125" t="str">
        <f t="shared" si="582"/>
        <v/>
      </c>
      <c r="D3912" s="42"/>
      <c r="E3912" s="23" t="str">
        <f>IF(D3912="","",VLOOKUP(D3912,MASTERLIST!$A:$E,3,FALSE))</f>
        <v/>
      </c>
      <c r="F3912" s="23" t="str">
        <f>IF(D3912="","",VLOOKUP(D3912,MASTERLIST!$A:$E,4,FALSE))</f>
        <v/>
      </c>
      <c r="G3912" s="23" t="str">
        <f>IF(D3912="","",VLOOKUP(D3912,MASTERLIST!$A:$E,5,FALSE))</f>
        <v/>
      </c>
      <c r="H3912" s="23" t="str">
        <f>IF(D3912="","",VLOOKUP(D3912,MASTERLIST!$A:$E,2,FALSE))</f>
        <v/>
      </c>
      <c r="I3912" s="42"/>
      <c r="J3912" s="42"/>
      <c r="K3912" s="42"/>
      <c r="L3912" s="41" t="str">
        <f t="shared" si="578"/>
        <v/>
      </c>
      <c r="M3912" s="41" t="str">
        <f t="shared" si="579"/>
        <v/>
      </c>
      <c r="N3912" s="22" t="str">
        <f t="shared" si="576"/>
        <v xml:space="preserve"> </v>
      </c>
      <c r="O3912" s="22" t="str">
        <f t="shared" si="577"/>
        <v/>
      </c>
      <c r="Q3912" s="22" t="str">
        <f t="shared" si="583"/>
        <v>D2</v>
      </c>
    </row>
    <row r="3913" spans="1:17" x14ac:dyDescent="0.25">
      <c r="A3913" s="125" t="str">
        <f t="shared" si="580"/>
        <v/>
      </c>
      <c r="B3913" s="123" t="str">
        <f t="shared" si="581"/>
        <v/>
      </c>
      <c r="C3913" s="125" t="str">
        <f t="shared" si="582"/>
        <v/>
      </c>
      <c r="D3913" s="42"/>
      <c r="E3913" s="23" t="str">
        <f>IF(D3913="","",VLOOKUP(D3913,MASTERLIST!$A:$E,3,FALSE))</f>
        <v/>
      </c>
      <c r="F3913" s="23" t="str">
        <f>IF(D3913="","",VLOOKUP(D3913,MASTERLIST!$A:$E,4,FALSE))</f>
        <v/>
      </c>
      <c r="G3913" s="23" t="str">
        <f>IF(D3913="","",VLOOKUP(D3913,MASTERLIST!$A:$E,5,FALSE))</f>
        <v/>
      </c>
      <c r="H3913" s="23" t="str">
        <f>IF(D3913="","",VLOOKUP(D3913,MASTERLIST!$A:$E,2,FALSE))</f>
        <v/>
      </c>
      <c r="I3913" s="42"/>
      <c r="J3913" s="42"/>
      <c r="K3913" s="42"/>
      <c r="L3913" s="41" t="str">
        <f t="shared" si="578"/>
        <v/>
      </c>
      <c r="M3913" s="41" t="str">
        <f t="shared" si="579"/>
        <v/>
      </c>
      <c r="N3913" s="22" t="str">
        <f t="shared" si="576"/>
        <v xml:space="preserve"> </v>
      </c>
      <c r="O3913" s="22" t="str">
        <f t="shared" si="577"/>
        <v/>
      </c>
      <c r="Q3913" s="22" t="str">
        <f t="shared" si="583"/>
        <v>D2</v>
      </c>
    </row>
    <row r="3914" spans="1:17" x14ac:dyDescent="0.25">
      <c r="A3914" s="125" t="str">
        <f t="shared" si="580"/>
        <v/>
      </c>
      <c r="B3914" s="123" t="str">
        <f t="shared" si="581"/>
        <v/>
      </c>
      <c r="C3914" s="125" t="str">
        <f t="shared" si="582"/>
        <v/>
      </c>
      <c r="D3914" s="42"/>
      <c r="E3914" s="23" t="str">
        <f>IF(D3914="","",VLOOKUP(D3914,MASTERLIST!$A:$E,3,FALSE))</f>
        <v/>
      </c>
      <c r="F3914" s="23" t="str">
        <f>IF(D3914="","",VLOOKUP(D3914,MASTERLIST!$A:$E,4,FALSE))</f>
        <v/>
      </c>
      <c r="G3914" s="23" t="str">
        <f>IF(D3914="","",VLOOKUP(D3914,MASTERLIST!$A:$E,5,FALSE))</f>
        <v/>
      </c>
      <c r="H3914" s="23" t="str">
        <f>IF(D3914="","",VLOOKUP(D3914,MASTERLIST!$A:$E,2,FALSE))</f>
        <v/>
      </c>
      <c r="I3914" s="42"/>
      <c r="J3914" s="42"/>
      <c r="K3914" s="42"/>
      <c r="L3914" s="41" t="str">
        <f t="shared" si="578"/>
        <v/>
      </c>
      <c r="M3914" s="41" t="str">
        <f t="shared" si="579"/>
        <v/>
      </c>
      <c r="N3914" s="22" t="str">
        <f t="shared" si="576"/>
        <v xml:space="preserve"> </v>
      </c>
      <c r="O3914" s="22" t="str">
        <f t="shared" si="577"/>
        <v/>
      </c>
      <c r="Q3914" s="22" t="str">
        <f t="shared" si="583"/>
        <v>D2</v>
      </c>
    </row>
    <row r="3915" spans="1:17" x14ac:dyDescent="0.25">
      <c r="A3915" s="125" t="str">
        <f t="shared" si="580"/>
        <v/>
      </c>
      <c r="B3915" s="123" t="str">
        <f t="shared" si="581"/>
        <v/>
      </c>
      <c r="C3915" s="125" t="str">
        <f t="shared" si="582"/>
        <v/>
      </c>
      <c r="D3915" s="42"/>
      <c r="E3915" s="23" t="str">
        <f>IF(D3915="","",VLOOKUP(D3915,MASTERLIST!$A:$E,3,FALSE))</f>
        <v/>
      </c>
      <c r="F3915" s="23" t="str">
        <f>IF(D3915="","",VLOOKUP(D3915,MASTERLIST!$A:$E,4,FALSE))</f>
        <v/>
      </c>
      <c r="G3915" s="23" t="str">
        <f>IF(D3915="","",VLOOKUP(D3915,MASTERLIST!$A:$E,5,FALSE))</f>
        <v/>
      </c>
      <c r="H3915" s="23" t="str">
        <f>IF(D3915="","",VLOOKUP(D3915,MASTERLIST!$A:$E,2,FALSE))</f>
        <v/>
      </c>
      <c r="I3915" s="42"/>
      <c r="J3915" s="42"/>
      <c r="K3915" s="42"/>
      <c r="L3915" s="41" t="str">
        <f t="shared" si="578"/>
        <v/>
      </c>
      <c r="M3915" s="41" t="str">
        <f t="shared" si="579"/>
        <v/>
      </c>
      <c r="N3915" s="22" t="str">
        <f t="shared" si="576"/>
        <v xml:space="preserve"> </v>
      </c>
      <c r="O3915" s="22" t="str">
        <f t="shared" si="577"/>
        <v/>
      </c>
      <c r="Q3915" s="22" t="str">
        <f t="shared" si="583"/>
        <v>D2</v>
      </c>
    </row>
    <row r="3916" spans="1:17" x14ac:dyDescent="0.25">
      <c r="A3916" s="125" t="str">
        <f t="shared" si="580"/>
        <v/>
      </c>
      <c r="B3916" s="123" t="str">
        <f t="shared" si="581"/>
        <v/>
      </c>
      <c r="C3916" s="125" t="str">
        <f t="shared" si="582"/>
        <v/>
      </c>
      <c r="D3916" s="42"/>
      <c r="E3916" s="23" t="str">
        <f>IF(D3916="","",VLOOKUP(D3916,MASTERLIST!$A:$E,3,FALSE))</f>
        <v/>
      </c>
      <c r="F3916" s="23" t="str">
        <f>IF(D3916="","",VLOOKUP(D3916,MASTERLIST!$A:$E,4,FALSE))</f>
        <v/>
      </c>
      <c r="G3916" s="23" t="str">
        <f>IF(D3916="","",VLOOKUP(D3916,MASTERLIST!$A:$E,5,FALSE))</f>
        <v/>
      </c>
      <c r="H3916" s="23" t="str">
        <f>IF(D3916="","",VLOOKUP(D3916,MASTERLIST!$A:$E,2,FALSE))</f>
        <v/>
      </c>
      <c r="I3916" s="42"/>
      <c r="J3916" s="42"/>
      <c r="K3916" s="42"/>
      <c r="L3916" s="41" t="str">
        <f t="shared" si="578"/>
        <v/>
      </c>
      <c r="M3916" s="41" t="str">
        <f t="shared" si="579"/>
        <v/>
      </c>
      <c r="N3916" s="22" t="str">
        <f t="shared" si="576"/>
        <v xml:space="preserve"> </v>
      </c>
      <c r="O3916" s="22" t="str">
        <f t="shared" si="577"/>
        <v/>
      </c>
      <c r="Q3916" s="22" t="str">
        <f t="shared" si="583"/>
        <v>D2</v>
      </c>
    </row>
    <row r="3917" spans="1:17" x14ac:dyDescent="0.25">
      <c r="A3917" s="125" t="str">
        <f t="shared" si="580"/>
        <v/>
      </c>
      <c r="B3917" s="123" t="str">
        <f t="shared" si="581"/>
        <v/>
      </c>
      <c r="C3917" s="125" t="str">
        <f t="shared" si="582"/>
        <v/>
      </c>
      <c r="D3917" s="42"/>
      <c r="E3917" s="23" t="str">
        <f>IF(D3917="","",VLOOKUP(D3917,MASTERLIST!$A:$E,3,FALSE))</f>
        <v/>
      </c>
      <c r="F3917" s="23" t="str">
        <f>IF(D3917="","",VLOOKUP(D3917,MASTERLIST!$A:$E,4,FALSE))</f>
        <v/>
      </c>
      <c r="G3917" s="23" t="str">
        <f>IF(D3917="","",VLOOKUP(D3917,MASTERLIST!$A:$E,5,FALSE))</f>
        <v/>
      </c>
      <c r="H3917" s="23" t="str">
        <f>IF(D3917="","",VLOOKUP(D3917,MASTERLIST!$A:$E,2,FALSE))</f>
        <v/>
      </c>
      <c r="I3917" s="42"/>
      <c r="J3917" s="42"/>
      <c r="K3917" s="42"/>
      <c r="L3917" s="41" t="str">
        <f t="shared" si="578"/>
        <v/>
      </c>
      <c r="M3917" s="41" t="str">
        <f t="shared" si="579"/>
        <v/>
      </c>
      <c r="N3917" s="22" t="str">
        <f t="shared" si="576"/>
        <v xml:space="preserve"> </v>
      </c>
      <c r="O3917" s="22" t="str">
        <f t="shared" si="577"/>
        <v/>
      </c>
      <c r="Q3917" s="22" t="str">
        <f t="shared" si="583"/>
        <v>D2</v>
      </c>
    </row>
    <row r="3918" spans="1:17" x14ac:dyDescent="0.25">
      <c r="A3918" s="125" t="str">
        <f t="shared" si="580"/>
        <v/>
      </c>
      <c r="B3918" s="123" t="str">
        <f t="shared" si="581"/>
        <v/>
      </c>
      <c r="C3918" s="125" t="str">
        <f t="shared" si="582"/>
        <v/>
      </c>
      <c r="D3918" s="42"/>
      <c r="E3918" s="23" t="str">
        <f>IF(D3918="","",VLOOKUP(D3918,MASTERLIST!$A:$E,3,FALSE))</f>
        <v/>
      </c>
      <c r="F3918" s="23" t="str">
        <f>IF(D3918="","",VLOOKUP(D3918,MASTERLIST!$A:$E,4,FALSE))</f>
        <v/>
      </c>
      <c r="G3918" s="23" t="str">
        <f>IF(D3918="","",VLOOKUP(D3918,MASTERLIST!$A:$E,5,FALSE))</f>
        <v/>
      </c>
      <c r="H3918" s="23" t="str">
        <f>IF(D3918="","",VLOOKUP(D3918,MASTERLIST!$A:$E,2,FALSE))</f>
        <v/>
      </c>
      <c r="I3918" s="42"/>
      <c r="J3918" s="42"/>
      <c r="K3918" s="42"/>
      <c r="L3918" s="41" t="str">
        <f t="shared" si="578"/>
        <v/>
      </c>
      <c r="M3918" s="41" t="str">
        <f t="shared" si="579"/>
        <v/>
      </c>
      <c r="N3918" s="22" t="str">
        <f t="shared" si="576"/>
        <v xml:space="preserve"> </v>
      </c>
      <c r="O3918" s="22" t="str">
        <f t="shared" si="577"/>
        <v/>
      </c>
      <c r="Q3918" s="22" t="str">
        <f t="shared" si="583"/>
        <v>D2</v>
      </c>
    </row>
    <row r="3919" spans="1:17" x14ac:dyDescent="0.25">
      <c r="A3919" s="125" t="str">
        <f t="shared" si="580"/>
        <v/>
      </c>
      <c r="B3919" s="123" t="str">
        <f t="shared" si="581"/>
        <v/>
      </c>
      <c r="C3919" s="125" t="str">
        <f t="shared" si="582"/>
        <v/>
      </c>
      <c r="D3919" s="42"/>
      <c r="E3919" s="23" t="str">
        <f>IF(D3919="","",VLOOKUP(D3919,MASTERLIST!$A:$E,3,FALSE))</f>
        <v/>
      </c>
      <c r="F3919" s="23" t="str">
        <f>IF(D3919="","",VLOOKUP(D3919,MASTERLIST!$A:$E,4,FALSE))</f>
        <v/>
      </c>
      <c r="G3919" s="23" t="str">
        <f>IF(D3919="","",VLOOKUP(D3919,MASTERLIST!$A:$E,5,FALSE))</f>
        <v/>
      </c>
      <c r="H3919" s="23" t="str">
        <f>IF(D3919="","",VLOOKUP(D3919,MASTERLIST!$A:$E,2,FALSE))</f>
        <v/>
      </c>
      <c r="I3919" s="42"/>
      <c r="J3919" s="42"/>
      <c r="K3919" s="42"/>
      <c r="L3919" s="41" t="str">
        <f t="shared" si="578"/>
        <v/>
      </c>
      <c r="M3919" s="41" t="str">
        <f t="shared" si="579"/>
        <v/>
      </c>
      <c r="N3919" s="22" t="str">
        <f t="shared" si="576"/>
        <v xml:space="preserve"> </v>
      </c>
      <c r="O3919" s="22" t="str">
        <f t="shared" si="577"/>
        <v/>
      </c>
      <c r="Q3919" s="22" t="str">
        <f t="shared" si="583"/>
        <v>D2</v>
      </c>
    </row>
    <row r="3920" spans="1:17" x14ac:dyDescent="0.25">
      <c r="A3920" s="125" t="str">
        <f t="shared" si="580"/>
        <v/>
      </c>
      <c r="B3920" s="123" t="str">
        <f t="shared" si="581"/>
        <v/>
      </c>
      <c r="C3920" s="125" t="str">
        <f t="shared" si="582"/>
        <v/>
      </c>
      <c r="D3920" s="42"/>
      <c r="E3920" s="23" t="str">
        <f>IF(D3920="","",VLOOKUP(D3920,MASTERLIST!$A:$E,3,FALSE))</f>
        <v/>
      </c>
      <c r="F3920" s="23" t="str">
        <f>IF(D3920="","",VLOOKUP(D3920,MASTERLIST!$A:$E,4,FALSE))</f>
        <v/>
      </c>
      <c r="G3920" s="23" t="str">
        <f>IF(D3920="","",VLOOKUP(D3920,MASTERLIST!$A:$E,5,FALSE))</f>
        <v/>
      </c>
      <c r="H3920" s="23" t="str">
        <f>IF(D3920="","",VLOOKUP(D3920,MASTERLIST!$A:$E,2,FALSE))</f>
        <v/>
      </c>
      <c r="I3920" s="42"/>
      <c r="J3920" s="42"/>
      <c r="K3920" s="42"/>
      <c r="L3920" s="41" t="str">
        <f t="shared" si="578"/>
        <v/>
      </c>
      <c r="M3920" s="41" t="str">
        <f t="shared" si="579"/>
        <v/>
      </c>
      <c r="N3920" s="22" t="str">
        <f t="shared" si="576"/>
        <v xml:space="preserve"> </v>
      </c>
      <c r="O3920" s="22" t="str">
        <f t="shared" si="577"/>
        <v/>
      </c>
      <c r="Q3920" s="22" t="str">
        <f t="shared" si="583"/>
        <v>D2</v>
      </c>
    </row>
    <row r="3921" spans="1:17" x14ac:dyDescent="0.25">
      <c r="A3921" s="125" t="str">
        <f t="shared" si="580"/>
        <v/>
      </c>
      <c r="B3921" s="123" t="str">
        <f t="shared" si="581"/>
        <v/>
      </c>
      <c r="C3921" s="125" t="str">
        <f t="shared" si="582"/>
        <v/>
      </c>
      <c r="D3921" s="42"/>
      <c r="E3921" s="23" t="str">
        <f>IF(D3921="","",VLOOKUP(D3921,MASTERLIST!$A:$E,3,FALSE))</f>
        <v/>
      </c>
      <c r="F3921" s="23" t="str">
        <f>IF(D3921="","",VLOOKUP(D3921,MASTERLIST!$A:$E,4,FALSE))</f>
        <v/>
      </c>
      <c r="G3921" s="23" t="str">
        <f>IF(D3921="","",VLOOKUP(D3921,MASTERLIST!$A:$E,5,FALSE))</f>
        <v/>
      </c>
      <c r="H3921" s="23" t="str">
        <f>IF(D3921="","",VLOOKUP(D3921,MASTERLIST!$A:$E,2,FALSE))</f>
        <v/>
      </c>
      <c r="I3921" s="42"/>
      <c r="J3921" s="42"/>
      <c r="K3921" s="42"/>
      <c r="L3921" s="41" t="str">
        <f t="shared" si="578"/>
        <v/>
      </c>
      <c r="M3921" s="41" t="str">
        <f t="shared" si="579"/>
        <v/>
      </c>
      <c r="N3921" s="22" t="str">
        <f t="shared" si="576"/>
        <v xml:space="preserve"> </v>
      </c>
      <c r="O3921" s="22" t="str">
        <f t="shared" si="577"/>
        <v/>
      </c>
      <c r="Q3921" s="22" t="str">
        <f t="shared" si="583"/>
        <v>D2</v>
      </c>
    </row>
    <row r="3922" spans="1:17" x14ac:dyDescent="0.25">
      <c r="A3922" s="125" t="str">
        <f t="shared" si="580"/>
        <v/>
      </c>
      <c r="B3922" s="123" t="str">
        <f t="shared" si="581"/>
        <v/>
      </c>
      <c r="C3922" s="125" t="str">
        <f t="shared" si="582"/>
        <v/>
      </c>
      <c r="D3922" s="42"/>
      <c r="E3922" s="23" t="str">
        <f>IF(D3922="","",VLOOKUP(D3922,MASTERLIST!$A:$E,3,FALSE))</f>
        <v/>
      </c>
      <c r="F3922" s="23" t="str">
        <f>IF(D3922="","",VLOOKUP(D3922,MASTERLIST!$A:$E,4,FALSE))</f>
        <v/>
      </c>
      <c r="G3922" s="23" t="str">
        <f>IF(D3922="","",VLOOKUP(D3922,MASTERLIST!$A:$E,5,FALSE))</f>
        <v/>
      </c>
      <c r="H3922" s="23" t="str">
        <f>IF(D3922="","",VLOOKUP(D3922,MASTERLIST!$A:$E,2,FALSE))</f>
        <v/>
      </c>
      <c r="I3922" s="42"/>
      <c r="J3922" s="42"/>
      <c r="K3922" s="42"/>
      <c r="L3922" s="41" t="str">
        <f t="shared" si="578"/>
        <v/>
      </c>
      <c r="M3922" s="41" t="str">
        <f t="shared" si="579"/>
        <v/>
      </c>
      <c r="N3922" s="22" t="str">
        <f t="shared" si="576"/>
        <v xml:space="preserve"> </v>
      </c>
      <c r="O3922" s="22" t="str">
        <f t="shared" si="577"/>
        <v/>
      </c>
      <c r="Q3922" s="22" t="str">
        <f t="shared" si="583"/>
        <v>D2</v>
      </c>
    </row>
    <row r="3923" spans="1:17" x14ac:dyDescent="0.25">
      <c r="A3923" s="125" t="str">
        <f t="shared" si="580"/>
        <v/>
      </c>
      <c r="B3923" s="123" t="str">
        <f t="shared" si="581"/>
        <v/>
      </c>
      <c r="C3923" s="125" t="str">
        <f t="shared" si="582"/>
        <v/>
      </c>
      <c r="D3923" s="42"/>
      <c r="E3923" s="23" t="str">
        <f>IF(D3923="","",VLOOKUP(D3923,MASTERLIST!$A:$E,3,FALSE))</f>
        <v/>
      </c>
      <c r="F3923" s="23" t="str">
        <f>IF(D3923="","",VLOOKUP(D3923,MASTERLIST!$A:$E,4,FALSE))</f>
        <v/>
      </c>
      <c r="G3923" s="23" t="str">
        <f>IF(D3923="","",VLOOKUP(D3923,MASTERLIST!$A:$E,5,FALSE))</f>
        <v/>
      </c>
      <c r="H3923" s="23" t="str">
        <f>IF(D3923="","",VLOOKUP(D3923,MASTERLIST!$A:$E,2,FALSE))</f>
        <v/>
      </c>
      <c r="I3923" s="42"/>
      <c r="J3923" s="42"/>
      <c r="K3923" s="42"/>
      <c r="L3923" s="41" t="str">
        <f t="shared" si="578"/>
        <v/>
      </c>
      <c r="M3923" s="41" t="str">
        <f t="shared" si="579"/>
        <v/>
      </c>
      <c r="N3923" s="22" t="str">
        <f t="shared" ref="N3923:N3986" si="584">CONCATENATE(E3923," ",F3923)</f>
        <v xml:space="preserve"> </v>
      </c>
      <c r="O3923" s="22" t="str">
        <f t="shared" ref="O3923:O3986" si="585">IFERROR(VLOOKUP(G3923,$R$2:$S$15,2,),"")</f>
        <v/>
      </c>
      <c r="Q3923" s="22" t="str">
        <f t="shared" si="583"/>
        <v>D2</v>
      </c>
    </row>
    <row r="3924" spans="1:17" x14ac:dyDescent="0.25">
      <c r="A3924" s="125" t="str">
        <f t="shared" si="580"/>
        <v/>
      </c>
      <c r="B3924" s="123" t="str">
        <f t="shared" si="581"/>
        <v/>
      </c>
      <c r="C3924" s="125" t="str">
        <f t="shared" si="582"/>
        <v/>
      </c>
      <c r="D3924" s="42"/>
      <c r="E3924" s="23" t="str">
        <f>IF(D3924="","",VLOOKUP(D3924,MASTERLIST!$A:$E,3,FALSE))</f>
        <v/>
      </c>
      <c r="F3924" s="23" t="str">
        <f>IF(D3924="","",VLOOKUP(D3924,MASTERLIST!$A:$E,4,FALSE))</f>
        <v/>
      </c>
      <c r="G3924" s="23" t="str">
        <f>IF(D3924="","",VLOOKUP(D3924,MASTERLIST!$A:$E,5,FALSE))</f>
        <v/>
      </c>
      <c r="H3924" s="23" t="str">
        <f>IF(D3924="","",VLOOKUP(D3924,MASTERLIST!$A:$E,2,FALSE))</f>
        <v/>
      </c>
      <c r="I3924" s="42"/>
      <c r="J3924" s="42"/>
      <c r="K3924" s="42"/>
      <c r="L3924" s="41" t="str">
        <f t="shared" si="578"/>
        <v/>
      </c>
      <c r="M3924" s="41" t="str">
        <f t="shared" si="579"/>
        <v/>
      </c>
      <c r="N3924" s="22" t="str">
        <f t="shared" si="584"/>
        <v xml:space="preserve"> </v>
      </c>
      <c r="O3924" s="22" t="str">
        <f t="shared" si="585"/>
        <v/>
      </c>
      <c r="Q3924" s="22" t="str">
        <f t="shared" si="583"/>
        <v>D2</v>
      </c>
    </row>
    <row r="3925" spans="1:17" x14ac:dyDescent="0.25">
      <c r="A3925" s="125" t="str">
        <f t="shared" si="580"/>
        <v/>
      </c>
      <c r="B3925" s="123" t="str">
        <f t="shared" si="581"/>
        <v/>
      </c>
      <c r="C3925" s="125" t="str">
        <f t="shared" si="582"/>
        <v/>
      </c>
      <c r="D3925" s="42"/>
      <c r="E3925" s="23" t="str">
        <f>IF(D3925="","",VLOOKUP(D3925,MASTERLIST!$A:$E,3,FALSE))</f>
        <v/>
      </c>
      <c r="F3925" s="23" t="str">
        <f>IF(D3925="","",VLOOKUP(D3925,MASTERLIST!$A:$E,4,FALSE))</f>
        <v/>
      </c>
      <c r="G3925" s="23" t="str">
        <f>IF(D3925="","",VLOOKUP(D3925,MASTERLIST!$A:$E,5,FALSE))</f>
        <v/>
      </c>
      <c r="H3925" s="23" t="str">
        <f>IF(D3925="","",VLOOKUP(D3925,MASTERLIST!$A:$E,2,FALSE))</f>
        <v/>
      </c>
      <c r="I3925" s="42"/>
      <c r="J3925" s="42"/>
      <c r="K3925" s="42"/>
      <c r="L3925" s="41" t="str">
        <f t="shared" si="578"/>
        <v/>
      </c>
      <c r="M3925" s="41" t="str">
        <f t="shared" si="579"/>
        <v/>
      </c>
      <c r="N3925" s="22" t="str">
        <f t="shared" si="584"/>
        <v xml:space="preserve"> </v>
      </c>
      <c r="O3925" s="22" t="str">
        <f t="shared" si="585"/>
        <v/>
      </c>
      <c r="Q3925" s="22" t="str">
        <f t="shared" si="583"/>
        <v>D2</v>
      </c>
    </row>
    <row r="3926" spans="1:17" x14ac:dyDescent="0.25">
      <c r="A3926" s="125" t="str">
        <f t="shared" si="580"/>
        <v/>
      </c>
      <c r="B3926" s="123" t="str">
        <f t="shared" si="581"/>
        <v/>
      </c>
      <c r="C3926" s="125" t="str">
        <f t="shared" si="582"/>
        <v/>
      </c>
      <c r="D3926" s="42"/>
      <c r="E3926" s="23" t="str">
        <f>IF(D3926="","",VLOOKUP(D3926,MASTERLIST!$A:$E,3,FALSE))</f>
        <v/>
      </c>
      <c r="F3926" s="23" t="str">
        <f>IF(D3926="","",VLOOKUP(D3926,MASTERLIST!$A:$E,4,FALSE))</f>
        <v/>
      </c>
      <c r="G3926" s="23" t="str">
        <f>IF(D3926="","",VLOOKUP(D3926,MASTERLIST!$A:$E,5,FALSE))</f>
        <v/>
      </c>
      <c r="H3926" s="23" t="str">
        <f>IF(D3926="","",VLOOKUP(D3926,MASTERLIST!$A:$E,2,FALSE))</f>
        <v/>
      </c>
      <c r="I3926" s="42"/>
      <c r="J3926" s="42"/>
      <c r="K3926" s="42"/>
      <c r="L3926" s="41" t="str">
        <f t="shared" si="578"/>
        <v/>
      </c>
      <c r="M3926" s="41" t="str">
        <f t="shared" si="579"/>
        <v/>
      </c>
      <c r="N3926" s="22" t="str">
        <f t="shared" si="584"/>
        <v xml:space="preserve"> </v>
      </c>
      <c r="O3926" s="22" t="str">
        <f t="shared" si="585"/>
        <v/>
      </c>
      <c r="Q3926" s="22" t="str">
        <f t="shared" si="583"/>
        <v>D2</v>
      </c>
    </row>
    <row r="3927" spans="1:17" x14ac:dyDescent="0.25">
      <c r="A3927" s="125" t="str">
        <f t="shared" si="580"/>
        <v/>
      </c>
      <c r="B3927" s="123" t="str">
        <f t="shared" si="581"/>
        <v/>
      </c>
      <c r="C3927" s="125" t="str">
        <f t="shared" si="582"/>
        <v/>
      </c>
      <c r="D3927" s="42"/>
      <c r="E3927" s="23" t="str">
        <f>IF(D3927="","",VLOOKUP(D3927,MASTERLIST!$A:$E,3,FALSE))</f>
        <v/>
      </c>
      <c r="F3927" s="23" t="str">
        <f>IF(D3927="","",VLOOKUP(D3927,MASTERLIST!$A:$E,4,FALSE))</f>
        <v/>
      </c>
      <c r="G3927" s="23" t="str">
        <f>IF(D3927="","",VLOOKUP(D3927,MASTERLIST!$A:$E,5,FALSE))</f>
        <v/>
      </c>
      <c r="H3927" s="23" t="str">
        <f>IF(D3927="","",VLOOKUP(D3927,MASTERLIST!$A:$E,2,FALSE))</f>
        <v/>
      </c>
      <c r="I3927" s="42"/>
      <c r="J3927" s="42"/>
      <c r="K3927" s="42"/>
      <c r="L3927" s="41" t="str">
        <f t="shared" si="578"/>
        <v/>
      </c>
      <c r="M3927" s="41" t="str">
        <f t="shared" si="579"/>
        <v/>
      </c>
      <c r="N3927" s="22" t="str">
        <f t="shared" si="584"/>
        <v xml:space="preserve"> </v>
      </c>
      <c r="O3927" s="22" t="str">
        <f t="shared" si="585"/>
        <v/>
      </c>
      <c r="Q3927" s="22" t="str">
        <f t="shared" si="583"/>
        <v>D2</v>
      </c>
    </row>
    <row r="3928" spans="1:17" x14ac:dyDescent="0.25">
      <c r="A3928" s="125" t="str">
        <f t="shared" si="580"/>
        <v/>
      </c>
      <c r="B3928" s="123" t="str">
        <f t="shared" si="581"/>
        <v/>
      </c>
      <c r="C3928" s="125" t="str">
        <f t="shared" si="582"/>
        <v/>
      </c>
      <c r="D3928" s="42"/>
      <c r="E3928" s="23" t="str">
        <f>IF(D3928="","",VLOOKUP(D3928,MASTERLIST!$A:$E,3,FALSE))</f>
        <v/>
      </c>
      <c r="F3928" s="23" t="str">
        <f>IF(D3928="","",VLOOKUP(D3928,MASTERLIST!$A:$E,4,FALSE))</f>
        <v/>
      </c>
      <c r="G3928" s="23" t="str">
        <f>IF(D3928="","",VLOOKUP(D3928,MASTERLIST!$A:$E,5,FALSE))</f>
        <v/>
      </c>
      <c r="H3928" s="23" t="str">
        <f>IF(D3928="","",VLOOKUP(D3928,MASTERLIST!$A:$E,2,FALSE))</f>
        <v/>
      </c>
      <c r="I3928" s="42"/>
      <c r="J3928" s="42"/>
      <c r="K3928" s="42"/>
      <c r="L3928" s="41" t="str">
        <f t="shared" si="578"/>
        <v/>
      </c>
      <c r="M3928" s="41" t="str">
        <f t="shared" si="579"/>
        <v/>
      </c>
      <c r="N3928" s="22" t="str">
        <f t="shared" si="584"/>
        <v xml:space="preserve"> </v>
      </c>
      <c r="O3928" s="22" t="str">
        <f t="shared" si="585"/>
        <v/>
      </c>
      <c r="Q3928" s="22" t="str">
        <f t="shared" si="583"/>
        <v>D2</v>
      </c>
    </row>
    <row r="3929" spans="1:17" x14ac:dyDescent="0.25">
      <c r="A3929" s="125" t="str">
        <f t="shared" si="580"/>
        <v/>
      </c>
      <c r="B3929" s="123" t="str">
        <f t="shared" si="581"/>
        <v/>
      </c>
      <c r="C3929" s="125" t="str">
        <f t="shared" si="582"/>
        <v/>
      </c>
      <c r="D3929" s="42"/>
      <c r="E3929" s="23" t="str">
        <f>IF(D3929="","",VLOOKUP(D3929,MASTERLIST!$A:$E,3,FALSE))</f>
        <v/>
      </c>
      <c r="F3929" s="23" t="str">
        <f>IF(D3929="","",VLOOKUP(D3929,MASTERLIST!$A:$E,4,FALSE))</f>
        <v/>
      </c>
      <c r="G3929" s="23" t="str">
        <f>IF(D3929="","",VLOOKUP(D3929,MASTERLIST!$A:$E,5,FALSE))</f>
        <v/>
      </c>
      <c r="H3929" s="23" t="str">
        <f>IF(D3929="","",VLOOKUP(D3929,MASTERLIST!$A:$E,2,FALSE))</f>
        <v/>
      </c>
      <c r="I3929" s="42"/>
      <c r="J3929" s="42"/>
      <c r="K3929" s="42"/>
      <c r="L3929" s="41" t="str">
        <f t="shared" si="578"/>
        <v/>
      </c>
      <c r="M3929" s="41" t="str">
        <f t="shared" si="579"/>
        <v/>
      </c>
      <c r="N3929" s="22" t="str">
        <f t="shared" si="584"/>
        <v xml:space="preserve"> </v>
      </c>
      <c r="O3929" s="22" t="str">
        <f t="shared" si="585"/>
        <v/>
      </c>
      <c r="Q3929" s="22" t="str">
        <f t="shared" si="583"/>
        <v>D2</v>
      </c>
    </row>
    <row r="3930" spans="1:17" x14ac:dyDescent="0.25">
      <c r="A3930" s="125" t="str">
        <f t="shared" si="580"/>
        <v/>
      </c>
      <c r="B3930" s="123" t="str">
        <f t="shared" si="581"/>
        <v/>
      </c>
      <c r="C3930" s="125" t="str">
        <f t="shared" si="582"/>
        <v/>
      </c>
      <c r="D3930" s="42"/>
      <c r="E3930" s="23" t="str">
        <f>IF(D3930="","",VLOOKUP(D3930,MASTERLIST!$A:$E,3,FALSE))</f>
        <v/>
      </c>
      <c r="F3930" s="23" t="str">
        <f>IF(D3930="","",VLOOKUP(D3930,MASTERLIST!$A:$E,4,FALSE))</f>
        <v/>
      </c>
      <c r="G3930" s="23" t="str">
        <f>IF(D3930="","",VLOOKUP(D3930,MASTERLIST!$A:$E,5,FALSE))</f>
        <v/>
      </c>
      <c r="H3930" s="23" t="str">
        <f>IF(D3930="","",VLOOKUP(D3930,MASTERLIST!$A:$E,2,FALSE))</f>
        <v/>
      </c>
      <c r="I3930" s="42"/>
      <c r="J3930" s="42"/>
      <c r="K3930" s="42"/>
      <c r="L3930" s="41" t="str">
        <f t="shared" si="578"/>
        <v/>
      </c>
      <c r="M3930" s="41" t="str">
        <f t="shared" si="579"/>
        <v/>
      </c>
      <c r="N3930" s="22" t="str">
        <f t="shared" si="584"/>
        <v xml:space="preserve"> </v>
      </c>
      <c r="O3930" s="22" t="str">
        <f t="shared" si="585"/>
        <v/>
      </c>
      <c r="Q3930" s="22" t="str">
        <f t="shared" si="583"/>
        <v>D2</v>
      </c>
    </row>
    <row r="3931" spans="1:17" x14ac:dyDescent="0.25">
      <c r="A3931" s="125" t="str">
        <f t="shared" si="580"/>
        <v/>
      </c>
      <c r="B3931" s="123" t="str">
        <f t="shared" si="581"/>
        <v/>
      </c>
      <c r="C3931" s="125" t="str">
        <f t="shared" si="582"/>
        <v/>
      </c>
      <c r="D3931" s="42"/>
      <c r="E3931" s="23" t="str">
        <f>IF(D3931="","",VLOOKUP(D3931,MASTERLIST!$A:$E,3,FALSE))</f>
        <v/>
      </c>
      <c r="F3931" s="23" t="str">
        <f>IF(D3931="","",VLOOKUP(D3931,MASTERLIST!$A:$E,4,FALSE))</f>
        <v/>
      </c>
      <c r="G3931" s="23" t="str">
        <f>IF(D3931="","",VLOOKUP(D3931,MASTERLIST!$A:$E,5,FALSE))</f>
        <v/>
      </c>
      <c r="H3931" s="23" t="str">
        <f>IF(D3931="","",VLOOKUP(D3931,MASTERLIST!$A:$E,2,FALSE))</f>
        <v/>
      </c>
      <c r="I3931" s="42"/>
      <c r="J3931" s="42"/>
      <c r="K3931" s="42"/>
      <c r="L3931" s="41" t="str">
        <f t="shared" si="578"/>
        <v/>
      </c>
      <c r="M3931" s="41" t="str">
        <f t="shared" si="579"/>
        <v/>
      </c>
      <c r="N3931" s="22" t="str">
        <f t="shared" si="584"/>
        <v xml:space="preserve"> </v>
      </c>
      <c r="O3931" s="22" t="str">
        <f t="shared" si="585"/>
        <v/>
      </c>
      <c r="Q3931" s="22" t="str">
        <f t="shared" si="583"/>
        <v>D2</v>
      </c>
    </row>
    <row r="3932" spans="1:17" x14ac:dyDescent="0.25">
      <c r="A3932" s="125" t="str">
        <f t="shared" si="580"/>
        <v/>
      </c>
      <c r="B3932" s="123" t="str">
        <f t="shared" si="581"/>
        <v/>
      </c>
      <c r="C3932" s="125" t="str">
        <f t="shared" si="582"/>
        <v/>
      </c>
      <c r="D3932" s="42"/>
      <c r="E3932" s="23" t="str">
        <f>IF(D3932="","",VLOOKUP(D3932,MASTERLIST!$A:$E,3,FALSE))</f>
        <v/>
      </c>
      <c r="F3932" s="23" t="str">
        <f>IF(D3932="","",VLOOKUP(D3932,MASTERLIST!$A:$E,4,FALSE))</f>
        <v/>
      </c>
      <c r="G3932" s="23" t="str">
        <f>IF(D3932="","",VLOOKUP(D3932,MASTERLIST!$A:$E,5,FALSE))</f>
        <v/>
      </c>
      <c r="H3932" s="23" t="str">
        <f>IF(D3932="","",VLOOKUP(D3932,MASTERLIST!$A:$E,2,FALSE))</f>
        <v/>
      </c>
      <c r="I3932" s="42"/>
      <c r="J3932" s="42"/>
      <c r="K3932" s="42"/>
      <c r="L3932" s="41" t="str">
        <f t="shared" si="578"/>
        <v/>
      </c>
      <c r="M3932" s="41" t="str">
        <f t="shared" si="579"/>
        <v/>
      </c>
      <c r="N3932" s="22" t="str">
        <f t="shared" si="584"/>
        <v xml:space="preserve"> </v>
      </c>
      <c r="O3932" s="22" t="str">
        <f t="shared" si="585"/>
        <v/>
      </c>
      <c r="Q3932" s="22" t="str">
        <f t="shared" si="583"/>
        <v>D2</v>
      </c>
    </row>
    <row r="3933" spans="1:17" x14ac:dyDescent="0.25">
      <c r="A3933" s="125" t="str">
        <f t="shared" si="580"/>
        <v/>
      </c>
      <c r="B3933" s="123" t="str">
        <f t="shared" si="581"/>
        <v/>
      </c>
      <c r="C3933" s="125" t="str">
        <f t="shared" si="582"/>
        <v/>
      </c>
      <c r="D3933" s="42"/>
      <c r="E3933" s="23" t="str">
        <f>IF(D3933="","",VLOOKUP(D3933,MASTERLIST!$A:$E,3,FALSE))</f>
        <v/>
      </c>
      <c r="F3933" s="23" t="str">
        <f>IF(D3933="","",VLOOKUP(D3933,MASTERLIST!$A:$E,4,FALSE))</f>
        <v/>
      </c>
      <c r="G3933" s="23" t="str">
        <f>IF(D3933="","",VLOOKUP(D3933,MASTERLIST!$A:$E,5,FALSE))</f>
        <v/>
      </c>
      <c r="H3933" s="23" t="str">
        <f>IF(D3933="","",VLOOKUP(D3933,MASTERLIST!$A:$E,2,FALSE))</f>
        <v/>
      </c>
      <c r="I3933" s="42"/>
      <c r="J3933" s="42"/>
      <c r="K3933" s="42"/>
      <c r="L3933" s="41" t="str">
        <f t="shared" ref="L3933:L3996" si="586">IF(K3933="","",IF(I3933="",ROUND(HLOOKUP(J3933,kgList,K3933,FALSE),1),ROUND(HLOOKUP(I3933,kgList,K3933,FALSE),1)))</f>
        <v/>
      </c>
      <c r="M3933" s="41" t="str">
        <f t="shared" ref="M3933:M3996" si="587">IF(L3933="","",IF(COUNTA(I3933:J3933)&gt;1,"Edible or Inedible",IF(COUNTA(I3933)=1,L3933*1,IF(COUNTA(J3933)=1,L3933*1,"ERROR"))))</f>
        <v/>
      </c>
      <c r="N3933" s="22" t="str">
        <f t="shared" si="584"/>
        <v xml:space="preserve"> </v>
      </c>
      <c r="O3933" s="22" t="str">
        <f t="shared" si="585"/>
        <v/>
      </c>
      <c r="Q3933" s="22" t="str">
        <f t="shared" si="583"/>
        <v>D2</v>
      </c>
    </row>
    <row r="3934" spans="1:17" x14ac:dyDescent="0.25">
      <c r="A3934" s="125" t="str">
        <f t="shared" si="580"/>
        <v/>
      </c>
      <c r="B3934" s="123" t="str">
        <f t="shared" si="581"/>
        <v/>
      </c>
      <c r="C3934" s="125" t="str">
        <f t="shared" si="582"/>
        <v/>
      </c>
      <c r="D3934" s="42"/>
      <c r="E3934" s="23" t="str">
        <f>IF(D3934="","",VLOOKUP(D3934,MASTERLIST!$A:$E,3,FALSE))</f>
        <v/>
      </c>
      <c r="F3934" s="23" t="str">
        <f>IF(D3934="","",VLOOKUP(D3934,MASTERLIST!$A:$E,4,FALSE))</f>
        <v/>
      </c>
      <c r="G3934" s="23" t="str">
        <f>IF(D3934="","",VLOOKUP(D3934,MASTERLIST!$A:$E,5,FALSE))</f>
        <v/>
      </c>
      <c r="H3934" s="23" t="str">
        <f>IF(D3934="","",VLOOKUP(D3934,MASTERLIST!$A:$E,2,FALSE))</f>
        <v/>
      </c>
      <c r="I3934" s="42"/>
      <c r="J3934" s="42"/>
      <c r="K3934" s="42"/>
      <c r="L3934" s="41" t="str">
        <f t="shared" si="586"/>
        <v/>
      </c>
      <c r="M3934" s="41" t="str">
        <f t="shared" si="587"/>
        <v/>
      </c>
      <c r="N3934" s="22" t="str">
        <f t="shared" si="584"/>
        <v xml:space="preserve"> </v>
      </c>
      <c r="O3934" s="22" t="str">
        <f t="shared" si="585"/>
        <v/>
      </c>
      <c r="Q3934" s="22" t="str">
        <f t="shared" si="583"/>
        <v>D2</v>
      </c>
    </row>
    <row r="3935" spans="1:17" x14ac:dyDescent="0.25">
      <c r="A3935" s="125" t="str">
        <f t="shared" si="580"/>
        <v/>
      </c>
      <c r="B3935" s="123" t="str">
        <f t="shared" si="581"/>
        <v/>
      </c>
      <c r="C3935" s="125" t="str">
        <f t="shared" si="582"/>
        <v/>
      </c>
      <c r="D3935" s="42"/>
      <c r="E3935" s="23" t="str">
        <f>IF(D3935="","",VLOOKUP(D3935,MASTERLIST!$A:$E,3,FALSE))</f>
        <v/>
      </c>
      <c r="F3935" s="23" t="str">
        <f>IF(D3935="","",VLOOKUP(D3935,MASTERLIST!$A:$E,4,FALSE))</f>
        <v/>
      </c>
      <c r="G3935" s="23" t="str">
        <f>IF(D3935="","",VLOOKUP(D3935,MASTERLIST!$A:$E,5,FALSE))</f>
        <v/>
      </c>
      <c r="H3935" s="23" t="str">
        <f>IF(D3935="","",VLOOKUP(D3935,MASTERLIST!$A:$E,2,FALSE))</f>
        <v/>
      </c>
      <c r="I3935" s="42"/>
      <c r="J3935" s="42"/>
      <c r="K3935" s="42"/>
      <c r="L3935" s="41" t="str">
        <f t="shared" si="586"/>
        <v/>
      </c>
      <c r="M3935" s="41" t="str">
        <f t="shared" si="587"/>
        <v/>
      </c>
      <c r="N3935" s="22" t="str">
        <f t="shared" si="584"/>
        <v xml:space="preserve"> </v>
      </c>
      <c r="O3935" s="22" t="str">
        <f t="shared" si="585"/>
        <v/>
      </c>
      <c r="Q3935" s="22" t="str">
        <f t="shared" si="583"/>
        <v>D2</v>
      </c>
    </row>
    <row r="3936" spans="1:17" x14ac:dyDescent="0.25">
      <c r="A3936" s="125" t="str">
        <f t="shared" si="580"/>
        <v/>
      </c>
      <c r="B3936" s="123" t="str">
        <f t="shared" si="581"/>
        <v/>
      </c>
      <c r="C3936" s="125" t="str">
        <f t="shared" si="582"/>
        <v/>
      </c>
      <c r="D3936" s="42"/>
      <c r="E3936" s="23" t="str">
        <f>IF(D3936="","",VLOOKUP(D3936,MASTERLIST!$A:$E,3,FALSE))</f>
        <v/>
      </c>
      <c r="F3936" s="23" t="str">
        <f>IF(D3936="","",VLOOKUP(D3936,MASTERLIST!$A:$E,4,FALSE))</f>
        <v/>
      </c>
      <c r="G3936" s="23" t="str">
        <f>IF(D3936="","",VLOOKUP(D3936,MASTERLIST!$A:$E,5,FALSE))</f>
        <v/>
      </c>
      <c r="H3936" s="23" t="str">
        <f>IF(D3936="","",VLOOKUP(D3936,MASTERLIST!$A:$E,2,FALSE))</f>
        <v/>
      </c>
      <c r="I3936" s="42"/>
      <c r="J3936" s="42"/>
      <c r="K3936" s="42"/>
      <c r="L3936" s="41" t="str">
        <f t="shared" si="586"/>
        <v/>
      </c>
      <c r="M3936" s="41" t="str">
        <f t="shared" si="587"/>
        <v/>
      </c>
      <c r="N3936" s="22" t="str">
        <f t="shared" si="584"/>
        <v xml:space="preserve"> </v>
      </c>
      <c r="O3936" s="22" t="str">
        <f t="shared" si="585"/>
        <v/>
      </c>
      <c r="Q3936" s="22" t="str">
        <f t="shared" si="583"/>
        <v>D2</v>
      </c>
    </row>
    <row r="3937" spans="1:17" x14ac:dyDescent="0.25">
      <c r="A3937" s="125" t="str">
        <f t="shared" si="580"/>
        <v/>
      </c>
      <c r="B3937" s="123" t="str">
        <f t="shared" si="581"/>
        <v/>
      </c>
      <c r="C3937" s="125" t="str">
        <f t="shared" si="582"/>
        <v/>
      </c>
      <c r="D3937" s="42"/>
      <c r="E3937" s="23" t="str">
        <f>IF(D3937="","",VLOOKUP(D3937,MASTERLIST!$A:$E,3,FALSE))</f>
        <v/>
      </c>
      <c r="F3937" s="23" t="str">
        <f>IF(D3937="","",VLOOKUP(D3937,MASTERLIST!$A:$E,4,FALSE))</f>
        <v/>
      </c>
      <c r="G3937" s="23" t="str">
        <f>IF(D3937="","",VLOOKUP(D3937,MASTERLIST!$A:$E,5,FALSE))</f>
        <v/>
      </c>
      <c r="H3937" s="23" t="str">
        <f>IF(D3937="","",VLOOKUP(D3937,MASTERLIST!$A:$E,2,FALSE))</f>
        <v/>
      </c>
      <c r="I3937" s="42"/>
      <c r="J3937" s="42"/>
      <c r="K3937" s="42"/>
      <c r="L3937" s="41" t="str">
        <f t="shared" si="586"/>
        <v/>
      </c>
      <c r="M3937" s="41" t="str">
        <f t="shared" si="587"/>
        <v/>
      </c>
      <c r="N3937" s="22" t="str">
        <f t="shared" si="584"/>
        <v xml:space="preserve"> </v>
      </c>
      <c r="O3937" s="22" t="str">
        <f t="shared" si="585"/>
        <v/>
      </c>
      <c r="Q3937" s="22" t="str">
        <f t="shared" si="583"/>
        <v>D2</v>
      </c>
    </row>
    <row r="3938" spans="1:17" x14ac:dyDescent="0.25">
      <c r="A3938" s="125" t="str">
        <f t="shared" si="580"/>
        <v/>
      </c>
      <c r="B3938" s="123" t="str">
        <f t="shared" si="581"/>
        <v/>
      </c>
      <c r="C3938" s="125" t="str">
        <f t="shared" si="582"/>
        <v/>
      </c>
      <c r="D3938" s="42"/>
      <c r="E3938" s="23" t="str">
        <f>IF(D3938="","",VLOOKUP(D3938,MASTERLIST!$A:$E,3,FALSE))</f>
        <v/>
      </c>
      <c r="F3938" s="23" t="str">
        <f>IF(D3938="","",VLOOKUP(D3938,MASTERLIST!$A:$E,4,FALSE))</f>
        <v/>
      </c>
      <c r="G3938" s="23" t="str">
        <f>IF(D3938="","",VLOOKUP(D3938,MASTERLIST!$A:$E,5,FALSE))</f>
        <v/>
      </c>
      <c r="H3938" s="23" t="str">
        <f>IF(D3938="","",VLOOKUP(D3938,MASTERLIST!$A:$E,2,FALSE))</f>
        <v/>
      </c>
      <c r="I3938" s="42"/>
      <c r="J3938" s="42"/>
      <c r="K3938" s="42"/>
      <c r="L3938" s="41" t="str">
        <f t="shared" si="586"/>
        <v/>
      </c>
      <c r="M3938" s="41" t="str">
        <f t="shared" si="587"/>
        <v/>
      </c>
      <c r="N3938" s="22" t="str">
        <f t="shared" si="584"/>
        <v xml:space="preserve"> </v>
      </c>
      <c r="O3938" s="22" t="str">
        <f t="shared" si="585"/>
        <v/>
      </c>
      <c r="Q3938" s="22" t="str">
        <f t="shared" si="583"/>
        <v>D2</v>
      </c>
    </row>
    <row r="3939" spans="1:17" x14ac:dyDescent="0.25">
      <c r="A3939" s="125" t="str">
        <f t="shared" si="580"/>
        <v/>
      </c>
      <c r="B3939" s="123" t="str">
        <f t="shared" si="581"/>
        <v/>
      </c>
      <c r="C3939" s="125" t="str">
        <f t="shared" si="582"/>
        <v/>
      </c>
      <c r="D3939" s="42"/>
      <c r="E3939" s="23" t="str">
        <f>IF(D3939="","",VLOOKUP(D3939,MASTERLIST!$A:$E,3,FALSE))</f>
        <v/>
      </c>
      <c r="F3939" s="23" t="str">
        <f>IF(D3939="","",VLOOKUP(D3939,MASTERLIST!$A:$E,4,FALSE))</f>
        <v/>
      </c>
      <c r="G3939" s="23" t="str">
        <f>IF(D3939="","",VLOOKUP(D3939,MASTERLIST!$A:$E,5,FALSE))</f>
        <v/>
      </c>
      <c r="H3939" s="23" t="str">
        <f>IF(D3939="","",VLOOKUP(D3939,MASTERLIST!$A:$E,2,FALSE))</f>
        <v/>
      </c>
      <c r="I3939" s="42"/>
      <c r="J3939" s="42"/>
      <c r="K3939" s="42"/>
      <c r="L3939" s="41" t="str">
        <f t="shared" si="586"/>
        <v/>
      </c>
      <c r="M3939" s="41" t="str">
        <f t="shared" si="587"/>
        <v/>
      </c>
      <c r="N3939" s="22" t="str">
        <f t="shared" si="584"/>
        <v xml:space="preserve"> </v>
      </c>
      <c r="O3939" s="22" t="str">
        <f t="shared" si="585"/>
        <v/>
      </c>
      <c r="Q3939" s="22" t="str">
        <f t="shared" si="583"/>
        <v>D2</v>
      </c>
    </row>
    <row r="3940" spans="1:17" x14ac:dyDescent="0.25">
      <c r="A3940" s="125" t="str">
        <f t="shared" ref="A3940:A4003" si="588">IF(D3940="","",A3939)</f>
        <v/>
      </c>
      <c r="B3940" s="123" t="str">
        <f t="shared" ref="B3940:B4003" si="589">IF(D3940="","",B3939)</f>
        <v/>
      </c>
      <c r="C3940" s="125" t="str">
        <f t="shared" ref="C3940:C4003" si="590">IF(D3940="","",C3939)</f>
        <v/>
      </c>
      <c r="D3940" s="42"/>
      <c r="E3940" s="23" t="str">
        <f>IF(D3940="","",VLOOKUP(D3940,MASTERLIST!$A:$E,3,FALSE))</f>
        <v/>
      </c>
      <c r="F3940" s="23" t="str">
        <f>IF(D3940="","",VLOOKUP(D3940,MASTERLIST!$A:$E,4,FALSE))</f>
        <v/>
      </c>
      <c r="G3940" s="23" t="str">
        <f>IF(D3940="","",VLOOKUP(D3940,MASTERLIST!$A:$E,5,FALSE))</f>
        <v/>
      </c>
      <c r="H3940" s="23" t="str">
        <f>IF(D3940="","",VLOOKUP(D3940,MASTERLIST!$A:$E,2,FALSE))</f>
        <v/>
      </c>
      <c r="I3940" s="42"/>
      <c r="J3940" s="42"/>
      <c r="K3940" s="42"/>
      <c r="L3940" s="41" t="str">
        <f t="shared" si="586"/>
        <v/>
      </c>
      <c r="M3940" s="41" t="str">
        <f t="shared" si="587"/>
        <v/>
      </c>
      <c r="N3940" s="22" t="str">
        <f t="shared" si="584"/>
        <v xml:space="preserve"> </v>
      </c>
      <c r="O3940" s="22" t="str">
        <f t="shared" si="585"/>
        <v/>
      </c>
      <c r="Q3940" s="22" t="str">
        <f t="shared" si="583"/>
        <v>D2</v>
      </c>
    </row>
    <row r="3941" spans="1:17" x14ac:dyDescent="0.25">
      <c r="A3941" s="125" t="str">
        <f t="shared" si="588"/>
        <v/>
      </c>
      <c r="B3941" s="123" t="str">
        <f t="shared" si="589"/>
        <v/>
      </c>
      <c r="C3941" s="125" t="str">
        <f t="shared" si="590"/>
        <v/>
      </c>
      <c r="D3941" s="42"/>
      <c r="E3941" s="23" t="str">
        <f>IF(D3941="","",VLOOKUP(D3941,MASTERLIST!$A:$E,3,FALSE))</f>
        <v/>
      </c>
      <c r="F3941" s="23" t="str">
        <f>IF(D3941="","",VLOOKUP(D3941,MASTERLIST!$A:$E,4,FALSE))</f>
        <v/>
      </c>
      <c r="G3941" s="23" t="str">
        <f>IF(D3941="","",VLOOKUP(D3941,MASTERLIST!$A:$E,5,FALSE))</f>
        <v/>
      </c>
      <c r="H3941" s="23" t="str">
        <f>IF(D3941="","",VLOOKUP(D3941,MASTERLIST!$A:$E,2,FALSE))</f>
        <v/>
      </c>
      <c r="I3941" s="42"/>
      <c r="J3941" s="42"/>
      <c r="K3941" s="42"/>
      <c r="L3941" s="41" t="str">
        <f t="shared" si="586"/>
        <v/>
      </c>
      <c r="M3941" s="41" t="str">
        <f t="shared" si="587"/>
        <v/>
      </c>
      <c r="N3941" s="22" t="str">
        <f t="shared" si="584"/>
        <v xml:space="preserve"> </v>
      </c>
      <c r="O3941" s="22" t="str">
        <f t="shared" si="585"/>
        <v/>
      </c>
      <c r="Q3941" s="22" t="str">
        <f t="shared" si="583"/>
        <v>D2</v>
      </c>
    </row>
    <row r="3942" spans="1:17" x14ac:dyDescent="0.25">
      <c r="A3942" s="125" t="str">
        <f t="shared" si="588"/>
        <v/>
      </c>
      <c r="B3942" s="123" t="str">
        <f t="shared" si="589"/>
        <v/>
      </c>
      <c r="C3942" s="125" t="str">
        <f t="shared" si="590"/>
        <v/>
      </c>
      <c r="D3942" s="42"/>
      <c r="E3942" s="23" t="str">
        <f>IF(D3942="","",VLOOKUP(D3942,MASTERLIST!$A:$E,3,FALSE))</f>
        <v/>
      </c>
      <c r="F3942" s="23" t="str">
        <f>IF(D3942="","",VLOOKUP(D3942,MASTERLIST!$A:$E,4,FALSE))</f>
        <v/>
      </c>
      <c r="G3942" s="23" t="str">
        <f>IF(D3942="","",VLOOKUP(D3942,MASTERLIST!$A:$E,5,FALSE))</f>
        <v/>
      </c>
      <c r="H3942" s="23" t="str">
        <f>IF(D3942="","",VLOOKUP(D3942,MASTERLIST!$A:$E,2,FALSE))</f>
        <v/>
      </c>
      <c r="I3942" s="42"/>
      <c r="J3942" s="42"/>
      <c r="K3942" s="42"/>
      <c r="L3942" s="41" t="str">
        <f t="shared" si="586"/>
        <v/>
      </c>
      <c r="M3942" s="41" t="str">
        <f t="shared" si="587"/>
        <v/>
      </c>
      <c r="N3942" s="22" t="str">
        <f t="shared" si="584"/>
        <v xml:space="preserve"> </v>
      </c>
      <c r="O3942" s="22" t="str">
        <f t="shared" si="585"/>
        <v/>
      </c>
      <c r="Q3942" s="22" t="str">
        <f t="shared" si="583"/>
        <v>D2</v>
      </c>
    </row>
    <row r="3943" spans="1:17" x14ac:dyDescent="0.25">
      <c r="A3943" s="125" t="str">
        <f t="shared" si="588"/>
        <v/>
      </c>
      <c r="B3943" s="123" t="str">
        <f t="shared" si="589"/>
        <v/>
      </c>
      <c r="C3943" s="125" t="str">
        <f t="shared" si="590"/>
        <v/>
      </c>
      <c r="D3943" s="42"/>
      <c r="E3943" s="23" t="str">
        <f>IF(D3943="","",VLOOKUP(D3943,MASTERLIST!$A:$E,3,FALSE))</f>
        <v/>
      </c>
      <c r="F3943" s="23" t="str">
        <f>IF(D3943="","",VLOOKUP(D3943,MASTERLIST!$A:$E,4,FALSE))</f>
        <v/>
      </c>
      <c r="G3943" s="23" t="str">
        <f>IF(D3943="","",VLOOKUP(D3943,MASTERLIST!$A:$E,5,FALSE))</f>
        <v/>
      </c>
      <c r="H3943" s="23" t="str">
        <f>IF(D3943="","",VLOOKUP(D3943,MASTERLIST!$A:$E,2,FALSE))</f>
        <v/>
      </c>
      <c r="I3943" s="42"/>
      <c r="J3943" s="42"/>
      <c r="K3943" s="42"/>
      <c r="L3943" s="41" t="str">
        <f t="shared" si="586"/>
        <v/>
      </c>
      <c r="M3943" s="41" t="str">
        <f t="shared" si="587"/>
        <v/>
      </c>
      <c r="N3943" s="22" t="str">
        <f t="shared" si="584"/>
        <v xml:space="preserve"> </v>
      </c>
      <c r="O3943" s="22" t="str">
        <f t="shared" si="585"/>
        <v/>
      </c>
      <c r="Q3943" s="22" t="str">
        <f t="shared" si="583"/>
        <v>D2</v>
      </c>
    </row>
    <row r="3944" spans="1:17" x14ac:dyDescent="0.25">
      <c r="A3944" s="125" t="str">
        <f t="shared" si="588"/>
        <v/>
      </c>
      <c r="B3944" s="123" t="str">
        <f t="shared" si="589"/>
        <v/>
      </c>
      <c r="C3944" s="125" t="str">
        <f t="shared" si="590"/>
        <v/>
      </c>
      <c r="D3944" s="42"/>
      <c r="E3944" s="23" t="str">
        <f>IF(D3944="","",VLOOKUP(D3944,MASTERLIST!$A:$E,3,FALSE))</f>
        <v/>
      </c>
      <c r="F3944" s="23" t="str">
        <f>IF(D3944="","",VLOOKUP(D3944,MASTERLIST!$A:$E,4,FALSE))</f>
        <v/>
      </c>
      <c r="G3944" s="23" t="str">
        <f>IF(D3944="","",VLOOKUP(D3944,MASTERLIST!$A:$E,5,FALSE))</f>
        <v/>
      </c>
      <c r="H3944" s="23" t="str">
        <f>IF(D3944="","",VLOOKUP(D3944,MASTERLIST!$A:$E,2,FALSE))</f>
        <v/>
      </c>
      <c r="I3944" s="42"/>
      <c r="J3944" s="42"/>
      <c r="K3944" s="42"/>
      <c r="L3944" s="41" t="str">
        <f t="shared" si="586"/>
        <v/>
      </c>
      <c r="M3944" s="41" t="str">
        <f t="shared" si="587"/>
        <v/>
      </c>
      <c r="N3944" s="22" t="str">
        <f t="shared" si="584"/>
        <v xml:space="preserve"> </v>
      </c>
      <c r="O3944" s="22" t="str">
        <f t="shared" si="585"/>
        <v/>
      </c>
      <c r="Q3944" s="22" t="str">
        <f t="shared" si="583"/>
        <v>D2</v>
      </c>
    </row>
    <row r="3945" spans="1:17" x14ac:dyDescent="0.25">
      <c r="A3945" s="125" t="str">
        <f t="shared" si="588"/>
        <v/>
      </c>
      <c r="B3945" s="123" t="str">
        <f t="shared" si="589"/>
        <v/>
      </c>
      <c r="C3945" s="125" t="str">
        <f t="shared" si="590"/>
        <v/>
      </c>
      <c r="D3945" s="42"/>
      <c r="E3945" s="23" t="str">
        <f>IF(D3945="","",VLOOKUP(D3945,MASTERLIST!$A:$E,3,FALSE))</f>
        <v/>
      </c>
      <c r="F3945" s="23" t="str">
        <f>IF(D3945="","",VLOOKUP(D3945,MASTERLIST!$A:$E,4,FALSE))</f>
        <v/>
      </c>
      <c r="G3945" s="23" t="str">
        <f>IF(D3945="","",VLOOKUP(D3945,MASTERLIST!$A:$E,5,FALSE))</f>
        <v/>
      </c>
      <c r="H3945" s="23" t="str">
        <f>IF(D3945="","",VLOOKUP(D3945,MASTERLIST!$A:$E,2,FALSE))</f>
        <v/>
      </c>
      <c r="I3945" s="42"/>
      <c r="J3945" s="42"/>
      <c r="K3945" s="42"/>
      <c r="L3945" s="41" t="str">
        <f t="shared" si="586"/>
        <v/>
      </c>
      <c r="M3945" s="41" t="str">
        <f t="shared" si="587"/>
        <v/>
      </c>
      <c r="N3945" s="22" t="str">
        <f t="shared" si="584"/>
        <v xml:space="preserve"> </v>
      </c>
      <c r="O3945" s="22" t="str">
        <f t="shared" si="585"/>
        <v/>
      </c>
      <c r="Q3945" s="22" t="str">
        <f t="shared" si="583"/>
        <v>D2</v>
      </c>
    </row>
    <row r="3946" spans="1:17" x14ac:dyDescent="0.25">
      <c r="A3946" s="125" t="str">
        <f t="shared" si="588"/>
        <v/>
      </c>
      <c r="B3946" s="123" t="str">
        <f t="shared" si="589"/>
        <v/>
      </c>
      <c r="C3946" s="125" t="str">
        <f t="shared" si="590"/>
        <v/>
      </c>
      <c r="D3946" s="42"/>
      <c r="E3946" s="23" t="str">
        <f>IF(D3946="","",VLOOKUP(D3946,MASTERLIST!$A:$E,3,FALSE))</f>
        <v/>
      </c>
      <c r="F3946" s="23" t="str">
        <f>IF(D3946="","",VLOOKUP(D3946,MASTERLIST!$A:$E,4,FALSE))</f>
        <v/>
      </c>
      <c r="G3946" s="23" t="str">
        <f>IF(D3946="","",VLOOKUP(D3946,MASTERLIST!$A:$E,5,FALSE))</f>
        <v/>
      </c>
      <c r="H3946" s="23" t="str">
        <f>IF(D3946="","",VLOOKUP(D3946,MASTERLIST!$A:$E,2,FALSE))</f>
        <v/>
      </c>
      <c r="I3946" s="42"/>
      <c r="J3946" s="42"/>
      <c r="K3946" s="42"/>
      <c r="L3946" s="41" t="str">
        <f t="shared" si="586"/>
        <v/>
      </c>
      <c r="M3946" s="41" t="str">
        <f t="shared" si="587"/>
        <v/>
      </c>
      <c r="N3946" s="22" t="str">
        <f t="shared" si="584"/>
        <v xml:space="preserve"> </v>
      </c>
      <c r="O3946" s="22" t="str">
        <f t="shared" si="585"/>
        <v/>
      </c>
      <c r="Q3946" s="22" t="str">
        <f t="shared" si="583"/>
        <v>D2</v>
      </c>
    </row>
    <row r="3947" spans="1:17" x14ac:dyDescent="0.25">
      <c r="A3947" s="125" t="str">
        <f t="shared" si="588"/>
        <v/>
      </c>
      <c r="B3947" s="123" t="str">
        <f t="shared" si="589"/>
        <v/>
      </c>
      <c r="C3947" s="125" t="str">
        <f t="shared" si="590"/>
        <v/>
      </c>
      <c r="D3947" s="42"/>
      <c r="E3947" s="23" t="str">
        <f>IF(D3947="","",VLOOKUP(D3947,MASTERLIST!$A:$E,3,FALSE))</f>
        <v/>
      </c>
      <c r="F3947" s="23" t="str">
        <f>IF(D3947="","",VLOOKUP(D3947,MASTERLIST!$A:$E,4,FALSE))</f>
        <v/>
      </c>
      <c r="G3947" s="23" t="str">
        <f>IF(D3947="","",VLOOKUP(D3947,MASTERLIST!$A:$E,5,FALSE))</f>
        <v/>
      </c>
      <c r="H3947" s="23" t="str">
        <f>IF(D3947="","",VLOOKUP(D3947,MASTERLIST!$A:$E,2,FALSE))</f>
        <v/>
      </c>
      <c r="I3947" s="42"/>
      <c r="J3947" s="42"/>
      <c r="K3947" s="42"/>
      <c r="L3947" s="41" t="str">
        <f t="shared" si="586"/>
        <v/>
      </c>
      <c r="M3947" s="41" t="str">
        <f t="shared" si="587"/>
        <v/>
      </c>
      <c r="N3947" s="22" t="str">
        <f t="shared" si="584"/>
        <v xml:space="preserve"> </v>
      </c>
      <c r="O3947" s="22" t="str">
        <f t="shared" si="585"/>
        <v/>
      </c>
      <c r="Q3947" s="22" t="str">
        <f t="shared" si="583"/>
        <v>D2</v>
      </c>
    </row>
    <row r="3948" spans="1:17" x14ac:dyDescent="0.25">
      <c r="A3948" s="125" t="str">
        <f t="shared" si="588"/>
        <v/>
      </c>
      <c r="B3948" s="123" t="str">
        <f t="shared" si="589"/>
        <v/>
      </c>
      <c r="C3948" s="125" t="str">
        <f t="shared" si="590"/>
        <v/>
      </c>
      <c r="D3948" s="42"/>
      <c r="E3948" s="23" t="str">
        <f>IF(D3948="","",VLOOKUP(D3948,MASTERLIST!$A:$E,3,FALSE))</f>
        <v/>
      </c>
      <c r="F3948" s="23" t="str">
        <f>IF(D3948="","",VLOOKUP(D3948,MASTERLIST!$A:$E,4,FALSE))</f>
        <v/>
      </c>
      <c r="G3948" s="23" t="str">
        <f>IF(D3948="","",VLOOKUP(D3948,MASTERLIST!$A:$E,5,FALSE))</f>
        <v/>
      </c>
      <c r="H3948" s="23" t="str">
        <f>IF(D3948="","",VLOOKUP(D3948,MASTERLIST!$A:$E,2,FALSE))</f>
        <v/>
      </c>
      <c r="I3948" s="42"/>
      <c r="J3948" s="42"/>
      <c r="K3948" s="42"/>
      <c r="L3948" s="41" t="str">
        <f t="shared" si="586"/>
        <v/>
      </c>
      <c r="M3948" s="41" t="str">
        <f t="shared" si="587"/>
        <v/>
      </c>
      <c r="N3948" s="22" t="str">
        <f t="shared" si="584"/>
        <v xml:space="preserve"> </v>
      </c>
      <c r="O3948" s="22" t="str">
        <f t="shared" si="585"/>
        <v/>
      </c>
      <c r="Q3948" s="22" t="str">
        <f t="shared" si="583"/>
        <v>D2</v>
      </c>
    </row>
    <row r="3949" spans="1:17" x14ac:dyDescent="0.25">
      <c r="A3949" s="125" t="str">
        <f t="shared" si="588"/>
        <v/>
      </c>
      <c r="B3949" s="123" t="str">
        <f t="shared" si="589"/>
        <v/>
      </c>
      <c r="C3949" s="125" t="str">
        <f t="shared" si="590"/>
        <v/>
      </c>
      <c r="D3949" s="42"/>
      <c r="E3949" s="23" t="str">
        <f>IF(D3949="","",VLOOKUP(D3949,MASTERLIST!$A:$E,3,FALSE))</f>
        <v/>
      </c>
      <c r="F3949" s="23" t="str">
        <f>IF(D3949="","",VLOOKUP(D3949,MASTERLIST!$A:$E,4,FALSE))</f>
        <v/>
      </c>
      <c r="G3949" s="23" t="str">
        <f>IF(D3949="","",VLOOKUP(D3949,MASTERLIST!$A:$E,5,FALSE))</f>
        <v/>
      </c>
      <c r="H3949" s="23" t="str">
        <f>IF(D3949="","",VLOOKUP(D3949,MASTERLIST!$A:$E,2,FALSE))</f>
        <v/>
      </c>
      <c r="I3949" s="42"/>
      <c r="J3949" s="42"/>
      <c r="K3949" s="42"/>
      <c r="L3949" s="41" t="str">
        <f t="shared" si="586"/>
        <v/>
      </c>
      <c r="M3949" s="41" t="str">
        <f t="shared" si="587"/>
        <v/>
      </c>
      <c r="N3949" s="22" t="str">
        <f t="shared" si="584"/>
        <v xml:space="preserve"> </v>
      </c>
      <c r="O3949" s="22" t="str">
        <f t="shared" si="585"/>
        <v/>
      </c>
      <c r="Q3949" s="22" t="str">
        <f t="shared" si="583"/>
        <v>D2</v>
      </c>
    </row>
    <row r="3950" spans="1:17" x14ac:dyDescent="0.25">
      <c r="A3950" s="125" t="str">
        <f t="shared" si="588"/>
        <v/>
      </c>
      <c r="B3950" s="123" t="str">
        <f t="shared" si="589"/>
        <v/>
      </c>
      <c r="C3950" s="125" t="str">
        <f t="shared" si="590"/>
        <v/>
      </c>
      <c r="D3950" s="42"/>
      <c r="E3950" s="23" t="str">
        <f>IF(D3950="","",VLOOKUP(D3950,MASTERLIST!$A:$E,3,FALSE))</f>
        <v/>
      </c>
      <c r="F3950" s="23" t="str">
        <f>IF(D3950="","",VLOOKUP(D3950,MASTERLIST!$A:$E,4,FALSE))</f>
        <v/>
      </c>
      <c r="G3950" s="23" t="str">
        <f>IF(D3950="","",VLOOKUP(D3950,MASTERLIST!$A:$E,5,FALSE))</f>
        <v/>
      </c>
      <c r="H3950" s="23" t="str">
        <f>IF(D3950="","",VLOOKUP(D3950,MASTERLIST!$A:$E,2,FALSE))</f>
        <v/>
      </c>
      <c r="I3950" s="42"/>
      <c r="J3950" s="42"/>
      <c r="K3950" s="42"/>
      <c r="L3950" s="41" t="str">
        <f t="shared" si="586"/>
        <v/>
      </c>
      <c r="M3950" s="41" t="str">
        <f t="shared" si="587"/>
        <v/>
      </c>
      <c r="N3950" s="22" t="str">
        <f t="shared" si="584"/>
        <v xml:space="preserve"> </v>
      </c>
      <c r="O3950" s="22" t="str">
        <f t="shared" si="585"/>
        <v/>
      </c>
      <c r="Q3950" s="22" t="str">
        <f t="shared" si="583"/>
        <v>D2</v>
      </c>
    </row>
    <row r="3951" spans="1:17" x14ac:dyDescent="0.25">
      <c r="A3951" s="125" t="str">
        <f t="shared" si="588"/>
        <v/>
      </c>
      <c r="B3951" s="123" t="str">
        <f t="shared" si="589"/>
        <v/>
      </c>
      <c r="C3951" s="125" t="str">
        <f t="shared" si="590"/>
        <v/>
      </c>
      <c r="D3951" s="42"/>
      <c r="E3951" s="23" t="str">
        <f>IF(D3951="","",VLOOKUP(D3951,MASTERLIST!$A:$E,3,FALSE))</f>
        <v/>
      </c>
      <c r="F3951" s="23" t="str">
        <f>IF(D3951="","",VLOOKUP(D3951,MASTERLIST!$A:$E,4,FALSE))</f>
        <v/>
      </c>
      <c r="G3951" s="23" t="str">
        <f>IF(D3951="","",VLOOKUP(D3951,MASTERLIST!$A:$E,5,FALSE))</f>
        <v/>
      </c>
      <c r="H3951" s="23" t="str">
        <f>IF(D3951="","",VLOOKUP(D3951,MASTERLIST!$A:$E,2,FALSE))</f>
        <v/>
      </c>
      <c r="I3951" s="42"/>
      <c r="J3951" s="42"/>
      <c r="K3951" s="42"/>
      <c r="L3951" s="41" t="str">
        <f t="shared" si="586"/>
        <v/>
      </c>
      <c r="M3951" s="41" t="str">
        <f t="shared" si="587"/>
        <v/>
      </c>
      <c r="N3951" s="22" t="str">
        <f t="shared" si="584"/>
        <v xml:space="preserve"> </v>
      </c>
      <c r="O3951" s="22" t="str">
        <f t="shared" si="585"/>
        <v/>
      </c>
      <c r="Q3951" s="22" t="str">
        <f t="shared" si="583"/>
        <v>D2</v>
      </c>
    </row>
    <row r="3952" spans="1:17" x14ac:dyDescent="0.25">
      <c r="A3952" s="125" t="str">
        <f t="shared" si="588"/>
        <v/>
      </c>
      <c r="B3952" s="123" t="str">
        <f t="shared" si="589"/>
        <v/>
      </c>
      <c r="C3952" s="125" t="str">
        <f t="shared" si="590"/>
        <v/>
      </c>
      <c r="D3952" s="42"/>
      <c r="E3952" s="23" t="str">
        <f>IF(D3952="","",VLOOKUP(D3952,MASTERLIST!$A:$E,3,FALSE))</f>
        <v/>
      </c>
      <c r="F3952" s="23" t="str">
        <f>IF(D3952="","",VLOOKUP(D3952,MASTERLIST!$A:$E,4,FALSE))</f>
        <v/>
      </c>
      <c r="G3952" s="23" t="str">
        <f>IF(D3952="","",VLOOKUP(D3952,MASTERLIST!$A:$E,5,FALSE))</f>
        <v/>
      </c>
      <c r="H3952" s="23" t="str">
        <f>IF(D3952="","",VLOOKUP(D3952,MASTERLIST!$A:$E,2,FALSE))</f>
        <v/>
      </c>
      <c r="I3952" s="42"/>
      <c r="J3952" s="42"/>
      <c r="K3952" s="42"/>
      <c r="L3952" s="41" t="str">
        <f t="shared" si="586"/>
        <v/>
      </c>
      <c r="M3952" s="41" t="str">
        <f t="shared" si="587"/>
        <v/>
      </c>
      <c r="N3952" s="22" t="str">
        <f t="shared" si="584"/>
        <v xml:space="preserve"> </v>
      </c>
      <c r="O3952" s="22" t="str">
        <f t="shared" si="585"/>
        <v/>
      </c>
      <c r="Q3952" s="22" t="str">
        <f t="shared" si="583"/>
        <v>D2</v>
      </c>
    </row>
    <row r="3953" spans="1:17" x14ac:dyDescent="0.25">
      <c r="A3953" s="125" t="str">
        <f t="shared" si="588"/>
        <v/>
      </c>
      <c r="B3953" s="123" t="str">
        <f t="shared" si="589"/>
        <v/>
      </c>
      <c r="C3953" s="125" t="str">
        <f t="shared" si="590"/>
        <v/>
      </c>
      <c r="D3953" s="42"/>
      <c r="E3953" s="23" t="str">
        <f>IF(D3953="","",VLOOKUP(D3953,MASTERLIST!$A:$E,3,FALSE))</f>
        <v/>
      </c>
      <c r="F3953" s="23" t="str">
        <f>IF(D3953="","",VLOOKUP(D3953,MASTERLIST!$A:$E,4,FALSE))</f>
        <v/>
      </c>
      <c r="G3953" s="23" t="str">
        <f>IF(D3953="","",VLOOKUP(D3953,MASTERLIST!$A:$E,5,FALSE))</f>
        <v/>
      </c>
      <c r="H3953" s="23" t="str">
        <f>IF(D3953="","",VLOOKUP(D3953,MASTERLIST!$A:$E,2,FALSE))</f>
        <v/>
      </c>
      <c r="I3953" s="42"/>
      <c r="J3953" s="42"/>
      <c r="K3953" s="42"/>
      <c r="L3953" s="41" t="str">
        <f t="shared" si="586"/>
        <v/>
      </c>
      <c r="M3953" s="41" t="str">
        <f t="shared" si="587"/>
        <v/>
      </c>
      <c r="N3953" s="22" t="str">
        <f t="shared" si="584"/>
        <v xml:space="preserve"> </v>
      </c>
      <c r="O3953" s="22" t="str">
        <f t="shared" si="585"/>
        <v/>
      </c>
      <c r="Q3953" s="22" t="str">
        <f t="shared" si="583"/>
        <v>D2</v>
      </c>
    </row>
    <row r="3954" spans="1:17" x14ac:dyDescent="0.25">
      <c r="A3954" s="125" t="str">
        <f t="shared" si="588"/>
        <v/>
      </c>
      <c r="B3954" s="123" t="str">
        <f t="shared" si="589"/>
        <v/>
      </c>
      <c r="C3954" s="125" t="str">
        <f t="shared" si="590"/>
        <v/>
      </c>
      <c r="D3954" s="42"/>
      <c r="E3954" s="23" t="str">
        <f>IF(D3954="","",VLOOKUP(D3954,MASTERLIST!$A:$E,3,FALSE))</f>
        <v/>
      </c>
      <c r="F3954" s="23" t="str">
        <f>IF(D3954="","",VLOOKUP(D3954,MASTERLIST!$A:$E,4,FALSE))</f>
        <v/>
      </c>
      <c r="G3954" s="23" t="str">
        <f>IF(D3954="","",VLOOKUP(D3954,MASTERLIST!$A:$E,5,FALSE))</f>
        <v/>
      </c>
      <c r="H3954" s="23" t="str">
        <f>IF(D3954="","",VLOOKUP(D3954,MASTERLIST!$A:$E,2,FALSE))</f>
        <v/>
      </c>
      <c r="I3954" s="42"/>
      <c r="J3954" s="42"/>
      <c r="K3954" s="42"/>
      <c r="L3954" s="41" t="str">
        <f t="shared" si="586"/>
        <v/>
      </c>
      <c r="M3954" s="41" t="str">
        <f t="shared" si="587"/>
        <v/>
      </c>
      <c r="N3954" s="22" t="str">
        <f t="shared" si="584"/>
        <v xml:space="preserve"> </v>
      </c>
      <c r="O3954" s="22" t="str">
        <f t="shared" si="585"/>
        <v/>
      </c>
      <c r="Q3954" s="22" t="str">
        <f t="shared" si="583"/>
        <v>D2</v>
      </c>
    </row>
    <row r="3955" spans="1:17" x14ac:dyDescent="0.25">
      <c r="A3955" s="125" t="str">
        <f t="shared" si="588"/>
        <v/>
      </c>
      <c r="B3955" s="123" t="str">
        <f t="shared" si="589"/>
        <v/>
      </c>
      <c r="C3955" s="125" t="str">
        <f t="shared" si="590"/>
        <v/>
      </c>
      <c r="D3955" s="42"/>
      <c r="E3955" s="23" t="str">
        <f>IF(D3955="","",VLOOKUP(D3955,MASTERLIST!$A:$E,3,FALSE))</f>
        <v/>
      </c>
      <c r="F3955" s="23" t="str">
        <f>IF(D3955="","",VLOOKUP(D3955,MASTERLIST!$A:$E,4,FALSE))</f>
        <v/>
      </c>
      <c r="G3955" s="23" t="str">
        <f>IF(D3955="","",VLOOKUP(D3955,MASTERLIST!$A:$E,5,FALSE))</f>
        <v/>
      </c>
      <c r="H3955" s="23" t="str">
        <f>IF(D3955="","",VLOOKUP(D3955,MASTERLIST!$A:$E,2,FALSE))</f>
        <v/>
      </c>
      <c r="I3955" s="42"/>
      <c r="J3955" s="42"/>
      <c r="K3955" s="42"/>
      <c r="L3955" s="41" t="str">
        <f t="shared" si="586"/>
        <v/>
      </c>
      <c r="M3955" s="41" t="str">
        <f t="shared" si="587"/>
        <v/>
      </c>
      <c r="N3955" s="22" t="str">
        <f t="shared" si="584"/>
        <v xml:space="preserve"> </v>
      </c>
      <c r="O3955" s="22" t="str">
        <f t="shared" si="585"/>
        <v/>
      </c>
      <c r="Q3955" s="22" t="str">
        <f t="shared" si="583"/>
        <v>D2</v>
      </c>
    </row>
    <row r="3956" spans="1:17" x14ac:dyDescent="0.25">
      <c r="A3956" s="125" t="str">
        <f t="shared" si="588"/>
        <v/>
      </c>
      <c r="B3956" s="123" t="str">
        <f t="shared" si="589"/>
        <v/>
      </c>
      <c r="C3956" s="125" t="str">
        <f t="shared" si="590"/>
        <v/>
      </c>
      <c r="D3956" s="42"/>
      <c r="E3956" s="23" t="str">
        <f>IF(D3956="","",VLOOKUP(D3956,MASTERLIST!$A:$E,3,FALSE))</f>
        <v/>
      </c>
      <c r="F3956" s="23" t="str">
        <f>IF(D3956="","",VLOOKUP(D3956,MASTERLIST!$A:$E,4,FALSE))</f>
        <v/>
      </c>
      <c r="G3956" s="23" t="str">
        <f>IF(D3956="","",VLOOKUP(D3956,MASTERLIST!$A:$E,5,FALSE))</f>
        <v/>
      </c>
      <c r="H3956" s="23" t="str">
        <f>IF(D3956="","",VLOOKUP(D3956,MASTERLIST!$A:$E,2,FALSE))</f>
        <v/>
      </c>
      <c r="I3956" s="42"/>
      <c r="J3956" s="42"/>
      <c r="K3956" s="42"/>
      <c r="L3956" s="41" t="str">
        <f t="shared" si="586"/>
        <v/>
      </c>
      <c r="M3956" s="41" t="str">
        <f t="shared" si="587"/>
        <v/>
      </c>
      <c r="N3956" s="22" t="str">
        <f t="shared" si="584"/>
        <v xml:space="preserve"> </v>
      </c>
      <c r="O3956" s="22" t="str">
        <f t="shared" si="585"/>
        <v/>
      </c>
      <c r="Q3956" s="22" t="str">
        <f t="shared" si="583"/>
        <v>D2</v>
      </c>
    </row>
    <row r="3957" spans="1:17" x14ac:dyDescent="0.25">
      <c r="A3957" s="125" t="str">
        <f t="shared" si="588"/>
        <v/>
      </c>
      <c r="B3957" s="123" t="str">
        <f t="shared" si="589"/>
        <v/>
      </c>
      <c r="C3957" s="125" t="str">
        <f t="shared" si="590"/>
        <v/>
      </c>
      <c r="D3957" s="42"/>
      <c r="E3957" s="23" t="str">
        <f>IF(D3957="","",VLOOKUP(D3957,MASTERLIST!$A:$E,3,FALSE))</f>
        <v/>
      </c>
      <c r="F3957" s="23" t="str">
        <f>IF(D3957="","",VLOOKUP(D3957,MASTERLIST!$A:$E,4,FALSE))</f>
        <v/>
      </c>
      <c r="G3957" s="23" t="str">
        <f>IF(D3957="","",VLOOKUP(D3957,MASTERLIST!$A:$E,5,FALSE))</f>
        <v/>
      </c>
      <c r="H3957" s="23" t="str">
        <f>IF(D3957="","",VLOOKUP(D3957,MASTERLIST!$A:$E,2,FALSE))</f>
        <v/>
      </c>
      <c r="I3957" s="42"/>
      <c r="J3957" s="42"/>
      <c r="K3957" s="42"/>
      <c r="L3957" s="41" t="str">
        <f t="shared" si="586"/>
        <v/>
      </c>
      <c r="M3957" s="41" t="str">
        <f t="shared" si="587"/>
        <v/>
      </c>
      <c r="N3957" s="22" t="str">
        <f t="shared" si="584"/>
        <v xml:space="preserve"> </v>
      </c>
      <c r="O3957" s="22" t="str">
        <f t="shared" si="585"/>
        <v/>
      </c>
      <c r="Q3957" s="22" t="str">
        <f t="shared" si="583"/>
        <v>D2</v>
      </c>
    </row>
    <row r="3958" spans="1:17" x14ac:dyDescent="0.25">
      <c r="A3958" s="125" t="str">
        <f t="shared" si="588"/>
        <v/>
      </c>
      <c r="B3958" s="123" t="str">
        <f t="shared" si="589"/>
        <v/>
      </c>
      <c r="C3958" s="125" t="str">
        <f t="shared" si="590"/>
        <v/>
      </c>
      <c r="D3958" s="42"/>
      <c r="E3958" s="23" t="str">
        <f>IF(D3958="","",VLOOKUP(D3958,MASTERLIST!$A:$E,3,FALSE))</f>
        <v/>
      </c>
      <c r="F3958" s="23" t="str">
        <f>IF(D3958="","",VLOOKUP(D3958,MASTERLIST!$A:$E,4,FALSE))</f>
        <v/>
      </c>
      <c r="G3958" s="23" t="str">
        <f>IF(D3958="","",VLOOKUP(D3958,MASTERLIST!$A:$E,5,FALSE))</f>
        <v/>
      </c>
      <c r="H3958" s="23" t="str">
        <f>IF(D3958="","",VLOOKUP(D3958,MASTERLIST!$A:$E,2,FALSE))</f>
        <v/>
      </c>
      <c r="I3958" s="42"/>
      <c r="J3958" s="42"/>
      <c r="K3958" s="42"/>
      <c r="L3958" s="41" t="str">
        <f t="shared" si="586"/>
        <v/>
      </c>
      <c r="M3958" s="41" t="str">
        <f t="shared" si="587"/>
        <v/>
      </c>
      <c r="N3958" s="22" t="str">
        <f t="shared" si="584"/>
        <v xml:space="preserve"> </v>
      </c>
      <c r="O3958" s="22" t="str">
        <f t="shared" si="585"/>
        <v/>
      </c>
      <c r="Q3958" s="22" t="str">
        <f t="shared" si="583"/>
        <v>D2</v>
      </c>
    </row>
    <row r="3959" spans="1:17" x14ac:dyDescent="0.25">
      <c r="A3959" s="125" t="str">
        <f t="shared" si="588"/>
        <v/>
      </c>
      <c r="B3959" s="123" t="str">
        <f t="shared" si="589"/>
        <v/>
      </c>
      <c r="C3959" s="125" t="str">
        <f t="shared" si="590"/>
        <v/>
      </c>
      <c r="D3959" s="42"/>
      <c r="E3959" s="23" t="str">
        <f>IF(D3959="","",VLOOKUP(D3959,MASTERLIST!$A:$E,3,FALSE))</f>
        <v/>
      </c>
      <c r="F3959" s="23" t="str">
        <f>IF(D3959="","",VLOOKUP(D3959,MASTERLIST!$A:$E,4,FALSE))</f>
        <v/>
      </c>
      <c r="G3959" s="23" t="str">
        <f>IF(D3959="","",VLOOKUP(D3959,MASTERLIST!$A:$E,5,FALSE))</f>
        <v/>
      </c>
      <c r="H3959" s="23" t="str">
        <f>IF(D3959="","",VLOOKUP(D3959,MASTERLIST!$A:$E,2,FALSE))</f>
        <v/>
      </c>
      <c r="I3959" s="42"/>
      <c r="J3959" s="42"/>
      <c r="K3959" s="42"/>
      <c r="L3959" s="41" t="str">
        <f t="shared" si="586"/>
        <v/>
      </c>
      <c r="M3959" s="41" t="str">
        <f t="shared" si="587"/>
        <v/>
      </c>
      <c r="N3959" s="22" t="str">
        <f t="shared" si="584"/>
        <v xml:space="preserve"> </v>
      </c>
      <c r="O3959" s="22" t="str">
        <f t="shared" si="585"/>
        <v/>
      </c>
      <c r="Q3959" s="22" t="str">
        <f t="shared" si="583"/>
        <v>D2</v>
      </c>
    </row>
    <row r="3960" spans="1:17" x14ac:dyDescent="0.25">
      <c r="A3960" s="125" t="str">
        <f t="shared" si="588"/>
        <v/>
      </c>
      <c r="B3960" s="123" t="str">
        <f t="shared" si="589"/>
        <v/>
      </c>
      <c r="C3960" s="125" t="str">
        <f t="shared" si="590"/>
        <v/>
      </c>
      <c r="D3960" s="42"/>
      <c r="E3960" s="23" t="str">
        <f>IF(D3960="","",VLOOKUP(D3960,MASTERLIST!$A:$E,3,FALSE))</f>
        <v/>
      </c>
      <c r="F3960" s="23" t="str">
        <f>IF(D3960="","",VLOOKUP(D3960,MASTERLIST!$A:$E,4,FALSE))</f>
        <v/>
      </c>
      <c r="G3960" s="23" t="str">
        <f>IF(D3960="","",VLOOKUP(D3960,MASTERLIST!$A:$E,5,FALSE))</f>
        <v/>
      </c>
      <c r="H3960" s="23" t="str">
        <f>IF(D3960="","",VLOOKUP(D3960,MASTERLIST!$A:$E,2,FALSE))</f>
        <v/>
      </c>
      <c r="I3960" s="42"/>
      <c r="J3960" s="42"/>
      <c r="K3960" s="42"/>
      <c r="L3960" s="41" t="str">
        <f t="shared" si="586"/>
        <v/>
      </c>
      <c r="M3960" s="41" t="str">
        <f t="shared" si="587"/>
        <v/>
      </c>
      <c r="N3960" s="22" t="str">
        <f t="shared" si="584"/>
        <v xml:space="preserve"> </v>
      </c>
      <c r="O3960" s="22" t="str">
        <f t="shared" si="585"/>
        <v/>
      </c>
      <c r="Q3960" s="22" t="str">
        <f t="shared" si="583"/>
        <v>D2</v>
      </c>
    </row>
    <row r="3961" spans="1:17" x14ac:dyDescent="0.25">
      <c r="A3961" s="125" t="str">
        <f t="shared" si="588"/>
        <v/>
      </c>
      <c r="B3961" s="123" t="str">
        <f t="shared" si="589"/>
        <v/>
      </c>
      <c r="C3961" s="125" t="str">
        <f t="shared" si="590"/>
        <v/>
      </c>
      <c r="D3961" s="42"/>
      <c r="E3961" s="23" t="str">
        <f>IF(D3961="","",VLOOKUP(D3961,MASTERLIST!$A:$E,3,FALSE))</f>
        <v/>
      </c>
      <c r="F3961" s="23" t="str">
        <f>IF(D3961="","",VLOOKUP(D3961,MASTERLIST!$A:$E,4,FALSE))</f>
        <v/>
      </c>
      <c r="G3961" s="23" t="str">
        <f>IF(D3961="","",VLOOKUP(D3961,MASTERLIST!$A:$E,5,FALSE))</f>
        <v/>
      </c>
      <c r="H3961" s="23" t="str">
        <f>IF(D3961="","",VLOOKUP(D3961,MASTERLIST!$A:$E,2,FALSE))</f>
        <v/>
      </c>
      <c r="I3961" s="42"/>
      <c r="J3961" s="42"/>
      <c r="K3961" s="42"/>
      <c r="L3961" s="41" t="str">
        <f t="shared" si="586"/>
        <v/>
      </c>
      <c r="M3961" s="41" t="str">
        <f t="shared" si="587"/>
        <v/>
      </c>
      <c r="N3961" s="22" t="str">
        <f t="shared" si="584"/>
        <v xml:space="preserve"> </v>
      </c>
      <c r="O3961" s="22" t="str">
        <f t="shared" si="585"/>
        <v/>
      </c>
      <c r="Q3961" s="22" t="str">
        <f t="shared" si="583"/>
        <v>D2</v>
      </c>
    </row>
    <row r="3962" spans="1:17" x14ac:dyDescent="0.25">
      <c r="A3962" s="125" t="str">
        <f t="shared" si="588"/>
        <v/>
      </c>
      <c r="B3962" s="123" t="str">
        <f t="shared" si="589"/>
        <v/>
      </c>
      <c r="C3962" s="125" t="str">
        <f t="shared" si="590"/>
        <v/>
      </c>
      <c r="D3962" s="42"/>
      <c r="E3962" s="23" t="str">
        <f>IF(D3962="","",VLOOKUP(D3962,MASTERLIST!$A:$E,3,FALSE))</f>
        <v/>
      </c>
      <c r="F3962" s="23" t="str">
        <f>IF(D3962="","",VLOOKUP(D3962,MASTERLIST!$A:$E,4,FALSE))</f>
        <v/>
      </c>
      <c r="G3962" s="23" t="str">
        <f>IF(D3962="","",VLOOKUP(D3962,MASTERLIST!$A:$E,5,FALSE))</f>
        <v/>
      </c>
      <c r="H3962" s="23" t="str">
        <f>IF(D3962="","",VLOOKUP(D3962,MASTERLIST!$A:$E,2,FALSE))</f>
        <v/>
      </c>
      <c r="I3962" s="42"/>
      <c r="J3962" s="42"/>
      <c r="K3962" s="42"/>
      <c r="L3962" s="41" t="str">
        <f t="shared" si="586"/>
        <v/>
      </c>
      <c r="M3962" s="41" t="str">
        <f t="shared" si="587"/>
        <v/>
      </c>
      <c r="N3962" s="22" t="str">
        <f t="shared" si="584"/>
        <v xml:space="preserve"> </v>
      </c>
      <c r="O3962" s="22" t="str">
        <f t="shared" si="585"/>
        <v/>
      </c>
      <c r="Q3962" s="22" t="str">
        <f t="shared" si="583"/>
        <v>D2</v>
      </c>
    </row>
    <row r="3963" spans="1:17" x14ac:dyDescent="0.25">
      <c r="A3963" s="125" t="str">
        <f t="shared" si="588"/>
        <v/>
      </c>
      <c r="B3963" s="123" t="str">
        <f t="shared" si="589"/>
        <v/>
      </c>
      <c r="C3963" s="125" t="str">
        <f t="shared" si="590"/>
        <v/>
      </c>
      <c r="D3963" s="42"/>
      <c r="E3963" s="23" t="str">
        <f>IF(D3963="","",VLOOKUP(D3963,MASTERLIST!$A:$E,3,FALSE))</f>
        <v/>
      </c>
      <c r="F3963" s="23" t="str">
        <f>IF(D3963="","",VLOOKUP(D3963,MASTERLIST!$A:$E,4,FALSE))</f>
        <v/>
      </c>
      <c r="G3963" s="23" t="str">
        <f>IF(D3963="","",VLOOKUP(D3963,MASTERLIST!$A:$E,5,FALSE))</f>
        <v/>
      </c>
      <c r="H3963" s="23" t="str">
        <f>IF(D3963="","",VLOOKUP(D3963,MASTERLIST!$A:$E,2,FALSE))</f>
        <v/>
      </c>
      <c r="I3963" s="42"/>
      <c r="J3963" s="42"/>
      <c r="K3963" s="42"/>
      <c r="L3963" s="41" t="str">
        <f t="shared" si="586"/>
        <v/>
      </c>
      <c r="M3963" s="41" t="str">
        <f t="shared" si="587"/>
        <v/>
      </c>
      <c r="N3963" s="22" t="str">
        <f t="shared" si="584"/>
        <v xml:space="preserve"> </v>
      </c>
      <c r="O3963" s="22" t="str">
        <f t="shared" si="585"/>
        <v/>
      </c>
      <c r="Q3963" s="22" t="str">
        <f t="shared" si="583"/>
        <v>D2</v>
      </c>
    </row>
    <row r="3964" spans="1:17" x14ac:dyDescent="0.25">
      <c r="A3964" s="125" t="str">
        <f t="shared" si="588"/>
        <v/>
      </c>
      <c r="B3964" s="123" t="str">
        <f t="shared" si="589"/>
        <v/>
      </c>
      <c r="C3964" s="125" t="str">
        <f t="shared" si="590"/>
        <v/>
      </c>
      <c r="D3964" s="42"/>
      <c r="E3964" s="23" t="str">
        <f>IF(D3964="","",VLOOKUP(D3964,MASTERLIST!$A:$E,3,FALSE))</f>
        <v/>
      </c>
      <c r="F3964" s="23" t="str">
        <f>IF(D3964="","",VLOOKUP(D3964,MASTERLIST!$A:$E,4,FALSE))</f>
        <v/>
      </c>
      <c r="G3964" s="23" t="str">
        <f>IF(D3964="","",VLOOKUP(D3964,MASTERLIST!$A:$E,5,FALSE))</f>
        <v/>
      </c>
      <c r="H3964" s="23" t="str">
        <f>IF(D3964="","",VLOOKUP(D3964,MASTERLIST!$A:$E,2,FALSE))</f>
        <v/>
      </c>
      <c r="I3964" s="42"/>
      <c r="J3964" s="42"/>
      <c r="K3964" s="42"/>
      <c r="L3964" s="41" t="str">
        <f t="shared" si="586"/>
        <v/>
      </c>
      <c r="M3964" s="41" t="str">
        <f t="shared" si="587"/>
        <v/>
      </c>
      <c r="N3964" s="22" t="str">
        <f t="shared" si="584"/>
        <v xml:space="preserve"> </v>
      </c>
      <c r="O3964" s="22" t="str">
        <f t="shared" si="585"/>
        <v/>
      </c>
      <c r="Q3964" s="22" t="str">
        <f t="shared" si="583"/>
        <v>D2</v>
      </c>
    </row>
    <row r="3965" spans="1:17" x14ac:dyDescent="0.25">
      <c r="A3965" s="125" t="str">
        <f t="shared" si="588"/>
        <v/>
      </c>
      <c r="B3965" s="123" t="str">
        <f t="shared" si="589"/>
        <v/>
      </c>
      <c r="C3965" s="125" t="str">
        <f t="shared" si="590"/>
        <v/>
      </c>
      <c r="D3965" s="42"/>
      <c r="E3965" s="23" t="str">
        <f>IF(D3965="","",VLOOKUP(D3965,MASTERLIST!$A:$E,3,FALSE))</f>
        <v/>
      </c>
      <c r="F3965" s="23" t="str">
        <f>IF(D3965="","",VLOOKUP(D3965,MASTERLIST!$A:$E,4,FALSE))</f>
        <v/>
      </c>
      <c r="G3965" s="23" t="str">
        <f>IF(D3965="","",VLOOKUP(D3965,MASTERLIST!$A:$E,5,FALSE))</f>
        <v/>
      </c>
      <c r="H3965" s="23" t="str">
        <f>IF(D3965="","",VLOOKUP(D3965,MASTERLIST!$A:$E,2,FALSE))</f>
        <v/>
      </c>
      <c r="I3965" s="42"/>
      <c r="J3965" s="42"/>
      <c r="K3965" s="42"/>
      <c r="L3965" s="41" t="str">
        <f t="shared" si="586"/>
        <v/>
      </c>
      <c r="M3965" s="41" t="str">
        <f t="shared" si="587"/>
        <v/>
      </c>
      <c r="N3965" s="22" t="str">
        <f t="shared" si="584"/>
        <v xml:space="preserve"> </v>
      </c>
      <c r="O3965" s="22" t="str">
        <f t="shared" si="585"/>
        <v/>
      </c>
      <c r="Q3965" s="22" t="str">
        <f t="shared" si="583"/>
        <v>D2</v>
      </c>
    </row>
    <row r="3966" spans="1:17" x14ac:dyDescent="0.25">
      <c r="A3966" s="125" t="str">
        <f t="shared" si="588"/>
        <v/>
      </c>
      <c r="B3966" s="123" t="str">
        <f t="shared" si="589"/>
        <v/>
      </c>
      <c r="C3966" s="125" t="str">
        <f t="shared" si="590"/>
        <v/>
      </c>
      <c r="D3966" s="42"/>
      <c r="E3966" s="23" t="str">
        <f>IF(D3966="","",VLOOKUP(D3966,MASTERLIST!$A:$E,3,FALSE))</f>
        <v/>
      </c>
      <c r="F3966" s="23" t="str">
        <f>IF(D3966="","",VLOOKUP(D3966,MASTERLIST!$A:$E,4,FALSE))</f>
        <v/>
      </c>
      <c r="G3966" s="23" t="str">
        <f>IF(D3966="","",VLOOKUP(D3966,MASTERLIST!$A:$E,5,FALSE))</f>
        <v/>
      </c>
      <c r="H3966" s="23" t="str">
        <f>IF(D3966="","",VLOOKUP(D3966,MASTERLIST!$A:$E,2,FALSE))</f>
        <v/>
      </c>
      <c r="I3966" s="42"/>
      <c r="J3966" s="42"/>
      <c r="K3966" s="42"/>
      <c r="L3966" s="41" t="str">
        <f t="shared" si="586"/>
        <v/>
      </c>
      <c r="M3966" s="41" t="str">
        <f t="shared" si="587"/>
        <v/>
      </c>
      <c r="N3966" s="22" t="str">
        <f t="shared" si="584"/>
        <v xml:space="preserve"> </v>
      </c>
      <c r="O3966" s="22" t="str">
        <f t="shared" si="585"/>
        <v/>
      </c>
      <c r="Q3966" s="22" t="str">
        <f t="shared" si="583"/>
        <v>D2</v>
      </c>
    </row>
    <row r="3967" spans="1:17" x14ac:dyDescent="0.25">
      <c r="A3967" s="125" t="str">
        <f t="shared" si="588"/>
        <v/>
      </c>
      <c r="B3967" s="123" t="str">
        <f t="shared" si="589"/>
        <v/>
      </c>
      <c r="C3967" s="125" t="str">
        <f t="shared" si="590"/>
        <v/>
      </c>
      <c r="D3967" s="42"/>
      <c r="E3967" s="23" t="str">
        <f>IF(D3967="","",VLOOKUP(D3967,MASTERLIST!$A:$E,3,FALSE))</f>
        <v/>
      </c>
      <c r="F3967" s="23" t="str">
        <f>IF(D3967="","",VLOOKUP(D3967,MASTERLIST!$A:$E,4,FALSE))</f>
        <v/>
      </c>
      <c r="G3967" s="23" t="str">
        <f>IF(D3967="","",VLOOKUP(D3967,MASTERLIST!$A:$E,5,FALSE))</f>
        <v/>
      </c>
      <c r="H3967" s="23" t="str">
        <f>IF(D3967="","",VLOOKUP(D3967,MASTERLIST!$A:$E,2,FALSE))</f>
        <v/>
      </c>
      <c r="I3967" s="42"/>
      <c r="J3967" s="42"/>
      <c r="K3967" s="42"/>
      <c r="L3967" s="41" t="str">
        <f t="shared" si="586"/>
        <v/>
      </c>
      <c r="M3967" s="41" t="str">
        <f t="shared" si="587"/>
        <v/>
      </c>
      <c r="N3967" s="22" t="str">
        <f t="shared" si="584"/>
        <v xml:space="preserve"> </v>
      </c>
      <c r="O3967" s="22" t="str">
        <f t="shared" si="585"/>
        <v/>
      </c>
      <c r="Q3967" s="22" t="str">
        <f t="shared" si="583"/>
        <v>D2</v>
      </c>
    </row>
    <row r="3968" spans="1:17" x14ac:dyDescent="0.25">
      <c r="A3968" s="125" t="str">
        <f t="shared" si="588"/>
        <v/>
      </c>
      <c r="B3968" s="123" t="str">
        <f t="shared" si="589"/>
        <v/>
      </c>
      <c r="C3968" s="125" t="str">
        <f t="shared" si="590"/>
        <v/>
      </c>
      <c r="D3968" s="42"/>
      <c r="E3968" s="23" t="str">
        <f>IF(D3968="","",VLOOKUP(D3968,MASTERLIST!$A:$E,3,FALSE))</f>
        <v/>
      </c>
      <c r="F3968" s="23" t="str">
        <f>IF(D3968="","",VLOOKUP(D3968,MASTERLIST!$A:$E,4,FALSE))</f>
        <v/>
      </c>
      <c r="G3968" s="23" t="str">
        <f>IF(D3968="","",VLOOKUP(D3968,MASTERLIST!$A:$E,5,FALSE))</f>
        <v/>
      </c>
      <c r="H3968" s="23" t="str">
        <f>IF(D3968="","",VLOOKUP(D3968,MASTERLIST!$A:$E,2,FALSE))</f>
        <v/>
      </c>
      <c r="I3968" s="42"/>
      <c r="J3968" s="42"/>
      <c r="K3968" s="42"/>
      <c r="L3968" s="41" t="str">
        <f t="shared" si="586"/>
        <v/>
      </c>
      <c r="M3968" s="41" t="str">
        <f t="shared" si="587"/>
        <v/>
      </c>
      <c r="N3968" s="22" t="str">
        <f t="shared" si="584"/>
        <v xml:space="preserve"> </v>
      </c>
      <c r="O3968" s="22" t="str">
        <f t="shared" si="585"/>
        <v/>
      </c>
      <c r="Q3968" s="22" t="str">
        <f t="shared" si="583"/>
        <v>D2</v>
      </c>
    </row>
    <row r="3969" spans="1:17" x14ac:dyDescent="0.25">
      <c r="A3969" s="125" t="str">
        <f t="shared" si="588"/>
        <v/>
      </c>
      <c r="B3969" s="123" t="str">
        <f t="shared" si="589"/>
        <v/>
      </c>
      <c r="C3969" s="125" t="str">
        <f t="shared" si="590"/>
        <v/>
      </c>
      <c r="D3969" s="42"/>
      <c r="E3969" s="23" t="str">
        <f>IF(D3969="","",VLOOKUP(D3969,MASTERLIST!$A:$E,3,FALSE))</f>
        <v/>
      </c>
      <c r="F3969" s="23" t="str">
        <f>IF(D3969="","",VLOOKUP(D3969,MASTERLIST!$A:$E,4,FALSE))</f>
        <v/>
      </c>
      <c r="G3969" s="23" t="str">
        <f>IF(D3969="","",VLOOKUP(D3969,MASTERLIST!$A:$E,5,FALSE))</f>
        <v/>
      </c>
      <c r="H3969" s="23" t="str">
        <f>IF(D3969="","",VLOOKUP(D3969,MASTERLIST!$A:$E,2,FALSE))</f>
        <v/>
      </c>
      <c r="I3969" s="42"/>
      <c r="J3969" s="42"/>
      <c r="K3969" s="42"/>
      <c r="L3969" s="41" t="str">
        <f t="shared" si="586"/>
        <v/>
      </c>
      <c r="M3969" s="41" t="str">
        <f t="shared" si="587"/>
        <v/>
      </c>
      <c r="N3969" s="22" t="str">
        <f t="shared" si="584"/>
        <v xml:space="preserve"> </v>
      </c>
      <c r="O3969" s="22" t="str">
        <f t="shared" si="585"/>
        <v/>
      </c>
      <c r="Q3969" s="22" t="str">
        <f t="shared" si="583"/>
        <v>D2</v>
      </c>
    </row>
    <row r="3970" spans="1:17" x14ac:dyDescent="0.25">
      <c r="A3970" s="125" t="str">
        <f t="shared" si="588"/>
        <v/>
      </c>
      <c r="B3970" s="123" t="str">
        <f t="shared" si="589"/>
        <v/>
      </c>
      <c r="C3970" s="125" t="str">
        <f t="shared" si="590"/>
        <v/>
      </c>
      <c r="D3970" s="42"/>
      <c r="E3970" s="23" t="str">
        <f>IF(D3970="","",VLOOKUP(D3970,MASTERLIST!$A:$E,3,FALSE))</f>
        <v/>
      </c>
      <c r="F3970" s="23" t="str">
        <f>IF(D3970="","",VLOOKUP(D3970,MASTERLIST!$A:$E,4,FALSE))</f>
        <v/>
      </c>
      <c r="G3970" s="23" t="str">
        <f>IF(D3970="","",VLOOKUP(D3970,MASTERLIST!$A:$E,5,FALSE))</f>
        <v/>
      </c>
      <c r="H3970" s="23" t="str">
        <f>IF(D3970="","",VLOOKUP(D3970,MASTERLIST!$A:$E,2,FALSE))</f>
        <v/>
      </c>
      <c r="I3970" s="42"/>
      <c r="J3970" s="42"/>
      <c r="K3970" s="42"/>
      <c r="L3970" s="41" t="str">
        <f t="shared" si="586"/>
        <v/>
      </c>
      <c r="M3970" s="41" t="str">
        <f t="shared" si="587"/>
        <v/>
      </c>
      <c r="N3970" s="22" t="str">
        <f t="shared" si="584"/>
        <v xml:space="preserve"> </v>
      </c>
      <c r="O3970" s="22" t="str">
        <f t="shared" si="585"/>
        <v/>
      </c>
      <c r="Q3970" s="22" t="str">
        <f t="shared" si="583"/>
        <v>D2</v>
      </c>
    </row>
    <row r="3971" spans="1:17" x14ac:dyDescent="0.25">
      <c r="A3971" s="125" t="str">
        <f t="shared" si="588"/>
        <v/>
      </c>
      <c r="B3971" s="123" t="str">
        <f t="shared" si="589"/>
        <v/>
      </c>
      <c r="C3971" s="125" t="str">
        <f t="shared" si="590"/>
        <v/>
      </c>
      <c r="D3971" s="42"/>
      <c r="E3971" s="23" t="str">
        <f>IF(D3971="","",VLOOKUP(D3971,MASTERLIST!$A:$E,3,FALSE))</f>
        <v/>
      </c>
      <c r="F3971" s="23" t="str">
        <f>IF(D3971="","",VLOOKUP(D3971,MASTERLIST!$A:$E,4,FALSE))</f>
        <v/>
      </c>
      <c r="G3971" s="23" t="str">
        <f>IF(D3971="","",VLOOKUP(D3971,MASTERLIST!$A:$E,5,FALSE))</f>
        <v/>
      </c>
      <c r="H3971" s="23" t="str">
        <f>IF(D3971="","",VLOOKUP(D3971,MASTERLIST!$A:$E,2,FALSE))</f>
        <v/>
      </c>
      <c r="I3971" s="42"/>
      <c r="J3971" s="42"/>
      <c r="K3971" s="42"/>
      <c r="L3971" s="41" t="str">
        <f t="shared" si="586"/>
        <v/>
      </c>
      <c r="M3971" s="41" t="str">
        <f t="shared" si="587"/>
        <v/>
      </c>
      <c r="N3971" s="22" t="str">
        <f t="shared" si="584"/>
        <v xml:space="preserve"> </v>
      </c>
      <c r="O3971" s="22" t="str">
        <f t="shared" si="585"/>
        <v/>
      </c>
      <c r="Q3971" s="22" t="str">
        <f t="shared" ref="Q3971:Q4034" si="591">IF(A3971="","D2",RIGHT(A3971,2))</f>
        <v>D2</v>
      </c>
    </row>
    <row r="3972" spans="1:17" x14ac:dyDescent="0.25">
      <c r="A3972" s="125" t="str">
        <f t="shared" si="588"/>
        <v/>
      </c>
      <c r="B3972" s="123" t="str">
        <f t="shared" si="589"/>
        <v/>
      </c>
      <c r="C3972" s="125" t="str">
        <f t="shared" si="590"/>
        <v/>
      </c>
      <c r="D3972" s="42"/>
      <c r="E3972" s="23" t="str">
        <f>IF(D3972="","",VLOOKUP(D3972,MASTERLIST!$A:$E,3,FALSE))</f>
        <v/>
      </c>
      <c r="F3972" s="23" t="str">
        <f>IF(D3972="","",VLOOKUP(D3972,MASTERLIST!$A:$E,4,FALSE))</f>
        <v/>
      </c>
      <c r="G3972" s="23" t="str">
        <f>IF(D3972="","",VLOOKUP(D3972,MASTERLIST!$A:$E,5,FALSE))</f>
        <v/>
      </c>
      <c r="H3972" s="23" t="str">
        <f>IF(D3972="","",VLOOKUP(D3972,MASTERLIST!$A:$E,2,FALSE))</f>
        <v/>
      </c>
      <c r="I3972" s="42"/>
      <c r="J3972" s="42"/>
      <c r="K3972" s="42"/>
      <c r="L3972" s="41" t="str">
        <f t="shared" si="586"/>
        <v/>
      </c>
      <c r="M3972" s="41" t="str">
        <f t="shared" si="587"/>
        <v/>
      </c>
      <c r="N3972" s="22" t="str">
        <f t="shared" si="584"/>
        <v xml:space="preserve"> </v>
      </c>
      <c r="O3972" s="22" t="str">
        <f t="shared" si="585"/>
        <v/>
      </c>
      <c r="Q3972" s="22" t="str">
        <f t="shared" si="591"/>
        <v>D2</v>
      </c>
    </row>
    <row r="3973" spans="1:17" x14ac:dyDescent="0.25">
      <c r="A3973" s="125" t="str">
        <f t="shared" si="588"/>
        <v/>
      </c>
      <c r="B3973" s="123" t="str">
        <f t="shared" si="589"/>
        <v/>
      </c>
      <c r="C3973" s="125" t="str">
        <f t="shared" si="590"/>
        <v/>
      </c>
      <c r="D3973" s="42"/>
      <c r="E3973" s="23" t="str">
        <f>IF(D3973="","",VLOOKUP(D3973,MASTERLIST!$A:$E,3,FALSE))</f>
        <v/>
      </c>
      <c r="F3973" s="23" t="str">
        <f>IF(D3973="","",VLOOKUP(D3973,MASTERLIST!$A:$E,4,FALSE))</f>
        <v/>
      </c>
      <c r="G3973" s="23" t="str">
        <f>IF(D3973="","",VLOOKUP(D3973,MASTERLIST!$A:$E,5,FALSE))</f>
        <v/>
      </c>
      <c r="H3973" s="23" t="str">
        <f>IF(D3973="","",VLOOKUP(D3973,MASTERLIST!$A:$E,2,FALSE))</f>
        <v/>
      </c>
      <c r="I3973" s="42"/>
      <c r="J3973" s="42"/>
      <c r="K3973" s="42"/>
      <c r="L3973" s="41" t="str">
        <f t="shared" si="586"/>
        <v/>
      </c>
      <c r="M3973" s="41" t="str">
        <f t="shared" si="587"/>
        <v/>
      </c>
      <c r="N3973" s="22" t="str">
        <f t="shared" si="584"/>
        <v xml:space="preserve"> </v>
      </c>
      <c r="O3973" s="22" t="str">
        <f t="shared" si="585"/>
        <v/>
      </c>
      <c r="Q3973" s="22" t="str">
        <f t="shared" si="591"/>
        <v>D2</v>
      </c>
    </row>
    <row r="3974" spans="1:17" x14ac:dyDescent="0.25">
      <c r="A3974" s="125" t="str">
        <f t="shared" si="588"/>
        <v/>
      </c>
      <c r="B3974" s="123" t="str">
        <f t="shared" si="589"/>
        <v/>
      </c>
      <c r="C3974" s="125" t="str">
        <f t="shared" si="590"/>
        <v/>
      </c>
      <c r="D3974" s="42"/>
      <c r="E3974" s="23" t="str">
        <f>IF(D3974="","",VLOOKUP(D3974,MASTERLIST!$A:$E,3,FALSE))</f>
        <v/>
      </c>
      <c r="F3974" s="23" t="str">
        <f>IF(D3974="","",VLOOKUP(D3974,MASTERLIST!$A:$E,4,FALSE))</f>
        <v/>
      </c>
      <c r="G3974" s="23" t="str">
        <f>IF(D3974="","",VLOOKUP(D3974,MASTERLIST!$A:$E,5,FALSE))</f>
        <v/>
      </c>
      <c r="H3974" s="23" t="str">
        <f>IF(D3974="","",VLOOKUP(D3974,MASTERLIST!$A:$E,2,FALSE))</f>
        <v/>
      </c>
      <c r="I3974" s="42"/>
      <c r="J3974" s="42"/>
      <c r="K3974" s="42"/>
      <c r="L3974" s="41" t="str">
        <f t="shared" si="586"/>
        <v/>
      </c>
      <c r="M3974" s="41" t="str">
        <f t="shared" si="587"/>
        <v/>
      </c>
      <c r="N3974" s="22" t="str">
        <f t="shared" si="584"/>
        <v xml:space="preserve"> </v>
      </c>
      <c r="O3974" s="22" t="str">
        <f t="shared" si="585"/>
        <v/>
      </c>
      <c r="Q3974" s="22" t="str">
        <f t="shared" si="591"/>
        <v>D2</v>
      </c>
    </row>
    <row r="3975" spans="1:17" x14ac:dyDescent="0.25">
      <c r="A3975" s="125" t="str">
        <f t="shared" si="588"/>
        <v/>
      </c>
      <c r="B3975" s="123" t="str">
        <f t="shared" si="589"/>
        <v/>
      </c>
      <c r="C3975" s="125" t="str">
        <f t="shared" si="590"/>
        <v/>
      </c>
      <c r="D3975" s="42"/>
      <c r="E3975" s="23" t="str">
        <f>IF(D3975="","",VLOOKUP(D3975,MASTERLIST!$A:$E,3,FALSE))</f>
        <v/>
      </c>
      <c r="F3975" s="23" t="str">
        <f>IF(D3975="","",VLOOKUP(D3975,MASTERLIST!$A:$E,4,FALSE))</f>
        <v/>
      </c>
      <c r="G3975" s="23" t="str">
        <f>IF(D3975="","",VLOOKUP(D3975,MASTERLIST!$A:$E,5,FALSE))</f>
        <v/>
      </c>
      <c r="H3975" s="23" t="str">
        <f>IF(D3975="","",VLOOKUP(D3975,MASTERLIST!$A:$E,2,FALSE))</f>
        <v/>
      </c>
      <c r="I3975" s="42"/>
      <c r="J3975" s="42"/>
      <c r="K3975" s="42"/>
      <c r="L3975" s="41" t="str">
        <f t="shared" si="586"/>
        <v/>
      </c>
      <c r="M3975" s="41" t="str">
        <f t="shared" si="587"/>
        <v/>
      </c>
      <c r="N3975" s="22" t="str">
        <f t="shared" si="584"/>
        <v xml:space="preserve"> </v>
      </c>
      <c r="O3975" s="22" t="str">
        <f t="shared" si="585"/>
        <v/>
      </c>
      <c r="Q3975" s="22" t="str">
        <f t="shared" si="591"/>
        <v>D2</v>
      </c>
    </row>
    <row r="3976" spans="1:17" x14ac:dyDescent="0.25">
      <c r="A3976" s="125" t="str">
        <f t="shared" si="588"/>
        <v/>
      </c>
      <c r="B3976" s="123" t="str">
        <f t="shared" si="589"/>
        <v/>
      </c>
      <c r="C3976" s="125" t="str">
        <f t="shared" si="590"/>
        <v/>
      </c>
      <c r="D3976" s="42"/>
      <c r="E3976" s="23" t="str">
        <f>IF(D3976="","",VLOOKUP(D3976,MASTERLIST!$A:$E,3,FALSE))</f>
        <v/>
      </c>
      <c r="F3976" s="23" t="str">
        <f>IF(D3976="","",VLOOKUP(D3976,MASTERLIST!$A:$E,4,FALSE))</f>
        <v/>
      </c>
      <c r="G3976" s="23" t="str">
        <f>IF(D3976="","",VLOOKUP(D3976,MASTERLIST!$A:$E,5,FALSE))</f>
        <v/>
      </c>
      <c r="H3976" s="23" t="str">
        <f>IF(D3976="","",VLOOKUP(D3976,MASTERLIST!$A:$E,2,FALSE))</f>
        <v/>
      </c>
      <c r="I3976" s="42"/>
      <c r="J3976" s="42"/>
      <c r="K3976" s="42"/>
      <c r="L3976" s="41" t="str">
        <f t="shared" si="586"/>
        <v/>
      </c>
      <c r="M3976" s="41" t="str">
        <f t="shared" si="587"/>
        <v/>
      </c>
      <c r="N3976" s="22" t="str">
        <f t="shared" si="584"/>
        <v xml:space="preserve"> </v>
      </c>
      <c r="O3976" s="22" t="str">
        <f t="shared" si="585"/>
        <v/>
      </c>
      <c r="Q3976" s="22" t="str">
        <f t="shared" si="591"/>
        <v>D2</v>
      </c>
    </row>
    <row r="3977" spans="1:17" x14ac:dyDescent="0.25">
      <c r="A3977" s="125" t="str">
        <f t="shared" si="588"/>
        <v/>
      </c>
      <c r="B3977" s="123" t="str">
        <f t="shared" si="589"/>
        <v/>
      </c>
      <c r="C3977" s="125" t="str">
        <f t="shared" si="590"/>
        <v/>
      </c>
      <c r="D3977" s="42"/>
      <c r="E3977" s="23" t="str">
        <f>IF(D3977="","",VLOOKUP(D3977,MASTERLIST!$A:$E,3,FALSE))</f>
        <v/>
      </c>
      <c r="F3977" s="23" t="str">
        <f>IF(D3977="","",VLOOKUP(D3977,MASTERLIST!$A:$E,4,FALSE))</f>
        <v/>
      </c>
      <c r="G3977" s="23" t="str">
        <f>IF(D3977="","",VLOOKUP(D3977,MASTERLIST!$A:$E,5,FALSE))</f>
        <v/>
      </c>
      <c r="H3977" s="23" t="str">
        <f>IF(D3977="","",VLOOKUP(D3977,MASTERLIST!$A:$E,2,FALSE))</f>
        <v/>
      </c>
      <c r="I3977" s="42"/>
      <c r="J3977" s="42"/>
      <c r="K3977" s="42"/>
      <c r="L3977" s="41" t="str">
        <f t="shared" si="586"/>
        <v/>
      </c>
      <c r="M3977" s="41" t="str">
        <f t="shared" si="587"/>
        <v/>
      </c>
      <c r="N3977" s="22" t="str">
        <f t="shared" si="584"/>
        <v xml:space="preserve"> </v>
      </c>
      <c r="O3977" s="22" t="str">
        <f t="shared" si="585"/>
        <v/>
      </c>
      <c r="Q3977" s="22" t="str">
        <f t="shared" si="591"/>
        <v>D2</v>
      </c>
    </row>
    <row r="3978" spans="1:17" x14ac:dyDescent="0.25">
      <c r="A3978" s="125" t="str">
        <f t="shared" si="588"/>
        <v/>
      </c>
      <c r="B3978" s="123" t="str">
        <f t="shared" si="589"/>
        <v/>
      </c>
      <c r="C3978" s="125" t="str">
        <f t="shared" si="590"/>
        <v/>
      </c>
      <c r="D3978" s="42"/>
      <c r="E3978" s="23" t="str">
        <f>IF(D3978="","",VLOOKUP(D3978,MASTERLIST!$A:$E,3,FALSE))</f>
        <v/>
      </c>
      <c r="F3978" s="23" t="str">
        <f>IF(D3978="","",VLOOKUP(D3978,MASTERLIST!$A:$E,4,FALSE))</f>
        <v/>
      </c>
      <c r="G3978" s="23" t="str">
        <f>IF(D3978="","",VLOOKUP(D3978,MASTERLIST!$A:$E,5,FALSE))</f>
        <v/>
      </c>
      <c r="H3978" s="23" t="str">
        <f>IF(D3978="","",VLOOKUP(D3978,MASTERLIST!$A:$E,2,FALSE))</f>
        <v/>
      </c>
      <c r="I3978" s="42"/>
      <c r="J3978" s="42"/>
      <c r="K3978" s="42"/>
      <c r="L3978" s="41" t="str">
        <f t="shared" si="586"/>
        <v/>
      </c>
      <c r="M3978" s="41" t="str">
        <f t="shared" si="587"/>
        <v/>
      </c>
      <c r="N3978" s="22" t="str">
        <f t="shared" si="584"/>
        <v xml:space="preserve"> </v>
      </c>
      <c r="O3978" s="22" t="str">
        <f t="shared" si="585"/>
        <v/>
      </c>
      <c r="Q3978" s="22" t="str">
        <f t="shared" si="591"/>
        <v>D2</v>
      </c>
    </row>
    <row r="3979" spans="1:17" x14ac:dyDescent="0.25">
      <c r="A3979" s="125" t="str">
        <f t="shared" si="588"/>
        <v/>
      </c>
      <c r="B3979" s="123" t="str">
        <f t="shared" si="589"/>
        <v/>
      </c>
      <c r="C3979" s="125" t="str">
        <f t="shared" si="590"/>
        <v/>
      </c>
      <c r="D3979" s="42"/>
      <c r="E3979" s="23" t="str">
        <f>IF(D3979="","",VLOOKUP(D3979,MASTERLIST!$A:$E,3,FALSE))</f>
        <v/>
      </c>
      <c r="F3979" s="23" t="str">
        <f>IF(D3979="","",VLOOKUP(D3979,MASTERLIST!$A:$E,4,FALSE))</f>
        <v/>
      </c>
      <c r="G3979" s="23" t="str">
        <f>IF(D3979="","",VLOOKUP(D3979,MASTERLIST!$A:$E,5,FALSE))</f>
        <v/>
      </c>
      <c r="H3979" s="23" t="str">
        <f>IF(D3979="","",VLOOKUP(D3979,MASTERLIST!$A:$E,2,FALSE))</f>
        <v/>
      </c>
      <c r="I3979" s="42"/>
      <c r="J3979" s="42"/>
      <c r="K3979" s="42"/>
      <c r="L3979" s="41" t="str">
        <f t="shared" si="586"/>
        <v/>
      </c>
      <c r="M3979" s="41" t="str">
        <f t="shared" si="587"/>
        <v/>
      </c>
      <c r="N3979" s="22" t="str">
        <f t="shared" si="584"/>
        <v xml:space="preserve"> </v>
      </c>
      <c r="O3979" s="22" t="str">
        <f t="shared" si="585"/>
        <v/>
      </c>
      <c r="Q3979" s="22" t="str">
        <f t="shared" si="591"/>
        <v>D2</v>
      </c>
    </row>
    <row r="3980" spans="1:17" x14ac:dyDescent="0.25">
      <c r="A3980" s="125" t="str">
        <f t="shared" si="588"/>
        <v/>
      </c>
      <c r="B3980" s="123" t="str">
        <f t="shared" si="589"/>
        <v/>
      </c>
      <c r="C3980" s="125" t="str">
        <f t="shared" si="590"/>
        <v/>
      </c>
      <c r="D3980" s="42"/>
      <c r="E3980" s="23" t="str">
        <f>IF(D3980="","",VLOOKUP(D3980,MASTERLIST!$A:$E,3,FALSE))</f>
        <v/>
      </c>
      <c r="F3980" s="23" t="str">
        <f>IF(D3980="","",VLOOKUP(D3980,MASTERLIST!$A:$E,4,FALSE))</f>
        <v/>
      </c>
      <c r="G3980" s="23" t="str">
        <f>IF(D3980="","",VLOOKUP(D3980,MASTERLIST!$A:$E,5,FALSE))</f>
        <v/>
      </c>
      <c r="H3980" s="23" t="str">
        <f>IF(D3980="","",VLOOKUP(D3980,MASTERLIST!$A:$E,2,FALSE))</f>
        <v/>
      </c>
      <c r="I3980" s="42"/>
      <c r="J3980" s="42"/>
      <c r="K3980" s="42"/>
      <c r="L3980" s="41" t="str">
        <f t="shared" si="586"/>
        <v/>
      </c>
      <c r="M3980" s="41" t="str">
        <f t="shared" si="587"/>
        <v/>
      </c>
      <c r="N3980" s="22" t="str">
        <f t="shared" si="584"/>
        <v xml:space="preserve"> </v>
      </c>
      <c r="O3980" s="22" t="str">
        <f t="shared" si="585"/>
        <v/>
      </c>
      <c r="Q3980" s="22" t="str">
        <f t="shared" si="591"/>
        <v>D2</v>
      </c>
    </row>
    <row r="3981" spans="1:17" x14ac:dyDescent="0.25">
      <c r="A3981" s="125" t="str">
        <f t="shared" si="588"/>
        <v/>
      </c>
      <c r="B3981" s="123" t="str">
        <f t="shared" si="589"/>
        <v/>
      </c>
      <c r="C3981" s="125" t="str">
        <f t="shared" si="590"/>
        <v/>
      </c>
      <c r="D3981" s="42"/>
      <c r="E3981" s="23" t="str">
        <f>IF(D3981="","",VLOOKUP(D3981,MASTERLIST!$A:$E,3,FALSE))</f>
        <v/>
      </c>
      <c r="F3981" s="23" t="str">
        <f>IF(D3981="","",VLOOKUP(D3981,MASTERLIST!$A:$E,4,FALSE))</f>
        <v/>
      </c>
      <c r="G3981" s="23" t="str">
        <f>IF(D3981="","",VLOOKUP(D3981,MASTERLIST!$A:$E,5,FALSE))</f>
        <v/>
      </c>
      <c r="H3981" s="23" t="str">
        <f>IF(D3981="","",VLOOKUP(D3981,MASTERLIST!$A:$E,2,FALSE))</f>
        <v/>
      </c>
      <c r="I3981" s="42"/>
      <c r="J3981" s="42"/>
      <c r="K3981" s="42"/>
      <c r="L3981" s="41" t="str">
        <f t="shared" si="586"/>
        <v/>
      </c>
      <c r="M3981" s="41" t="str">
        <f t="shared" si="587"/>
        <v/>
      </c>
      <c r="N3981" s="22" t="str">
        <f t="shared" si="584"/>
        <v xml:space="preserve"> </v>
      </c>
      <c r="O3981" s="22" t="str">
        <f t="shared" si="585"/>
        <v/>
      </c>
      <c r="Q3981" s="22" t="str">
        <f t="shared" si="591"/>
        <v>D2</v>
      </c>
    </row>
    <row r="3982" spans="1:17" x14ac:dyDescent="0.25">
      <c r="A3982" s="125" t="str">
        <f t="shared" si="588"/>
        <v/>
      </c>
      <c r="B3982" s="123" t="str">
        <f t="shared" si="589"/>
        <v/>
      </c>
      <c r="C3982" s="125" t="str">
        <f t="shared" si="590"/>
        <v/>
      </c>
      <c r="D3982" s="42"/>
      <c r="E3982" s="23" t="str">
        <f>IF(D3982="","",VLOOKUP(D3982,MASTERLIST!$A:$E,3,FALSE))</f>
        <v/>
      </c>
      <c r="F3982" s="23" t="str">
        <f>IF(D3982="","",VLOOKUP(D3982,MASTERLIST!$A:$E,4,FALSE))</f>
        <v/>
      </c>
      <c r="G3982" s="23" t="str">
        <f>IF(D3982="","",VLOOKUP(D3982,MASTERLIST!$A:$E,5,FALSE))</f>
        <v/>
      </c>
      <c r="H3982" s="23" t="str">
        <f>IF(D3982="","",VLOOKUP(D3982,MASTERLIST!$A:$E,2,FALSE))</f>
        <v/>
      </c>
      <c r="I3982" s="42"/>
      <c r="J3982" s="42"/>
      <c r="K3982" s="42"/>
      <c r="L3982" s="41" t="str">
        <f t="shared" si="586"/>
        <v/>
      </c>
      <c r="M3982" s="41" t="str">
        <f t="shared" si="587"/>
        <v/>
      </c>
      <c r="N3982" s="22" t="str">
        <f t="shared" si="584"/>
        <v xml:space="preserve"> </v>
      </c>
      <c r="O3982" s="22" t="str">
        <f t="shared" si="585"/>
        <v/>
      </c>
      <c r="Q3982" s="22" t="str">
        <f t="shared" si="591"/>
        <v>D2</v>
      </c>
    </row>
    <row r="3983" spans="1:17" x14ac:dyDescent="0.25">
      <c r="A3983" s="125" t="str">
        <f t="shared" si="588"/>
        <v/>
      </c>
      <c r="B3983" s="123" t="str">
        <f t="shared" si="589"/>
        <v/>
      </c>
      <c r="C3983" s="125" t="str">
        <f t="shared" si="590"/>
        <v/>
      </c>
      <c r="D3983" s="42"/>
      <c r="E3983" s="23" t="str">
        <f>IF(D3983="","",VLOOKUP(D3983,MASTERLIST!$A:$E,3,FALSE))</f>
        <v/>
      </c>
      <c r="F3983" s="23" t="str">
        <f>IF(D3983="","",VLOOKUP(D3983,MASTERLIST!$A:$E,4,FALSE))</f>
        <v/>
      </c>
      <c r="G3983" s="23" t="str">
        <f>IF(D3983="","",VLOOKUP(D3983,MASTERLIST!$A:$E,5,FALSE))</f>
        <v/>
      </c>
      <c r="H3983" s="23" t="str">
        <f>IF(D3983="","",VLOOKUP(D3983,MASTERLIST!$A:$E,2,FALSE))</f>
        <v/>
      </c>
      <c r="I3983" s="42"/>
      <c r="J3983" s="42"/>
      <c r="K3983" s="42"/>
      <c r="L3983" s="41" t="str">
        <f t="shared" si="586"/>
        <v/>
      </c>
      <c r="M3983" s="41" t="str">
        <f t="shared" si="587"/>
        <v/>
      </c>
      <c r="N3983" s="22" t="str">
        <f t="shared" si="584"/>
        <v xml:space="preserve"> </v>
      </c>
      <c r="O3983" s="22" t="str">
        <f t="shared" si="585"/>
        <v/>
      </c>
      <c r="Q3983" s="22" t="str">
        <f t="shared" si="591"/>
        <v>D2</v>
      </c>
    </row>
    <row r="3984" spans="1:17" x14ac:dyDescent="0.25">
      <c r="A3984" s="125" t="str">
        <f t="shared" si="588"/>
        <v/>
      </c>
      <c r="B3984" s="123" t="str">
        <f t="shared" si="589"/>
        <v/>
      </c>
      <c r="C3984" s="125" t="str">
        <f t="shared" si="590"/>
        <v/>
      </c>
      <c r="D3984" s="42"/>
      <c r="E3984" s="23" t="str">
        <f>IF(D3984="","",VLOOKUP(D3984,MASTERLIST!$A:$E,3,FALSE))</f>
        <v/>
      </c>
      <c r="F3984" s="23" t="str">
        <f>IF(D3984="","",VLOOKUP(D3984,MASTERLIST!$A:$E,4,FALSE))</f>
        <v/>
      </c>
      <c r="G3984" s="23" t="str">
        <f>IF(D3984="","",VLOOKUP(D3984,MASTERLIST!$A:$E,5,FALSE))</f>
        <v/>
      </c>
      <c r="H3984" s="23" t="str">
        <f>IF(D3984="","",VLOOKUP(D3984,MASTERLIST!$A:$E,2,FALSE))</f>
        <v/>
      </c>
      <c r="I3984" s="42"/>
      <c r="J3984" s="42"/>
      <c r="K3984" s="42"/>
      <c r="L3984" s="41" t="str">
        <f t="shared" si="586"/>
        <v/>
      </c>
      <c r="M3984" s="41" t="str">
        <f t="shared" si="587"/>
        <v/>
      </c>
      <c r="N3984" s="22" t="str">
        <f t="shared" si="584"/>
        <v xml:space="preserve"> </v>
      </c>
      <c r="O3984" s="22" t="str">
        <f t="shared" si="585"/>
        <v/>
      </c>
      <c r="Q3984" s="22" t="str">
        <f t="shared" si="591"/>
        <v>D2</v>
      </c>
    </row>
    <row r="3985" spans="1:17" x14ac:dyDescent="0.25">
      <c r="A3985" s="125" t="str">
        <f t="shared" si="588"/>
        <v/>
      </c>
      <c r="B3985" s="123" t="str">
        <f t="shared" si="589"/>
        <v/>
      </c>
      <c r="C3985" s="125" t="str">
        <f t="shared" si="590"/>
        <v/>
      </c>
      <c r="D3985" s="42"/>
      <c r="E3985" s="23" t="str">
        <f>IF(D3985="","",VLOOKUP(D3985,MASTERLIST!$A:$E,3,FALSE))</f>
        <v/>
      </c>
      <c r="F3985" s="23" t="str">
        <f>IF(D3985="","",VLOOKUP(D3985,MASTERLIST!$A:$E,4,FALSE))</f>
        <v/>
      </c>
      <c r="G3985" s="23" t="str">
        <f>IF(D3985="","",VLOOKUP(D3985,MASTERLIST!$A:$E,5,FALSE))</f>
        <v/>
      </c>
      <c r="H3985" s="23" t="str">
        <f>IF(D3985="","",VLOOKUP(D3985,MASTERLIST!$A:$E,2,FALSE))</f>
        <v/>
      </c>
      <c r="I3985" s="42"/>
      <c r="J3985" s="42"/>
      <c r="K3985" s="42"/>
      <c r="L3985" s="41" t="str">
        <f t="shared" si="586"/>
        <v/>
      </c>
      <c r="M3985" s="41" t="str">
        <f t="shared" si="587"/>
        <v/>
      </c>
      <c r="N3985" s="22" t="str">
        <f t="shared" si="584"/>
        <v xml:space="preserve"> </v>
      </c>
      <c r="O3985" s="22" t="str">
        <f t="shared" si="585"/>
        <v/>
      </c>
      <c r="Q3985" s="22" t="str">
        <f t="shared" si="591"/>
        <v>D2</v>
      </c>
    </row>
    <row r="3986" spans="1:17" x14ac:dyDescent="0.25">
      <c r="A3986" s="125" t="str">
        <f t="shared" si="588"/>
        <v/>
      </c>
      <c r="B3986" s="123" t="str">
        <f t="shared" si="589"/>
        <v/>
      </c>
      <c r="C3986" s="125" t="str">
        <f t="shared" si="590"/>
        <v/>
      </c>
      <c r="D3986" s="42"/>
      <c r="E3986" s="23" t="str">
        <f>IF(D3986="","",VLOOKUP(D3986,MASTERLIST!$A:$E,3,FALSE))</f>
        <v/>
      </c>
      <c r="F3986" s="23" t="str">
        <f>IF(D3986="","",VLOOKUP(D3986,MASTERLIST!$A:$E,4,FALSE))</f>
        <v/>
      </c>
      <c r="G3986" s="23" t="str">
        <f>IF(D3986="","",VLOOKUP(D3986,MASTERLIST!$A:$E,5,FALSE))</f>
        <v/>
      </c>
      <c r="H3986" s="23" t="str">
        <f>IF(D3986="","",VLOOKUP(D3986,MASTERLIST!$A:$E,2,FALSE))</f>
        <v/>
      </c>
      <c r="I3986" s="42"/>
      <c r="J3986" s="42"/>
      <c r="K3986" s="42"/>
      <c r="L3986" s="41" t="str">
        <f t="shared" si="586"/>
        <v/>
      </c>
      <c r="M3986" s="41" t="str">
        <f t="shared" si="587"/>
        <v/>
      </c>
      <c r="N3986" s="22" t="str">
        <f t="shared" si="584"/>
        <v xml:space="preserve"> </v>
      </c>
      <c r="O3986" s="22" t="str">
        <f t="shared" si="585"/>
        <v/>
      </c>
      <c r="Q3986" s="22" t="str">
        <f t="shared" si="591"/>
        <v>D2</v>
      </c>
    </row>
    <row r="3987" spans="1:17" x14ac:dyDescent="0.25">
      <c r="A3987" s="125" t="str">
        <f t="shared" si="588"/>
        <v/>
      </c>
      <c r="B3987" s="123" t="str">
        <f t="shared" si="589"/>
        <v/>
      </c>
      <c r="C3987" s="125" t="str">
        <f t="shared" si="590"/>
        <v/>
      </c>
      <c r="D3987" s="42"/>
      <c r="E3987" s="23" t="str">
        <f>IF(D3987="","",VLOOKUP(D3987,MASTERLIST!$A:$E,3,FALSE))</f>
        <v/>
      </c>
      <c r="F3987" s="23" t="str">
        <f>IF(D3987="","",VLOOKUP(D3987,MASTERLIST!$A:$E,4,FALSE))</f>
        <v/>
      </c>
      <c r="G3987" s="23" t="str">
        <f>IF(D3987="","",VLOOKUP(D3987,MASTERLIST!$A:$E,5,FALSE))</f>
        <v/>
      </c>
      <c r="H3987" s="23" t="str">
        <f>IF(D3987="","",VLOOKUP(D3987,MASTERLIST!$A:$E,2,FALSE))</f>
        <v/>
      </c>
      <c r="I3987" s="42"/>
      <c r="J3987" s="42"/>
      <c r="K3987" s="42"/>
      <c r="L3987" s="41" t="str">
        <f t="shared" si="586"/>
        <v/>
      </c>
      <c r="M3987" s="41" t="str">
        <f t="shared" si="587"/>
        <v/>
      </c>
      <c r="N3987" s="22" t="str">
        <f t="shared" ref="N3987:N4050" si="592">CONCATENATE(E3987," ",F3987)</f>
        <v xml:space="preserve"> </v>
      </c>
      <c r="O3987" s="22" t="str">
        <f t="shared" ref="O3987:O4050" si="593">IFERROR(VLOOKUP(G3987,$R$2:$S$15,2,),"")</f>
        <v/>
      </c>
      <c r="Q3987" s="22" t="str">
        <f t="shared" si="591"/>
        <v>D2</v>
      </c>
    </row>
    <row r="3988" spans="1:17" x14ac:dyDescent="0.25">
      <c r="A3988" s="125" t="str">
        <f t="shared" si="588"/>
        <v/>
      </c>
      <c r="B3988" s="123" t="str">
        <f t="shared" si="589"/>
        <v/>
      </c>
      <c r="C3988" s="125" t="str">
        <f t="shared" si="590"/>
        <v/>
      </c>
      <c r="D3988" s="42"/>
      <c r="E3988" s="23" t="str">
        <f>IF(D3988="","",VLOOKUP(D3988,MASTERLIST!$A:$E,3,FALSE))</f>
        <v/>
      </c>
      <c r="F3988" s="23" t="str">
        <f>IF(D3988="","",VLOOKUP(D3988,MASTERLIST!$A:$E,4,FALSE))</f>
        <v/>
      </c>
      <c r="G3988" s="23" t="str">
        <f>IF(D3988="","",VLOOKUP(D3988,MASTERLIST!$A:$E,5,FALSE))</f>
        <v/>
      </c>
      <c r="H3988" s="23" t="str">
        <f>IF(D3988="","",VLOOKUP(D3988,MASTERLIST!$A:$E,2,FALSE))</f>
        <v/>
      </c>
      <c r="I3988" s="42"/>
      <c r="J3988" s="42"/>
      <c r="K3988" s="42"/>
      <c r="L3988" s="41" t="str">
        <f t="shared" si="586"/>
        <v/>
      </c>
      <c r="M3988" s="41" t="str">
        <f t="shared" si="587"/>
        <v/>
      </c>
      <c r="N3988" s="22" t="str">
        <f t="shared" si="592"/>
        <v xml:space="preserve"> </v>
      </c>
      <c r="O3988" s="22" t="str">
        <f t="shared" si="593"/>
        <v/>
      </c>
      <c r="Q3988" s="22" t="str">
        <f t="shared" si="591"/>
        <v>D2</v>
      </c>
    </row>
    <row r="3989" spans="1:17" x14ac:dyDescent="0.25">
      <c r="A3989" s="125" t="str">
        <f t="shared" si="588"/>
        <v/>
      </c>
      <c r="B3989" s="123" t="str">
        <f t="shared" si="589"/>
        <v/>
      </c>
      <c r="C3989" s="125" t="str">
        <f t="shared" si="590"/>
        <v/>
      </c>
      <c r="D3989" s="42"/>
      <c r="E3989" s="23" t="str">
        <f>IF(D3989="","",VLOOKUP(D3989,MASTERLIST!$A:$E,3,FALSE))</f>
        <v/>
      </c>
      <c r="F3989" s="23" t="str">
        <f>IF(D3989="","",VLOOKUP(D3989,MASTERLIST!$A:$E,4,FALSE))</f>
        <v/>
      </c>
      <c r="G3989" s="23" t="str">
        <f>IF(D3989="","",VLOOKUP(D3989,MASTERLIST!$A:$E,5,FALSE))</f>
        <v/>
      </c>
      <c r="H3989" s="23" t="str">
        <f>IF(D3989="","",VLOOKUP(D3989,MASTERLIST!$A:$E,2,FALSE))</f>
        <v/>
      </c>
      <c r="I3989" s="42"/>
      <c r="J3989" s="42"/>
      <c r="K3989" s="42"/>
      <c r="L3989" s="41" t="str">
        <f t="shared" si="586"/>
        <v/>
      </c>
      <c r="M3989" s="41" t="str">
        <f t="shared" si="587"/>
        <v/>
      </c>
      <c r="N3989" s="22" t="str">
        <f t="shared" si="592"/>
        <v xml:space="preserve"> </v>
      </c>
      <c r="O3989" s="22" t="str">
        <f t="shared" si="593"/>
        <v/>
      </c>
      <c r="Q3989" s="22" t="str">
        <f t="shared" si="591"/>
        <v>D2</v>
      </c>
    </row>
    <row r="3990" spans="1:17" x14ac:dyDescent="0.25">
      <c r="A3990" s="125" t="str">
        <f t="shared" si="588"/>
        <v/>
      </c>
      <c r="B3990" s="123" t="str">
        <f t="shared" si="589"/>
        <v/>
      </c>
      <c r="C3990" s="125" t="str">
        <f t="shared" si="590"/>
        <v/>
      </c>
      <c r="D3990" s="42"/>
      <c r="E3990" s="23" t="str">
        <f>IF(D3990="","",VLOOKUP(D3990,MASTERLIST!$A:$E,3,FALSE))</f>
        <v/>
      </c>
      <c r="F3990" s="23" t="str">
        <f>IF(D3990="","",VLOOKUP(D3990,MASTERLIST!$A:$E,4,FALSE))</f>
        <v/>
      </c>
      <c r="G3990" s="23" t="str">
        <f>IF(D3990="","",VLOOKUP(D3990,MASTERLIST!$A:$E,5,FALSE))</f>
        <v/>
      </c>
      <c r="H3990" s="23" t="str">
        <f>IF(D3990="","",VLOOKUP(D3990,MASTERLIST!$A:$E,2,FALSE))</f>
        <v/>
      </c>
      <c r="I3990" s="42"/>
      <c r="J3990" s="42"/>
      <c r="K3990" s="42"/>
      <c r="L3990" s="41" t="str">
        <f t="shared" si="586"/>
        <v/>
      </c>
      <c r="M3990" s="41" t="str">
        <f t="shared" si="587"/>
        <v/>
      </c>
      <c r="N3990" s="22" t="str">
        <f t="shared" si="592"/>
        <v xml:space="preserve"> </v>
      </c>
      <c r="O3990" s="22" t="str">
        <f t="shared" si="593"/>
        <v/>
      </c>
      <c r="Q3990" s="22" t="str">
        <f t="shared" si="591"/>
        <v>D2</v>
      </c>
    </row>
    <row r="3991" spans="1:17" x14ac:dyDescent="0.25">
      <c r="A3991" s="125" t="str">
        <f t="shared" si="588"/>
        <v/>
      </c>
      <c r="B3991" s="123" t="str">
        <f t="shared" si="589"/>
        <v/>
      </c>
      <c r="C3991" s="125" t="str">
        <f t="shared" si="590"/>
        <v/>
      </c>
      <c r="D3991" s="42"/>
      <c r="E3991" s="23" t="str">
        <f>IF(D3991="","",VLOOKUP(D3991,MASTERLIST!$A:$E,3,FALSE))</f>
        <v/>
      </c>
      <c r="F3991" s="23" t="str">
        <f>IF(D3991="","",VLOOKUP(D3991,MASTERLIST!$A:$E,4,FALSE))</f>
        <v/>
      </c>
      <c r="G3991" s="23" t="str">
        <f>IF(D3991="","",VLOOKUP(D3991,MASTERLIST!$A:$E,5,FALSE))</f>
        <v/>
      </c>
      <c r="H3991" s="23" t="str">
        <f>IF(D3991="","",VLOOKUP(D3991,MASTERLIST!$A:$E,2,FALSE))</f>
        <v/>
      </c>
      <c r="I3991" s="42"/>
      <c r="J3991" s="42"/>
      <c r="K3991" s="42"/>
      <c r="L3991" s="41" t="str">
        <f t="shared" si="586"/>
        <v/>
      </c>
      <c r="M3991" s="41" t="str">
        <f t="shared" si="587"/>
        <v/>
      </c>
      <c r="N3991" s="22" t="str">
        <f t="shared" si="592"/>
        <v xml:space="preserve"> </v>
      </c>
      <c r="O3991" s="22" t="str">
        <f t="shared" si="593"/>
        <v/>
      </c>
      <c r="Q3991" s="22" t="str">
        <f t="shared" si="591"/>
        <v>D2</v>
      </c>
    </row>
    <row r="3992" spans="1:17" x14ac:dyDescent="0.25">
      <c r="A3992" s="125" t="str">
        <f t="shared" si="588"/>
        <v/>
      </c>
      <c r="B3992" s="123" t="str">
        <f t="shared" si="589"/>
        <v/>
      </c>
      <c r="C3992" s="125" t="str">
        <f t="shared" si="590"/>
        <v/>
      </c>
      <c r="D3992" s="42"/>
      <c r="E3992" s="23" t="str">
        <f>IF(D3992="","",VLOOKUP(D3992,MASTERLIST!$A:$E,3,FALSE))</f>
        <v/>
      </c>
      <c r="F3992" s="23" t="str">
        <f>IF(D3992="","",VLOOKUP(D3992,MASTERLIST!$A:$E,4,FALSE))</f>
        <v/>
      </c>
      <c r="G3992" s="23" t="str">
        <f>IF(D3992="","",VLOOKUP(D3992,MASTERLIST!$A:$E,5,FALSE))</f>
        <v/>
      </c>
      <c r="H3992" s="23" t="str">
        <f>IF(D3992="","",VLOOKUP(D3992,MASTERLIST!$A:$E,2,FALSE))</f>
        <v/>
      </c>
      <c r="I3992" s="42"/>
      <c r="J3992" s="42"/>
      <c r="K3992" s="42"/>
      <c r="L3992" s="41" t="str">
        <f t="shared" si="586"/>
        <v/>
      </c>
      <c r="M3992" s="41" t="str">
        <f t="shared" si="587"/>
        <v/>
      </c>
      <c r="N3992" s="22" t="str">
        <f t="shared" si="592"/>
        <v xml:space="preserve"> </v>
      </c>
      <c r="O3992" s="22" t="str">
        <f t="shared" si="593"/>
        <v/>
      </c>
      <c r="Q3992" s="22" t="str">
        <f t="shared" si="591"/>
        <v>D2</v>
      </c>
    </row>
    <row r="3993" spans="1:17" x14ac:dyDescent="0.25">
      <c r="A3993" s="125" t="str">
        <f t="shared" si="588"/>
        <v/>
      </c>
      <c r="B3993" s="123" t="str">
        <f t="shared" si="589"/>
        <v/>
      </c>
      <c r="C3993" s="125" t="str">
        <f t="shared" si="590"/>
        <v/>
      </c>
      <c r="D3993" s="42"/>
      <c r="E3993" s="23" t="str">
        <f>IF(D3993="","",VLOOKUP(D3993,MASTERLIST!$A:$E,3,FALSE))</f>
        <v/>
      </c>
      <c r="F3993" s="23" t="str">
        <f>IF(D3993="","",VLOOKUP(D3993,MASTERLIST!$A:$E,4,FALSE))</f>
        <v/>
      </c>
      <c r="G3993" s="23" t="str">
        <f>IF(D3993="","",VLOOKUP(D3993,MASTERLIST!$A:$E,5,FALSE))</f>
        <v/>
      </c>
      <c r="H3993" s="23" t="str">
        <f>IF(D3993="","",VLOOKUP(D3993,MASTERLIST!$A:$E,2,FALSE))</f>
        <v/>
      </c>
      <c r="I3993" s="42"/>
      <c r="J3993" s="42"/>
      <c r="K3993" s="42"/>
      <c r="L3993" s="41" t="str">
        <f t="shared" si="586"/>
        <v/>
      </c>
      <c r="M3993" s="41" t="str">
        <f t="shared" si="587"/>
        <v/>
      </c>
      <c r="N3993" s="22" t="str">
        <f t="shared" si="592"/>
        <v xml:space="preserve"> </v>
      </c>
      <c r="O3993" s="22" t="str">
        <f t="shared" si="593"/>
        <v/>
      </c>
      <c r="Q3993" s="22" t="str">
        <f t="shared" si="591"/>
        <v>D2</v>
      </c>
    </row>
    <row r="3994" spans="1:17" x14ac:dyDescent="0.25">
      <c r="A3994" s="125" t="str">
        <f t="shared" si="588"/>
        <v/>
      </c>
      <c r="B3994" s="123" t="str">
        <f t="shared" si="589"/>
        <v/>
      </c>
      <c r="C3994" s="125" t="str">
        <f t="shared" si="590"/>
        <v/>
      </c>
      <c r="D3994" s="42"/>
      <c r="E3994" s="23" t="str">
        <f>IF(D3994="","",VLOOKUP(D3994,MASTERLIST!$A:$E,3,FALSE))</f>
        <v/>
      </c>
      <c r="F3994" s="23" t="str">
        <f>IF(D3994="","",VLOOKUP(D3994,MASTERLIST!$A:$E,4,FALSE))</f>
        <v/>
      </c>
      <c r="G3994" s="23" t="str">
        <f>IF(D3994="","",VLOOKUP(D3994,MASTERLIST!$A:$E,5,FALSE))</f>
        <v/>
      </c>
      <c r="H3994" s="23" t="str">
        <f>IF(D3994="","",VLOOKUP(D3994,MASTERLIST!$A:$E,2,FALSE))</f>
        <v/>
      </c>
      <c r="I3994" s="42"/>
      <c r="J3994" s="42"/>
      <c r="K3994" s="42"/>
      <c r="L3994" s="41" t="str">
        <f t="shared" si="586"/>
        <v/>
      </c>
      <c r="M3994" s="41" t="str">
        <f t="shared" si="587"/>
        <v/>
      </c>
      <c r="N3994" s="22" t="str">
        <f t="shared" si="592"/>
        <v xml:space="preserve"> </v>
      </c>
      <c r="O3994" s="22" t="str">
        <f t="shared" si="593"/>
        <v/>
      </c>
      <c r="Q3994" s="22" t="str">
        <f t="shared" si="591"/>
        <v>D2</v>
      </c>
    </row>
    <row r="3995" spans="1:17" x14ac:dyDescent="0.25">
      <c r="A3995" s="125" t="str">
        <f t="shared" si="588"/>
        <v/>
      </c>
      <c r="B3995" s="123" t="str">
        <f t="shared" si="589"/>
        <v/>
      </c>
      <c r="C3995" s="125" t="str">
        <f t="shared" si="590"/>
        <v/>
      </c>
      <c r="D3995" s="42"/>
      <c r="E3995" s="23" t="str">
        <f>IF(D3995="","",VLOOKUP(D3995,MASTERLIST!$A:$E,3,FALSE))</f>
        <v/>
      </c>
      <c r="F3995" s="23" t="str">
        <f>IF(D3995="","",VLOOKUP(D3995,MASTERLIST!$A:$E,4,FALSE))</f>
        <v/>
      </c>
      <c r="G3995" s="23" t="str">
        <f>IF(D3995="","",VLOOKUP(D3995,MASTERLIST!$A:$E,5,FALSE))</f>
        <v/>
      </c>
      <c r="H3995" s="23" t="str">
        <f>IF(D3995="","",VLOOKUP(D3995,MASTERLIST!$A:$E,2,FALSE))</f>
        <v/>
      </c>
      <c r="I3995" s="42"/>
      <c r="J3995" s="42"/>
      <c r="K3995" s="42"/>
      <c r="L3995" s="41" t="str">
        <f t="shared" si="586"/>
        <v/>
      </c>
      <c r="M3995" s="41" t="str">
        <f t="shared" si="587"/>
        <v/>
      </c>
      <c r="N3995" s="22" t="str">
        <f t="shared" si="592"/>
        <v xml:space="preserve"> </v>
      </c>
      <c r="O3995" s="22" t="str">
        <f t="shared" si="593"/>
        <v/>
      </c>
      <c r="Q3995" s="22" t="str">
        <f t="shared" si="591"/>
        <v>D2</v>
      </c>
    </row>
    <row r="3996" spans="1:17" x14ac:dyDescent="0.25">
      <c r="A3996" s="125" t="str">
        <f t="shared" si="588"/>
        <v/>
      </c>
      <c r="B3996" s="123" t="str">
        <f t="shared" si="589"/>
        <v/>
      </c>
      <c r="C3996" s="125" t="str">
        <f t="shared" si="590"/>
        <v/>
      </c>
      <c r="D3996" s="42"/>
      <c r="E3996" s="23" t="str">
        <f>IF(D3996="","",VLOOKUP(D3996,MASTERLIST!$A:$E,3,FALSE))</f>
        <v/>
      </c>
      <c r="F3996" s="23" t="str">
        <f>IF(D3996="","",VLOOKUP(D3996,MASTERLIST!$A:$E,4,FALSE))</f>
        <v/>
      </c>
      <c r="G3996" s="23" t="str">
        <f>IF(D3996="","",VLOOKUP(D3996,MASTERLIST!$A:$E,5,FALSE))</f>
        <v/>
      </c>
      <c r="H3996" s="23" t="str">
        <f>IF(D3996="","",VLOOKUP(D3996,MASTERLIST!$A:$E,2,FALSE))</f>
        <v/>
      </c>
      <c r="I3996" s="42"/>
      <c r="J3996" s="42"/>
      <c r="K3996" s="42"/>
      <c r="L3996" s="41" t="str">
        <f t="shared" si="586"/>
        <v/>
      </c>
      <c r="M3996" s="41" t="str">
        <f t="shared" si="587"/>
        <v/>
      </c>
      <c r="N3996" s="22" t="str">
        <f t="shared" si="592"/>
        <v xml:space="preserve"> </v>
      </c>
      <c r="O3996" s="22" t="str">
        <f t="shared" si="593"/>
        <v/>
      </c>
      <c r="Q3996" s="22" t="str">
        <f t="shared" si="591"/>
        <v>D2</v>
      </c>
    </row>
    <row r="3997" spans="1:17" x14ac:dyDescent="0.25">
      <c r="A3997" s="125" t="str">
        <f t="shared" si="588"/>
        <v/>
      </c>
      <c r="B3997" s="123" t="str">
        <f t="shared" si="589"/>
        <v/>
      </c>
      <c r="C3997" s="125" t="str">
        <f t="shared" si="590"/>
        <v/>
      </c>
      <c r="D3997" s="42"/>
      <c r="E3997" s="23" t="str">
        <f>IF(D3997="","",VLOOKUP(D3997,MASTERLIST!$A:$E,3,FALSE))</f>
        <v/>
      </c>
      <c r="F3997" s="23" t="str">
        <f>IF(D3997="","",VLOOKUP(D3997,MASTERLIST!$A:$E,4,FALSE))</f>
        <v/>
      </c>
      <c r="G3997" s="23" t="str">
        <f>IF(D3997="","",VLOOKUP(D3997,MASTERLIST!$A:$E,5,FALSE))</f>
        <v/>
      </c>
      <c r="H3997" s="23" t="str">
        <f>IF(D3997="","",VLOOKUP(D3997,MASTERLIST!$A:$E,2,FALSE))</f>
        <v/>
      </c>
      <c r="I3997" s="42"/>
      <c r="J3997" s="42"/>
      <c r="K3997" s="42"/>
      <c r="L3997" s="41" t="str">
        <f t="shared" ref="L3997:L4060" si="594">IF(K3997="","",IF(I3997="",ROUND(HLOOKUP(J3997,kgList,K3997,FALSE),1),ROUND(HLOOKUP(I3997,kgList,K3997,FALSE),1)))</f>
        <v/>
      </c>
      <c r="M3997" s="41" t="str">
        <f t="shared" ref="M3997:M4060" si="595">IF(L3997="","",IF(COUNTA(I3997:J3997)&gt;1,"Edible or Inedible",IF(COUNTA(I3997)=1,L3997*1,IF(COUNTA(J3997)=1,L3997*1,"ERROR"))))</f>
        <v/>
      </c>
      <c r="N3997" s="22" t="str">
        <f t="shared" si="592"/>
        <v xml:space="preserve"> </v>
      </c>
      <c r="O3997" s="22" t="str">
        <f t="shared" si="593"/>
        <v/>
      </c>
      <c r="Q3997" s="22" t="str">
        <f t="shared" si="591"/>
        <v>D2</v>
      </c>
    </row>
    <row r="3998" spans="1:17" x14ac:dyDescent="0.25">
      <c r="A3998" s="125" t="str">
        <f t="shared" si="588"/>
        <v/>
      </c>
      <c r="B3998" s="123" t="str">
        <f t="shared" si="589"/>
        <v/>
      </c>
      <c r="C3998" s="125" t="str">
        <f t="shared" si="590"/>
        <v/>
      </c>
      <c r="D3998" s="42"/>
      <c r="E3998" s="23" t="str">
        <f>IF(D3998="","",VLOOKUP(D3998,MASTERLIST!$A:$E,3,FALSE))</f>
        <v/>
      </c>
      <c r="F3998" s="23" t="str">
        <f>IF(D3998="","",VLOOKUP(D3998,MASTERLIST!$A:$E,4,FALSE))</f>
        <v/>
      </c>
      <c r="G3998" s="23" t="str">
        <f>IF(D3998="","",VLOOKUP(D3998,MASTERLIST!$A:$E,5,FALSE))</f>
        <v/>
      </c>
      <c r="H3998" s="23" t="str">
        <f>IF(D3998="","",VLOOKUP(D3998,MASTERLIST!$A:$E,2,FALSE))</f>
        <v/>
      </c>
      <c r="I3998" s="42"/>
      <c r="J3998" s="42"/>
      <c r="K3998" s="42"/>
      <c r="L3998" s="41" t="str">
        <f t="shared" si="594"/>
        <v/>
      </c>
      <c r="M3998" s="41" t="str">
        <f t="shared" si="595"/>
        <v/>
      </c>
      <c r="N3998" s="22" t="str">
        <f t="shared" si="592"/>
        <v xml:space="preserve"> </v>
      </c>
      <c r="O3998" s="22" t="str">
        <f t="shared" si="593"/>
        <v/>
      </c>
      <c r="Q3998" s="22" t="str">
        <f t="shared" si="591"/>
        <v>D2</v>
      </c>
    </row>
    <row r="3999" spans="1:17" x14ac:dyDescent="0.25">
      <c r="A3999" s="125" t="str">
        <f t="shared" si="588"/>
        <v/>
      </c>
      <c r="B3999" s="123" t="str">
        <f t="shared" si="589"/>
        <v/>
      </c>
      <c r="C3999" s="125" t="str">
        <f t="shared" si="590"/>
        <v/>
      </c>
      <c r="D3999" s="42"/>
      <c r="E3999" s="23" t="str">
        <f>IF(D3999="","",VLOOKUP(D3999,MASTERLIST!$A:$E,3,FALSE))</f>
        <v/>
      </c>
      <c r="F3999" s="23" t="str">
        <f>IF(D3999="","",VLOOKUP(D3999,MASTERLIST!$A:$E,4,FALSE))</f>
        <v/>
      </c>
      <c r="G3999" s="23" t="str">
        <f>IF(D3999="","",VLOOKUP(D3999,MASTERLIST!$A:$E,5,FALSE))</f>
        <v/>
      </c>
      <c r="H3999" s="23" t="str">
        <f>IF(D3999="","",VLOOKUP(D3999,MASTERLIST!$A:$E,2,FALSE))</f>
        <v/>
      </c>
      <c r="I3999" s="42"/>
      <c r="J3999" s="42"/>
      <c r="K3999" s="42"/>
      <c r="L3999" s="41" t="str">
        <f t="shared" si="594"/>
        <v/>
      </c>
      <c r="M3999" s="41" t="str">
        <f t="shared" si="595"/>
        <v/>
      </c>
      <c r="N3999" s="22" t="str">
        <f t="shared" si="592"/>
        <v xml:space="preserve"> </v>
      </c>
      <c r="O3999" s="22" t="str">
        <f t="shared" si="593"/>
        <v/>
      </c>
      <c r="Q3999" s="22" t="str">
        <f t="shared" si="591"/>
        <v>D2</v>
      </c>
    </row>
    <row r="4000" spans="1:17" x14ac:dyDescent="0.25">
      <c r="A4000" s="125" t="str">
        <f t="shared" si="588"/>
        <v/>
      </c>
      <c r="B4000" s="123" t="str">
        <f t="shared" si="589"/>
        <v/>
      </c>
      <c r="C4000" s="125" t="str">
        <f t="shared" si="590"/>
        <v/>
      </c>
      <c r="D4000" s="42"/>
      <c r="E4000" s="23" t="str">
        <f>IF(D4000="","",VLOOKUP(D4000,MASTERLIST!$A:$E,3,FALSE))</f>
        <v/>
      </c>
      <c r="F4000" s="23" t="str">
        <f>IF(D4000="","",VLOOKUP(D4000,MASTERLIST!$A:$E,4,FALSE))</f>
        <v/>
      </c>
      <c r="G4000" s="23" t="str">
        <f>IF(D4000="","",VLOOKUP(D4000,MASTERLIST!$A:$E,5,FALSE))</f>
        <v/>
      </c>
      <c r="H4000" s="23" t="str">
        <f>IF(D4000="","",VLOOKUP(D4000,MASTERLIST!$A:$E,2,FALSE))</f>
        <v/>
      </c>
      <c r="I4000" s="42"/>
      <c r="J4000" s="42"/>
      <c r="K4000" s="42"/>
      <c r="L4000" s="41" t="str">
        <f t="shared" si="594"/>
        <v/>
      </c>
      <c r="M4000" s="41" t="str">
        <f t="shared" si="595"/>
        <v/>
      </c>
      <c r="N4000" s="22" t="str">
        <f t="shared" si="592"/>
        <v xml:space="preserve"> </v>
      </c>
      <c r="O4000" s="22" t="str">
        <f t="shared" si="593"/>
        <v/>
      </c>
      <c r="Q4000" s="22" t="str">
        <f t="shared" si="591"/>
        <v>D2</v>
      </c>
    </row>
    <row r="4001" spans="1:17" x14ac:dyDescent="0.25">
      <c r="A4001" s="125" t="str">
        <f t="shared" si="588"/>
        <v/>
      </c>
      <c r="B4001" s="123" t="str">
        <f t="shared" si="589"/>
        <v/>
      </c>
      <c r="C4001" s="125" t="str">
        <f t="shared" si="590"/>
        <v/>
      </c>
      <c r="D4001" s="42"/>
      <c r="E4001" s="23" t="str">
        <f>IF(D4001="","",VLOOKUP(D4001,MASTERLIST!$A:$E,3,FALSE))</f>
        <v/>
      </c>
      <c r="F4001" s="23" t="str">
        <f>IF(D4001="","",VLOOKUP(D4001,MASTERLIST!$A:$E,4,FALSE))</f>
        <v/>
      </c>
      <c r="G4001" s="23" t="str">
        <f>IF(D4001="","",VLOOKUP(D4001,MASTERLIST!$A:$E,5,FALSE))</f>
        <v/>
      </c>
      <c r="H4001" s="23" t="str">
        <f>IF(D4001="","",VLOOKUP(D4001,MASTERLIST!$A:$E,2,FALSE))</f>
        <v/>
      </c>
      <c r="I4001" s="42"/>
      <c r="J4001" s="42"/>
      <c r="K4001" s="42"/>
      <c r="L4001" s="41" t="str">
        <f t="shared" si="594"/>
        <v/>
      </c>
      <c r="M4001" s="41" t="str">
        <f t="shared" si="595"/>
        <v/>
      </c>
      <c r="N4001" s="22" t="str">
        <f t="shared" si="592"/>
        <v xml:space="preserve"> </v>
      </c>
      <c r="O4001" s="22" t="str">
        <f t="shared" si="593"/>
        <v/>
      </c>
      <c r="Q4001" s="22" t="str">
        <f t="shared" si="591"/>
        <v>D2</v>
      </c>
    </row>
    <row r="4002" spans="1:17" x14ac:dyDescent="0.25">
      <c r="A4002" s="125" t="str">
        <f t="shared" si="588"/>
        <v/>
      </c>
      <c r="B4002" s="123" t="str">
        <f t="shared" si="589"/>
        <v/>
      </c>
      <c r="C4002" s="125" t="str">
        <f t="shared" si="590"/>
        <v/>
      </c>
      <c r="D4002" s="42"/>
      <c r="E4002" s="23" t="str">
        <f>IF(D4002="","",VLOOKUP(D4002,MASTERLIST!$A:$E,3,FALSE))</f>
        <v/>
      </c>
      <c r="F4002" s="23" t="str">
        <f>IF(D4002="","",VLOOKUP(D4002,MASTERLIST!$A:$E,4,FALSE))</f>
        <v/>
      </c>
      <c r="G4002" s="23" t="str">
        <f>IF(D4002="","",VLOOKUP(D4002,MASTERLIST!$A:$E,5,FALSE))</f>
        <v/>
      </c>
      <c r="H4002" s="23" t="str">
        <f>IF(D4002="","",VLOOKUP(D4002,MASTERLIST!$A:$E,2,FALSE))</f>
        <v/>
      </c>
      <c r="I4002" s="42"/>
      <c r="J4002" s="42"/>
      <c r="K4002" s="42"/>
      <c r="L4002" s="41" t="str">
        <f t="shared" si="594"/>
        <v/>
      </c>
      <c r="M4002" s="41" t="str">
        <f t="shared" si="595"/>
        <v/>
      </c>
      <c r="N4002" s="22" t="str">
        <f t="shared" si="592"/>
        <v xml:space="preserve"> </v>
      </c>
      <c r="O4002" s="22" t="str">
        <f t="shared" si="593"/>
        <v/>
      </c>
      <c r="Q4002" s="22" t="str">
        <f t="shared" si="591"/>
        <v>D2</v>
      </c>
    </row>
    <row r="4003" spans="1:17" x14ac:dyDescent="0.25">
      <c r="A4003" s="125" t="str">
        <f t="shared" si="588"/>
        <v/>
      </c>
      <c r="B4003" s="123" t="str">
        <f t="shared" si="589"/>
        <v/>
      </c>
      <c r="C4003" s="125" t="str">
        <f t="shared" si="590"/>
        <v/>
      </c>
      <c r="D4003" s="42"/>
      <c r="E4003" s="23" t="str">
        <f>IF(D4003="","",VLOOKUP(D4003,MASTERLIST!$A:$E,3,FALSE))</f>
        <v/>
      </c>
      <c r="F4003" s="23" t="str">
        <f>IF(D4003="","",VLOOKUP(D4003,MASTERLIST!$A:$E,4,FALSE))</f>
        <v/>
      </c>
      <c r="G4003" s="23" t="str">
        <f>IF(D4003="","",VLOOKUP(D4003,MASTERLIST!$A:$E,5,FALSE))</f>
        <v/>
      </c>
      <c r="H4003" s="23" t="str">
        <f>IF(D4003="","",VLOOKUP(D4003,MASTERLIST!$A:$E,2,FALSE))</f>
        <v/>
      </c>
      <c r="I4003" s="42"/>
      <c r="J4003" s="42"/>
      <c r="K4003" s="42"/>
      <c r="L4003" s="41" t="str">
        <f t="shared" si="594"/>
        <v/>
      </c>
      <c r="M4003" s="41" t="str">
        <f t="shared" si="595"/>
        <v/>
      </c>
      <c r="N4003" s="22" t="str">
        <f t="shared" si="592"/>
        <v xml:space="preserve"> </v>
      </c>
      <c r="O4003" s="22" t="str">
        <f t="shared" si="593"/>
        <v/>
      </c>
      <c r="Q4003" s="22" t="str">
        <f t="shared" si="591"/>
        <v>D2</v>
      </c>
    </row>
    <row r="4004" spans="1:17" x14ac:dyDescent="0.25">
      <c r="A4004" s="125" t="str">
        <f t="shared" ref="A4004:A4067" si="596">IF(D4004="","",A4003)</f>
        <v/>
      </c>
      <c r="B4004" s="123" t="str">
        <f t="shared" ref="B4004:B4067" si="597">IF(D4004="","",B4003)</f>
        <v/>
      </c>
      <c r="C4004" s="125" t="str">
        <f t="shared" ref="C4004:C4067" si="598">IF(D4004="","",C4003)</f>
        <v/>
      </c>
      <c r="D4004" s="42"/>
      <c r="E4004" s="23" t="str">
        <f>IF(D4004="","",VLOOKUP(D4004,MASTERLIST!$A:$E,3,FALSE))</f>
        <v/>
      </c>
      <c r="F4004" s="23" t="str">
        <f>IF(D4004="","",VLOOKUP(D4004,MASTERLIST!$A:$E,4,FALSE))</f>
        <v/>
      </c>
      <c r="G4004" s="23" t="str">
        <f>IF(D4004="","",VLOOKUP(D4004,MASTERLIST!$A:$E,5,FALSE))</f>
        <v/>
      </c>
      <c r="H4004" s="23" t="str">
        <f>IF(D4004="","",VLOOKUP(D4004,MASTERLIST!$A:$E,2,FALSE))</f>
        <v/>
      </c>
      <c r="I4004" s="42"/>
      <c r="J4004" s="42"/>
      <c r="K4004" s="42"/>
      <c r="L4004" s="41" t="str">
        <f t="shared" si="594"/>
        <v/>
      </c>
      <c r="M4004" s="41" t="str">
        <f t="shared" si="595"/>
        <v/>
      </c>
      <c r="N4004" s="22" t="str">
        <f t="shared" si="592"/>
        <v xml:space="preserve"> </v>
      </c>
      <c r="O4004" s="22" t="str">
        <f t="shared" si="593"/>
        <v/>
      </c>
      <c r="Q4004" s="22" t="str">
        <f t="shared" si="591"/>
        <v>D2</v>
      </c>
    </row>
    <row r="4005" spans="1:17" x14ac:dyDescent="0.25">
      <c r="A4005" s="125" t="str">
        <f t="shared" si="596"/>
        <v/>
      </c>
      <c r="B4005" s="123" t="str">
        <f t="shared" si="597"/>
        <v/>
      </c>
      <c r="C4005" s="125" t="str">
        <f t="shared" si="598"/>
        <v/>
      </c>
      <c r="D4005" s="42"/>
      <c r="E4005" s="23" t="str">
        <f>IF(D4005="","",VLOOKUP(D4005,MASTERLIST!$A:$E,3,FALSE))</f>
        <v/>
      </c>
      <c r="F4005" s="23" t="str">
        <f>IF(D4005="","",VLOOKUP(D4005,MASTERLIST!$A:$E,4,FALSE))</f>
        <v/>
      </c>
      <c r="G4005" s="23" t="str">
        <f>IF(D4005="","",VLOOKUP(D4005,MASTERLIST!$A:$E,5,FALSE))</f>
        <v/>
      </c>
      <c r="H4005" s="23" t="str">
        <f>IF(D4005="","",VLOOKUP(D4005,MASTERLIST!$A:$E,2,FALSE))</f>
        <v/>
      </c>
      <c r="I4005" s="42"/>
      <c r="J4005" s="42"/>
      <c r="K4005" s="42"/>
      <c r="L4005" s="41" t="str">
        <f t="shared" si="594"/>
        <v/>
      </c>
      <c r="M4005" s="41" t="str">
        <f t="shared" si="595"/>
        <v/>
      </c>
      <c r="N4005" s="22" t="str">
        <f t="shared" si="592"/>
        <v xml:space="preserve"> </v>
      </c>
      <c r="O4005" s="22" t="str">
        <f t="shared" si="593"/>
        <v/>
      </c>
      <c r="Q4005" s="22" t="str">
        <f t="shared" si="591"/>
        <v>D2</v>
      </c>
    </row>
    <row r="4006" spans="1:17" x14ac:dyDescent="0.25">
      <c r="A4006" s="125" t="str">
        <f t="shared" si="596"/>
        <v/>
      </c>
      <c r="B4006" s="123" t="str">
        <f t="shared" si="597"/>
        <v/>
      </c>
      <c r="C4006" s="125" t="str">
        <f t="shared" si="598"/>
        <v/>
      </c>
      <c r="D4006" s="42"/>
      <c r="E4006" s="23" t="str">
        <f>IF(D4006="","",VLOOKUP(D4006,MASTERLIST!$A:$E,3,FALSE))</f>
        <v/>
      </c>
      <c r="F4006" s="23" t="str">
        <f>IF(D4006="","",VLOOKUP(D4006,MASTERLIST!$A:$E,4,FALSE))</f>
        <v/>
      </c>
      <c r="G4006" s="23" t="str">
        <f>IF(D4006="","",VLOOKUP(D4006,MASTERLIST!$A:$E,5,FALSE))</f>
        <v/>
      </c>
      <c r="H4006" s="23" t="str">
        <f>IF(D4006="","",VLOOKUP(D4006,MASTERLIST!$A:$E,2,FALSE))</f>
        <v/>
      </c>
      <c r="I4006" s="42"/>
      <c r="J4006" s="42"/>
      <c r="K4006" s="42"/>
      <c r="L4006" s="41" t="str">
        <f t="shared" si="594"/>
        <v/>
      </c>
      <c r="M4006" s="41" t="str">
        <f t="shared" si="595"/>
        <v/>
      </c>
      <c r="N4006" s="22" t="str">
        <f t="shared" si="592"/>
        <v xml:space="preserve"> </v>
      </c>
      <c r="O4006" s="22" t="str">
        <f t="shared" si="593"/>
        <v/>
      </c>
      <c r="Q4006" s="22" t="str">
        <f t="shared" si="591"/>
        <v>D2</v>
      </c>
    </row>
    <row r="4007" spans="1:17" x14ac:dyDescent="0.25">
      <c r="A4007" s="125" t="str">
        <f t="shared" si="596"/>
        <v/>
      </c>
      <c r="B4007" s="123" t="str">
        <f t="shared" si="597"/>
        <v/>
      </c>
      <c r="C4007" s="125" t="str">
        <f t="shared" si="598"/>
        <v/>
      </c>
      <c r="D4007" s="42"/>
      <c r="E4007" s="23" t="str">
        <f>IF(D4007="","",VLOOKUP(D4007,MASTERLIST!$A:$E,3,FALSE))</f>
        <v/>
      </c>
      <c r="F4007" s="23" t="str">
        <f>IF(D4007="","",VLOOKUP(D4007,MASTERLIST!$A:$E,4,FALSE))</f>
        <v/>
      </c>
      <c r="G4007" s="23" t="str">
        <f>IF(D4007="","",VLOOKUP(D4007,MASTERLIST!$A:$E,5,FALSE))</f>
        <v/>
      </c>
      <c r="H4007" s="23" t="str">
        <f>IF(D4007="","",VLOOKUP(D4007,MASTERLIST!$A:$E,2,FALSE))</f>
        <v/>
      </c>
      <c r="I4007" s="42"/>
      <c r="J4007" s="42"/>
      <c r="K4007" s="42"/>
      <c r="L4007" s="41" t="str">
        <f t="shared" si="594"/>
        <v/>
      </c>
      <c r="M4007" s="41" t="str">
        <f t="shared" si="595"/>
        <v/>
      </c>
      <c r="N4007" s="22" t="str">
        <f t="shared" si="592"/>
        <v xml:space="preserve"> </v>
      </c>
      <c r="O4007" s="22" t="str">
        <f t="shared" si="593"/>
        <v/>
      </c>
      <c r="Q4007" s="22" t="str">
        <f t="shared" si="591"/>
        <v>D2</v>
      </c>
    </row>
    <row r="4008" spans="1:17" x14ac:dyDescent="0.25">
      <c r="A4008" s="125" t="str">
        <f t="shared" si="596"/>
        <v/>
      </c>
      <c r="B4008" s="123" t="str">
        <f t="shared" si="597"/>
        <v/>
      </c>
      <c r="C4008" s="125" t="str">
        <f t="shared" si="598"/>
        <v/>
      </c>
      <c r="D4008" s="42"/>
      <c r="E4008" s="23" t="str">
        <f>IF(D4008="","",VLOOKUP(D4008,MASTERLIST!$A:$E,3,FALSE))</f>
        <v/>
      </c>
      <c r="F4008" s="23" t="str">
        <f>IF(D4008="","",VLOOKUP(D4008,MASTERLIST!$A:$E,4,FALSE))</f>
        <v/>
      </c>
      <c r="G4008" s="23" t="str">
        <f>IF(D4008="","",VLOOKUP(D4008,MASTERLIST!$A:$E,5,FALSE))</f>
        <v/>
      </c>
      <c r="H4008" s="23" t="str">
        <f>IF(D4008="","",VLOOKUP(D4008,MASTERLIST!$A:$E,2,FALSE))</f>
        <v/>
      </c>
      <c r="I4008" s="42"/>
      <c r="J4008" s="42"/>
      <c r="K4008" s="42"/>
      <c r="L4008" s="41" t="str">
        <f t="shared" si="594"/>
        <v/>
      </c>
      <c r="M4008" s="41" t="str">
        <f t="shared" si="595"/>
        <v/>
      </c>
      <c r="N4008" s="22" t="str">
        <f t="shared" si="592"/>
        <v xml:space="preserve"> </v>
      </c>
      <c r="O4008" s="22" t="str">
        <f t="shared" si="593"/>
        <v/>
      </c>
      <c r="Q4008" s="22" t="str">
        <f t="shared" si="591"/>
        <v>D2</v>
      </c>
    </row>
    <row r="4009" spans="1:17" x14ac:dyDescent="0.25">
      <c r="A4009" s="125" t="str">
        <f t="shared" si="596"/>
        <v/>
      </c>
      <c r="B4009" s="123" t="str">
        <f t="shared" si="597"/>
        <v/>
      </c>
      <c r="C4009" s="125" t="str">
        <f t="shared" si="598"/>
        <v/>
      </c>
      <c r="D4009" s="42"/>
      <c r="E4009" s="23" t="str">
        <f>IF(D4009="","",VLOOKUP(D4009,MASTERLIST!$A:$E,3,FALSE))</f>
        <v/>
      </c>
      <c r="F4009" s="23" t="str">
        <f>IF(D4009="","",VLOOKUP(D4009,MASTERLIST!$A:$E,4,FALSE))</f>
        <v/>
      </c>
      <c r="G4009" s="23" t="str">
        <f>IF(D4009="","",VLOOKUP(D4009,MASTERLIST!$A:$E,5,FALSE))</f>
        <v/>
      </c>
      <c r="H4009" s="23" t="str">
        <f>IF(D4009="","",VLOOKUP(D4009,MASTERLIST!$A:$E,2,FALSE))</f>
        <v/>
      </c>
      <c r="I4009" s="42"/>
      <c r="J4009" s="42"/>
      <c r="K4009" s="42"/>
      <c r="L4009" s="41" t="str">
        <f t="shared" si="594"/>
        <v/>
      </c>
      <c r="M4009" s="41" t="str">
        <f t="shared" si="595"/>
        <v/>
      </c>
      <c r="N4009" s="22" t="str">
        <f t="shared" si="592"/>
        <v xml:space="preserve"> </v>
      </c>
      <c r="O4009" s="22" t="str">
        <f t="shared" si="593"/>
        <v/>
      </c>
      <c r="Q4009" s="22" t="str">
        <f t="shared" si="591"/>
        <v>D2</v>
      </c>
    </row>
    <row r="4010" spans="1:17" x14ac:dyDescent="0.25">
      <c r="A4010" s="125" t="str">
        <f t="shared" si="596"/>
        <v/>
      </c>
      <c r="B4010" s="123" t="str">
        <f t="shared" si="597"/>
        <v/>
      </c>
      <c r="C4010" s="125" t="str">
        <f t="shared" si="598"/>
        <v/>
      </c>
      <c r="D4010" s="42"/>
      <c r="E4010" s="23" t="str">
        <f>IF(D4010="","",VLOOKUP(D4010,MASTERLIST!$A:$E,3,FALSE))</f>
        <v/>
      </c>
      <c r="F4010" s="23" t="str">
        <f>IF(D4010="","",VLOOKUP(D4010,MASTERLIST!$A:$E,4,FALSE))</f>
        <v/>
      </c>
      <c r="G4010" s="23" t="str">
        <f>IF(D4010="","",VLOOKUP(D4010,MASTERLIST!$A:$E,5,FALSE))</f>
        <v/>
      </c>
      <c r="H4010" s="23" t="str">
        <f>IF(D4010="","",VLOOKUP(D4010,MASTERLIST!$A:$E,2,FALSE))</f>
        <v/>
      </c>
      <c r="I4010" s="42"/>
      <c r="J4010" s="42"/>
      <c r="K4010" s="42"/>
      <c r="L4010" s="41" t="str">
        <f t="shared" si="594"/>
        <v/>
      </c>
      <c r="M4010" s="41" t="str">
        <f t="shared" si="595"/>
        <v/>
      </c>
      <c r="N4010" s="22" t="str">
        <f t="shared" si="592"/>
        <v xml:space="preserve"> </v>
      </c>
      <c r="O4010" s="22" t="str">
        <f t="shared" si="593"/>
        <v/>
      </c>
      <c r="Q4010" s="22" t="str">
        <f t="shared" si="591"/>
        <v>D2</v>
      </c>
    </row>
    <row r="4011" spans="1:17" x14ac:dyDescent="0.25">
      <c r="A4011" s="125" t="str">
        <f t="shared" si="596"/>
        <v/>
      </c>
      <c r="B4011" s="123" t="str">
        <f t="shared" si="597"/>
        <v/>
      </c>
      <c r="C4011" s="125" t="str">
        <f t="shared" si="598"/>
        <v/>
      </c>
      <c r="D4011" s="42"/>
      <c r="E4011" s="23" t="str">
        <f>IF(D4011="","",VLOOKUP(D4011,MASTERLIST!$A:$E,3,FALSE))</f>
        <v/>
      </c>
      <c r="F4011" s="23" t="str">
        <f>IF(D4011="","",VLOOKUP(D4011,MASTERLIST!$A:$E,4,FALSE))</f>
        <v/>
      </c>
      <c r="G4011" s="23" t="str">
        <f>IF(D4011="","",VLOOKUP(D4011,MASTERLIST!$A:$E,5,FALSE))</f>
        <v/>
      </c>
      <c r="H4011" s="23" t="str">
        <f>IF(D4011="","",VLOOKUP(D4011,MASTERLIST!$A:$E,2,FALSE))</f>
        <v/>
      </c>
      <c r="I4011" s="42"/>
      <c r="J4011" s="42"/>
      <c r="K4011" s="42"/>
      <c r="L4011" s="41" t="str">
        <f t="shared" si="594"/>
        <v/>
      </c>
      <c r="M4011" s="41" t="str">
        <f t="shared" si="595"/>
        <v/>
      </c>
      <c r="N4011" s="22" t="str">
        <f t="shared" si="592"/>
        <v xml:space="preserve"> </v>
      </c>
      <c r="O4011" s="22" t="str">
        <f t="shared" si="593"/>
        <v/>
      </c>
      <c r="Q4011" s="22" t="str">
        <f t="shared" si="591"/>
        <v>D2</v>
      </c>
    </row>
    <row r="4012" spans="1:17" x14ac:dyDescent="0.25">
      <c r="A4012" s="125" t="str">
        <f t="shared" si="596"/>
        <v/>
      </c>
      <c r="B4012" s="123" t="str">
        <f t="shared" si="597"/>
        <v/>
      </c>
      <c r="C4012" s="125" t="str">
        <f t="shared" si="598"/>
        <v/>
      </c>
      <c r="D4012" s="42"/>
      <c r="E4012" s="23" t="str">
        <f>IF(D4012="","",VLOOKUP(D4012,MASTERLIST!$A:$E,3,FALSE))</f>
        <v/>
      </c>
      <c r="F4012" s="23" t="str">
        <f>IF(D4012="","",VLOOKUP(D4012,MASTERLIST!$A:$E,4,FALSE))</f>
        <v/>
      </c>
      <c r="G4012" s="23" t="str">
        <f>IF(D4012="","",VLOOKUP(D4012,MASTERLIST!$A:$E,5,FALSE))</f>
        <v/>
      </c>
      <c r="H4012" s="23" t="str">
        <f>IF(D4012="","",VLOOKUP(D4012,MASTERLIST!$A:$E,2,FALSE))</f>
        <v/>
      </c>
      <c r="I4012" s="42"/>
      <c r="J4012" s="42"/>
      <c r="K4012" s="42"/>
      <c r="L4012" s="41" t="str">
        <f t="shared" si="594"/>
        <v/>
      </c>
      <c r="M4012" s="41" t="str">
        <f t="shared" si="595"/>
        <v/>
      </c>
      <c r="N4012" s="22" t="str">
        <f t="shared" si="592"/>
        <v xml:space="preserve"> </v>
      </c>
      <c r="O4012" s="22" t="str">
        <f t="shared" si="593"/>
        <v/>
      </c>
      <c r="Q4012" s="22" t="str">
        <f t="shared" si="591"/>
        <v>D2</v>
      </c>
    </row>
    <row r="4013" spans="1:17" x14ac:dyDescent="0.25">
      <c r="A4013" s="125" t="str">
        <f t="shared" si="596"/>
        <v/>
      </c>
      <c r="B4013" s="123" t="str">
        <f t="shared" si="597"/>
        <v/>
      </c>
      <c r="C4013" s="125" t="str">
        <f t="shared" si="598"/>
        <v/>
      </c>
      <c r="D4013" s="42"/>
      <c r="E4013" s="23" t="str">
        <f>IF(D4013="","",VLOOKUP(D4013,MASTERLIST!$A:$E,3,FALSE))</f>
        <v/>
      </c>
      <c r="F4013" s="23" t="str">
        <f>IF(D4013="","",VLOOKUP(D4013,MASTERLIST!$A:$E,4,FALSE))</f>
        <v/>
      </c>
      <c r="G4013" s="23" t="str">
        <f>IF(D4013="","",VLOOKUP(D4013,MASTERLIST!$A:$E,5,FALSE))</f>
        <v/>
      </c>
      <c r="H4013" s="23" t="str">
        <f>IF(D4013="","",VLOOKUP(D4013,MASTERLIST!$A:$E,2,FALSE))</f>
        <v/>
      </c>
      <c r="I4013" s="42"/>
      <c r="J4013" s="42"/>
      <c r="K4013" s="42"/>
      <c r="L4013" s="41" t="str">
        <f t="shared" si="594"/>
        <v/>
      </c>
      <c r="M4013" s="41" t="str">
        <f t="shared" si="595"/>
        <v/>
      </c>
      <c r="N4013" s="22" t="str">
        <f t="shared" si="592"/>
        <v xml:space="preserve"> </v>
      </c>
      <c r="O4013" s="22" t="str">
        <f t="shared" si="593"/>
        <v/>
      </c>
      <c r="Q4013" s="22" t="str">
        <f t="shared" si="591"/>
        <v>D2</v>
      </c>
    </row>
    <row r="4014" spans="1:17" x14ac:dyDescent="0.25">
      <c r="A4014" s="125" t="str">
        <f t="shared" si="596"/>
        <v/>
      </c>
      <c r="B4014" s="123" t="str">
        <f t="shared" si="597"/>
        <v/>
      </c>
      <c r="C4014" s="125" t="str">
        <f t="shared" si="598"/>
        <v/>
      </c>
      <c r="D4014" s="42"/>
      <c r="E4014" s="23" t="str">
        <f>IF(D4014="","",VLOOKUP(D4014,MASTERLIST!$A:$E,3,FALSE))</f>
        <v/>
      </c>
      <c r="F4014" s="23" t="str">
        <f>IF(D4014="","",VLOOKUP(D4014,MASTERLIST!$A:$E,4,FALSE))</f>
        <v/>
      </c>
      <c r="G4014" s="23" t="str">
        <f>IF(D4014="","",VLOOKUP(D4014,MASTERLIST!$A:$E,5,FALSE))</f>
        <v/>
      </c>
      <c r="H4014" s="23" t="str">
        <f>IF(D4014="","",VLOOKUP(D4014,MASTERLIST!$A:$E,2,FALSE))</f>
        <v/>
      </c>
      <c r="I4014" s="42"/>
      <c r="J4014" s="42"/>
      <c r="K4014" s="42"/>
      <c r="L4014" s="41" t="str">
        <f t="shared" si="594"/>
        <v/>
      </c>
      <c r="M4014" s="41" t="str">
        <f t="shared" si="595"/>
        <v/>
      </c>
      <c r="N4014" s="22" t="str">
        <f t="shared" si="592"/>
        <v xml:space="preserve"> </v>
      </c>
      <c r="O4014" s="22" t="str">
        <f t="shared" si="593"/>
        <v/>
      </c>
      <c r="Q4014" s="22" t="str">
        <f t="shared" si="591"/>
        <v>D2</v>
      </c>
    </row>
    <row r="4015" spans="1:17" x14ac:dyDescent="0.25">
      <c r="A4015" s="125" t="str">
        <f t="shared" si="596"/>
        <v/>
      </c>
      <c r="B4015" s="123" t="str">
        <f t="shared" si="597"/>
        <v/>
      </c>
      <c r="C4015" s="125" t="str">
        <f t="shared" si="598"/>
        <v/>
      </c>
      <c r="D4015" s="42"/>
      <c r="E4015" s="23" t="str">
        <f>IF(D4015="","",VLOOKUP(D4015,MASTERLIST!$A:$E,3,FALSE))</f>
        <v/>
      </c>
      <c r="F4015" s="23" t="str">
        <f>IF(D4015="","",VLOOKUP(D4015,MASTERLIST!$A:$E,4,FALSE))</f>
        <v/>
      </c>
      <c r="G4015" s="23" t="str">
        <f>IF(D4015="","",VLOOKUP(D4015,MASTERLIST!$A:$E,5,FALSE))</f>
        <v/>
      </c>
      <c r="H4015" s="23" t="str">
        <f>IF(D4015="","",VLOOKUP(D4015,MASTERLIST!$A:$E,2,FALSE))</f>
        <v/>
      </c>
      <c r="I4015" s="42"/>
      <c r="J4015" s="42"/>
      <c r="K4015" s="42"/>
      <c r="L4015" s="41" t="str">
        <f t="shared" si="594"/>
        <v/>
      </c>
      <c r="M4015" s="41" t="str">
        <f t="shared" si="595"/>
        <v/>
      </c>
      <c r="N4015" s="22" t="str">
        <f t="shared" si="592"/>
        <v xml:space="preserve"> </v>
      </c>
      <c r="O4015" s="22" t="str">
        <f t="shared" si="593"/>
        <v/>
      </c>
      <c r="Q4015" s="22" t="str">
        <f t="shared" si="591"/>
        <v>D2</v>
      </c>
    </row>
    <row r="4016" spans="1:17" x14ac:dyDescent="0.25">
      <c r="A4016" s="125" t="str">
        <f t="shared" si="596"/>
        <v/>
      </c>
      <c r="B4016" s="123" t="str">
        <f t="shared" si="597"/>
        <v/>
      </c>
      <c r="C4016" s="125" t="str">
        <f t="shared" si="598"/>
        <v/>
      </c>
      <c r="D4016" s="42"/>
      <c r="E4016" s="23" t="str">
        <f>IF(D4016="","",VLOOKUP(D4016,MASTERLIST!$A:$E,3,FALSE))</f>
        <v/>
      </c>
      <c r="F4016" s="23" t="str">
        <f>IF(D4016="","",VLOOKUP(D4016,MASTERLIST!$A:$E,4,FALSE))</f>
        <v/>
      </c>
      <c r="G4016" s="23" t="str">
        <f>IF(D4016="","",VLOOKUP(D4016,MASTERLIST!$A:$E,5,FALSE))</f>
        <v/>
      </c>
      <c r="H4016" s="23" t="str">
        <f>IF(D4016="","",VLOOKUP(D4016,MASTERLIST!$A:$E,2,FALSE))</f>
        <v/>
      </c>
      <c r="I4016" s="42"/>
      <c r="J4016" s="42"/>
      <c r="K4016" s="42"/>
      <c r="L4016" s="41" t="str">
        <f t="shared" si="594"/>
        <v/>
      </c>
      <c r="M4016" s="41" t="str">
        <f t="shared" si="595"/>
        <v/>
      </c>
      <c r="N4016" s="22" t="str">
        <f t="shared" si="592"/>
        <v xml:space="preserve"> </v>
      </c>
      <c r="O4016" s="22" t="str">
        <f t="shared" si="593"/>
        <v/>
      </c>
      <c r="Q4016" s="22" t="str">
        <f t="shared" si="591"/>
        <v>D2</v>
      </c>
    </row>
    <row r="4017" spans="1:17" x14ac:dyDescent="0.25">
      <c r="A4017" s="125" t="str">
        <f t="shared" si="596"/>
        <v/>
      </c>
      <c r="B4017" s="123" t="str">
        <f t="shared" si="597"/>
        <v/>
      </c>
      <c r="C4017" s="125" t="str">
        <f t="shared" si="598"/>
        <v/>
      </c>
      <c r="D4017" s="42"/>
      <c r="E4017" s="23" t="str">
        <f>IF(D4017="","",VLOOKUP(D4017,MASTERLIST!$A:$E,3,FALSE))</f>
        <v/>
      </c>
      <c r="F4017" s="23" t="str">
        <f>IF(D4017="","",VLOOKUP(D4017,MASTERLIST!$A:$E,4,FALSE))</f>
        <v/>
      </c>
      <c r="G4017" s="23" t="str">
        <f>IF(D4017="","",VLOOKUP(D4017,MASTERLIST!$A:$E,5,FALSE))</f>
        <v/>
      </c>
      <c r="H4017" s="23" t="str">
        <f>IF(D4017="","",VLOOKUP(D4017,MASTERLIST!$A:$E,2,FALSE))</f>
        <v/>
      </c>
      <c r="I4017" s="42"/>
      <c r="J4017" s="42"/>
      <c r="K4017" s="42"/>
      <c r="L4017" s="41" t="str">
        <f t="shared" si="594"/>
        <v/>
      </c>
      <c r="M4017" s="41" t="str">
        <f t="shared" si="595"/>
        <v/>
      </c>
      <c r="N4017" s="22" t="str">
        <f t="shared" si="592"/>
        <v xml:space="preserve"> </v>
      </c>
      <c r="O4017" s="22" t="str">
        <f t="shared" si="593"/>
        <v/>
      </c>
      <c r="Q4017" s="22" t="str">
        <f t="shared" si="591"/>
        <v>D2</v>
      </c>
    </row>
    <row r="4018" spans="1:17" x14ac:dyDescent="0.25">
      <c r="A4018" s="125" t="str">
        <f t="shared" si="596"/>
        <v/>
      </c>
      <c r="B4018" s="123" t="str">
        <f t="shared" si="597"/>
        <v/>
      </c>
      <c r="C4018" s="125" t="str">
        <f t="shared" si="598"/>
        <v/>
      </c>
      <c r="D4018" s="42"/>
      <c r="E4018" s="23" t="str">
        <f>IF(D4018="","",VLOOKUP(D4018,MASTERLIST!$A:$E,3,FALSE))</f>
        <v/>
      </c>
      <c r="F4018" s="23" t="str">
        <f>IF(D4018="","",VLOOKUP(D4018,MASTERLIST!$A:$E,4,FALSE))</f>
        <v/>
      </c>
      <c r="G4018" s="23" t="str">
        <f>IF(D4018="","",VLOOKUP(D4018,MASTERLIST!$A:$E,5,FALSE))</f>
        <v/>
      </c>
      <c r="H4018" s="23" t="str">
        <f>IF(D4018="","",VLOOKUP(D4018,MASTERLIST!$A:$E,2,FALSE))</f>
        <v/>
      </c>
      <c r="I4018" s="42"/>
      <c r="J4018" s="42"/>
      <c r="K4018" s="42"/>
      <c r="L4018" s="41" t="str">
        <f t="shared" si="594"/>
        <v/>
      </c>
      <c r="M4018" s="41" t="str">
        <f t="shared" si="595"/>
        <v/>
      </c>
      <c r="N4018" s="22" t="str">
        <f t="shared" si="592"/>
        <v xml:space="preserve"> </v>
      </c>
      <c r="O4018" s="22" t="str">
        <f t="shared" si="593"/>
        <v/>
      </c>
      <c r="Q4018" s="22" t="str">
        <f t="shared" si="591"/>
        <v>D2</v>
      </c>
    </row>
    <row r="4019" spans="1:17" x14ac:dyDescent="0.25">
      <c r="A4019" s="125" t="str">
        <f t="shared" si="596"/>
        <v/>
      </c>
      <c r="B4019" s="123" t="str">
        <f t="shared" si="597"/>
        <v/>
      </c>
      <c r="C4019" s="125" t="str">
        <f t="shared" si="598"/>
        <v/>
      </c>
      <c r="D4019" s="42"/>
      <c r="E4019" s="23" t="str">
        <f>IF(D4019="","",VLOOKUP(D4019,MASTERLIST!$A:$E,3,FALSE))</f>
        <v/>
      </c>
      <c r="F4019" s="23" t="str">
        <f>IF(D4019="","",VLOOKUP(D4019,MASTERLIST!$A:$E,4,FALSE))</f>
        <v/>
      </c>
      <c r="G4019" s="23" t="str">
        <f>IF(D4019="","",VLOOKUP(D4019,MASTERLIST!$A:$E,5,FALSE))</f>
        <v/>
      </c>
      <c r="H4019" s="23" t="str">
        <f>IF(D4019="","",VLOOKUP(D4019,MASTERLIST!$A:$E,2,FALSE))</f>
        <v/>
      </c>
      <c r="I4019" s="42"/>
      <c r="J4019" s="42"/>
      <c r="K4019" s="42"/>
      <c r="L4019" s="41" t="str">
        <f t="shared" si="594"/>
        <v/>
      </c>
      <c r="M4019" s="41" t="str">
        <f t="shared" si="595"/>
        <v/>
      </c>
      <c r="N4019" s="22" t="str">
        <f t="shared" si="592"/>
        <v xml:space="preserve"> </v>
      </c>
      <c r="O4019" s="22" t="str">
        <f t="shared" si="593"/>
        <v/>
      </c>
      <c r="Q4019" s="22" t="str">
        <f t="shared" si="591"/>
        <v>D2</v>
      </c>
    </row>
    <row r="4020" spans="1:17" x14ac:dyDescent="0.25">
      <c r="A4020" s="125" t="str">
        <f t="shared" si="596"/>
        <v/>
      </c>
      <c r="B4020" s="123" t="str">
        <f t="shared" si="597"/>
        <v/>
      </c>
      <c r="C4020" s="125" t="str">
        <f t="shared" si="598"/>
        <v/>
      </c>
      <c r="D4020" s="42"/>
      <c r="E4020" s="23" t="str">
        <f>IF(D4020="","",VLOOKUP(D4020,MASTERLIST!$A:$E,3,FALSE))</f>
        <v/>
      </c>
      <c r="F4020" s="23" t="str">
        <f>IF(D4020="","",VLOOKUP(D4020,MASTERLIST!$A:$E,4,FALSE))</f>
        <v/>
      </c>
      <c r="G4020" s="23" t="str">
        <f>IF(D4020="","",VLOOKUP(D4020,MASTERLIST!$A:$E,5,FALSE))</f>
        <v/>
      </c>
      <c r="H4020" s="23" t="str">
        <f>IF(D4020="","",VLOOKUP(D4020,MASTERLIST!$A:$E,2,FALSE))</f>
        <v/>
      </c>
      <c r="I4020" s="42"/>
      <c r="J4020" s="42"/>
      <c r="K4020" s="42"/>
      <c r="L4020" s="41" t="str">
        <f t="shared" si="594"/>
        <v/>
      </c>
      <c r="M4020" s="41" t="str">
        <f t="shared" si="595"/>
        <v/>
      </c>
      <c r="N4020" s="22" t="str">
        <f t="shared" si="592"/>
        <v xml:space="preserve"> </v>
      </c>
      <c r="O4020" s="22" t="str">
        <f t="shared" si="593"/>
        <v/>
      </c>
      <c r="Q4020" s="22" t="str">
        <f t="shared" si="591"/>
        <v>D2</v>
      </c>
    </row>
    <row r="4021" spans="1:17" x14ac:dyDescent="0.25">
      <c r="A4021" s="125" t="str">
        <f t="shared" si="596"/>
        <v/>
      </c>
      <c r="B4021" s="123" t="str">
        <f t="shared" si="597"/>
        <v/>
      </c>
      <c r="C4021" s="125" t="str">
        <f t="shared" si="598"/>
        <v/>
      </c>
      <c r="D4021" s="42"/>
      <c r="E4021" s="23" t="str">
        <f>IF(D4021="","",VLOOKUP(D4021,MASTERLIST!$A:$E,3,FALSE))</f>
        <v/>
      </c>
      <c r="F4021" s="23" t="str">
        <f>IF(D4021="","",VLOOKUP(D4021,MASTERLIST!$A:$E,4,FALSE))</f>
        <v/>
      </c>
      <c r="G4021" s="23" t="str">
        <f>IF(D4021="","",VLOOKUP(D4021,MASTERLIST!$A:$E,5,FALSE))</f>
        <v/>
      </c>
      <c r="H4021" s="23" t="str">
        <f>IF(D4021="","",VLOOKUP(D4021,MASTERLIST!$A:$E,2,FALSE))</f>
        <v/>
      </c>
      <c r="I4021" s="42"/>
      <c r="J4021" s="42"/>
      <c r="K4021" s="42"/>
      <c r="L4021" s="41" t="str">
        <f t="shared" si="594"/>
        <v/>
      </c>
      <c r="M4021" s="41" t="str">
        <f t="shared" si="595"/>
        <v/>
      </c>
      <c r="N4021" s="22" t="str">
        <f t="shared" si="592"/>
        <v xml:space="preserve"> </v>
      </c>
      <c r="O4021" s="22" t="str">
        <f t="shared" si="593"/>
        <v/>
      </c>
      <c r="Q4021" s="22" t="str">
        <f t="shared" si="591"/>
        <v>D2</v>
      </c>
    </row>
    <row r="4022" spans="1:17" x14ac:dyDescent="0.25">
      <c r="A4022" s="125" t="str">
        <f t="shared" si="596"/>
        <v/>
      </c>
      <c r="B4022" s="123" t="str">
        <f t="shared" si="597"/>
        <v/>
      </c>
      <c r="C4022" s="125" t="str">
        <f t="shared" si="598"/>
        <v/>
      </c>
      <c r="D4022" s="42"/>
      <c r="E4022" s="23" t="str">
        <f>IF(D4022="","",VLOOKUP(D4022,MASTERLIST!$A:$E,3,FALSE))</f>
        <v/>
      </c>
      <c r="F4022" s="23" t="str">
        <f>IF(D4022="","",VLOOKUP(D4022,MASTERLIST!$A:$E,4,FALSE))</f>
        <v/>
      </c>
      <c r="G4022" s="23" t="str">
        <f>IF(D4022="","",VLOOKUP(D4022,MASTERLIST!$A:$E,5,FALSE))</f>
        <v/>
      </c>
      <c r="H4022" s="23" t="str">
        <f>IF(D4022="","",VLOOKUP(D4022,MASTERLIST!$A:$E,2,FALSE))</f>
        <v/>
      </c>
      <c r="I4022" s="42"/>
      <c r="J4022" s="42"/>
      <c r="K4022" s="42"/>
      <c r="L4022" s="41" t="str">
        <f t="shared" si="594"/>
        <v/>
      </c>
      <c r="M4022" s="41" t="str">
        <f t="shared" si="595"/>
        <v/>
      </c>
      <c r="N4022" s="22" t="str">
        <f t="shared" si="592"/>
        <v xml:space="preserve"> </v>
      </c>
      <c r="O4022" s="22" t="str">
        <f t="shared" si="593"/>
        <v/>
      </c>
      <c r="Q4022" s="22" t="str">
        <f t="shared" si="591"/>
        <v>D2</v>
      </c>
    </row>
    <row r="4023" spans="1:17" x14ac:dyDescent="0.25">
      <c r="A4023" s="125" t="str">
        <f t="shared" si="596"/>
        <v/>
      </c>
      <c r="B4023" s="123" t="str">
        <f t="shared" si="597"/>
        <v/>
      </c>
      <c r="C4023" s="125" t="str">
        <f t="shared" si="598"/>
        <v/>
      </c>
      <c r="D4023" s="42"/>
      <c r="E4023" s="23" t="str">
        <f>IF(D4023="","",VLOOKUP(D4023,MASTERLIST!$A:$E,3,FALSE))</f>
        <v/>
      </c>
      <c r="F4023" s="23" t="str">
        <f>IF(D4023="","",VLOOKUP(D4023,MASTERLIST!$A:$E,4,FALSE))</f>
        <v/>
      </c>
      <c r="G4023" s="23" t="str">
        <f>IF(D4023="","",VLOOKUP(D4023,MASTERLIST!$A:$E,5,FALSE))</f>
        <v/>
      </c>
      <c r="H4023" s="23" t="str">
        <f>IF(D4023="","",VLOOKUP(D4023,MASTERLIST!$A:$E,2,FALSE))</f>
        <v/>
      </c>
      <c r="I4023" s="42"/>
      <c r="J4023" s="42"/>
      <c r="K4023" s="42"/>
      <c r="L4023" s="41" t="str">
        <f t="shared" si="594"/>
        <v/>
      </c>
      <c r="M4023" s="41" t="str">
        <f t="shared" si="595"/>
        <v/>
      </c>
      <c r="N4023" s="22" t="str">
        <f t="shared" si="592"/>
        <v xml:space="preserve"> </v>
      </c>
      <c r="O4023" s="22" t="str">
        <f t="shared" si="593"/>
        <v/>
      </c>
      <c r="Q4023" s="22" t="str">
        <f t="shared" si="591"/>
        <v>D2</v>
      </c>
    </row>
    <row r="4024" spans="1:17" x14ac:dyDescent="0.25">
      <c r="A4024" s="125" t="str">
        <f t="shared" si="596"/>
        <v/>
      </c>
      <c r="B4024" s="123" t="str">
        <f t="shared" si="597"/>
        <v/>
      </c>
      <c r="C4024" s="125" t="str">
        <f t="shared" si="598"/>
        <v/>
      </c>
      <c r="D4024" s="42"/>
      <c r="E4024" s="23" t="str">
        <f>IF(D4024="","",VLOOKUP(D4024,MASTERLIST!$A:$E,3,FALSE))</f>
        <v/>
      </c>
      <c r="F4024" s="23" t="str">
        <f>IF(D4024="","",VLOOKUP(D4024,MASTERLIST!$A:$E,4,FALSE))</f>
        <v/>
      </c>
      <c r="G4024" s="23" t="str">
        <f>IF(D4024="","",VLOOKUP(D4024,MASTERLIST!$A:$E,5,FALSE))</f>
        <v/>
      </c>
      <c r="H4024" s="23" t="str">
        <f>IF(D4024="","",VLOOKUP(D4024,MASTERLIST!$A:$E,2,FALSE))</f>
        <v/>
      </c>
      <c r="I4024" s="42"/>
      <c r="J4024" s="42"/>
      <c r="K4024" s="42"/>
      <c r="L4024" s="41" t="str">
        <f t="shared" si="594"/>
        <v/>
      </c>
      <c r="M4024" s="41" t="str">
        <f t="shared" si="595"/>
        <v/>
      </c>
      <c r="N4024" s="22" t="str">
        <f t="shared" si="592"/>
        <v xml:space="preserve"> </v>
      </c>
      <c r="O4024" s="22" t="str">
        <f t="shared" si="593"/>
        <v/>
      </c>
      <c r="Q4024" s="22" t="str">
        <f t="shared" si="591"/>
        <v>D2</v>
      </c>
    </row>
    <row r="4025" spans="1:17" x14ac:dyDescent="0.25">
      <c r="A4025" s="125" t="str">
        <f t="shared" si="596"/>
        <v/>
      </c>
      <c r="B4025" s="123" t="str">
        <f t="shared" si="597"/>
        <v/>
      </c>
      <c r="C4025" s="125" t="str">
        <f t="shared" si="598"/>
        <v/>
      </c>
      <c r="D4025" s="42"/>
      <c r="E4025" s="23" t="str">
        <f>IF(D4025="","",VLOOKUP(D4025,MASTERLIST!$A:$E,3,FALSE))</f>
        <v/>
      </c>
      <c r="F4025" s="23" t="str">
        <f>IF(D4025="","",VLOOKUP(D4025,MASTERLIST!$A:$E,4,FALSE))</f>
        <v/>
      </c>
      <c r="G4025" s="23" t="str">
        <f>IF(D4025="","",VLOOKUP(D4025,MASTERLIST!$A:$E,5,FALSE))</f>
        <v/>
      </c>
      <c r="H4025" s="23" t="str">
        <f>IF(D4025="","",VLOOKUP(D4025,MASTERLIST!$A:$E,2,FALSE))</f>
        <v/>
      </c>
      <c r="I4025" s="42"/>
      <c r="J4025" s="42"/>
      <c r="K4025" s="42"/>
      <c r="L4025" s="41" t="str">
        <f t="shared" si="594"/>
        <v/>
      </c>
      <c r="M4025" s="41" t="str">
        <f t="shared" si="595"/>
        <v/>
      </c>
      <c r="N4025" s="22" t="str">
        <f t="shared" si="592"/>
        <v xml:space="preserve"> </v>
      </c>
      <c r="O4025" s="22" t="str">
        <f t="shared" si="593"/>
        <v/>
      </c>
      <c r="Q4025" s="22" t="str">
        <f t="shared" si="591"/>
        <v>D2</v>
      </c>
    </row>
    <row r="4026" spans="1:17" x14ac:dyDescent="0.25">
      <c r="A4026" s="125" t="str">
        <f t="shared" si="596"/>
        <v/>
      </c>
      <c r="B4026" s="123" t="str">
        <f t="shared" si="597"/>
        <v/>
      </c>
      <c r="C4026" s="125" t="str">
        <f t="shared" si="598"/>
        <v/>
      </c>
      <c r="D4026" s="42"/>
      <c r="E4026" s="23" t="str">
        <f>IF(D4026="","",VLOOKUP(D4026,MASTERLIST!$A:$E,3,FALSE))</f>
        <v/>
      </c>
      <c r="F4026" s="23" t="str">
        <f>IF(D4026="","",VLOOKUP(D4026,MASTERLIST!$A:$E,4,FALSE))</f>
        <v/>
      </c>
      <c r="G4026" s="23" t="str">
        <f>IF(D4026="","",VLOOKUP(D4026,MASTERLIST!$A:$E,5,FALSE))</f>
        <v/>
      </c>
      <c r="H4026" s="23" t="str">
        <f>IF(D4026="","",VLOOKUP(D4026,MASTERLIST!$A:$E,2,FALSE))</f>
        <v/>
      </c>
      <c r="I4026" s="42"/>
      <c r="J4026" s="42"/>
      <c r="K4026" s="42"/>
      <c r="L4026" s="41" t="str">
        <f t="shared" si="594"/>
        <v/>
      </c>
      <c r="M4026" s="41" t="str">
        <f t="shared" si="595"/>
        <v/>
      </c>
      <c r="N4026" s="22" t="str">
        <f t="shared" si="592"/>
        <v xml:space="preserve"> </v>
      </c>
      <c r="O4026" s="22" t="str">
        <f t="shared" si="593"/>
        <v/>
      </c>
      <c r="Q4026" s="22" t="str">
        <f t="shared" si="591"/>
        <v>D2</v>
      </c>
    </row>
    <row r="4027" spans="1:17" x14ac:dyDescent="0.25">
      <c r="A4027" s="125" t="str">
        <f t="shared" si="596"/>
        <v/>
      </c>
      <c r="B4027" s="123" t="str">
        <f t="shared" si="597"/>
        <v/>
      </c>
      <c r="C4027" s="125" t="str">
        <f t="shared" si="598"/>
        <v/>
      </c>
      <c r="D4027" s="42"/>
      <c r="E4027" s="23" t="str">
        <f>IF(D4027="","",VLOOKUP(D4027,MASTERLIST!$A:$E,3,FALSE))</f>
        <v/>
      </c>
      <c r="F4027" s="23" t="str">
        <f>IF(D4027="","",VLOOKUP(D4027,MASTERLIST!$A:$E,4,FALSE))</f>
        <v/>
      </c>
      <c r="G4027" s="23" t="str">
        <f>IF(D4027="","",VLOOKUP(D4027,MASTERLIST!$A:$E,5,FALSE))</f>
        <v/>
      </c>
      <c r="H4027" s="23" t="str">
        <f>IF(D4027="","",VLOOKUP(D4027,MASTERLIST!$A:$E,2,FALSE))</f>
        <v/>
      </c>
      <c r="I4027" s="42"/>
      <c r="J4027" s="42"/>
      <c r="K4027" s="42"/>
      <c r="L4027" s="41" t="str">
        <f t="shared" si="594"/>
        <v/>
      </c>
      <c r="M4027" s="41" t="str">
        <f t="shared" si="595"/>
        <v/>
      </c>
      <c r="N4027" s="22" t="str">
        <f t="shared" si="592"/>
        <v xml:space="preserve"> </v>
      </c>
      <c r="O4027" s="22" t="str">
        <f t="shared" si="593"/>
        <v/>
      </c>
      <c r="Q4027" s="22" t="str">
        <f t="shared" si="591"/>
        <v>D2</v>
      </c>
    </row>
    <row r="4028" spans="1:17" x14ac:dyDescent="0.25">
      <c r="A4028" s="125" t="str">
        <f t="shared" si="596"/>
        <v/>
      </c>
      <c r="B4028" s="123" t="str">
        <f t="shared" si="597"/>
        <v/>
      </c>
      <c r="C4028" s="125" t="str">
        <f t="shared" si="598"/>
        <v/>
      </c>
      <c r="D4028" s="42"/>
      <c r="E4028" s="23" t="str">
        <f>IF(D4028="","",VLOOKUP(D4028,MASTERLIST!$A:$E,3,FALSE))</f>
        <v/>
      </c>
      <c r="F4028" s="23" t="str">
        <f>IF(D4028="","",VLOOKUP(D4028,MASTERLIST!$A:$E,4,FALSE))</f>
        <v/>
      </c>
      <c r="G4028" s="23" t="str">
        <f>IF(D4028="","",VLOOKUP(D4028,MASTERLIST!$A:$E,5,FALSE))</f>
        <v/>
      </c>
      <c r="H4028" s="23" t="str">
        <f>IF(D4028="","",VLOOKUP(D4028,MASTERLIST!$A:$E,2,FALSE))</f>
        <v/>
      </c>
      <c r="I4028" s="42"/>
      <c r="J4028" s="42"/>
      <c r="K4028" s="42"/>
      <c r="L4028" s="41" t="str">
        <f t="shared" si="594"/>
        <v/>
      </c>
      <c r="M4028" s="41" t="str">
        <f t="shared" si="595"/>
        <v/>
      </c>
      <c r="N4028" s="22" t="str">
        <f t="shared" si="592"/>
        <v xml:space="preserve"> </v>
      </c>
      <c r="O4028" s="22" t="str">
        <f t="shared" si="593"/>
        <v/>
      </c>
      <c r="Q4028" s="22" t="str">
        <f t="shared" si="591"/>
        <v>D2</v>
      </c>
    </row>
    <row r="4029" spans="1:17" x14ac:dyDescent="0.25">
      <c r="A4029" s="125" t="str">
        <f t="shared" si="596"/>
        <v/>
      </c>
      <c r="B4029" s="123" t="str">
        <f t="shared" si="597"/>
        <v/>
      </c>
      <c r="C4029" s="125" t="str">
        <f t="shared" si="598"/>
        <v/>
      </c>
      <c r="D4029" s="42"/>
      <c r="E4029" s="23" t="str">
        <f>IF(D4029="","",VLOOKUP(D4029,MASTERLIST!$A:$E,3,FALSE))</f>
        <v/>
      </c>
      <c r="F4029" s="23" t="str">
        <f>IF(D4029="","",VLOOKUP(D4029,MASTERLIST!$A:$E,4,FALSE))</f>
        <v/>
      </c>
      <c r="G4029" s="23" t="str">
        <f>IF(D4029="","",VLOOKUP(D4029,MASTERLIST!$A:$E,5,FALSE))</f>
        <v/>
      </c>
      <c r="H4029" s="23" t="str">
        <f>IF(D4029="","",VLOOKUP(D4029,MASTERLIST!$A:$E,2,FALSE))</f>
        <v/>
      </c>
      <c r="I4029" s="42"/>
      <c r="J4029" s="42"/>
      <c r="K4029" s="42"/>
      <c r="L4029" s="41" t="str">
        <f t="shared" si="594"/>
        <v/>
      </c>
      <c r="M4029" s="41" t="str">
        <f t="shared" si="595"/>
        <v/>
      </c>
      <c r="N4029" s="22" t="str">
        <f t="shared" si="592"/>
        <v xml:space="preserve"> </v>
      </c>
      <c r="O4029" s="22" t="str">
        <f t="shared" si="593"/>
        <v/>
      </c>
      <c r="Q4029" s="22" t="str">
        <f t="shared" si="591"/>
        <v>D2</v>
      </c>
    </row>
    <row r="4030" spans="1:17" x14ac:dyDescent="0.25">
      <c r="A4030" s="125" t="str">
        <f t="shared" si="596"/>
        <v/>
      </c>
      <c r="B4030" s="123" t="str">
        <f t="shared" si="597"/>
        <v/>
      </c>
      <c r="C4030" s="125" t="str">
        <f t="shared" si="598"/>
        <v/>
      </c>
      <c r="D4030" s="42"/>
      <c r="E4030" s="23" t="str">
        <f>IF(D4030="","",VLOOKUP(D4030,MASTERLIST!$A:$E,3,FALSE))</f>
        <v/>
      </c>
      <c r="F4030" s="23" t="str">
        <f>IF(D4030="","",VLOOKUP(D4030,MASTERLIST!$A:$E,4,FALSE))</f>
        <v/>
      </c>
      <c r="G4030" s="23" t="str">
        <f>IF(D4030="","",VLOOKUP(D4030,MASTERLIST!$A:$E,5,FALSE))</f>
        <v/>
      </c>
      <c r="H4030" s="23" t="str">
        <f>IF(D4030="","",VLOOKUP(D4030,MASTERLIST!$A:$E,2,FALSE))</f>
        <v/>
      </c>
      <c r="I4030" s="42"/>
      <c r="J4030" s="42"/>
      <c r="K4030" s="42"/>
      <c r="L4030" s="41" t="str">
        <f t="shared" si="594"/>
        <v/>
      </c>
      <c r="M4030" s="41" t="str">
        <f t="shared" si="595"/>
        <v/>
      </c>
      <c r="N4030" s="22" t="str">
        <f t="shared" si="592"/>
        <v xml:space="preserve"> </v>
      </c>
      <c r="O4030" s="22" t="str">
        <f t="shared" si="593"/>
        <v/>
      </c>
      <c r="Q4030" s="22" t="str">
        <f t="shared" si="591"/>
        <v>D2</v>
      </c>
    </row>
    <row r="4031" spans="1:17" x14ac:dyDescent="0.25">
      <c r="A4031" s="125" t="str">
        <f t="shared" si="596"/>
        <v/>
      </c>
      <c r="B4031" s="123" t="str">
        <f t="shared" si="597"/>
        <v/>
      </c>
      <c r="C4031" s="125" t="str">
        <f t="shared" si="598"/>
        <v/>
      </c>
      <c r="D4031" s="42"/>
      <c r="E4031" s="23" t="str">
        <f>IF(D4031="","",VLOOKUP(D4031,MASTERLIST!$A:$E,3,FALSE))</f>
        <v/>
      </c>
      <c r="F4031" s="23" t="str">
        <f>IF(D4031="","",VLOOKUP(D4031,MASTERLIST!$A:$E,4,FALSE))</f>
        <v/>
      </c>
      <c r="G4031" s="23" t="str">
        <f>IF(D4031="","",VLOOKUP(D4031,MASTERLIST!$A:$E,5,FALSE))</f>
        <v/>
      </c>
      <c r="H4031" s="23" t="str">
        <f>IF(D4031="","",VLOOKUP(D4031,MASTERLIST!$A:$E,2,FALSE))</f>
        <v/>
      </c>
      <c r="I4031" s="42"/>
      <c r="J4031" s="42"/>
      <c r="K4031" s="42"/>
      <c r="L4031" s="41" t="str">
        <f t="shared" si="594"/>
        <v/>
      </c>
      <c r="M4031" s="41" t="str">
        <f t="shared" si="595"/>
        <v/>
      </c>
      <c r="N4031" s="22" t="str">
        <f t="shared" si="592"/>
        <v xml:space="preserve"> </v>
      </c>
      <c r="O4031" s="22" t="str">
        <f t="shared" si="593"/>
        <v/>
      </c>
      <c r="Q4031" s="22" t="str">
        <f t="shared" si="591"/>
        <v>D2</v>
      </c>
    </row>
    <row r="4032" spans="1:17" x14ac:dyDescent="0.25">
      <c r="A4032" s="125" t="str">
        <f t="shared" si="596"/>
        <v/>
      </c>
      <c r="B4032" s="123" t="str">
        <f t="shared" si="597"/>
        <v/>
      </c>
      <c r="C4032" s="125" t="str">
        <f t="shared" si="598"/>
        <v/>
      </c>
      <c r="D4032" s="42"/>
      <c r="E4032" s="23" t="str">
        <f>IF(D4032="","",VLOOKUP(D4032,MASTERLIST!$A:$E,3,FALSE))</f>
        <v/>
      </c>
      <c r="F4032" s="23" t="str">
        <f>IF(D4032="","",VLOOKUP(D4032,MASTERLIST!$A:$E,4,FALSE))</f>
        <v/>
      </c>
      <c r="G4032" s="23" t="str">
        <f>IF(D4032="","",VLOOKUP(D4032,MASTERLIST!$A:$E,5,FALSE))</f>
        <v/>
      </c>
      <c r="H4032" s="23" t="str">
        <f>IF(D4032="","",VLOOKUP(D4032,MASTERLIST!$A:$E,2,FALSE))</f>
        <v/>
      </c>
      <c r="I4032" s="42"/>
      <c r="J4032" s="42"/>
      <c r="K4032" s="42"/>
      <c r="L4032" s="41" t="str">
        <f t="shared" si="594"/>
        <v/>
      </c>
      <c r="M4032" s="41" t="str">
        <f t="shared" si="595"/>
        <v/>
      </c>
      <c r="N4032" s="22" t="str">
        <f t="shared" si="592"/>
        <v xml:space="preserve"> </v>
      </c>
      <c r="O4032" s="22" t="str">
        <f t="shared" si="593"/>
        <v/>
      </c>
      <c r="Q4032" s="22" t="str">
        <f t="shared" si="591"/>
        <v>D2</v>
      </c>
    </row>
    <row r="4033" spans="1:17" x14ac:dyDescent="0.25">
      <c r="A4033" s="125" t="str">
        <f t="shared" si="596"/>
        <v/>
      </c>
      <c r="B4033" s="123" t="str">
        <f t="shared" si="597"/>
        <v/>
      </c>
      <c r="C4033" s="125" t="str">
        <f t="shared" si="598"/>
        <v/>
      </c>
      <c r="D4033" s="42"/>
      <c r="E4033" s="23" t="str">
        <f>IF(D4033="","",VLOOKUP(D4033,MASTERLIST!$A:$E,3,FALSE))</f>
        <v/>
      </c>
      <c r="F4033" s="23" t="str">
        <f>IF(D4033="","",VLOOKUP(D4033,MASTERLIST!$A:$E,4,FALSE))</f>
        <v/>
      </c>
      <c r="G4033" s="23" t="str">
        <f>IF(D4033="","",VLOOKUP(D4033,MASTERLIST!$A:$E,5,FALSE))</f>
        <v/>
      </c>
      <c r="H4033" s="23" t="str">
        <f>IF(D4033="","",VLOOKUP(D4033,MASTERLIST!$A:$E,2,FALSE))</f>
        <v/>
      </c>
      <c r="I4033" s="42"/>
      <c r="J4033" s="42"/>
      <c r="K4033" s="42"/>
      <c r="L4033" s="41" t="str">
        <f t="shared" si="594"/>
        <v/>
      </c>
      <c r="M4033" s="41" t="str">
        <f t="shared" si="595"/>
        <v/>
      </c>
      <c r="N4033" s="22" t="str">
        <f t="shared" si="592"/>
        <v xml:space="preserve"> </v>
      </c>
      <c r="O4033" s="22" t="str">
        <f t="shared" si="593"/>
        <v/>
      </c>
      <c r="Q4033" s="22" t="str">
        <f t="shared" si="591"/>
        <v>D2</v>
      </c>
    </row>
    <row r="4034" spans="1:17" x14ac:dyDescent="0.25">
      <c r="A4034" s="125" t="str">
        <f t="shared" si="596"/>
        <v/>
      </c>
      <c r="B4034" s="123" t="str">
        <f t="shared" si="597"/>
        <v/>
      </c>
      <c r="C4034" s="125" t="str">
        <f t="shared" si="598"/>
        <v/>
      </c>
      <c r="D4034" s="42"/>
      <c r="E4034" s="23" t="str">
        <f>IF(D4034="","",VLOOKUP(D4034,MASTERLIST!$A:$E,3,FALSE))</f>
        <v/>
      </c>
      <c r="F4034" s="23" t="str">
        <f>IF(D4034="","",VLOOKUP(D4034,MASTERLIST!$A:$E,4,FALSE))</f>
        <v/>
      </c>
      <c r="G4034" s="23" t="str">
        <f>IF(D4034="","",VLOOKUP(D4034,MASTERLIST!$A:$E,5,FALSE))</f>
        <v/>
      </c>
      <c r="H4034" s="23" t="str">
        <f>IF(D4034="","",VLOOKUP(D4034,MASTERLIST!$A:$E,2,FALSE))</f>
        <v/>
      </c>
      <c r="I4034" s="42"/>
      <c r="J4034" s="42"/>
      <c r="K4034" s="42"/>
      <c r="L4034" s="41" t="str">
        <f t="shared" si="594"/>
        <v/>
      </c>
      <c r="M4034" s="41" t="str">
        <f t="shared" si="595"/>
        <v/>
      </c>
      <c r="N4034" s="22" t="str">
        <f t="shared" si="592"/>
        <v xml:space="preserve"> </v>
      </c>
      <c r="O4034" s="22" t="str">
        <f t="shared" si="593"/>
        <v/>
      </c>
      <c r="Q4034" s="22" t="str">
        <f t="shared" si="591"/>
        <v>D2</v>
      </c>
    </row>
    <row r="4035" spans="1:17" x14ac:dyDescent="0.25">
      <c r="A4035" s="125" t="str">
        <f t="shared" si="596"/>
        <v/>
      </c>
      <c r="B4035" s="123" t="str">
        <f t="shared" si="597"/>
        <v/>
      </c>
      <c r="C4035" s="125" t="str">
        <f t="shared" si="598"/>
        <v/>
      </c>
      <c r="D4035" s="42"/>
      <c r="E4035" s="23" t="str">
        <f>IF(D4035="","",VLOOKUP(D4035,MASTERLIST!$A:$E,3,FALSE))</f>
        <v/>
      </c>
      <c r="F4035" s="23" t="str">
        <f>IF(D4035="","",VLOOKUP(D4035,MASTERLIST!$A:$E,4,FALSE))</f>
        <v/>
      </c>
      <c r="G4035" s="23" t="str">
        <f>IF(D4035="","",VLOOKUP(D4035,MASTERLIST!$A:$E,5,FALSE))</f>
        <v/>
      </c>
      <c r="H4035" s="23" t="str">
        <f>IF(D4035="","",VLOOKUP(D4035,MASTERLIST!$A:$E,2,FALSE))</f>
        <v/>
      </c>
      <c r="I4035" s="42"/>
      <c r="J4035" s="42"/>
      <c r="K4035" s="42"/>
      <c r="L4035" s="41" t="str">
        <f t="shared" si="594"/>
        <v/>
      </c>
      <c r="M4035" s="41" t="str">
        <f t="shared" si="595"/>
        <v/>
      </c>
      <c r="N4035" s="22" t="str">
        <f t="shared" si="592"/>
        <v xml:space="preserve"> </v>
      </c>
      <c r="O4035" s="22" t="str">
        <f t="shared" si="593"/>
        <v/>
      </c>
      <c r="Q4035" s="22" t="str">
        <f t="shared" ref="Q4035:Q4098" si="599">IF(A4035="","D2",RIGHT(A4035,2))</f>
        <v>D2</v>
      </c>
    </row>
    <row r="4036" spans="1:17" x14ac:dyDescent="0.25">
      <c r="A4036" s="125" t="str">
        <f t="shared" si="596"/>
        <v/>
      </c>
      <c r="B4036" s="123" t="str">
        <f t="shared" si="597"/>
        <v/>
      </c>
      <c r="C4036" s="125" t="str">
        <f t="shared" si="598"/>
        <v/>
      </c>
      <c r="D4036" s="42"/>
      <c r="E4036" s="23" t="str">
        <f>IF(D4036="","",VLOOKUP(D4036,MASTERLIST!$A:$E,3,FALSE))</f>
        <v/>
      </c>
      <c r="F4036" s="23" t="str">
        <f>IF(D4036="","",VLOOKUP(D4036,MASTERLIST!$A:$E,4,FALSE))</f>
        <v/>
      </c>
      <c r="G4036" s="23" t="str">
        <f>IF(D4036="","",VLOOKUP(D4036,MASTERLIST!$A:$E,5,FALSE))</f>
        <v/>
      </c>
      <c r="H4036" s="23" t="str">
        <f>IF(D4036="","",VLOOKUP(D4036,MASTERLIST!$A:$E,2,FALSE))</f>
        <v/>
      </c>
      <c r="I4036" s="42"/>
      <c r="J4036" s="42"/>
      <c r="K4036" s="42"/>
      <c r="L4036" s="41" t="str">
        <f t="shared" si="594"/>
        <v/>
      </c>
      <c r="M4036" s="41" t="str">
        <f t="shared" si="595"/>
        <v/>
      </c>
      <c r="N4036" s="22" t="str">
        <f t="shared" si="592"/>
        <v xml:space="preserve"> </v>
      </c>
      <c r="O4036" s="22" t="str">
        <f t="shared" si="593"/>
        <v/>
      </c>
      <c r="Q4036" s="22" t="str">
        <f t="shared" si="599"/>
        <v>D2</v>
      </c>
    </row>
    <row r="4037" spans="1:17" x14ac:dyDescent="0.25">
      <c r="A4037" s="125" t="str">
        <f t="shared" si="596"/>
        <v/>
      </c>
      <c r="B4037" s="123" t="str">
        <f t="shared" si="597"/>
        <v/>
      </c>
      <c r="C4037" s="125" t="str">
        <f t="shared" si="598"/>
        <v/>
      </c>
      <c r="D4037" s="42"/>
      <c r="E4037" s="23" t="str">
        <f>IF(D4037="","",VLOOKUP(D4037,MASTERLIST!$A:$E,3,FALSE))</f>
        <v/>
      </c>
      <c r="F4037" s="23" t="str">
        <f>IF(D4037="","",VLOOKUP(D4037,MASTERLIST!$A:$E,4,FALSE))</f>
        <v/>
      </c>
      <c r="G4037" s="23" t="str">
        <f>IF(D4037="","",VLOOKUP(D4037,MASTERLIST!$A:$E,5,FALSE))</f>
        <v/>
      </c>
      <c r="H4037" s="23" t="str">
        <f>IF(D4037="","",VLOOKUP(D4037,MASTERLIST!$A:$E,2,FALSE))</f>
        <v/>
      </c>
      <c r="I4037" s="42"/>
      <c r="J4037" s="42"/>
      <c r="K4037" s="42"/>
      <c r="L4037" s="41" t="str">
        <f t="shared" si="594"/>
        <v/>
      </c>
      <c r="M4037" s="41" t="str">
        <f t="shared" si="595"/>
        <v/>
      </c>
      <c r="N4037" s="22" t="str">
        <f t="shared" si="592"/>
        <v xml:space="preserve"> </v>
      </c>
      <c r="O4037" s="22" t="str">
        <f t="shared" si="593"/>
        <v/>
      </c>
      <c r="Q4037" s="22" t="str">
        <f t="shared" si="599"/>
        <v>D2</v>
      </c>
    </row>
    <row r="4038" spans="1:17" x14ac:dyDescent="0.25">
      <c r="A4038" s="125" t="str">
        <f t="shared" si="596"/>
        <v/>
      </c>
      <c r="B4038" s="123" t="str">
        <f t="shared" si="597"/>
        <v/>
      </c>
      <c r="C4038" s="125" t="str">
        <f t="shared" si="598"/>
        <v/>
      </c>
      <c r="D4038" s="42"/>
      <c r="E4038" s="23" t="str">
        <f>IF(D4038="","",VLOOKUP(D4038,MASTERLIST!$A:$E,3,FALSE))</f>
        <v/>
      </c>
      <c r="F4038" s="23" t="str">
        <f>IF(D4038="","",VLOOKUP(D4038,MASTERLIST!$A:$E,4,FALSE))</f>
        <v/>
      </c>
      <c r="G4038" s="23" t="str">
        <f>IF(D4038="","",VLOOKUP(D4038,MASTERLIST!$A:$E,5,FALSE))</f>
        <v/>
      </c>
      <c r="H4038" s="23" t="str">
        <f>IF(D4038="","",VLOOKUP(D4038,MASTERLIST!$A:$E,2,FALSE))</f>
        <v/>
      </c>
      <c r="I4038" s="42"/>
      <c r="J4038" s="42"/>
      <c r="K4038" s="42"/>
      <c r="L4038" s="41" t="str">
        <f t="shared" si="594"/>
        <v/>
      </c>
      <c r="M4038" s="41" t="str">
        <f t="shared" si="595"/>
        <v/>
      </c>
      <c r="N4038" s="22" t="str">
        <f t="shared" si="592"/>
        <v xml:space="preserve"> </v>
      </c>
      <c r="O4038" s="22" t="str">
        <f t="shared" si="593"/>
        <v/>
      </c>
      <c r="Q4038" s="22" t="str">
        <f t="shared" si="599"/>
        <v>D2</v>
      </c>
    </row>
    <row r="4039" spans="1:17" x14ac:dyDescent="0.25">
      <c r="A4039" s="125" t="str">
        <f t="shared" si="596"/>
        <v/>
      </c>
      <c r="B4039" s="123" t="str">
        <f t="shared" si="597"/>
        <v/>
      </c>
      <c r="C4039" s="125" t="str">
        <f t="shared" si="598"/>
        <v/>
      </c>
      <c r="D4039" s="42"/>
      <c r="E4039" s="23" t="str">
        <f>IF(D4039="","",VLOOKUP(D4039,MASTERLIST!$A:$E,3,FALSE))</f>
        <v/>
      </c>
      <c r="F4039" s="23" t="str">
        <f>IF(D4039="","",VLOOKUP(D4039,MASTERLIST!$A:$E,4,FALSE))</f>
        <v/>
      </c>
      <c r="G4039" s="23" t="str">
        <f>IF(D4039="","",VLOOKUP(D4039,MASTERLIST!$A:$E,5,FALSE))</f>
        <v/>
      </c>
      <c r="H4039" s="23" t="str">
        <f>IF(D4039="","",VLOOKUP(D4039,MASTERLIST!$A:$E,2,FALSE))</f>
        <v/>
      </c>
      <c r="I4039" s="42"/>
      <c r="J4039" s="42"/>
      <c r="K4039" s="42"/>
      <c r="L4039" s="41" t="str">
        <f t="shared" si="594"/>
        <v/>
      </c>
      <c r="M4039" s="41" t="str">
        <f t="shared" si="595"/>
        <v/>
      </c>
      <c r="N4039" s="22" t="str">
        <f t="shared" si="592"/>
        <v xml:space="preserve"> </v>
      </c>
      <c r="O4039" s="22" t="str">
        <f t="shared" si="593"/>
        <v/>
      </c>
      <c r="Q4039" s="22" t="str">
        <f t="shared" si="599"/>
        <v>D2</v>
      </c>
    </row>
    <row r="4040" spans="1:17" x14ac:dyDescent="0.25">
      <c r="A4040" s="125" t="str">
        <f t="shared" si="596"/>
        <v/>
      </c>
      <c r="B4040" s="123" t="str">
        <f t="shared" si="597"/>
        <v/>
      </c>
      <c r="C4040" s="125" t="str">
        <f t="shared" si="598"/>
        <v/>
      </c>
      <c r="D4040" s="42"/>
      <c r="E4040" s="23" t="str">
        <f>IF(D4040="","",VLOOKUP(D4040,MASTERLIST!$A:$E,3,FALSE))</f>
        <v/>
      </c>
      <c r="F4040" s="23" t="str">
        <f>IF(D4040="","",VLOOKUP(D4040,MASTERLIST!$A:$E,4,FALSE))</f>
        <v/>
      </c>
      <c r="G4040" s="23" t="str">
        <f>IF(D4040="","",VLOOKUP(D4040,MASTERLIST!$A:$E,5,FALSE))</f>
        <v/>
      </c>
      <c r="H4040" s="23" t="str">
        <f>IF(D4040="","",VLOOKUP(D4040,MASTERLIST!$A:$E,2,FALSE))</f>
        <v/>
      </c>
      <c r="I4040" s="42"/>
      <c r="J4040" s="42"/>
      <c r="K4040" s="42"/>
      <c r="L4040" s="41" t="str">
        <f t="shared" si="594"/>
        <v/>
      </c>
      <c r="M4040" s="41" t="str">
        <f t="shared" si="595"/>
        <v/>
      </c>
      <c r="N4040" s="22" t="str">
        <f t="shared" si="592"/>
        <v xml:space="preserve"> </v>
      </c>
      <c r="O4040" s="22" t="str">
        <f t="shared" si="593"/>
        <v/>
      </c>
      <c r="Q4040" s="22" t="str">
        <f t="shared" si="599"/>
        <v>D2</v>
      </c>
    </row>
    <row r="4041" spans="1:17" x14ac:dyDescent="0.25">
      <c r="A4041" s="125" t="str">
        <f t="shared" si="596"/>
        <v/>
      </c>
      <c r="B4041" s="123" t="str">
        <f t="shared" si="597"/>
        <v/>
      </c>
      <c r="C4041" s="125" t="str">
        <f t="shared" si="598"/>
        <v/>
      </c>
      <c r="D4041" s="42"/>
      <c r="E4041" s="23" t="str">
        <f>IF(D4041="","",VLOOKUP(D4041,MASTERLIST!$A:$E,3,FALSE))</f>
        <v/>
      </c>
      <c r="F4041" s="23" t="str">
        <f>IF(D4041="","",VLOOKUP(D4041,MASTERLIST!$A:$E,4,FALSE))</f>
        <v/>
      </c>
      <c r="G4041" s="23" t="str">
        <f>IF(D4041="","",VLOOKUP(D4041,MASTERLIST!$A:$E,5,FALSE))</f>
        <v/>
      </c>
      <c r="H4041" s="23" t="str">
        <f>IF(D4041="","",VLOOKUP(D4041,MASTERLIST!$A:$E,2,FALSE))</f>
        <v/>
      </c>
      <c r="I4041" s="42"/>
      <c r="J4041" s="42"/>
      <c r="K4041" s="42"/>
      <c r="L4041" s="41" t="str">
        <f t="shared" si="594"/>
        <v/>
      </c>
      <c r="M4041" s="41" t="str">
        <f t="shared" si="595"/>
        <v/>
      </c>
      <c r="N4041" s="22" t="str">
        <f t="shared" si="592"/>
        <v xml:space="preserve"> </v>
      </c>
      <c r="O4041" s="22" t="str">
        <f t="shared" si="593"/>
        <v/>
      </c>
      <c r="Q4041" s="22" t="str">
        <f t="shared" si="599"/>
        <v>D2</v>
      </c>
    </row>
    <row r="4042" spans="1:17" x14ac:dyDescent="0.25">
      <c r="A4042" s="125" t="str">
        <f t="shared" si="596"/>
        <v/>
      </c>
      <c r="B4042" s="123" t="str">
        <f t="shared" si="597"/>
        <v/>
      </c>
      <c r="C4042" s="125" t="str">
        <f t="shared" si="598"/>
        <v/>
      </c>
      <c r="D4042" s="42"/>
      <c r="E4042" s="23" t="str">
        <f>IF(D4042="","",VLOOKUP(D4042,MASTERLIST!$A:$E,3,FALSE))</f>
        <v/>
      </c>
      <c r="F4042" s="23" t="str">
        <f>IF(D4042="","",VLOOKUP(D4042,MASTERLIST!$A:$E,4,FALSE))</f>
        <v/>
      </c>
      <c r="G4042" s="23" t="str">
        <f>IF(D4042="","",VLOOKUP(D4042,MASTERLIST!$A:$E,5,FALSE))</f>
        <v/>
      </c>
      <c r="H4042" s="23" t="str">
        <f>IF(D4042="","",VLOOKUP(D4042,MASTERLIST!$A:$E,2,FALSE))</f>
        <v/>
      </c>
      <c r="I4042" s="42"/>
      <c r="J4042" s="42"/>
      <c r="K4042" s="42"/>
      <c r="L4042" s="41" t="str">
        <f t="shared" si="594"/>
        <v/>
      </c>
      <c r="M4042" s="41" t="str">
        <f t="shared" si="595"/>
        <v/>
      </c>
      <c r="N4042" s="22" t="str">
        <f t="shared" si="592"/>
        <v xml:space="preserve"> </v>
      </c>
      <c r="O4042" s="22" t="str">
        <f t="shared" si="593"/>
        <v/>
      </c>
      <c r="Q4042" s="22" t="str">
        <f t="shared" si="599"/>
        <v>D2</v>
      </c>
    </row>
    <row r="4043" spans="1:17" x14ac:dyDescent="0.25">
      <c r="A4043" s="125" t="str">
        <f t="shared" si="596"/>
        <v/>
      </c>
      <c r="B4043" s="123" t="str">
        <f t="shared" si="597"/>
        <v/>
      </c>
      <c r="C4043" s="125" t="str">
        <f t="shared" si="598"/>
        <v/>
      </c>
      <c r="D4043" s="42"/>
      <c r="E4043" s="23" t="str">
        <f>IF(D4043="","",VLOOKUP(D4043,MASTERLIST!$A:$E,3,FALSE))</f>
        <v/>
      </c>
      <c r="F4043" s="23" t="str">
        <f>IF(D4043="","",VLOOKUP(D4043,MASTERLIST!$A:$E,4,FALSE))</f>
        <v/>
      </c>
      <c r="G4043" s="23" t="str">
        <f>IF(D4043="","",VLOOKUP(D4043,MASTERLIST!$A:$E,5,FALSE))</f>
        <v/>
      </c>
      <c r="H4043" s="23" t="str">
        <f>IF(D4043="","",VLOOKUP(D4043,MASTERLIST!$A:$E,2,FALSE))</f>
        <v/>
      </c>
      <c r="I4043" s="42"/>
      <c r="J4043" s="42"/>
      <c r="K4043" s="42"/>
      <c r="L4043" s="41" t="str">
        <f t="shared" si="594"/>
        <v/>
      </c>
      <c r="M4043" s="41" t="str">
        <f t="shared" si="595"/>
        <v/>
      </c>
      <c r="N4043" s="22" t="str">
        <f t="shared" si="592"/>
        <v xml:space="preserve"> </v>
      </c>
      <c r="O4043" s="22" t="str">
        <f t="shared" si="593"/>
        <v/>
      </c>
      <c r="Q4043" s="22" t="str">
        <f t="shared" si="599"/>
        <v>D2</v>
      </c>
    </row>
    <row r="4044" spans="1:17" x14ac:dyDescent="0.25">
      <c r="A4044" s="125" t="str">
        <f t="shared" si="596"/>
        <v/>
      </c>
      <c r="B4044" s="123" t="str">
        <f t="shared" si="597"/>
        <v/>
      </c>
      <c r="C4044" s="125" t="str">
        <f t="shared" si="598"/>
        <v/>
      </c>
      <c r="D4044" s="42"/>
      <c r="E4044" s="23" t="str">
        <f>IF(D4044="","",VLOOKUP(D4044,MASTERLIST!$A:$E,3,FALSE))</f>
        <v/>
      </c>
      <c r="F4044" s="23" t="str">
        <f>IF(D4044="","",VLOOKUP(D4044,MASTERLIST!$A:$E,4,FALSE))</f>
        <v/>
      </c>
      <c r="G4044" s="23" t="str">
        <f>IF(D4044="","",VLOOKUP(D4044,MASTERLIST!$A:$E,5,FALSE))</f>
        <v/>
      </c>
      <c r="H4044" s="23" t="str">
        <f>IF(D4044="","",VLOOKUP(D4044,MASTERLIST!$A:$E,2,FALSE))</f>
        <v/>
      </c>
      <c r="I4044" s="42"/>
      <c r="J4044" s="42"/>
      <c r="K4044" s="42"/>
      <c r="L4044" s="41" t="str">
        <f t="shared" si="594"/>
        <v/>
      </c>
      <c r="M4044" s="41" t="str">
        <f t="shared" si="595"/>
        <v/>
      </c>
      <c r="N4044" s="22" t="str">
        <f t="shared" si="592"/>
        <v xml:space="preserve"> </v>
      </c>
      <c r="O4044" s="22" t="str">
        <f t="shared" si="593"/>
        <v/>
      </c>
      <c r="Q4044" s="22" t="str">
        <f t="shared" si="599"/>
        <v>D2</v>
      </c>
    </row>
    <row r="4045" spans="1:17" x14ac:dyDescent="0.25">
      <c r="A4045" s="125" t="str">
        <f t="shared" si="596"/>
        <v/>
      </c>
      <c r="B4045" s="123" t="str">
        <f t="shared" si="597"/>
        <v/>
      </c>
      <c r="C4045" s="125" t="str">
        <f t="shared" si="598"/>
        <v/>
      </c>
      <c r="D4045" s="42"/>
      <c r="E4045" s="23" t="str">
        <f>IF(D4045="","",VLOOKUP(D4045,MASTERLIST!$A:$E,3,FALSE))</f>
        <v/>
      </c>
      <c r="F4045" s="23" t="str">
        <f>IF(D4045="","",VLOOKUP(D4045,MASTERLIST!$A:$E,4,FALSE))</f>
        <v/>
      </c>
      <c r="G4045" s="23" t="str">
        <f>IF(D4045="","",VLOOKUP(D4045,MASTERLIST!$A:$E,5,FALSE))</f>
        <v/>
      </c>
      <c r="H4045" s="23" t="str">
        <f>IF(D4045="","",VLOOKUP(D4045,MASTERLIST!$A:$E,2,FALSE))</f>
        <v/>
      </c>
      <c r="I4045" s="42"/>
      <c r="J4045" s="42"/>
      <c r="K4045" s="42"/>
      <c r="L4045" s="41" t="str">
        <f t="shared" si="594"/>
        <v/>
      </c>
      <c r="M4045" s="41" t="str">
        <f t="shared" si="595"/>
        <v/>
      </c>
      <c r="N4045" s="22" t="str">
        <f t="shared" si="592"/>
        <v xml:space="preserve"> </v>
      </c>
      <c r="O4045" s="22" t="str">
        <f t="shared" si="593"/>
        <v/>
      </c>
      <c r="Q4045" s="22" t="str">
        <f t="shared" si="599"/>
        <v>D2</v>
      </c>
    </row>
    <row r="4046" spans="1:17" x14ac:dyDescent="0.25">
      <c r="A4046" s="125" t="str">
        <f t="shared" si="596"/>
        <v/>
      </c>
      <c r="B4046" s="123" t="str">
        <f t="shared" si="597"/>
        <v/>
      </c>
      <c r="C4046" s="125" t="str">
        <f t="shared" si="598"/>
        <v/>
      </c>
      <c r="D4046" s="42"/>
      <c r="E4046" s="23" t="str">
        <f>IF(D4046="","",VLOOKUP(D4046,MASTERLIST!$A:$E,3,FALSE))</f>
        <v/>
      </c>
      <c r="F4046" s="23" t="str">
        <f>IF(D4046="","",VLOOKUP(D4046,MASTERLIST!$A:$E,4,FALSE))</f>
        <v/>
      </c>
      <c r="G4046" s="23" t="str">
        <f>IF(D4046="","",VLOOKUP(D4046,MASTERLIST!$A:$E,5,FALSE))</f>
        <v/>
      </c>
      <c r="H4046" s="23" t="str">
        <f>IF(D4046="","",VLOOKUP(D4046,MASTERLIST!$A:$E,2,FALSE))</f>
        <v/>
      </c>
      <c r="I4046" s="42"/>
      <c r="J4046" s="42"/>
      <c r="K4046" s="42"/>
      <c r="L4046" s="41" t="str">
        <f t="shared" si="594"/>
        <v/>
      </c>
      <c r="M4046" s="41" t="str">
        <f t="shared" si="595"/>
        <v/>
      </c>
      <c r="N4046" s="22" t="str">
        <f t="shared" si="592"/>
        <v xml:space="preserve"> </v>
      </c>
      <c r="O4046" s="22" t="str">
        <f t="shared" si="593"/>
        <v/>
      </c>
      <c r="Q4046" s="22" t="str">
        <f t="shared" si="599"/>
        <v>D2</v>
      </c>
    </row>
    <row r="4047" spans="1:17" x14ac:dyDescent="0.25">
      <c r="A4047" s="125" t="str">
        <f t="shared" si="596"/>
        <v/>
      </c>
      <c r="B4047" s="123" t="str">
        <f t="shared" si="597"/>
        <v/>
      </c>
      <c r="C4047" s="125" t="str">
        <f t="shared" si="598"/>
        <v/>
      </c>
      <c r="D4047" s="42"/>
      <c r="E4047" s="23" t="str">
        <f>IF(D4047="","",VLOOKUP(D4047,MASTERLIST!$A:$E,3,FALSE))</f>
        <v/>
      </c>
      <c r="F4047" s="23" t="str">
        <f>IF(D4047="","",VLOOKUP(D4047,MASTERLIST!$A:$E,4,FALSE))</f>
        <v/>
      </c>
      <c r="G4047" s="23" t="str">
        <f>IF(D4047="","",VLOOKUP(D4047,MASTERLIST!$A:$E,5,FALSE))</f>
        <v/>
      </c>
      <c r="H4047" s="23" t="str">
        <f>IF(D4047="","",VLOOKUP(D4047,MASTERLIST!$A:$E,2,FALSE))</f>
        <v/>
      </c>
      <c r="I4047" s="42"/>
      <c r="J4047" s="42"/>
      <c r="K4047" s="42"/>
      <c r="L4047" s="41" t="str">
        <f t="shared" si="594"/>
        <v/>
      </c>
      <c r="M4047" s="41" t="str">
        <f t="shared" si="595"/>
        <v/>
      </c>
      <c r="N4047" s="22" t="str">
        <f t="shared" si="592"/>
        <v xml:space="preserve"> </v>
      </c>
      <c r="O4047" s="22" t="str">
        <f t="shared" si="593"/>
        <v/>
      </c>
      <c r="Q4047" s="22" t="str">
        <f t="shared" si="599"/>
        <v>D2</v>
      </c>
    </row>
    <row r="4048" spans="1:17" x14ac:dyDescent="0.25">
      <c r="A4048" s="125" t="str">
        <f t="shared" si="596"/>
        <v/>
      </c>
      <c r="B4048" s="123" t="str">
        <f t="shared" si="597"/>
        <v/>
      </c>
      <c r="C4048" s="125" t="str">
        <f t="shared" si="598"/>
        <v/>
      </c>
      <c r="D4048" s="42"/>
      <c r="E4048" s="23" t="str">
        <f>IF(D4048="","",VLOOKUP(D4048,MASTERLIST!$A:$E,3,FALSE))</f>
        <v/>
      </c>
      <c r="F4048" s="23" t="str">
        <f>IF(D4048="","",VLOOKUP(D4048,MASTERLIST!$A:$E,4,FALSE))</f>
        <v/>
      </c>
      <c r="G4048" s="23" t="str">
        <f>IF(D4048="","",VLOOKUP(D4048,MASTERLIST!$A:$E,5,FALSE))</f>
        <v/>
      </c>
      <c r="H4048" s="23" t="str">
        <f>IF(D4048="","",VLOOKUP(D4048,MASTERLIST!$A:$E,2,FALSE))</f>
        <v/>
      </c>
      <c r="I4048" s="42"/>
      <c r="J4048" s="42"/>
      <c r="K4048" s="42"/>
      <c r="L4048" s="41" t="str">
        <f t="shared" si="594"/>
        <v/>
      </c>
      <c r="M4048" s="41" t="str">
        <f t="shared" si="595"/>
        <v/>
      </c>
      <c r="N4048" s="22" t="str">
        <f t="shared" si="592"/>
        <v xml:space="preserve"> </v>
      </c>
      <c r="O4048" s="22" t="str">
        <f t="shared" si="593"/>
        <v/>
      </c>
      <c r="Q4048" s="22" t="str">
        <f t="shared" si="599"/>
        <v>D2</v>
      </c>
    </row>
    <row r="4049" spans="1:17" x14ac:dyDescent="0.25">
      <c r="A4049" s="125" t="str">
        <f t="shared" si="596"/>
        <v/>
      </c>
      <c r="B4049" s="123" t="str">
        <f t="shared" si="597"/>
        <v/>
      </c>
      <c r="C4049" s="125" t="str">
        <f t="shared" si="598"/>
        <v/>
      </c>
      <c r="D4049" s="42"/>
      <c r="E4049" s="23" t="str">
        <f>IF(D4049="","",VLOOKUP(D4049,MASTERLIST!$A:$E,3,FALSE))</f>
        <v/>
      </c>
      <c r="F4049" s="23" t="str">
        <f>IF(D4049="","",VLOOKUP(D4049,MASTERLIST!$A:$E,4,FALSE))</f>
        <v/>
      </c>
      <c r="G4049" s="23" t="str">
        <f>IF(D4049="","",VLOOKUP(D4049,MASTERLIST!$A:$E,5,FALSE))</f>
        <v/>
      </c>
      <c r="H4049" s="23" t="str">
        <f>IF(D4049="","",VLOOKUP(D4049,MASTERLIST!$A:$E,2,FALSE))</f>
        <v/>
      </c>
      <c r="I4049" s="42"/>
      <c r="J4049" s="42"/>
      <c r="K4049" s="42"/>
      <c r="L4049" s="41" t="str">
        <f t="shared" si="594"/>
        <v/>
      </c>
      <c r="M4049" s="41" t="str">
        <f t="shared" si="595"/>
        <v/>
      </c>
      <c r="N4049" s="22" t="str">
        <f t="shared" si="592"/>
        <v xml:space="preserve"> </v>
      </c>
      <c r="O4049" s="22" t="str">
        <f t="shared" si="593"/>
        <v/>
      </c>
      <c r="Q4049" s="22" t="str">
        <f t="shared" si="599"/>
        <v>D2</v>
      </c>
    </row>
    <row r="4050" spans="1:17" x14ac:dyDescent="0.25">
      <c r="A4050" s="125" t="str">
        <f t="shared" si="596"/>
        <v/>
      </c>
      <c r="B4050" s="123" t="str">
        <f t="shared" si="597"/>
        <v/>
      </c>
      <c r="C4050" s="125" t="str">
        <f t="shared" si="598"/>
        <v/>
      </c>
      <c r="D4050" s="42"/>
      <c r="E4050" s="23" t="str">
        <f>IF(D4050="","",VLOOKUP(D4050,MASTERLIST!$A:$E,3,FALSE))</f>
        <v/>
      </c>
      <c r="F4050" s="23" t="str">
        <f>IF(D4050="","",VLOOKUP(D4050,MASTERLIST!$A:$E,4,FALSE))</f>
        <v/>
      </c>
      <c r="G4050" s="23" t="str">
        <f>IF(D4050="","",VLOOKUP(D4050,MASTERLIST!$A:$E,5,FALSE))</f>
        <v/>
      </c>
      <c r="H4050" s="23" t="str">
        <f>IF(D4050="","",VLOOKUP(D4050,MASTERLIST!$A:$E,2,FALSE))</f>
        <v/>
      </c>
      <c r="I4050" s="42"/>
      <c r="J4050" s="42"/>
      <c r="K4050" s="42"/>
      <c r="L4050" s="41" t="str">
        <f t="shared" si="594"/>
        <v/>
      </c>
      <c r="M4050" s="41" t="str">
        <f t="shared" si="595"/>
        <v/>
      </c>
      <c r="N4050" s="22" t="str">
        <f t="shared" si="592"/>
        <v xml:space="preserve"> </v>
      </c>
      <c r="O4050" s="22" t="str">
        <f t="shared" si="593"/>
        <v/>
      </c>
      <c r="Q4050" s="22" t="str">
        <f t="shared" si="599"/>
        <v>D2</v>
      </c>
    </row>
    <row r="4051" spans="1:17" x14ac:dyDescent="0.25">
      <c r="A4051" s="125" t="str">
        <f t="shared" si="596"/>
        <v/>
      </c>
      <c r="B4051" s="123" t="str">
        <f t="shared" si="597"/>
        <v/>
      </c>
      <c r="C4051" s="125" t="str">
        <f t="shared" si="598"/>
        <v/>
      </c>
      <c r="D4051" s="42"/>
      <c r="E4051" s="23" t="str">
        <f>IF(D4051="","",VLOOKUP(D4051,MASTERLIST!$A:$E,3,FALSE))</f>
        <v/>
      </c>
      <c r="F4051" s="23" t="str">
        <f>IF(D4051="","",VLOOKUP(D4051,MASTERLIST!$A:$E,4,FALSE))</f>
        <v/>
      </c>
      <c r="G4051" s="23" t="str">
        <f>IF(D4051="","",VLOOKUP(D4051,MASTERLIST!$A:$E,5,FALSE))</f>
        <v/>
      </c>
      <c r="H4051" s="23" t="str">
        <f>IF(D4051="","",VLOOKUP(D4051,MASTERLIST!$A:$E,2,FALSE))</f>
        <v/>
      </c>
      <c r="I4051" s="42"/>
      <c r="J4051" s="42"/>
      <c r="K4051" s="42"/>
      <c r="L4051" s="41" t="str">
        <f t="shared" si="594"/>
        <v/>
      </c>
      <c r="M4051" s="41" t="str">
        <f t="shared" si="595"/>
        <v/>
      </c>
      <c r="N4051" s="22" t="str">
        <f t="shared" ref="N4051:N4114" si="600">CONCATENATE(E4051," ",F4051)</f>
        <v xml:space="preserve"> </v>
      </c>
      <c r="O4051" s="22" t="str">
        <f t="shared" ref="O4051:O4114" si="601">IFERROR(VLOOKUP(G4051,$R$2:$S$15,2,),"")</f>
        <v/>
      </c>
      <c r="Q4051" s="22" t="str">
        <f t="shared" si="599"/>
        <v>D2</v>
      </c>
    </row>
    <row r="4052" spans="1:17" x14ac:dyDescent="0.25">
      <c r="A4052" s="125" t="str">
        <f t="shared" si="596"/>
        <v/>
      </c>
      <c r="B4052" s="123" t="str">
        <f t="shared" si="597"/>
        <v/>
      </c>
      <c r="C4052" s="125" t="str">
        <f t="shared" si="598"/>
        <v/>
      </c>
      <c r="D4052" s="42"/>
      <c r="E4052" s="23" t="str">
        <f>IF(D4052="","",VLOOKUP(D4052,MASTERLIST!$A:$E,3,FALSE))</f>
        <v/>
      </c>
      <c r="F4052" s="23" t="str">
        <f>IF(D4052="","",VLOOKUP(D4052,MASTERLIST!$A:$E,4,FALSE))</f>
        <v/>
      </c>
      <c r="G4052" s="23" t="str">
        <f>IF(D4052="","",VLOOKUP(D4052,MASTERLIST!$A:$E,5,FALSE))</f>
        <v/>
      </c>
      <c r="H4052" s="23" t="str">
        <f>IF(D4052="","",VLOOKUP(D4052,MASTERLIST!$A:$E,2,FALSE))</f>
        <v/>
      </c>
      <c r="I4052" s="42"/>
      <c r="J4052" s="42"/>
      <c r="K4052" s="42"/>
      <c r="L4052" s="41" t="str">
        <f t="shared" si="594"/>
        <v/>
      </c>
      <c r="M4052" s="41" t="str">
        <f t="shared" si="595"/>
        <v/>
      </c>
      <c r="N4052" s="22" t="str">
        <f t="shared" si="600"/>
        <v xml:space="preserve"> </v>
      </c>
      <c r="O4052" s="22" t="str">
        <f t="shared" si="601"/>
        <v/>
      </c>
      <c r="Q4052" s="22" t="str">
        <f t="shared" si="599"/>
        <v>D2</v>
      </c>
    </row>
    <row r="4053" spans="1:17" x14ac:dyDescent="0.25">
      <c r="A4053" s="125" t="str">
        <f t="shared" si="596"/>
        <v/>
      </c>
      <c r="B4053" s="123" t="str">
        <f t="shared" si="597"/>
        <v/>
      </c>
      <c r="C4053" s="125" t="str">
        <f t="shared" si="598"/>
        <v/>
      </c>
      <c r="D4053" s="42"/>
      <c r="E4053" s="23" t="str">
        <f>IF(D4053="","",VLOOKUP(D4053,MASTERLIST!$A:$E,3,FALSE))</f>
        <v/>
      </c>
      <c r="F4053" s="23" t="str">
        <f>IF(D4053="","",VLOOKUP(D4053,MASTERLIST!$A:$E,4,FALSE))</f>
        <v/>
      </c>
      <c r="G4053" s="23" t="str">
        <f>IF(D4053="","",VLOOKUP(D4053,MASTERLIST!$A:$E,5,FALSE))</f>
        <v/>
      </c>
      <c r="H4053" s="23" t="str">
        <f>IF(D4053="","",VLOOKUP(D4053,MASTERLIST!$A:$E,2,FALSE))</f>
        <v/>
      </c>
      <c r="I4053" s="42"/>
      <c r="J4053" s="42"/>
      <c r="K4053" s="42"/>
      <c r="L4053" s="41" t="str">
        <f t="shared" si="594"/>
        <v/>
      </c>
      <c r="M4053" s="41" t="str">
        <f t="shared" si="595"/>
        <v/>
      </c>
      <c r="N4053" s="22" t="str">
        <f t="shared" si="600"/>
        <v xml:space="preserve"> </v>
      </c>
      <c r="O4053" s="22" t="str">
        <f t="shared" si="601"/>
        <v/>
      </c>
      <c r="Q4053" s="22" t="str">
        <f t="shared" si="599"/>
        <v>D2</v>
      </c>
    </row>
    <row r="4054" spans="1:17" x14ac:dyDescent="0.25">
      <c r="A4054" s="125" t="str">
        <f t="shared" si="596"/>
        <v/>
      </c>
      <c r="B4054" s="123" t="str">
        <f t="shared" si="597"/>
        <v/>
      </c>
      <c r="C4054" s="125" t="str">
        <f t="shared" si="598"/>
        <v/>
      </c>
      <c r="D4054" s="42"/>
      <c r="E4054" s="23" t="str">
        <f>IF(D4054="","",VLOOKUP(D4054,MASTERLIST!$A:$E,3,FALSE))</f>
        <v/>
      </c>
      <c r="F4054" s="23" t="str">
        <f>IF(D4054="","",VLOOKUP(D4054,MASTERLIST!$A:$E,4,FALSE))</f>
        <v/>
      </c>
      <c r="G4054" s="23" t="str">
        <f>IF(D4054="","",VLOOKUP(D4054,MASTERLIST!$A:$E,5,FALSE))</f>
        <v/>
      </c>
      <c r="H4054" s="23" t="str">
        <f>IF(D4054="","",VLOOKUP(D4054,MASTERLIST!$A:$E,2,FALSE))</f>
        <v/>
      </c>
      <c r="I4054" s="42"/>
      <c r="J4054" s="42"/>
      <c r="K4054" s="42"/>
      <c r="L4054" s="41" t="str">
        <f t="shared" si="594"/>
        <v/>
      </c>
      <c r="M4054" s="41" t="str">
        <f t="shared" si="595"/>
        <v/>
      </c>
      <c r="N4054" s="22" t="str">
        <f t="shared" si="600"/>
        <v xml:space="preserve"> </v>
      </c>
      <c r="O4054" s="22" t="str">
        <f t="shared" si="601"/>
        <v/>
      </c>
      <c r="Q4054" s="22" t="str">
        <f t="shared" si="599"/>
        <v>D2</v>
      </c>
    </row>
    <row r="4055" spans="1:17" x14ac:dyDescent="0.25">
      <c r="A4055" s="125" t="str">
        <f t="shared" si="596"/>
        <v/>
      </c>
      <c r="B4055" s="123" t="str">
        <f t="shared" si="597"/>
        <v/>
      </c>
      <c r="C4055" s="125" t="str">
        <f t="shared" si="598"/>
        <v/>
      </c>
      <c r="D4055" s="42"/>
      <c r="E4055" s="23" t="str">
        <f>IF(D4055="","",VLOOKUP(D4055,MASTERLIST!$A:$E,3,FALSE))</f>
        <v/>
      </c>
      <c r="F4055" s="23" t="str">
        <f>IF(D4055="","",VLOOKUP(D4055,MASTERLIST!$A:$E,4,FALSE))</f>
        <v/>
      </c>
      <c r="G4055" s="23" t="str">
        <f>IF(D4055="","",VLOOKUP(D4055,MASTERLIST!$A:$E,5,FALSE))</f>
        <v/>
      </c>
      <c r="H4055" s="23" t="str">
        <f>IF(D4055="","",VLOOKUP(D4055,MASTERLIST!$A:$E,2,FALSE))</f>
        <v/>
      </c>
      <c r="I4055" s="42"/>
      <c r="J4055" s="42"/>
      <c r="K4055" s="42"/>
      <c r="L4055" s="41" t="str">
        <f t="shared" si="594"/>
        <v/>
      </c>
      <c r="M4055" s="41" t="str">
        <f t="shared" si="595"/>
        <v/>
      </c>
      <c r="N4055" s="22" t="str">
        <f t="shared" si="600"/>
        <v xml:space="preserve"> </v>
      </c>
      <c r="O4055" s="22" t="str">
        <f t="shared" si="601"/>
        <v/>
      </c>
      <c r="Q4055" s="22" t="str">
        <f t="shared" si="599"/>
        <v>D2</v>
      </c>
    </row>
    <row r="4056" spans="1:17" x14ac:dyDescent="0.25">
      <c r="A4056" s="125" t="str">
        <f t="shared" si="596"/>
        <v/>
      </c>
      <c r="B4056" s="123" t="str">
        <f t="shared" si="597"/>
        <v/>
      </c>
      <c r="C4056" s="125" t="str">
        <f t="shared" si="598"/>
        <v/>
      </c>
      <c r="D4056" s="42"/>
      <c r="E4056" s="23" t="str">
        <f>IF(D4056="","",VLOOKUP(D4056,MASTERLIST!$A:$E,3,FALSE))</f>
        <v/>
      </c>
      <c r="F4056" s="23" t="str">
        <f>IF(D4056="","",VLOOKUP(D4056,MASTERLIST!$A:$E,4,FALSE))</f>
        <v/>
      </c>
      <c r="G4056" s="23" t="str">
        <f>IF(D4056="","",VLOOKUP(D4056,MASTERLIST!$A:$E,5,FALSE))</f>
        <v/>
      </c>
      <c r="H4056" s="23" t="str">
        <f>IF(D4056="","",VLOOKUP(D4056,MASTERLIST!$A:$E,2,FALSE))</f>
        <v/>
      </c>
      <c r="I4056" s="42"/>
      <c r="J4056" s="42"/>
      <c r="K4056" s="42"/>
      <c r="L4056" s="41" t="str">
        <f t="shared" si="594"/>
        <v/>
      </c>
      <c r="M4056" s="41" t="str">
        <f t="shared" si="595"/>
        <v/>
      </c>
      <c r="N4056" s="22" t="str">
        <f t="shared" si="600"/>
        <v xml:space="preserve"> </v>
      </c>
      <c r="O4056" s="22" t="str">
        <f t="shared" si="601"/>
        <v/>
      </c>
      <c r="Q4056" s="22" t="str">
        <f t="shared" si="599"/>
        <v>D2</v>
      </c>
    </row>
    <row r="4057" spans="1:17" x14ac:dyDescent="0.25">
      <c r="A4057" s="125" t="str">
        <f t="shared" si="596"/>
        <v/>
      </c>
      <c r="B4057" s="123" t="str">
        <f t="shared" si="597"/>
        <v/>
      </c>
      <c r="C4057" s="125" t="str">
        <f t="shared" si="598"/>
        <v/>
      </c>
      <c r="D4057" s="42"/>
      <c r="E4057" s="23" t="str">
        <f>IF(D4057="","",VLOOKUP(D4057,MASTERLIST!$A:$E,3,FALSE))</f>
        <v/>
      </c>
      <c r="F4057" s="23" t="str">
        <f>IF(D4057="","",VLOOKUP(D4057,MASTERLIST!$A:$E,4,FALSE))</f>
        <v/>
      </c>
      <c r="G4057" s="23" t="str">
        <f>IF(D4057="","",VLOOKUP(D4057,MASTERLIST!$A:$E,5,FALSE))</f>
        <v/>
      </c>
      <c r="H4057" s="23" t="str">
        <f>IF(D4057="","",VLOOKUP(D4057,MASTERLIST!$A:$E,2,FALSE))</f>
        <v/>
      </c>
      <c r="I4057" s="42"/>
      <c r="J4057" s="42"/>
      <c r="K4057" s="42"/>
      <c r="L4057" s="41" t="str">
        <f t="shared" si="594"/>
        <v/>
      </c>
      <c r="M4057" s="41" t="str">
        <f t="shared" si="595"/>
        <v/>
      </c>
      <c r="N4057" s="22" t="str">
        <f t="shared" si="600"/>
        <v xml:space="preserve"> </v>
      </c>
      <c r="O4057" s="22" t="str">
        <f t="shared" si="601"/>
        <v/>
      </c>
      <c r="Q4057" s="22" t="str">
        <f t="shared" si="599"/>
        <v>D2</v>
      </c>
    </row>
    <row r="4058" spans="1:17" x14ac:dyDescent="0.25">
      <c r="A4058" s="125" t="str">
        <f t="shared" si="596"/>
        <v/>
      </c>
      <c r="B4058" s="123" t="str">
        <f t="shared" si="597"/>
        <v/>
      </c>
      <c r="C4058" s="125" t="str">
        <f t="shared" si="598"/>
        <v/>
      </c>
      <c r="D4058" s="42"/>
      <c r="E4058" s="23" t="str">
        <f>IF(D4058="","",VLOOKUP(D4058,MASTERLIST!$A:$E,3,FALSE))</f>
        <v/>
      </c>
      <c r="F4058" s="23" t="str">
        <f>IF(D4058="","",VLOOKUP(D4058,MASTERLIST!$A:$E,4,FALSE))</f>
        <v/>
      </c>
      <c r="G4058" s="23" t="str">
        <f>IF(D4058="","",VLOOKUP(D4058,MASTERLIST!$A:$E,5,FALSE))</f>
        <v/>
      </c>
      <c r="H4058" s="23" t="str">
        <f>IF(D4058="","",VLOOKUP(D4058,MASTERLIST!$A:$E,2,FALSE))</f>
        <v/>
      </c>
      <c r="I4058" s="42"/>
      <c r="J4058" s="42"/>
      <c r="K4058" s="42"/>
      <c r="L4058" s="41" t="str">
        <f t="shared" si="594"/>
        <v/>
      </c>
      <c r="M4058" s="41" t="str">
        <f t="shared" si="595"/>
        <v/>
      </c>
      <c r="N4058" s="22" t="str">
        <f t="shared" si="600"/>
        <v xml:space="preserve"> </v>
      </c>
      <c r="O4058" s="22" t="str">
        <f t="shared" si="601"/>
        <v/>
      </c>
      <c r="Q4058" s="22" t="str">
        <f t="shared" si="599"/>
        <v>D2</v>
      </c>
    </row>
    <row r="4059" spans="1:17" x14ac:dyDescent="0.25">
      <c r="A4059" s="125" t="str">
        <f t="shared" si="596"/>
        <v/>
      </c>
      <c r="B4059" s="123" t="str">
        <f t="shared" si="597"/>
        <v/>
      </c>
      <c r="C4059" s="125" t="str">
        <f t="shared" si="598"/>
        <v/>
      </c>
      <c r="D4059" s="42"/>
      <c r="E4059" s="23" t="str">
        <f>IF(D4059="","",VLOOKUP(D4059,MASTERLIST!$A:$E,3,FALSE))</f>
        <v/>
      </c>
      <c r="F4059" s="23" t="str">
        <f>IF(D4059="","",VLOOKUP(D4059,MASTERLIST!$A:$E,4,FALSE))</f>
        <v/>
      </c>
      <c r="G4059" s="23" t="str">
        <f>IF(D4059="","",VLOOKUP(D4059,MASTERLIST!$A:$E,5,FALSE))</f>
        <v/>
      </c>
      <c r="H4059" s="23" t="str">
        <f>IF(D4059="","",VLOOKUP(D4059,MASTERLIST!$A:$E,2,FALSE))</f>
        <v/>
      </c>
      <c r="I4059" s="42"/>
      <c r="J4059" s="42"/>
      <c r="K4059" s="42"/>
      <c r="L4059" s="41" t="str">
        <f t="shared" si="594"/>
        <v/>
      </c>
      <c r="M4059" s="41" t="str">
        <f t="shared" si="595"/>
        <v/>
      </c>
      <c r="N4059" s="22" t="str">
        <f t="shared" si="600"/>
        <v xml:space="preserve"> </v>
      </c>
      <c r="O4059" s="22" t="str">
        <f t="shared" si="601"/>
        <v/>
      </c>
      <c r="Q4059" s="22" t="str">
        <f t="shared" si="599"/>
        <v>D2</v>
      </c>
    </row>
    <row r="4060" spans="1:17" x14ac:dyDescent="0.25">
      <c r="A4060" s="125" t="str">
        <f t="shared" si="596"/>
        <v/>
      </c>
      <c r="B4060" s="123" t="str">
        <f t="shared" si="597"/>
        <v/>
      </c>
      <c r="C4060" s="125" t="str">
        <f t="shared" si="598"/>
        <v/>
      </c>
      <c r="D4060" s="42"/>
      <c r="E4060" s="23" t="str">
        <f>IF(D4060="","",VLOOKUP(D4060,MASTERLIST!$A:$E,3,FALSE))</f>
        <v/>
      </c>
      <c r="F4060" s="23" t="str">
        <f>IF(D4060="","",VLOOKUP(D4060,MASTERLIST!$A:$E,4,FALSE))</f>
        <v/>
      </c>
      <c r="G4060" s="23" t="str">
        <f>IF(D4060="","",VLOOKUP(D4060,MASTERLIST!$A:$E,5,FALSE))</f>
        <v/>
      </c>
      <c r="H4060" s="23" t="str">
        <f>IF(D4060="","",VLOOKUP(D4060,MASTERLIST!$A:$E,2,FALSE))</f>
        <v/>
      </c>
      <c r="I4060" s="42"/>
      <c r="J4060" s="42"/>
      <c r="K4060" s="42"/>
      <c r="L4060" s="41" t="str">
        <f t="shared" si="594"/>
        <v/>
      </c>
      <c r="M4060" s="41" t="str">
        <f t="shared" si="595"/>
        <v/>
      </c>
      <c r="N4060" s="22" t="str">
        <f t="shared" si="600"/>
        <v xml:space="preserve"> </v>
      </c>
      <c r="O4060" s="22" t="str">
        <f t="shared" si="601"/>
        <v/>
      </c>
      <c r="Q4060" s="22" t="str">
        <f t="shared" si="599"/>
        <v>D2</v>
      </c>
    </row>
    <row r="4061" spans="1:17" x14ac:dyDescent="0.25">
      <c r="A4061" s="125" t="str">
        <f t="shared" si="596"/>
        <v/>
      </c>
      <c r="B4061" s="123" t="str">
        <f t="shared" si="597"/>
        <v/>
      </c>
      <c r="C4061" s="125" t="str">
        <f t="shared" si="598"/>
        <v/>
      </c>
      <c r="D4061" s="42"/>
      <c r="E4061" s="23" t="str">
        <f>IF(D4061="","",VLOOKUP(D4061,MASTERLIST!$A:$E,3,FALSE))</f>
        <v/>
      </c>
      <c r="F4061" s="23" t="str">
        <f>IF(D4061="","",VLOOKUP(D4061,MASTERLIST!$A:$E,4,FALSE))</f>
        <v/>
      </c>
      <c r="G4061" s="23" t="str">
        <f>IF(D4061="","",VLOOKUP(D4061,MASTERLIST!$A:$E,5,FALSE))</f>
        <v/>
      </c>
      <c r="H4061" s="23" t="str">
        <f>IF(D4061="","",VLOOKUP(D4061,MASTERLIST!$A:$E,2,FALSE))</f>
        <v/>
      </c>
      <c r="I4061" s="42"/>
      <c r="J4061" s="42"/>
      <c r="K4061" s="42"/>
      <c r="L4061" s="41" t="str">
        <f t="shared" ref="L4061:L4124" si="602">IF(K4061="","",IF(I4061="",ROUND(HLOOKUP(J4061,kgList,K4061,FALSE),1),ROUND(HLOOKUP(I4061,kgList,K4061,FALSE),1)))</f>
        <v/>
      </c>
      <c r="M4061" s="41" t="str">
        <f t="shared" ref="M4061:M4124" si="603">IF(L4061="","",IF(COUNTA(I4061:J4061)&gt;1,"Edible or Inedible",IF(COUNTA(I4061)=1,L4061*1,IF(COUNTA(J4061)=1,L4061*1,"ERROR"))))</f>
        <v/>
      </c>
      <c r="N4061" s="22" t="str">
        <f t="shared" si="600"/>
        <v xml:space="preserve"> </v>
      </c>
      <c r="O4061" s="22" t="str">
        <f t="shared" si="601"/>
        <v/>
      </c>
      <c r="Q4061" s="22" t="str">
        <f t="shared" si="599"/>
        <v>D2</v>
      </c>
    </row>
    <row r="4062" spans="1:17" x14ac:dyDescent="0.25">
      <c r="A4062" s="125" t="str">
        <f t="shared" si="596"/>
        <v/>
      </c>
      <c r="B4062" s="123" t="str">
        <f t="shared" si="597"/>
        <v/>
      </c>
      <c r="C4062" s="125" t="str">
        <f t="shared" si="598"/>
        <v/>
      </c>
      <c r="D4062" s="42"/>
      <c r="E4062" s="23" t="str">
        <f>IF(D4062="","",VLOOKUP(D4062,MASTERLIST!$A:$E,3,FALSE))</f>
        <v/>
      </c>
      <c r="F4062" s="23" t="str">
        <f>IF(D4062="","",VLOOKUP(D4062,MASTERLIST!$A:$E,4,FALSE))</f>
        <v/>
      </c>
      <c r="G4062" s="23" t="str">
        <f>IF(D4062="","",VLOOKUP(D4062,MASTERLIST!$A:$E,5,FALSE))</f>
        <v/>
      </c>
      <c r="H4062" s="23" t="str">
        <f>IF(D4062="","",VLOOKUP(D4062,MASTERLIST!$A:$E,2,FALSE))</f>
        <v/>
      </c>
      <c r="I4062" s="42"/>
      <c r="J4062" s="42"/>
      <c r="K4062" s="42"/>
      <c r="L4062" s="41" t="str">
        <f t="shared" si="602"/>
        <v/>
      </c>
      <c r="M4062" s="41" t="str">
        <f t="shared" si="603"/>
        <v/>
      </c>
      <c r="N4062" s="22" t="str">
        <f t="shared" si="600"/>
        <v xml:space="preserve"> </v>
      </c>
      <c r="O4062" s="22" t="str">
        <f t="shared" si="601"/>
        <v/>
      </c>
      <c r="Q4062" s="22" t="str">
        <f t="shared" si="599"/>
        <v>D2</v>
      </c>
    </row>
    <row r="4063" spans="1:17" x14ac:dyDescent="0.25">
      <c r="A4063" s="125" t="str">
        <f t="shared" si="596"/>
        <v/>
      </c>
      <c r="B4063" s="123" t="str">
        <f t="shared" si="597"/>
        <v/>
      </c>
      <c r="C4063" s="125" t="str">
        <f t="shared" si="598"/>
        <v/>
      </c>
      <c r="D4063" s="42"/>
      <c r="E4063" s="23" t="str">
        <f>IF(D4063="","",VLOOKUP(D4063,MASTERLIST!$A:$E,3,FALSE))</f>
        <v/>
      </c>
      <c r="F4063" s="23" t="str">
        <f>IF(D4063="","",VLOOKUP(D4063,MASTERLIST!$A:$E,4,FALSE))</f>
        <v/>
      </c>
      <c r="G4063" s="23" t="str">
        <f>IF(D4063="","",VLOOKUP(D4063,MASTERLIST!$A:$E,5,FALSE))</f>
        <v/>
      </c>
      <c r="H4063" s="23" t="str">
        <f>IF(D4063="","",VLOOKUP(D4063,MASTERLIST!$A:$E,2,FALSE))</f>
        <v/>
      </c>
      <c r="I4063" s="42"/>
      <c r="J4063" s="42"/>
      <c r="K4063" s="42"/>
      <c r="L4063" s="41" t="str">
        <f t="shared" si="602"/>
        <v/>
      </c>
      <c r="M4063" s="41" t="str">
        <f t="shared" si="603"/>
        <v/>
      </c>
      <c r="N4063" s="22" t="str">
        <f t="shared" si="600"/>
        <v xml:space="preserve"> </v>
      </c>
      <c r="O4063" s="22" t="str">
        <f t="shared" si="601"/>
        <v/>
      </c>
      <c r="Q4063" s="22" t="str">
        <f t="shared" si="599"/>
        <v>D2</v>
      </c>
    </row>
    <row r="4064" spans="1:17" x14ac:dyDescent="0.25">
      <c r="A4064" s="125" t="str">
        <f t="shared" si="596"/>
        <v/>
      </c>
      <c r="B4064" s="123" t="str">
        <f t="shared" si="597"/>
        <v/>
      </c>
      <c r="C4064" s="125" t="str">
        <f t="shared" si="598"/>
        <v/>
      </c>
      <c r="D4064" s="42"/>
      <c r="E4064" s="23" t="str">
        <f>IF(D4064="","",VLOOKUP(D4064,MASTERLIST!$A:$E,3,FALSE))</f>
        <v/>
      </c>
      <c r="F4064" s="23" t="str">
        <f>IF(D4064="","",VLOOKUP(D4064,MASTERLIST!$A:$E,4,FALSE))</f>
        <v/>
      </c>
      <c r="G4064" s="23" t="str">
        <f>IF(D4064="","",VLOOKUP(D4064,MASTERLIST!$A:$E,5,FALSE))</f>
        <v/>
      </c>
      <c r="H4064" s="23" t="str">
        <f>IF(D4064="","",VLOOKUP(D4064,MASTERLIST!$A:$E,2,FALSE))</f>
        <v/>
      </c>
      <c r="I4064" s="42"/>
      <c r="J4064" s="42"/>
      <c r="K4064" s="42"/>
      <c r="L4064" s="41" t="str">
        <f t="shared" si="602"/>
        <v/>
      </c>
      <c r="M4064" s="41" t="str">
        <f t="shared" si="603"/>
        <v/>
      </c>
      <c r="N4064" s="22" t="str">
        <f t="shared" si="600"/>
        <v xml:space="preserve"> </v>
      </c>
      <c r="O4064" s="22" t="str">
        <f t="shared" si="601"/>
        <v/>
      </c>
      <c r="Q4064" s="22" t="str">
        <f t="shared" si="599"/>
        <v>D2</v>
      </c>
    </row>
    <row r="4065" spans="1:17" x14ac:dyDescent="0.25">
      <c r="A4065" s="125" t="str">
        <f t="shared" si="596"/>
        <v/>
      </c>
      <c r="B4065" s="123" t="str">
        <f t="shared" si="597"/>
        <v/>
      </c>
      <c r="C4065" s="125" t="str">
        <f t="shared" si="598"/>
        <v/>
      </c>
      <c r="D4065" s="42"/>
      <c r="E4065" s="23" t="str">
        <f>IF(D4065="","",VLOOKUP(D4065,MASTERLIST!$A:$E,3,FALSE))</f>
        <v/>
      </c>
      <c r="F4065" s="23" t="str">
        <f>IF(D4065="","",VLOOKUP(D4065,MASTERLIST!$A:$E,4,FALSE))</f>
        <v/>
      </c>
      <c r="G4065" s="23" t="str">
        <f>IF(D4065="","",VLOOKUP(D4065,MASTERLIST!$A:$E,5,FALSE))</f>
        <v/>
      </c>
      <c r="H4065" s="23" t="str">
        <f>IF(D4065="","",VLOOKUP(D4065,MASTERLIST!$A:$E,2,FALSE))</f>
        <v/>
      </c>
      <c r="I4065" s="42"/>
      <c r="J4065" s="42"/>
      <c r="K4065" s="42"/>
      <c r="L4065" s="41" t="str">
        <f t="shared" si="602"/>
        <v/>
      </c>
      <c r="M4065" s="41" t="str">
        <f t="shared" si="603"/>
        <v/>
      </c>
      <c r="N4065" s="22" t="str">
        <f t="shared" si="600"/>
        <v xml:space="preserve"> </v>
      </c>
      <c r="O4065" s="22" t="str">
        <f t="shared" si="601"/>
        <v/>
      </c>
      <c r="Q4065" s="22" t="str">
        <f t="shared" si="599"/>
        <v>D2</v>
      </c>
    </row>
    <row r="4066" spans="1:17" x14ac:dyDescent="0.25">
      <c r="A4066" s="125" t="str">
        <f t="shared" si="596"/>
        <v/>
      </c>
      <c r="B4066" s="123" t="str">
        <f t="shared" si="597"/>
        <v/>
      </c>
      <c r="C4066" s="125" t="str">
        <f t="shared" si="598"/>
        <v/>
      </c>
      <c r="D4066" s="42"/>
      <c r="E4066" s="23" t="str">
        <f>IF(D4066="","",VLOOKUP(D4066,MASTERLIST!$A:$E,3,FALSE))</f>
        <v/>
      </c>
      <c r="F4066" s="23" t="str">
        <f>IF(D4066="","",VLOOKUP(D4066,MASTERLIST!$A:$E,4,FALSE))</f>
        <v/>
      </c>
      <c r="G4066" s="23" t="str">
        <f>IF(D4066="","",VLOOKUP(D4066,MASTERLIST!$A:$E,5,FALSE))</f>
        <v/>
      </c>
      <c r="H4066" s="23" t="str">
        <f>IF(D4066="","",VLOOKUP(D4066,MASTERLIST!$A:$E,2,FALSE))</f>
        <v/>
      </c>
      <c r="I4066" s="42"/>
      <c r="J4066" s="42"/>
      <c r="K4066" s="42"/>
      <c r="L4066" s="41" t="str">
        <f t="shared" si="602"/>
        <v/>
      </c>
      <c r="M4066" s="41" t="str">
        <f t="shared" si="603"/>
        <v/>
      </c>
      <c r="N4066" s="22" t="str">
        <f t="shared" si="600"/>
        <v xml:space="preserve"> </v>
      </c>
      <c r="O4066" s="22" t="str">
        <f t="shared" si="601"/>
        <v/>
      </c>
      <c r="Q4066" s="22" t="str">
        <f t="shared" si="599"/>
        <v>D2</v>
      </c>
    </row>
    <row r="4067" spans="1:17" x14ac:dyDescent="0.25">
      <c r="A4067" s="125" t="str">
        <f t="shared" si="596"/>
        <v/>
      </c>
      <c r="B4067" s="123" t="str">
        <f t="shared" si="597"/>
        <v/>
      </c>
      <c r="C4067" s="125" t="str">
        <f t="shared" si="598"/>
        <v/>
      </c>
      <c r="D4067" s="42"/>
      <c r="E4067" s="23" t="str">
        <f>IF(D4067="","",VLOOKUP(D4067,MASTERLIST!$A:$E,3,FALSE))</f>
        <v/>
      </c>
      <c r="F4067" s="23" t="str">
        <f>IF(D4067="","",VLOOKUP(D4067,MASTERLIST!$A:$E,4,FALSE))</f>
        <v/>
      </c>
      <c r="G4067" s="23" t="str">
        <f>IF(D4067="","",VLOOKUP(D4067,MASTERLIST!$A:$E,5,FALSE))</f>
        <v/>
      </c>
      <c r="H4067" s="23" t="str">
        <f>IF(D4067="","",VLOOKUP(D4067,MASTERLIST!$A:$E,2,FALSE))</f>
        <v/>
      </c>
      <c r="I4067" s="42"/>
      <c r="J4067" s="42"/>
      <c r="K4067" s="42"/>
      <c r="L4067" s="41" t="str">
        <f t="shared" si="602"/>
        <v/>
      </c>
      <c r="M4067" s="41" t="str">
        <f t="shared" si="603"/>
        <v/>
      </c>
      <c r="N4067" s="22" t="str">
        <f t="shared" si="600"/>
        <v xml:space="preserve"> </v>
      </c>
      <c r="O4067" s="22" t="str">
        <f t="shared" si="601"/>
        <v/>
      </c>
      <c r="Q4067" s="22" t="str">
        <f t="shared" si="599"/>
        <v>D2</v>
      </c>
    </row>
    <row r="4068" spans="1:17" x14ac:dyDescent="0.25">
      <c r="A4068" s="125" t="str">
        <f t="shared" ref="A4068:A4131" si="604">IF(D4068="","",A4067)</f>
        <v/>
      </c>
      <c r="B4068" s="123" t="str">
        <f t="shared" ref="B4068:B4131" si="605">IF(D4068="","",B4067)</f>
        <v/>
      </c>
      <c r="C4068" s="125" t="str">
        <f t="shared" ref="C4068:C4131" si="606">IF(D4068="","",C4067)</f>
        <v/>
      </c>
      <c r="D4068" s="42"/>
      <c r="E4068" s="23" t="str">
        <f>IF(D4068="","",VLOOKUP(D4068,MASTERLIST!$A:$E,3,FALSE))</f>
        <v/>
      </c>
      <c r="F4068" s="23" t="str">
        <f>IF(D4068="","",VLOOKUP(D4068,MASTERLIST!$A:$E,4,FALSE))</f>
        <v/>
      </c>
      <c r="G4068" s="23" t="str">
        <f>IF(D4068="","",VLOOKUP(D4068,MASTERLIST!$A:$E,5,FALSE))</f>
        <v/>
      </c>
      <c r="H4068" s="23" t="str">
        <f>IF(D4068="","",VLOOKUP(D4068,MASTERLIST!$A:$E,2,FALSE))</f>
        <v/>
      </c>
      <c r="I4068" s="42"/>
      <c r="J4068" s="42"/>
      <c r="K4068" s="42"/>
      <c r="L4068" s="41" t="str">
        <f t="shared" si="602"/>
        <v/>
      </c>
      <c r="M4068" s="41" t="str">
        <f t="shared" si="603"/>
        <v/>
      </c>
      <c r="N4068" s="22" t="str">
        <f t="shared" si="600"/>
        <v xml:space="preserve"> </v>
      </c>
      <c r="O4068" s="22" t="str">
        <f t="shared" si="601"/>
        <v/>
      </c>
      <c r="Q4068" s="22" t="str">
        <f t="shared" si="599"/>
        <v>D2</v>
      </c>
    </row>
    <row r="4069" spans="1:17" x14ac:dyDescent="0.25">
      <c r="A4069" s="125" t="str">
        <f t="shared" si="604"/>
        <v/>
      </c>
      <c r="B4069" s="123" t="str">
        <f t="shared" si="605"/>
        <v/>
      </c>
      <c r="C4069" s="125" t="str">
        <f t="shared" si="606"/>
        <v/>
      </c>
      <c r="D4069" s="42"/>
      <c r="E4069" s="23" t="str">
        <f>IF(D4069="","",VLOOKUP(D4069,MASTERLIST!$A:$E,3,FALSE))</f>
        <v/>
      </c>
      <c r="F4069" s="23" t="str">
        <f>IF(D4069="","",VLOOKUP(D4069,MASTERLIST!$A:$E,4,FALSE))</f>
        <v/>
      </c>
      <c r="G4069" s="23" t="str">
        <f>IF(D4069="","",VLOOKUP(D4069,MASTERLIST!$A:$E,5,FALSE))</f>
        <v/>
      </c>
      <c r="H4069" s="23" t="str">
        <f>IF(D4069="","",VLOOKUP(D4069,MASTERLIST!$A:$E,2,FALSE))</f>
        <v/>
      </c>
      <c r="I4069" s="42"/>
      <c r="J4069" s="42"/>
      <c r="K4069" s="42"/>
      <c r="L4069" s="41" t="str">
        <f t="shared" si="602"/>
        <v/>
      </c>
      <c r="M4069" s="41" t="str">
        <f t="shared" si="603"/>
        <v/>
      </c>
      <c r="N4069" s="22" t="str">
        <f t="shared" si="600"/>
        <v xml:space="preserve"> </v>
      </c>
      <c r="O4069" s="22" t="str">
        <f t="shared" si="601"/>
        <v/>
      </c>
      <c r="Q4069" s="22" t="str">
        <f t="shared" si="599"/>
        <v>D2</v>
      </c>
    </row>
    <row r="4070" spans="1:17" x14ac:dyDescent="0.25">
      <c r="A4070" s="125" t="str">
        <f t="shared" si="604"/>
        <v/>
      </c>
      <c r="B4070" s="123" t="str">
        <f t="shared" si="605"/>
        <v/>
      </c>
      <c r="C4070" s="125" t="str">
        <f t="shared" si="606"/>
        <v/>
      </c>
      <c r="D4070" s="42"/>
      <c r="E4070" s="23" t="str">
        <f>IF(D4070="","",VLOOKUP(D4070,MASTERLIST!$A:$E,3,FALSE))</f>
        <v/>
      </c>
      <c r="F4070" s="23" t="str">
        <f>IF(D4070="","",VLOOKUP(D4070,MASTERLIST!$A:$E,4,FALSE))</f>
        <v/>
      </c>
      <c r="G4070" s="23" t="str">
        <f>IF(D4070="","",VLOOKUP(D4070,MASTERLIST!$A:$E,5,FALSE))</f>
        <v/>
      </c>
      <c r="H4070" s="23" t="str">
        <f>IF(D4070="","",VLOOKUP(D4070,MASTERLIST!$A:$E,2,FALSE))</f>
        <v/>
      </c>
      <c r="I4070" s="42"/>
      <c r="J4070" s="42"/>
      <c r="K4070" s="42"/>
      <c r="L4070" s="41" t="str">
        <f t="shared" si="602"/>
        <v/>
      </c>
      <c r="M4070" s="41" t="str">
        <f t="shared" si="603"/>
        <v/>
      </c>
      <c r="N4070" s="22" t="str">
        <f t="shared" si="600"/>
        <v xml:space="preserve"> </v>
      </c>
      <c r="O4070" s="22" t="str">
        <f t="shared" si="601"/>
        <v/>
      </c>
      <c r="Q4070" s="22" t="str">
        <f t="shared" si="599"/>
        <v>D2</v>
      </c>
    </row>
    <row r="4071" spans="1:17" x14ac:dyDescent="0.25">
      <c r="A4071" s="125" t="str">
        <f t="shared" si="604"/>
        <v/>
      </c>
      <c r="B4071" s="123" t="str">
        <f t="shared" si="605"/>
        <v/>
      </c>
      <c r="C4071" s="125" t="str">
        <f t="shared" si="606"/>
        <v/>
      </c>
      <c r="D4071" s="42"/>
      <c r="E4071" s="23" t="str">
        <f>IF(D4071="","",VLOOKUP(D4071,MASTERLIST!$A:$E,3,FALSE))</f>
        <v/>
      </c>
      <c r="F4071" s="23" t="str">
        <f>IF(D4071="","",VLOOKUP(D4071,MASTERLIST!$A:$E,4,FALSE))</f>
        <v/>
      </c>
      <c r="G4071" s="23" t="str">
        <f>IF(D4071="","",VLOOKUP(D4071,MASTERLIST!$A:$E,5,FALSE))</f>
        <v/>
      </c>
      <c r="H4071" s="23" t="str">
        <f>IF(D4071="","",VLOOKUP(D4071,MASTERLIST!$A:$E,2,FALSE))</f>
        <v/>
      </c>
      <c r="I4071" s="42"/>
      <c r="J4071" s="42"/>
      <c r="K4071" s="42"/>
      <c r="L4071" s="41" t="str">
        <f t="shared" si="602"/>
        <v/>
      </c>
      <c r="M4071" s="41" t="str">
        <f t="shared" si="603"/>
        <v/>
      </c>
      <c r="N4071" s="22" t="str">
        <f t="shared" si="600"/>
        <v xml:space="preserve"> </v>
      </c>
      <c r="O4071" s="22" t="str">
        <f t="shared" si="601"/>
        <v/>
      </c>
      <c r="Q4071" s="22" t="str">
        <f t="shared" si="599"/>
        <v>D2</v>
      </c>
    </row>
    <row r="4072" spans="1:17" x14ac:dyDescent="0.25">
      <c r="A4072" s="125" t="str">
        <f t="shared" si="604"/>
        <v/>
      </c>
      <c r="B4072" s="123" t="str">
        <f t="shared" si="605"/>
        <v/>
      </c>
      <c r="C4072" s="125" t="str">
        <f t="shared" si="606"/>
        <v/>
      </c>
      <c r="D4072" s="42"/>
      <c r="E4072" s="23" t="str">
        <f>IF(D4072="","",VLOOKUP(D4072,MASTERLIST!$A:$E,3,FALSE))</f>
        <v/>
      </c>
      <c r="F4072" s="23" t="str">
        <f>IF(D4072="","",VLOOKUP(D4072,MASTERLIST!$A:$E,4,FALSE))</f>
        <v/>
      </c>
      <c r="G4072" s="23" t="str">
        <f>IF(D4072="","",VLOOKUP(D4072,MASTERLIST!$A:$E,5,FALSE))</f>
        <v/>
      </c>
      <c r="H4072" s="23" t="str">
        <f>IF(D4072="","",VLOOKUP(D4072,MASTERLIST!$A:$E,2,FALSE))</f>
        <v/>
      </c>
      <c r="I4072" s="42"/>
      <c r="J4072" s="42"/>
      <c r="K4072" s="42"/>
      <c r="L4072" s="41" t="str">
        <f t="shared" si="602"/>
        <v/>
      </c>
      <c r="M4072" s="41" t="str">
        <f t="shared" si="603"/>
        <v/>
      </c>
      <c r="N4072" s="22" t="str">
        <f t="shared" si="600"/>
        <v xml:space="preserve"> </v>
      </c>
      <c r="O4072" s="22" t="str">
        <f t="shared" si="601"/>
        <v/>
      </c>
      <c r="Q4072" s="22" t="str">
        <f t="shared" si="599"/>
        <v>D2</v>
      </c>
    </row>
    <row r="4073" spans="1:17" x14ac:dyDescent="0.25">
      <c r="A4073" s="125" t="str">
        <f t="shared" si="604"/>
        <v/>
      </c>
      <c r="B4073" s="123" t="str">
        <f t="shared" si="605"/>
        <v/>
      </c>
      <c r="C4073" s="125" t="str">
        <f t="shared" si="606"/>
        <v/>
      </c>
      <c r="D4073" s="42"/>
      <c r="E4073" s="23" t="str">
        <f>IF(D4073="","",VLOOKUP(D4073,MASTERLIST!$A:$E,3,FALSE))</f>
        <v/>
      </c>
      <c r="F4073" s="23" t="str">
        <f>IF(D4073="","",VLOOKUP(D4073,MASTERLIST!$A:$E,4,FALSE))</f>
        <v/>
      </c>
      <c r="G4073" s="23" t="str">
        <f>IF(D4073="","",VLOOKUP(D4073,MASTERLIST!$A:$E,5,FALSE))</f>
        <v/>
      </c>
      <c r="H4073" s="23" t="str">
        <f>IF(D4073="","",VLOOKUP(D4073,MASTERLIST!$A:$E,2,FALSE))</f>
        <v/>
      </c>
      <c r="I4073" s="42"/>
      <c r="J4073" s="42"/>
      <c r="K4073" s="42"/>
      <c r="L4073" s="41" t="str">
        <f t="shared" si="602"/>
        <v/>
      </c>
      <c r="M4073" s="41" t="str">
        <f t="shared" si="603"/>
        <v/>
      </c>
      <c r="N4073" s="22" t="str">
        <f t="shared" si="600"/>
        <v xml:space="preserve"> </v>
      </c>
      <c r="O4073" s="22" t="str">
        <f t="shared" si="601"/>
        <v/>
      </c>
      <c r="Q4073" s="22" t="str">
        <f t="shared" si="599"/>
        <v>D2</v>
      </c>
    </row>
    <row r="4074" spans="1:17" x14ac:dyDescent="0.25">
      <c r="A4074" s="125" t="str">
        <f t="shared" si="604"/>
        <v/>
      </c>
      <c r="B4074" s="123" t="str">
        <f t="shared" si="605"/>
        <v/>
      </c>
      <c r="C4074" s="125" t="str">
        <f t="shared" si="606"/>
        <v/>
      </c>
      <c r="D4074" s="42"/>
      <c r="E4074" s="23" t="str">
        <f>IF(D4074="","",VLOOKUP(D4074,MASTERLIST!$A:$E,3,FALSE))</f>
        <v/>
      </c>
      <c r="F4074" s="23" t="str">
        <f>IF(D4074="","",VLOOKUP(D4074,MASTERLIST!$A:$E,4,FALSE))</f>
        <v/>
      </c>
      <c r="G4074" s="23" t="str">
        <f>IF(D4074="","",VLOOKUP(D4074,MASTERLIST!$A:$E,5,FALSE))</f>
        <v/>
      </c>
      <c r="H4074" s="23" t="str">
        <f>IF(D4074="","",VLOOKUP(D4074,MASTERLIST!$A:$E,2,FALSE))</f>
        <v/>
      </c>
      <c r="I4074" s="42"/>
      <c r="J4074" s="42"/>
      <c r="K4074" s="42"/>
      <c r="L4074" s="41" t="str">
        <f t="shared" si="602"/>
        <v/>
      </c>
      <c r="M4074" s="41" t="str">
        <f t="shared" si="603"/>
        <v/>
      </c>
      <c r="N4074" s="22" t="str">
        <f t="shared" si="600"/>
        <v xml:space="preserve"> </v>
      </c>
      <c r="O4074" s="22" t="str">
        <f t="shared" si="601"/>
        <v/>
      </c>
      <c r="Q4074" s="22" t="str">
        <f t="shared" si="599"/>
        <v>D2</v>
      </c>
    </row>
    <row r="4075" spans="1:17" x14ac:dyDescent="0.25">
      <c r="A4075" s="125" t="str">
        <f t="shared" si="604"/>
        <v/>
      </c>
      <c r="B4075" s="123" t="str">
        <f t="shared" si="605"/>
        <v/>
      </c>
      <c r="C4075" s="125" t="str">
        <f t="shared" si="606"/>
        <v/>
      </c>
      <c r="D4075" s="42"/>
      <c r="E4075" s="23" t="str">
        <f>IF(D4075="","",VLOOKUP(D4075,MASTERLIST!$A:$E,3,FALSE))</f>
        <v/>
      </c>
      <c r="F4075" s="23" t="str">
        <f>IF(D4075="","",VLOOKUP(D4075,MASTERLIST!$A:$E,4,FALSE))</f>
        <v/>
      </c>
      <c r="G4075" s="23" t="str">
        <f>IF(D4075="","",VLOOKUP(D4075,MASTERLIST!$A:$E,5,FALSE))</f>
        <v/>
      </c>
      <c r="H4075" s="23" t="str">
        <f>IF(D4075="","",VLOOKUP(D4075,MASTERLIST!$A:$E,2,FALSE))</f>
        <v/>
      </c>
      <c r="I4075" s="42"/>
      <c r="J4075" s="42"/>
      <c r="K4075" s="42"/>
      <c r="L4075" s="41" t="str">
        <f t="shared" si="602"/>
        <v/>
      </c>
      <c r="M4075" s="41" t="str">
        <f t="shared" si="603"/>
        <v/>
      </c>
      <c r="N4075" s="22" t="str">
        <f t="shared" si="600"/>
        <v xml:space="preserve"> </v>
      </c>
      <c r="O4075" s="22" t="str">
        <f t="shared" si="601"/>
        <v/>
      </c>
      <c r="Q4075" s="22" t="str">
        <f t="shared" si="599"/>
        <v>D2</v>
      </c>
    </row>
    <row r="4076" spans="1:17" x14ac:dyDescent="0.25">
      <c r="A4076" s="125" t="str">
        <f t="shared" si="604"/>
        <v/>
      </c>
      <c r="B4076" s="123" t="str">
        <f t="shared" si="605"/>
        <v/>
      </c>
      <c r="C4076" s="125" t="str">
        <f t="shared" si="606"/>
        <v/>
      </c>
      <c r="D4076" s="42"/>
      <c r="E4076" s="23" t="str">
        <f>IF(D4076="","",VLOOKUP(D4076,MASTERLIST!$A:$E,3,FALSE))</f>
        <v/>
      </c>
      <c r="F4076" s="23" t="str">
        <f>IF(D4076="","",VLOOKUP(D4076,MASTERLIST!$A:$E,4,FALSE))</f>
        <v/>
      </c>
      <c r="G4076" s="23" t="str">
        <f>IF(D4076="","",VLOOKUP(D4076,MASTERLIST!$A:$E,5,FALSE))</f>
        <v/>
      </c>
      <c r="H4076" s="23" t="str">
        <f>IF(D4076="","",VLOOKUP(D4076,MASTERLIST!$A:$E,2,FALSE))</f>
        <v/>
      </c>
      <c r="I4076" s="42"/>
      <c r="J4076" s="42"/>
      <c r="K4076" s="42"/>
      <c r="L4076" s="41" t="str">
        <f t="shared" si="602"/>
        <v/>
      </c>
      <c r="M4076" s="41" t="str">
        <f t="shared" si="603"/>
        <v/>
      </c>
      <c r="N4076" s="22" t="str">
        <f t="shared" si="600"/>
        <v xml:space="preserve"> </v>
      </c>
      <c r="O4076" s="22" t="str">
        <f t="shared" si="601"/>
        <v/>
      </c>
      <c r="Q4076" s="22" t="str">
        <f t="shared" si="599"/>
        <v>D2</v>
      </c>
    </row>
    <row r="4077" spans="1:17" x14ac:dyDescent="0.25">
      <c r="A4077" s="125" t="str">
        <f t="shared" si="604"/>
        <v/>
      </c>
      <c r="B4077" s="123" t="str">
        <f t="shared" si="605"/>
        <v/>
      </c>
      <c r="C4077" s="125" t="str">
        <f t="shared" si="606"/>
        <v/>
      </c>
      <c r="D4077" s="42"/>
      <c r="E4077" s="23" t="str">
        <f>IF(D4077="","",VLOOKUP(D4077,MASTERLIST!$A:$E,3,FALSE))</f>
        <v/>
      </c>
      <c r="F4077" s="23" t="str">
        <f>IF(D4077="","",VLOOKUP(D4077,MASTERLIST!$A:$E,4,FALSE))</f>
        <v/>
      </c>
      <c r="G4077" s="23" t="str">
        <f>IF(D4077="","",VLOOKUP(D4077,MASTERLIST!$A:$E,5,FALSE))</f>
        <v/>
      </c>
      <c r="H4077" s="23" t="str">
        <f>IF(D4077="","",VLOOKUP(D4077,MASTERLIST!$A:$E,2,FALSE))</f>
        <v/>
      </c>
      <c r="I4077" s="42"/>
      <c r="J4077" s="42"/>
      <c r="K4077" s="42"/>
      <c r="L4077" s="41" t="str">
        <f t="shared" si="602"/>
        <v/>
      </c>
      <c r="M4077" s="41" t="str">
        <f t="shared" si="603"/>
        <v/>
      </c>
      <c r="N4077" s="22" t="str">
        <f t="shared" si="600"/>
        <v xml:space="preserve"> </v>
      </c>
      <c r="O4077" s="22" t="str">
        <f t="shared" si="601"/>
        <v/>
      </c>
      <c r="Q4077" s="22" t="str">
        <f t="shared" si="599"/>
        <v>D2</v>
      </c>
    </row>
    <row r="4078" spans="1:17" x14ac:dyDescent="0.25">
      <c r="A4078" s="125" t="str">
        <f t="shared" si="604"/>
        <v/>
      </c>
      <c r="B4078" s="123" t="str">
        <f t="shared" si="605"/>
        <v/>
      </c>
      <c r="C4078" s="125" t="str">
        <f t="shared" si="606"/>
        <v/>
      </c>
      <c r="D4078" s="42"/>
      <c r="E4078" s="23" t="str">
        <f>IF(D4078="","",VLOOKUP(D4078,MASTERLIST!$A:$E,3,FALSE))</f>
        <v/>
      </c>
      <c r="F4078" s="23" t="str">
        <f>IF(D4078="","",VLOOKUP(D4078,MASTERLIST!$A:$E,4,FALSE))</f>
        <v/>
      </c>
      <c r="G4078" s="23" t="str">
        <f>IF(D4078="","",VLOOKUP(D4078,MASTERLIST!$A:$E,5,FALSE))</f>
        <v/>
      </c>
      <c r="H4078" s="23" t="str">
        <f>IF(D4078="","",VLOOKUP(D4078,MASTERLIST!$A:$E,2,FALSE))</f>
        <v/>
      </c>
      <c r="I4078" s="42"/>
      <c r="J4078" s="42"/>
      <c r="K4078" s="42"/>
      <c r="L4078" s="41" t="str">
        <f t="shared" si="602"/>
        <v/>
      </c>
      <c r="M4078" s="41" t="str">
        <f t="shared" si="603"/>
        <v/>
      </c>
      <c r="N4078" s="22" t="str">
        <f t="shared" si="600"/>
        <v xml:space="preserve"> </v>
      </c>
      <c r="O4078" s="22" t="str">
        <f t="shared" si="601"/>
        <v/>
      </c>
      <c r="Q4078" s="22" t="str">
        <f t="shared" si="599"/>
        <v>D2</v>
      </c>
    </row>
    <row r="4079" spans="1:17" x14ac:dyDescent="0.25">
      <c r="A4079" s="125" t="str">
        <f t="shared" si="604"/>
        <v/>
      </c>
      <c r="B4079" s="123" t="str">
        <f t="shared" si="605"/>
        <v/>
      </c>
      <c r="C4079" s="125" t="str">
        <f t="shared" si="606"/>
        <v/>
      </c>
      <c r="D4079" s="42"/>
      <c r="E4079" s="23" t="str">
        <f>IF(D4079="","",VLOOKUP(D4079,MASTERLIST!$A:$E,3,FALSE))</f>
        <v/>
      </c>
      <c r="F4079" s="23" t="str">
        <f>IF(D4079="","",VLOOKUP(D4079,MASTERLIST!$A:$E,4,FALSE))</f>
        <v/>
      </c>
      <c r="G4079" s="23" t="str">
        <f>IF(D4079="","",VLOOKUP(D4079,MASTERLIST!$A:$E,5,FALSE))</f>
        <v/>
      </c>
      <c r="H4079" s="23" t="str">
        <f>IF(D4079="","",VLOOKUP(D4079,MASTERLIST!$A:$E,2,FALSE))</f>
        <v/>
      </c>
      <c r="I4079" s="42"/>
      <c r="J4079" s="42"/>
      <c r="K4079" s="42"/>
      <c r="L4079" s="41" t="str">
        <f t="shared" si="602"/>
        <v/>
      </c>
      <c r="M4079" s="41" t="str">
        <f t="shared" si="603"/>
        <v/>
      </c>
      <c r="N4079" s="22" t="str">
        <f t="shared" si="600"/>
        <v xml:space="preserve"> </v>
      </c>
      <c r="O4079" s="22" t="str">
        <f t="shared" si="601"/>
        <v/>
      </c>
      <c r="Q4079" s="22" t="str">
        <f t="shared" si="599"/>
        <v>D2</v>
      </c>
    </row>
    <row r="4080" spans="1:17" x14ac:dyDescent="0.25">
      <c r="A4080" s="125" t="str">
        <f t="shared" si="604"/>
        <v/>
      </c>
      <c r="B4080" s="123" t="str">
        <f t="shared" si="605"/>
        <v/>
      </c>
      <c r="C4080" s="125" t="str">
        <f t="shared" si="606"/>
        <v/>
      </c>
      <c r="D4080" s="42"/>
      <c r="E4080" s="23" t="str">
        <f>IF(D4080="","",VLOOKUP(D4080,MASTERLIST!$A:$E,3,FALSE))</f>
        <v/>
      </c>
      <c r="F4080" s="23" t="str">
        <f>IF(D4080="","",VLOOKUP(D4080,MASTERLIST!$A:$E,4,FALSE))</f>
        <v/>
      </c>
      <c r="G4080" s="23" t="str">
        <f>IF(D4080="","",VLOOKUP(D4080,MASTERLIST!$A:$E,5,FALSE))</f>
        <v/>
      </c>
      <c r="H4080" s="23" t="str">
        <f>IF(D4080="","",VLOOKUP(D4080,MASTERLIST!$A:$E,2,FALSE))</f>
        <v/>
      </c>
      <c r="I4080" s="42"/>
      <c r="J4080" s="42"/>
      <c r="K4080" s="42"/>
      <c r="L4080" s="41" t="str">
        <f t="shared" si="602"/>
        <v/>
      </c>
      <c r="M4080" s="41" t="str">
        <f t="shared" si="603"/>
        <v/>
      </c>
      <c r="N4080" s="22" t="str">
        <f t="shared" si="600"/>
        <v xml:space="preserve"> </v>
      </c>
      <c r="O4080" s="22" t="str">
        <f t="shared" si="601"/>
        <v/>
      </c>
      <c r="Q4080" s="22" t="str">
        <f t="shared" si="599"/>
        <v>D2</v>
      </c>
    </row>
    <row r="4081" spans="1:17" x14ac:dyDescent="0.25">
      <c r="A4081" s="125" t="str">
        <f t="shared" si="604"/>
        <v/>
      </c>
      <c r="B4081" s="123" t="str">
        <f t="shared" si="605"/>
        <v/>
      </c>
      <c r="C4081" s="125" t="str">
        <f t="shared" si="606"/>
        <v/>
      </c>
      <c r="D4081" s="42"/>
      <c r="E4081" s="23" t="str">
        <f>IF(D4081="","",VLOOKUP(D4081,MASTERLIST!$A:$E,3,FALSE))</f>
        <v/>
      </c>
      <c r="F4081" s="23" t="str">
        <f>IF(D4081="","",VLOOKUP(D4081,MASTERLIST!$A:$E,4,FALSE))</f>
        <v/>
      </c>
      <c r="G4081" s="23" t="str">
        <f>IF(D4081="","",VLOOKUP(D4081,MASTERLIST!$A:$E,5,FALSE))</f>
        <v/>
      </c>
      <c r="H4081" s="23" t="str">
        <f>IF(D4081="","",VLOOKUP(D4081,MASTERLIST!$A:$E,2,FALSE))</f>
        <v/>
      </c>
      <c r="I4081" s="42"/>
      <c r="J4081" s="42"/>
      <c r="K4081" s="42"/>
      <c r="L4081" s="41" t="str">
        <f t="shared" si="602"/>
        <v/>
      </c>
      <c r="M4081" s="41" t="str">
        <f t="shared" si="603"/>
        <v/>
      </c>
      <c r="N4081" s="22" t="str">
        <f t="shared" si="600"/>
        <v xml:space="preserve"> </v>
      </c>
      <c r="O4081" s="22" t="str">
        <f t="shared" si="601"/>
        <v/>
      </c>
      <c r="Q4081" s="22" t="str">
        <f t="shared" si="599"/>
        <v>D2</v>
      </c>
    </row>
    <row r="4082" spans="1:17" x14ac:dyDescent="0.25">
      <c r="A4082" s="125" t="str">
        <f t="shared" si="604"/>
        <v/>
      </c>
      <c r="B4082" s="123" t="str">
        <f t="shared" si="605"/>
        <v/>
      </c>
      <c r="C4082" s="125" t="str">
        <f t="shared" si="606"/>
        <v/>
      </c>
      <c r="D4082" s="42"/>
      <c r="E4082" s="23" t="str">
        <f>IF(D4082="","",VLOOKUP(D4082,MASTERLIST!$A:$E,3,FALSE))</f>
        <v/>
      </c>
      <c r="F4082" s="23" t="str">
        <f>IF(D4082="","",VLOOKUP(D4082,MASTERLIST!$A:$E,4,FALSE))</f>
        <v/>
      </c>
      <c r="G4082" s="23" t="str">
        <f>IF(D4082="","",VLOOKUP(D4082,MASTERLIST!$A:$E,5,FALSE))</f>
        <v/>
      </c>
      <c r="H4082" s="23" t="str">
        <f>IF(D4082="","",VLOOKUP(D4082,MASTERLIST!$A:$E,2,FALSE))</f>
        <v/>
      </c>
      <c r="I4082" s="42"/>
      <c r="J4082" s="42"/>
      <c r="K4082" s="42"/>
      <c r="L4082" s="41" t="str">
        <f t="shared" si="602"/>
        <v/>
      </c>
      <c r="M4082" s="41" t="str">
        <f t="shared" si="603"/>
        <v/>
      </c>
      <c r="N4082" s="22" t="str">
        <f t="shared" si="600"/>
        <v xml:space="preserve"> </v>
      </c>
      <c r="O4082" s="22" t="str">
        <f t="shared" si="601"/>
        <v/>
      </c>
      <c r="Q4082" s="22" t="str">
        <f t="shared" si="599"/>
        <v>D2</v>
      </c>
    </row>
    <row r="4083" spans="1:17" x14ac:dyDescent="0.25">
      <c r="A4083" s="125" t="str">
        <f t="shared" si="604"/>
        <v/>
      </c>
      <c r="B4083" s="123" t="str">
        <f t="shared" si="605"/>
        <v/>
      </c>
      <c r="C4083" s="125" t="str">
        <f t="shared" si="606"/>
        <v/>
      </c>
      <c r="D4083" s="42"/>
      <c r="E4083" s="23" t="str">
        <f>IF(D4083="","",VLOOKUP(D4083,MASTERLIST!$A:$E,3,FALSE))</f>
        <v/>
      </c>
      <c r="F4083" s="23" t="str">
        <f>IF(D4083="","",VLOOKUP(D4083,MASTERLIST!$A:$E,4,FALSE))</f>
        <v/>
      </c>
      <c r="G4083" s="23" t="str">
        <f>IF(D4083="","",VLOOKUP(D4083,MASTERLIST!$A:$E,5,FALSE))</f>
        <v/>
      </c>
      <c r="H4083" s="23" t="str">
        <f>IF(D4083="","",VLOOKUP(D4083,MASTERLIST!$A:$E,2,FALSE))</f>
        <v/>
      </c>
      <c r="I4083" s="42"/>
      <c r="J4083" s="42"/>
      <c r="K4083" s="42"/>
      <c r="L4083" s="41" t="str">
        <f t="shared" si="602"/>
        <v/>
      </c>
      <c r="M4083" s="41" t="str">
        <f t="shared" si="603"/>
        <v/>
      </c>
      <c r="N4083" s="22" t="str">
        <f t="shared" si="600"/>
        <v xml:space="preserve"> </v>
      </c>
      <c r="O4083" s="22" t="str">
        <f t="shared" si="601"/>
        <v/>
      </c>
      <c r="Q4083" s="22" t="str">
        <f t="shared" si="599"/>
        <v>D2</v>
      </c>
    </row>
    <row r="4084" spans="1:17" x14ac:dyDescent="0.25">
      <c r="A4084" s="125" t="str">
        <f t="shared" si="604"/>
        <v/>
      </c>
      <c r="B4084" s="123" t="str">
        <f t="shared" si="605"/>
        <v/>
      </c>
      <c r="C4084" s="125" t="str">
        <f t="shared" si="606"/>
        <v/>
      </c>
      <c r="D4084" s="42"/>
      <c r="E4084" s="23" t="str">
        <f>IF(D4084="","",VLOOKUP(D4084,MASTERLIST!$A:$E,3,FALSE))</f>
        <v/>
      </c>
      <c r="F4084" s="23" t="str">
        <f>IF(D4084="","",VLOOKUP(D4084,MASTERLIST!$A:$E,4,FALSE))</f>
        <v/>
      </c>
      <c r="G4084" s="23" t="str">
        <f>IF(D4084="","",VLOOKUP(D4084,MASTERLIST!$A:$E,5,FALSE))</f>
        <v/>
      </c>
      <c r="H4084" s="23" t="str">
        <f>IF(D4084="","",VLOOKUP(D4084,MASTERLIST!$A:$E,2,FALSE))</f>
        <v/>
      </c>
      <c r="I4084" s="42"/>
      <c r="J4084" s="42"/>
      <c r="K4084" s="42"/>
      <c r="L4084" s="41" t="str">
        <f t="shared" si="602"/>
        <v/>
      </c>
      <c r="M4084" s="41" t="str">
        <f t="shared" si="603"/>
        <v/>
      </c>
      <c r="N4084" s="22" t="str">
        <f t="shared" si="600"/>
        <v xml:space="preserve"> </v>
      </c>
      <c r="O4084" s="22" t="str">
        <f t="shared" si="601"/>
        <v/>
      </c>
      <c r="Q4084" s="22" t="str">
        <f t="shared" si="599"/>
        <v>D2</v>
      </c>
    </row>
    <row r="4085" spans="1:17" x14ac:dyDescent="0.25">
      <c r="A4085" s="125" t="str">
        <f t="shared" si="604"/>
        <v/>
      </c>
      <c r="B4085" s="123" t="str">
        <f t="shared" si="605"/>
        <v/>
      </c>
      <c r="C4085" s="125" t="str">
        <f t="shared" si="606"/>
        <v/>
      </c>
      <c r="D4085" s="42"/>
      <c r="E4085" s="23" t="str">
        <f>IF(D4085="","",VLOOKUP(D4085,MASTERLIST!$A:$E,3,FALSE))</f>
        <v/>
      </c>
      <c r="F4085" s="23" t="str">
        <f>IF(D4085="","",VLOOKUP(D4085,MASTERLIST!$A:$E,4,FALSE))</f>
        <v/>
      </c>
      <c r="G4085" s="23" t="str">
        <f>IF(D4085="","",VLOOKUP(D4085,MASTERLIST!$A:$E,5,FALSE))</f>
        <v/>
      </c>
      <c r="H4085" s="23" t="str">
        <f>IF(D4085="","",VLOOKUP(D4085,MASTERLIST!$A:$E,2,FALSE))</f>
        <v/>
      </c>
      <c r="I4085" s="42"/>
      <c r="J4085" s="42"/>
      <c r="K4085" s="42"/>
      <c r="L4085" s="41" t="str">
        <f t="shared" si="602"/>
        <v/>
      </c>
      <c r="M4085" s="41" t="str">
        <f t="shared" si="603"/>
        <v/>
      </c>
      <c r="N4085" s="22" t="str">
        <f t="shared" si="600"/>
        <v xml:space="preserve"> </v>
      </c>
      <c r="O4085" s="22" t="str">
        <f t="shared" si="601"/>
        <v/>
      </c>
      <c r="Q4085" s="22" t="str">
        <f t="shared" si="599"/>
        <v>D2</v>
      </c>
    </row>
    <row r="4086" spans="1:17" x14ac:dyDescent="0.25">
      <c r="A4086" s="125" t="str">
        <f t="shared" si="604"/>
        <v/>
      </c>
      <c r="B4086" s="123" t="str">
        <f t="shared" si="605"/>
        <v/>
      </c>
      <c r="C4086" s="125" t="str">
        <f t="shared" si="606"/>
        <v/>
      </c>
      <c r="D4086" s="42"/>
      <c r="E4086" s="23" t="str">
        <f>IF(D4086="","",VLOOKUP(D4086,MASTERLIST!$A:$E,3,FALSE))</f>
        <v/>
      </c>
      <c r="F4086" s="23" t="str">
        <f>IF(D4086="","",VLOOKUP(D4086,MASTERLIST!$A:$E,4,FALSE))</f>
        <v/>
      </c>
      <c r="G4086" s="23" t="str">
        <f>IF(D4086="","",VLOOKUP(D4086,MASTERLIST!$A:$E,5,FALSE))</f>
        <v/>
      </c>
      <c r="H4086" s="23" t="str">
        <f>IF(D4086="","",VLOOKUP(D4086,MASTERLIST!$A:$E,2,FALSE))</f>
        <v/>
      </c>
      <c r="I4086" s="42"/>
      <c r="J4086" s="42"/>
      <c r="K4086" s="42"/>
      <c r="L4086" s="41" t="str">
        <f t="shared" si="602"/>
        <v/>
      </c>
      <c r="M4086" s="41" t="str">
        <f t="shared" si="603"/>
        <v/>
      </c>
      <c r="N4086" s="22" t="str">
        <f t="shared" si="600"/>
        <v xml:space="preserve"> </v>
      </c>
      <c r="O4086" s="22" t="str">
        <f t="shared" si="601"/>
        <v/>
      </c>
      <c r="Q4086" s="22" t="str">
        <f t="shared" si="599"/>
        <v>D2</v>
      </c>
    </row>
    <row r="4087" spans="1:17" x14ac:dyDescent="0.25">
      <c r="A4087" s="125" t="str">
        <f t="shared" si="604"/>
        <v/>
      </c>
      <c r="B4087" s="123" t="str">
        <f t="shared" si="605"/>
        <v/>
      </c>
      <c r="C4087" s="125" t="str">
        <f t="shared" si="606"/>
        <v/>
      </c>
      <c r="D4087" s="42"/>
      <c r="E4087" s="23" t="str">
        <f>IF(D4087="","",VLOOKUP(D4087,MASTERLIST!$A:$E,3,FALSE))</f>
        <v/>
      </c>
      <c r="F4087" s="23" t="str">
        <f>IF(D4087="","",VLOOKUP(D4087,MASTERLIST!$A:$E,4,FALSE))</f>
        <v/>
      </c>
      <c r="G4087" s="23" t="str">
        <f>IF(D4087="","",VLOOKUP(D4087,MASTERLIST!$A:$E,5,FALSE))</f>
        <v/>
      </c>
      <c r="H4087" s="23" t="str">
        <f>IF(D4087="","",VLOOKUP(D4087,MASTERLIST!$A:$E,2,FALSE))</f>
        <v/>
      </c>
      <c r="I4087" s="42"/>
      <c r="J4087" s="42"/>
      <c r="K4087" s="42"/>
      <c r="L4087" s="41" t="str">
        <f t="shared" si="602"/>
        <v/>
      </c>
      <c r="M4087" s="41" t="str">
        <f t="shared" si="603"/>
        <v/>
      </c>
      <c r="N4087" s="22" t="str">
        <f t="shared" si="600"/>
        <v xml:space="preserve"> </v>
      </c>
      <c r="O4087" s="22" t="str">
        <f t="shared" si="601"/>
        <v/>
      </c>
      <c r="Q4087" s="22" t="str">
        <f t="shared" si="599"/>
        <v>D2</v>
      </c>
    </row>
    <row r="4088" spans="1:17" x14ac:dyDescent="0.25">
      <c r="A4088" s="125" t="str">
        <f t="shared" si="604"/>
        <v/>
      </c>
      <c r="B4088" s="123" t="str">
        <f t="shared" si="605"/>
        <v/>
      </c>
      <c r="C4088" s="125" t="str">
        <f t="shared" si="606"/>
        <v/>
      </c>
      <c r="D4088" s="42"/>
      <c r="E4088" s="23" t="str">
        <f>IF(D4088="","",VLOOKUP(D4088,MASTERLIST!$A:$E,3,FALSE))</f>
        <v/>
      </c>
      <c r="F4088" s="23" t="str">
        <f>IF(D4088="","",VLOOKUP(D4088,MASTERLIST!$A:$E,4,FALSE))</f>
        <v/>
      </c>
      <c r="G4088" s="23" t="str">
        <f>IF(D4088="","",VLOOKUP(D4088,MASTERLIST!$A:$E,5,FALSE))</f>
        <v/>
      </c>
      <c r="H4088" s="23" t="str">
        <f>IF(D4088="","",VLOOKUP(D4088,MASTERLIST!$A:$E,2,FALSE))</f>
        <v/>
      </c>
      <c r="I4088" s="42"/>
      <c r="J4088" s="42"/>
      <c r="K4088" s="42"/>
      <c r="L4088" s="41" t="str">
        <f t="shared" si="602"/>
        <v/>
      </c>
      <c r="M4088" s="41" t="str">
        <f t="shared" si="603"/>
        <v/>
      </c>
      <c r="N4088" s="22" t="str">
        <f t="shared" si="600"/>
        <v xml:space="preserve"> </v>
      </c>
      <c r="O4088" s="22" t="str">
        <f t="shared" si="601"/>
        <v/>
      </c>
      <c r="Q4088" s="22" t="str">
        <f t="shared" si="599"/>
        <v>D2</v>
      </c>
    </row>
    <row r="4089" spans="1:17" x14ac:dyDescent="0.25">
      <c r="A4089" s="125" t="str">
        <f t="shared" si="604"/>
        <v/>
      </c>
      <c r="B4089" s="123" t="str">
        <f t="shared" si="605"/>
        <v/>
      </c>
      <c r="C4089" s="125" t="str">
        <f t="shared" si="606"/>
        <v/>
      </c>
      <c r="D4089" s="42"/>
      <c r="E4089" s="23" t="str">
        <f>IF(D4089="","",VLOOKUP(D4089,MASTERLIST!$A:$E,3,FALSE))</f>
        <v/>
      </c>
      <c r="F4089" s="23" t="str">
        <f>IF(D4089="","",VLOOKUP(D4089,MASTERLIST!$A:$E,4,FALSE))</f>
        <v/>
      </c>
      <c r="G4089" s="23" t="str">
        <f>IF(D4089="","",VLOOKUP(D4089,MASTERLIST!$A:$E,5,FALSE))</f>
        <v/>
      </c>
      <c r="H4089" s="23" t="str">
        <f>IF(D4089="","",VLOOKUP(D4089,MASTERLIST!$A:$E,2,FALSE))</f>
        <v/>
      </c>
      <c r="I4089" s="42"/>
      <c r="J4089" s="42"/>
      <c r="K4089" s="42"/>
      <c r="L4089" s="41" t="str">
        <f t="shared" si="602"/>
        <v/>
      </c>
      <c r="M4089" s="41" t="str">
        <f t="shared" si="603"/>
        <v/>
      </c>
      <c r="N4089" s="22" t="str">
        <f t="shared" si="600"/>
        <v xml:space="preserve"> </v>
      </c>
      <c r="O4089" s="22" t="str">
        <f t="shared" si="601"/>
        <v/>
      </c>
      <c r="Q4089" s="22" t="str">
        <f t="shared" si="599"/>
        <v>D2</v>
      </c>
    </row>
    <row r="4090" spans="1:17" x14ac:dyDescent="0.25">
      <c r="A4090" s="125" t="str">
        <f t="shared" si="604"/>
        <v/>
      </c>
      <c r="B4090" s="123" t="str">
        <f t="shared" si="605"/>
        <v/>
      </c>
      <c r="C4090" s="125" t="str">
        <f t="shared" si="606"/>
        <v/>
      </c>
      <c r="D4090" s="42"/>
      <c r="E4090" s="23" t="str">
        <f>IF(D4090="","",VLOOKUP(D4090,MASTERLIST!$A:$E,3,FALSE))</f>
        <v/>
      </c>
      <c r="F4090" s="23" t="str">
        <f>IF(D4090="","",VLOOKUP(D4090,MASTERLIST!$A:$E,4,FALSE))</f>
        <v/>
      </c>
      <c r="G4090" s="23" t="str">
        <f>IF(D4090="","",VLOOKUP(D4090,MASTERLIST!$A:$E,5,FALSE))</f>
        <v/>
      </c>
      <c r="H4090" s="23" t="str">
        <f>IF(D4090="","",VLOOKUP(D4090,MASTERLIST!$A:$E,2,FALSE))</f>
        <v/>
      </c>
      <c r="I4090" s="42"/>
      <c r="J4090" s="42"/>
      <c r="K4090" s="42"/>
      <c r="L4090" s="41" t="str">
        <f t="shared" si="602"/>
        <v/>
      </c>
      <c r="M4090" s="41" t="str">
        <f t="shared" si="603"/>
        <v/>
      </c>
      <c r="N4090" s="22" t="str">
        <f t="shared" si="600"/>
        <v xml:space="preserve"> </v>
      </c>
      <c r="O4090" s="22" t="str">
        <f t="shared" si="601"/>
        <v/>
      </c>
      <c r="Q4090" s="22" t="str">
        <f t="shared" si="599"/>
        <v>D2</v>
      </c>
    </row>
    <row r="4091" spans="1:17" x14ac:dyDescent="0.25">
      <c r="A4091" s="125" t="str">
        <f t="shared" si="604"/>
        <v/>
      </c>
      <c r="B4091" s="123" t="str">
        <f t="shared" si="605"/>
        <v/>
      </c>
      <c r="C4091" s="125" t="str">
        <f t="shared" si="606"/>
        <v/>
      </c>
      <c r="D4091" s="42"/>
      <c r="E4091" s="23" t="str">
        <f>IF(D4091="","",VLOOKUP(D4091,MASTERLIST!$A:$E,3,FALSE))</f>
        <v/>
      </c>
      <c r="F4091" s="23" t="str">
        <f>IF(D4091="","",VLOOKUP(D4091,MASTERLIST!$A:$E,4,FALSE))</f>
        <v/>
      </c>
      <c r="G4091" s="23" t="str">
        <f>IF(D4091="","",VLOOKUP(D4091,MASTERLIST!$A:$E,5,FALSE))</f>
        <v/>
      </c>
      <c r="H4091" s="23" t="str">
        <f>IF(D4091="","",VLOOKUP(D4091,MASTERLIST!$A:$E,2,FALSE))</f>
        <v/>
      </c>
      <c r="I4091" s="42"/>
      <c r="J4091" s="42"/>
      <c r="K4091" s="42"/>
      <c r="L4091" s="41" t="str">
        <f t="shared" si="602"/>
        <v/>
      </c>
      <c r="M4091" s="41" t="str">
        <f t="shared" si="603"/>
        <v/>
      </c>
      <c r="N4091" s="22" t="str">
        <f t="shared" si="600"/>
        <v xml:space="preserve"> </v>
      </c>
      <c r="O4091" s="22" t="str">
        <f t="shared" si="601"/>
        <v/>
      </c>
      <c r="Q4091" s="22" t="str">
        <f t="shared" si="599"/>
        <v>D2</v>
      </c>
    </row>
    <row r="4092" spans="1:17" x14ac:dyDescent="0.25">
      <c r="A4092" s="125" t="str">
        <f t="shared" si="604"/>
        <v/>
      </c>
      <c r="B4092" s="123" t="str">
        <f t="shared" si="605"/>
        <v/>
      </c>
      <c r="C4092" s="125" t="str">
        <f t="shared" si="606"/>
        <v/>
      </c>
      <c r="D4092" s="42"/>
      <c r="E4092" s="23" t="str">
        <f>IF(D4092="","",VLOOKUP(D4092,MASTERLIST!$A:$E,3,FALSE))</f>
        <v/>
      </c>
      <c r="F4092" s="23" t="str">
        <f>IF(D4092="","",VLOOKUP(D4092,MASTERLIST!$A:$E,4,FALSE))</f>
        <v/>
      </c>
      <c r="G4092" s="23" t="str">
        <f>IF(D4092="","",VLOOKUP(D4092,MASTERLIST!$A:$E,5,FALSE))</f>
        <v/>
      </c>
      <c r="H4092" s="23" t="str">
        <f>IF(D4092="","",VLOOKUP(D4092,MASTERLIST!$A:$E,2,FALSE))</f>
        <v/>
      </c>
      <c r="I4092" s="42"/>
      <c r="J4092" s="42"/>
      <c r="K4092" s="42"/>
      <c r="L4092" s="41" t="str">
        <f t="shared" si="602"/>
        <v/>
      </c>
      <c r="M4092" s="41" t="str">
        <f t="shared" si="603"/>
        <v/>
      </c>
      <c r="N4092" s="22" t="str">
        <f t="shared" si="600"/>
        <v xml:space="preserve"> </v>
      </c>
      <c r="O4092" s="22" t="str">
        <f t="shared" si="601"/>
        <v/>
      </c>
      <c r="Q4092" s="22" t="str">
        <f t="shared" si="599"/>
        <v>D2</v>
      </c>
    </row>
    <row r="4093" spans="1:17" x14ac:dyDescent="0.25">
      <c r="A4093" s="125" t="str">
        <f t="shared" si="604"/>
        <v/>
      </c>
      <c r="B4093" s="123" t="str">
        <f t="shared" si="605"/>
        <v/>
      </c>
      <c r="C4093" s="125" t="str">
        <f t="shared" si="606"/>
        <v/>
      </c>
      <c r="D4093" s="42"/>
      <c r="E4093" s="23" t="str">
        <f>IF(D4093="","",VLOOKUP(D4093,MASTERLIST!$A:$E,3,FALSE))</f>
        <v/>
      </c>
      <c r="F4093" s="23" t="str">
        <f>IF(D4093="","",VLOOKUP(D4093,MASTERLIST!$A:$E,4,FALSE))</f>
        <v/>
      </c>
      <c r="G4093" s="23" t="str">
        <f>IF(D4093="","",VLOOKUP(D4093,MASTERLIST!$A:$E,5,FALSE))</f>
        <v/>
      </c>
      <c r="H4093" s="23" t="str">
        <f>IF(D4093="","",VLOOKUP(D4093,MASTERLIST!$A:$E,2,FALSE))</f>
        <v/>
      </c>
      <c r="I4093" s="42"/>
      <c r="J4093" s="42"/>
      <c r="K4093" s="42"/>
      <c r="L4093" s="41" t="str">
        <f t="shared" si="602"/>
        <v/>
      </c>
      <c r="M4093" s="41" t="str">
        <f t="shared" si="603"/>
        <v/>
      </c>
      <c r="N4093" s="22" t="str">
        <f t="shared" si="600"/>
        <v xml:space="preserve"> </v>
      </c>
      <c r="O4093" s="22" t="str">
        <f t="shared" si="601"/>
        <v/>
      </c>
      <c r="Q4093" s="22" t="str">
        <f t="shared" si="599"/>
        <v>D2</v>
      </c>
    </row>
    <row r="4094" spans="1:17" x14ac:dyDescent="0.25">
      <c r="A4094" s="125" t="str">
        <f t="shared" si="604"/>
        <v/>
      </c>
      <c r="B4094" s="123" t="str">
        <f t="shared" si="605"/>
        <v/>
      </c>
      <c r="C4094" s="125" t="str">
        <f t="shared" si="606"/>
        <v/>
      </c>
      <c r="D4094" s="42"/>
      <c r="E4094" s="23" t="str">
        <f>IF(D4094="","",VLOOKUP(D4094,MASTERLIST!$A:$E,3,FALSE))</f>
        <v/>
      </c>
      <c r="F4094" s="23" t="str">
        <f>IF(D4094="","",VLOOKUP(D4094,MASTERLIST!$A:$E,4,FALSE))</f>
        <v/>
      </c>
      <c r="G4094" s="23" t="str">
        <f>IF(D4094="","",VLOOKUP(D4094,MASTERLIST!$A:$E,5,FALSE))</f>
        <v/>
      </c>
      <c r="H4094" s="23" t="str">
        <f>IF(D4094="","",VLOOKUP(D4094,MASTERLIST!$A:$E,2,FALSE))</f>
        <v/>
      </c>
      <c r="I4094" s="42"/>
      <c r="J4094" s="42"/>
      <c r="K4094" s="42"/>
      <c r="L4094" s="41" t="str">
        <f t="shared" si="602"/>
        <v/>
      </c>
      <c r="M4094" s="41" t="str">
        <f t="shared" si="603"/>
        <v/>
      </c>
      <c r="N4094" s="22" t="str">
        <f t="shared" si="600"/>
        <v xml:space="preserve"> </v>
      </c>
      <c r="O4094" s="22" t="str">
        <f t="shared" si="601"/>
        <v/>
      </c>
      <c r="Q4094" s="22" t="str">
        <f t="shared" si="599"/>
        <v>D2</v>
      </c>
    </row>
    <row r="4095" spans="1:17" x14ac:dyDescent="0.25">
      <c r="A4095" s="125" t="str">
        <f t="shared" si="604"/>
        <v/>
      </c>
      <c r="B4095" s="123" t="str">
        <f t="shared" si="605"/>
        <v/>
      </c>
      <c r="C4095" s="125" t="str">
        <f t="shared" si="606"/>
        <v/>
      </c>
      <c r="D4095" s="42"/>
      <c r="E4095" s="23" t="str">
        <f>IF(D4095="","",VLOOKUP(D4095,MASTERLIST!$A:$E,3,FALSE))</f>
        <v/>
      </c>
      <c r="F4095" s="23" t="str">
        <f>IF(D4095="","",VLOOKUP(D4095,MASTERLIST!$A:$E,4,FALSE))</f>
        <v/>
      </c>
      <c r="G4095" s="23" t="str">
        <f>IF(D4095="","",VLOOKUP(D4095,MASTERLIST!$A:$E,5,FALSE))</f>
        <v/>
      </c>
      <c r="H4095" s="23" t="str">
        <f>IF(D4095="","",VLOOKUP(D4095,MASTERLIST!$A:$E,2,FALSE))</f>
        <v/>
      </c>
      <c r="I4095" s="42"/>
      <c r="J4095" s="42"/>
      <c r="K4095" s="42"/>
      <c r="L4095" s="41" t="str">
        <f t="shared" si="602"/>
        <v/>
      </c>
      <c r="M4095" s="41" t="str">
        <f t="shared" si="603"/>
        <v/>
      </c>
      <c r="N4095" s="22" t="str">
        <f t="shared" si="600"/>
        <v xml:space="preserve"> </v>
      </c>
      <c r="O4095" s="22" t="str">
        <f t="shared" si="601"/>
        <v/>
      </c>
      <c r="Q4095" s="22" t="str">
        <f t="shared" si="599"/>
        <v>D2</v>
      </c>
    </row>
    <row r="4096" spans="1:17" x14ac:dyDescent="0.25">
      <c r="A4096" s="125" t="str">
        <f t="shared" si="604"/>
        <v/>
      </c>
      <c r="B4096" s="123" t="str">
        <f t="shared" si="605"/>
        <v/>
      </c>
      <c r="C4096" s="125" t="str">
        <f t="shared" si="606"/>
        <v/>
      </c>
      <c r="D4096" s="42"/>
      <c r="E4096" s="23" t="str">
        <f>IF(D4096="","",VLOOKUP(D4096,MASTERLIST!$A:$E,3,FALSE))</f>
        <v/>
      </c>
      <c r="F4096" s="23" t="str">
        <f>IF(D4096="","",VLOOKUP(D4096,MASTERLIST!$A:$E,4,FALSE))</f>
        <v/>
      </c>
      <c r="G4096" s="23" t="str">
        <f>IF(D4096="","",VLOOKUP(D4096,MASTERLIST!$A:$E,5,FALSE))</f>
        <v/>
      </c>
      <c r="H4096" s="23" t="str">
        <f>IF(D4096="","",VLOOKUP(D4096,MASTERLIST!$A:$E,2,FALSE))</f>
        <v/>
      </c>
      <c r="I4096" s="42"/>
      <c r="J4096" s="42"/>
      <c r="K4096" s="42"/>
      <c r="L4096" s="41" t="str">
        <f t="shared" si="602"/>
        <v/>
      </c>
      <c r="M4096" s="41" t="str">
        <f t="shared" si="603"/>
        <v/>
      </c>
      <c r="N4096" s="22" t="str">
        <f t="shared" si="600"/>
        <v xml:space="preserve"> </v>
      </c>
      <c r="O4096" s="22" t="str">
        <f t="shared" si="601"/>
        <v/>
      </c>
      <c r="Q4096" s="22" t="str">
        <f t="shared" si="599"/>
        <v>D2</v>
      </c>
    </row>
    <row r="4097" spans="1:17" x14ac:dyDescent="0.25">
      <c r="A4097" s="125" t="str">
        <f t="shared" si="604"/>
        <v/>
      </c>
      <c r="B4097" s="123" t="str">
        <f t="shared" si="605"/>
        <v/>
      </c>
      <c r="C4097" s="125" t="str">
        <f t="shared" si="606"/>
        <v/>
      </c>
      <c r="D4097" s="42"/>
      <c r="E4097" s="23" t="str">
        <f>IF(D4097="","",VLOOKUP(D4097,MASTERLIST!$A:$E,3,FALSE))</f>
        <v/>
      </c>
      <c r="F4097" s="23" t="str">
        <f>IF(D4097="","",VLOOKUP(D4097,MASTERLIST!$A:$E,4,FALSE))</f>
        <v/>
      </c>
      <c r="G4097" s="23" t="str">
        <f>IF(D4097="","",VLOOKUP(D4097,MASTERLIST!$A:$E,5,FALSE))</f>
        <v/>
      </c>
      <c r="H4097" s="23" t="str">
        <f>IF(D4097="","",VLOOKUP(D4097,MASTERLIST!$A:$E,2,FALSE))</f>
        <v/>
      </c>
      <c r="I4097" s="42"/>
      <c r="J4097" s="42"/>
      <c r="K4097" s="42"/>
      <c r="L4097" s="41" t="str">
        <f t="shared" si="602"/>
        <v/>
      </c>
      <c r="M4097" s="41" t="str">
        <f t="shared" si="603"/>
        <v/>
      </c>
      <c r="N4097" s="22" t="str">
        <f t="shared" si="600"/>
        <v xml:space="preserve"> </v>
      </c>
      <c r="O4097" s="22" t="str">
        <f t="shared" si="601"/>
        <v/>
      </c>
      <c r="Q4097" s="22" t="str">
        <f t="shared" si="599"/>
        <v>D2</v>
      </c>
    </row>
    <row r="4098" spans="1:17" x14ac:dyDescent="0.25">
      <c r="A4098" s="125" t="str">
        <f t="shared" si="604"/>
        <v/>
      </c>
      <c r="B4098" s="123" t="str">
        <f t="shared" si="605"/>
        <v/>
      </c>
      <c r="C4098" s="125" t="str">
        <f t="shared" si="606"/>
        <v/>
      </c>
      <c r="D4098" s="42"/>
      <c r="E4098" s="23" t="str">
        <f>IF(D4098="","",VLOOKUP(D4098,MASTERLIST!$A:$E,3,FALSE))</f>
        <v/>
      </c>
      <c r="F4098" s="23" t="str">
        <f>IF(D4098="","",VLOOKUP(D4098,MASTERLIST!$A:$E,4,FALSE))</f>
        <v/>
      </c>
      <c r="G4098" s="23" t="str">
        <f>IF(D4098="","",VLOOKUP(D4098,MASTERLIST!$A:$E,5,FALSE))</f>
        <v/>
      </c>
      <c r="H4098" s="23" t="str">
        <f>IF(D4098="","",VLOOKUP(D4098,MASTERLIST!$A:$E,2,FALSE))</f>
        <v/>
      </c>
      <c r="I4098" s="42"/>
      <c r="J4098" s="42"/>
      <c r="K4098" s="42"/>
      <c r="L4098" s="41" t="str">
        <f t="shared" si="602"/>
        <v/>
      </c>
      <c r="M4098" s="41" t="str">
        <f t="shared" si="603"/>
        <v/>
      </c>
      <c r="N4098" s="22" t="str">
        <f t="shared" si="600"/>
        <v xml:space="preserve"> </v>
      </c>
      <c r="O4098" s="22" t="str">
        <f t="shared" si="601"/>
        <v/>
      </c>
      <c r="Q4098" s="22" t="str">
        <f t="shared" si="599"/>
        <v>D2</v>
      </c>
    </row>
    <row r="4099" spans="1:17" x14ac:dyDescent="0.25">
      <c r="A4099" s="125" t="str">
        <f t="shared" si="604"/>
        <v/>
      </c>
      <c r="B4099" s="123" t="str">
        <f t="shared" si="605"/>
        <v/>
      </c>
      <c r="C4099" s="125" t="str">
        <f t="shared" si="606"/>
        <v/>
      </c>
      <c r="D4099" s="42"/>
      <c r="E4099" s="23" t="str">
        <f>IF(D4099="","",VLOOKUP(D4099,MASTERLIST!$A:$E,3,FALSE))</f>
        <v/>
      </c>
      <c r="F4099" s="23" t="str">
        <f>IF(D4099="","",VLOOKUP(D4099,MASTERLIST!$A:$E,4,FALSE))</f>
        <v/>
      </c>
      <c r="G4099" s="23" t="str">
        <f>IF(D4099="","",VLOOKUP(D4099,MASTERLIST!$A:$E,5,FALSE))</f>
        <v/>
      </c>
      <c r="H4099" s="23" t="str">
        <f>IF(D4099="","",VLOOKUP(D4099,MASTERLIST!$A:$E,2,FALSE))</f>
        <v/>
      </c>
      <c r="I4099" s="42"/>
      <c r="J4099" s="42"/>
      <c r="K4099" s="42"/>
      <c r="L4099" s="41" t="str">
        <f t="shared" si="602"/>
        <v/>
      </c>
      <c r="M4099" s="41" t="str">
        <f t="shared" si="603"/>
        <v/>
      </c>
      <c r="N4099" s="22" t="str">
        <f t="shared" si="600"/>
        <v xml:space="preserve"> </v>
      </c>
      <c r="O4099" s="22" t="str">
        <f t="shared" si="601"/>
        <v/>
      </c>
      <c r="Q4099" s="22" t="str">
        <f t="shared" ref="Q4099:Q4162" si="607">IF(A4099="","D2",RIGHT(A4099,2))</f>
        <v>D2</v>
      </c>
    </row>
    <row r="4100" spans="1:17" x14ac:dyDescent="0.25">
      <c r="A4100" s="125" t="str">
        <f t="shared" si="604"/>
        <v/>
      </c>
      <c r="B4100" s="123" t="str">
        <f t="shared" si="605"/>
        <v/>
      </c>
      <c r="C4100" s="125" t="str">
        <f t="shared" si="606"/>
        <v/>
      </c>
      <c r="D4100" s="42"/>
      <c r="E4100" s="23" t="str">
        <f>IF(D4100="","",VLOOKUP(D4100,MASTERLIST!$A:$E,3,FALSE))</f>
        <v/>
      </c>
      <c r="F4100" s="23" t="str">
        <f>IF(D4100="","",VLOOKUP(D4100,MASTERLIST!$A:$E,4,FALSE))</f>
        <v/>
      </c>
      <c r="G4100" s="23" t="str">
        <f>IF(D4100="","",VLOOKUP(D4100,MASTERLIST!$A:$E,5,FALSE))</f>
        <v/>
      </c>
      <c r="H4100" s="23" t="str">
        <f>IF(D4100="","",VLOOKUP(D4100,MASTERLIST!$A:$E,2,FALSE))</f>
        <v/>
      </c>
      <c r="I4100" s="42"/>
      <c r="J4100" s="42"/>
      <c r="K4100" s="42"/>
      <c r="L4100" s="41" t="str">
        <f t="shared" si="602"/>
        <v/>
      </c>
      <c r="M4100" s="41" t="str">
        <f t="shared" si="603"/>
        <v/>
      </c>
      <c r="N4100" s="22" t="str">
        <f t="shared" si="600"/>
        <v xml:space="preserve"> </v>
      </c>
      <c r="O4100" s="22" t="str">
        <f t="shared" si="601"/>
        <v/>
      </c>
      <c r="Q4100" s="22" t="str">
        <f t="shared" si="607"/>
        <v>D2</v>
      </c>
    </row>
    <row r="4101" spans="1:17" x14ac:dyDescent="0.25">
      <c r="A4101" s="125" t="str">
        <f t="shared" si="604"/>
        <v/>
      </c>
      <c r="B4101" s="123" t="str">
        <f t="shared" si="605"/>
        <v/>
      </c>
      <c r="C4101" s="125" t="str">
        <f t="shared" si="606"/>
        <v/>
      </c>
      <c r="D4101" s="42"/>
      <c r="E4101" s="23" t="str">
        <f>IF(D4101="","",VLOOKUP(D4101,MASTERLIST!$A:$E,3,FALSE))</f>
        <v/>
      </c>
      <c r="F4101" s="23" t="str">
        <f>IF(D4101="","",VLOOKUP(D4101,MASTERLIST!$A:$E,4,FALSE))</f>
        <v/>
      </c>
      <c r="G4101" s="23" t="str">
        <f>IF(D4101="","",VLOOKUP(D4101,MASTERLIST!$A:$E,5,FALSE))</f>
        <v/>
      </c>
      <c r="H4101" s="23" t="str">
        <f>IF(D4101="","",VLOOKUP(D4101,MASTERLIST!$A:$E,2,FALSE))</f>
        <v/>
      </c>
      <c r="I4101" s="42"/>
      <c r="J4101" s="42"/>
      <c r="K4101" s="42"/>
      <c r="L4101" s="41" t="str">
        <f t="shared" si="602"/>
        <v/>
      </c>
      <c r="M4101" s="41" t="str">
        <f t="shared" si="603"/>
        <v/>
      </c>
      <c r="N4101" s="22" t="str">
        <f t="shared" si="600"/>
        <v xml:space="preserve"> </v>
      </c>
      <c r="O4101" s="22" t="str">
        <f t="shared" si="601"/>
        <v/>
      </c>
      <c r="Q4101" s="22" t="str">
        <f t="shared" si="607"/>
        <v>D2</v>
      </c>
    </row>
    <row r="4102" spans="1:17" x14ac:dyDescent="0.25">
      <c r="A4102" s="125" t="str">
        <f t="shared" si="604"/>
        <v/>
      </c>
      <c r="B4102" s="123" t="str">
        <f t="shared" si="605"/>
        <v/>
      </c>
      <c r="C4102" s="125" t="str">
        <f t="shared" si="606"/>
        <v/>
      </c>
      <c r="D4102" s="42"/>
      <c r="E4102" s="23" t="str">
        <f>IF(D4102="","",VLOOKUP(D4102,MASTERLIST!$A:$E,3,FALSE))</f>
        <v/>
      </c>
      <c r="F4102" s="23" t="str">
        <f>IF(D4102="","",VLOOKUP(D4102,MASTERLIST!$A:$E,4,FALSE))</f>
        <v/>
      </c>
      <c r="G4102" s="23" t="str">
        <f>IF(D4102="","",VLOOKUP(D4102,MASTERLIST!$A:$E,5,FALSE))</f>
        <v/>
      </c>
      <c r="H4102" s="23" t="str">
        <f>IF(D4102="","",VLOOKUP(D4102,MASTERLIST!$A:$E,2,FALSE))</f>
        <v/>
      </c>
      <c r="I4102" s="42"/>
      <c r="J4102" s="42"/>
      <c r="K4102" s="42"/>
      <c r="L4102" s="41" t="str">
        <f t="shared" si="602"/>
        <v/>
      </c>
      <c r="M4102" s="41" t="str">
        <f t="shared" si="603"/>
        <v/>
      </c>
      <c r="N4102" s="22" t="str">
        <f t="shared" si="600"/>
        <v xml:space="preserve"> </v>
      </c>
      <c r="O4102" s="22" t="str">
        <f t="shared" si="601"/>
        <v/>
      </c>
      <c r="Q4102" s="22" t="str">
        <f t="shared" si="607"/>
        <v>D2</v>
      </c>
    </row>
    <row r="4103" spans="1:17" x14ac:dyDescent="0.25">
      <c r="A4103" s="125" t="str">
        <f t="shared" si="604"/>
        <v/>
      </c>
      <c r="B4103" s="123" t="str">
        <f t="shared" si="605"/>
        <v/>
      </c>
      <c r="C4103" s="125" t="str">
        <f t="shared" si="606"/>
        <v/>
      </c>
      <c r="D4103" s="42"/>
      <c r="E4103" s="23" t="str">
        <f>IF(D4103="","",VLOOKUP(D4103,MASTERLIST!$A:$E,3,FALSE))</f>
        <v/>
      </c>
      <c r="F4103" s="23" t="str">
        <f>IF(D4103="","",VLOOKUP(D4103,MASTERLIST!$A:$E,4,FALSE))</f>
        <v/>
      </c>
      <c r="G4103" s="23" t="str">
        <f>IF(D4103="","",VLOOKUP(D4103,MASTERLIST!$A:$E,5,FALSE))</f>
        <v/>
      </c>
      <c r="H4103" s="23" t="str">
        <f>IF(D4103="","",VLOOKUP(D4103,MASTERLIST!$A:$E,2,FALSE))</f>
        <v/>
      </c>
      <c r="I4103" s="42"/>
      <c r="J4103" s="42"/>
      <c r="K4103" s="42"/>
      <c r="L4103" s="41" t="str">
        <f t="shared" si="602"/>
        <v/>
      </c>
      <c r="M4103" s="41" t="str">
        <f t="shared" si="603"/>
        <v/>
      </c>
      <c r="N4103" s="22" t="str">
        <f t="shared" si="600"/>
        <v xml:space="preserve"> </v>
      </c>
      <c r="O4103" s="22" t="str">
        <f t="shared" si="601"/>
        <v/>
      </c>
      <c r="Q4103" s="22" t="str">
        <f t="shared" si="607"/>
        <v>D2</v>
      </c>
    </row>
    <row r="4104" spans="1:17" x14ac:dyDescent="0.25">
      <c r="A4104" s="125" t="str">
        <f t="shared" si="604"/>
        <v/>
      </c>
      <c r="B4104" s="123" t="str">
        <f t="shared" si="605"/>
        <v/>
      </c>
      <c r="C4104" s="125" t="str">
        <f t="shared" si="606"/>
        <v/>
      </c>
      <c r="D4104" s="42"/>
      <c r="E4104" s="23" t="str">
        <f>IF(D4104="","",VLOOKUP(D4104,MASTERLIST!$A:$E,3,FALSE))</f>
        <v/>
      </c>
      <c r="F4104" s="23" t="str">
        <f>IF(D4104="","",VLOOKUP(D4104,MASTERLIST!$A:$E,4,FALSE))</f>
        <v/>
      </c>
      <c r="G4104" s="23" t="str">
        <f>IF(D4104="","",VLOOKUP(D4104,MASTERLIST!$A:$E,5,FALSE))</f>
        <v/>
      </c>
      <c r="H4104" s="23" t="str">
        <f>IF(D4104="","",VLOOKUP(D4104,MASTERLIST!$A:$E,2,FALSE))</f>
        <v/>
      </c>
      <c r="I4104" s="42"/>
      <c r="J4104" s="42"/>
      <c r="K4104" s="42"/>
      <c r="L4104" s="41" t="str">
        <f t="shared" si="602"/>
        <v/>
      </c>
      <c r="M4104" s="41" t="str">
        <f t="shared" si="603"/>
        <v/>
      </c>
      <c r="N4104" s="22" t="str">
        <f t="shared" si="600"/>
        <v xml:space="preserve"> </v>
      </c>
      <c r="O4104" s="22" t="str">
        <f t="shared" si="601"/>
        <v/>
      </c>
      <c r="Q4104" s="22" t="str">
        <f t="shared" si="607"/>
        <v>D2</v>
      </c>
    </row>
    <row r="4105" spans="1:17" x14ac:dyDescent="0.25">
      <c r="A4105" s="125" t="str">
        <f t="shared" si="604"/>
        <v/>
      </c>
      <c r="B4105" s="123" t="str">
        <f t="shared" si="605"/>
        <v/>
      </c>
      <c r="C4105" s="125" t="str">
        <f t="shared" si="606"/>
        <v/>
      </c>
      <c r="D4105" s="42"/>
      <c r="E4105" s="23" t="str">
        <f>IF(D4105="","",VLOOKUP(D4105,MASTERLIST!$A:$E,3,FALSE))</f>
        <v/>
      </c>
      <c r="F4105" s="23" t="str">
        <f>IF(D4105="","",VLOOKUP(D4105,MASTERLIST!$A:$E,4,FALSE))</f>
        <v/>
      </c>
      <c r="G4105" s="23" t="str">
        <f>IF(D4105="","",VLOOKUP(D4105,MASTERLIST!$A:$E,5,FALSE))</f>
        <v/>
      </c>
      <c r="H4105" s="23" t="str">
        <f>IF(D4105="","",VLOOKUP(D4105,MASTERLIST!$A:$E,2,FALSE))</f>
        <v/>
      </c>
      <c r="I4105" s="42"/>
      <c r="J4105" s="42"/>
      <c r="K4105" s="42"/>
      <c r="L4105" s="41" t="str">
        <f t="shared" si="602"/>
        <v/>
      </c>
      <c r="M4105" s="41" t="str">
        <f t="shared" si="603"/>
        <v/>
      </c>
      <c r="N4105" s="22" t="str">
        <f t="shared" si="600"/>
        <v xml:space="preserve"> </v>
      </c>
      <c r="O4105" s="22" t="str">
        <f t="shared" si="601"/>
        <v/>
      </c>
      <c r="Q4105" s="22" t="str">
        <f t="shared" si="607"/>
        <v>D2</v>
      </c>
    </row>
    <row r="4106" spans="1:17" x14ac:dyDescent="0.25">
      <c r="A4106" s="125" t="str">
        <f t="shared" si="604"/>
        <v/>
      </c>
      <c r="B4106" s="123" t="str">
        <f t="shared" si="605"/>
        <v/>
      </c>
      <c r="C4106" s="125" t="str">
        <f t="shared" si="606"/>
        <v/>
      </c>
      <c r="D4106" s="42"/>
      <c r="E4106" s="23" t="str">
        <f>IF(D4106="","",VLOOKUP(D4106,MASTERLIST!$A:$E,3,FALSE))</f>
        <v/>
      </c>
      <c r="F4106" s="23" t="str">
        <f>IF(D4106="","",VLOOKUP(D4106,MASTERLIST!$A:$E,4,FALSE))</f>
        <v/>
      </c>
      <c r="G4106" s="23" t="str">
        <f>IF(D4106="","",VLOOKUP(D4106,MASTERLIST!$A:$E,5,FALSE))</f>
        <v/>
      </c>
      <c r="H4106" s="23" t="str">
        <f>IF(D4106="","",VLOOKUP(D4106,MASTERLIST!$A:$E,2,FALSE))</f>
        <v/>
      </c>
      <c r="I4106" s="42"/>
      <c r="J4106" s="42"/>
      <c r="K4106" s="42"/>
      <c r="L4106" s="41" t="str">
        <f t="shared" si="602"/>
        <v/>
      </c>
      <c r="M4106" s="41" t="str">
        <f t="shared" si="603"/>
        <v/>
      </c>
      <c r="N4106" s="22" t="str">
        <f t="shared" si="600"/>
        <v xml:space="preserve"> </v>
      </c>
      <c r="O4106" s="22" t="str">
        <f t="shared" si="601"/>
        <v/>
      </c>
      <c r="Q4106" s="22" t="str">
        <f t="shared" si="607"/>
        <v>D2</v>
      </c>
    </row>
    <row r="4107" spans="1:17" x14ac:dyDescent="0.25">
      <c r="A4107" s="125" t="str">
        <f t="shared" si="604"/>
        <v/>
      </c>
      <c r="B4107" s="123" t="str">
        <f t="shared" si="605"/>
        <v/>
      </c>
      <c r="C4107" s="125" t="str">
        <f t="shared" si="606"/>
        <v/>
      </c>
      <c r="D4107" s="42"/>
      <c r="E4107" s="23" t="str">
        <f>IF(D4107="","",VLOOKUP(D4107,MASTERLIST!$A:$E,3,FALSE))</f>
        <v/>
      </c>
      <c r="F4107" s="23" t="str">
        <f>IF(D4107="","",VLOOKUP(D4107,MASTERLIST!$A:$E,4,FALSE))</f>
        <v/>
      </c>
      <c r="G4107" s="23" t="str">
        <f>IF(D4107="","",VLOOKUP(D4107,MASTERLIST!$A:$E,5,FALSE))</f>
        <v/>
      </c>
      <c r="H4107" s="23" t="str">
        <f>IF(D4107="","",VLOOKUP(D4107,MASTERLIST!$A:$E,2,FALSE))</f>
        <v/>
      </c>
      <c r="I4107" s="42"/>
      <c r="J4107" s="42"/>
      <c r="K4107" s="42"/>
      <c r="L4107" s="41" t="str">
        <f t="shared" si="602"/>
        <v/>
      </c>
      <c r="M4107" s="41" t="str">
        <f t="shared" si="603"/>
        <v/>
      </c>
      <c r="N4107" s="22" t="str">
        <f t="shared" si="600"/>
        <v xml:space="preserve"> </v>
      </c>
      <c r="O4107" s="22" t="str">
        <f t="shared" si="601"/>
        <v/>
      </c>
      <c r="Q4107" s="22" t="str">
        <f t="shared" si="607"/>
        <v>D2</v>
      </c>
    </row>
    <row r="4108" spans="1:17" x14ac:dyDescent="0.25">
      <c r="A4108" s="125" t="str">
        <f t="shared" si="604"/>
        <v/>
      </c>
      <c r="B4108" s="123" t="str">
        <f t="shared" si="605"/>
        <v/>
      </c>
      <c r="C4108" s="125" t="str">
        <f t="shared" si="606"/>
        <v/>
      </c>
      <c r="D4108" s="42"/>
      <c r="E4108" s="23" t="str">
        <f>IF(D4108="","",VLOOKUP(D4108,MASTERLIST!$A:$E,3,FALSE))</f>
        <v/>
      </c>
      <c r="F4108" s="23" t="str">
        <f>IF(D4108="","",VLOOKUP(D4108,MASTERLIST!$A:$E,4,FALSE))</f>
        <v/>
      </c>
      <c r="G4108" s="23" t="str">
        <f>IF(D4108="","",VLOOKUP(D4108,MASTERLIST!$A:$E,5,FALSE))</f>
        <v/>
      </c>
      <c r="H4108" s="23" t="str">
        <f>IF(D4108="","",VLOOKUP(D4108,MASTERLIST!$A:$E,2,FALSE))</f>
        <v/>
      </c>
      <c r="I4108" s="42"/>
      <c r="J4108" s="42"/>
      <c r="K4108" s="42"/>
      <c r="L4108" s="41" t="str">
        <f t="shared" si="602"/>
        <v/>
      </c>
      <c r="M4108" s="41" t="str">
        <f t="shared" si="603"/>
        <v/>
      </c>
      <c r="N4108" s="22" t="str">
        <f t="shared" si="600"/>
        <v xml:space="preserve"> </v>
      </c>
      <c r="O4108" s="22" t="str">
        <f t="shared" si="601"/>
        <v/>
      </c>
      <c r="Q4108" s="22" t="str">
        <f t="shared" si="607"/>
        <v>D2</v>
      </c>
    </row>
    <row r="4109" spans="1:17" x14ac:dyDescent="0.25">
      <c r="A4109" s="125" t="str">
        <f t="shared" si="604"/>
        <v/>
      </c>
      <c r="B4109" s="123" t="str">
        <f t="shared" si="605"/>
        <v/>
      </c>
      <c r="C4109" s="125" t="str">
        <f t="shared" si="606"/>
        <v/>
      </c>
      <c r="D4109" s="42"/>
      <c r="E4109" s="23" t="str">
        <f>IF(D4109="","",VLOOKUP(D4109,MASTERLIST!$A:$E,3,FALSE))</f>
        <v/>
      </c>
      <c r="F4109" s="23" t="str">
        <f>IF(D4109="","",VLOOKUP(D4109,MASTERLIST!$A:$E,4,FALSE))</f>
        <v/>
      </c>
      <c r="G4109" s="23" t="str">
        <f>IF(D4109="","",VLOOKUP(D4109,MASTERLIST!$A:$E,5,FALSE))</f>
        <v/>
      </c>
      <c r="H4109" s="23" t="str">
        <f>IF(D4109="","",VLOOKUP(D4109,MASTERLIST!$A:$E,2,FALSE))</f>
        <v/>
      </c>
      <c r="I4109" s="42"/>
      <c r="J4109" s="42"/>
      <c r="K4109" s="42"/>
      <c r="L4109" s="41" t="str">
        <f t="shared" si="602"/>
        <v/>
      </c>
      <c r="M4109" s="41" t="str">
        <f t="shared" si="603"/>
        <v/>
      </c>
      <c r="N4109" s="22" t="str">
        <f t="shared" si="600"/>
        <v xml:space="preserve"> </v>
      </c>
      <c r="O4109" s="22" t="str">
        <f t="shared" si="601"/>
        <v/>
      </c>
      <c r="Q4109" s="22" t="str">
        <f t="shared" si="607"/>
        <v>D2</v>
      </c>
    </row>
    <row r="4110" spans="1:17" x14ac:dyDescent="0.25">
      <c r="A4110" s="125" t="str">
        <f t="shared" si="604"/>
        <v/>
      </c>
      <c r="B4110" s="123" t="str">
        <f t="shared" si="605"/>
        <v/>
      </c>
      <c r="C4110" s="125" t="str">
        <f t="shared" si="606"/>
        <v/>
      </c>
      <c r="D4110" s="42"/>
      <c r="E4110" s="23" t="str">
        <f>IF(D4110="","",VLOOKUP(D4110,MASTERLIST!$A:$E,3,FALSE))</f>
        <v/>
      </c>
      <c r="F4110" s="23" t="str">
        <f>IF(D4110="","",VLOOKUP(D4110,MASTERLIST!$A:$E,4,FALSE))</f>
        <v/>
      </c>
      <c r="G4110" s="23" t="str">
        <f>IF(D4110="","",VLOOKUP(D4110,MASTERLIST!$A:$E,5,FALSE))</f>
        <v/>
      </c>
      <c r="H4110" s="23" t="str">
        <f>IF(D4110="","",VLOOKUP(D4110,MASTERLIST!$A:$E,2,FALSE))</f>
        <v/>
      </c>
      <c r="I4110" s="42"/>
      <c r="J4110" s="42"/>
      <c r="K4110" s="42"/>
      <c r="L4110" s="41" t="str">
        <f t="shared" si="602"/>
        <v/>
      </c>
      <c r="M4110" s="41" t="str">
        <f t="shared" si="603"/>
        <v/>
      </c>
      <c r="N4110" s="22" t="str">
        <f t="shared" si="600"/>
        <v xml:space="preserve"> </v>
      </c>
      <c r="O4110" s="22" t="str">
        <f t="shared" si="601"/>
        <v/>
      </c>
      <c r="Q4110" s="22" t="str">
        <f t="shared" si="607"/>
        <v>D2</v>
      </c>
    </row>
    <row r="4111" spans="1:17" x14ac:dyDescent="0.25">
      <c r="A4111" s="125" t="str">
        <f t="shared" si="604"/>
        <v/>
      </c>
      <c r="B4111" s="123" t="str">
        <f t="shared" si="605"/>
        <v/>
      </c>
      <c r="C4111" s="125" t="str">
        <f t="shared" si="606"/>
        <v/>
      </c>
      <c r="D4111" s="42"/>
      <c r="E4111" s="23" t="str">
        <f>IF(D4111="","",VLOOKUP(D4111,MASTERLIST!$A:$E,3,FALSE))</f>
        <v/>
      </c>
      <c r="F4111" s="23" t="str">
        <f>IF(D4111="","",VLOOKUP(D4111,MASTERLIST!$A:$E,4,FALSE))</f>
        <v/>
      </c>
      <c r="G4111" s="23" t="str">
        <f>IF(D4111="","",VLOOKUP(D4111,MASTERLIST!$A:$E,5,FALSE))</f>
        <v/>
      </c>
      <c r="H4111" s="23" t="str">
        <f>IF(D4111="","",VLOOKUP(D4111,MASTERLIST!$A:$E,2,FALSE))</f>
        <v/>
      </c>
      <c r="I4111" s="42"/>
      <c r="J4111" s="42"/>
      <c r="K4111" s="42"/>
      <c r="L4111" s="41" t="str">
        <f t="shared" si="602"/>
        <v/>
      </c>
      <c r="M4111" s="41" t="str">
        <f t="shared" si="603"/>
        <v/>
      </c>
      <c r="N4111" s="22" t="str">
        <f t="shared" si="600"/>
        <v xml:space="preserve"> </v>
      </c>
      <c r="O4111" s="22" t="str">
        <f t="shared" si="601"/>
        <v/>
      </c>
      <c r="Q4111" s="22" t="str">
        <f t="shared" si="607"/>
        <v>D2</v>
      </c>
    </row>
    <row r="4112" spans="1:17" x14ac:dyDescent="0.25">
      <c r="A4112" s="125" t="str">
        <f t="shared" si="604"/>
        <v/>
      </c>
      <c r="B4112" s="123" t="str">
        <f t="shared" si="605"/>
        <v/>
      </c>
      <c r="C4112" s="125" t="str">
        <f t="shared" si="606"/>
        <v/>
      </c>
      <c r="D4112" s="42"/>
      <c r="E4112" s="23" t="str">
        <f>IF(D4112="","",VLOOKUP(D4112,MASTERLIST!$A:$E,3,FALSE))</f>
        <v/>
      </c>
      <c r="F4112" s="23" t="str">
        <f>IF(D4112="","",VLOOKUP(D4112,MASTERLIST!$A:$E,4,FALSE))</f>
        <v/>
      </c>
      <c r="G4112" s="23" t="str">
        <f>IF(D4112="","",VLOOKUP(D4112,MASTERLIST!$A:$E,5,FALSE))</f>
        <v/>
      </c>
      <c r="H4112" s="23" t="str">
        <f>IF(D4112="","",VLOOKUP(D4112,MASTERLIST!$A:$E,2,FALSE))</f>
        <v/>
      </c>
      <c r="I4112" s="42"/>
      <c r="J4112" s="42"/>
      <c r="K4112" s="42"/>
      <c r="L4112" s="41" t="str">
        <f t="shared" si="602"/>
        <v/>
      </c>
      <c r="M4112" s="41" t="str">
        <f t="shared" si="603"/>
        <v/>
      </c>
      <c r="N4112" s="22" t="str">
        <f t="shared" si="600"/>
        <v xml:space="preserve"> </v>
      </c>
      <c r="O4112" s="22" t="str">
        <f t="shared" si="601"/>
        <v/>
      </c>
      <c r="Q4112" s="22" t="str">
        <f t="shared" si="607"/>
        <v>D2</v>
      </c>
    </row>
    <row r="4113" spans="1:17" x14ac:dyDescent="0.25">
      <c r="A4113" s="125" t="str">
        <f t="shared" si="604"/>
        <v/>
      </c>
      <c r="B4113" s="123" t="str">
        <f t="shared" si="605"/>
        <v/>
      </c>
      <c r="C4113" s="125" t="str">
        <f t="shared" si="606"/>
        <v/>
      </c>
      <c r="D4113" s="42"/>
      <c r="E4113" s="23" t="str">
        <f>IF(D4113="","",VLOOKUP(D4113,MASTERLIST!$A:$E,3,FALSE))</f>
        <v/>
      </c>
      <c r="F4113" s="23" t="str">
        <f>IF(D4113="","",VLOOKUP(D4113,MASTERLIST!$A:$E,4,FALSE))</f>
        <v/>
      </c>
      <c r="G4113" s="23" t="str">
        <f>IF(D4113="","",VLOOKUP(D4113,MASTERLIST!$A:$E,5,FALSE))</f>
        <v/>
      </c>
      <c r="H4113" s="23" t="str">
        <f>IF(D4113="","",VLOOKUP(D4113,MASTERLIST!$A:$E,2,FALSE))</f>
        <v/>
      </c>
      <c r="I4113" s="42"/>
      <c r="J4113" s="42"/>
      <c r="K4113" s="42"/>
      <c r="L4113" s="41" t="str">
        <f t="shared" si="602"/>
        <v/>
      </c>
      <c r="M4113" s="41" t="str">
        <f t="shared" si="603"/>
        <v/>
      </c>
      <c r="N4113" s="22" t="str">
        <f t="shared" si="600"/>
        <v xml:space="preserve"> </v>
      </c>
      <c r="O4113" s="22" t="str">
        <f t="shared" si="601"/>
        <v/>
      </c>
      <c r="Q4113" s="22" t="str">
        <f t="shared" si="607"/>
        <v>D2</v>
      </c>
    </row>
    <row r="4114" spans="1:17" x14ac:dyDescent="0.25">
      <c r="A4114" s="125" t="str">
        <f t="shared" si="604"/>
        <v/>
      </c>
      <c r="B4114" s="123" t="str">
        <f t="shared" si="605"/>
        <v/>
      </c>
      <c r="C4114" s="125" t="str">
        <f t="shared" si="606"/>
        <v/>
      </c>
      <c r="D4114" s="42"/>
      <c r="E4114" s="23" t="str">
        <f>IF(D4114="","",VLOOKUP(D4114,MASTERLIST!$A:$E,3,FALSE))</f>
        <v/>
      </c>
      <c r="F4114" s="23" t="str">
        <f>IF(D4114="","",VLOOKUP(D4114,MASTERLIST!$A:$E,4,FALSE))</f>
        <v/>
      </c>
      <c r="G4114" s="23" t="str">
        <f>IF(D4114="","",VLOOKUP(D4114,MASTERLIST!$A:$E,5,FALSE))</f>
        <v/>
      </c>
      <c r="H4114" s="23" t="str">
        <f>IF(D4114="","",VLOOKUP(D4114,MASTERLIST!$A:$E,2,FALSE))</f>
        <v/>
      </c>
      <c r="I4114" s="42"/>
      <c r="J4114" s="42"/>
      <c r="K4114" s="42"/>
      <c r="L4114" s="41" t="str">
        <f t="shared" si="602"/>
        <v/>
      </c>
      <c r="M4114" s="41" t="str">
        <f t="shared" si="603"/>
        <v/>
      </c>
      <c r="N4114" s="22" t="str">
        <f t="shared" si="600"/>
        <v xml:space="preserve"> </v>
      </c>
      <c r="O4114" s="22" t="str">
        <f t="shared" si="601"/>
        <v/>
      </c>
      <c r="Q4114" s="22" t="str">
        <f t="shared" si="607"/>
        <v>D2</v>
      </c>
    </row>
    <row r="4115" spans="1:17" x14ac:dyDescent="0.25">
      <c r="A4115" s="125" t="str">
        <f t="shared" si="604"/>
        <v/>
      </c>
      <c r="B4115" s="123" t="str">
        <f t="shared" si="605"/>
        <v/>
      </c>
      <c r="C4115" s="125" t="str">
        <f t="shared" si="606"/>
        <v/>
      </c>
      <c r="D4115" s="42"/>
      <c r="E4115" s="23" t="str">
        <f>IF(D4115="","",VLOOKUP(D4115,MASTERLIST!$A:$E,3,FALSE))</f>
        <v/>
      </c>
      <c r="F4115" s="23" t="str">
        <f>IF(D4115="","",VLOOKUP(D4115,MASTERLIST!$A:$E,4,FALSE))</f>
        <v/>
      </c>
      <c r="G4115" s="23" t="str">
        <f>IF(D4115="","",VLOOKUP(D4115,MASTERLIST!$A:$E,5,FALSE))</f>
        <v/>
      </c>
      <c r="H4115" s="23" t="str">
        <f>IF(D4115="","",VLOOKUP(D4115,MASTERLIST!$A:$E,2,FALSE))</f>
        <v/>
      </c>
      <c r="I4115" s="42"/>
      <c r="J4115" s="42"/>
      <c r="K4115" s="42"/>
      <c r="L4115" s="41" t="str">
        <f t="shared" si="602"/>
        <v/>
      </c>
      <c r="M4115" s="41" t="str">
        <f t="shared" si="603"/>
        <v/>
      </c>
      <c r="N4115" s="22" t="str">
        <f t="shared" ref="N4115:N4178" si="608">CONCATENATE(E4115," ",F4115)</f>
        <v xml:space="preserve"> </v>
      </c>
      <c r="O4115" s="22" t="str">
        <f t="shared" ref="O4115:O4178" si="609">IFERROR(VLOOKUP(G4115,$R$2:$S$15,2,),"")</f>
        <v/>
      </c>
      <c r="Q4115" s="22" t="str">
        <f t="shared" si="607"/>
        <v>D2</v>
      </c>
    </row>
    <row r="4116" spans="1:17" x14ac:dyDescent="0.25">
      <c r="A4116" s="125" t="str">
        <f t="shared" si="604"/>
        <v/>
      </c>
      <c r="B4116" s="123" t="str">
        <f t="shared" si="605"/>
        <v/>
      </c>
      <c r="C4116" s="125" t="str">
        <f t="shared" si="606"/>
        <v/>
      </c>
      <c r="D4116" s="42"/>
      <c r="E4116" s="23" t="str">
        <f>IF(D4116="","",VLOOKUP(D4116,MASTERLIST!$A:$E,3,FALSE))</f>
        <v/>
      </c>
      <c r="F4116" s="23" t="str">
        <f>IF(D4116="","",VLOOKUP(D4116,MASTERLIST!$A:$E,4,FALSE))</f>
        <v/>
      </c>
      <c r="G4116" s="23" t="str">
        <f>IF(D4116="","",VLOOKUP(D4116,MASTERLIST!$A:$E,5,FALSE))</f>
        <v/>
      </c>
      <c r="H4116" s="23" t="str">
        <f>IF(D4116="","",VLOOKUP(D4116,MASTERLIST!$A:$E,2,FALSE))</f>
        <v/>
      </c>
      <c r="I4116" s="42"/>
      <c r="J4116" s="42"/>
      <c r="K4116" s="42"/>
      <c r="L4116" s="41" t="str">
        <f t="shared" si="602"/>
        <v/>
      </c>
      <c r="M4116" s="41" t="str">
        <f t="shared" si="603"/>
        <v/>
      </c>
      <c r="N4116" s="22" t="str">
        <f t="shared" si="608"/>
        <v xml:space="preserve"> </v>
      </c>
      <c r="O4116" s="22" t="str">
        <f t="shared" si="609"/>
        <v/>
      </c>
      <c r="Q4116" s="22" t="str">
        <f t="shared" si="607"/>
        <v>D2</v>
      </c>
    </row>
    <row r="4117" spans="1:17" x14ac:dyDescent="0.25">
      <c r="A4117" s="125" t="str">
        <f t="shared" si="604"/>
        <v/>
      </c>
      <c r="B4117" s="123" t="str">
        <f t="shared" si="605"/>
        <v/>
      </c>
      <c r="C4117" s="125" t="str">
        <f t="shared" si="606"/>
        <v/>
      </c>
      <c r="D4117" s="42"/>
      <c r="E4117" s="23" t="str">
        <f>IF(D4117="","",VLOOKUP(D4117,MASTERLIST!$A:$E,3,FALSE))</f>
        <v/>
      </c>
      <c r="F4117" s="23" t="str">
        <f>IF(D4117="","",VLOOKUP(D4117,MASTERLIST!$A:$E,4,FALSE))</f>
        <v/>
      </c>
      <c r="G4117" s="23" t="str">
        <f>IF(D4117="","",VLOOKUP(D4117,MASTERLIST!$A:$E,5,FALSE))</f>
        <v/>
      </c>
      <c r="H4117" s="23" t="str">
        <f>IF(D4117="","",VLOOKUP(D4117,MASTERLIST!$A:$E,2,FALSE))</f>
        <v/>
      </c>
      <c r="I4117" s="42"/>
      <c r="J4117" s="42"/>
      <c r="K4117" s="42"/>
      <c r="L4117" s="41" t="str">
        <f t="shared" si="602"/>
        <v/>
      </c>
      <c r="M4117" s="41" t="str">
        <f t="shared" si="603"/>
        <v/>
      </c>
      <c r="N4117" s="22" t="str">
        <f t="shared" si="608"/>
        <v xml:space="preserve"> </v>
      </c>
      <c r="O4117" s="22" t="str">
        <f t="shared" si="609"/>
        <v/>
      </c>
      <c r="Q4117" s="22" t="str">
        <f t="shared" si="607"/>
        <v>D2</v>
      </c>
    </row>
    <row r="4118" spans="1:17" x14ac:dyDescent="0.25">
      <c r="A4118" s="125" t="str">
        <f t="shared" si="604"/>
        <v/>
      </c>
      <c r="B4118" s="123" t="str">
        <f t="shared" si="605"/>
        <v/>
      </c>
      <c r="C4118" s="125" t="str">
        <f t="shared" si="606"/>
        <v/>
      </c>
      <c r="D4118" s="42"/>
      <c r="E4118" s="23" t="str">
        <f>IF(D4118="","",VLOOKUP(D4118,MASTERLIST!$A:$E,3,FALSE))</f>
        <v/>
      </c>
      <c r="F4118" s="23" t="str">
        <f>IF(D4118="","",VLOOKUP(D4118,MASTERLIST!$A:$E,4,FALSE))</f>
        <v/>
      </c>
      <c r="G4118" s="23" t="str">
        <f>IF(D4118="","",VLOOKUP(D4118,MASTERLIST!$A:$E,5,FALSE))</f>
        <v/>
      </c>
      <c r="H4118" s="23" t="str">
        <f>IF(D4118="","",VLOOKUP(D4118,MASTERLIST!$A:$E,2,FALSE))</f>
        <v/>
      </c>
      <c r="I4118" s="42"/>
      <c r="J4118" s="42"/>
      <c r="K4118" s="42"/>
      <c r="L4118" s="41" t="str">
        <f t="shared" si="602"/>
        <v/>
      </c>
      <c r="M4118" s="41" t="str">
        <f t="shared" si="603"/>
        <v/>
      </c>
      <c r="N4118" s="22" t="str">
        <f t="shared" si="608"/>
        <v xml:space="preserve"> </v>
      </c>
      <c r="O4118" s="22" t="str">
        <f t="shared" si="609"/>
        <v/>
      </c>
      <c r="Q4118" s="22" t="str">
        <f t="shared" si="607"/>
        <v>D2</v>
      </c>
    </row>
    <row r="4119" spans="1:17" x14ac:dyDescent="0.25">
      <c r="A4119" s="125" t="str">
        <f t="shared" si="604"/>
        <v/>
      </c>
      <c r="B4119" s="123" t="str">
        <f t="shared" si="605"/>
        <v/>
      </c>
      <c r="C4119" s="125" t="str">
        <f t="shared" si="606"/>
        <v/>
      </c>
      <c r="D4119" s="42"/>
      <c r="E4119" s="23" t="str">
        <f>IF(D4119="","",VLOOKUP(D4119,MASTERLIST!$A:$E,3,FALSE))</f>
        <v/>
      </c>
      <c r="F4119" s="23" t="str">
        <f>IF(D4119="","",VLOOKUP(D4119,MASTERLIST!$A:$E,4,FALSE))</f>
        <v/>
      </c>
      <c r="G4119" s="23" t="str">
        <f>IF(D4119="","",VLOOKUP(D4119,MASTERLIST!$A:$E,5,FALSE))</f>
        <v/>
      </c>
      <c r="H4119" s="23" t="str">
        <f>IF(D4119="","",VLOOKUP(D4119,MASTERLIST!$A:$E,2,FALSE))</f>
        <v/>
      </c>
      <c r="I4119" s="42"/>
      <c r="J4119" s="42"/>
      <c r="K4119" s="42"/>
      <c r="L4119" s="41" t="str">
        <f t="shared" si="602"/>
        <v/>
      </c>
      <c r="M4119" s="41" t="str">
        <f t="shared" si="603"/>
        <v/>
      </c>
      <c r="N4119" s="22" t="str">
        <f t="shared" si="608"/>
        <v xml:space="preserve"> </v>
      </c>
      <c r="O4119" s="22" t="str">
        <f t="shared" si="609"/>
        <v/>
      </c>
      <c r="Q4119" s="22" t="str">
        <f t="shared" si="607"/>
        <v>D2</v>
      </c>
    </row>
    <row r="4120" spans="1:17" x14ac:dyDescent="0.25">
      <c r="A4120" s="125" t="str">
        <f t="shared" si="604"/>
        <v/>
      </c>
      <c r="B4120" s="123" t="str">
        <f t="shared" si="605"/>
        <v/>
      </c>
      <c r="C4120" s="125" t="str">
        <f t="shared" si="606"/>
        <v/>
      </c>
      <c r="D4120" s="42"/>
      <c r="E4120" s="23" t="str">
        <f>IF(D4120="","",VLOOKUP(D4120,MASTERLIST!$A:$E,3,FALSE))</f>
        <v/>
      </c>
      <c r="F4120" s="23" t="str">
        <f>IF(D4120="","",VLOOKUP(D4120,MASTERLIST!$A:$E,4,FALSE))</f>
        <v/>
      </c>
      <c r="G4120" s="23" t="str">
        <f>IF(D4120="","",VLOOKUP(D4120,MASTERLIST!$A:$E,5,FALSE))</f>
        <v/>
      </c>
      <c r="H4120" s="23" t="str">
        <f>IF(D4120="","",VLOOKUP(D4120,MASTERLIST!$A:$E,2,FALSE))</f>
        <v/>
      </c>
      <c r="I4120" s="42"/>
      <c r="J4120" s="42"/>
      <c r="K4120" s="42"/>
      <c r="L4120" s="41" t="str">
        <f t="shared" si="602"/>
        <v/>
      </c>
      <c r="M4120" s="41" t="str">
        <f t="shared" si="603"/>
        <v/>
      </c>
      <c r="N4120" s="22" t="str">
        <f t="shared" si="608"/>
        <v xml:space="preserve"> </v>
      </c>
      <c r="O4120" s="22" t="str">
        <f t="shared" si="609"/>
        <v/>
      </c>
      <c r="Q4120" s="22" t="str">
        <f t="shared" si="607"/>
        <v>D2</v>
      </c>
    </row>
    <row r="4121" spans="1:17" x14ac:dyDescent="0.25">
      <c r="A4121" s="125" t="str">
        <f t="shared" si="604"/>
        <v/>
      </c>
      <c r="B4121" s="123" t="str">
        <f t="shared" si="605"/>
        <v/>
      </c>
      <c r="C4121" s="125" t="str">
        <f t="shared" si="606"/>
        <v/>
      </c>
      <c r="D4121" s="42"/>
      <c r="E4121" s="23" t="str">
        <f>IF(D4121="","",VLOOKUP(D4121,MASTERLIST!$A:$E,3,FALSE))</f>
        <v/>
      </c>
      <c r="F4121" s="23" t="str">
        <f>IF(D4121="","",VLOOKUP(D4121,MASTERLIST!$A:$E,4,FALSE))</f>
        <v/>
      </c>
      <c r="G4121" s="23" t="str">
        <f>IF(D4121="","",VLOOKUP(D4121,MASTERLIST!$A:$E,5,FALSE))</f>
        <v/>
      </c>
      <c r="H4121" s="23" t="str">
        <f>IF(D4121="","",VLOOKUP(D4121,MASTERLIST!$A:$E,2,FALSE))</f>
        <v/>
      </c>
      <c r="I4121" s="42"/>
      <c r="J4121" s="42"/>
      <c r="K4121" s="42"/>
      <c r="L4121" s="41" t="str">
        <f t="shared" si="602"/>
        <v/>
      </c>
      <c r="M4121" s="41" t="str">
        <f t="shared" si="603"/>
        <v/>
      </c>
      <c r="N4121" s="22" t="str">
        <f t="shared" si="608"/>
        <v xml:space="preserve"> </v>
      </c>
      <c r="O4121" s="22" t="str">
        <f t="shared" si="609"/>
        <v/>
      </c>
      <c r="Q4121" s="22" t="str">
        <f t="shared" si="607"/>
        <v>D2</v>
      </c>
    </row>
    <row r="4122" spans="1:17" x14ac:dyDescent="0.25">
      <c r="A4122" s="125" t="str">
        <f t="shared" si="604"/>
        <v/>
      </c>
      <c r="B4122" s="123" t="str">
        <f t="shared" si="605"/>
        <v/>
      </c>
      <c r="C4122" s="125" t="str">
        <f t="shared" si="606"/>
        <v/>
      </c>
      <c r="D4122" s="42"/>
      <c r="E4122" s="23" t="str">
        <f>IF(D4122="","",VLOOKUP(D4122,MASTERLIST!$A:$E,3,FALSE))</f>
        <v/>
      </c>
      <c r="F4122" s="23" t="str">
        <f>IF(D4122="","",VLOOKUP(D4122,MASTERLIST!$A:$E,4,FALSE))</f>
        <v/>
      </c>
      <c r="G4122" s="23" t="str">
        <f>IF(D4122="","",VLOOKUP(D4122,MASTERLIST!$A:$E,5,FALSE))</f>
        <v/>
      </c>
      <c r="H4122" s="23" t="str">
        <f>IF(D4122="","",VLOOKUP(D4122,MASTERLIST!$A:$E,2,FALSE))</f>
        <v/>
      </c>
      <c r="I4122" s="42"/>
      <c r="J4122" s="42"/>
      <c r="K4122" s="42"/>
      <c r="L4122" s="41" t="str">
        <f t="shared" si="602"/>
        <v/>
      </c>
      <c r="M4122" s="41" t="str">
        <f t="shared" si="603"/>
        <v/>
      </c>
      <c r="N4122" s="22" t="str">
        <f t="shared" si="608"/>
        <v xml:space="preserve"> </v>
      </c>
      <c r="O4122" s="22" t="str">
        <f t="shared" si="609"/>
        <v/>
      </c>
      <c r="Q4122" s="22" t="str">
        <f t="shared" si="607"/>
        <v>D2</v>
      </c>
    </row>
    <row r="4123" spans="1:17" x14ac:dyDescent="0.25">
      <c r="A4123" s="125" t="str">
        <f t="shared" si="604"/>
        <v/>
      </c>
      <c r="B4123" s="123" t="str">
        <f t="shared" si="605"/>
        <v/>
      </c>
      <c r="C4123" s="125" t="str">
        <f t="shared" si="606"/>
        <v/>
      </c>
      <c r="D4123" s="42"/>
      <c r="E4123" s="23" t="str">
        <f>IF(D4123="","",VLOOKUP(D4123,MASTERLIST!$A:$E,3,FALSE))</f>
        <v/>
      </c>
      <c r="F4123" s="23" t="str">
        <f>IF(D4123="","",VLOOKUP(D4123,MASTERLIST!$A:$E,4,FALSE))</f>
        <v/>
      </c>
      <c r="G4123" s="23" t="str">
        <f>IF(D4123="","",VLOOKUP(D4123,MASTERLIST!$A:$E,5,FALSE))</f>
        <v/>
      </c>
      <c r="H4123" s="23" t="str">
        <f>IF(D4123="","",VLOOKUP(D4123,MASTERLIST!$A:$E,2,FALSE))</f>
        <v/>
      </c>
      <c r="I4123" s="42"/>
      <c r="J4123" s="42"/>
      <c r="K4123" s="42"/>
      <c r="L4123" s="41" t="str">
        <f t="shared" si="602"/>
        <v/>
      </c>
      <c r="M4123" s="41" t="str">
        <f t="shared" si="603"/>
        <v/>
      </c>
      <c r="N4123" s="22" t="str">
        <f t="shared" si="608"/>
        <v xml:space="preserve"> </v>
      </c>
      <c r="O4123" s="22" t="str">
        <f t="shared" si="609"/>
        <v/>
      </c>
      <c r="Q4123" s="22" t="str">
        <f t="shared" si="607"/>
        <v>D2</v>
      </c>
    </row>
    <row r="4124" spans="1:17" x14ac:dyDescent="0.25">
      <c r="A4124" s="125" t="str">
        <f t="shared" si="604"/>
        <v/>
      </c>
      <c r="B4124" s="123" t="str">
        <f t="shared" si="605"/>
        <v/>
      </c>
      <c r="C4124" s="125" t="str">
        <f t="shared" si="606"/>
        <v/>
      </c>
      <c r="D4124" s="42"/>
      <c r="E4124" s="23" t="str">
        <f>IF(D4124="","",VLOOKUP(D4124,MASTERLIST!$A:$E,3,FALSE))</f>
        <v/>
      </c>
      <c r="F4124" s="23" t="str">
        <f>IF(D4124="","",VLOOKUP(D4124,MASTERLIST!$A:$E,4,FALSE))</f>
        <v/>
      </c>
      <c r="G4124" s="23" t="str">
        <f>IF(D4124="","",VLOOKUP(D4124,MASTERLIST!$A:$E,5,FALSE))</f>
        <v/>
      </c>
      <c r="H4124" s="23" t="str">
        <f>IF(D4124="","",VLOOKUP(D4124,MASTERLIST!$A:$E,2,FALSE))</f>
        <v/>
      </c>
      <c r="I4124" s="42"/>
      <c r="J4124" s="42"/>
      <c r="K4124" s="42"/>
      <c r="L4124" s="41" t="str">
        <f t="shared" si="602"/>
        <v/>
      </c>
      <c r="M4124" s="41" t="str">
        <f t="shared" si="603"/>
        <v/>
      </c>
      <c r="N4124" s="22" t="str">
        <f t="shared" si="608"/>
        <v xml:space="preserve"> </v>
      </c>
      <c r="O4124" s="22" t="str">
        <f t="shared" si="609"/>
        <v/>
      </c>
      <c r="Q4124" s="22" t="str">
        <f t="shared" si="607"/>
        <v>D2</v>
      </c>
    </row>
    <row r="4125" spans="1:17" x14ac:dyDescent="0.25">
      <c r="A4125" s="125" t="str">
        <f t="shared" si="604"/>
        <v/>
      </c>
      <c r="B4125" s="123" t="str">
        <f t="shared" si="605"/>
        <v/>
      </c>
      <c r="C4125" s="125" t="str">
        <f t="shared" si="606"/>
        <v/>
      </c>
      <c r="D4125" s="42"/>
      <c r="E4125" s="23" t="str">
        <f>IF(D4125="","",VLOOKUP(D4125,MASTERLIST!$A:$E,3,FALSE))</f>
        <v/>
      </c>
      <c r="F4125" s="23" t="str">
        <f>IF(D4125="","",VLOOKUP(D4125,MASTERLIST!$A:$E,4,FALSE))</f>
        <v/>
      </c>
      <c r="G4125" s="23" t="str">
        <f>IF(D4125="","",VLOOKUP(D4125,MASTERLIST!$A:$E,5,FALSE))</f>
        <v/>
      </c>
      <c r="H4125" s="23" t="str">
        <f>IF(D4125="","",VLOOKUP(D4125,MASTERLIST!$A:$E,2,FALSE))</f>
        <v/>
      </c>
      <c r="I4125" s="42"/>
      <c r="J4125" s="42"/>
      <c r="K4125" s="42"/>
      <c r="L4125" s="41" t="str">
        <f t="shared" ref="L4125:L4188" si="610">IF(K4125="","",IF(I4125="",ROUND(HLOOKUP(J4125,kgList,K4125,FALSE),1),ROUND(HLOOKUP(I4125,kgList,K4125,FALSE),1)))</f>
        <v/>
      </c>
      <c r="M4125" s="41" t="str">
        <f t="shared" ref="M4125:M4188" si="611">IF(L4125="","",IF(COUNTA(I4125:J4125)&gt;1,"Edible or Inedible",IF(COUNTA(I4125)=1,L4125*1,IF(COUNTA(J4125)=1,L4125*1,"ERROR"))))</f>
        <v/>
      </c>
      <c r="N4125" s="22" t="str">
        <f t="shared" si="608"/>
        <v xml:space="preserve"> </v>
      </c>
      <c r="O4125" s="22" t="str">
        <f t="shared" si="609"/>
        <v/>
      </c>
      <c r="Q4125" s="22" t="str">
        <f t="shared" si="607"/>
        <v>D2</v>
      </c>
    </row>
    <row r="4126" spans="1:17" x14ac:dyDescent="0.25">
      <c r="A4126" s="125" t="str">
        <f t="shared" si="604"/>
        <v/>
      </c>
      <c r="B4126" s="123" t="str">
        <f t="shared" si="605"/>
        <v/>
      </c>
      <c r="C4126" s="125" t="str">
        <f t="shared" si="606"/>
        <v/>
      </c>
      <c r="D4126" s="42"/>
      <c r="E4126" s="23" t="str">
        <f>IF(D4126="","",VLOOKUP(D4126,MASTERLIST!$A:$E,3,FALSE))</f>
        <v/>
      </c>
      <c r="F4126" s="23" t="str">
        <f>IF(D4126="","",VLOOKUP(D4126,MASTERLIST!$A:$E,4,FALSE))</f>
        <v/>
      </c>
      <c r="G4126" s="23" t="str">
        <f>IF(D4126="","",VLOOKUP(D4126,MASTERLIST!$A:$E,5,FALSE))</f>
        <v/>
      </c>
      <c r="H4126" s="23" t="str">
        <f>IF(D4126="","",VLOOKUP(D4126,MASTERLIST!$A:$E,2,FALSE))</f>
        <v/>
      </c>
      <c r="I4126" s="42"/>
      <c r="J4126" s="42"/>
      <c r="K4126" s="42"/>
      <c r="L4126" s="41" t="str">
        <f t="shared" si="610"/>
        <v/>
      </c>
      <c r="M4126" s="41" t="str">
        <f t="shared" si="611"/>
        <v/>
      </c>
      <c r="N4126" s="22" t="str">
        <f t="shared" si="608"/>
        <v xml:space="preserve"> </v>
      </c>
      <c r="O4126" s="22" t="str">
        <f t="shared" si="609"/>
        <v/>
      </c>
      <c r="Q4126" s="22" t="str">
        <f t="shared" si="607"/>
        <v>D2</v>
      </c>
    </row>
    <row r="4127" spans="1:17" x14ac:dyDescent="0.25">
      <c r="A4127" s="125" t="str">
        <f t="shared" si="604"/>
        <v/>
      </c>
      <c r="B4127" s="123" t="str">
        <f t="shared" si="605"/>
        <v/>
      </c>
      <c r="C4127" s="125" t="str">
        <f t="shared" si="606"/>
        <v/>
      </c>
      <c r="D4127" s="42"/>
      <c r="E4127" s="23" t="str">
        <f>IF(D4127="","",VLOOKUP(D4127,MASTERLIST!$A:$E,3,FALSE))</f>
        <v/>
      </c>
      <c r="F4127" s="23" t="str">
        <f>IF(D4127="","",VLOOKUP(D4127,MASTERLIST!$A:$E,4,FALSE))</f>
        <v/>
      </c>
      <c r="G4127" s="23" t="str">
        <f>IF(D4127="","",VLOOKUP(D4127,MASTERLIST!$A:$E,5,FALSE))</f>
        <v/>
      </c>
      <c r="H4127" s="23" t="str">
        <f>IF(D4127="","",VLOOKUP(D4127,MASTERLIST!$A:$E,2,FALSE))</f>
        <v/>
      </c>
      <c r="I4127" s="42"/>
      <c r="J4127" s="42"/>
      <c r="K4127" s="42"/>
      <c r="L4127" s="41" t="str">
        <f t="shared" si="610"/>
        <v/>
      </c>
      <c r="M4127" s="41" t="str">
        <f t="shared" si="611"/>
        <v/>
      </c>
      <c r="N4127" s="22" t="str">
        <f t="shared" si="608"/>
        <v xml:space="preserve"> </v>
      </c>
      <c r="O4127" s="22" t="str">
        <f t="shared" si="609"/>
        <v/>
      </c>
      <c r="Q4127" s="22" t="str">
        <f t="shared" si="607"/>
        <v>D2</v>
      </c>
    </row>
    <row r="4128" spans="1:17" x14ac:dyDescent="0.25">
      <c r="A4128" s="125" t="str">
        <f t="shared" si="604"/>
        <v/>
      </c>
      <c r="B4128" s="123" t="str">
        <f t="shared" si="605"/>
        <v/>
      </c>
      <c r="C4128" s="125" t="str">
        <f t="shared" si="606"/>
        <v/>
      </c>
      <c r="D4128" s="42"/>
      <c r="E4128" s="23" t="str">
        <f>IF(D4128="","",VLOOKUP(D4128,MASTERLIST!$A:$E,3,FALSE))</f>
        <v/>
      </c>
      <c r="F4128" s="23" t="str">
        <f>IF(D4128="","",VLOOKUP(D4128,MASTERLIST!$A:$E,4,FALSE))</f>
        <v/>
      </c>
      <c r="G4128" s="23" t="str">
        <f>IF(D4128="","",VLOOKUP(D4128,MASTERLIST!$A:$E,5,FALSE))</f>
        <v/>
      </c>
      <c r="H4128" s="23" t="str">
        <f>IF(D4128="","",VLOOKUP(D4128,MASTERLIST!$A:$E,2,FALSE))</f>
        <v/>
      </c>
      <c r="I4128" s="42"/>
      <c r="J4128" s="42"/>
      <c r="K4128" s="42"/>
      <c r="L4128" s="41" t="str">
        <f t="shared" si="610"/>
        <v/>
      </c>
      <c r="M4128" s="41" t="str">
        <f t="shared" si="611"/>
        <v/>
      </c>
      <c r="N4128" s="22" t="str">
        <f t="shared" si="608"/>
        <v xml:space="preserve"> </v>
      </c>
      <c r="O4128" s="22" t="str">
        <f t="shared" si="609"/>
        <v/>
      </c>
      <c r="Q4128" s="22" t="str">
        <f t="shared" si="607"/>
        <v>D2</v>
      </c>
    </row>
    <row r="4129" spans="1:17" x14ac:dyDescent="0.25">
      <c r="A4129" s="125" t="str">
        <f t="shared" si="604"/>
        <v/>
      </c>
      <c r="B4129" s="123" t="str">
        <f t="shared" si="605"/>
        <v/>
      </c>
      <c r="C4129" s="125" t="str">
        <f t="shared" si="606"/>
        <v/>
      </c>
      <c r="D4129" s="42"/>
      <c r="E4129" s="23" t="str">
        <f>IF(D4129="","",VLOOKUP(D4129,MASTERLIST!$A:$E,3,FALSE))</f>
        <v/>
      </c>
      <c r="F4129" s="23" t="str">
        <f>IF(D4129="","",VLOOKUP(D4129,MASTERLIST!$A:$E,4,FALSE))</f>
        <v/>
      </c>
      <c r="G4129" s="23" t="str">
        <f>IF(D4129="","",VLOOKUP(D4129,MASTERLIST!$A:$E,5,FALSE))</f>
        <v/>
      </c>
      <c r="H4129" s="23" t="str">
        <f>IF(D4129="","",VLOOKUP(D4129,MASTERLIST!$A:$E,2,FALSE))</f>
        <v/>
      </c>
      <c r="I4129" s="42"/>
      <c r="J4129" s="42"/>
      <c r="K4129" s="42"/>
      <c r="L4129" s="41" t="str">
        <f t="shared" si="610"/>
        <v/>
      </c>
      <c r="M4129" s="41" t="str">
        <f t="shared" si="611"/>
        <v/>
      </c>
      <c r="N4129" s="22" t="str">
        <f t="shared" si="608"/>
        <v xml:space="preserve"> </v>
      </c>
      <c r="O4129" s="22" t="str">
        <f t="shared" si="609"/>
        <v/>
      </c>
      <c r="Q4129" s="22" t="str">
        <f t="shared" si="607"/>
        <v>D2</v>
      </c>
    </row>
    <row r="4130" spans="1:17" x14ac:dyDescent="0.25">
      <c r="A4130" s="125" t="str">
        <f t="shared" si="604"/>
        <v/>
      </c>
      <c r="B4130" s="123" t="str">
        <f t="shared" si="605"/>
        <v/>
      </c>
      <c r="C4130" s="125" t="str">
        <f t="shared" si="606"/>
        <v/>
      </c>
      <c r="D4130" s="42"/>
      <c r="E4130" s="23" t="str">
        <f>IF(D4130="","",VLOOKUP(D4130,MASTERLIST!$A:$E,3,FALSE))</f>
        <v/>
      </c>
      <c r="F4130" s="23" t="str">
        <f>IF(D4130="","",VLOOKUP(D4130,MASTERLIST!$A:$E,4,FALSE))</f>
        <v/>
      </c>
      <c r="G4130" s="23" t="str">
        <f>IF(D4130="","",VLOOKUP(D4130,MASTERLIST!$A:$E,5,FALSE))</f>
        <v/>
      </c>
      <c r="H4130" s="23" t="str">
        <f>IF(D4130="","",VLOOKUP(D4130,MASTERLIST!$A:$E,2,FALSE))</f>
        <v/>
      </c>
      <c r="I4130" s="42"/>
      <c r="J4130" s="42"/>
      <c r="K4130" s="42"/>
      <c r="L4130" s="41" t="str">
        <f t="shared" si="610"/>
        <v/>
      </c>
      <c r="M4130" s="41" t="str">
        <f t="shared" si="611"/>
        <v/>
      </c>
      <c r="N4130" s="22" t="str">
        <f t="shared" si="608"/>
        <v xml:space="preserve"> </v>
      </c>
      <c r="O4130" s="22" t="str">
        <f t="shared" si="609"/>
        <v/>
      </c>
      <c r="Q4130" s="22" t="str">
        <f t="shared" si="607"/>
        <v>D2</v>
      </c>
    </row>
    <row r="4131" spans="1:17" x14ac:dyDescent="0.25">
      <c r="A4131" s="125" t="str">
        <f t="shared" si="604"/>
        <v/>
      </c>
      <c r="B4131" s="123" t="str">
        <f t="shared" si="605"/>
        <v/>
      </c>
      <c r="C4131" s="125" t="str">
        <f t="shared" si="606"/>
        <v/>
      </c>
      <c r="D4131" s="42"/>
      <c r="E4131" s="23" t="str">
        <f>IF(D4131="","",VLOOKUP(D4131,MASTERLIST!$A:$E,3,FALSE))</f>
        <v/>
      </c>
      <c r="F4131" s="23" t="str">
        <f>IF(D4131="","",VLOOKUP(D4131,MASTERLIST!$A:$E,4,FALSE))</f>
        <v/>
      </c>
      <c r="G4131" s="23" t="str">
        <f>IF(D4131="","",VLOOKUP(D4131,MASTERLIST!$A:$E,5,FALSE))</f>
        <v/>
      </c>
      <c r="H4131" s="23" t="str">
        <f>IF(D4131="","",VLOOKUP(D4131,MASTERLIST!$A:$E,2,FALSE))</f>
        <v/>
      </c>
      <c r="I4131" s="42"/>
      <c r="J4131" s="42"/>
      <c r="K4131" s="42"/>
      <c r="L4131" s="41" t="str">
        <f t="shared" si="610"/>
        <v/>
      </c>
      <c r="M4131" s="41" t="str">
        <f t="shared" si="611"/>
        <v/>
      </c>
      <c r="N4131" s="22" t="str">
        <f t="shared" si="608"/>
        <v xml:space="preserve"> </v>
      </c>
      <c r="O4131" s="22" t="str">
        <f t="shared" si="609"/>
        <v/>
      </c>
      <c r="Q4131" s="22" t="str">
        <f t="shared" si="607"/>
        <v>D2</v>
      </c>
    </row>
    <row r="4132" spans="1:17" x14ac:dyDescent="0.25">
      <c r="A4132" s="125" t="str">
        <f t="shared" ref="A4132:A4195" si="612">IF(D4132="","",A4131)</f>
        <v/>
      </c>
      <c r="B4132" s="123" t="str">
        <f t="shared" ref="B4132:B4195" si="613">IF(D4132="","",B4131)</f>
        <v/>
      </c>
      <c r="C4132" s="125" t="str">
        <f t="shared" ref="C4132:C4195" si="614">IF(D4132="","",C4131)</f>
        <v/>
      </c>
      <c r="D4132" s="42"/>
      <c r="E4132" s="23" t="str">
        <f>IF(D4132="","",VLOOKUP(D4132,MASTERLIST!$A:$E,3,FALSE))</f>
        <v/>
      </c>
      <c r="F4132" s="23" t="str">
        <f>IF(D4132="","",VLOOKUP(D4132,MASTERLIST!$A:$E,4,FALSE))</f>
        <v/>
      </c>
      <c r="G4132" s="23" t="str">
        <f>IF(D4132="","",VLOOKUP(D4132,MASTERLIST!$A:$E,5,FALSE))</f>
        <v/>
      </c>
      <c r="H4132" s="23" t="str">
        <f>IF(D4132="","",VLOOKUP(D4132,MASTERLIST!$A:$E,2,FALSE))</f>
        <v/>
      </c>
      <c r="I4132" s="42"/>
      <c r="J4132" s="42"/>
      <c r="K4132" s="42"/>
      <c r="L4132" s="41" t="str">
        <f t="shared" si="610"/>
        <v/>
      </c>
      <c r="M4132" s="41" t="str">
        <f t="shared" si="611"/>
        <v/>
      </c>
      <c r="N4132" s="22" t="str">
        <f t="shared" si="608"/>
        <v xml:space="preserve"> </v>
      </c>
      <c r="O4132" s="22" t="str">
        <f t="shared" si="609"/>
        <v/>
      </c>
      <c r="Q4132" s="22" t="str">
        <f t="shared" si="607"/>
        <v>D2</v>
      </c>
    </row>
    <row r="4133" spans="1:17" x14ac:dyDescent="0.25">
      <c r="A4133" s="125" t="str">
        <f t="shared" si="612"/>
        <v/>
      </c>
      <c r="B4133" s="123" t="str">
        <f t="shared" si="613"/>
        <v/>
      </c>
      <c r="C4133" s="125" t="str">
        <f t="shared" si="614"/>
        <v/>
      </c>
      <c r="D4133" s="42"/>
      <c r="E4133" s="23" t="str">
        <f>IF(D4133="","",VLOOKUP(D4133,MASTERLIST!$A:$E,3,FALSE))</f>
        <v/>
      </c>
      <c r="F4133" s="23" t="str">
        <f>IF(D4133="","",VLOOKUP(D4133,MASTERLIST!$A:$E,4,FALSE))</f>
        <v/>
      </c>
      <c r="G4133" s="23" t="str">
        <f>IF(D4133="","",VLOOKUP(D4133,MASTERLIST!$A:$E,5,FALSE))</f>
        <v/>
      </c>
      <c r="H4133" s="23" t="str">
        <f>IF(D4133="","",VLOOKUP(D4133,MASTERLIST!$A:$E,2,FALSE))</f>
        <v/>
      </c>
      <c r="I4133" s="42"/>
      <c r="J4133" s="42"/>
      <c r="K4133" s="42"/>
      <c r="L4133" s="41" t="str">
        <f t="shared" si="610"/>
        <v/>
      </c>
      <c r="M4133" s="41" t="str">
        <f t="shared" si="611"/>
        <v/>
      </c>
      <c r="N4133" s="22" t="str">
        <f t="shared" si="608"/>
        <v xml:space="preserve"> </v>
      </c>
      <c r="O4133" s="22" t="str">
        <f t="shared" si="609"/>
        <v/>
      </c>
      <c r="Q4133" s="22" t="str">
        <f t="shared" si="607"/>
        <v>D2</v>
      </c>
    </row>
    <row r="4134" spans="1:17" x14ac:dyDescent="0.25">
      <c r="A4134" s="125" t="str">
        <f t="shared" si="612"/>
        <v/>
      </c>
      <c r="B4134" s="123" t="str">
        <f t="shared" si="613"/>
        <v/>
      </c>
      <c r="C4134" s="125" t="str">
        <f t="shared" si="614"/>
        <v/>
      </c>
      <c r="D4134" s="42"/>
      <c r="E4134" s="23" t="str">
        <f>IF(D4134="","",VLOOKUP(D4134,MASTERLIST!$A:$E,3,FALSE))</f>
        <v/>
      </c>
      <c r="F4134" s="23" t="str">
        <f>IF(D4134="","",VLOOKUP(D4134,MASTERLIST!$A:$E,4,FALSE))</f>
        <v/>
      </c>
      <c r="G4134" s="23" t="str">
        <f>IF(D4134="","",VLOOKUP(D4134,MASTERLIST!$A:$E,5,FALSE))</f>
        <v/>
      </c>
      <c r="H4134" s="23" t="str">
        <f>IF(D4134="","",VLOOKUP(D4134,MASTERLIST!$A:$E,2,FALSE))</f>
        <v/>
      </c>
      <c r="I4134" s="42"/>
      <c r="J4134" s="42"/>
      <c r="K4134" s="42"/>
      <c r="L4134" s="41" t="str">
        <f t="shared" si="610"/>
        <v/>
      </c>
      <c r="M4134" s="41" t="str">
        <f t="shared" si="611"/>
        <v/>
      </c>
      <c r="N4134" s="22" t="str">
        <f t="shared" si="608"/>
        <v xml:space="preserve"> </v>
      </c>
      <c r="O4134" s="22" t="str">
        <f t="shared" si="609"/>
        <v/>
      </c>
      <c r="Q4134" s="22" t="str">
        <f t="shared" si="607"/>
        <v>D2</v>
      </c>
    </row>
    <row r="4135" spans="1:17" x14ac:dyDescent="0.25">
      <c r="A4135" s="125" t="str">
        <f t="shared" si="612"/>
        <v/>
      </c>
      <c r="B4135" s="123" t="str">
        <f t="shared" si="613"/>
        <v/>
      </c>
      <c r="C4135" s="125" t="str">
        <f t="shared" si="614"/>
        <v/>
      </c>
      <c r="D4135" s="42"/>
      <c r="E4135" s="23" t="str">
        <f>IF(D4135="","",VLOOKUP(D4135,MASTERLIST!$A:$E,3,FALSE))</f>
        <v/>
      </c>
      <c r="F4135" s="23" t="str">
        <f>IF(D4135="","",VLOOKUP(D4135,MASTERLIST!$A:$E,4,FALSE))</f>
        <v/>
      </c>
      <c r="G4135" s="23" t="str">
        <f>IF(D4135="","",VLOOKUP(D4135,MASTERLIST!$A:$E,5,FALSE))</f>
        <v/>
      </c>
      <c r="H4135" s="23" t="str">
        <f>IF(D4135="","",VLOOKUP(D4135,MASTERLIST!$A:$E,2,FALSE))</f>
        <v/>
      </c>
      <c r="I4135" s="42"/>
      <c r="J4135" s="42"/>
      <c r="K4135" s="42"/>
      <c r="L4135" s="41" t="str">
        <f t="shared" si="610"/>
        <v/>
      </c>
      <c r="M4135" s="41" t="str">
        <f t="shared" si="611"/>
        <v/>
      </c>
      <c r="N4135" s="22" t="str">
        <f t="shared" si="608"/>
        <v xml:space="preserve"> </v>
      </c>
      <c r="O4135" s="22" t="str">
        <f t="shared" si="609"/>
        <v/>
      </c>
      <c r="Q4135" s="22" t="str">
        <f t="shared" si="607"/>
        <v>D2</v>
      </c>
    </row>
    <row r="4136" spans="1:17" x14ac:dyDescent="0.25">
      <c r="A4136" s="125" t="str">
        <f t="shared" si="612"/>
        <v/>
      </c>
      <c r="B4136" s="123" t="str">
        <f t="shared" si="613"/>
        <v/>
      </c>
      <c r="C4136" s="125" t="str">
        <f t="shared" si="614"/>
        <v/>
      </c>
      <c r="D4136" s="42"/>
      <c r="E4136" s="23" t="str">
        <f>IF(D4136="","",VLOOKUP(D4136,MASTERLIST!$A:$E,3,FALSE))</f>
        <v/>
      </c>
      <c r="F4136" s="23" t="str">
        <f>IF(D4136="","",VLOOKUP(D4136,MASTERLIST!$A:$E,4,FALSE))</f>
        <v/>
      </c>
      <c r="G4136" s="23" t="str">
        <f>IF(D4136="","",VLOOKUP(D4136,MASTERLIST!$A:$E,5,FALSE))</f>
        <v/>
      </c>
      <c r="H4136" s="23" t="str">
        <f>IF(D4136="","",VLOOKUP(D4136,MASTERLIST!$A:$E,2,FALSE))</f>
        <v/>
      </c>
      <c r="I4136" s="42"/>
      <c r="J4136" s="42"/>
      <c r="K4136" s="42"/>
      <c r="L4136" s="41" t="str">
        <f t="shared" si="610"/>
        <v/>
      </c>
      <c r="M4136" s="41" t="str">
        <f t="shared" si="611"/>
        <v/>
      </c>
      <c r="N4136" s="22" t="str">
        <f t="shared" si="608"/>
        <v xml:space="preserve"> </v>
      </c>
      <c r="O4136" s="22" t="str">
        <f t="shared" si="609"/>
        <v/>
      </c>
      <c r="Q4136" s="22" t="str">
        <f t="shared" si="607"/>
        <v>D2</v>
      </c>
    </row>
    <row r="4137" spans="1:17" x14ac:dyDescent="0.25">
      <c r="A4137" s="125" t="str">
        <f t="shared" si="612"/>
        <v/>
      </c>
      <c r="B4137" s="123" t="str">
        <f t="shared" si="613"/>
        <v/>
      </c>
      <c r="C4137" s="125" t="str">
        <f t="shared" si="614"/>
        <v/>
      </c>
      <c r="D4137" s="42"/>
      <c r="E4137" s="23" t="str">
        <f>IF(D4137="","",VLOOKUP(D4137,MASTERLIST!$A:$E,3,FALSE))</f>
        <v/>
      </c>
      <c r="F4137" s="23" t="str">
        <f>IF(D4137="","",VLOOKUP(D4137,MASTERLIST!$A:$E,4,FALSE))</f>
        <v/>
      </c>
      <c r="G4137" s="23" t="str">
        <f>IF(D4137="","",VLOOKUP(D4137,MASTERLIST!$A:$E,5,FALSE))</f>
        <v/>
      </c>
      <c r="H4137" s="23" t="str">
        <f>IF(D4137="","",VLOOKUP(D4137,MASTERLIST!$A:$E,2,FALSE))</f>
        <v/>
      </c>
      <c r="I4137" s="42"/>
      <c r="J4137" s="42"/>
      <c r="K4137" s="42"/>
      <c r="L4137" s="41" t="str">
        <f t="shared" si="610"/>
        <v/>
      </c>
      <c r="M4137" s="41" t="str">
        <f t="shared" si="611"/>
        <v/>
      </c>
      <c r="N4137" s="22" t="str">
        <f t="shared" si="608"/>
        <v xml:space="preserve"> </v>
      </c>
      <c r="O4137" s="22" t="str">
        <f t="shared" si="609"/>
        <v/>
      </c>
      <c r="Q4137" s="22" t="str">
        <f t="shared" si="607"/>
        <v>D2</v>
      </c>
    </row>
    <row r="4138" spans="1:17" x14ac:dyDescent="0.25">
      <c r="A4138" s="125" t="str">
        <f t="shared" si="612"/>
        <v/>
      </c>
      <c r="B4138" s="123" t="str">
        <f t="shared" si="613"/>
        <v/>
      </c>
      <c r="C4138" s="125" t="str">
        <f t="shared" si="614"/>
        <v/>
      </c>
      <c r="D4138" s="42"/>
      <c r="E4138" s="23" t="str">
        <f>IF(D4138="","",VLOOKUP(D4138,MASTERLIST!$A:$E,3,FALSE))</f>
        <v/>
      </c>
      <c r="F4138" s="23" t="str">
        <f>IF(D4138="","",VLOOKUP(D4138,MASTERLIST!$A:$E,4,FALSE))</f>
        <v/>
      </c>
      <c r="G4138" s="23" t="str">
        <f>IF(D4138="","",VLOOKUP(D4138,MASTERLIST!$A:$E,5,FALSE))</f>
        <v/>
      </c>
      <c r="H4138" s="23" t="str">
        <f>IF(D4138="","",VLOOKUP(D4138,MASTERLIST!$A:$E,2,FALSE))</f>
        <v/>
      </c>
      <c r="I4138" s="42"/>
      <c r="J4138" s="42"/>
      <c r="K4138" s="42"/>
      <c r="L4138" s="41" t="str">
        <f t="shared" si="610"/>
        <v/>
      </c>
      <c r="M4138" s="41" t="str">
        <f t="shared" si="611"/>
        <v/>
      </c>
      <c r="N4138" s="22" t="str">
        <f t="shared" si="608"/>
        <v xml:space="preserve"> </v>
      </c>
      <c r="O4138" s="22" t="str">
        <f t="shared" si="609"/>
        <v/>
      </c>
      <c r="Q4138" s="22" t="str">
        <f t="shared" si="607"/>
        <v>D2</v>
      </c>
    </row>
    <row r="4139" spans="1:17" x14ac:dyDescent="0.25">
      <c r="A4139" s="125" t="str">
        <f t="shared" si="612"/>
        <v/>
      </c>
      <c r="B4139" s="123" t="str">
        <f t="shared" si="613"/>
        <v/>
      </c>
      <c r="C4139" s="125" t="str">
        <f t="shared" si="614"/>
        <v/>
      </c>
      <c r="D4139" s="42"/>
      <c r="E4139" s="23" t="str">
        <f>IF(D4139="","",VLOOKUP(D4139,MASTERLIST!$A:$E,3,FALSE))</f>
        <v/>
      </c>
      <c r="F4139" s="23" t="str">
        <f>IF(D4139="","",VLOOKUP(D4139,MASTERLIST!$A:$E,4,FALSE))</f>
        <v/>
      </c>
      <c r="G4139" s="23" t="str">
        <f>IF(D4139="","",VLOOKUP(D4139,MASTERLIST!$A:$E,5,FALSE))</f>
        <v/>
      </c>
      <c r="H4139" s="23" t="str">
        <f>IF(D4139="","",VLOOKUP(D4139,MASTERLIST!$A:$E,2,FALSE))</f>
        <v/>
      </c>
      <c r="I4139" s="42"/>
      <c r="J4139" s="42"/>
      <c r="K4139" s="42"/>
      <c r="L4139" s="41" t="str">
        <f t="shared" si="610"/>
        <v/>
      </c>
      <c r="M4139" s="41" t="str">
        <f t="shared" si="611"/>
        <v/>
      </c>
      <c r="N4139" s="22" t="str">
        <f t="shared" si="608"/>
        <v xml:space="preserve"> </v>
      </c>
      <c r="O4139" s="22" t="str">
        <f t="shared" si="609"/>
        <v/>
      </c>
      <c r="Q4139" s="22" t="str">
        <f t="shared" si="607"/>
        <v>D2</v>
      </c>
    </row>
    <row r="4140" spans="1:17" x14ac:dyDescent="0.25">
      <c r="A4140" s="125" t="str">
        <f t="shared" si="612"/>
        <v/>
      </c>
      <c r="B4140" s="123" t="str">
        <f t="shared" si="613"/>
        <v/>
      </c>
      <c r="C4140" s="125" t="str">
        <f t="shared" si="614"/>
        <v/>
      </c>
      <c r="D4140" s="42"/>
      <c r="E4140" s="23" t="str">
        <f>IF(D4140="","",VLOOKUP(D4140,MASTERLIST!$A:$E,3,FALSE))</f>
        <v/>
      </c>
      <c r="F4140" s="23" t="str">
        <f>IF(D4140="","",VLOOKUP(D4140,MASTERLIST!$A:$E,4,FALSE))</f>
        <v/>
      </c>
      <c r="G4140" s="23" t="str">
        <f>IF(D4140="","",VLOOKUP(D4140,MASTERLIST!$A:$E,5,FALSE))</f>
        <v/>
      </c>
      <c r="H4140" s="23" t="str">
        <f>IF(D4140="","",VLOOKUP(D4140,MASTERLIST!$A:$E,2,FALSE))</f>
        <v/>
      </c>
      <c r="I4140" s="42"/>
      <c r="J4140" s="42"/>
      <c r="K4140" s="42"/>
      <c r="L4140" s="41" t="str">
        <f t="shared" si="610"/>
        <v/>
      </c>
      <c r="M4140" s="41" t="str">
        <f t="shared" si="611"/>
        <v/>
      </c>
      <c r="N4140" s="22" t="str">
        <f t="shared" si="608"/>
        <v xml:space="preserve"> </v>
      </c>
      <c r="O4140" s="22" t="str">
        <f t="shared" si="609"/>
        <v/>
      </c>
      <c r="Q4140" s="22" t="str">
        <f t="shared" si="607"/>
        <v>D2</v>
      </c>
    </row>
    <row r="4141" spans="1:17" x14ac:dyDescent="0.25">
      <c r="A4141" s="125" t="str">
        <f t="shared" si="612"/>
        <v/>
      </c>
      <c r="B4141" s="123" t="str">
        <f t="shared" si="613"/>
        <v/>
      </c>
      <c r="C4141" s="125" t="str">
        <f t="shared" si="614"/>
        <v/>
      </c>
      <c r="D4141" s="42"/>
      <c r="E4141" s="23" t="str">
        <f>IF(D4141="","",VLOOKUP(D4141,MASTERLIST!$A:$E,3,FALSE))</f>
        <v/>
      </c>
      <c r="F4141" s="23" t="str">
        <f>IF(D4141="","",VLOOKUP(D4141,MASTERLIST!$A:$E,4,FALSE))</f>
        <v/>
      </c>
      <c r="G4141" s="23" t="str">
        <f>IF(D4141="","",VLOOKUP(D4141,MASTERLIST!$A:$E,5,FALSE))</f>
        <v/>
      </c>
      <c r="H4141" s="23" t="str">
        <f>IF(D4141="","",VLOOKUP(D4141,MASTERLIST!$A:$E,2,FALSE))</f>
        <v/>
      </c>
      <c r="I4141" s="42"/>
      <c r="J4141" s="42"/>
      <c r="K4141" s="42"/>
      <c r="L4141" s="41" t="str">
        <f t="shared" si="610"/>
        <v/>
      </c>
      <c r="M4141" s="41" t="str">
        <f t="shared" si="611"/>
        <v/>
      </c>
      <c r="N4141" s="22" t="str">
        <f t="shared" si="608"/>
        <v xml:space="preserve"> </v>
      </c>
      <c r="O4141" s="22" t="str">
        <f t="shared" si="609"/>
        <v/>
      </c>
      <c r="Q4141" s="22" t="str">
        <f t="shared" si="607"/>
        <v>D2</v>
      </c>
    </row>
    <row r="4142" spans="1:17" x14ac:dyDescent="0.25">
      <c r="A4142" s="125" t="str">
        <f t="shared" si="612"/>
        <v/>
      </c>
      <c r="B4142" s="123" t="str">
        <f t="shared" si="613"/>
        <v/>
      </c>
      <c r="C4142" s="125" t="str">
        <f t="shared" si="614"/>
        <v/>
      </c>
      <c r="D4142" s="42"/>
      <c r="E4142" s="23" t="str">
        <f>IF(D4142="","",VLOOKUP(D4142,MASTERLIST!$A:$E,3,FALSE))</f>
        <v/>
      </c>
      <c r="F4142" s="23" t="str">
        <f>IF(D4142="","",VLOOKUP(D4142,MASTERLIST!$A:$E,4,FALSE))</f>
        <v/>
      </c>
      <c r="G4142" s="23" t="str">
        <f>IF(D4142="","",VLOOKUP(D4142,MASTERLIST!$A:$E,5,FALSE))</f>
        <v/>
      </c>
      <c r="H4142" s="23" t="str">
        <f>IF(D4142="","",VLOOKUP(D4142,MASTERLIST!$A:$E,2,FALSE))</f>
        <v/>
      </c>
      <c r="I4142" s="42"/>
      <c r="J4142" s="42"/>
      <c r="K4142" s="42"/>
      <c r="L4142" s="41" t="str">
        <f t="shared" si="610"/>
        <v/>
      </c>
      <c r="M4142" s="41" t="str">
        <f t="shared" si="611"/>
        <v/>
      </c>
      <c r="N4142" s="22" t="str">
        <f t="shared" si="608"/>
        <v xml:space="preserve"> </v>
      </c>
      <c r="O4142" s="22" t="str">
        <f t="shared" si="609"/>
        <v/>
      </c>
      <c r="Q4142" s="22" t="str">
        <f t="shared" si="607"/>
        <v>D2</v>
      </c>
    </row>
    <row r="4143" spans="1:17" x14ac:dyDescent="0.25">
      <c r="A4143" s="125" t="str">
        <f t="shared" si="612"/>
        <v/>
      </c>
      <c r="B4143" s="123" t="str">
        <f t="shared" si="613"/>
        <v/>
      </c>
      <c r="C4143" s="125" t="str">
        <f t="shared" si="614"/>
        <v/>
      </c>
      <c r="D4143" s="42"/>
      <c r="E4143" s="23" t="str">
        <f>IF(D4143="","",VLOOKUP(D4143,MASTERLIST!$A:$E,3,FALSE))</f>
        <v/>
      </c>
      <c r="F4143" s="23" t="str">
        <f>IF(D4143="","",VLOOKUP(D4143,MASTERLIST!$A:$E,4,FALSE))</f>
        <v/>
      </c>
      <c r="G4143" s="23" t="str">
        <f>IF(D4143="","",VLOOKUP(D4143,MASTERLIST!$A:$E,5,FALSE))</f>
        <v/>
      </c>
      <c r="H4143" s="23" t="str">
        <f>IF(D4143="","",VLOOKUP(D4143,MASTERLIST!$A:$E,2,FALSE))</f>
        <v/>
      </c>
      <c r="I4143" s="42"/>
      <c r="J4143" s="42"/>
      <c r="K4143" s="42"/>
      <c r="L4143" s="41" t="str">
        <f t="shared" si="610"/>
        <v/>
      </c>
      <c r="M4143" s="41" t="str">
        <f t="shared" si="611"/>
        <v/>
      </c>
      <c r="N4143" s="22" t="str">
        <f t="shared" si="608"/>
        <v xml:space="preserve"> </v>
      </c>
      <c r="O4143" s="22" t="str">
        <f t="shared" si="609"/>
        <v/>
      </c>
      <c r="Q4143" s="22" t="str">
        <f t="shared" si="607"/>
        <v>D2</v>
      </c>
    </row>
    <row r="4144" spans="1:17" x14ac:dyDescent="0.25">
      <c r="A4144" s="125" t="str">
        <f t="shared" si="612"/>
        <v/>
      </c>
      <c r="B4144" s="123" t="str">
        <f t="shared" si="613"/>
        <v/>
      </c>
      <c r="C4144" s="125" t="str">
        <f t="shared" si="614"/>
        <v/>
      </c>
      <c r="D4144" s="42"/>
      <c r="E4144" s="23" t="str">
        <f>IF(D4144="","",VLOOKUP(D4144,MASTERLIST!$A:$E,3,FALSE))</f>
        <v/>
      </c>
      <c r="F4144" s="23" t="str">
        <f>IF(D4144="","",VLOOKUP(D4144,MASTERLIST!$A:$E,4,FALSE))</f>
        <v/>
      </c>
      <c r="G4144" s="23" t="str">
        <f>IF(D4144="","",VLOOKUP(D4144,MASTERLIST!$A:$E,5,FALSE))</f>
        <v/>
      </c>
      <c r="H4144" s="23" t="str">
        <f>IF(D4144="","",VLOOKUP(D4144,MASTERLIST!$A:$E,2,FALSE))</f>
        <v/>
      </c>
      <c r="I4144" s="42"/>
      <c r="J4144" s="42"/>
      <c r="K4144" s="42"/>
      <c r="L4144" s="41" t="str">
        <f t="shared" si="610"/>
        <v/>
      </c>
      <c r="M4144" s="41" t="str">
        <f t="shared" si="611"/>
        <v/>
      </c>
      <c r="N4144" s="22" t="str">
        <f t="shared" si="608"/>
        <v xml:space="preserve"> </v>
      </c>
      <c r="O4144" s="22" t="str">
        <f t="shared" si="609"/>
        <v/>
      </c>
      <c r="Q4144" s="22" t="str">
        <f t="shared" si="607"/>
        <v>D2</v>
      </c>
    </row>
    <row r="4145" spans="1:17" x14ac:dyDescent="0.25">
      <c r="A4145" s="125" t="str">
        <f t="shared" si="612"/>
        <v/>
      </c>
      <c r="B4145" s="123" t="str">
        <f t="shared" si="613"/>
        <v/>
      </c>
      <c r="C4145" s="125" t="str">
        <f t="shared" si="614"/>
        <v/>
      </c>
      <c r="D4145" s="42"/>
      <c r="E4145" s="23" t="str">
        <f>IF(D4145="","",VLOOKUP(D4145,MASTERLIST!$A:$E,3,FALSE))</f>
        <v/>
      </c>
      <c r="F4145" s="23" t="str">
        <f>IF(D4145="","",VLOOKUP(D4145,MASTERLIST!$A:$E,4,FALSE))</f>
        <v/>
      </c>
      <c r="G4145" s="23" t="str">
        <f>IF(D4145="","",VLOOKUP(D4145,MASTERLIST!$A:$E,5,FALSE))</f>
        <v/>
      </c>
      <c r="H4145" s="23" t="str">
        <f>IF(D4145="","",VLOOKUP(D4145,MASTERLIST!$A:$E,2,FALSE))</f>
        <v/>
      </c>
      <c r="I4145" s="42"/>
      <c r="J4145" s="42"/>
      <c r="K4145" s="42"/>
      <c r="L4145" s="41" t="str">
        <f t="shared" si="610"/>
        <v/>
      </c>
      <c r="M4145" s="41" t="str">
        <f t="shared" si="611"/>
        <v/>
      </c>
      <c r="N4145" s="22" t="str">
        <f t="shared" si="608"/>
        <v xml:space="preserve"> </v>
      </c>
      <c r="O4145" s="22" t="str">
        <f t="shared" si="609"/>
        <v/>
      </c>
      <c r="Q4145" s="22" t="str">
        <f t="shared" si="607"/>
        <v>D2</v>
      </c>
    </row>
    <row r="4146" spans="1:17" x14ac:dyDescent="0.25">
      <c r="A4146" s="125" t="str">
        <f t="shared" si="612"/>
        <v/>
      </c>
      <c r="B4146" s="123" t="str">
        <f t="shared" si="613"/>
        <v/>
      </c>
      <c r="C4146" s="125" t="str">
        <f t="shared" si="614"/>
        <v/>
      </c>
      <c r="D4146" s="42"/>
      <c r="E4146" s="23" t="str">
        <f>IF(D4146="","",VLOOKUP(D4146,MASTERLIST!$A:$E,3,FALSE))</f>
        <v/>
      </c>
      <c r="F4146" s="23" t="str">
        <f>IF(D4146="","",VLOOKUP(D4146,MASTERLIST!$A:$E,4,FALSE))</f>
        <v/>
      </c>
      <c r="G4146" s="23" t="str">
        <f>IF(D4146="","",VLOOKUP(D4146,MASTERLIST!$A:$E,5,FALSE))</f>
        <v/>
      </c>
      <c r="H4146" s="23" t="str">
        <f>IF(D4146="","",VLOOKUP(D4146,MASTERLIST!$A:$E,2,FALSE))</f>
        <v/>
      </c>
      <c r="I4146" s="42"/>
      <c r="J4146" s="42"/>
      <c r="K4146" s="42"/>
      <c r="L4146" s="41" t="str">
        <f t="shared" si="610"/>
        <v/>
      </c>
      <c r="M4146" s="41" t="str">
        <f t="shared" si="611"/>
        <v/>
      </c>
      <c r="N4146" s="22" t="str">
        <f t="shared" si="608"/>
        <v xml:space="preserve"> </v>
      </c>
      <c r="O4146" s="22" t="str">
        <f t="shared" si="609"/>
        <v/>
      </c>
      <c r="Q4146" s="22" t="str">
        <f t="shared" si="607"/>
        <v>D2</v>
      </c>
    </row>
    <row r="4147" spans="1:17" x14ac:dyDescent="0.25">
      <c r="A4147" s="125" t="str">
        <f t="shared" si="612"/>
        <v/>
      </c>
      <c r="B4147" s="123" t="str">
        <f t="shared" si="613"/>
        <v/>
      </c>
      <c r="C4147" s="125" t="str">
        <f t="shared" si="614"/>
        <v/>
      </c>
      <c r="D4147" s="42"/>
      <c r="E4147" s="23" t="str">
        <f>IF(D4147="","",VLOOKUP(D4147,MASTERLIST!$A:$E,3,FALSE))</f>
        <v/>
      </c>
      <c r="F4147" s="23" t="str">
        <f>IF(D4147="","",VLOOKUP(D4147,MASTERLIST!$A:$E,4,FALSE))</f>
        <v/>
      </c>
      <c r="G4147" s="23" t="str">
        <f>IF(D4147="","",VLOOKUP(D4147,MASTERLIST!$A:$E,5,FALSE))</f>
        <v/>
      </c>
      <c r="H4147" s="23" t="str">
        <f>IF(D4147="","",VLOOKUP(D4147,MASTERLIST!$A:$E,2,FALSE))</f>
        <v/>
      </c>
      <c r="I4147" s="42"/>
      <c r="J4147" s="42"/>
      <c r="K4147" s="42"/>
      <c r="L4147" s="41" t="str">
        <f t="shared" si="610"/>
        <v/>
      </c>
      <c r="M4147" s="41" t="str">
        <f t="shared" si="611"/>
        <v/>
      </c>
      <c r="N4147" s="22" t="str">
        <f t="shared" si="608"/>
        <v xml:space="preserve"> </v>
      </c>
      <c r="O4147" s="22" t="str">
        <f t="shared" si="609"/>
        <v/>
      </c>
      <c r="Q4147" s="22" t="str">
        <f t="shared" si="607"/>
        <v>D2</v>
      </c>
    </row>
    <row r="4148" spans="1:17" x14ac:dyDescent="0.25">
      <c r="A4148" s="125" t="str">
        <f t="shared" si="612"/>
        <v/>
      </c>
      <c r="B4148" s="123" t="str">
        <f t="shared" si="613"/>
        <v/>
      </c>
      <c r="C4148" s="125" t="str">
        <f t="shared" si="614"/>
        <v/>
      </c>
      <c r="D4148" s="42"/>
      <c r="E4148" s="23" t="str">
        <f>IF(D4148="","",VLOOKUP(D4148,MASTERLIST!$A:$E,3,FALSE))</f>
        <v/>
      </c>
      <c r="F4148" s="23" t="str">
        <f>IF(D4148="","",VLOOKUP(D4148,MASTERLIST!$A:$E,4,FALSE))</f>
        <v/>
      </c>
      <c r="G4148" s="23" t="str">
        <f>IF(D4148="","",VLOOKUP(D4148,MASTERLIST!$A:$E,5,FALSE))</f>
        <v/>
      </c>
      <c r="H4148" s="23" t="str">
        <f>IF(D4148="","",VLOOKUP(D4148,MASTERLIST!$A:$E,2,FALSE))</f>
        <v/>
      </c>
      <c r="I4148" s="42"/>
      <c r="J4148" s="42"/>
      <c r="K4148" s="42"/>
      <c r="L4148" s="41" t="str">
        <f t="shared" si="610"/>
        <v/>
      </c>
      <c r="M4148" s="41" t="str">
        <f t="shared" si="611"/>
        <v/>
      </c>
      <c r="N4148" s="22" t="str">
        <f t="shared" si="608"/>
        <v xml:space="preserve"> </v>
      </c>
      <c r="O4148" s="22" t="str">
        <f t="shared" si="609"/>
        <v/>
      </c>
      <c r="Q4148" s="22" t="str">
        <f t="shared" si="607"/>
        <v>D2</v>
      </c>
    </row>
    <row r="4149" spans="1:17" x14ac:dyDescent="0.25">
      <c r="A4149" s="125" t="str">
        <f t="shared" si="612"/>
        <v/>
      </c>
      <c r="B4149" s="123" t="str">
        <f t="shared" si="613"/>
        <v/>
      </c>
      <c r="C4149" s="125" t="str">
        <f t="shared" si="614"/>
        <v/>
      </c>
      <c r="D4149" s="42"/>
      <c r="E4149" s="23" t="str">
        <f>IF(D4149="","",VLOOKUP(D4149,MASTERLIST!$A:$E,3,FALSE))</f>
        <v/>
      </c>
      <c r="F4149" s="23" t="str">
        <f>IF(D4149="","",VLOOKUP(D4149,MASTERLIST!$A:$E,4,FALSE))</f>
        <v/>
      </c>
      <c r="G4149" s="23" t="str">
        <f>IF(D4149="","",VLOOKUP(D4149,MASTERLIST!$A:$E,5,FALSE))</f>
        <v/>
      </c>
      <c r="H4149" s="23" t="str">
        <f>IF(D4149="","",VLOOKUP(D4149,MASTERLIST!$A:$E,2,FALSE))</f>
        <v/>
      </c>
      <c r="I4149" s="42"/>
      <c r="J4149" s="42"/>
      <c r="K4149" s="42"/>
      <c r="L4149" s="41" t="str">
        <f t="shared" si="610"/>
        <v/>
      </c>
      <c r="M4149" s="41" t="str">
        <f t="shared" si="611"/>
        <v/>
      </c>
      <c r="N4149" s="22" t="str">
        <f t="shared" si="608"/>
        <v xml:space="preserve"> </v>
      </c>
      <c r="O4149" s="22" t="str">
        <f t="shared" si="609"/>
        <v/>
      </c>
      <c r="Q4149" s="22" t="str">
        <f t="shared" si="607"/>
        <v>D2</v>
      </c>
    </row>
    <row r="4150" spans="1:17" x14ac:dyDescent="0.25">
      <c r="A4150" s="125" t="str">
        <f t="shared" si="612"/>
        <v/>
      </c>
      <c r="B4150" s="123" t="str">
        <f t="shared" si="613"/>
        <v/>
      </c>
      <c r="C4150" s="125" t="str">
        <f t="shared" si="614"/>
        <v/>
      </c>
      <c r="D4150" s="42"/>
      <c r="E4150" s="23" t="str">
        <f>IF(D4150="","",VLOOKUP(D4150,MASTERLIST!$A:$E,3,FALSE))</f>
        <v/>
      </c>
      <c r="F4150" s="23" t="str">
        <f>IF(D4150="","",VLOOKUP(D4150,MASTERLIST!$A:$E,4,FALSE))</f>
        <v/>
      </c>
      <c r="G4150" s="23" t="str">
        <f>IF(D4150="","",VLOOKUP(D4150,MASTERLIST!$A:$E,5,FALSE))</f>
        <v/>
      </c>
      <c r="H4150" s="23" t="str">
        <f>IF(D4150="","",VLOOKUP(D4150,MASTERLIST!$A:$E,2,FALSE))</f>
        <v/>
      </c>
      <c r="I4150" s="42"/>
      <c r="J4150" s="42"/>
      <c r="K4150" s="42"/>
      <c r="L4150" s="41" t="str">
        <f t="shared" si="610"/>
        <v/>
      </c>
      <c r="M4150" s="41" t="str">
        <f t="shared" si="611"/>
        <v/>
      </c>
      <c r="N4150" s="22" t="str">
        <f t="shared" si="608"/>
        <v xml:space="preserve"> </v>
      </c>
      <c r="O4150" s="22" t="str">
        <f t="shared" si="609"/>
        <v/>
      </c>
      <c r="Q4150" s="22" t="str">
        <f t="shared" si="607"/>
        <v>D2</v>
      </c>
    </row>
    <row r="4151" spans="1:17" x14ac:dyDescent="0.25">
      <c r="A4151" s="125" t="str">
        <f t="shared" si="612"/>
        <v/>
      </c>
      <c r="B4151" s="123" t="str">
        <f t="shared" si="613"/>
        <v/>
      </c>
      <c r="C4151" s="125" t="str">
        <f t="shared" si="614"/>
        <v/>
      </c>
      <c r="D4151" s="42"/>
      <c r="E4151" s="23" t="str">
        <f>IF(D4151="","",VLOOKUP(D4151,MASTERLIST!$A:$E,3,FALSE))</f>
        <v/>
      </c>
      <c r="F4151" s="23" t="str">
        <f>IF(D4151="","",VLOOKUP(D4151,MASTERLIST!$A:$E,4,FALSE))</f>
        <v/>
      </c>
      <c r="G4151" s="23" t="str">
        <f>IF(D4151="","",VLOOKUP(D4151,MASTERLIST!$A:$E,5,FALSE))</f>
        <v/>
      </c>
      <c r="H4151" s="23" t="str">
        <f>IF(D4151="","",VLOOKUP(D4151,MASTERLIST!$A:$E,2,FALSE))</f>
        <v/>
      </c>
      <c r="I4151" s="42"/>
      <c r="J4151" s="42"/>
      <c r="K4151" s="42"/>
      <c r="L4151" s="41" t="str">
        <f t="shared" si="610"/>
        <v/>
      </c>
      <c r="M4151" s="41" t="str">
        <f t="shared" si="611"/>
        <v/>
      </c>
      <c r="N4151" s="22" t="str">
        <f t="shared" si="608"/>
        <v xml:space="preserve"> </v>
      </c>
      <c r="O4151" s="22" t="str">
        <f t="shared" si="609"/>
        <v/>
      </c>
      <c r="Q4151" s="22" t="str">
        <f t="shared" si="607"/>
        <v>D2</v>
      </c>
    </row>
    <row r="4152" spans="1:17" x14ac:dyDescent="0.25">
      <c r="A4152" s="125" t="str">
        <f t="shared" si="612"/>
        <v/>
      </c>
      <c r="B4152" s="123" t="str">
        <f t="shared" si="613"/>
        <v/>
      </c>
      <c r="C4152" s="125" t="str">
        <f t="shared" si="614"/>
        <v/>
      </c>
      <c r="D4152" s="42"/>
      <c r="E4152" s="23" t="str">
        <f>IF(D4152="","",VLOOKUP(D4152,MASTERLIST!$A:$E,3,FALSE))</f>
        <v/>
      </c>
      <c r="F4152" s="23" t="str">
        <f>IF(D4152="","",VLOOKUP(D4152,MASTERLIST!$A:$E,4,FALSE))</f>
        <v/>
      </c>
      <c r="G4152" s="23" t="str">
        <f>IF(D4152="","",VLOOKUP(D4152,MASTERLIST!$A:$E,5,FALSE))</f>
        <v/>
      </c>
      <c r="H4152" s="23" t="str">
        <f>IF(D4152="","",VLOOKUP(D4152,MASTERLIST!$A:$E,2,FALSE))</f>
        <v/>
      </c>
      <c r="I4152" s="42"/>
      <c r="J4152" s="42"/>
      <c r="K4152" s="42"/>
      <c r="L4152" s="41" t="str">
        <f t="shared" si="610"/>
        <v/>
      </c>
      <c r="M4152" s="41" t="str">
        <f t="shared" si="611"/>
        <v/>
      </c>
      <c r="N4152" s="22" t="str">
        <f t="shared" si="608"/>
        <v xml:space="preserve"> </v>
      </c>
      <c r="O4152" s="22" t="str">
        <f t="shared" si="609"/>
        <v/>
      </c>
      <c r="Q4152" s="22" t="str">
        <f t="shared" si="607"/>
        <v>D2</v>
      </c>
    </row>
    <row r="4153" spans="1:17" x14ac:dyDescent="0.25">
      <c r="A4153" s="125" t="str">
        <f t="shared" si="612"/>
        <v/>
      </c>
      <c r="B4153" s="123" t="str">
        <f t="shared" si="613"/>
        <v/>
      </c>
      <c r="C4153" s="125" t="str">
        <f t="shared" si="614"/>
        <v/>
      </c>
      <c r="D4153" s="42"/>
      <c r="E4153" s="23" t="str">
        <f>IF(D4153="","",VLOOKUP(D4153,MASTERLIST!$A:$E,3,FALSE))</f>
        <v/>
      </c>
      <c r="F4153" s="23" t="str">
        <f>IF(D4153="","",VLOOKUP(D4153,MASTERLIST!$A:$E,4,FALSE))</f>
        <v/>
      </c>
      <c r="G4153" s="23" t="str">
        <f>IF(D4153="","",VLOOKUP(D4153,MASTERLIST!$A:$E,5,FALSE))</f>
        <v/>
      </c>
      <c r="H4153" s="23" t="str">
        <f>IF(D4153="","",VLOOKUP(D4153,MASTERLIST!$A:$E,2,FALSE))</f>
        <v/>
      </c>
      <c r="I4153" s="42"/>
      <c r="J4153" s="42"/>
      <c r="K4153" s="42"/>
      <c r="L4153" s="41" t="str">
        <f t="shared" si="610"/>
        <v/>
      </c>
      <c r="M4153" s="41" t="str">
        <f t="shared" si="611"/>
        <v/>
      </c>
      <c r="N4153" s="22" t="str">
        <f t="shared" si="608"/>
        <v xml:space="preserve"> </v>
      </c>
      <c r="O4153" s="22" t="str">
        <f t="shared" si="609"/>
        <v/>
      </c>
      <c r="Q4153" s="22" t="str">
        <f t="shared" si="607"/>
        <v>D2</v>
      </c>
    </row>
    <row r="4154" spans="1:17" x14ac:dyDescent="0.25">
      <c r="A4154" s="125" t="str">
        <f t="shared" si="612"/>
        <v/>
      </c>
      <c r="B4154" s="123" t="str">
        <f t="shared" si="613"/>
        <v/>
      </c>
      <c r="C4154" s="125" t="str">
        <f t="shared" si="614"/>
        <v/>
      </c>
      <c r="D4154" s="42"/>
      <c r="E4154" s="23" t="str">
        <f>IF(D4154="","",VLOOKUP(D4154,MASTERLIST!$A:$E,3,FALSE))</f>
        <v/>
      </c>
      <c r="F4154" s="23" t="str">
        <f>IF(D4154="","",VLOOKUP(D4154,MASTERLIST!$A:$E,4,FALSE))</f>
        <v/>
      </c>
      <c r="G4154" s="23" t="str">
        <f>IF(D4154="","",VLOOKUP(D4154,MASTERLIST!$A:$E,5,FALSE))</f>
        <v/>
      </c>
      <c r="H4154" s="23" t="str">
        <f>IF(D4154="","",VLOOKUP(D4154,MASTERLIST!$A:$E,2,FALSE))</f>
        <v/>
      </c>
      <c r="I4154" s="42"/>
      <c r="J4154" s="42"/>
      <c r="K4154" s="42"/>
      <c r="L4154" s="41" t="str">
        <f t="shared" si="610"/>
        <v/>
      </c>
      <c r="M4154" s="41" t="str">
        <f t="shared" si="611"/>
        <v/>
      </c>
      <c r="N4154" s="22" t="str">
        <f t="shared" si="608"/>
        <v xml:space="preserve"> </v>
      </c>
      <c r="O4154" s="22" t="str">
        <f t="shared" si="609"/>
        <v/>
      </c>
      <c r="Q4154" s="22" t="str">
        <f t="shared" si="607"/>
        <v>D2</v>
      </c>
    </row>
    <row r="4155" spans="1:17" x14ac:dyDescent="0.25">
      <c r="A4155" s="125" t="str">
        <f t="shared" si="612"/>
        <v/>
      </c>
      <c r="B4155" s="123" t="str">
        <f t="shared" si="613"/>
        <v/>
      </c>
      <c r="C4155" s="125" t="str">
        <f t="shared" si="614"/>
        <v/>
      </c>
      <c r="D4155" s="42"/>
      <c r="E4155" s="23" t="str">
        <f>IF(D4155="","",VLOOKUP(D4155,MASTERLIST!$A:$E,3,FALSE))</f>
        <v/>
      </c>
      <c r="F4155" s="23" t="str">
        <f>IF(D4155="","",VLOOKUP(D4155,MASTERLIST!$A:$E,4,FALSE))</f>
        <v/>
      </c>
      <c r="G4155" s="23" t="str">
        <f>IF(D4155="","",VLOOKUP(D4155,MASTERLIST!$A:$E,5,FALSE))</f>
        <v/>
      </c>
      <c r="H4155" s="23" t="str">
        <f>IF(D4155="","",VLOOKUP(D4155,MASTERLIST!$A:$E,2,FALSE))</f>
        <v/>
      </c>
      <c r="I4155" s="42"/>
      <c r="J4155" s="42"/>
      <c r="K4155" s="42"/>
      <c r="L4155" s="41" t="str">
        <f t="shared" si="610"/>
        <v/>
      </c>
      <c r="M4155" s="41" t="str">
        <f t="shared" si="611"/>
        <v/>
      </c>
      <c r="N4155" s="22" t="str">
        <f t="shared" si="608"/>
        <v xml:space="preserve"> </v>
      </c>
      <c r="O4155" s="22" t="str">
        <f t="shared" si="609"/>
        <v/>
      </c>
      <c r="Q4155" s="22" t="str">
        <f t="shared" si="607"/>
        <v>D2</v>
      </c>
    </row>
    <row r="4156" spans="1:17" x14ac:dyDescent="0.25">
      <c r="A4156" s="125" t="str">
        <f t="shared" si="612"/>
        <v/>
      </c>
      <c r="B4156" s="123" t="str">
        <f t="shared" si="613"/>
        <v/>
      </c>
      <c r="C4156" s="125" t="str">
        <f t="shared" si="614"/>
        <v/>
      </c>
      <c r="D4156" s="42"/>
      <c r="E4156" s="23" t="str">
        <f>IF(D4156="","",VLOOKUP(D4156,MASTERLIST!$A:$E,3,FALSE))</f>
        <v/>
      </c>
      <c r="F4156" s="23" t="str">
        <f>IF(D4156="","",VLOOKUP(D4156,MASTERLIST!$A:$E,4,FALSE))</f>
        <v/>
      </c>
      <c r="G4156" s="23" t="str">
        <f>IF(D4156="","",VLOOKUP(D4156,MASTERLIST!$A:$E,5,FALSE))</f>
        <v/>
      </c>
      <c r="H4156" s="23" t="str">
        <f>IF(D4156="","",VLOOKUP(D4156,MASTERLIST!$A:$E,2,FALSE))</f>
        <v/>
      </c>
      <c r="I4156" s="42"/>
      <c r="J4156" s="42"/>
      <c r="K4156" s="42"/>
      <c r="L4156" s="41" t="str">
        <f t="shared" si="610"/>
        <v/>
      </c>
      <c r="M4156" s="41" t="str">
        <f t="shared" si="611"/>
        <v/>
      </c>
      <c r="N4156" s="22" t="str">
        <f t="shared" si="608"/>
        <v xml:space="preserve"> </v>
      </c>
      <c r="O4156" s="22" t="str">
        <f t="shared" si="609"/>
        <v/>
      </c>
      <c r="Q4156" s="22" t="str">
        <f t="shared" si="607"/>
        <v>D2</v>
      </c>
    </row>
    <row r="4157" spans="1:17" x14ac:dyDescent="0.25">
      <c r="A4157" s="125" t="str">
        <f t="shared" si="612"/>
        <v/>
      </c>
      <c r="B4157" s="123" t="str">
        <f t="shared" si="613"/>
        <v/>
      </c>
      <c r="C4157" s="125" t="str">
        <f t="shared" si="614"/>
        <v/>
      </c>
      <c r="D4157" s="42"/>
      <c r="E4157" s="23" t="str">
        <f>IF(D4157="","",VLOOKUP(D4157,MASTERLIST!$A:$E,3,FALSE))</f>
        <v/>
      </c>
      <c r="F4157" s="23" t="str">
        <f>IF(D4157="","",VLOOKUP(D4157,MASTERLIST!$A:$E,4,FALSE))</f>
        <v/>
      </c>
      <c r="G4157" s="23" t="str">
        <f>IF(D4157="","",VLOOKUP(D4157,MASTERLIST!$A:$E,5,FALSE))</f>
        <v/>
      </c>
      <c r="H4157" s="23" t="str">
        <f>IF(D4157="","",VLOOKUP(D4157,MASTERLIST!$A:$E,2,FALSE))</f>
        <v/>
      </c>
      <c r="I4157" s="42"/>
      <c r="J4157" s="42"/>
      <c r="K4157" s="42"/>
      <c r="L4157" s="41" t="str">
        <f t="shared" si="610"/>
        <v/>
      </c>
      <c r="M4157" s="41" t="str">
        <f t="shared" si="611"/>
        <v/>
      </c>
      <c r="N4157" s="22" t="str">
        <f t="shared" si="608"/>
        <v xml:space="preserve"> </v>
      </c>
      <c r="O4157" s="22" t="str">
        <f t="shared" si="609"/>
        <v/>
      </c>
      <c r="Q4157" s="22" t="str">
        <f t="shared" si="607"/>
        <v>D2</v>
      </c>
    </row>
    <row r="4158" spans="1:17" x14ac:dyDescent="0.25">
      <c r="A4158" s="125" t="str">
        <f t="shared" si="612"/>
        <v/>
      </c>
      <c r="B4158" s="123" t="str">
        <f t="shared" si="613"/>
        <v/>
      </c>
      <c r="C4158" s="125" t="str">
        <f t="shared" si="614"/>
        <v/>
      </c>
      <c r="D4158" s="42"/>
      <c r="E4158" s="23" t="str">
        <f>IF(D4158="","",VLOOKUP(D4158,MASTERLIST!$A:$E,3,FALSE))</f>
        <v/>
      </c>
      <c r="F4158" s="23" t="str">
        <f>IF(D4158="","",VLOOKUP(D4158,MASTERLIST!$A:$E,4,FALSE))</f>
        <v/>
      </c>
      <c r="G4158" s="23" t="str">
        <f>IF(D4158="","",VLOOKUP(D4158,MASTERLIST!$A:$E,5,FALSE))</f>
        <v/>
      </c>
      <c r="H4158" s="23" t="str">
        <f>IF(D4158="","",VLOOKUP(D4158,MASTERLIST!$A:$E,2,FALSE))</f>
        <v/>
      </c>
      <c r="I4158" s="42"/>
      <c r="J4158" s="42"/>
      <c r="K4158" s="42"/>
      <c r="L4158" s="41" t="str">
        <f t="shared" si="610"/>
        <v/>
      </c>
      <c r="M4158" s="41" t="str">
        <f t="shared" si="611"/>
        <v/>
      </c>
      <c r="N4158" s="22" t="str">
        <f t="shared" si="608"/>
        <v xml:space="preserve"> </v>
      </c>
      <c r="O4158" s="22" t="str">
        <f t="shared" si="609"/>
        <v/>
      </c>
      <c r="Q4158" s="22" t="str">
        <f t="shared" si="607"/>
        <v>D2</v>
      </c>
    </row>
    <row r="4159" spans="1:17" x14ac:dyDescent="0.25">
      <c r="A4159" s="125" t="str">
        <f t="shared" si="612"/>
        <v/>
      </c>
      <c r="B4159" s="123" t="str">
        <f t="shared" si="613"/>
        <v/>
      </c>
      <c r="C4159" s="125" t="str">
        <f t="shared" si="614"/>
        <v/>
      </c>
      <c r="D4159" s="42"/>
      <c r="E4159" s="23" t="str">
        <f>IF(D4159="","",VLOOKUP(D4159,MASTERLIST!$A:$E,3,FALSE))</f>
        <v/>
      </c>
      <c r="F4159" s="23" t="str">
        <f>IF(D4159="","",VLOOKUP(D4159,MASTERLIST!$A:$E,4,FALSE))</f>
        <v/>
      </c>
      <c r="G4159" s="23" t="str">
        <f>IF(D4159="","",VLOOKUP(D4159,MASTERLIST!$A:$E,5,FALSE))</f>
        <v/>
      </c>
      <c r="H4159" s="23" t="str">
        <f>IF(D4159="","",VLOOKUP(D4159,MASTERLIST!$A:$E,2,FALSE))</f>
        <v/>
      </c>
      <c r="I4159" s="42"/>
      <c r="J4159" s="42"/>
      <c r="K4159" s="42"/>
      <c r="L4159" s="41" t="str">
        <f t="shared" si="610"/>
        <v/>
      </c>
      <c r="M4159" s="41" t="str">
        <f t="shared" si="611"/>
        <v/>
      </c>
      <c r="N4159" s="22" t="str">
        <f t="shared" si="608"/>
        <v xml:space="preserve"> </v>
      </c>
      <c r="O4159" s="22" t="str">
        <f t="shared" si="609"/>
        <v/>
      </c>
      <c r="Q4159" s="22" t="str">
        <f t="shared" si="607"/>
        <v>D2</v>
      </c>
    </row>
    <row r="4160" spans="1:17" x14ac:dyDescent="0.25">
      <c r="A4160" s="125" t="str">
        <f t="shared" si="612"/>
        <v/>
      </c>
      <c r="B4160" s="123" t="str">
        <f t="shared" si="613"/>
        <v/>
      </c>
      <c r="C4160" s="125" t="str">
        <f t="shared" si="614"/>
        <v/>
      </c>
      <c r="D4160" s="42"/>
      <c r="E4160" s="23" t="str">
        <f>IF(D4160="","",VLOOKUP(D4160,MASTERLIST!$A:$E,3,FALSE))</f>
        <v/>
      </c>
      <c r="F4160" s="23" t="str">
        <f>IF(D4160="","",VLOOKUP(D4160,MASTERLIST!$A:$E,4,FALSE))</f>
        <v/>
      </c>
      <c r="G4160" s="23" t="str">
        <f>IF(D4160="","",VLOOKUP(D4160,MASTERLIST!$A:$E,5,FALSE))</f>
        <v/>
      </c>
      <c r="H4160" s="23" t="str">
        <f>IF(D4160="","",VLOOKUP(D4160,MASTERLIST!$A:$E,2,FALSE))</f>
        <v/>
      </c>
      <c r="I4160" s="42"/>
      <c r="J4160" s="42"/>
      <c r="K4160" s="42"/>
      <c r="L4160" s="41" t="str">
        <f t="shared" si="610"/>
        <v/>
      </c>
      <c r="M4160" s="41" t="str">
        <f t="shared" si="611"/>
        <v/>
      </c>
      <c r="N4160" s="22" t="str">
        <f t="shared" si="608"/>
        <v xml:space="preserve"> </v>
      </c>
      <c r="O4160" s="22" t="str">
        <f t="shared" si="609"/>
        <v/>
      </c>
      <c r="Q4160" s="22" t="str">
        <f t="shared" si="607"/>
        <v>D2</v>
      </c>
    </row>
    <row r="4161" spans="1:17" x14ac:dyDescent="0.25">
      <c r="A4161" s="125" t="str">
        <f t="shared" si="612"/>
        <v/>
      </c>
      <c r="B4161" s="123" t="str">
        <f t="shared" si="613"/>
        <v/>
      </c>
      <c r="C4161" s="125" t="str">
        <f t="shared" si="614"/>
        <v/>
      </c>
      <c r="D4161" s="42"/>
      <c r="E4161" s="23" t="str">
        <f>IF(D4161="","",VLOOKUP(D4161,MASTERLIST!$A:$E,3,FALSE))</f>
        <v/>
      </c>
      <c r="F4161" s="23" t="str">
        <f>IF(D4161="","",VLOOKUP(D4161,MASTERLIST!$A:$E,4,FALSE))</f>
        <v/>
      </c>
      <c r="G4161" s="23" t="str">
        <f>IF(D4161="","",VLOOKUP(D4161,MASTERLIST!$A:$E,5,FALSE))</f>
        <v/>
      </c>
      <c r="H4161" s="23" t="str">
        <f>IF(D4161="","",VLOOKUP(D4161,MASTERLIST!$A:$E,2,FALSE))</f>
        <v/>
      </c>
      <c r="I4161" s="42"/>
      <c r="J4161" s="42"/>
      <c r="K4161" s="42"/>
      <c r="L4161" s="41" t="str">
        <f t="shared" si="610"/>
        <v/>
      </c>
      <c r="M4161" s="41" t="str">
        <f t="shared" si="611"/>
        <v/>
      </c>
      <c r="N4161" s="22" t="str">
        <f t="shared" si="608"/>
        <v xml:space="preserve"> </v>
      </c>
      <c r="O4161" s="22" t="str">
        <f t="shared" si="609"/>
        <v/>
      </c>
      <c r="Q4161" s="22" t="str">
        <f t="shared" si="607"/>
        <v>D2</v>
      </c>
    </row>
    <row r="4162" spans="1:17" x14ac:dyDescent="0.25">
      <c r="A4162" s="125" t="str">
        <f t="shared" si="612"/>
        <v/>
      </c>
      <c r="B4162" s="123" t="str">
        <f t="shared" si="613"/>
        <v/>
      </c>
      <c r="C4162" s="125" t="str">
        <f t="shared" si="614"/>
        <v/>
      </c>
      <c r="D4162" s="42"/>
      <c r="E4162" s="23" t="str">
        <f>IF(D4162="","",VLOOKUP(D4162,MASTERLIST!$A:$E,3,FALSE))</f>
        <v/>
      </c>
      <c r="F4162" s="23" t="str">
        <f>IF(D4162="","",VLOOKUP(D4162,MASTERLIST!$A:$E,4,FALSE))</f>
        <v/>
      </c>
      <c r="G4162" s="23" t="str">
        <f>IF(D4162="","",VLOOKUP(D4162,MASTERLIST!$A:$E,5,FALSE))</f>
        <v/>
      </c>
      <c r="H4162" s="23" t="str">
        <f>IF(D4162="","",VLOOKUP(D4162,MASTERLIST!$A:$E,2,FALSE))</f>
        <v/>
      </c>
      <c r="I4162" s="42"/>
      <c r="J4162" s="42"/>
      <c r="K4162" s="42"/>
      <c r="L4162" s="41" t="str">
        <f t="shared" si="610"/>
        <v/>
      </c>
      <c r="M4162" s="41" t="str">
        <f t="shared" si="611"/>
        <v/>
      </c>
      <c r="N4162" s="22" t="str">
        <f t="shared" si="608"/>
        <v xml:space="preserve"> </v>
      </c>
      <c r="O4162" s="22" t="str">
        <f t="shared" si="609"/>
        <v/>
      </c>
      <c r="Q4162" s="22" t="str">
        <f t="shared" si="607"/>
        <v>D2</v>
      </c>
    </row>
    <row r="4163" spans="1:17" x14ac:dyDescent="0.25">
      <c r="A4163" s="125" t="str">
        <f t="shared" si="612"/>
        <v/>
      </c>
      <c r="B4163" s="123" t="str">
        <f t="shared" si="613"/>
        <v/>
      </c>
      <c r="C4163" s="125" t="str">
        <f t="shared" si="614"/>
        <v/>
      </c>
      <c r="D4163" s="42"/>
      <c r="E4163" s="23" t="str">
        <f>IF(D4163="","",VLOOKUP(D4163,MASTERLIST!$A:$E,3,FALSE))</f>
        <v/>
      </c>
      <c r="F4163" s="23" t="str">
        <f>IF(D4163="","",VLOOKUP(D4163,MASTERLIST!$A:$E,4,FALSE))</f>
        <v/>
      </c>
      <c r="G4163" s="23" t="str">
        <f>IF(D4163="","",VLOOKUP(D4163,MASTERLIST!$A:$E,5,FALSE))</f>
        <v/>
      </c>
      <c r="H4163" s="23" t="str">
        <f>IF(D4163="","",VLOOKUP(D4163,MASTERLIST!$A:$E,2,FALSE))</f>
        <v/>
      </c>
      <c r="I4163" s="42"/>
      <c r="J4163" s="42"/>
      <c r="K4163" s="42"/>
      <c r="L4163" s="41" t="str">
        <f t="shared" si="610"/>
        <v/>
      </c>
      <c r="M4163" s="41" t="str">
        <f t="shared" si="611"/>
        <v/>
      </c>
      <c r="N4163" s="22" t="str">
        <f t="shared" si="608"/>
        <v xml:space="preserve"> </v>
      </c>
      <c r="O4163" s="22" t="str">
        <f t="shared" si="609"/>
        <v/>
      </c>
      <c r="Q4163" s="22" t="str">
        <f t="shared" ref="Q4163:Q4226" si="615">IF(A4163="","D2",RIGHT(A4163,2))</f>
        <v>D2</v>
      </c>
    </row>
    <row r="4164" spans="1:17" x14ac:dyDescent="0.25">
      <c r="A4164" s="125" t="str">
        <f t="shared" si="612"/>
        <v/>
      </c>
      <c r="B4164" s="123" t="str">
        <f t="shared" si="613"/>
        <v/>
      </c>
      <c r="C4164" s="125" t="str">
        <f t="shared" si="614"/>
        <v/>
      </c>
      <c r="D4164" s="42"/>
      <c r="E4164" s="23" t="str">
        <f>IF(D4164="","",VLOOKUP(D4164,MASTERLIST!$A:$E,3,FALSE))</f>
        <v/>
      </c>
      <c r="F4164" s="23" t="str">
        <f>IF(D4164="","",VLOOKUP(D4164,MASTERLIST!$A:$E,4,FALSE))</f>
        <v/>
      </c>
      <c r="G4164" s="23" t="str">
        <f>IF(D4164="","",VLOOKUP(D4164,MASTERLIST!$A:$E,5,FALSE))</f>
        <v/>
      </c>
      <c r="H4164" s="23" t="str">
        <f>IF(D4164="","",VLOOKUP(D4164,MASTERLIST!$A:$E,2,FALSE))</f>
        <v/>
      </c>
      <c r="I4164" s="42"/>
      <c r="J4164" s="42"/>
      <c r="K4164" s="42"/>
      <c r="L4164" s="41" t="str">
        <f t="shared" si="610"/>
        <v/>
      </c>
      <c r="M4164" s="41" t="str">
        <f t="shared" si="611"/>
        <v/>
      </c>
      <c r="N4164" s="22" t="str">
        <f t="shared" si="608"/>
        <v xml:space="preserve"> </v>
      </c>
      <c r="O4164" s="22" t="str">
        <f t="shared" si="609"/>
        <v/>
      </c>
      <c r="Q4164" s="22" t="str">
        <f t="shared" si="615"/>
        <v>D2</v>
      </c>
    </row>
    <row r="4165" spans="1:17" x14ac:dyDescent="0.25">
      <c r="A4165" s="125" t="str">
        <f t="shared" si="612"/>
        <v/>
      </c>
      <c r="B4165" s="123" t="str">
        <f t="shared" si="613"/>
        <v/>
      </c>
      <c r="C4165" s="125" t="str">
        <f t="shared" si="614"/>
        <v/>
      </c>
      <c r="D4165" s="42"/>
      <c r="E4165" s="23" t="str">
        <f>IF(D4165="","",VLOOKUP(D4165,MASTERLIST!$A:$E,3,FALSE))</f>
        <v/>
      </c>
      <c r="F4165" s="23" t="str">
        <f>IF(D4165="","",VLOOKUP(D4165,MASTERLIST!$A:$E,4,FALSE))</f>
        <v/>
      </c>
      <c r="G4165" s="23" t="str">
        <f>IF(D4165="","",VLOOKUP(D4165,MASTERLIST!$A:$E,5,FALSE))</f>
        <v/>
      </c>
      <c r="H4165" s="23" t="str">
        <f>IF(D4165="","",VLOOKUP(D4165,MASTERLIST!$A:$E,2,FALSE))</f>
        <v/>
      </c>
      <c r="I4165" s="42"/>
      <c r="J4165" s="42"/>
      <c r="K4165" s="42"/>
      <c r="L4165" s="41" t="str">
        <f t="shared" si="610"/>
        <v/>
      </c>
      <c r="M4165" s="41" t="str">
        <f t="shared" si="611"/>
        <v/>
      </c>
      <c r="N4165" s="22" t="str">
        <f t="shared" si="608"/>
        <v xml:space="preserve"> </v>
      </c>
      <c r="O4165" s="22" t="str">
        <f t="shared" si="609"/>
        <v/>
      </c>
      <c r="Q4165" s="22" t="str">
        <f t="shared" si="615"/>
        <v>D2</v>
      </c>
    </row>
    <row r="4166" spans="1:17" x14ac:dyDescent="0.25">
      <c r="A4166" s="125" t="str">
        <f t="shared" si="612"/>
        <v/>
      </c>
      <c r="B4166" s="123" t="str">
        <f t="shared" si="613"/>
        <v/>
      </c>
      <c r="C4166" s="125" t="str">
        <f t="shared" si="614"/>
        <v/>
      </c>
      <c r="D4166" s="42"/>
      <c r="E4166" s="23" t="str">
        <f>IF(D4166="","",VLOOKUP(D4166,MASTERLIST!$A:$E,3,FALSE))</f>
        <v/>
      </c>
      <c r="F4166" s="23" t="str">
        <f>IF(D4166="","",VLOOKUP(D4166,MASTERLIST!$A:$E,4,FALSE))</f>
        <v/>
      </c>
      <c r="G4166" s="23" t="str">
        <f>IF(D4166="","",VLOOKUP(D4166,MASTERLIST!$A:$E,5,FALSE))</f>
        <v/>
      </c>
      <c r="H4166" s="23" t="str">
        <f>IF(D4166="","",VLOOKUP(D4166,MASTERLIST!$A:$E,2,FALSE))</f>
        <v/>
      </c>
      <c r="I4166" s="42"/>
      <c r="J4166" s="42"/>
      <c r="K4166" s="42"/>
      <c r="L4166" s="41" t="str">
        <f t="shared" si="610"/>
        <v/>
      </c>
      <c r="M4166" s="41" t="str">
        <f t="shared" si="611"/>
        <v/>
      </c>
      <c r="N4166" s="22" t="str">
        <f t="shared" si="608"/>
        <v xml:space="preserve"> </v>
      </c>
      <c r="O4166" s="22" t="str">
        <f t="shared" si="609"/>
        <v/>
      </c>
      <c r="Q4166" s="22" t="str">
        <f t="shared" si="615"/>
        <v>D2</v>
      </c>
    </row>
    <row r="4167" spans="1:17" x14ac:dyDescent="0.25">
      <c r="A4167" s="125" t="str">
        <f t="shared" si="612"/>
        <v/>
      </c>
      <c r="B4167" s="123" t="str">
        <f t="shared" si="613"/>
        <v/>
      </c>
      <c r="C4167" s="125" t="str">
        <f t="shared" si="614"/>
        <v/>
      </c>
      <c r="D4167" s="42"/>
      <c r="E4167" s="23" t="str">
        <f>IF(D4167="","",VLOOKUP(D4167,MASTERLIST!$A:$E,3,FALSE))</f>
        <v/>
      </c>
      <c r="F4167" s="23" t="str">
        <f>IF(D4167="","",VLOOKUP(D4167,MASTERLIST!$A:$E,4,FALSE))</f>
        <v/>
      </c>
      <c r="G4167" s="23" t="str">
        <f>IF(D4167="","",VLOOKUP(D4167,MASTERLIST!$A:$E,5,FALSE))</f>
        <v/>
      </c>
      <c r="H4167" s="23" t="str">
        <f>IF(D4167="","",VLOOKUP(D4167,MASTERLIST!$A:$E,2,FALSE))</f>
        <v/>
      </c>
      <c r="I4167" s="42"/>
      <c r="J4167" s="42"/>
      <c r="K4167" s="42"/>
      <c r="L4167" s="41" t="str">
        <f t="shared" si="610"/>
        <v/>
      </c>
      <c r="M4167" s="41" t="str">
        <f t="shared" si="611"/>
        <v/>
      </c>
      <c r="N4167" s="22" t="str">
        <f t="shared" si="608"/>
        <v xml:space="preserve"> </v>
      </c>
      <c r="O4167" s="22" t="str">
        <f t="shared" si="609"/>
        <v/>
      </c>
      <c r="Q4167" s="22" t="str">
        <f t="shared" si="615"/>
        <v>D2</v>
      </c>
    </row>
    <row r="4168" spans="1:17" x14ac:dyDescent="0.25">
      <c r="A4168" s="125" t="str">
        <f t="shared" si="612"/>
        <v/>
      </c>
      <c r="B4168" s="123" t="str">
        <f t="shared" si="613"/>
        <v/>
      </c>
      <c r="C4168" s="125" t="str">
        <f t="shared" si="614"/>
        <v/>
      </c>
      <c r="D4168" s="42"/>
      <c r="E4168" s="23" t="str">
        <f>IF(D4168="","",VLOOKUP(D4168,MASTERLIST!$A:$E,3,FALSE))</f>
        <v/>
      </c>
      <c r="F4168" s="23" t="str">
        <f>IF(D4168="","",VLOOKUP(D4168,MASTERLIST!$A:$E,4,FALSE))</f>
        <v/>
      </c>
      <c r="G4168" s="23" t="str">
        <f>IF(D4168="","",VLOOKUP(D4168,MASTERLIST!$A:$E,5,FALSE))</f>
        <v/>
      </c>
      <c r="H4168" s="23" t="str">
        <f>IF(D4168="","",VLOOKUP(D4168,MASTERLIST!$A:$E,2,FALSE))</f>
        <v/>
      </c>
      <c r="I4168" s="42"/>
      <c r="J4168" s="42"/>
      <c r="K4168" s="42"/>
      <c r="L4168" s="41" t="str">
        <f t="shared" si="610"/>
        <v/>
      </c>
      <c r="M4168" s="41" t="str">
        <f t="shared" si="611"/>
        <v/>
      </c>
      <c r="N4168" s="22" t="str">
        <f t="shared" si="608"/>
        <v xml:space="preserve"> </v>
      </c>
      <c r="O4168" s="22" t="str">
        <f t="shared" si="609"/>
        <v/>
      </c>
      <c r="Q4168" s="22" t="str">
        <f t="shared" si="615"/>
        <v>D2</v>
      </c>
    </row>
    <row r="4169" spans="1:17" x14ac:dyDescent="0.25">
      <c r="A4169" s="125" t="str">
        <f t="shared" si="612"/>
        <v/>
      </c>
      <c r="B4169" s="123" t="str">
        <f t="shared" si="613"/>
        <v/>
      </c>
      <c r="C4169" s="125" t="str">
        <f t="shared" si="614"/>
        <v/>
      </c>
      <c r="D4169" s="42"/>
      <c r="E4169" s="23" t="str">
        <f>IF(D4169="","",VLOOKUP(D4169,MASTERLIST!$A:$E,3,FALSE))</f>
        <v/>
      </c>
      <c r="F4169" s="23" t="str">
        <f>IF(D4169="","",VLOOKUP(D4169,MASTERLIST!$A:$E,4,FALSE))</f>
        <v/>
      </c>
      <c r="G4169" s="23" t="str">
        <f>IF(D4169="","",VLOOKUP(D4169,MASTERLIST!$A:$E,5,FALSE))</f>
        <v/>
      </c>
      <c r="H4169" s="23" t="str">
        <f>IF(D4169="","",VLOOKUP(D4169,MASTERLIST!$A:$E,2,FALSE))</f>
        <v/>
      </c>
      <c r="I4169" s="42"/>
      <c r="J4169" s="42"/>
      <c r="K4169" s="42"/>
      <c r="L4169" s="41" t="str">
        <f t="shared" si="610"/>
        <v/>
      </c>
      <c r="M4169" s="41" t="str">
        <f t="shared" si="611"/>
        <v/>
      </c>
      <c r="N4169" s="22" t="str">
        <f t="shared" si="608"/>
        <v xml:space="preserve"> </v>
      </c>
      <c r="O4169" s="22" t="str">
        <f t="shared" si="609"/>
        <v/>
      </c>
      <c r="Q4169" s="22" t="str">
        <f t="shared" si="615"/>
        <v>D2</v>
      </c>
    </row>
    <row r="4170" spans="1:17" x14ac:dyDescent="0.25">
      <c r="A4170" s="125" t="str">
        <f t="shared" si="612"/>
        <v/>
      </c>
      <c r="B4170" s="123" t="str">
        <f t="shared" si="613"/>
        <v/>
      </c>
      <c r="C4170" s="125" t="str">
        <f t="shared" si="614"/>
        <v/>
      </c>
      <c r="D4170" s="42"/>
      <c r="E4170" s="23" t="str">
        <f>IF(D4170="","",VLOOKUP(D4170,MASTERLIST!$A:$E,3,FALSE))</f>
        <v/>
      </c>
      <c r="F4170" s="23" t="str">
        <f>IF(D4170="","",VLOOKUP(D4170,MASTERLIST!$A:$E,4,FALSE))</f>
        <v/>
      </c>
      <c r="G4170" s="23" t="str">
        <f>IF(D4170="","",VLOOKUP(D4170,MASTERLIST!$A:$E,5,FALSE))</f>
        <v/>
      </c>
      <c r="H4170" s="23" t="str">
        <f>IF(D4170="","",VLOOKUP(D4170,MASTERLIST!$A:$E,2,FALSE))</f>
        <v/>
      </c>
      <c r="I4170" s="42"/>
      <c r="J4170" s="42"/>
      <c r="K4170" s="42"/>
      <c r="L4170" s="41" t="str">
        <f t="shared" si="610"/>
        <v/>
      </c>
      <c r="M4170" s="41" t="str">
        <f t="shared" si="611"/>
        <v/>
      </c>
      <c r="N4170" s="22" t="str">
        <f t="shared" si="608"/>
        <v xml:space="preserve"> </v>
      </c>
      <c r="O4170" s="22" t="str">
        <f t="shared" si="609"/>
        <v/>
      </c>
      <c r="Q4170" s="22" t="str">
        <f t="shared" si="615"/>
        <v>D2</v>
      </c>
    </row>
    <row r="4171" spans="1:17" x14ac:dyDescent="0.25">
      <c r="A4171" s="125" t="str">
        <f t="shared" si="612"/>
        <v/>
      </c>
      <c r="B4171" s="123" t="str">
        <f t="shared" si="613"/>
        <v/>
      </c>
      <c r="C4171" s="125" t="str">
        <f t="shared" si="614"/>
        <v/>
      </c>
      <c r="D4171" s="42"/>
      <c r="E4171" s="23" t="str">
        <f>IF(D4171="","",VLOOKUP(D4171,MASTERLIST!$A:$E,3,FALSE))</f>
        <v/>
      </c>
      <c r="F4171" s="23" t="str">
        <f>IF(D4171="","",VLOOKUP(D4171,MASTERLIST!$A:$E,4,FALSE))</f>
        <v/>
      </c>
      <c r="G4171" s="23" t="str">
        <f>IF(D4171="","",VLOOKUP(D4171,MASTERLIST!$A:$E,5,FALSE))</f>
        <v/>
      </c>
      <c r="H4171" s="23" t="str">
        <f>IF(D4171="","",VLOOKUP(D4171,MASTERLIST!$A:$E,2,FALSE))</f>
        <v/>
      </c>
      <c r="I4171" s="42"/>
      <c r="J4171" s="42"/>
      <c r="K4171" s="42"/>
      <c r="L4171" s="41" t="str">
        <f t="shared" si="610"/>
        <v/>
      </c>
      <c r="M4171" s="41" t="str">
        <f t="shared" si="611"/>
        <v/>
      </c>
      <c r="N4171" s="22" t="str">
        <f t="shared" si="608"/>
        <v xml:space="preserve"> </v>
      </c>
      <c r="O4171" s="22" t="str">
        <f t="shared" si="609"/>
        <v/>
      </c>
      <c r="Q4171" s="22" t="str">
        <f t="shared" si="615"/>
        <v>D2</v>
      </c>
    </row>
    <row r="4172" spans="1:17" x14ac:dyDescent="0.25">
      <c r="A4172" s="125" t="str">
        <f t="shared" si="612"/>
        <v/>
      </c>
      <c r="B4172" s="123" t="str">
        <f t="shared" si="613"/>
        <v/>
      </c>
      <c r="C4172" s="125" t="str">
        <f t="shared" si="614"/>
        <v/>
      </c>
      <c r="D4172" s="42"/>
      <c r="E4172" s="23" t="str">
        <f>IF(D4172="","",VLOOKUP(D4172,MASTERLIST!$A:$E,3,FALSE))</f>
        <v/>
      </c>
      <c r="F4172" s="23" t="str">
        <f>IF(D4172="","",VLOOKUP(D4172,MASTERLIST!$A:$E,4,FALSE))</f>
        <v/>
      </c>
      <c r="G4172" s="23" t="str">
        <f>IF(D4172="","",VLOOKUP(D4172,MASTERLIST!$A:$E,5,FALSE))</f>
        <v/>
      </c>
      <c r="H4172" s="23" t="str">
        <f>IF(D4172="","",VLOOKUP(D4172,MASTERLIST!$A:$E,2,FALSE))</f>
        <v/>
      </c>
      <c r="I4172" s="42"/>
      <c r="J4172" s="42"/>
      <c r="K4172" s="42"/>
      <c r="L4172" s="41" t="str">
        <f t="shared" si="610"/>
        <v/>
      </c>
      <c r="M4172" s="41" t="str">
        <f t="shared" si="611"/>
        <v/>
      </c>
      <c r="N4172" s="22" t="str">
        <f t="shared" si="608"/>
        <v xml:space="preserve"> </v>
      </c>
      <c r="O4172" s="22" t="str">
        <f t="shared" si="609"/>
        <v/>
      </c>
      <c r="Q4172" s="22" t="str">
        <f t="shared" si="615"/>
        <v>D2</v>
      </c>
    </row>
    <row r="4173" spans="1:17" x14ac:dyDescent="0.25">
      <c r="A4173" s="125" t="str">
        <f t="shared" si="612"/>
        <v/>
      </c>
      <c r="B4173" s="123" t="str">
        <f t="shared" si="613"/>
        <v/>
      </c>
      <c r="C4173" s="125" t="str">
        <f t="shared" si="614"/>
        <v/>
      </c>
      <c r="D4173" s="42"/>
      <c r="E4173" s="23" t="str">
        <f>IF(D4173="","",VLOOKUP(D4173,MASTERLIST!$A:$E,3,FALSE))</f>
        <v/>
      </c>
      <c r="F4173" s="23" t="str">
        <f>IF(D4173="","",VLOOKUP(D4173,MASTERLIST!$A:$E,4,FALSE))</f>
        <v/>
      </c>
      <c r="G4173" s="23" t="str">
        <f>IF(D4173="","",VLOOKUP(D4173,MASTERLIST!$A:$E,5,FALSE))</f>
        <v/>
      </c>
      <c r="H4173" s="23" t="str">
        <f>IF(D4173="","",VLOOKUP(D4173,MASTERLIST!$A:$E,2,FALSE))</f>
        <v/>
      </c>
      <c r="I4173" s="42"/>
      <c r="J4173" s="42"/>
      <c r="K4173" s="42"/>
      <c r="L4173" s="41" t="str">
        <f t="shared" si="610"/>
        <v/>
      </c>
      <c r="M4173" s="41" t="str">
        <f t="shared" si="611"/>
        <v/>
      </c>
      <c r="N4173" s="22" t="str">
        <f t="shared" si="608"/>
        <v xml:space="preserve"> </v>
      </c>
      <c r="O4173" s="22" t="str">
        <f t="shared" si="609"/>
        <v/>
      </c>
      <c r="Q4173" s="22" t="str">
        <f t="shared" si="615"/>
        <v>D2</v>
      </c>
    </row>
    <row r="4174" spans="1:17" x14ac:dyDescent="0.25">
      <c r="A4174" s="125" t="str">
        <f t="shared" si="612"/>
        <v/>
      </c>
      <c r="B4174" s="123" t="str">
        <f t="shared" si="613"/>
        <v/>
      </c>
      <c r="C4174" s="125" t="str">
        <f t="shared" si="614"/>
        <v/>
      </c>
      <c r="D4174" s="42"/>
      <c r="E4174" s="23" t="str">
        <f>IF(D4174="","",VLOOKUP(D4174,MASTERLIST!$A:$E,3,FALSE))</f>
        <v/>
      </c>
      <c r="F4174" s="23" t="str">
        <f>IF(D4174="","",VLOOKUP(D4174,MASTERLIST!$A:$E,4,FALSE))</f>
        <v/>
      </c>
      <c r="G4174" s="23" t="str">
        <f>IF(D4174="","",VLOOKUP(D4174,MASTERLIST!$A:$E,5,FALSE))</f>
        <v/>
      </c>
      <c r="H4174" s="23" t="str">
        <f>IF(D4174="","",VLOOKUP(D4174,MASTERLIST!$A:$E,2,FALSE))</f>
        <v/>
      </c>
      <c r="I4174" s="42"/>
      <c r="J4174" s="42"/>
      <c r="K4174" s="42"/>
      <c r="L4174" s="41" t="str">
        <f t="shared" si="610"/>
        <v/>
      </c>
      <c r="M4174" s="41" t="str">
        <f t="shared" si="611"/>
        <v/>
      </c>
      <c r="N4174" s="22" t="str">
        <f t="shared" si="608"/>
        <v xml:space="preserve"> </v>
      </c>
      <c r="O4174" s="22" t="str">
        <f t="shared" si="609"/>
        <v/>
      </c>
      <c r="Q4174" s="22" t="str">
        <f t="shared" si="615"/>
        <v>D2</v>
      </c>
    </row>
    <row r="4175" spans="1:17" x14ac:dyDescent="0.25">
      <c r="A4175" s="125" t="str">
        <f t="shared" si="612"/>
        <v/>
      </c>
      <c r="B4175" s="123" t="str">
        <f t="shared" si="613"/>
        <v/>
      </c>
      <c r="C4175" s="125" t="str">
        <f t="shared" si="614"/>
        <v/>
      </c>
      <c r="D4175" s="42"/>
      <c r="E4175" s="23" t="str">
        <f>IF(D4175="","",VLOOKUP(D4175,MASTERLIST!$A:$E,3,FALSE))</f>
        <v/>
      </c>
      <c r="F4175" s="23" t="str">
        <f>IF(D4175="","",VLOOKUP(D4175,MASTERLIST!$A:$E,4,FALSE))</f>
        <v/>
      </c>
      <c r="G4175" s="23" t="str">
        <f>IF(D4175="","",VLOOKUP(D4175,MASTERLIST!$A:$E,5,FALSE))</f>
        <v/>
      </c>
      <c r="H4175" s="23" t="str">
        <f>IF(D4175="","",VLOOKUP(D4175,MASTERLIST!$A:$E,2,FALSE))</f>
        <v/>
      </c>
      <c r="I4175" s="42"/>
      <c r="J4175" s="42"/>
      <c r="K4175" s="42"/>
      <c r="L4175" s="41" t="str">
        <f t="shared" si="610"/>
        <v/>
      </c>
      <c r="M4175" s="41" t="str">
        <f t="shared" si="611"/>
        <v/>
      </c>
      <c r="N4175" s="22" t="str">
        <f t="shared" si="608"/>
        <v xml:space="preserve"> </v>
      </c>
      <c r="O4175" s="22" t="str">
        <f t="shared" si="609"/>
        <v/>
      </c>
      <c r="Q4175" s="22" t="str">
        <f t="shared" si="615"/>
        <v>D2</v>
      </c>
    </row>
    <row r="4176" spans="1:17" x14ac:dyDescent="0.25">
      <c r="A4176" s="125" t="str">
        <f t="shared" si="612"/>
        <v/>
      </c>
      <c r="B4176" s="123" t="str">
        <f t="shared" si="613"/>
        <v/>
      </c>
      <c r="C4176" s="125" t="str">
        <f t="shared" si="614"/>
        <v/>
      </c>
      <c r="D4176" s="42"/>
      <c r="E4176" s="23" t="str">
        <f>IF(D4176="","",VLOOKUP(D4176,MASTERLIST!$A:$E,3,FALSE))</f>
        <v/>
      </c>
      <c r="F4176" s="23" t="str">
        <f>IF(D4176="","",VLOOKUP(D4176,MASTERLIST!$A:$E,4,FALSE))</f>
        <v/>
      </c>
      <c r="G4176" s="23" t="str">
        <f>IF(D4176="","",VLOOKUP(D4176,MASTERLIST!$A:$E,5,FALSE))</f>
        <v/>
      </c>
      <c r="H4176" s="23" t="str">
        <f>IF(D4176="","",VLOOKUP(D4176,MASTERLIST!$A:$E,2,FALSE))</f>
        <v/>
      </c>
      <c r="I4176" s="42"/>
      <c r="J4176" s="42"/>
      <c r="K4176" s="42"/>
      <c r="L4176" s="41" t="str">
        <f t="shared" si="610"/>
        <v/>
      </c>
      <c r="M4176" s="41" t="str">
        <f t="shared" si="611"/>
        <v/>
      </c>
      <c r="N4176" s="22" t="str">
        <f t="shared" si="608"/>
        <v xml:space="preserve"> </v>
      </c>
      <c r="O4176" s="22" t="str">
        <f t="shared" si="609"/>
        <v/>
      </c>
      <c r="Q4176" s="22" t="str">
        <f t="shared" si="615"/>
        <v>D2</v>
      </c>
    </row>
    <row r="4177" spans="1:17" x14ac:dyDescent="0.25">
      <c r="A4177" s="125" t="str">
        <f t="shared" si="612"/>
        <v/>
      </c>
      <c r="B4177" s="123" t="str">
        <f t="shared" si="613"/>
        <v/>
      </c>
      <c r="C4177" s="125" t="str">
        <f t="shared" si="614"/>
        <v/>
      </c>
      <c r="D4177" s="42"/>
      <c r="E4177" s="23" t="str">
        <f>IF(D4177="","",VLOOKUP(D4177,MASTERLIST!$A:$E,3,FALSE))</f>
        <v/>
      </c>
      <c r="F4177" s="23" t="str">
        <f>IF(D4177="","",VLOOKUP(D4177,MASTERLIST!$A:$E,4,FALSE))</f>
        <v/>
      </c>
      <c r="G4177" s="23" t="str">
        <f>IF(D4177="","",VLOOKUP(D4177,MASTERLIST!$A:$E,5,FALSE))</f>
        <v/>
      </c>
      <c r="H4177" s="23" t="str">
        <f>IF(D4177="","",VLOOKUP(D4177,MASTERLIST!$A:$E,2,FALSE))</f>
        <v/>
      </c>
      <c r="I4177" s="42"/>
      <c r="J4177" s="42"/>
      <c r="K4177" s="42"/>
      <c r="L4177" s="41" t="str">
        <f t="shared" si="610"/>
        <v/>
      </c>
      <c r="M4177" s="41" t="str">
        <f t="shared" si="611"/>
        <v/>
      </c>
      <c r="N4177" s="22" t="str">
        <f t="shared" si="608"/>
        <v xml:space="preserve"> </v>
      </c>
      <c r="O4177" s="22" t="str">
        <f t="shared" si="609"/>
        <v/>
      </c>
      <c r="Q4177" s="22" t="str">
        <f t="shared" si="615"/>
        <v>D2</v>
      </c>
    </row>
    <row r="4178" spans="1:17" x14ac:dyDescent="0.25">
      <c r="A4178" s="125" t="str">
        <f t="shared" si="612"/>
        <v/>
      </c>
      <c r="B4178" s="123" t="str">
        <f t="shared" si="613"/>
        <v/>
      </c>
      <c r="C4178" s="125" t="str">
        <f t="shared" si="614"/>
        <v/>
      </c>
      <c r="D4178" s="42"/>
      <c r="E4178" s="23" t="str">
        <f>IF(D4178="","",VLOOKUP(D4178,MASTERLIST!$A:$E,3,FALSE))</f>
        <v/>
      </c>
      <c r="F4178" s="23" t="str">
        <f>IF(D4178="","",VLOOKUP(D4178,MASTERLIST!$A:$E,4,FALSE))</f>
        <v/>
      </c>
      <c r="G4178" s="23" t="str">
        <f>IF(D4178="","",VLOOKUP(D4178,MASTERLIST!$A:$E,5,FALSE))</f>
        <v/>
      </c>
      <c r="H4178" s="23" t="str">
        <f>IF(D4178="","",VLOOKUP(D4178,MASTERLIST!$A:$E,2,FALSE))</f>
        <v/>
      </c>
      <c r="I4178" s="42"/>
      <c r="J4178" s="42"/>
      <c r="K4178" s="42"/>
      <c r="L4178" s="41" t="str">
        <f t="shared" si="610"/>
        <v/>
      </c>
      <c r="M4178" s="41" t="str">
        <f t="shared" si="611"/>
        <v/>
      </c>
      <c r="N4178" s="22" t="str">
        <f t="shared" si="608"/>
        <v xml:space="preserve"> </v>
      </c>
      <c r="O4178" s="22" t="str">
        <f t="shared" si="609"/>
        <v/>
      </c>
      <c r="Q4178" s="22" t="str">
        <f t="shared" si="615"/>
        <v>D2</v>
      </c>
    </row>
    <row r="4179" spans="1:17" x14ac:dyDescent="0.25">
      <c r="A4179" s="125" t="str">
        <f t="shared" si="612"/>
        <v/>
      </c>
      <c r="B4179" s="123" t="str">
        <f t="shared" si="613"/>
        <v/>
      </c>
      <c r="C4179" s="125" t="str">
        <f t="shared" si="614"/>
        <v/>
      </c>
      <c r="D4179" s="42"/>
      <c r="E4179" s="23" t="str">
        <f>IF(D4179="","",VLOOKUP(D4179,MASTERLIST!$A:$E,3,FALSE))</f>
        <v/>
      </c>
      <c r="F4179" s="23" t="str">
        <f>IF(D4179="","",VLOOKUP(D4179,MASTERLIST!$A:$E,4,FALSE))</f>
        <v/>
      </c>
      <c r="G4179" s="23" t="str">
        <f>IF(D4179="","",VLOOKUP(D4179,MASTERLIST!$A:$E,5,FALSE))</f>
        <v/>
      </c>
      <c r="H4179" s="23" t="str">
        <f>IF(D4179="","",VLOOKUP(D4179,MASTERLIST!$A:$E,2,FALSE))</f>
        <v/>
      </c>
      <c r="I4179" s="42"/>
      <c r="J4179" s="42"/>
      <c r="K4179" s="42"/>
      <c r="L4179" s="41" t="str">
        <f t="shared" si="610"/>
        <v/>
      </c>
      <c r="M4179" s="41" t="str">
        <f t="shared" si="611"/>
        <v/>
      </c>
      <c r="N4179" s="22" t="str">
        <f t="shared" ref="N4179:N4242" si="616">CONCATENATE(E4179," ",F4179)</f>
        <v xml:space="preserve"> </v>
      </c>
      <c r="O4179" s="22" t="str">
        <f t="shared" ref="O4179:O4242" si="617">IFERROR(VLOOKUP(G4179,$R$2:$S$15,2,),"")</f>
        <v/>
      </c>
      <c r="Q4179" s="22" t="str">
        <f t="shared" si="615"/>
        <v>D2</v>
      </c>
    </row>
    <row r="4180" spans="1:17" x14ac:dyDescent="0.25">
      <c r="A4180" s="125" t="str">
        <f t="shared" si="612"/>
        <v/>
      </c>
      <c r="B4180" s="123" t="str">
        <f t="shared" si="613"/>
        <v/>
      </c>
      <c r="C4180" s="125" t="str">
        <f t="shared" si="614"/>
        <v/>
      </c>
      <c r="D4180" s="42"/>
      <c r="E4180" s="23" t="str">
        <f>IF(D4180="","",VLOOKUP(D4180,MASTERLIST!$A:$E,3,FALSE))</f>
        <v/>
      </c>
      <c r="F4180" s="23" t="str">
        <f>IF(D4180="","",VLOOKUP(D4180,MASTERLIST!$A:$E,4,FALSE))</f>
        <v/>
      </c>
      <c r="G4180" s="23" t="str">
        <f>IF(D4180="","",VLOOKUP(D4180,MASTERLIST!$A:$E,5,FALSE))</f>
        <v/>
      </c>
      <c r="H4180" s="23" t="str">
        <f>IF(D4180="","",VLOOKUP(D4180,MASTERLIST!$A:$E,2,FALSE))</f>
        <v/>
      </c>
      <c r="I4180" s="42"/>
      <c r="J4180" s="42"/>
      <c r="K4180" s="42"/>
      <c r="L4180" s="41" t="str">
        <f t="shared" si="610"/>
        <v/>
      </c>
      <c r="M4180" s="41" t="str">
        <f t="shared" si="611"/>
        <v/>
      </c>
      <c r="N4180" s="22" t="str">
        <f t="shared" si="616"/>
        <v xml:space="preserve"> </v>
      </c>
      <c r="O4180" s="22" t="str">
        <f t="shared" si="617"/>
        <v/>
      </c>
      <c r="Q4180" s="22" t="str">
        <f t="shared" si="615"/>
        <v>D2</v>
      </c>
    </row>
    <row r="4181" spans="1:17" x14ac:dyDescent="0.25">
      <c r="A4181" s="125" t="str">
        <f t="shared" si="612"/>
        <v/>
      </c>
      <c r="B4181" s="123" t="str">
        <f t="shared" si="613"/>
        <v/>
      </c>
      <c r="C4181" s="125" t="str">
        <f t="shared" si="614"/>
        <v/>
      </c>
      <c r="D4181" s="42"/>
      <c r="E4181" s="23" t="str">
        <f>IF(D4181="","",VLOOKUP(D4181,MASTERLIST!$A:$E,3,FALSE))</f>
        <v/>
      </c>
      <c r="F4181" s="23" t="str">
        <f>IF(D4181="","",VLOOKUP(D4181,MASTERLIST!$A:$E,4,FALSE))</f>
        <v/>
      </c>
      <c r="G4181" s="23" t="str">
        <f>IF(D4181="","",VLOOKUP(D4181,MASTERLIST!$A:$E,5,FALSE))</f>
        <v/>
      </c>
      <c r="H4181" s="23" t="str">
        <f>IF(D4181="","",VLOOKUP(D4181,MASTERLIST!$A:$E,2,FALSE))</f>
        <v/>
      </c>
      <c r="I4181" s="42"/>
      <c r="J4181" s="42"/>
      <c r="K4181" s="42"/>
      <c r="L4181" s="41" t="str">
        <f t="shared" si="610"/>
        <v/>
      </c>
      <c r="M4181" s="41" t="str">
        <f t="shared" si="611"/>
        <v/>
      </c>
      <c r="N4181" s="22" t="str">
        <f t="shared" si="616"/>
        <v xml:space="preserve"> </v>
      </c>
      <c r="O4181" s="22" t="str">
        <f t="shared" si="617"/>
        <v/>
      </c>
      <c r="Q4181" s="22" t="str">
        <f t="shared" si="615"/>
        <v>D2</v>
      </c>
    </row>
    <row r="4182" spans="1:17" x14ac:dyDescent="0.25">
      <c r="A4182" s="125" t="str">
        <f t="shared" si="612"/>
        <v/>
      </c>
      <c r="B4182" s="123" t="str">
        <f t="shared" si="613"/>
        <v/>
      </c>
      <c r="C4182" s="125" t="str">
        <f t="shared" si="614"/>
        <v/>
      </c>
      <c r="D4182" s="42"/>
      <c r="E4182" s="23" t="str">
        <f>IF(D4182="","",VLOOKUP(D4182,MASTERLIST!$A:$E,3,FALSE))</f>
        <v/>
      </c>
      <c r="F4182" s="23" t="str">
        <f>IF(D4182="","",VLOOKUP(D4182,MASTERLIST!$A:$E,4,FALSE))</f>
        <v/>
      </c>
      <c r="G4182" s="23" t="str">
        <f>IF(D4182="","",VLOOKUP(D4182,MASTERLIST!$A:$E,5,FALSE))</f>
        <v/>
      </c>
      <c r="H4182" s="23" t="str">
        <f>IF(D4182="","",VLOOKUP(D4182,MASTERLIST!$A:$E,2,FALSE))</f>
        <v/>
      </c>
      <c r="I4182" s="42"/>
      <c r="J4182" s="42"/>
      <c r="K4182" s="42"/>
      <c r="L4182" s="41" t="str">
        <f t="shared" si="610"/>
        <v/>
      </c>
      <c r="M4182" s="41" t="str">
        <f t="shared" si="611"/>
        <v/>
      </c>
      <c r="N4182" s="22" t="str">
        <f t="shared" si="616"/>
        <v xml:space="preserve"> </v>
      </c>
      <c r="O4182" s="22" t="str">
        <f t="shared" si="617"/>
        <v/>
      </c>
      <c r="Q4182" s="22" t="str">
        <f t="shared" si="615"/>
        <v>D2</v>
      </c>
    </row>
    <row r="4183" spans="1:17" x14ac:dyDescent="0.25">
      <c r="A4183" s="125" t="str">
        <f t="shared" si="612"/>
        <v/>
      </c>
      <c r="B4183" s="123" t="str">
        <f t="shared" si="613"/>
        <v/>
      </c>
      <c r="C4183" s="125" t="str">
        <f t="shared" si="614"/>
        <v/>
      </c>
      <c r="D4183" s="42"/>
      <c r="E4183" s="23" t="str">
        <f>IF(D4183="","",VLOOKUP(D4183,MASTERLIST!$A:$E,3,FALSE))</f>
        <v/>
      </c>
      <c r="F4183" s="23" t="str">
        <f>IF(D4183="","",VLOOKUP(D4183,MASTERLIST!$A:$E,4,FALSE))</f>
        <v/>
      </c>
      <c r="G4183" s="23" t="str">
        <f>IF(D4183="","",VLOOKUP(D4183,MASTERLIST!$A:$E,5,FALSE))</f>
        <v/>
      </c>
      <c r="H4183" s="23" t="str">
        <f>IF(D4183="","",VLOOKUP(D4183,MASTERLIST!$A:$E,2,FALSE))</f>
        <v/>
      </c>
      <c r="I4183" s="42"/>
      <c r="J4183" s="42"/>
      <c r="K4183" s="42"/>
      <c r="L4183" s="41" t="str">
        <f t="shared" si="610"/>
        <v/>
      </c>
      <c r="M4183" s="41" t="str">
        <f t="shared" si="611"/>
        <v/>
      </c>
      <c r="N4183" s="22" t="str">
        <f t="shared" si="616"/>
        <v xml:space="preserve"> </v>
      </c>
      <c r="O4183" s="22" t="str">
        <f t="shared" si="617"/>
        <v/>
      </c>
      <c r="Q4183" s="22" t="str">
        <f t="shared" si="615"/>
        <v>D2</v>
      </c>
    </row>
    <row r="4184" spans="1:17" x14ac:dyDescent="0.25">
      <c r="A4184" s="125" t="str">
        <f t="shared" si="612"/>
        <v/>
      </c>
      <c r="B4184" s="123" t="str">
        <f t="shared" si="613"/>
        <v/>
      </c>
      <c r="C4184" s="125" t="str">
        <f t="shared" si="614"/>
        <v/>
      </c>
      <c r="D4184" s="42"/>
      <c r="E4184" s="23" t="str">
        <f>IF(D4184="","",VLOOKUP(D4184,MASTERLIST!$A:$E,3,FALSE))</f>
        <v/>
      </c>
      <c r="F4184" s="23" t="str">
        <f>IF(D4184="","",VLOOKUP(D4184,MASTERLIST!$A:$E,4,FALSE))</f>
        <v/>
      </c>
      <c r="G4184" s="23" t="str">
        <f>IF(D4184="","",VLOOKUP(D4184,MASTERLIST!$A:$E,5,FALSE))</f>
        <v/>
      </c>
      <c r="H4184" s="23" t="str">
        <f>IF(D4184="","",VLOOKUP(D4184,MASTERLIST!$A:$E,2,FALSE))</f>
        <v/>
      </c>
      <c r="I4184" s="42"/>
      <c r="J4184" s="42"/>
      <c r="K4184" s="42"/>
      <c r="L4184" s="41" t="str">
        <f t="shared" si="610"/>
        <v/>
      </c>
      <c r="M4184" s="41" t="str">
        <f t="shared" si="611"/>
        <v/>
      </c>
      <c r="N4184" s="22" t="str">
        <f t="shared" si="616"/>
        <v xml:space="preserve"> </v>
      </c>
      <c r="O4184" s="22" t="str">
        <f t="shared" si="617"/>
        <v/>
      </c>
      <c r="Q4184" s="22" t="str">
        <f t="shared" si="615"/>
        <v>D2</v>
      </c>
    </row>
    <row r="4185" spans="1:17" x14ac:dyDescent="0.25">
      <c r="A4185" s="125" t="str">
        <f t="shared" si="612"/>
        <v/>
      </c>
      <c r="B4185" s="123" t="str">
        <f t="shared" si="613"/>
        <v/>
      </c>
      <c r="C4185" s="125" t="str">
        <f t="shared" si="614"/>
        <v/>
      </c>
      <c r="D4185" s="42"/>
      <c r="E4185" s="23" t="str">
        <f>IF(D4185="","",VLOOKUP(D4185,MASTERLIST!$A:$E,3,FALSE))</f>
        <v/>
      </c>
      <c r="F4185" s="23" t="str">
        <f>IF(D4185="","",VLOOKUP(D4185,MASTERLIST!$A:$E,4,FALSE))</f>
        <v/>
      </c>
      <c r="G4185" s="23" t="str">
        <f>IF(D4185="","",VLOOKUP(D4185,MASTERLIST!$A:$E,5,FALSE))</f>
        <v/>
      </c>
      <c r="H4185" s="23" t="str">
        <f>IF(D4185="","",VLOOKUP(D4185,MASTERLIST!$A:$E,2,FALSE))</f>
        <v/>
      </c>
      <c r="I4185" s="42"/>
      <c r="J4185" s="42"/>
      <c r="K4185" s="42"/>
      <c r="L4185" s="41" t="str">
        <f t="shared" si="610"/>
        <v/>
      </c>
      <c r="M4185" s="41" t="str">
        <f t="shared" si="611"/>
        <v/>
      </c>
      <c r="N4185" s="22" t="str">
        <f t="shared" si="616"/>
        <v xml:space="preserve"> </v>
      </c>
      <c r="O4185" s="22" t="str">
        <f t="shared" si="617"/>
        <v/>
      </c>
      <c r="Q4185" s="22" t="str">
        <f t="shared" si="615"/>
        <v>D2</v>
      </c>
    </row>
    <row r="4186" spans="1:17" x14ac:dyDescent="0.25">
      <c r="A4186" s="125" t="str">
        <f t="shared" si="612"/>
        <v/>
      </c>
      <c r="B4186" s="123" t="str">
        <f t="shared" si="613"/>
        <v/>
      </c>
      <c r="C4186" s="125" t="str">
        <f t="shared" si="614"/>
        <v/>
      </c>
      <c r="D4186" s="42"/>
      <c r="E4186" s="23" t="str">
        <f>IF(D4186="","",VLOOKUP(D4186,MASTERLIST!$A:$E,3,FALSE))</f>
        <v/>
      </c>
      <c r="F4186" s="23" t="str">
        <f>IF(D4186="","",VLOOKUP(D4186,MASTERLIST!$A:$E,4,FALSE))</f>
        <v/>
      </c>
      <c r="G4186" s="23" t="str">
        <f>IF(D4186="","",VLOOKUP(D4186,MASTERLIST!$A:$E,5,FALSE))</f>
        <v/>
      </c>
      <c r="H4186" s="23" t="str">
        <f>IF(D4186="","",VLOOKUP(D4186,MASTERLIST!$A:$E,2,FALSE))</f>
        <v/>
      </c>
      <c r="I4186" s="42"/>
      <c r="J4186" s="42"/>
      <c r="K4186" s="42"/>
      <c r="L4186" s="41" t="str">
        <f t="shared" si="610"/>
        <v/>
      </c>
      <c r="M4186" s="41" t="str">
        <f t="shared" si="611"/>
        <v/>
      </c>
      <c r="N4186" s="22" t="str">
        <f t="shared" si="616"/>
        <v xml:space="preserve"> </v>
      </c>
      <c r="O4186" s="22" t="str">
        <f t="shared" si="617"/>
        <v/>
      </c>
      <c r="Q4186" s="22" t="str">
        <f t="shared" si="615"/>
        <v>D2</v>
      </c>
    </row>
    <row r="4187" spans="1:17" x14ac:dyDescent="0.25">
      <c r="A4187" s="125" t="str">
        <f t="shared" si="612"/>
        <v/>
      </c>
      <c r="B4187" s="123" t="str">
        <f t="shared" si="613"/>
        <v/>
      </c>
      <c r="C4187" s="125" t="str">
        <f t="shared" si="614"/>
        <v/>
      </c>
      <c r="D4187" s="42"/>
      <c r="E4187" s="23" t="str">
        <f>IF(D4187="","",VLOOKUP(D4187,MASTERLIST!$A:$E,3,FALSE))</f>
        <v/>
      </c>
      <c r="F4187" s="23" t="str">
        <f>IF(D4187="","",VLOOKUP(D4187,MASTERLIST!$A:$E,4,FALSE))</f>
        <v/>
      </c>
      <c r="G4187" s="23" t="str">
        <f>IF(D4187="","",VLOOKUP(D4187,MASTERLIST!$A:$E,5,FALSE))</f>
        <v/>
      </c>
      <c r="H4187" s="23" t="str">
        <f>IF(D4187="","",VLOOKUP(D4187,MASTERLIST!$A:$E,2,FALSE))</f>
        <v/>
      </c>
      <c r="I4187" s="42"/>
      <c r="J4187" s="42"/>
      <c r="K4187" s="42"/>
      <c r="L4187" s="41" t="str">
        <f t="shared" si="610"/>
        <v/>
      </c>
      <c r="M4187" s="41" t="str">
        <f t="shared" si="611"/>
        <v/>
      </c>
      <c r="N4187" s="22" t="str">
        <f t="shared" si="616"/>
        <v xml:space="preserve"> </v>
      </c>
      <c r="O4187" s="22" t="str">
        <f t="shared" si="617"/>
        <v/>
      </c>
      <c r="Q4187" s="22" t="str">
        <f t="shared" si="615"/>
        <v>D2</v>
      </c>
    </row>
    <row r="4188" spans="1:17" x14ac:dyDescent="0.25">
      <c r="A4188" s="125" t="str">
        <f t="shared" si="612"/>
        <v/>
      </c>
      <c r="B4188" s="123" t="str">
        <f t="shared" si="613"/>
        <v/>
      </c>
      <c r="C4188" s="125" t="str">
        <f t="shared" si="614"/>
        <v/>
      </c>
      <c r="D4188" s="42"/>
      <c r="E4188" s="23" t="str">
        <f>IF(D4188="","",VLOOKUP(D4188,MASTERLIST!$A:$E,3,FALSE))</f>
        <v/>
      </c>
      <c r="F4188" s="23" t="str">
        <f>IF(D4188="","",VLOOKUP(D4188,MASTERLIST!$A:$E,4,FALSE))</f>
        <v/>
      </c>
      <c r="G4188" s="23" t="str">
        <f>IF(D4188="","",VLOOKUP(D4188,MASTERLIST!$A:$E,5,FALSE))</f>
        <v/>
      </c>
      <c r="H4188" s="23" t="str">
        <f>IF(D4188="","",VLOOKUP(D4188,MASTERLIST!$A:$E,2,FALSE))</f>
        <v/>
      </c>
      <c r="I4188" s="42"/>
      <c r="J4188" s="42"/>
      <c r="K4188" s="42"/>
      <c r="L4188" s="41" t="str">
        <f t="shared" si="610"/>
        <v/>
      </c>
      <c r="M4188" s="41" t="str">
        <f t="shared" si="611"/>
        <v/>
      </c>
      <c r="N4188" s="22" t="str">
        <f t="shared" si="616"/>
        <v xml:space="preserve"> </v>
      </c>
      <c r="O4188" s="22" t="str">
        <f t="shared" si="617"/>
        <v/>
      </c>
      <c r="Q4188" s="22" t="str">
        <f t="shared" si="615"/>
        <v>D2</v>
      </c>
    </row>
    <row r="4189" spans="1:17" x14ac:dyDescent="0.25">
      <c r="A4189" s="125" t="str">
        <f t="shared" si="612"/>
        <v/>
      </c>
      <c r="B4189" s="123" t="str">
        <f t="shared" si="613"/>
        <v/>
      </c>
      <c r="C4189" s="125" t="str">
        <f t="shared" si="614"/>
        <v/>
      </c>
      <c r="D4189" s="42"/>
      <c r="E4189" s="23" t="str">
        <f>IF(D4189="","",VLOOKUP(D4189,MASTERLIST!$A:$E,3,FALSE))</f>
        <v/>
      </c>
      <c r="F4189" s="23" t="str">
        <f>IF(D4189="","",VLOOKUP(D4189,MASTERLIST!$A:$E,4,FALSE))</f>
        <v/>
      </c>
      <c r="G4189" s="23" t="str">
        <f>IF(D4189="","",VLOOKUP(D4189,MASTERLIST!$A:$E,5,FALSE))</f>
        <v/>
      </c>
      <c r="H4189" s="23" t="str">
        <f>IF(D4189="","",VLOOKUP(D4189,MASTERLIST!$A:$E,2,FALSE))</f>
        <v/>
      </c>
      <c r="I4189" s="42"/>
      <c r="J4189" s="42"/>
      <c r="K4189" s="42"/>
      <c r="L4189" s="41" t="str">
        <f t="shared" ref="L4189:L4252" si="618">IF(K4189="","",IF(I4189="",ROUND(HLOOKUP(J4189,kgList,K4189,FALSE),1),ROUND(HLOOKUP(I4189,kgList,K4189,FALSE),1)))</f>
        <v/>
      </c>
      <c r="M4189" s="41" t="str">
        <f t="shared" ref="M4189:M4252" si="619">IF(L4189="","",IF(COUNTA(I4189:J4189)&gt;1,"Edible or Inedible",IF(COUNTA(I4189)=1,L4189*1,IF(COUNTA(J4189)=1,L4189*1,"ERROR"))))</f>
        <v/>
      </c>
      <c r="N4189" s="22" t="str">
        <f t="shared" si="616"/>
        <v xml:space="preserve"> </v>
      </c>
      <c r="O4189" s="22" t="str">
        <f t="shared" si="617"/>
        <v/>
      </c>
      <c r="Q4189" s="22" t="str">
        <f t="shared" si="615"/>
        <v>D2</v>
      </c>
    </row>
    <row r="4190" spans="1:17" x14ac:dyDescent="0.25">
      <c r="A4190" s="125" t="str">
        <f t="shared" si="612"/>
        <v/>
      </c>
      <c r="B4190" s="123" t="str">
        <f t="shared" si="613"/>
        <v/>
      </c>
      <c r="C4190" s="125" t="str">
        <f t="shared" si="614"/>
        <v/>
      </c>
      <c r="D4190" s="42"/>
      <c r="E4190" s="23" t="str">
        <f>IF(D4190="","",VLOOKUP(D4190,MASTERLIST!$A:$E,3,FALSE))</f>
        <v/>
      </c>
      <c r="F4190" s="23" t="str">
        <f>IF(D4190="","",VLOOKUP(D4190,MASTERLIST!$A:$E,4,FALSE))</f>
        <v/>
      </c>
      <c r="G4190" s="23" t="str">
        <f>IF(D4190="","",VLOOKUP(D4190,MASTERLIST!$A:$E,5,FALSE))</f>
        <v/>
      </c>
      <c r="H4190" s="23" t="str">
        <f>IF(D4190="","",VLOOKUP(D4190,MASTERLIST!$A:$E,2,FALSE))</f>
        <v/>
      </c>
      <c r="I4190" s="42"/>
      <c r="J4190" s="42"/>
      <c r="K4190" s="42"/>
      <c r="L4190" s="41" t="str">
        <f t="shared" si="618"/>
        <v/>
      </c>
      <c r="M4190" s="41" t="str">
        <f t="shared" si="619"/>
        <v/>
      </c>
      <c r="N4190" s="22" t="str">
        <f t="shared" si="616"/>
        <v xml:space="preserve"> </v>
      </c>
      <c r="O4190" s="22" t="str">
        <f t="shared" si="617"/>
        <v/>
      </c>
      <c r="Q4190" s="22" t="str">
        <f t="shared" si="615"/>
        <v>D2</v>
      </c>
    </row>
    <row r="4191" spans="1:17" x14ac:dyDescent="0.25">
      <c r="A4191" s="125" t="str">
        <f t="shared" si="612"/>
        <v/>
      </c>
      <c r="B4191" s="123" t="str">
        <f t="shared" si="613"/>
        <v/>
      </c>
      <c r="C4191" s="125" t="str">
        <f t="shared" si="614"/>
        <v/>
      </c>
      <c r="D4191" s="42"/>
      <c r="E4191" s="23" t="str">
        <f>IF(D4191="","",VLOOKUP(D4191,MASTERLIST!$A:$E,3,FALSE))</f>
        <v/>
      </c>
      <c r="F4191" s="23" t="str">
        <f>IF(D4191="","",VLOOKUP(D4191,MASTERLIST!$A:$E,4,FALSE))</f>
        <v/>
      </c>
      <c r="G4191" s="23" t="str">
        <f>IF(D4191="","",VLOOKUP(D4191,MASTERLIST!$A:$E,5,FALSE))</f>
        <v/>
      </c>
      <c r="H4191" s="23" t="str">
        <f>IF(D4191="","",VLOOKUP(D4191,MASTERLIST!$A:$E,2,FALSE))</f>
        <v/>
      </c>
      <c r="I4191" s="42"/>
      <c r="J4191" s="42"/>
      <c r="K4191" s="42"/>
      <c r="L4191" s="41" t="str">
        <f t="shared" si="618"/>
        <v/>
      </c>
      <c r="M4191" s="41" t="str">
        <f t="shared" si="619"/>
        <v/>
      </c>
      <c r="N4191" s="22" t="str">
        <f t="shared" si="616"/>
        <v xml:space="preserve"> </v>
      </c>
      <c r="O4191" s="22" t="str">
        <f t="shared" si="617"/>
        <v/>
      </c>
      <c r="Q4191" s="22" t="str">
        <f t="shared" si="615"/>
        <v>D2</v>
      </c>
    </row>
    <row r="4192" spans="1:17" x14ac:dyDescent="0.25">
      <c r="A4192" s="125" t="str">
        <f t="shared" si="612"/>
        <v/>
      </c>
      <c r="B4192" s="123" t="str">
        <f t="shared" si="613"/>
        <v/>
      </c>
      <c r="C4192" s="125" t="str">
        <f t="shared" si="614"/>
        <v/>
      </c>
      <c r="D4192" s="42"/>
      <c r="E4192" s="23" t="str">
        <f>IF(D4192="","",VLOOKUP(D4192,MASTERLIST!$A:$E,3,FALSE))</f>
        <v/>
      </c>
      <c r="F4192" s="23" t="str">
        <f>IF(D4192="","",VLOOKUP(D4192,MASTERLIST!$A:$E,4,FALSE))</f>
        <v/>
      </c>
      <c r="G4192" s="23" t="str">
        <f>IF(D4192="","",VLOOKUP(D4192,MASTERLIST!$A:$E,5,FALSE))</f>
        <v/>
      </c>
      <c r="H4192" s="23" t="str">
        <f>IF(D4192="","",VLOOKUP(D4192,MASTERLIST!$A:$E,2,FALSE))</f>
        <v/>
      </c>
      <c r="I4192" s="42"/>
      <c r="J4192" s="42"/>
      <c r="K4192" s="42"/>
      <c r="L4192" s="41" t="str">
        <f t="shared" si="618"/>
        <v/>
      </c>
      <c r="M4192" s="41" t="str">
        <f t="shared" si="619"/>
        <v/>
      </c>
      <c r="N4192" s="22" t="str">
        <f t="shared" si="616"/>
        <v xml:space="preserve"> </v>
      </c>
      <c r="O4192" s="22" t="str">
        <f t="shared" si="617"/>
        <v/>
      </c>
      <c r="Q4192" s="22" t="str">
        <f t="shared" si="615"/>
        <v>D2</v>
      </c>
    </row>
    <row r="4193" spans="1:17" x14ac:dyDescent="0.25">
      <c r="A4193" s="125" t="str">
        <f t="shared" si="612"/>
        <v/>
      </c>
      <c r="B4193" s="123" t="str">
        <f t="shared" si="613"/>
        <v/>
      </c>
      <c r="C4193" s="125" t="str">
        <f t="shared" si="614"/>
        <v/>
      </c>
      <c r="D4193" s="42"/>
      <c r="E4193" s="23" t="str">
        <f>IF(D4193="","",VLOOKUP(D4193,MASTERLIST!$A:$E,3,FALSE))</f>
        <v/>
      </c>
      <c r="F4193" s="23" t="str">
        <f>IF(D4193="","",VLOOKUP(D4193,MASTERLIST!$A:$E,4,FALSE))</f>
        <v/>
      </c>
      <c r="G4193" s="23" t="str">
        <f>IF(D4193="","",VLOOKUP(D4193,MASTERLIST!$A:$E,5,FALSE))</f>
        <v/>
      </c>
      <c r="H4193" s="23" t="str">
        <f>IF(D4193="","",VLOOKUP(D4193,MASTERLIST!$A:$E,2,FALSE))</f>
        <v/>
      </c>
      <c r="I4193" s="42"/>
      <c r="J4193" s="42"/>
      <c r="K4193" s="42"/>
      <c r="L4193" s="41" t="str">
        <f t="shared" si="618"/>
        <v/>
      </c>
      <c r="M4193" s="41" t="str">
        <f t="shared" si="619"/>
        <v/>
      </c>
      <c r="N4193" s="22" t="str">
        <f t="shared" si="616"/>
        <v xml:space="preserve"> </v>
      </c>
      <c r="O4193" s="22" t="str">
        <f t="shared" si="617"/>
        <v/>
      </c>
      <c r="Q4193" s="22" t="str">
        <f t="shared" si="615"/>
        <v>D2</v>
      </c>
    </row>
    <row r="4194" spans="1:17" x14ac:dyDescent="0.25">
      <c r="A4194" s="125" t="str">
        <f t="shared" si="612"/>
        <v/>
      </c>
      <c r="B4194" s="123" t="str">
        <f t="shared" si="613"/>
        <v/>
      </c>
      <c r="C4194" s="125" t="str">
        <f t="shared" si="614"/>
        <v/>
      </c>
      <c r="D4194" s="42"/>
      <c r="E4194" s="23" t="str">
        <f>IF(D4194="","",VLOOKUP(D4194,MASTERLIST!$A:$E,3,FALSE))</f>
        <v/>
      </c>
      <c r="F4194" s="23" t="str">
        <f>IF(D4194="","",VLOOKUP(D4194,MASTERLIST!$A:$E,4,FALSE))</f>
        <v/>
      </c>
      <c r="G4194" s="23" t="str">
        <f>IF(D4194="","",VLOOKUP(D4194,MASTERLIST!$A:$E,5,FALSE))</f>
        <v/>
      </c>
      <c r="H4194" s="23" t="str">
        <f>IF(D4194="","",VLOOKUP(D4194,MASTERLIST!$A:$E,2,FALSE))</f>
        <v/>
      </c>
      <c r="I4194" s="42"/>
      <c r="J4194" s="42"/>
      <c r="K4194" s="42"/>
      <c r="L4194" s="41" t="str">
        <f t="shared" si="618"/>
        <v/>
      </c>
      <c r="M4194" s="41" t="str">
        <f t="shared" si="619"/>
        <v/>
      </c>
      <c r="N4194" s="22" t="str">
        <f t="shared" si="616"/>
        <v xml:space="preserve"> </v>
      </c>
      <c r="O4194" s="22" t="str">
        <f t="shared" si="617"/>
        <v/>
      </c>
      <c r="Q4194" s="22" t="str">
        <f t="shared" si="615"/>
        <v>D2</v>
      </c>
    </row>
    <row r="4195" spans="1:17" x14ac:dyDescent="0.25">
      <c r="A4195" s="125" t="str">
        <f t="shared" si="612"/>
        <v/>
      </c>
      <c r="B4195" s="123" t="str">
        <f t="shared" si="613"/>
        <v/>
      </c>
      <c r="C4195" s="125" t="str">
        <f t="shared" si="614"/>
        <v/>
      </c>
      <c r="D4195" s="42"/>
      <c r="E4195" s="23" t="str">
        <f>IF(D4195="","",VLOOKUP(D4195,MASTERLIST!$A:$E,3,FALSE))</f>
        <v/>
      </c>
      <c r="F4195" s="23" t="str">
        <f>IF(D4195="","",VLOOKUP(D4195,MASTERLIST!$A:$E,4,FALSE))</f>
        <v/>
      </c>
      <c r="G4195" s="23" t="str">
        <f>IF(D4195="","",VLOOKUP(D4195,MASTERLIST!$A:$E,5,FALSE))</f>
        <v/>
      </c>
      <c r="H4195" s="23" t="str">
        <f>IF(D4195="","",VLOOKUP(D4195,MASTERLIST!$A:$E,2,FALSE))</f>
        <v/>
      </c>
      <c r="I4195" s="42"/>
      <c r="J4195" s="42"/>
      <c r="K4195" s="42"/>
      <c r="L4195" s="41" t="str">
        <f t="shared" si="618"/>
        <v/>
      </c>
      <c r="M4195" s="41" t="str">
        <f t="shared" si="619"/>
        <v/>
      </c>
      <c r="N4195" s="22" t="str">
        <f t="shared" si="616"/>
        <v xml:space="preserve"> </v>
      </c>
      <c r="O4195" s="22" t="str">
        <f t="shared" si="617"/>
        <v/>
      </c>
      <c r="Q4195" s="22" t="str">
        <f t="shared" si="615"/>
        <v>D2</v>
      </c>
    </row>
    <row r="4196" spans="1:17" x14ac:dyDescent="0.25">
      <c r="A4196" s="125" t="str">
        <f t="shared" ref="A4196:A4259" si="620">IF(D4196="","",A4195)</f>
        <v/>
      </c>
      <c r="B4196" s="123" t="str">
        <f t="shared" ref="B4196:B4259" si="621">IF(D4196="","",B4195)</f>
        <v/>
      </c>
      <c r="C4196" s="125" t="str">
        <f t="shared" ref="C4196:C4259" si="622">IF(D4196="","",C4195)</f>
        <v/>
      </c>
      <c r="D4196" s="42"/>
      <c r="E4196" s="23" t="str">
        <f>IF(D4196="","",VLOOKUP(D4196,MASTERLIST!$A:$E,3,FALSE))</f>
        <v/>
      </c>
      <c r="F4196" s="23" t="str">
        <f>IF(D4196="","",VLOOKUP(D4196,MASTERLIST!$A:$E,4,FALSE))</f>
        <v/>
      </c>
      <c r="G4196" s="23" t="str">
        <f>IF(D4196="","",VLOOKUP(D4196,MASTERLIST!$A:$E,5,FALSE))</f>
        <v/>
      </c>
      <c r="H4196" s="23" t="str">
        <f>IF(D4196="","",VLOOKUP(D4196,MASTERLIST!$A:$E,2,FALSE))</f>
        <v/>
      </c>
      <c r="I4196" s="42"/>
      <c r="J4196" s="42"/>
      <c r="K4196" s="42"/>
      <c r="L4196" s="41" t="str">
        <f t="shared" si="618"/>
        <v/>
      </c>
      <c r="M4196" s="41" t="str">
        <f t="shared" si="619"/>
        <v/>
      </c>
      <c r="N4196" s="22" t="str">
        <f t="shared" si="616"/>
        <v xml:space="preserve"> </v>
      </c>
      <c r="O4196" s="22" t="str">
        <f t="shared" si="617"/>
        <v/>
      </c>
      <c r="Q4196" s="22" t="str">
        <f t="shared" si="615"/>
        <v>D2</v>
      </c>
    </row>
    <row r="4197" spans="1:17" x14ac:dyDescent="0.25">
      <c r="A4197" s="125" t="str">
        <f t="shared" si="620"/>
        <v/>
      </c>
      <c r="B4197" s="123" t="str">
        <f t="shared" si="621"/>
        <v/>
      </c>
      <c r="C4197" s="125" t="str">
        <f t="shared" si="622"/>
        <v/>
      </c>
      <c r="D4197" s="42"/>
      <c r="E4197" s="23" t="str">
        <f>IF(D4197="","",VLOOKUP(D4197,MASTERLIST!$A:$E,3,FALSE))</f>
        <v/>
      </c>
      <c r="F4197" s="23" t="str">
        <f>IF(D4197="","",VLOOKUP(D4197,MASTERLIST!$A:$E,4,FALSE))</f>
        <v/>
      </c>
      <c r="G4197" s="23" t="str">
        <f>IF(D4197="","",VLOOKUP(D4197,MASTERLIST!$A:$E,5,FALSE))</f>
        <v/>
      </c>
      <c r="H4197" s="23" t="str">
        <f>IF(D4197="","",VLOOKUP(D4197,MASTERLIST!$A:$E,2,FALSE))</f>
        <v/>
      </c>
      <c r="I4197" s="42"/>
      <c r="J4197" s="42"/>
      <c r="K4197" s="42"/>
      <c r="L4197" s="41" t="str">
        <f t="shared" si="618"/>
        <v/>
      </c>
      <c r="M4197" s="41" t="str">
        <f t="shared" si="619"/>
        <v/>
      </c>
      <c r="N4197" s="22" t="str">
        <f t="shared" si="616"/>
        <v xml:space="preserve"> </v>
      </c>
      <c r="O4197" s="22" t="str">
        <f t="shared" si="617"/>
        <v/>
      </c>
      <c r="Q4197" s="22" t="str">
        <f t="shared" si="615"/>
        <v>D2</v>
      </c>
    </row>
    <row r="4198" spans="1:17" x14ac:dyDescent="0.25">
      <c r="A4198" s="125" t="str">
        <f t="shared" si="620"/>
        <v/>
      </c>
      <c r="B4198" s="123" t="str">
        <f t="shared" si="621"/>
        <v/>
      </c>
      <c r="C4198" s="125" t="str">
        <f t="shared" si="622"/>
        <v/>
      </c>
      <c r="D4198" s="42"/>
      <c r="E4198" s="23" t="str">
        <f>IF(D4198="","",VLOOKUP(D4198,MASTERLIST!$A:$E,3,FALSE))</f>
        <v/>
      </c>
      <c r="F4198" s="23" t="str">
        <f>IF(D4198="","",VLOOKUP(D4198,MASTERLIST!$A:$E,4,FALSE))</f>
        <v/>
      </c>
      <c r="G4198" s="23" t="str">
        <f>IF(D4198="","",VLOOKUP(D4198,MASTERLIST!$A:$E,5,FALSE))</f>
        <v/>
      </c>
      <c r="H4198" s="23" t="str">
        <f>IF(D4198="","",VLOOKUP(D4198,MASTERLIST!$A:$E,2,FALSE))</f>
        <v/>
      </c>
      <c r="I4198" s="42"/>
      <c r="J4198" s="42"/>
      <c r="K4198" s="42"/>
      <c r="L4198" s="41" t="str">
        <f t="shared" si="618"/>
        <v/>
      </c>
      <c r="M4198" s="41" t="str">
        <f t="shared" si="619"/>
        <v/>
      </c>
      <c r="N4198" s="22" t="str">
        <f t="shared" si="616"/>
        <v xml:space="preserve"> </v>
      </c>
      <c r="O4198" s="22" t="str">
        <f t="shared" si="617"/>
        <v/>
      </c>
      <c r="Q4198" s="22" t="str">
        <f t="shared" si="615"/>
        <v>D2</v>
      </c>
    </row>
    <row r="4199" spans="1:17" x14ac:dyDescent="0.25">
      <c r="A4199" s="125" t="str">
        <f t="shared" si="620"/>
        <v/>
      </c>
      <c r="B4199" s="123" t="str">
        <f t="shared" si="621"/>
        <v/>
      </c>
      <c r="C4199" s="125" t="str">
        <f t="shared" si="622"/>
        <v/>
      </c>
      <c r="D4199" s="42"/>
      <c r="E4199" s="23" t="str">
        <f>IF(D4199="","",VLOOKUP(D4199,MASTERLIST!$A:$E,3,FALSE))</f>
        <v/>
      </c>
      <c r="F4199" s="23" t="str">
        <f>IF(D4199="","",VLOOKUP(D4199,MASTERLIST!$A:$E,4,FALSE))</f>
        <v/>
      </c>
      <c r="G4199" s="23" t="str">
        <f>IF(D4199="","",VLOOKUP(D4199,MASTERLIST!$A:$E,5,FALSE))</f>
        <v/>
      </c>
      <c r="H4199" s="23" t="str">
        <f>IF(D4199="","",VLOOKUP(D4199,MASTERLIST!$A:$E,2,FALSE))</f>
        <v/>
      </c>
      <c r="I4199" s="42"/>
      <c r="J4199" s="42"/>
      <c r="K4199" s="42"/>
      <c r="L4199" s="41" t="str">
        <f t="shared" si="618"/>
        <v/>
      </c>
      <c r="M4199" s="41" t="str">
        <f t="shared" si="619"/>
        <v/>
      </c>
      <c r="N4199" s="22" t="str">
        <f t="shared" si="616"/>
        <v xml:space="preserve"> </v>
      </c>
      <c r="O4199" s="22" t="str">
        <f t="shared" si="617"/>
        <v/>
      </c>
      <c r="Q4199" s="22" t="str">
        <f t="shared" si="615"/>
        <v>D2</v>
      </c>
    </row>
    <row r="4200" spans="1:17" x14ac:dyDescent="0.25">
      <c r="A4200" s="125" t="str">
        <f t="shared" si="620"/>
        <v/>
      </c>
      <c r="B4200" s="123" t="str">
        <f t="shared" si="621"/>
        <v/>
      </c>
      <c r="C4200" s="125" t="str">
        <f t="shared" si="622"/>
        <v/>
      </c>
      <c r="D4200" s="42"/>
      <c r="E4200" s="23" t="str">
        <f>IF(D4200="","",VLOOKUP(D4200,MASTERLIST!$A:$E,3,FALSE))</f>
        <v/>
      </c>
      <c r="F4200" s="23" t="str">
        <f>IF(D4200="","",VLOOKUP(D4200,MASTERLIST!$A:$E,4,FALSE))</f>
        <v/>
      </c>
      <c r="G4200" s="23" t="str">
        <f>IF(D4200="","",VLOOKUP(D4200,MASTERLIST!$A:$E,5,FALSE))</f>
        <v/>
      </c>
      <c r="H4200" s="23" t="str">
        <f>IF(D4200="","",VLOOKUP(D4200,MASTERLIST!$A:$E,2,FALSE))</f>
        <v/>
      </c>
      <c r="I4200" s="42"/>
      <c r="J4200" s="42"/>
      <c r="K4200" s="42"/>
      <c r="L4200" s="41" t="str">
        <f t="shared" si="618"/>
        <v/>
      </c>
      <c r="M4200" s="41" t="str">
        <f t="shared" si="619"/>
        <v/>
      </c>
      <c r="N4200" s="22" t="str">
        <f t="shared" si="616"/>
        <v xml:space="preserve"> </v>
      </c>
      <c r="O4200" s="22" t="str">
        <f t="shared" si="617"/>
        <v/>
      </c>
      <c r="Q4200" s="22" t="str">
        <f t="shared" si="615"/>
        <v>D2</v>
      </c>
    </row>
    <row r="4201" spans="1:17" x14ac:dyDescent="0.25">
      <c r="A4201" s="125" t="str">
        <f t="shared" si="620"/>
        <v/>
      </c>
      <c r="B4201" s="123" t="str">
        <f t="shared" si="621"/>
        <v/>
      </c>
      <c r="C4201" s="125" t="str">
        <f t="shared" si="622"/>
        <v/>
      </c>
      <c r="D4201" s="42"/>
      <c r="E4201" s="23" t="str">
        <f>IF(D4201="","",VLOOKUP(D4201,MASTERLIST!$A:$E,3,FALSE))</f>
        <v/>
      </c>
      <c r="F4201" s="23" t="str">
        <f>IF(D4201="","",VLOOKUP(D4201,MASTERLIST!$A:$E,4,FALSE))</f>
        <v/>
      </c>
      <c r="G4201" s="23" t="str">
        <f>IF(D4201="","",VLOOKUP(D4201,MASTERLIST!$A:$E,5,FALSE))</f>
        <v/>
      </c>
      <c r="H4201" s="23" t="str">
        <f>IF(D4201="","",VLOOKUP(D4201,MASTERLIST!$A:$E,2,FALSE))</f>
        <v/>
      </c>
      <c r="I4201" s="42"/>
      <c r="J4201" s="42"/>
      <c r="K4201" s="42"/>
      <c r="L4201" s="41" t="str">
        <f t="shared" si="618"/>
        <v/>
      </c>
      <c r="M4201" s="41" t="str">
        <f t="shared" si="619"/>
        <v/>
      </c>
      <c r="N4201" s="22" t="str">
        <f t="shared" si="616"/>
        <v xml:space="preserve"> </v>
      </c>
      <c r="O4201" s="22" t="str">
        <f t="shared" si="617"/>
        <v/>
      </c>
      <c r="Q4201" s="22" t="str">
        <f t="shared" si="615"/>
        <v>D2</v>
      </c>
    </row>
    <row r="4202" spans="1:17" x14ac:dyDescent="0.25">
      <c r="A4202" s="125" t="str">
        <f t="shared" si="620"/>
        <v/>
      </c>
      <c r="B4202" s="123" t="str">
        <f t="shared" si="621"/>
        <v/>
      </c>
      <c r="C4202" s="125" t="str">
        <f t="shared" si="622"/>
        <v/>
      </c>
      <c r="D4202" s="42"/>
      <c r="E4202" s="23" t="str">
        <f>IF(D4202="","",VLOOKUP(D4202,MASTERLIST!$A:$E,3,FALSE))</f>
        <v/>
      </c>
      <c r="F4202" s="23" t="str">
        <f>IF(D4202="","",VLOOKUP(D4202,MASTERLIST!$A:$E,4,FALSE))</f>
        <v/>
      </c>
      <c r="G4202" s="23" t="str">
        <f>IF(D4202="","",VLOOKUP(D4202,MASTERLIST!$A:$E,5,FALSE))</f>
        <v/>
      </c>
      <c r="H4202" s="23" t="str">
        <f>IF(D4202="","",VLOOKUP(D4202,MASTERLIST!$A:$E,2,FALSE))</f>
        <v/>
      </c>
      <c r="I4202" s="42"/>
      <c r="J4202" s="42"/>
      <c r="K4202" s="42"/>
      <c r="L4202" s="41" t="str">
        <f t="shared" si="618"/>
        <v/>
      </c>
      <c r="M4202" s="41" t="str">
        <f t="shared" si="619"/>
        <v/>
      </c>
      <c r="N4202" s="22" t="str">
        <f t="shared" si="616"/>
        <v xml:space="preserve"> </v>
      </c>
      <c r="O4202" s="22" t="str">
        <f t="shared" si="617"/>
        <v/>
      </c>
      <c r="Q4202" s="22" t="str">
        <f t="shared" si="615"/>
        <v>D2</v>
      </c>
    </row>
    <row r="4203" spans="1:17" x14ac:dyDescent="0.25">
      <c r="A4203" s="125" t="str">
        <f t="shared" si="620"/>
        <v/>
      </c>
      <c r="B4203" s="123" t="str">
        <f t="shared" si="621"/>
        <v/>
      </c>
      <c r="C4203" s="125" t="str">
        <f t="shared" si="622"/>
        <v/>
      </c>
      <c r="D4203" s="42"/>
      <c r="E4203" s="23" t="str">
        <f>IF(D4203="","",VLOOKUP(D4203,MASTERLIST!$A:$E,3,FALSE))</f>
        <v/>
      </c>
      <c r="F4203" s="23" t="str">
        <f>IF(D4203="","",VLOOKUP(D4203,MASTERLIST!$A:$E,4,FALSE))</f>
        <v/>
      </c>
      <c r="G4203" s="23" t="str">
        <f>IF(D4203="","",VLOOKUP(D4203,MASTERLIST!$A:$E,5,FALSE))</f>
        <v/>
      </c>
      <c r="H4203" s="23" t="str">
        <f>IF(D4203="","",VLOOKUP(D4203,MASTERLIST!$A:$E,2,FALSE))</f>
        <v/>
      </c>
      <c r="I4203" s="42"/>
      <c r="J4203" s="42"/>
      <c r="K4203" s="42"/>
      <c r="L4203" s="41" t="str">
        <f t="shared" si="618"/>
        <v/>
      </c>
      <c r="M4203" s="41" t="str">
        <f t="shared" si="619"/>
        <v/>
      </c>
      <c r="N4203" s="22" t="str">
        <f t="shared" si="616"/>
        <v xml:space="preserve"> </v>
      </c>
      <c r="O4203" s="22" t="str">
        <f t="shared" si="617"/>
        <v/>
      </c>
      <c r="Q4203" s="22" t="str">
        <f t="shared" si="615"/>
        <v>D2</v>
      </c>
    </row>
    <row r="4204" spans="1:17" x14ac:dyDescent="0.25">
      <c r="A4204" s="125" t="str">
        <f t="shared" si="620"/>
        <v/>
      </c>
      <c r="B4204" s="123" t="str">
        <f t="shared" si="621"/>
        <v/>
      </c>
      <c r="C4204" s="125" t="str">
        <f t="shared" si="622"/>
        <v/>
      </c>
      <c r="D4204" s="42"/>
      <c r="E4204" s="23" t="str">
        <f>IF(D4204="","",VLOOKUP(D4204,MASTERLIST!$A:$E,3,FALSE))</f>
        <v/>
      </c>
      <c r="F4204" s="23" t="str">
        <f>IF(D4204="","",VLOOKUP(D4204,MASTERLIST!$A:$E,4,FALSE))</f>
        <v/>
      </c>
      <c r="G4204" s="23" t="str">
        <f>IF(D4204="","",VLOOKUP(D4204,MASTERLIST!$A:$E,5,FALSE))</f>
        <v/>
      </c>
      <c r="H4204" s="23" t="str">
        <f>IF(D4204="","",VLOOKUP(D4204,MASTERLIST!$A:$E,2,FALSE))</f>
        <v/>
      </c>
      <c r="I4204" s="42"/>
      <c r="J4204" s="42"/>
      <c r="K4204" s="42"/>
      <c r="L4204" s="41" t="str">
        <f t="shared" si="618"/>
        <v/>
      </c>
      <c r="M4204" s="41" t="str">
        <f t="shared" si="619"/>
        <v/>
      </c>
      <c r="N4204" s="22" t="str">
        <f t="shared" si="616"/>
        <v xml:space="preserve"> </v>
      </c>
      <c r="O4204" s="22" t="str">
        <f t="shared" si="617"/>
        <v/>
      </c>
      <c r="Q4204" s="22" t="str">
        <f t="shared" si="615"/>
        <v>D2</v>
      </c>
    </row>
    <row r="4205" spans="1:17" x14ac:dyDescent="0.25">
      <c r="A4205" s="125" t="str">
        <f t="shared" si="620"/>
        <v/>
      </c>
      <c r="B4205" s="123" t="str">
        <f t="shared" si="621"/>
        <v/>
      </c>
      <c r="C4205" s="125" t="str">
        <f t="shared" si="622"/>
        <v/>
      </c>
      <c r="D4205" s="42"/>
      <c r="E4205" s="23" t="str">
        <f>IF(D4205="","",VLOOKUP(D4205,MASTERLIST!$A:$E,3,FALSE))</f>
        <v/>
      </c>
      <c r="F4205" s="23" t="str">
        <f>IF(D4205="","",VLOOKUP(D4205,MASTERLIST!$A:$E,4,FALSE))</f>
        <v/>
      </c>
      <c r="G4205" s="23" t="str">
        <f>IF(D4205="","",VLOOKUP(D4205,MASTERLIST!$A:$E,5,FALSE))</f>
        <v/>
      </c>
      <c r="H4205" s="23" t="str">
        <f>IF(D4205="","",VLOOKUP(D4205,MASTERLIST!$A:$E,2,FALSE))</f>
        <v/>
      </c>
      <c r="I4205" s="42"/>
      <c r="J4205" s="42"/>
      <c r="K4205" s="42"/>
      <c r="L4205" s="41" t="str">
        <f t="shared" si="618"/>
        <v/>
      </c>
      <c r="M4205" s="41" t="str">
        <f t="shared" si="619"/>
        <v/>
      </c>
      <c r="N4205" s="22" t="str">
        <f t="shared" si="616"/>
        <v xml:space="preserve"> </v>
      </c>
      <c r="O4205" s="22" t="str">
        <f t="shared" si="617"/>
        <v/>
      </c>
      <c r="Q4205" s="22" t="str">
        <f t="shared" si="615"/>
        <v>D2</v>
      </c>
    </row>
    <row r="4206" spans="1:17" x14ac:dyDescent="0.25">
      <c r="A4206" s="125" t="str">
        <f t="shared" si="620"/>
        <v/>
      </c>
      <c r="B4206" s="123" t="str">
        <f t="shared" si="621"/>
        <v/>
      </c>
      <c r="C4206" s="125" t="str">
        <f t="shared" si="622"/>
        <v/>
      </c>
      <c r="D4206" s="42"/>
      <c r="E4206" s="23" t="str">
        <f>IF(D4206="","",VLOOKUP(D4206,MASTERLIST!$A:$E,3,FALSE))</f>
        <v/>
      </c>
      <c r="F4206" s="23" t="str">
        <f>IF(D4206="","",VLOOKUP(D4206,MASTERLIST!$A:$E,4,FALSE))</f>
        <v/>
      </c>
      <c r="G4206" s="23" t="str">
        <f>IF(D4206="","",VLOOKUP(D4206,MASTERLIST!$A:$E,5,FALSE))</f>
        <v/>
      </c>
      <c r="H4206" s="23" t="str">
        <f>IF(D4206="","",VLOOKUP(D4206,MASTERLIST!$A:$E,2,FALSE))</f>
        <v/>
      </c>
      <c r="I4206" s="42"/>
      <c r="J4206" s="42"/>
      <c r="K4206" s="42"/>
      <c r="L4206" s="41" t="str">
        <f t="shared" si="618"/>
        <v/>
      </c>
      <c r="M4206" s="41" t="str">
        <f t="shared" si="619"/>
        <v/>
      </c>
      <c r="N4206" s="22" t="str">
        <f t="shared" si="616"/>
        <v xml:space="preserve"> </v>
      </c>
      <c r="O4206" s="22" t="str">
        <f t="shared" si="617"/>
        <v/>
      </c>
      <c r="Q4206" s="22" t="str">
        <f t="shared" si="615"/>
        <v>D2</v>
      </c>
    </row>
    <row r="4207" spans="1:17" x14ac:dyDescent="0.25">
      <c r="A4207" s="125" t="str">
        <f t="shared" si="620"/>
        <v/>
      </c>
      <c r="B4207" s="123" t="str">
        <f t="shared" si="621"/>
        <v/>
      </c>
      <c r="C4207" s="125" t="str">
        <f t="shared" si="622"/>
        <v/>
      </c>
      <c r="D4207" s="42"/>
      <c r="E4207" s="23" t="str">
        <f>IF(D4207="","",VLOOKUP(D4207,MASTERLIST!$A:$E,3,FALSE))</f>
        <v/>
      </c>
      <c r="F4207" s="23" t="str">
        <f>IF(D4207="","",VLOOKUP(D4207,MASTERLIST!$A:$E,4,FALSE))</f>
        <v/>
      </c>
      <c r="G4207" s="23" t="str">
        <f>IF(D4207="","",VLOOKUP(D4207,MASTERLIST!$A:$E,5,FALSE))</f>
        <v/>
      </c>
      <c r="H4207" s="23" t="str">
        <f>IF(D4207="","",VLOOKUP(D4207,MASTERLIST!$A:$E,2,FALSE))</f>
        <v/>
      </c>
      <c r="I4207" s="42"/>
      <c r="J4207" s="42"/>
      <c r="K4207" s="42"/>
      <c r="L4207" s="41" t="str">
        <f t="shared" si="618"/>
        <v/>
      </c>
      <c r="M4207" s="41" t="str">
        <f t="shared" si="619"/>
        <v/>
      </c>
      <c r="N4207" s="22" t="str">
        <f t="shared" si="616"/>
        <v xml:space="preserve"> </v>
      </c>
      <c r="O4207" s="22" t="str">
        <f t="shared" si="617"/>
        <v/>
      </c>
      <c r="Q4207" s="22" t="str">
        <f t="shared" si="615"/>
        <v>D2</v>
      </c>
    </row>
    <row r="4208" spans="1:17" x14ac:dyDescent="0.25">
      <c r="A4208" s="125" t="str">
        <f t="shared" si="620"/>
        <v/>
      </c>
      <c r="B4208" s="123" t="str">
        <f t="shared" si="621"/>
        <v/>
      </c>
      <c r="C4208" s="125" t="str">
        <f t="shared" si="622"/>
        <v/>
      </c>
      <c r="D4208" s="42"/>
      <c r="E4208" s="23" t="str">
        <f>IF(D4208="","",VLOOKUP(D4208,MASTERLIST!$A:$E,3,FALSE))</f>
        <v/>
      </c>
      <c r="F4208" s="23" t="str">
        <f>IF(D4208="","",VLOOKUP(D4208,MASTERLIST!$A:$E,4,FALSE))</f>
        <v/>
      </c>
      <c r="G4208" s="23" t="str">
        <f>IF(D4208="","",VLOOKUP(D4208,MASTERLIST!$A:$E,5,FALSE))</f>
        <v/>
      </c>
      <c r="H4208" s="23" t="str">
        <f>IF(D4208="","",VLOOKUP(D4208,MASTERLIST!$A:$E,2,FALSE))</f>
        <v/>
      </c>
      <c r="I4208" s="42"/>
      <c r="J4208" s="42"/>
      <c r="K4208" s="42"/>
      <c r="L4208" s="41" t="str">
        <f t="shared" si="618"/>
        <v/>
      </c>
      <c r="M4208" s="41" t="str">
        <f t="shared" si="619"/>
        <v/>
      </c>
      <c r="N4208" s="22" t="str">
        <f t="shared" si="616"/>
        <v xml:space="preserve"> </v>
      </c>
      <c r="O4208" s="22" t="str">
        <f t="shared" si="617"/>
        <v/>
      </c>
      <c r="Q4208" s="22" t="str">
        <f t="shared" si="615"/>
        <v>D2</v>
      </c>
    </row>
    <row r="4209" spans="1:17" x14ac:dyDescent="0.25">
      <c r="A4209" s="125" t="str">
        <f t="shared" si="620"/>
        <v/>
      </c>
      <c r="B4209" s="123" t="str">
        <f t="shared" si="621"/>
        <v/>
      </c>
      <c r="C4209" s="125" t="str">
        <f t="shared" si="622"/>
        <v/>
      </c>
      <c r="D4209" s="42"/>
      <c r="E4209" s="23" t="str">
        <f>IF(D4209="","",VLOOKUP(D4209,MASTERLIST!$A:$E,3,FALSE))</f>
        <v/>
      </c>
      <c r="F4209" s="23" t="str">
        <f>IF(D4209="","",VLOOKUP(D4209,MASTERLIST!$A:$E,4,FALSE))</f>
        <v/>
      </c>
      <c r="G4209" s="23" t="str">
        <f>IF(D4209="","",VLOOKUP(D4209,MASTERLIST!$A:$E,5,FALSE))</f>
        <v/>
      </c>
      <c r="H4209" s="23" t="str">
        <f>IF(D4209="","",VLOOKUP(D4209,MASTERLIST!$A:$E,2,FALSE))</f>
        <v/>
      </c>
      <c r="I4209" s="42"/>
      <c r="J4209" s="42"/>
      <c r="K4209" s="42"/>
      <c r="L4209" s="41" t="str">
        <f t="shared" si="618"/>
        <v/>
      </c>
      <c r="M4209" s="41" t="str">
        <f t="shared" si="619"/>
        <v/>
      </c>
      <c r="N4209" s="22" t="str">
        <f t="shared" si="616"/>
        <v xml:space="preserve"> </v>
      </c>
      <c r="O4209" s="22" t="str">
        <f t="shared" si="617"/>
        <v/>
      </c>
      <c r="Q4209" s="22" t="str">
        <f t="shared" si="615"/>
        <v>D2</v>
      </c>
    </row>
    <row r="4210" spans="1:17" x14ac:dyDescent="0.25">
      <c r="A4210" s="125" t="str">
        <f t="shared" si="620"/>
        <v/>
      </c>
      <c r="B4210" s="123" t="str">
        <f t="shared" si="621"/>
        <v/>
      </c>
      <c r="C4210" s="125" t="str">
        <f t="shared" si="622"/>
        <v/>
      </c>
      <c r="D4210" s="42"/>
      <c r="E4210" s="23" t="str">
        <f>IF(D4210="","",VLOOKUP(D4210,MASTERLIST!$A:$E,3,FALSE))</f>
        <v/>
      </c>
      <c r="F4210" s="23" t="str">
        <f>IF(D4210="","",VLOOKUP(D4210,MASTERLIST!$A:$E,4,FALSE))</f>
        <v/>
      </c>
      <c r="G4210" s="23" t="str">
        <f>IF(D4210="","",VLOOKUP(D4210,MASTERLIST!$A:$E,5,FALSE))</f>
        <v/>
      </c>
      <c r="H4210" s="23" t="str">
        <f>IF(D4210="","",VLOOKUP(D4210,MASTERLIST!$A:$E,2,FALSE))</f>
        <v/>
      </c>
      <c r="I4210" s="42"/>
      <c r="J4210" s="42"/>
      <c r="K4210" s="42"/>
      <c r="L4210" s="41" t="str">
        <f t="shared" si="618"/>
        <v/>
      </c>
      <c r="M4210" s="41" t="str">
        <f t="shared" si="619"/>
        <v/>
      </c>
      <c r="N4210" s="22" t="str">
        <f t="shared" si="616"/>
        <v xml:space="preserve"> </v>
      </c>
      <c r="O4210" s="22" t="str">
        <f t="shared" si="617"/>
        <v/>
      </c>
      <c r="Q4210" s="22" t="str">
        <f t="shared" si="615"/>
        <v>D2</v>
      </c>
    </row>
    <row r="4211" spans="1:17" x14ac:dyDescent="0.25">
      <c r="A4211" s="125" t="str">
        <f t="shared" si="620"/>
        <v/>
      </c>
      <c r="B4211" s="123" t="str">
        <f t="shared" si="621"/>
        <v/>
      </c>
      <c r="C4211" s="125" t="str">
        <f t="shared" si="622"/>
        <v/>
      </c>
      <c r="D4211" s="42"/>
      <c r="E4211" s="23" t="str">
        <f>IF(D4211="","",VLOOKUP(D4211,MASTERLIST!$A:$E,3,FALSE))</f>
        <v/>
      </c>
      <c r="F4211" s="23" t="str">
        <f>IF(D4211="","",VLOOKUP(D4211,MASTERLIST!$A:$E,4,FALSE))</f>
        <v/>
      </c>
      <c r="G4211" s="23" t="str">
        <f>IF(D4211="","",VLOOKUP(D4211,MASTERLIST!$A:$E,5,FALSE))</f>
        <v/>
      </c>
      <c r="H4211" s="23" t="str">
        <f>IF(D4211="","",VLOOKUP(D4211,MASTERLIST!$A:$E,2,FALSE))</f>
        <v/>
      </c>
      <c r="I4211" s="42"/>
      <c r="J4211" s="42"/>
      <c r="K4211" s="42"/>
      <c r="L4211" s="41" t="str">
        <f t="shared" si="618"/>
        <v/>
      </c>
      <c r="M4211" s="41" t="str">
        <f t="shared" si="619"/>
        <v/>
      </c>
      <c r="N4211" s="22" t="str">
        <f t="shared" si="616"/>
        <v xml:space="preserve"> </v>
      </c>
      <c r="O4211" s="22" t="str">
        <f t="shared" si="617"/>
        <v/>
      </c>
      <c r="Q4211" s="22" t="str">
        <f t="shared" si="615"/>
        <v>D2</v>
      </c>
    </row>
    <row r="4212" spans="1:17" x14ac:dyDescent="0.25">
      <c r="A4212" s="125" t="str">
        <f t="shared" si="620"/>
        <v/>
      </c>
      <c r="B4212" s="123" t="str">
        <f t="shared" si="621"/>
        <v/>
      </c>
      <c r="C4212" s="125" t="str">
        <f t="shared" si="622"/>
        <v/>
      </c>
      <c r="D4212" s="42"/>
      <c r="E4212" s="23" t="str">
        <f>IF(D4212="","",VLOOKUP(D4212,MASTERLIST!$A:$E,3,FALSE))</f>
        <v/>
      </c>
      <c r="F4212" s="23" t="str">
        <f>IF(D4212="","",VLOOKUP(D4212,MASTERLIST!$A:$E,4,FALSE))</f>
        <v/>
      </c>
      <c r="G4212" s="23" t="str">
        <f>IF(D4212="","",VLOOKUP(D4212,MASTERLIST!$A:$E,5,FALSE))</f>
        <v/>
      </c>
      <c r="H4212" s="23" t="str">
        <f>IF(D4212="","",VLOOKUP(D4212,MASTERLIST!$A:$E,2,FALSE))</f>
        <v/>
      </c>
      <c r="I4212" s="42"/>
      <c r="J4212" s="42"/>
      <c r="K4212" s="42"/>
      <c r="L4212" s="41" t="str">
        <f t="shared" si="618"/>
        <v/>
      </c>
      <c r="M4212" s="41" t="str">
        <f t="shared" si="619"/>
        <v/>
      </c>
      <c r="N4212" s="22" t="str">
        <f t="shared" si="616"/>
        <v xml:space="preserve"> </v>
      </c>
      <c r="O4212" s="22" t="str">
        <f t="shared" si="617"/>
        <v/>
      </c>
      <c r="Q4212" s="22" t="str">
        <f t="shared" si="615"/>
        <v>D2</v>
      </c>
    </row>
    <row r="4213" spans="1:17" x14ac:dyDescent="0.25">
      <c r="A4213" s="125" t="str">
        <f t="shared" si="620"/>
        <v/>
      </c>
      <c r="B4213" s="123" t="str">
        <f t="shared" si="621"/>
        <v/>
      </c>
      <c r="C4213" s="125" t="str">
        <f t="shared" si="622"/>
        <v/>
      </c>
      <c r="D4213" s="42"/>
      <c r="E4213" s="23" t="str">
        <f>IF(D4213="","",VLOOKUP(D4213,MASTERLIST!$A:$E,3,FALSE))</f>
        <v/>
      </c>
      <c r="F4213" s="23" t="str">
        <f>IF(D4213="","",VLOOKUP(D4213,MASTERLIST!$A:$E,4,FALSE))</f>
        <v/>
      </c>
      <c r="G4213" s="23" t="str">
        <f>IF(D4213="","",VLOOKUP(D4213,MASTERLIST!$A:$E,5,FALSE))</f>
        <v/>
      </c>
      <c r="H4213" s="23" t="str">
        <f>IF(D4213="","",VLOOKUP(D4213,MASTERLIST!$A:$E,2,FALSE))</f>
        <v/>
      </c>
      <c r="I4213" s="42"/>
      <c r="J4213" s="42"/>
      <c r="K4213" s="42"/>
      <c r="L4213" s="41" t="str">
        <f t="shared" si="618"/>
        <v/>
      </c>
      <c r="M4213" s="41" t="str">
        <f t="shared" si="619"/>
        <v/>
      </c>
      <c r="N4213" s="22" t="str">
        <f t="shared" si="616"/>
        <v xml:space="preserve"> </v>
      </c>
      <c r="O4213" s="22" t="str">
        <f t="shared" si="617"/>
        <v/>
      </c>
      <c r="Q4213" s="22" t="str">
        <f t="shared" si="615"/>
        <v>D2</v>
      </c>
    </row>
    <row r="4214" spans="1:17" x14ac:dyDescent="0.25">
      <c r="A4214" s="125" t="str">
        <f t="shared" si="620"/>
        <v/>
      </c>
      <c r="B4214" s="123" t="str">
        <f t="shared" si="621"/>
        <v/>
      </c>
      <c r="C4214" s="125" t="str">
        <f t="shared" si="622"/>
        <v/>
      </c>
      <c r="D4214" s="42"/>
      <c r="E4214" s="23" t="str">
        <f>IF(D4214="","",VLOOKUP(D4214,MASTERLIST!$A:$E,3,FALSE))</f>
        <v/>
      </c>
      <c r="F4214" s="23" t="str">
        <f>IF(D4214="","",VLOOKUP(D4214,MASTERLIST!$A:$E,4,FALSE))</f>
        <v/>
      </c>
      <c r="G4214" s="23" t="str">
        <f>IF(D4214="","",VLOOKUP(D4214,MASTERLIST!$A:$E,5,FALSE))</f>
        <v/>
      </c>
      <c r="H4214" s="23" t="str">
        <f>IF(D4214="","",VLOOKUP(D4214,MASTERLIST!$A:$E,2,FALSE))</f>
        <v/>
      </c>
      <c r="I4214" s="42"/>
      <c r="J4214" s="42"/>
      <c r="K4214" s="42"/>
      <c r="L4214" s="41" t="str">
        <f t="shared" si="618"/>
        <v/>
      </c>
      <c r="M4214" s="41" t="str">
        <f t="shared" si="619"/>
        <v/>
      </c>
      <c r="N4214" s="22" t="str">
        <f t="shared" si="616"/>
        <v xml:space="preserve"> </v>
      </c>
      <c r="O4214" s="22" t="str">
        <f t="shared" si="617"/>
        <v/>
      </c>
      <c r="Q4214" s="22" t="str">
        <f t="shared" si="615"/>
        <v>D2</v>
      </c>
    </row>
    <row r="4215" spans="1:17" x14ac:dyDescent="0.25">
      <c r="A4215" s="125" t="str">
        <f t="shared" si="620"/>
        <v/>
      </c>
      <c r="B4215" s="123" t="str">
        <f t="shared" si="621"/>
        <v/>
      </c>
      <c r="C4215" s="125" t="str">
        <f t="shared" si="622"/>
        <v/>
      </c>
      <c r="D4215" s="42"/>
      <c r="E4215" s="23" t="str">
        <f>IF(D4215="","",VLOOKUP(D4215,MASTERLIST!$A:$E,3,FALSE))</f>
        <v/>
      </c>
      <c r="F4215" s="23" t="str">
        <f>IF(D4215="","",VLOOKUP(D4215,MASTERLIST!$A:$E,4,FALSE))</f>
        <v/>
      </c>
      <c r="G4215" s="23" t="str">
        <f>IF(D4215="","",VLOOKUP(D4215,MASTERLIST!$A:$E,5,FALSE))</f>
        <v/>
      </c>
      <c r="H4215" s="23" t="str">
        <f>IF(D4215="","",VLOOKUP(D4215,MASTERLIST!$A:$E,2,FALSE))</f>
        <v/>
      </c>
      <c r="I4215" s="42"/>
      <c r="J4215" s="42"/>
      <c r="K4215" s="42"/>
      <c r="L4215" s="41" t="str">
        <f t="shared" si="618"/>
        <v/>
      </c>
      <c r="M4215" s="41" t="str">
        <f t="shared" si="619"/>
        <v/>
      </c>
      <c r="N4215" s="22" t="str">
        <f t="shared" si="616"/>
        <v xml:space="preserve"> </v>
      </c>
      <c r="O4215" s="22" t="str">
        <f t="shared" si="617"/>
        <v/>
      </c>
      <c r="Q4215" s="22" t="str">
        <f t="shared" si="615"/>
        <v>D2</v>
      </c>
    </row>
    <row r="4216" spans="1:17" x14ac:dyDescent="0.25">
      <c r="A4216" s="125" t="str">
        <f t="shared" si="620"/>
        <v/>
      </c>
      <c r="B4216" s="123" t="str">
        <f t="shared" si="621"/>
        <v/>
      </c>
      <c r="C4216" s="125" t="str">
        <f t="shared" si="622"/>
        <v/>
      </c>
      <c r="D4216" s="42"/>
      <c r="E4216" s="23" t="str">
        <f>IF(D4216="","",VLOOKUP(D4216,MASTERLIST!$A:$E,3,FALSE))</f>
        <v/>
      </c>
      <c r="F4216" s="23" t="str">
        <f>IF(D4216="","",VLOOKUP(D4216,MASTERLIST!$A:$E,4,FALSE))</f>
        <v/>
      </c>
      <c r="G4216" s="23" t="str">
        <f>IF(D4216="","",VLOOKUP(D4216,MASTERLIST!$A:$E,5,FALSE))</f>
        <v/>
      </c>
      <c r="H4216" s="23" t="str">
        <f>IF(D4216="","",VLOOKUP(D4216,MASTERLIST!$A:$E,2,FALSE))</f>
        <v/>
      </c>
      <c r="I4216" s="42"/>
      <c r="J4216" s="42"/>
      <c r="K4216" s="42"/>
      <c r="L4216" s="41" t="str">
        <f t="shared" si="618"/>
        <v/>
      </c>
      <c r="M4216" s="41" t="str">
        <f t="shared" si="619"/>
        <v/>
      </c>
      <c r="N4216" s="22" t="str">
        <f t="shared" si="616"/>
        <v xml:space="preserve"> </v>
      </c>
      <c r="O4216" s="22" t="str">
        <f t="shared" si="617"/>
        <v/>
      </c>
      <c r="Q4216" s="22" t="str">
        <f t="shared" si="615"/>
        <v>D2</v>
      </c>
    </row>
    <row r="4217" spans="1:17" x14ac:dyDescent="0.25">
      <c r="A4217" s="125" t="str">
        <f t="shared" si="620"/>
        <v/>
      </c>
      <c r="B4217" s="123" t="str">
        <f t="shared" si="621"/>
        <v/>
      </c>
      <c r="C4217" s="125" t="str">
        <f t="shared" si="622"/>
        <v/>
      </c>
      <c r="D4217" s="42"/>
      <c r="E4217" s="23" t="str">
        <f>IF(D4217="","",VLOOKUP(D4217,MASTERLIST!$A:$E,3,FALSE))</f>
        <v/>
      </c>
      <c r="F4217" s="23" t="str">
        <f>IF(D4217="","",VLOOKUP(D4217,MASTERLIST!$A:$E,4,FALSE))</f>
        <v/>
      </c>
      <c r="G4217" s="23" t="str">
        <f>IF(D4217="","",VLOOKUP(D4217,MASTERLIST!$A:$E,5,FALSE))</f>
        <v/>
      </c>
      <c r="H4217" s="23" t="str">
        <f>IF(D4217="","",VLOOKUP(D4217,MASTERLIST!$A:$E,2,FALSE))</f>
        <v/>
      </c>
      <c r="I4217" s="42"/>
      <c r="J4217" s="42"/>
      <c r="K4217" s="42"/>
      <c r="L4217" s="41" t="str">
        <f t="shared" si="618"/>
        <v/>
      </c>
      <c r="M4217" s="41" t="str">
        <f t="shared" si="619"/>
        <v/>
      </c>
      <c r="N4217" s="22" t="str">
        <f t="shared" si="616"/>
        <v xml:space="preserve"> </v>
      </c>
      <c r="O4217" s="22" t="str">
        <f t="shared" si="617"/>
        <v/>
      </c>
      <c r="Q4217" s="22" t="str">
        <f t="shared" si="615"/>
        <v>D2</v>
      </c>
    </row>
    <row r="4218" spans="1:17" x14ac:dyDescent="0.25">
      <c r="A4218" s="125" t="str">
        <f t="shared" si="620"/>
        <v/>
      </c>
      <c r="B4218" s="123" t="str">
        <f t="shared" si="621"/>
        <v/>
      </c>
      <c r="C4218" s="125" t="str">
        <f t="shared" si="622"/>
        <v/>
      </c>
      <c r="D4218" s="42"/>
      <c r="E4218" s="23" t="str">
        <f>IF(D4218="","",VLOOKUP(D4218,MASTERLIST!$A:$E,3,FALSE))</f>
        <v/>
      </c>
      <c r="F4218" s="23" t="str">
        <f>IF(D4218="","",VLOOKUP(D4218,MASTERLIST!$A:$E,4,FALSE))</f>
        <v/>
      </c>
      <c r="G4218" s="23" t="str">
        <f>IF(D4218="","",VLOOKUP(D4218,MASTERLIST!$A:$E,5,FALSE))</f>
        <v/>
      </c>
      <c r="H4218" s="23" t="str">
        <f>IF(D4218="","",VLOOKUP(D4218,MASTERLIST!$A:$E,2,FALSE))</f>
        <v/>
      </c>
      <c r="I4218" s="42"/>
      <c r="J4218" s="42"/>
      <c r="K4218" s="42"/>
      <c r="L4218" s="41" t="str">
        <f t="shared" si="618"/>
        <v/>
      </c>
      <c r="M4218" s="41" t="str">
        <f t="shared" si="619"/>
        <v/>
      </c>
      <c r="N4218" s="22" t="str">
        <f t="shared" si="616"/>
        <v xml:space="preserve"> </v>
      </c>
      <c r="O4218" s="22" t="str">
        <f t="shared" si="617"/>
        <v/>
      </c>
      <c r="Q4218" s="22" t="str">
        <f t="shared" si="615"/>
        <v>D2</v>
      </c>
    </row>
    <row r="4219" spans="1:17" x14ac:dyDescent="0.25">
      <c r="A4219" s="125" t="str">
        <f t="shared" si="620"/>
        <v/>
      </c>
      <c r="B4219" s="123" t="str">
        <f t="shared" si="621"/>
        <v/>
      </c>
      <c r="C4219" s="125" t="str">
        <f t="shared" si="622"/>
        <v/>
      </c>
      <c r="D4219" s="42"/>
      <c r="E4219" s="23" t="str">
        <f>IF(D4219="","",VLOOKUP(D4219,MASTERLIST!$A:$E,3,FALSE))</f>
        <v/>
      </c>
      <c r="F4219" s="23" t="str">
        <f>IF(D4219="","",VLOOKUP(D4219,MASTERLIST!$A:$E,4,FALSE))</f>
        <v/>
      </c>
      <c r="G4219" s="23" t="str">
        <f>IF(D4219="","",VLOOKUP(D4219,MASTERLIST!$A:$E,5,FALSE))</f>
        <v/>
      </c>
      <c r="H4219" s="23" t="str">
        <f>IF(D4219="","",VLOOKUP(D4219,MASTERLIST!$A:$E,2,FALSE))</f>
        <v/>
      </c>
      <c r="I4219" s="42"/>
      <c r="J4219" s="42"/>
      <c r="K4219" s="42"/>
      <c r="L4219" s="41" t="str">
        <f t="shared" si="618"/>
        <v/>
      </c>
      <c r="M4219" s="41" t="str">
        <f t="shared" si="619"/>
        <v/>
      </c>
      <c r="N4219" s="22" t="str">
        <f t="shared" si="616"/>
        <v xml:space="preserve"> </v>
      </c>
      <c r="O4219" s="22" t="str">
        <f t="shared" si="617"/>
        <v/>
      </c>
      <c r="Q4219" s="22" t="str">
        <f t="shared" si="615"/>
        <v>D2</v>
      </c>
    </row>
    <row r="4220" spans="1:17" x14ac:dyDescent="0.25">
      <c r="A4220" s="125" t="str">
        <f t="shared" si="620"/>
        <v/>
      </c>
      <c r="B4220" s="123" t="str">
        <f t="shared" si="621"/>
        <v/>
      </c>
      <c r="C4220" s="125" t="str">
        <f t="shared" si="622"/>
        <v/>
      </c>
      <c r="D4220" s="42"/>
      <c r="E4220" s="23" t="str">
        <f>IF(D4220="","",VLOOKUP(D4220,MASTERLIST!$A:$E,3,FALSE))</f>
        <v/>
      </c>
      <c r="F4220" s="23" t="str">
        <f>IF(D4220="","",VLOOKUP(D4220,MASTERLIST!$A:$E,4,FALSE))</f>
        <v/>
      </c>
      <c r="G4220" s="23" t="str">
        <f>IF(D4220="","",VLOOKUP(D4220,MASTERLIST!$A:$E,5,FALSE))</f>
        <v/>
      </c>
      <c r="H4220" s="23" t="str">
        <f>IF(D4220="","",VLOOKUP(D4220,MASTERLIST!$A:$E,2,FALSE))</f>
        <v/>
      </c>
      <c r="I4220" s="42"/>
      <c r="J4220" s="42"/>
      <c r="K4220" s="42"/>
      <c r="L4220" s="41" t="str">
        <f t="shared" si="618"/>
        <v/>
      </c>
      <c r="M4220" s="41" t="str">
        <f t="shared" si="619"/>
        <v/>
      </c>
      <c r="N4220" s="22" t="str">
        <f t="shared" si="616"/>
        <v xml:space="preserve"> </v>
      </c>
      <c r="O4220" s="22" t="str">
        <f t="shared" si="617"/>
        <v/>
      </c>
      <c r="Q4220" s="22" t="str">
        <f t="shared" si="615"/>
        <v>D2</v>
      </c>
    </row>
    <row r="4221" spans="1:17" x14ac:dyDescent="0.25">
      <c r="A4221" s="125" t="str">
        <f t="shared" si="620"/>
        <v/>
      </c>
      <c r="B4221" s="123" t="str">
        <f t="shared" si="621"/>
        <v/>
      </c>
      <c r="C4221" s="125" t="str">
        <f t="shared" si="622"/>
        <v/>
      </c>
      <c r="D4221" s="42"/>
      <c r="E4221" s="23" t="str">
        <f>IF(D4221="","",VLOOKUP(D4221,MASTERLIST!$A:$E,3,FALSE))</f>
        <v/>
      </c>
      <c r="F4221" s="23" t="str">
        <f>IF(D4221="","",VLOOKUP(D4221,MASTERLIST!$A:$E,4,FALSE))</f>
        <v/>
      </c>
      <c r="G4221" s="23" t="str">
        <f>IF(D4221="","",VLOOKUP(D4221,MASTERLIST!$A:$E,5,FALSE))</f>
        <v/>
      </c>
      <c r="H4221" s="23" t="str">
        <f>IF(D4221="","",VLOOKUP(D4221,MASTERLIST!$A:$E,2,FALSE))</f>
        <v/>
      </c>
      <c r="I4221" s="42"/>
      <c r="J4221" s="42"/>
      <c r="K4221" s="42"/>
      <c r="L4221" s="41" t="str">
        <f t="shared" si="618"/>
        <v/>
      </c>
      <c r="M4221" s="41" t="str">
        <f t="shared" si="619"/>
        <v/>
      </c>
      <c r="N4221" s="22" t="str">
        <f t="shared" si="616"/>
        <v xml:space="preserve"> </v>
      </c>
      <c r="O4221" s="22" t="str">
        <f t="shared" si="617"/>
        <v/>
      </c>
      <c r="Q4221" s="22" t="str">
        <f t="shared" si="615"/>
        <v>D2</v>
      </c>
    </row>
    <row r="4222" spans="1:17" x14ac:dyDescent="0.25">
      <c r="A4222" s="125" t="str">
        <f t="shared" si="620"/>
        <v/>
      </c>
      <c r="B4222" s="123" t="str">
        <f t="shared" si="621"/>
        <v/>
      </c>
      <c r="C4222" s="125" t="str">
        <f t="shared" si="622"/>
        <v/>
      </c>
      <c r="D4222" s="42"/>
      <c r="E4222" s="23" t="str">
        <f>IF(D4222="","",VLOOKUP(D4222,MASTERLIST!$A:$E,3,FALSE))</f>
        <v/>
      </c>
      <c r="F4222" s="23" t="str">
        <f>IF(D4222="","",VLOOKUP(D4222,MASTERLIST!$A:$E,4,FALSE))</f>
        <v/>
      </c>
      <c r="G4222" s="23" t="str">
        <f>IF(D4222="","",VLOOKUP(D4222,MASTERLIST!$A:$E,5,FALSE))</f>
        <v/>
      </c>
      <c r="H4222" s="23" t="str">
        <f>IF(D4222="","",VLOOKUP(D4222,MASTERLIST!$A:$E,2,FALSE))</f>
        <v/>
      </c>
      <c r="I4222" s="42"/>
      <c r="J4222" s="42"/>
      <c r="K4222" s="42"/>
      <c r="L4222" s="41" t="str">
        <f t="shared" si="618"/>
        <v/>
      </c>
      <c r="M4222" s="41" t="str">
        <f t="shared" si="619"/>
        <v/>
      </c>
      <c r="N4222" s="22" t="str">
        <f t="shared" si="616"/>
        <v xml:space="preserve"> </v>
      </c>
      <c r="O4222" s="22" t="str">
        <f t="shared" si="617"/>
        <v/>
      </c>
      <c r="Q4222" s="22" t="str">
        <f t="shared" si="615"/>
        <v>D2</v>
      </c>
    </row>
    <row r="4223" spans="1:17" x14ac:dyDescent="0.25">
      <c r="A4223" s="125" t="str">
        <f t="shared" si="620"/>
        <v/>
      </c>
      <c r="B4223" s="123" t="str">
        <f t="shared" si="621"/>
        <v/>
      </c>
      <c r="C4223" s="125" t="str">
        <f t="shared" si="622"/>
        <v/>
      </c>
      <c r="D4223" s="42"/>
      <c r="E4223" s="23" t="str">
        <f>IF(D4223="","",VLOOKUP(D4223,MASTERLIST!$A:$E,3,FALSE))</f>
        <v/>
      </c>
      <c r="F4223" s="23" t="str">
        <f>IF(D4223="","",VLOOKUP(D4223,MASTERLIST!$A:$E,4,FALSE))</f>
        <v/>
      </c>
      <c r="G4223" s="23" t="str">
        <f>IF(D4223="","",VLOOKUP(D4223,MASTERLIST!$A:$E,5,FALSE))</f>
        <v/>
      </c>
      <c r="H4223" s="23" t="str">
        <f>IF(D4223="","",VLOOKUP(D4223,MASTERLIST!$A:$E,2,FALSE))</f>
        <v/>
      </c>
      <c r="I4223" s="42"/>
      <c r="J4223" s="42"/>
      <c r="K4223" s="42"/>
      <c r="L4223" s="41" t="str">
        <f t="shared" si="618"/>
        <v/>
      </c>
      <c r="M4223" s="41" t="str">
        <f t="shared" si="619"/>
        <v/>
      </c>
      <c r="N4223" s="22" t="str">
        <f t="shared" si="616"/>
        <v xml:space="preserve"> </v>
      </c>
      <c r="O4223" s="22" t="str">
        <f t="shared" si="617"/>
        <v/>
      </c>
      <c r="Q4223" s="22" t="str">
        <f t="shared" si="615"/>
        <v>D2</v>
      </c>
    </row>
    <row r="4224" spans="1:17" x14ac:dyDescent="0.25">
      <c r="A4224" s="125" t="str">
        <f t="shared" si="620"/>
        <v/>
      </c>
      <c r="B4224" s="123" t="str">
        <f t="shared" si="621"/>
        <v/>
      </c>
      <c r="C4224" s="125" t="str">
        <f t="shared" si="622"/>
        <v/>
      </c>
      <c r="D4224" s="42"/>
      <c r="E4224" s="23" t="str">
        <f>IF(D4224="","",VLOOKUP(D4224,MASTERLIST!$A:$E,3,FALSE))</f>
        <v/>
      </c>
      <c r="F4224" s="23" t="str">
        <f>IF(D4224="","",VLOOKUP(D4224,MASTERLIST!$A:$E,4,FALSE))</f>
        <v/>
      </c>
      <c r="G4224" s="23" t="str">
        <f>IF(D4224="","",VLOOKUP(D4224,MASTERLIST!$A:$E,5,FALSE))</f>
        <v/>
      </c>
      <c r="H4224" s="23" t="str">
        <f>IF(D4224="","",VLOOKUP(D4224,MASTERLIST!$A:$E,2,FALSE))</f>
        <v/>
      </c>
      <c r="I4224" s="42"/>
      <c r="J4224" s="42"/>
      <c r="K4224" s="42"/>
      <c r="L4224" s="41" t="str">
        <f t="shared" si="618"/>
        <v/>
      </c>
      <c r="M4224" s="41" t="str">
        <f t="shared" si="619"/>
        <v/>
      </c>
      <c r="N4224" s="22" t="str">
        <f t="shared" si="616"/>
        <v xml:space="preserve"> </v>
      </c>
      <c r="O4224" s="22" t="str">
        <f t="shared" si="617"/>
        <v/>
      </c>
      <c r="Q4224" s="22" t="str">
        <f t="shared" si="615"/>
        <v>D2</v>
      </c>
    </row>
    <row r="4225" spans="1:17" x14ac:dyDescent="0.25">
      <c r="A4225" s="125" t="str">
        <f t="shared" si="620"/>
        <v/>
      </c>
      <c r="B4225" s="123" t="str">
        <f t="shared" si="621"/>
        <v/>
      </c>
      <c r="C4225" s="125" t="str">
        <f t="shared" si="622"/>
        <v/>
      </c>
      <c r="D4225" s="42"/>
      <c r="E4225" s="23" t="str">
        <f>IF(D4225="","",VLOOKUP(D4225,MASTERLIST!$A:$E,3,FALSE))</f>
        <v/>
      </c>
      <c r="F4225" s="23" t="str">
        <f>IF(D4225="","",VLOOKUP(D4225,MASTERLIST!$A:$E,4,FALSE))</f>
        <v/>
      </c>
      <c r="G4225" s="23" t="str">
        <f>IF(D4225="","",VLOOKUP(D4225,MASTERLIST!$A:$E,5,FALSE))</f>
        <v/>
      </c>
      <c r="H4225" s="23" t="str">
        <f>IF(D4225="","",VLOOKUP(D4225,MASTERLIST!$A:$E,2,FALSE))</f>
        <v/>
      </c>
      <c r="I4225" s="42"/>
      <c r="J4225" s="42"/>
      <c r="K4225" s="42"/>
      <c r="L4225" s="41" t="str">
        <f t="shared" si="618"/>
        <v/>
      </c>
      <c r="M4225" s="41" t="str">
        <f t="shared" si="619"/>
        <v/>
      </c>
      <c r="N4225" s="22" t="str">
        <f t="shared" si="616"/>
        <v xml:space="preserve"> </v>
      </c>
      <c r="O4225" s="22" t="str">
        <f t="shared" si="617"/>
        <v/>
      </c>
      <c r="Q4225" s="22" t="str">
        <f t="shared" si="615"/>
        <v>D2</v>
      </c>
    </row>
    <row r="4226" spans="1:17" x14ac:dyDescent="0.25">
      <c r="A4226" s="125" t="str">
        <f t="shared" si="620"/>
        <v/>
      </c>
      <c r="B4226" s="123" t="str">
        <f t="shared" si="621"/>
        <v/>
      </c>
      <c r="C4226" s="125" t="str">
        <f t="shared" si="622"/>
        <v/>
      </c>
      <c r="D4226" s="42"/>
      <c r="E4226" s="23" t="str">
        <f>IF(D4226="","",VLOOKUP(D4226,MASTERLIST!$A:$E,3,FALSE))</f>
        <v/>
      </c>
      <c r="F4226" s="23" t="str">
        <f>IF(D4226="","",VLOOKUP(D4226,MASTERLIST!$A:$E,4,FALSE))</f>
        <v/>
      </c>
      <c r="G4226" s="23" t="str">
        <f>IF(D4226="","",VLOOKUP(D4226,MASTERLIST!$A:$E,5,FALSE))</f>
        <v/>
      </c>
      <c r="H4226" s="23" t="str">
        <f>IF(D4226="","",VLOOKUP(D4226,MASTERLIST!$A:$E,2,FALSE))</f>
        <v/>
      </c>
      <c r="I4226" s="42"/>
      <c r="J4226" s="42"/>
      <c r="K4226" s="42"/>
      <c r="L4226" s="41" t="str">
        <f t="shared" si="618"/>
        <v/>
      </c>
      <c r="M4226" s="41" t="str">
        <f t="shared" si="619"/>
        <v/>
      </c>
      <c r="N4226" s="22" t="str">
        <f t="shared" si="616"/>
        <v xml:space="preserve"> </v>
      </c>
      <c r="O4226" s="22" t="str">
        <f t="shared" si="617"/>
        <v/>
      </c>
      <c r="Q4226" s="22" t="str">
        <f t="shared" si="615"/>
        <v>D2</v>
      </c>
    </row>
    <row r="4227" spans="1:17" x14ac:dyDescent="0.25">
      <c r="A4227" s="125" t="str">
        <f t="shared" si="620"/>
        <v/>
      </c>
      <c r="B4227" s="123" t="str">
        <f t="shared" si="621"/>
        <v/>
      </c>
      <c r="C4227" s="125" t="str">
        <f t="shared" si="622"/>
        <v/>
      </c>
      <c r="D4227" s="42"/>
      <c r="E4227" s="23" t="str">
        <f>IF(D4227="","",VLOOKUP(D4227,MASTERLIST!$A:$E,3,FALSE))</f>
        <v/>
      </c>
      <c r="F4227" s="23" t="str">
        <f>IF(D4227="","",VLOOKUP(D4227,MASTERLIST!$A:$E,4,FALSE))</f>
        <v/>
      </c>
      <c r="G4227" s="23" t="str">
        <f>IF(D4227="","",VLOOKUP(D4227,MASTERLIST!$A:$E,5,FALSE))</f>
        <v/>
      </c>
      <c r="H4227" s="23" t="str">
        <f>IF(D4227="","",VLOOKUP(D4227,MASTERLIST!$A:$E,2,FALSE))</f>
        <v/>
      </c>
      <c r="I4227" s="42"/>
      <c r="J4227" s="42"/>
      <c r="K4227" s="42"/>
      <c r="L4227" s="41" t="str">
        <f t="shared" si="618"/>
        <v/>
      </c>
      <c r="M4227" s="41" t="str">
        <f t="shared" si="619"/>
        <v/>
      </c>
      <c r="N4227" s="22" t="str">
        <f t="shared" si="616"/>
        <v xml:space="preserve"> </v>
      </c>
      <c r="O4227" s="22" t="str">
        <f t="shared" si="617"/>
        <v/>
      </c>
      <c r="Q4227" s="22" t="str">
        <f t="shared" ref="Q4227:Q4290" si="623">IF(A4227="","D2",RIGHT(A4227,2))</f>
        <v>D2</v>
      </c>
    </row>
    <row r="4228" spans="1:17" x14ac:dyDescent="0.25">
      <c r="A4228" s="125" t="str">
        <f t="shared" si="620"/>
        <v/>
      </c>
      <c r="B4228" s="123" t="str">
        <f t="shared" si="621"/>
        <v/>
      </c>
      <c r="C4228" s="125" t="str">
        <f t="shared" si="622"/>
        <v/>
      </c>
      <c r="D4228" s="42"/>
      <c r="E4228" s="23" t="str">
        <f>IF(D4228="","",VLOOKUP(D4228,MASTERLIST!$A:$E,3,FALSE))</f>
        <v/>
      </c>
      <c r="F4228" s="23" t="str">
        <f>IF(D4228="","",VLOOKUP(D4228,MASTERLIST!$A:$E,4,FALSE))</f>
        <v/>
      </c>
      <c r="G4228" s="23" t="str">
        <f>IF(D4228="","",VLOOKUP(D4228,MASTERLIST!$A:$E,5,FALSE))</f>
        <v/>
      </c>
      <c r="H4228" s="23" t="str">
        <f>IF(D4228="","",VLOOKUP(D4228,MASTERLIST!$A:$E,2,FALSE))</f>
        <v/>
      </c>
      <c r="I4228" s="42"/>
      <c r="J4228" s="42"/>
      <c r="K4228" s="42"/>
      <c r="L4228" s="41" t="str">
        <f t="shared" si="618"/>
        <v/>
      </c>
      <c r="M4228" s="41" t="str">
        <f t="shared" si="619"/>
        <v/>
      </c>
      <c r="N4228" s="22" t="str">
        <f t="shared" si="616"/>
        <v xml:space="preserve"> </v>
      </c>
      <c r="O4228" s="22" t="str">
        <f t="shared" si="617"/>
        <v/>
      </c>
      <c r="Q4228" s="22" t="str">
        <f t="shared" si="623"/>
        <v>D2</v>
      </c>
    </row>
    <row r="4229" spans="1:17" x14ac:dyDescent="0.25">
      <c r="A4229" s="125" t="str">
        <f t="shared" si="620"/>
        <v/>
      </c>
      <c r="B4229" s="123" t="str">
        <f t="shared" si="621"/>
        <v/>
      </c>
      <c r="C4229" s="125" t="str">
        <f t="shared" si="622"/>
        <v/>
      </c>
      <c r="D4229" s="42"/>
      <c r="E4229" s="23" t="str">
        <f>IF(D4229="","",VLOOKUP(D4229,MASTERLIST!$A:$E,3,FALSE))</f>
        <v/>
      </c>
      <c r="F4229" s="23" t="str">
        <f>IF(D4229="","",VLOOKUP(D4229,MASTERLIST!$A:$E,4,FALSE))</f>
        <v/>
      </c>
      <c r="G4229" s="23" t="str">
        <f>IF(D4229="","",VLOOKUP(D4229,MASTERLIST!$A:$E,5,FALSE))</f>
        <v/>
      </c>
      <c r="H4229" s="23" t="str">
        <f>IF(D4229="","",VLOOKUP(D4229,MASTERLIST!$A:$E,2,FALSE))</f>
        <v/>
      </c>
      <c r="I4229" s="42"/>
      <c r="J4229" s="42"/>
      <c r="K4229" s="42"/>
      <c r="L4229" s="41" t="str">
        <f t="shared" si="618"/>
        <v/>
      </c>
      <c r="M4229" s="41" t="str">
        <f t="shared" si="619"/>
        <v/>
      </c>
      <c r="N4229" s="22" t="str">
        <f t="shared" si="616"/>
        <v xml:space="preserve"> </v>
      </c>
      <c r="O4229" s="22" t="str">
        <f t="shared" si="617"/>
        <v/>
      </c>
      <c r="Q4229" s="22" t="str">
        <f t="shared" si="623"/>
        <v>D2</v>
      </c>
    </row>
    <row r="4230" spans="1:17" x14ac:dyDescent="0.25">
      <c r="A4230" s="125" t="str">
        <f t="shared" si="620"/>
        <v/>
      </c>
      <c r="B4230" s="123" t="str">
        <f t="shared" si="621"/>
        <v/>
      </c>
      <c r="C4230" s="125" t="str">
        <f t="shared" si="622"/>
        <v/>
      </c>
      <c r="D4230" s="42"/>
      <c r="E4230" s="23" t="str">
        <f>IF(D4230="","",VLOOKUP(D4230,MASTERLIST!$A:$E,3,FALSE))</f>
        <v/>
      </c>
      <c r="F4230" s="23" t="str">
        <f>IF(D4230="","",VLOOKUP(D4230,MASTERLIST!$A:$E,4,FALSE))</f>
        <v/>
      </c>
      <c r="G4230" s="23" t="str">
        <f>IF(D4230="","",VLOOKUP(D4230,MASTERLIST!$A:$E,5,FALSE))</f>
        <v/>
      </c>
      <c r="H4230" s="23" t="str">
        <f>IF(D4230="","",VLOOKUP(D4230,MASTERLIST!$A:$E,2,FALSE))</f>
        <v/>
      </c>
      <c r="I4230" s="42"/>
      <c r="J4230" s="42"/>
      <c r="K4230" s="42"/>
      <c r="L4230" s="41" t="str">
        <f t="shared" si="618"/>
        <v/>
      </c>
      <c r="M4230" s="41" t="str">
        <f t="shared" si="619"/>
        <v/>
      </c>
      <c r="N4230" s="22" t="str">
        <f t="shared" si="616"/>
        <v xml:space="preserve"> </v>
      </c>
      <c r="O4230" s="22" t="str">
        <f t="shared" si="617"/>
        <v/>
      </c>
      <c r="Q4230" s="22" t="str">
        <f t="shared" si="623"/>
        <v>D2</v>
      </c>
    </row>
    <row r="4231" spans="1:17" x14ac:dyDescent="0.25">
      <c r="A4231" s="125" t="str">
        <f t="shared" si="620"/>
        <v/>
      </c>
      <c r="B4231" s="123" t="str">
        <f t="shared" si="621"/>
        <v/>
      </c>
      <c r="C4231" s="125" t="str">
        <f t="shared" si="622"/>
        <v/>
      </c>
      <c r="D4231" s="42"/>
      <c r="E4231" s="23" t="str">
        <f>IF(D4231="","",VLOOKUP(D4231,MASTERLIST!$A:$E,3,FALSE))</f>
        <v/>
      </c>
      <c r="F4231" s="23" t="str">
        <f>IF(D4231="","",VLOOKUP(D4231,MASTERLIST!$A:$E,4,FALSE))</f>
        <v/>
      </c>
      <c r="G4231" s="23" t="str">
        <f>IF(D4231="","",VLOOKUP(D4231,MASTERLIST!$A:$E,5,FALSE))</f>
        <v/>
      </c>
      <c r="H4231" s="23" t="str">
        <f>IF(D4231="","",VLOOKUP(D4231,MASTERLIST!$A:$E,2,FALSE))</f>
        <v/>
      </c>
      <c r="I4231" s="42"/>
      <c r="J4231" s="42"/>
      <c r="K4231" s="42"/>
      <c r="L4231" s="41" t="str">
        <f t="shared" si="618"/>
        <v/>
      </c>
      <c r="M4231" s="41" t="str">
        <f t="shared" si="619"/>
        <v/>
      </c>
      <c r="N4231" s="22" t="str">
        <f t="shared" si="616"/>
        <v xml:space="preserve"> </v>
      </c>
      <c r="O4231" s="22" t="str">
        <f t="shared" si="617"/>
        <v/>
      </c>
      <c r="Q4231" s="22" t="str">
        <f t="shared" si="623"/>
        <v>D2</v>
      </c>
    </row>
    <row r="4232" spans="1:17" x14ac:dyDescent="0.25">
      <c r="A4232" s="125" t="str">
        <f t="shared" si="620"/>
        <v/>
      </c>
      <c r="B4232" s="123" t="str">
        <f t="shared" si="621"/>
        <v/>
      </c>
      <c r="C4232" s="125" t="str">
        <f t="shared" si="622"/>
        <v/>
      </c>
      <c r="D4232" s="42"/>
      <c r="E4232" s="23" t="str">
        <f>IF(D4232="","",VLOOKUP(D4232,MASTERLIST!$A:$E,3,FALSE))</f>
        <v/>
      </c>
      <c r="F4232" s="23" t="str">
        <f>IF(D4232="","",VLOOKUP(D4232,MASTERLIST!$A:$E,4,FALSE))</f>
        <v/>
      </c>
      <c r="G4232" s="23" t="str">
        <f>IF(D4232="","",VLOOKUP(D4232,MASTERLIST!$A:$E,5,FALSE))</f>
        <v/>
      </c>
      <c r="H4232" s="23" t="str">
        <f>IF(D4232="","",VLOOKUP(D4232,MASTERLIST!$A:$E,2,FALSE))</f>
        <v/>
      </c>
      <c r="I4232" s="42"/>
      <c r="J4232" s="42"/>
      <c r="K4232" s="42"/>
      <c r="L4232" s="41" t="str">
        <f t="shared" si="618"/>
        <v/>
      </c>
      <c r="M4232" s="41" t="str">
        <f t="shared" si="619"/>
        <v/>
      </c>
      <c r="N4232" s="22" t="str">
        <f t="shared" si="616"/>
        <v xml:space="preserve"> </v>
      </c>
      <c r="O4232" s="22" t="str">
        <f t="shared" si="617"/>
        <v/>
      </c>
      <c r="Q4232" s="22" t="str">
        <f t="shared" si="623"/>
        <v>D2</v>
      </c>
    </row>
    <row r="4233" spans="1:17" x14ac:dyDescent="0.25">
      <c r="A4233" s="125" t="str">
        <f t="shared" si="620"/>
        <v/>
      </c>
      <c r="B4233" s="123" t="str">
        <f t="shared" si="621"/>
        <v/>
      </c>
      <c r="C4233" s="125" t="str">
        <f t="shared" si="622"/>
        <v/>
      </c>
      <c r="D4233" s="42"/>
      <c r="E4233" s="23" t="str">
        <f>IF(D4233="","",VLOOKUP(D4233,MASTERLIST!$A:$E,3,FALSE))</f>
        <v/>
      </c>
      <c r="F4233" s="23" t="str">
        <f>IF(D4233="","",VLOOKUP(D4233,MASTERLIST!$A:$E,4,FALSE))</f>
        <v/>
      </c>
      <c r="G4233" s="23" t="str">
        <f>IF(D4233="","",VLOOKUP(D4233,MASTERLIST!$A:$E,5,FALSE))</f>
        <v/>
      </c>
      <c r="H4233" s="23" t="str">
        <f>IF(D4233="","",VLOOKUP(D4233,MASTERLIST!$A:$E,2,FALSE))</f>
        <v/>
      </c>
      <c r="I4233" s="42"/>
      <c r="J4233" s="42"/>
      <c r="K4233" s="42"/>
      <c r="L4233" s="41" t="str">
        <f t="shared" si="618"/>
        <v/>
      </c>
      <c r="M4233" s="41" t="str">
        <f t="shared" si="619"/>
        <v/>
      </c>
      <c r="N4233" s="22" t="str">
        <f t="shared" si="616"/>
        <v xml:space="preserve"> </v>
      </c>
      <c r="O4233" s="22" t="str">
        <f t="shared" si="617"/>
        <v/>
      </c>
      <c r="Q4233" s="22" t="str">
        <f t="shared" si="623"/>
        <v>D2</v>
      </c>
    </row>
    <row r="4234" spans="1:17" x14ac:dyDescent="0.25">
      <c r="A4234" s="125" t="str">
        <f t="shared" si="620"/>
        <v/>
      </c>
      <c r="B4234" s="123" t="str">
        <f t="shared" si="621"/>
        <v/>
      </c>
      <c r="C4234" s="125" t="str">
        <f t="shared" si="622"/>
        <v/>
      </c>
      <c r="D4234" s="42"/>
      <c r="E4234" s="23" t="str">
        <f>IF(D4234="","",VLOOKUP(D4234,MASTERLIST!$A:$E,3,FALSE))</f>
        <v/>
      </c>
      <c r="F4234" s="23" t="str">
        <f>IF(D4234="","",VLOOKUP(D4234,MASTERLIST!$A:$E,4,FALSE))</f>
        <v/>
      </c>
      <c r="G4234" s="23" t="str">
        <f>IF(D4234="","",VLOOKUP(D4234,MASTERLIST!$A:$E,5,FALSE))</f>
        <v/>
      </c>
      <c r="H4234" s="23" t="str">
        <f>IF(D4234="","",VLOOKUP(D4234,MASTERLIST!$A:$E,2,FALSE))</f>
        <v/>
      </c>
      <c r="I4234" s="42"/>
      <c r="J4234" s="42"/>
      <c r="K4234" s="42"/>
      <c r="L4234" s="41" t="str">
        <f t="shared" si="618"/>
        <v/>
      </c>
      <c r="M4234" s="41" t="str">
        <f t="shared" si="619"/>
        <v/>
      </c>
      <c r="N4234" s="22" t="str">
        <f t="shared" si="616"/>
        <v xml:space="preserve"> </v>
      </c>
      <c r="O4234" s="22" t="str">
        <f t="shared" si="617"/>
        <v/>
      </c>
      <c r="Q4234" s="22" t="str">
        <f t="shared" si="623"/>
        <v>D2</v>
      </c>
    </row>
    <row r="4235" spans="1:17" x14ac:dyDescent="0.25">
      <c r="A4235" s="125" t="str">
        <f t="shared" si="620"/>
        <v/>
      </c>
      <c r="B4235" s="123" t="str">
        <f t="shared" si="621"/>
        <v/>
      </c>
      <c r="C4235" s="125" t="str">
        <f t="shared" si="622"/>
        <v/>
      </c>
      <c r="D4235" s="42"/>
      <c r="E4235" s="23" t="str">
        <f>IF(D4235="","",VLOOKUP(D4235,MASTERLIST!$A:$E,3,FALSE))</f>
        <v/>
      </c>
      <c r="F4235" s="23" t="str">
        <f>IF(D4235="","",VLOOKUP(D4235,MASTERLIST!$A:$E,4,FALSE))</f>
        <v/>
      </c>
      <c r="G4235" s="23" t="str">
        <f>IF(D4235="","",VLOOKUP(D4235,MASTERLIST!$A:$E,5,FALSE))</f>
        <v/>
      </c>
      <c r="H4235" s="23" t="str">
        <f>IF(D4235="","",VLOOKUP(D4235,MASTERLIST!$A:$E,2,FALSE))</f>
        <v/>
      </c>
      <c r="I4235" s="42"/>
      <c r="J4235" s="42"/>
      <c r="K4235" s="42"/>
      <c r="L4235" s="41" t="str">
        <f t="shared" si="618"/>
        <v/>
      </c>
      <c r="M4235" s="41" t="str">
        <f t="shared" si="619"/>
        <v/>
      </c>
      <c r="N4235" s="22" t="str">
        <f t="shared" si="616"/>
        <v xml:space="preserve"> </v>
      </c>
      <c r="O4235" s="22" t="str">
        <f t="shared" si="617"/>
        <v/>
      </c>
      <c r="Q4235" s="22" t="str">
        <f t="shared" si="623"/>
        <v>D2</v>
      </c>
    </row>
    <row r="4236" spans="1:17" x14ac:dyDescent="0.25">
      <c r="A4236" s="125" t="str">
        <f t="shared" si="620"/>
        <v/>
      </c>
      <c r="B4236" s="123" t="str">
        <f t="shared" si="621"/>
        <v/>
      </c>
      <c r="C4236" s="125" t="str">
        <f t="shared" si="622"/>
        <v/>
      </c>
      <c r="D4236" s="42"/>
      <c r="E4236" s="23" t="str">
        <f>IF(D4236="","",VLOOKUP(D4236,MASTERLIST!$A:$E,3,FALSE))</f>
        <v/>
      </c>
      <c r="F4236" s="23" t="str">
        <f>IF(D4236="","",VLOOKUP(D4236,MASTERLIST!$A:$E,4,FALSE))</f>
        <v/>
      </c>
      <c r="G4236" s="23" t="str">
        <f>IF(D4236="","",VLOOKUP(D4236,MASTERLIST!$A:$E,5,FALSE))</f>
        <v/>
      </c>
      <c r="H4236" s="23" t="str">
        <f>IF(D4236="","",VLOOKUP(D4236,MASTERLIST!$A:$E,2,FALSE))</f>
        <v/>
      </c>
      <c r="I4236" s="42"/>
      <c r="J4236" s="42"/>
      <c r="K4236" s="42"/>
      <c r="L4236" s="41" t="str">
        <f t="shared" si="618"/>
        <v/>
      </c>
      <c r="M4236" s="41" t="str">
        <f t="shared" si="619"/>
        <v/>
      </c>
      <c r="N4236" s="22" t="str">
        <f t="shared" si="616"/>
        <v xml:space="preserve"> </v>
      </c>
      <c r="O4236" s="22" t="str">
        <f t="shared" si="617"/>
        <v/>
      </c>
      <c r="Q4236" s="22" t="str">
        <f t="shared" si="623"/>
        <v>D2</v>
      </c>
    </row>
    <row r="4237" spans="1:17" x14ac:dyDescent="0.25">
      <c r="A4237" s="125" t="str">
        <f t="shared" si="620"/>
        <v/>
      </c>
      <c r="B4237" s="123" t="str">
        <f t="shared" si="621"/>
        <v/>
      </c>
      <c r="C4237" s="125" t="str">
        <f t="shared" si="622"/>
        <v/>
      </c>
      <c r="D4237" s="42"/>
      <c r="E4237" s="23" t="str">
        <f>IF(D4237="","",VLOOKUP(D4237,MASTERLIST!$A:$E,3,FALSE))</f>
        <v/>
      </c>
      <c r="F4237" s="23" t="str">
        <f>IF(D4237="","",VLOOKUP(D4237,MASTERLIST!$A:$E,4,FALSE))</f>
        <v/>
      </c>
      <c r="G4237" s="23" t="str">
        <f>IF(D4237="","",VLOOKUP(D4237,MASTERLIST!$A:$E,5,FALSE))</f>
        <v/>
      </c>
      <c r="H4237" s="23" t="str">
        <f>IF(D4237="","",VLOOKUP(D4237,MASTERLIST!$A:$E,2,FALSE))</f>
        <v/>
      </c>
      <c r="I4237" s="42"/>
      <c r="J4237" s="42"/>
      <c r="K4237" s="42"/>
      <c r="L4237" s="41" t="str">
        <f t="shared" si="618"/>
        <v/>
      </c>
      <c r="M4237" s="41" t="str">
        <f t="shared" si="619"/>
        <v/>
      </c>
      <c r="N4237" s="22" t="str">
        <f t="shared" si="616"/>
        <v xml:space="preserve"> </v>
      </c>
      <c r="O4237" s="22" t="str">
        <f t="shared" si="617"/>
        <v/>
      </c>
      <c r="Q4237" s="22" t="str">
        <f t="shared" si="623"/>
        <v>D2</v>
      </c>
    </row>
    <row r="4238" spans="1:17" x14ac:dyDescent="0.25">
      <c r="A4238" s="125" t="str">
        <f t="shared" si="620"/>
        <v/>
      </c>
      <c r="B4238" s="123" t="str">
        <f t="shared" si="621"/>
        <v/>
      </c>
      <c r="C4238" s="125" t="str">
        <f t="shared" si="622"/>
        <v/>
      </c>
      <c r="D4238" s="42"/>
      <c r="E4238" s="23" t="str">
        <f>IF(D4238="","",VLOOKUP(D4238,MASTERLIST!$A:$E,3,FALSE))</f>
        <v/>
      </c>
      <c r="F4238" s="23" t="str">
        <f>IF(D4238="","",VLOOKUP(D4238,MASTERLIST!$A:$E,4,FALSE))</f>
        <v/>
      </c>
      <c r="G4238" s="23" t="str">
        <f>IF(D4238="","",VLOOKUP(D4238,MASTERLIST!$A:$E,5,FALSE))</f>
        <v/>
      </c>
      <c r="H4238" s="23" t="str">
        <f>IF(D4238="","",VLOOKUP(D4238,MASTERLIST!$A:$E,2,FALSE))</f>
        <v/>
      </c>
      <c r="I4238" s="42"/>
      <c r="J4238" s="42"/>
      <c r="K4238" s="42"/>
      <c r="L4238" s="41" t="str">
        <f t="shared" si="618"/>
        <v/>
      </c>
      <c r="M4238" s="41" t="str">
        <f t="shared" si="619"/>
        <v/>
      </c>
      <c r="N4238" s="22" t="str">
        <f t="shared" si="616"/>
        <v xml:space="preserve"> </v>
      </c>
      <c r="O4238" s="22" t="str">
        <f t="shared" si="617"/>
        <v/>
      </c>
      <c r="Q4238" s="22" t="str">
        <f t="shared" si="623"/>
        <v>D2</v>
      </c>
    </row>
    <row r="4239" spans="1:17" x14ac:dyDescent="0.25">
      <c r="A4239" s="125" t="str">
        <f t="shared" si="620"/>
        <v/>
      </c>
      <c r="B4239" s="123" t="str">
        <f t="shared" si="621"/>
        <v/>
      </c>
      <c r="C4239" s="125" t="str">
        <f t="shared" si="622"/>
        <v/>
      </c>
      <c r="D4239" s="42"/>
      <c r="E4239" s="23" t="str">
        <f>IF(D4239="","",VLOOKUP(D4239,MASTERLIST!$A:$E,3,FALSE))</f>
        <v/>
      </c>
      <c r="F4239" s="23" t="str">
        <f>IF(D4239="","",VLOOKUP(D4239,MASTERLIST!$A:$E,4,FALSE))</f>
        <v/>
      </c>
      <c r="G4239" s="23" t="str">
        <f>IF(D4239="","",VLOOKUP(D4239,MASTERLIST!$A:$E,5,FALSE))</f>
        <v/>
      </c>
      <c r="H4239" s="23" t="str">
        <f>IF(D4239="","",VLOOKUP(D4239,MASTERLIST!$A:$E,2,FALSE))</f>
        <v/>
      </c>
      <c r="I4239" s="42"/>
      <c r="J4239" s="42"/>
      <c r="K4239" s="42"/>
      <c r="L4239" s="41" t="str">
        <f t="shared" si="618"/>
        <v/>
      </c>
      <c r="M4239" s="41" t="str">
        <f t="shared" si="619"/>
        <v/>
      </c>
      <c r="N4239" s="22" t="str">
        <f t="shared" si="616"/>
        <v xml:space="preserve"> </v>
      </c>
      <c r="O4239" s="22" t="str">
        <f t="shared" si="617"/>
        <v/>
      </c>
      <c r="Q4239" s="22" t="str">
        <f t="shared" si="623"/>
        <v>D2</v>
      </c>
    </row>
    <row r="4240" spans="1:17" x14ac:dyDescent="0.25">
      <c r="A4240" s="125" t="str">
        <f t="shared" si="620"/>
        <v/>
      </c>
      <c r="B4240" s="123" t="str">
        <f t="shared" si="621"/>
        <v/>
      </c>
      <c r="C4240" s="125" t="str">
        <f t="shared" si="622"/>
        <v/>
      </c>
      <c r="D4240" s="42"/>
      <c r="E4240" s="23" t="str">
        <f>IF(D4240="","",VLOOKUP(D4240,MASTERLIST!$A:$E,3,FALSE))</f>
        <v/>
      </c>
      <c r="F4240" s="23" t="str">
        <f>IF(D4240="","",VLOOKUP(D4240,MASTERLIST!$A:$E,4,FALSE))</f>
        <v/>
      </c>
      <c r="G4240" s="23" t="str">
        <f>IF(D4240="","",VLOOKUP(D4240,MASTERLIST!$A:$E,5,FALSE))</f>
        <v/>
      </c>
      <c r="H4240" s="23" t="str">
        <f>IF(D4240="","",VLOOKUP(D4240,MASTERLIST!$A:$E,2,FALSE))</f>
        <v/>
      </c>
      <c r="I4240" s="42"/>
      <c r="J4240" s="42"/>
      <c r="K4240" s="42"/>
      <c r="L4240" s="41" t="str">
        <f t="shared" si="618"/>
        <v/>
      </c>
      <c r="M4240" s="41" t="str">
        <f t="shared" si="619"/>
        <v/>
      </c>
      <c r="N4240" s="22" t="str">
        <f t="shared" si="616"/>
        <v xml:space="preserve"> </v>
      </c>
      <c r="O4240" s="22" t="str">
        <f t="shared" si="617"/>
        <v/>
      </c>
      <c r="Q4240" s="22" t="str">
        <f t="shared" si="623"/>
        <v>D2</v>
      </c>
    </row>
    <row r="4241" spans="1:17" x14ac:dyDescent="0.25">
      <c r="A4241" s="125" t="str">
        <f t="shared" si="620"/>
        <v/>
      </c>
      <c r="B4241" s="123" t="str">
        <f t="shared" si="621"/>
        <v/>
      </c>
      <c r="C4241" s="125" t="str">
        <f t="shared" si="622"/>
        <v/>
      </c>
      <c r="D4241" s="42"/>
      <c r="E4241" s="23" t="str">
        <f>IF(D4241="","",VLOOKUP(D4241,MASTERLIST!$A:$E,3,FALSE))</f>
        <v/>
      </c>
      <c r="F4241" s="23" t="str">
        <f>IF(D4241="","",VLOOKUP(D4241,MASTERLIST!$A:$E,4,FALSE))</f>
        <v/>
      </c>
      <c r="G4241" s="23" t="str">
        <f>IF(D4241="","",VLOOKUP(D4241,MASTERLIST!$A:$E,5,FALSE))</f>
        <v/>
      </c>
      <c r="H4241" s="23" t="str">
        <f>IF(D4241="","",VLOOKUP(D4241,MASTERLIST!$A:$E,2,FALSE))</f>
        <v/>
      </c>
      <c r="I4241" s="42"/>
      <c r="J4241" s="42"/>
      <c r="K4241" s="42"/>
      <c r="L4241" s="41" t="str">
        <f t="shared" si="618"/>
        <v/>
      </c>
      <c r="M4241" s="41" t="str">
        <f t="shared" si="619"/>
        <v/>
      </c>
      <c r="N4241" s="22" t="str">
        <f t="shared" si="616"/>
        <v xml:space="preserve"> </v>
      </c>
      <c r="O4241" s="22" t="str">
        <f t="shared" si="617"/>
        <v/>
      </c>
      <c r="Q4241" s="22" t="str">
        <f t="shared" si="623"/>
        <v>D2</v>
      </c>
    </row>
    <row r="4242" spans="1:17" x14ac:dyDescent="0.25">
      <c r="A4242" s="125" t="str">
        <f t="shared" si="620"/>
        <v/>
      </c>
      <c r="B4242" s="123" t="str">
        <f t="shared" si="621"/>
        <v/>
      </c>
      <c r="C4242" s="125" t="str">
        <f t="shared" si="622"/>
        <v/>
      </c>
      <c r="D4242" s="42"/>
      <c r="E4242" s="23" t="str">
        <f>IF(D4242="","",VLOOKUP(D4242,MASTERLIST!$A:$E,3,FALSE))</f>
        <v/>
      </c>
      <c r="F4242" s="23" t="str">
        <f>IF(D4242="","",VLOOKUP(D4242,MASTERLIST!$A:$E,4,FALSE))</f>
        <v/>
      </c>
      <c r="G4242" s="23" t="str">
        <f>IF(D4242="","",VLOOKUP(D4242,MASTERLIST!$A:$E,5,FALSE))</f>
        <v/>
      </c>
      <c r="H4242" s="23" t="str">
        <f>IF(D4242="","",VLOOKUP(D4242,MASTERLIST!$A:$E,2,FALSE))</f>
        <v/>
      </c>
      <c r="I4242" s="42"/>
      <c r="J4242" s="42"/>
      <c r="K4242" s="42"/>
      <c r="L4242" s="41" t="str">
        <f t="shared" si="618"/>
        <v/>
      </c>
      <c r="M4242" s="41" t="str">
        <f t="shared" si="619"/>
        <v/>
      </c>
      <c r="N4242" s="22" t="str">
        <f t="shared" si="616"/>
        <v xml:space="preserve"> </v>
      </c>
      <c r="O4242" s="22" t="str">
        <f t="shared" si="617"/>
        <v/>
      </c>
      <c r="Q4242" s="22" t="str">
        <f t="shared" si="623"/>
        <v>D2</v>
      </c>
    </row>
    <row r="4243" spans="1:17" x14ac:dyDescent="0.25">
      <c r="A4243" s="125" t="str">
        <f t="shared" si="620"/>
        <v/>
      </c>
      <c r="B4243" s="123" t="str">
        <f t="shared" si="621"/>
        <v/>
      </c>
      <c r="C4243" s="125" t="str">
        <f t="shared" si="622"/>
        <v/>
      </c>
      <c r="D4243" s="42"/>
      <c r="E4243" s="23" t="str">
        <f>IF(D4243="","",VLOOKUP(D4243,MASTERLIST!$A:$E,3,FALSE))</f>
        <v/>
      </c>
      <c r="F4243" s="23" t="str">
        <f>IF(D4243="","",VLOOKUP(D4243,MASTERLIST!$A:$E,4,FALSE))</f>
        <v/>
      </c>
      <c r="G4243" s="23" t="str">
        <f>IF(D4243="","",VLOOKUP(D4243,MASTERLIST!$A:$E,5,FALSE))</f>
        <v/>
      </c>
      <c r="H4243" s="23" t="str">
        <f>IF(D4243="","",VLOOKUP(D4243,MASTERLIST!$A:$E,2,FALSE))</f>
        <v/>
      </c>
      <c r="I4243" s="42"/>
      <c r="J4243" s="42"/>
      <c r="K4243" s="42"/>
      <c r="L4243" s="41" t="str">
        <f t="shared" si="618"/>
        <v/>
      </c>
      <c r="M4243" s="41" t="str">
        <f t="shared" si="619"/>
        <v/>
      </c>
      <c r="N4243" s="22" t="str">
        <f t="shared" ref="N4243:N4306" si="624">CONCATENATE(E4243," ",F4243)</f>
        <v xml:space="preserve"> </v>
      </c>
      <c r="O4243" s="22" t="str">
        <f t="shared" ref="O4243:O4306" si="625">IFERROR(VLOOKUP(G4243,$R$2:$S$15,2,),"")</f>
        <v/>
      </c>
      <c r="Q4243" s="22" t="str">
        <f t="shared" si="623"/>
        <v>D2</v>
      </c>
    </row>
    <row r="4244" spans="1:17" x14ac:dyDescent="0.25">
      <c r="A4244" s="125" t="str">
        <f t="shared" si="620"/>
        <v/>
      </c>
      <c r="B4244" s="123" t="str">
        <f t="shared" si="621"/>
        <v/>
      </c>
      <c r="C4244" s="125" t="str">
        <f t="shared" si="622"/>
        <v/>
      </c>
      <c r="D4244" s="42"/>
      <c r="E4244" s="23" t="str">
        <f>IF(D4244="","",VLOOKUP(D4244,MASTERLIST!$A:$E,3,FALSE))</f>
        <v/>
      </c>
      <c r="F4244" s="23" t="str">
        <f>IF(D4244="","",VLOOKUP(D4244,MASTERLIST!$A:$E,4,FALSE))</f>
        <v/>
      </c>
      <c r="G4244" s="23" t="str">
        <f>IF(D4244="","",VLOOKUP(D4244,MASTERLIST!$A:$E,5,FALSE))</f>
        <v/>
      </c>
      <c r="H4244" s="23" t="str">
        <f>IF(D4244="","",VLOOKUP(D4244,MASTERLIST!$A:$E,2,FALSE))</f>
        <v/>
      </c>
      <c r="I4244" s="42"/>
      <c r="J4244" s="42"/>
      <c r="K4244" s="42"/>
      <c r="L4244" s="41" t="str">
        <f t="shared" si="618"/>
        <v/>
      </c>
      <c r="M4244" s="41" t="str">
        <f t="shared" si="619"/>
        <v/>
      </c>
      <c r="N4244" s="22" t="str">
        <f t="shared" si="624"/>
        <v xml:space="preserve"> </v>
      </c>
      <c r="O4244" s="22" t="str">
        <f t="shared" si="625"/>
        <v/>
      </c>
      <c r="Q4244" s="22" t="str">
        <f t="shared" si="623"/>
        <v>D2</v>
      </c>
    </row>
    <row r="4245" spans="1:17" x14ac:dyDescent="0.25">
      <c r="A4245" s="125" t="str">
        <f t="shared" si="620"/>
        <v/>
      </c>
      <c r="B4245" s="123" t="str">
        <f t="shared" si="621"/>
        <v/>
      </c>
      <c r="C4245" s="125" t="str">
        <f t="shared" si="622"/>
        <v/>
      </c>
      <c r="D4245" s="42"/>
      <c r="E4245" s="23" t="str">
        <f>IF(D4245="","",VLOOKUP(D4245,MASTERLIST!$A:$E,3,FALSE))</f>
        <v/>
      </c>
      <c r="F4245" s="23" t="str">
        <f>IF(D4245="","",VLOOKUP(D4245,MASTERLIST!$A:$E,4,FALSE))</f>
        <v/>
      </c>
      <c r="G4245" s="23" t="str">
        <f>IF(D4245="","",VLOOKUP(D4245,MASTERLIST!$A:$E,5,FALSE))</f>
        <v/>
      </c>
      <c r="H4245" s="23" t="str">
        <f>IF(D4245="","",VLOOKUP(D4245,MASTERLIST!$A:$E,2,FALSE))</f>
        <v/>
      </c>
      <c r="I4245" s="42"/>
      <c r="J4245" s="42"/>
      <c r="K4245" s="42"/>
      <c r="L4245" s="41" t="str">
        <f t="shared" si="618"/>
        <v/>
      </c>
      <c r="M4245" s="41" t="str">
        <f t="shared" si="619"/>
        <v/>
      </c>
      <c r="N4245" s="22" t="str">
        <f t="shared" si="624"/>
        <v xml:space="preserve"> </v>
      </c>
      <c r="O4245" s="22" t="str">
        <f t="shared" si="625"/>
        <v/>
      </c>
      <c r="Q4245" s="22" t="str">
        <f t="shared" si="623"/>
        <v>D2</v>
      </c>
    </row>
    <row r="4246" spans="1:17" x14ac:dyDescent="0.25">
      <c r="A4246" s="125" t="str">
        <f t="shared" si="620"/>
        <v/>
      </c>
      <c r="B4246" s="123" t="str">
        <f t="shared" si="621"/>
        <v/>
      </c>
      <c r="C4246" s="125" t="str">
        <f t="shared" si="622"/>
        <v/>
      </c>
      <c r="D4246" s="42"/>
      <c r="E4246" s="23" t="str">
        <f>IF(D4246="","",VLOOKUP(D4246,MASTERLIST!$A:$E,3,FALSE))</f>
        <v/>
      </c>
      <c r="F4246" s="23" t="str">
        <f>IF(D4246="","",VLOOKUP(D4246,MASTERLIST!$A:$E,4,FALSE))</f>
        <v/>
      </c>
      <c r="G4246" s="23" t="str">
        <f>IF(D4246="","",VLOOKUP(D4246,MASTERLIST!$A:$E,5,FALSE))</f>
        <v/>
      </c>
      <c r="H4246" s="23" t="str">
        <f>IF(D4246="","",VLOOKUP(D4246,MASTERLIST!$A:$E,2,FALSE))</f>
        <v/>
      </c>
      <c r="I4246" s="42"/>
      <c r="J4246" s="42"/>
      <c r="K4246" s="42"/>
      <c r="L4246" s="41" t="str">
        <f t="shared" si="618"/>
        <v/>
      </c>
      <c r="M4246" s="41" t="str">
        <f t="shared" si="619"/>
        <v/>
      </c>
      <c r="N4246" s="22" t="str">
        <f t="shared" si="624"/>
        <v xml:space="preserve"> </v>
      </c>
      <c r="O4246" s="22" t="str">
        <f t="shared" si="625"/>
        <v/>
      </c>
      <c r="Q4246" s="22" t="str">
        <f t="shared" si="623"/>
        <v>D2</v>
      </c>
    </row>
    <row r="4247" spans="1:17" x14ac:dyDescent="0.25">
      <c r="A4247" s="125" t="str">
        <f t="shared" si="620"/>
        <v/>
      </c>
      <c r="B4247" s="123" t="str">
        <f t="shared" si="621"/>
        <v/>
      </c>
      <c r="C4247" s="125" t="str">
        <f t="shared" si="622"/>
        <v/>
      </c>
      <c r="D4247" s="42"/>
      <c r="E4247" s="23" t="str">
        <f>IF(D4247="","",VLOOKUP(D4247,MASTERLIST!$A:$E,3,FALSE))</f>
        <v/>
      </c>
      <c r="F4247" s="23" t="str">
        <f>IF(D4247="","",VLOOKUP(D4247,MASTERLIST!$A:$E,4,FALSE))</f>
        <v/>
      </c>
      <c r="G4247" s="23" t="str">
        <f>IF(D4247="","",VLOOKUP(D4247,MASTERLIST!$A:$E,5,FALSE))</f>
        <v/>
      </c>
      <c r="H4247" s="23" t="str">
        <f>IF(D4247="","",VLOOKUP(D4247,MASTERLIST!$A:$E,2,FALSE))</f>
        <v/>
      </c>
      <c r="I4247" s="42"/>
      <c r="J4247" s="42"/>
      <c r="K4247" s="42"/>
      <c r="L4247" s="41" t="str">
        <f t="shared" si="618"/>
        <v/>
      </c>
      <c r="M4247" s="41" t="str">
        <f t="shared" si="619"/>
        <v/>
      </c>
      <c r="N4247" s="22" t="str">
        <f t="shared" si="624"/>
        <v xml:space="preserve"> </v>
      </c>
      <c r="O4247" s="22" t="str">
        <f t="shared" si="625"/>
        <v/>
      </c>
      <c r="Q4247" s="22" t="str">
        <f t="shared" si="623"/>
        <v>D2</v>
      </c>
    </row>
    <row r="4248" spans="1:17" x14ac:dyDescent="0.25">
      <c r="A4248" s="125" t="str">
        <f t="shared" si="620"/>
        <v/>
      </c>
      <c r="B4248" s="123" t="str">
        <f t="shared" si="621"/>
        <v/>
      </c>
      <c r="C4248" s="125" t="str">
        <f t="shared" si="622"/>
        <v/>
      </c>
      <c r="D4248" s="42"/>
      <c r="E4248" s="23" t="str">
        <f>IF(D4248="","",VLOOKUP(D4248,MASTERLIST!$A:$E,3,FALSE))</f>
        <v/>
      </c>
      <c r="F4248" s="23" t="str">
        <f>IF(D4248="","",VLOOKUP(D4248,MASTERLIST!$A:$E,4,FALSE))</f>
        <v/>
      </c>
      <c r="G4248" s="23" t="str">
        <f>IF(D4248="","",VLOOKUP(D4248,MASTERLIST!$A:$E,5,FALSE))</f>
        <v/>
      </c>
      <c r="H4248" s="23" t="str">
        <f>IF(D4248="","",VLOOKUP(D4248,MASTERLIST!$A:$E,2,FALSE))</f>
        <v/>
      </c>
      <c r="I4248" s="42"/>
      <c r="J4248" s="42"/>
      <c r="K4248" s="42"/>
      <c r="L4248" s="41" t="str">
        <f t="shared" si="618"/>
        <v/>
      </c>
      <c r="M4248" s="41" t="str">
        <f t="shared" si="619"/>
        <v/>
      </c>
      <c r="N4248" s="22" t="str">
        <f t="shared" si="624"/>
        <v xml:space="preserve"> </v>
      </c>
      <c r="O4248" s="22" t="str">
        <f t="shared" si="625"/>
        <v/>
      </c>
      <c r="Q4248" s="22" t="str">
        <f t="shared" si="623"/>
        <v>D2</v>
      </c>
    </row>
    <row r="4249" spans="1:17" x14ac:dyDescent="0.25">
      <c r="A4249" s="125" t="str">
        <f t="shared" si="620"/>
        <v/>
      </c>
      <c r="B4249" s="123" t="str">
        <f t="shared" si="621"/>
        <v/>
      </c>
      <c r="C4249" s="125" t="str">
        <f t="shared" si="622"/>
        <v/>
      </c>
      <c r="D4249" s="42"/>
      <c r="E4249" s="23" t="str">
        <f>IF(D4249="","",VLOOKUP(D4249,MASTERLIST!$A:$E,3,FALSE))</f>
        <v/>
      </c>
      <c r="F4249" s="23" t="str">
        <f>IF(D4249="","",VLOOKUP(D4249,MASTERLIST!$A:$E,4,FALSE))</f>
        <v/>
      </c>
      <c r="G4249" s="23" t="str">
        <f>IF(D4249="","",VLOOKUP(D4249,MASTERLIST!$A:$E,5,FALSE))</f>
        <v/>
      </c>
      <c r="H4249" s="23" t="str">
        <f>IF(D4249="","",VLOOKUP(D4249,MASTERLIST!$A:$E,2,FALSE))</f>
        <v/>
      </c>
      <c r="I4249" s="42"/>
      <c r="J4249" s="42"/>
      <c r="K4249" s="42"/>
      <c r="L4249" s="41" t="str">
        <f t="shared" si="618"/>
        <v/>
      </c>
      <c r="M4249" s="41" t="str">
        <f t="shared" si="619"/>
        <v/>
      </c>
      <c r="N4249" s="22" t="str">
        <f t="shared" si="624"/>
        <v xml:space="preserve"> </v>
      </c>
      <c r="O4249" s="22" t="str">
        <f t="shared" si="625"/>
        <v/>
      </c>
      <c r="Q4249" s="22" t="str">
        <f t="shared" si="623"/>
        <v>D2</v>
      </c>
    </row>
    <row r="4250" spans="1:17" x14ac:dyDescent="0.25">
      <c r="A4250" s="125" t="str">
        <f t="shared" si="620"/>
        <v/>
      </c>
      <c r="B4250" s="123" t="str">
        <f t="shared" si="621"/>
        <v/>
      </c>
      <c r="C4250" s="125" t="str">
        <f t="shared" si="622"/>
        <v/>
      </c>
      <c r="D4250" s="42"/>
      <c r="E4250" s="23" t="str">
        <f>IF(D4250="","",VLOOKUP(D4250,MASTERLIST!$A:$E,3,FALSE))</f>
        <v/>
      </c>
      <c r="F4250" s="23" t="str">
        <f>IF(D4250="","",VLOOKUP(D4250,MASTERLIST!$A:$E,4,FALSE))</f>
        <v/>
      </c>
      <c r="G4250" s="23" t="str">
        <f>IF(D4250="","",VLOOKUP(D4250,MASTERLIST!$A:$E,5,FALSE))</f>
        <v/>
      </c>
      <c r="H4250" s="23" t="str">
        <f>IF(D4250="","",VLOOKUP(D4250,MASTERLIST!$A:$E,2,FALSE))</f>
        <v/>
      </c>
      <c r="I4250" s="42"/>
      <c r="J4250" s="42"/>
      <c r="K4250" s="42"/>
      <c r="L4250" s="41" t="str">
        <f t="shared" si="618"/>
        <v/>
      </c>
      <c r="M4250" s="41" t="str">
        <f t="shared" si="619"/>
        <v/>
      </c>
      <c r="N4250" s="22" t="str">
        <f t="shared" si="624"/>
        <v xml:space="preserve"> </v>
      </c>
      <c r="O4250" s="22" t="str">
        <f t="shared" si="625"/>
        <v/>
      </c>
      <c r="Q4250" s="22" t="str">
        <f t="shared" si="623"/>
        <v>D2</v>
      </c>
    </row>
    <row r="4251" spans="1:17" x14ac:dyDescent="0.25">
      <c r="A4251" s="125" t="str">
        <f t="shared" si="620"/>
        <v/>
      </c>
      <c r="B4251" s="123" t="str">
        <f t="shared" si="621"/>
        <v/>
      </c>
      <c r="C4251" s="125" t="str">
        <f t="shared" si="622"/>
        <v/>
      </c>
      <c r="D4251" s="42"/>
      <c r="E4251" s="23" t="str">
        <f>IF(D4251="","",VLOOKUP(D4251,MASTERLIST!$A:$E,3,FALSE))</f>
        <v/>
      </c>
      <c r="F4251" s="23" t="str">
        <f>IF(D4251="","",VLOOKUP(D4251,MASTERLIST!$A:$E,4,FALSE))</f>
        <v/>
      </c>
      <c r="G4251" s="23" t="str">
        <f>IF(D4251="","",VLOOKUP(D4251,MASTERLIST!$A:$E,5,FALSE))</f>
        <v/>
      </c>
      <c r="H4251" s="23" t="str">
        <f>IF(D4251="","",VLOOKUP(D4251,MASTERLIST!$A:$E,2,FALSE))</f>
        <v/>
      </c>
      <c r="I4251" s="42"/>
      <c r="J4251" s="42"/>
      <c r="K4251" s="42"/>
      <c r="L4251" s="41" t="str">
        <f t="shared" si="618"/>
        <v/>
      </c>
      <c r="M4251" s="41" t="str">
        <f t="shared" si="619"/>
        <v/>
      </c>
      <c r="N4251" s="22" t="str">
        <f t="shared" si="624"/>
        <v xml:space="preserve"> </v>
      </c>
      <c r="O4251" s="22" t="str">
        <f t="shared" si="625"/>
        <v/>
      </c>
      <c r="Q4251" s="22" t="str">
        <f t="shared" si="623"/>
        <v>D2</v>
      </c>
    </row>
    <row r="4252" spans="1:17" x14ac:dyDescent="0.25">
      <c r="A4252" s="125" t="str">
        <f t="shared" si="620"/>
        <v/>
      </c>
      <c r="B4252" s="123" t="str">
        <f t="shared" si="621"/>
        <v/>
      </c>
      <c r="C4252" s="125" t="str">
        <f t="shared" si="622"/>
        <v/>
      </c>
      <c r="D4252" s="42"/>
      <c r="E4252" s="23" t="str">
        <f>IF(D4252="","",VLOOKUP(D4252,MASTERLIST!$A:$E,3,FALSE))</f>
        <v/>
      </c>
      <c r="F4252" s="23" t="str">
        <f>IF(D4252="","",VLOOKUP(D4252,MASTERLIST!$A:$E,4,FALSE))</f>
        <v/>
      </c>
      <c r="G4252" s="23" t="str">
        <f>IF(D4252="","",VLOOKUP(D4252,MASTERLIST!$A:$E,5,FALSE))</f>
        <v/>
      </c>
      <c r="H4252" s="23" t="str">
        <f>IF(D4252="","",VLOOKUP(D4252,MASTERLIST!$A:$E,2,FALSE))</f>
        <v/>
      </c>
      <c r="I4252" s="42"/>
      <c r="J4252" s="42"/>
      <c r="K4252" s="42"/>
      <c r="L4252" s="41" t="str">
        <f t="shared" si="618"/>
        <v/>
      </c>
      <c r="M4252" s="41" t="str">
        <f t="shared" si="619"/>
        <v/>
      </c>
      <c r="N4252" s="22" t="str">
        <f t="shared" si="624"/>
        <v xml:space="preserve"> </v>
      </c>
      <c r="O4252" s="22" t="str">
        <f t="shared" si="625"/>
        <v/>
      </c>
      <c r="Q4252" s="22" t="str">
        <f t="shared" si="623"/>
        <v>D2</v>
      </c>
    </row>
    <row r="4253" spans="1:17" x14ac:dyDescent="0.25">
      <c r="A4253" s="125" t="str">
        <f t="shared" si="620"/>
        <v/>
      </c>
      <c r="B4253" s="123" t="str">
        <f t="shared" si="621"/>
        <v/>
      </c>
      <c r="C4253" s="125" t="str">
        <f t="shared" si="622"/>
        <v/>
      </c>
      <c r="D4253" s="42"/>
      <c r="E4253" s="23" t="str">
        <f>IF(D4253="","",VLOOKUP(D4253,MASTERLIST!$A:$E,3,FALSE))</f>
        <v/>
      </c>
      <c r="F4253" s="23" t="str">
        <f>IF(D4253="","",VLOOKUP(D4253,MASTERLIST!$A:$E,4,FALSE))</f>
        <v/>
      </c>
      <c r="G4253" s="23" t="str">
        <f>IF(D4253="","",VLOOKUP(D4253,MASTERLIST!$A:$E,5,FALSE))</f>
        <v/>
      </c>
      <c r="H4253" s="23" t="str">
        <f>IF(D4253="","",VLOOKUP(D4253,MASTERLIST!$A:$E,2,FALSE))</f>
        <v/>
      </c>
      <c r="I4253" s="42"/>
      <c r="J4253" s="42"/>
      <c r="K4253" s="42"/>
      <c r="L4253" s="41" t="str">
        <f t="shared" ref="L4253:L4316" si="626">IF(K4253="","",IF(I4253="",ROUND(HLOOKUP(J4253,kgList,K4253,FALSE),1),ROUND(HLOOKUP(I4253,kgList,K4253,FALSE),1)))</f>
        <v/>
      </c>
      <c r="M4253" s="41" t="str">
        <f t="shared" ref="M4253:M4316" si="627">IF(L4253="","",IF(COUNTA(I4253:J4253)&gt;1,"Edible or Inedible",IF(COUNTA(I4253)=1,L4253*1,IF(COUNTA(J4253)=1,L4253*1,"ERROR"))))</f>
        <v/>
      </c>
      <c r="N4253" s="22" t="str">
        <f t="shared" si="624"/>
        <v xml:space="preserve"> </v>
      </c>
      <c r="O4253" s="22" t="str">
        <f t="shared" si="625"/>
        <v/>
      </c>
      <c r="Q4253" s="22" t="str">
        <f t="shared" si="623"/>
        <v>D2</v>
      </c>
    </row>
    <row r="4254" spans="1:17" x14ac:dyDescent="0.25">
      <c r="A4254" s="125" t="str">
        <f t="shared" si="620"/>
        <v/>
      </c>
      <c r="B4254" s="123" t="str">
        <f t="shared" si="621"/>
        <v/>
      </c>
      <c r="C4254" s="125" t="str">
        <f t="shared" si="622"/>
        <v/>
      </c>
      <c r="D4254" s="42"/>
      <c r="E4254" s="23" t="str">
        <f>IF(D4254="","",VLOOKUP(D4254,MASTERLIST!$A:$E,3,FALSE))</f>
        <v/>
      </c>
      <c r="F4254" s="23" t="str">
        <f>IF(D4254="","",VLOOKUP(D4254,MASTERLIST!$A:$E,4,FALSE))</f>
        <v/>
      </c>
      <c r="G4254" s="23" t="str">
        <f>IF(D4254="","",VLOOKUP(D4254,MASTERLIST!$A:$E,5,FALSE))</f>
        <v/>
      </c>
      <c r="H4254" s="23" t="str">
        <f>IF(D4254="","",VLOOKUP(D4254,MASTERLIST!$A:$E,2,FALSE))</f>
        <v/>
      </c>
      <c r="I4254" s="42"/>
      <c r="J4254" s="42"/>
      <c r="K4254" s="42"/>
      <c r="L4254" s="41" t="str">
        <f t="shared" si="626"/>
        <v/>
      </c>
      <c r="M4254" s="41" t="str">
        <f t="shared" si="627"/>
        <v/>
      </c>
      <c r="N4254" s="22" t="str">
        <f t="shared" si="624"/>
        <v xml:space="preserve"> </v>
      </c>
      <c r="O4254" s="22" t="str">
        <f t="shared" si="625"/>
        <v/>
      </c>
      <c r="Q4254" s="22" t="str">
        <f t="shared" si="623"/>
        <v>D2</v>
      </c>
    </row>
    <row r="4255" spans="1:17" x14ac:dyDescent="0.25">
      <c r="A4255" s="125" t="str">
        <f t="shared" si="620"/>
        <v/>
      </c>
      <c r="B4255" s="123" t="str">
        <f t="shared" si="621"/>
        <v/>
      </c>
      <c r="C4255" s="125" t="str">
        <f t="shared" si="622"/>
        <v/>
      </c>
      <c r="D4255" s="42"/>
      <c r="E4255" s="23" t="str">
        <f>IF(D4255="","",VLOOKUP(D4255,MASTERLIST!$A:$E,3,FALSE))</f>
        <v/>
      </c>
      <c r="F4255" s="23" t="str">
        <f>IF(D4255="","",VLOOKUP(D4255,MASTERLIST!$A:$E,4,FALSE))</f>
        <v/>
      </c>
      <c r="G4255" s="23" t="str">
        <f>IF(D4255="","",VLOOKUP(D4255,MASTERLIST!$A:$E,5,FALSE))</f>
        <v/>
      </c>
      <c r="H4255" s="23" t="str">
        <f>IF(D4255="","",VLOOKUP(D4255,MASTERLIST!$A:$E,2,FALSE))</f>
        <v/>
      </c>
      <c r="I4255" s="42"/>
      <c r="J4255" s="42"/>
      <c r="K4255" s="42"/>
      <c r="L4255" s="41" t="str">
        <f t="shared" si="626"/>
        <v/>
      </c>
      <c r="M4255" s="41" t="str">
        <f t="shared" si="627"/>
        <v/>
      </c>
      <c r="N4255" s="22" t="str">
        <f t="shared" si="624"/>
        <v xml:space="preserve"> </v>
      </c>
      <c r="O4255" s="22" t="str">
        <f t="shared" si="625"/>
        <v/>
      </c>
      <c r="Q4255" s="22" t="str">
        <f t="shared" si="623"/>
        <v>D2</v>
      </c>
    </row>
    <row r="4256" spans="1:17" x14ac:dyDescent="0.25">
      <c r="A4256" s="125" t="str">
        <f t="shared" si="620"/>
        <v/>
      </c>
      <c r="B4256" s="123" t="str">
        <f t="shared" si="621"/>
        <v/>
      </c>
      <c r="C4256" s="125" t="str">
        <f t="shared" si="622"/>
        <v/>
      </c>
      <c r="D4256" s="42"/>
      <c r="E4256" s="23" t="str">
        <f>IF(D4256="","",VLOOKUP(D4256,MASTERLIST!$A:$E,3,FALSE))</f>
        <v/>
      </c>
      <c r="F4256" s="23" t="str">
        <f>IF(D4256="","",VLOOKUP(D4256,MASTERLIST!$A:$E,4,FALSE))</f>
        <v/>
      </c>
      <c r="G4256" s="23" t="str">
        <f>IF(D4256="","",VLOOKUP(D4256,MASTERLIST!$A:$E,5,FALSE))</f>
        <v/>
      </c>
      <c r="H4256" s="23" t="str">
        <f>IF(D4256="","",VLOOKUP(D4256,MASTERLIST!$A:$E,2,FALSE))</f>
        <v/>
      </c>
      <c r="I4256" s="42"/>
      <c r="J4256" s="42"/>
      <c r="K4256" s="42"/>
      <c r="L4256" s="41" t="str">
        <f t="shared" si="626"/>
        <v/>
      </c>
      <c r="M4256" s="41" t="str">
        <f t="shared" si="627"/>
        <v/>
      </c>
      <c r="N4256" s="22" t="str">
        <f t="shared" si="624"/>
        <v xml:space="preserve"> </v>
      </c>
      <c r="O4256" s="22" t="str">
        <f t="shared" si="625"/>
        <v/>
      </c>
      <c r="Q4256" s="22" t="str">
        <f t="shared" si="623"/>
        <v>D2</v>
      </c>
    </row>
    <row r="4257" spans="1:17" x14ac:dyDescent="0.25">
      <c r="A4257" s="125" t="str">
        <f t="shared" si="620"/>
        <v/>
      </c>
      <c r="B4257" s="123" t="str">
        <f t="shared" si="621"/>
        <v/>
      </c>
      <c r="C4257" s="125" t="str">
        <f t="shared" si="622"/>
        <v/>
      </c>
      <c r="D4257" s="42"/>
      <c r="E4257" s="23" t="str">
        <f>IF(D4257="","",VLOOKUP(D4257,MASTERLIST!$A:$E,3,FALSE))</f>
        <v/>
      </c>
      <c r="F4257" s="23" t="str">
        <f>IF(D4257="","",VLOOKUP(D4257,MASTERLIST!$A:$E,4,FALSE))</f>
        <v/>
      </c>
      <c r="G4257" s="23" t="str">
        <f>IF(D4257="","",VLOOKUP(D4257,MASTERLIST!$A:$E,5,FALSE))</f>
        <v/>
      </c>
      <c r="H4257" s="23" t="str">
        <f>IF(D4257="","",VLOOKUP(D4257,MASTERLIST!$A:$E,2,FALSE))</f>
        <v/>
      </c>
      <c r="I4257" s="42"/>
      <c r="J4257" s="42"/>
      <c r="K4257" s="42"/>
      <c r="L4257" s="41" t="str">
        <f t="shared" si="626"/>
        <v/>
      </c>
      <c r="M4257" s="41" t="str">
        <f t="shared" si="627"/>
        <v/>
      </c>
      <c r="N4257" s="22" t="str">
        <f t="shared" si="624"/>
        <v xml:space="preserve"> </v>
      </c>
      <c r="O4257" s="22" t="str">
        <f t="shared" si="625"/>
        <v/>
      </c>
      <c r="Q4257" s="22" t="str">
        <f t="shared" si="623"/>
        <v>D2</v>
      </c>
    </row>
    <row r="4258" spans="1:17" x14ac:dyDescent="0.25">
      <c r="A4258" s="125" t="str">
        <f t="shared" si="620"/>
        <v/>
      </c>
      <c r="B4258" s="123" t="str">
        <f t="shared" si="621"/>
        <v/>
      </c>
      <c r="C4258" s="125" t="str">
        <f t="shared" si="622"/>
        <v/>
      </c>
      <c r="D4258" s="42"/>
      <c r="E4258" s="23" t="str">
        <f>IF(D4258="","",VLOOKUP(D4258,MASTERLIST!$A:$E,3,FALSE))</f>
        <v/>
      </c>
      <c r="F4258" s="23" t="str">
        <f>IF(D4258="","",VLOOKUP(D4258,MASTERLIST!$A:$E,4,FALSE))</f>
        <v/>
      </c>
      <c r="G4258" s="23" t="str">
        <f>IF(D4258="","",VLOOKUP(D4258,MASTERLIST!$A:$E,5,FALSE))</f>
        <v/>
      </c>
      <c r="H4258" s="23" t="str">
        <f>IF(D4258="","",VLOOKUP(D4258,MASTERLIST!$A:$E,2,FALSE))</f>
        <v/>
      </c>
      <c r="I4258" s="42"/>
      <c r="J4258" s="42"/>
      <c r="K4258" s="42"/>
      <c r="L4258" s="41" t="str">
        <f t="shared" si="626"/>
        <v/>
      </c>
      <c r="M4258" s="41" t="str">
        <f t="shared" si="627"/>
        <v/>
      </c>
      <c r="N4258" s="22" t="str">
        <f t="shared" si="624"/>
        <v xml:space="preserve"> </v>
      </c>
      <c r="O4258" s="22" t="str">
        <f t="shared" si="625"/>
        <v/>
      </c>
      <c r="Q4258" s="22" t="str">
        <f t="shared" si="623"/>
        <v>D2</v>
      </c>
    </row>
    <row r="4259" spans="1:17" x14ac:dyDescent="0.25">
      <c r="A4259" s="125" t="str">
        <f t="shared" si="620"/>
        <v/>
      </c>
      <c r="B4259" s="123" t="str">
        <f t="shared" si="621"/>
        <v/>
      </c>
      <c r="C4259" s="125" t="str">
        <f t="shared" si="622"/>
        <v/>
      </c>
      <c r="D4259" s="42"/>
      <c r="E4259" s="23" t="str">
        <f>IF(D4259="","",VLOOKUP(D4259,MASTERLIST!$A:$E,3,FALSE))</f>
        <v/>
      </c>
      <c r="F4259" s="23" t="str">
        <f>IF(D4259="","",VLOOKUP(D4259,MASTERLIST!$A:$E,4,FALSE))</f>
        <v/>
      </c>
      <c r="G4259" s="23" t="str">
        <f>IF(D4259="","",VLOOKUP(D4259,MASTERLIST!$A:$E,5,FALSE))</f>
        <v/>
      </c>
      <c r="H4259" s="23" t="str">
        <f>IF(D4259="","",VLOOKUP(D4259,MASTERLIST!$A:$E,2,FALSE))</f>
        <v/>
      </c>
      <c r="I4259" s="42"/>
      <c r="J4259" s="42"/>
      <c r="K4259" s="42"/>
      <c r="L4259" s="41" t="str">
        <f t="shared" si="626"/>
        <v/>
      </c>
      <c r="M4259" s="41" t="str">
        <f t="shared" si="627"/>
        <v/>
      </c>
      <c r="N4259" s="22" t="str">
        <f t="shared" si="624"/>
        <v xml:space="preserve"> </v>
      </c>
      <c r="O4259" s="22" t="str">
        <f t="shared" si="625"/>
        <v/>
      </c>
      <c r="Q4259" s="22" t="str">
        <f t="shared" si="623"/>
        <v>D2</v>
      </c>
    </row>
    <row r="4260" spans="1:17" x14ac:dyDescent="0.25">
      <c r="A4260" s="125" t="str">
        <f t="shared" ref="A4260:A4323" si="628">IF(D4260="","",A4259)</f>
        <v/>
      </c>
      <c r="B4260" s="123" t="str">
        <f t="shared" ref="B4260:B4323" si="629">IF(D4260="","",B4259)</f>
        <v/>
      </c>
      <c r="C4260" s="125" t="str">
        <f t="shared" ref="C4260:C4323" si="630">IF(D4260="","",C4259)</f>
        <v/>
      </c>
      <c r="D4260" s="42"/>
      <c r="E4260" s="23" t="str">
        <f>IF(D4260="","",VLOOKUP(D4260,MASTERLIST!$A:$E,3,FALSE))</f>
        <v/>
      </c>
      <c r="F4260" s="23" t="str">
        <f>IF(D4260="","",VLOOKUP(D4260,MASTERLIST!$A:$E,4,FALSE))</f>
        <v/>
      </c>
      <c r="G4260" s="23" t="str">
        <f>IF(D4260="","",VLOOKUP(D4260,MASTERLIST!$A:$E,5,FALSE))</f>
        <v/>
      </c>
      <c r="H4260" s="23" t="str">
        <f>IF(D4260="","",VLOOKUP(D4260,MASTERLIST!$A:$E,2,FALSE))</f>
        <v/>
      </c>
      <c r="I4260" s="42"/>
      <c r="J4260" s="42"/>
      <c r="K4260" s="42"/>
      <c r="L4260" s="41" t="str">
        <f t="shared" si="626"/>
        <v/>
      </c>
      <c r="M4260" s="41" t="str">
        <f t="shared" si="627"/>
        <v/>
      </c>
      <c r="N4260" s="22" t="str">
        <f t="shared" si="624"/>
        <v xml:space="preserve"> </v>
      </c>
      <c r="O4260" s="22" t="str">
        <f t="shared" si="625"/>
        <v/>
      </c>
      <c r="Q4260" s="22" t="str">
        <f t="shared" si="623"/>
        <v>D2</v>
      </c>
    </row>
    <row r="4261" spans="1:17" x14ac:dyDescent="0.25">
      <c r="A4261" s="125" t="str">
        <f t="shared" si="628"/>
        <v/>
      </c>
      <c r="B4261" s="123" t="str">
        <f t="shared" si="629"/>
        <v/>
      </c>
      <c r="C4261" s="125" t="str">
        <f t="shared" si="630"/>
        <v/>
      </c>
      <c r="D4261" s="42"/>
      <c r="E4261" s="23" t="str">
        <f>IF(D4261="","",VLOOKUP(D4261,MASTERLIST!$A:$E,3,FALSE))</f>
        <v/>
      </c>
      <c r="F4261" s="23" t="str">
        <f>IF(D4261="","",VLOOKUP(D4261,MASTERLIST!$A:$E,4,FALSE))</f>
        <v/>
      </c>
      <c r="G4261" s="23" t="str">
        <f>IF(D4261="","",VLOOKUP(D4261,MASTERLIST!$A:$E,5,FALSE))</f>
        <v/>
      </c>
      <c r="H4261" s="23" t="str">
        <f>IF(D4261="","",VLOOKUP(D4261,MASTERLIST!$A:$E,2,FALSE))</f>
        <v/>
      </c>
      <c r="I4261" s="42"/>
      <c r="J4261" s="42"/>
      <c r="K4261" s="42"/>
      <c r="L4261" s="41" t="str">
        <f t="shared" si="626"/>
        <v/>
      </c>
      <c r="M4261" s="41" t="str">
        <f t="shared" si="627"/>
        <v/>
      </c>
      <c r="N4261" s="22" t="str">
        <f t="shared" si="624"/>
        <v xml:space="preserve"> </v>
      </c>
      <c r="O4261" s="22" t="str">
        <f t="shared" si="625"/>
        <v/>
      </c>
      <c r="Q4261" s="22" t="str">
        <f t="shared" si="623"/>
        <v>D2</v>
      </c>
    </row>
    <row r="4262" spans="1:17" x14ac:dyDescent="0.25">
      <c r="A4262" s="125" t="str">
        <f t="shared" si="628"/>
        <v/>
      </c>
      <c r="B4262" s="123" t="str">
        <f t="shared" si="629"/>
        <v/>
      </c>
      <c r="C4262" s="125" t="str">
        <f t="shared" si="630"/>
        <v/>
      </c>
      <c r="D4262" s="42"/>
      <c r="E4262" s="23" t="str">
        <f>IF(D4262="","",VLOOKUP(D4262,MASTERLIST!$A:$E,3,FALSE))</f>
        <v/>
      </c>
      <c r="F4262" s="23" t="str">
        <f>IF(D4262="","",VLOOKUP(D4262,MASTERLIST!$A:$E,4,FALSE))</f>
        <v/>
      </c>
      <c r="G4262" s="23" t="str">
        <f>IF(D4262="","",VLOOKUP(D4262,MASTERLIST!$A:$E,5,FALSE))</f>
        <v/>
      </c>
      <c r="H4262" s="23" t="str">
        <f>IF(D4262="","",VLOOKUP(D4262,MASTERLIST!$A:$E,2,FALSE))</f>
        <v/>
      </c>
      <c r="I4262" s="42"/>
      <c r="J4262" s="42"/>
      <c r="K4262" s="42"/>
      <c r="L4262" s="41" t="str">
        <f t="shared" si="626"/>
        <v/>
      </c>
      <c r="M4262" s="41" t="str">
        <f t="shared" si="627"/>
        <v/>
      </c>
      <c r="N4262" s="22" t="str">
        <f t="shared" si="624"/>
        <v xml:space="preserve"> </v>
      </c>
      <c r="O4262" s="22" t="str">
        <f t="shared" si="625"/>
        <v/>
      </c>
      <c r="Q4262" s="22" t="str">
        <f t="shared" si="623"/>
        <v>D2</v>
      </c>
    </row>
    <row r="4263" spans="1:17" x14ac:dyDescent="0.25">
      <c r="A4263" s="125" t="str">
        <f t="shared" si="628"/>
        <v/>
      </c>
      <c r="B4263" s="123" t="str">
        <f t="shared" si="629"/>
        <v/>
      </c>
      <c r="C4263" s="125" t="str">
        <f t="shared" si="630"/>
        <v/>
      </c>
      <c r="D4263" s="42"/>
      <c r="E4263" s="23" t="str">
        <f>IF(D4263="","",VLOOKUP(D4263,MASTERLIST!$A:$E,3,FALSE))</f>
        <v/>
      </c>
      <c r="F4263" s="23" t="str">
        <f>IF(D4263="","",VLOOKUP(D4263,MASTERLIST!$A:$E,4,FALSE))</f>
        <v/>
      </c>
      <c r="G4263" s="23" t="str">
        <f>IF(D4263="","",VLOOKUP(D4263,MASTERLIST!$A:$E,5,FALSE))</f>
        <v/>
      </c>
      <c r="H4263" s="23" t="str">
        <f>IF(D4263="","",VLOOKUP(D4263,MASTERLIST!$A:$E,2,FALSE))</f>
        <v/>
      </c>
      <c r="I4263" s="42"/>
      <c r="J4263" s="42"/>
      <c r="K4263" s="42"/>
      <c r="L4263" s="41" t="str">
        <f t="shared" si="626"/>
        <v/>
      </c>
      <c r="M4263" s="41" t="str">
        <f t="shared" si="627"/>
        <v/>
      </c>
      <c r="N4263" s="22" t="str">
        <f t="shared" si="624"/>
        <v xml:space="preserve"> </v>
      </c>
      <c r="O4263" s="22" t="str">
        <f t="shared" si="625"/>
        <v/>
      </c>
      <c r="Q4263" s="22" t="str">
        <f t="shared" si="623"/>
        <v>D2</v>
      </c>
    </row>
    <row r="4264" spans="1:17" x14ac:dyDescent="0.25">
      <c r="A4264" s="125" t="str">
        <f t="shared" si="628"/>
        <v/>
      </c>
      <c r="B4264" s="123" t="str">
        <f t="shared" si="629"/>
        <v/>
      </c>
      <c r="C4264" s="125" t="str">
        <f t="shared" si="630"/>
        <v/>
      </c>
      <c r="D4264" s="42"/>
      <c r="E4264" s="23" t="str">
        <f>IF(D4264="","",VLOOKUP(D4264,MASTERLIST!$A:$E,3,FALSE))</f>
        <v/>
      </c>
      <c r="F4264" s="23" t="str">
        <f>IF(D4264="","",VLOOKUP(D4264,MASTERLIST!$A:$E,4,FALSE))</f>
        <v/>
      </c>
      <c r="G4264" s="23" t="str">
        <f>IF(D4264="","",VLOOKUP(D4264,MASTERLIST!$A:$E,5,FALSE))</f>
        <v/>
      </c>
      <c r="H4264" s="23" t="str">
        <f>IF(D4264="","",VLOOKUP(D4264,MASTERLIST!$A:$E,2,FALSE))</f>
        <v/>
      </c>
      <c r="I4264" s="42"/>
      <c r="J4264" s="42"/>
      <c r="K4264" s="42"/>
      <c r="L4264" s="41" t="str">
        <f t="shared" si="626"/>
        <v/>
      </c>
      <c r="M4264" s="41" t="str">
        <f t="shared" si="627"/>
        <v/>
      </c>
      <c r="N4264" s="22" t="str">
        <f t="shared" si="624"/>
        <v xml:space="preserve"> </v>
      </c>
      <c r="O4264" s="22" t="str">
        <f t="shared" si="625"/>
        <v/>
      </c>
      <c r="Q4264" s="22" t="str">
        <f t="shared" si="623"/>
        <v>D2</v>
      </c>
    </row>
    <row r="4265" spans="1:17" x14ac:dyDescent="0.25">
      <c r="A4265" s="125" t="str">
        <f t="shared" si="628"/>
        <v/>
      </c>
      <c r="B4265" s="123" t="str">
        <f t="shared" si="629"/>
        <v/>
      </c>
      <c r="C4265" s="125" t="str">
        <f t="shared" si="630"/>
        <v/>
      </c>
      <c r="D4265" s="42"/>
      <c r="E4265" s="23" t="str">
        <f>IF(D4265="","",VLOOKUP(D4265,MASTERLIST!$A:$E,3,FALSE))</f>
        <v/>
      </c>
      <c r="F4265" s="23" t="str">
        <f>IF(D4265="","",VLOOKUP(D4265,MASTERLIST!$A:$E,4,FALSE))</f>
        <v/>
      </c>
      <c r="G4265" s="23" t="str">
        <f>IF(D4265="","",VLOOKUP(D4265,MASTERLIST!$A:$E,5,FALSE))</f>
        <v/>
      </c>
      <c r="H4265" s="23" t="str">
        <f>IF(D4265="","",VLOOKUP(D4265,MASTERLIST!$A:$E,2,FALSE))</f>
        <v/>
      </c>
      <c r="I4265" s="42"/>
      <c r="J4265" s="42"/>
      <c r="K4265" s="42"/>
      <c r="L4265" s="41" t="str">
        <f t="shared" si="626"/>
        <v/>
      </c>
      <c r="M4265" s="41" t="str">
        <f t="shared" si="627"/>
        <v/>
      </c>
      <c r="N4265" s="22" t="str">
        <f t="shared" si="624"/>
        <v xml:space="preserve"> </v>
      </c>
      <c r="O4265" s="22" t="str">
        <f t="shared" si="625"/>
        <v/>
      </c>
      <c r="Q4265" s="22" t="str">
        <f t="shared" si="623"/>
        <v>D2</v>
      </c>
    </row>
    <row r="4266" spans="1:17" x14ac:dyDescent="0.25">
      <c r="A4266" s="125" t="str">
        <f t="shared" si="628"/>
        <v/>
      </c>
      <c r="B4266" s="123" t="str">
        <f t="shared" si="629"/>
        <v/>
      </c>
      <c r="C4266" s="125" t="str">
        <f t="shared" si="630"/>
        <v/>
      </c>
      <c r="D4266" s="42"/>
      <c r="E4266" s="23" t="str">
        <f>IF(D4266="","",VLOOKUP(D4266,MASTERLIST!$A:$E,3,FALSE))</f>
        <v/>
      </c>
      <c r="F4266" s="23" t="str">
        <f>IF(D4266="","",VLOOKUP(D4266,MASTERLIST!$A:$E,4,FALSE))</f>
        <v/>
      </c>
      <c r="G4266" s="23" t="str">
        <f>IF(D4266="","",VLOOKUP(D4266,MASTERLIST!$A:$E,5,FALSE))</f>
        <v/>
      </c>
      <c r="H4266" s="23" t="str">
        <f>IF(D4266="","",VLOOKUP(D4266,MASTERLIST!$A:$E,2,FALSE))</f>
        <v/>
      </c>
      <c r="I4266" s="42"/>
      <c r="J4266" s="42"/>
      <c r="K4266" s="42"/>
      <c r="L4266" s="41" t="str">
        <f t="shared" si="626"/>
        <v/>
      </c>
      <c r="M4266" s="41" t="str">
        <f t="shared" si="627"/>
        <v/>
      </c>
      <c r="N4266" s="22" t="str">
        <f t="shared" si="624"/>
        <v xml:space="preserve"> </v>
      </c>
      <c r="O4266" s="22" t="str">
        <f t="shared" si="625"/>
        <v/>
      </c>
      <c r="Q4266" s="22" t="str">
        <f t="shared" si="623"/>
        <v>D2</v>
      </c>
    </row>
    <row r="4267" spans="1:17" x14ac:dyDescent="0.25">
      <c r="A4267" s="125" t="str">
        <f t="shared" si="628"/>
        <v/>
      </c>
      <c r="B4267" s="123" t="str">
        <f t="shared" si="629"/>
        <v/>
      </c>
      <c r="C4267" s="125" t="str">
        <f t="shared" si="630"/>
        <v/>
      </c>
      <c r="D4267" s="42"/>
      <c r="E4267" s="23" t="str">
        <f>IF(D4267="","",VLOOKUP(D4267,MASTERLIST!$A:$E,3,FALSE))</f>
        <v/>
      </c>
      <c r="F4267" s="23" t="str">
        <f>IF(D4267="","",VLOOKUP(D4267,MASTERLIST!$A:$E,4,FALSE))</f>
        <v/>
      </c>
      <c r="G4267" s="23" t="str">
        <f>IF(D4267="","",VLOOKUP(D4267,MASTERLIST!$A:$E,5,FALSE))</f>
        <v/>
      </c>
      <c r="H4267" s="23" t="str">
        <f>IF(D4267="","",VLOOKUP(D4267,MASTERLIST!$A:$E,2,FALSE))</f>
        <v/>
      </c>
      <c r="I4267" s="42"/>
      <c r="J4267" s="42"/>
      <c r="K4267" s="42"/>
      <c r="L4267" s="41" t="str">
        <f t="shared" si="626"/>
        <v/>
      </c>
      <c r="M4267" s="41" t="str">
        <f t="shared" si="627"/>
        <v/>
      </c>
      <c r="N4267" s="22" t="str">
        <f t="shared" si="624"/>
        <v xml:space="preserve"> </v>
      </c>
      <c r="O4267" s="22" t="str">
        <f t="shared" si="625"/>
        <v/>
      </c>
      <c r="Q4267" s="22" t="str">
        <f t="shared" si="623"/>
        <v>D2</v>
      </c>
    </row>
    <row r="4268" spans="1:17" x14ac:dyDescent="0.25">
      <c r="A4268" s="125" t="str">
        <f t="shared" si="628"/>
        <v/>
      </c>
      <c r="B4268" s="123" t="str">
        <f t="shared" si="629"/>
        <v/>
      </c>
      <c r="C4268" s="125" t="str">
        <f t="shared" si="630"/>
        <v/>
      </c>
      <c r="D4268" s="42"/>
      <c r="E4268" s="23" t="str">
        <f>IF(D4268="","",VLOOKUP(D4268,MASTERLIST!$A:$E,3,FALSE))</f>
        <v/>
      </c>
      <c r="F4268" s="23" t="str">
        <f>IF(D4268="","",VLOOKUP(D4268,MASTERLIST!$A:$E,4,FALSE))</f>
        <v/>
      </c>
      <c r="G4268" s="23" t="str">
        <f>IF(D4268="","",VLOOKUP(D4268,MASTERLIST!$A:$E,5,FALSE))</f>
        <v/>
      </c>
      <c r="H4268" s="23" t="str">
        <f>IF(D4268="","",VLOOKUP(D4268,MASTERLIST!$A:$E,2,FALSE))</f>
        <v/>
      </c>
      <c r="I4268" s="42"/>
      <c r="J4268" s="42"/>
      <c r="K4268" s="42"/>
      <c r="L4268" s="41" t="str">
        <f t="shared" si="626"/>
        <v/>
      </c>
      <c r="M4268" s="41" t="str">
        <f t="shared" si="627"/>
        <v/>
      </c>
      <c r="N4268" s="22" t="str">
        <f t="shared" si="624"/>
        <v xml:space="preserve"> </v>
      </c>
      <c r="O4268" s="22" t="str">
        <f t="shared" si="625"/>
        <v/>
      </c>
      <c r="Q4268" s="22" t="str">
        <f t="shared" si="623"/>
        <v>D2</v>
      </c>
    </row>
    <row r="4269" spans="1:17" x14ac:dyDescent="0.25">
      <c r="A4269" s="125" t="str">
        <f t="shared" si="628"/>
        <v/>
      </c>
      <c r="B4269" s="123" t="str">
        <f t="shared" si="629"/>
        <v/>
      </c>
      <c r="C4269" s="125" t="str">
        <f t="shared" si="630"/>
        <v/>
      </c>
      <c r="D4269" s="42"/>
      <c r="E4269" s="23" t="str">
        <f>IF(D4269="","",VLOOKUP(D4269,MASTERLIST!$A:$E,3,FALSE))</f>
        <v/>
      </c>
      <c r="F4269" s="23" t="str">
        <f>IF(D4269="","",VLOOKUP(D4269,MASTERLIST!$A:$E,4,FALSE))</f>
        <v/>
      </c>
      <c r="G4269" s="23" t="str">
        <f>IF(D4269="","",VLOOKUP(D4269,MASTERLIST!$A:$E,5,FALSE))</f>
        <v/>
      </c>
      <c r="H4269" s="23" t="str">
        <f>IF(D4269="","",VLOOKUP(D4269,MASTERLIST!$A:$E,2,FALSE))</f>
        <v/>
      </c>
      <c r="I4269" s="42"/>
      <c r="J4269" s="42"/>
      <c r="K4269" s="42"/>
      <c r="L4269" s="41" t="str">
        <f t="shared" si="626"/>
        <v/>
      </c>
      <c r="M4269" s="41" t="str">
        <f t="shared" si="627"/>
        <v/>
      </c>
      <c r="N4269" s="22" t="str">
        <f t="shared" si="624"/>
        <v xml:space="preserve"> </v>
      </c>
      <c r="O4269" s="22" t="str">
        <f t="shared" si="625"/>
        <v/>
      </c>
      <c r="Q4269" s="22" t="str">
        <f t="shared" si="623"/>
        <v>D2</v>
      </c>
    </row>
    <row r="4270" spans="1:17" x14ac:dyDescent="0.25">
      <c r="A4270" s="125" t="str">
        <f t="shared" si="628"/>
        <v/>
      </c>
      <c r="B4270" s="123" t="str">
        <f t="shared" si="629"/>
        <v/>
      </c>
      <c r="C4270" s="125" t="str">
        <f t="shared" si="630"/>
        <v/>
      </c>
      <c r="D4270" s="42"/>
      <c r="E4270" s="23" t="str">
        <f>IF(D4270="","",VLOOKUP(D4270,MASTERLIST!$A:$E,3,FALSE))</f>
        <v/>
      </c>
      <c r="F4270" s="23" t="str">
        <f>IF(D4270="","",VLOOKUP(D4270,MASTERLIST!$A:$E,4,FALSE))</f>
        <v/>
      </c>
      <c r="G4270" s="23" t="str">
        <f>IF(D4270="","",VLOOKUP(D4270,MASTERLIST!$A:$E,5,FALSE))</f>
        <v/>
      </c>
      <c r="H4270" s="23" t="str">
        <f>IF(D4270="","",VLOOKUP(D4270,MASTERLIST!$A:$E,2,FALSE))</f>
        <v/>
      </c>
      <c r="I4270" s="42"/>
      <c r="J4270" s="42"/>
      <c r="K4270" s="42"/>
      <c r="L4270" s="41" t="str">
        <f t="shared" si="626"/>
        <v/>
      </c>
      <c r="M4270" s="41" t="str">
        <f t="shared" si="627"/>
        <v/>
      </c>
      <c r="N4270" s="22" t="str">
        <f t="shared" si="624"/>
        <v xml:space="preserve"> </v>
      </c>
      <c r="O4270" s="22" t="str">
        <f t="shared" si="625"/>
        <v/>
      </c>
      <c r="Q4270" s="22" t="str">
        <f t="shared" si="623"/>
        <v>D2</v>
      </c>
    </row>
    <row r="4271" spans="1:17" x14ac:dyDescent="0.25">
      <c r="A4271" s="125" t="str">
        <f t="shared" si="628"/>
        <v/>
      </c>
      <c r="B4271" s="123" t="str">
        <f t="shared" si="629"/>
        <v/>
      </c>
      <c r="C4271" s="125" t="str">
        <f t="shared" si="630"/>
        <v/>
      </c>
      <c r="D4271" s="42"/>
      <c r="E4271" s="23" t="str">
        <f>IF(D4271="","",VLOOKUP(D4271,MASTERLIST!$A:$E,3,FALSE))</f>
        <v/>
      </c>
      <c r="F4271" s="23" t="str">
        <f>IF(D4271="","",VLOOKUP(D4271,MASTERLIST!$A:$E,4,FALSE))</f>
        <v/>
      </c>
      <c r="G4271" s="23" t="str">
        <f>IF(D4271="","",VLOOKUP(D4271,MASTERLIST!$A:$E,5,FALSE))</f>
        <v/>
      </c>
      <c r="H4271" s="23" t="str">
        <f>IF(D4271="","",VLOOKUP(D4271,MASTERLIST!$A:$E,2,FALSE))</f>
        <v/>
      </c>
      <c r="I4271" s="42"/>
      <c r="J4271" s="42"/>
      <c r="K4271" s="42"/>
      <c r="L4271" s="41" t="str">
        <f t="shared" si="626"/>
        <v/>
      </c>
      <c r="M4271" s="41" t="str">
        <f t="shared" si="627"/>
        <v/>
      </c>
      <c r="N4271" s="22" t="str">
        <f t="shared" si="624"/>
        <v xml:space="preserve"> </v>
      </c>
      <c r="O4271" s="22" t="str">
        <f t="shared" si="625"/>
        <v/>
      </c>
      <c r="Q4271" s="22" t="str">
        <f t="shared" si="623"/>
        <v>D2</v>
      </c>
    </row>
    <row r="4272" spans="1:17" x14ac:dyDescent="0.25">
      <c r="A4272" s="125" t="str">
        <f t="shared" si="628"/>
        <v/>
      </c>
      <c r="B4272" s="123" t="str">
        <f t="shared" si="629"/>
        <v/>
      </c>
      <c r="C4272" s="125" t="str">
        <f t="shared" si="630"/>
        <v/>
      </c>
      <c r="D4272" s="42"/>
      <c r="E4272" s="23" t="str">
        <f>IF(D4272="","",VLOOKUP(D4272,MASTERLIST!$A:$E,3,FALSE))</f>
        <v/>
      </c>
      <c r="F4272" s="23" t="str">
        <f>IF(D4272="","",VLOOKUP(D4272,MASTERLIST!$A:$E,4,FALSE))</f>
        <v/>
      </c>
      <c r="G4272" s="23" t="str">
        <f>IF(D4272="","",VLOOKUP(D4272,MASTERLIST!$A:$E,5,FALSE))</f>
        <v/>
      </c>
      <c r="H4272" s="23" t="str">
        <f>IF(D4272="","",VLOOKUP(D4272,MASTERLIST!$A:$E,2,FALSE))</f>
        <v/>
      </c>
      <c r="I4272" s="42"/>
      <c r="J4272" s="42"/>
      <c r="K4272" s="42"/>
      <c r="L4272" s="41" t="str">
        <f t="shared" si="626"/>
        <v/>
      </c>
      <c r="M4272" s="41" t="str">
        <f t="shared" si="627"/>
        <v/>
      </c>
      <c r="N4272" s="22" t="str">
        <f t="shared" si="624"/>
        <v xml:space="preserve"> </v>
      </c>
      <c r="O4272" s="22" t="str">
        <f t="shared" si="625"/>
        <v/>
      </c>
      <c r="Q4272" s="22" t="str">
        <f t="shared" si="623"/>
        <v>D2</v>
      </c>
    </row>
    <row r="4273" spans="1:17" x14ac:dyDescent="0.25">
      <c r="A4273" s="125" t="str">
        <f t="shared" si="628"/>
        <v/>
      </c>
      <c r="B4273" s="123" t="str">
        <f t="shared" si="629"/>
        <v/>
      </c>
      <c r="C4273" s="125" t="str">
        <f t="shared" si="630"/>
        <v/>
      </c>
      <c r="D4273" s="42"/>
      <c r="E4273" s="23" t="str">
        <f>IF(D4273="","",VLOOKUP(D4273,MASTERLIST!$A:$E,3,FALSE))</f>
        <v/>
      </c>
      <c r="F4273" s="23" t="str">
        <f>IF(D4273="","",VLOOKUP(D4273,MASTERLIST!$A:$E,4,FALSE))</f>
        <v/>
      </c>
      <c r="G4273" s="23" t="str">
        <f>IF(D4273="","",VLOOKUP(D4273,MASTERLIST!$A:$E,5,FALSE))</f>
        <v/>
      </c>
      <c r="H4273" s="23" t="str">
        <f>IF(D4273="","",VLOOKUP(D4273,MASTERLIST!$A:$E,2,FALSE))</f>
        <v/>
      </c>
      <c r="I4273" s="42"/>
      <c r="J4273" s="42"/>
      <c r="K4273" s="42"/>
      <c r="L4273" s="41" t="str">
        <f t="shared" si="626"/>
        <v/>
      </c>
      <c r="M4273" s="41" t="str">
        <f t="shared" si="627"/>
        <v/>
      </c>
      <c r="N4273" s="22" t="str">
        <f t="shared" si="624"/>
        <v xml:space="preserve"> </v>
      </c>
      <c r="O4273" s="22" t="str">
        <f t="shared" si="625"/>
        <v/>
      </c>
      <c r="Q4273" s="22" t="str">
        <f t="shared" si="623"/>
        <v>D2</v>
      </c>
    </row>
    <row r="4274" spans="1:17" x14ac:dyDescent="0.25">
      <c r="A4274" s="125" t="str">
        <f t="shared" si="628"/>
        <v/>
      </c>
      <c r="B4274" s="123" t="str">
        <f t="shared" si="629"/>
        <v/>
      </c>
      <c r="C4274" s="125" t="str">
        <f t="shared" si="630"/>
        <v/>
      </c>
      <c r="D4274" s="42"/>
      <c r="E4274" s="23" t="str">
        <f>IF(D4274="","",VLOOKUP(D4274,MASTERLIST!$A:$E,3,FALSE))</f>
        <v/>
      </c>
      <c r="F4274" s="23" t="str">
        <f>IF(D4274="","",VLOOKUP(D4274,MASTERLIST!$A:$E,4,FALSE))</f>
        <v/>
      </c>
      <c r="G4274" s="23" t="str">
        <f>IF(D4274="","",VLOOKUP(D4274,MASTERLIST!$A:$E,5,FALSE))</f>
        <v/>
      </c>
      <c r="H4274" s="23" t="str">
        <f>IF(D4274="","",VLOOKUP(D4274,MASTERLIST!$A:$E,2,FALSE))</f>
        <v/>
      </c>
      <c r="I4274" s="42"/>
      <c r="J4274" s="42"/>
      <c r="K4274" s="42"/>
      <c r="L4274" s="41" t="str">
        <f t="shared" si="626"/>
        <v/>
      </c>
      <c r="M4274" s="41" t="str">
        <f t="shared" si="627"/>
        <v/>
      </c>
      <c r="N4274" s="22" t="str">
        <f t="shared" si="624"/>
        <v xml:space="preserve"> </v>
      </c>
      <c r="O4274" s="22" t="str">
        <f t="shared" si="625"/>
        <v/>
      </c>
      <c r="Q4274" s="22" t="str">
        <f t="shared" si="623"/>
        <v>D2</v>
      </c>
    </row>
    <row r="4275" spans="1:17" x14ac:dyDescent="0.25">
      <c r="A4275" s="125" t="str">
        <f t="shared" si="628"/>
        <v/>
      </c>
      <c r="B4275" s="123" t="str">
        <f t="shared" si="629"/>
        <v/>
      </c>
      <c r="C4275" s="125" t="str">
        <f t="shared" si="630"/>
        <v/>
      </c>
      <c r="D4275" s="42"/>
      <c r="E4275" s="23" t="str">
        <f>IF(D4275="","",VLOOKUP(D4275,MASTERLIST!$A:$E,3,FALSE))</f>
        <v/>
      </c>
      <c r="F4275" s="23" t="str">
        <f>IF(D4275="","",VLOOKUP(D4275,MASTERLIST!$A:$E,4,FALSE))</f>
        <v/>
      </c>
      <c r="G4275" s="23" t="str">
        <f>IF(D4275="","",VLOOKUP(D4275,MASTERLIST!$A:$E,5,FALSE))</f>
        <v/>
      </c>
      <c r="H4275" s="23" t="str">
        <f>IF(D4275="","",VLOOKUP(D4275,MASTERLIST!$A:$E,2,FALSE))</f>
        <v/>
      </c>
      <c r="I4275" s="42"/>
      <c r="J4275" s="42"/>
      <c r="K4275" s="42"/>
      <c r="L4275" s="41" t="str">
        <f t="shared" si="626"/>
        <v/>
      </c>
      <c r="M4275" s="41" t="str">
        <f t="shared" si="627"/>
        <v/>
      </c>
      <c r="N4275" s="22" t="str">
        <f t="shared" si="624"/>
        <v xml:space="preserve"> </v>
      </c>
      <c r="O4275" s="22" t="str">
        <f t="shared" si="625"/>
        <v/>
      </c>
      <c r="Q4275" s="22" t="str">
        <f t="shared" si="623"/>
        <v>D2</v>
      </c>
    </row>
    <row r="4276" spans="1:17" x14ac:dyDescent="0.25">
      <c r="A4276" s="125" t="str">
        <f t="shared" si="628"/>
        <v/>
      </c>
      <c r="B4276" s="123" t="str">
        <f t="shared" si="629"/>
        <v/>
      </c>
      <c r="C4276" s="125" t="str">
        <f t="shared" si="630"/>
        <v/>
      </c>
      <c r="D4276" s="42"/>
      <c r="E4276" s="23" t="str">
        <f>IF(D4276="","",VLOOKUP(D4276,MASTERLIST!$A:$E,3,FALSE))</f>
        <v/>
      </c>
      <c r="F4276" s="23" t="str">
        <f>IF(D4276="","",VLOOKUP(D4276,MASTERLIST!$A:$E,4,FALSE))</f>
        <v/>
      </c>
      <c r="G4276" s="23" t="str">
        <f>IF(D4276="","",VLOOKUP(D4276,MASTERLIST!$A:$E,5,FALSE))</f>
        <v/>
      </c>
      <c r="H4276" s="23" t="str">
        <f>IF(D4276="","",VLOOKUP(D4276,MASTERLIST!$A:$E,2,FALSE))</f>
        <v/>
      </c>
      <c r="I4276" s="42"/>
      <c r="J4276" s="42"/>
      <c r="K4276" s="42"/>
      <c r="L4276" s="41" t="str">
        <f t="shared" si="626"/>
        <v/>
      </c>
      <c r="M4276" s="41" t="str">
        <f t="shared" si="627"/>
        <v/>
      </c>
      <c r="N4276" s="22" t="str">
        <f t="shared" si="624"/>
        <v xml:space="preserve"> </v>
      </c>
      <c r="O4276" s="22" t="str">
        <f t="shared" si="625"/>
        <v/>
      </c>
      <c r="Q4276" s="22" t="str">
        <f t="shared" si="623"/>
        <v>D2</v>
      </c>
    </row>
    <row r="4277" spans="1:17" x14ac:dyDescent="0.25">
      <c r="A4277" s="125" t="str">
        <f t="shared" si="628"/>
        <v/>
      </c>
      <c r="B4277" s="123" t="str">
        <f t="shared" si="629"/>
        <v/>
      </c>
      <c r="C4277" s="125" t="str">
        <f t="shared" si="630"/>
        <v/>
      </c>
      <c r="D4277" s="42"/>
      <c r="E4277" s="23" t="str">
        <f>IF(D4277="","",VLOOKUP(D4277,MASTERLIST!$A:$E,3,FALSE))</f>
        <v/>
      </c>
      <c r="F4277" s="23" t="str">
        <f>IF(D4277="","",VLOOKUP(D4277,MASTERLIST!$A:$E,4,FALSE))</f>
        <v/>
      </c>
      <c r="G4277" s="23" t="str">
        <f>IF(D4277="","",VLOOKUP(D4277,MASTERLIST!$A:$E,5,FALSE))</f>
        <v/>
      </c>
      <c r="H4277" s="23" t="str">
        <f>IF(D4277="","",VLOOKUP(D4277,MASTERLIST!$A:$E,2,FALSE))</f>
        <v/>
      </c>
      <c r="I4277" s="42"/>
      <c r="J4277" s="42"/>
      <c r="K4277" s="42"/>
      <c r="L4277" s="41" t="str">
        <f t="shared" si="626"/>
        <v/>
      </c>
      <c r="M4277" s="41" t="str">
        <f t="shared" si="627"/>
        <v/>
      </c>
      <c r="N4277" s="22" t="str">
        <f t="shared" si="624"/>
        <v xml:space="preserve"> </v>
      </c>
      <c r="O4277" s="22" t="str">
        <f t="shared" si="625"/>
        <v/>
      </c>
      <c r="Q4277" s="22" t="str">
        <f t="shared" si="623"/>
        <v>D2</v>
      </c>
    </row>
    <row r="4278" spans="1:17" x14ac:dyDescent="0.25">
      <c r="A4278" s="125" t="str">
        <f t="shared" si="628"/>
        <v/>
      </c>
      <c r="B4278" s="123" t="str">
        <f t="shared" si="629"/>
        <v/>
      </c>
      <c r="C4278" s="125" t="str">
        <f t="shared" si="630"/>
        <v/>
      </c>
      <c r="D4278" s="42"/>
      <c r="E4278" s="23" t="str">
        <f>IF(D4278="","",VLOOKUP(D4278,MASTERLIST!$A:$E,3,FALSE))</f>
        <v/>
      </c>
      <c r="F4278" s="23" t="str">
        <f>IF(D4278="","",VLOOKUP(D4278,MASTERLIST!$A:$E,4,FALSE))</f>
        <v/>
      </c>
      <c r="G4278" s="23" t="str">
        <f>IF(D4278="","",VLOOKUP(D4278,MASTERLIST!$A:$E,5,FALSE))</f>
        <v/>
      </c>
      <c r="H4278" s="23" t="str">
        <f>IF(D4278="","",VLOOKUP(D4278,MASTERLIST!$A:$E,2,FALSE))</f>
        <v/>
      </c>
      <c r="I4278" s="42"/>
      <c r="J4278" s="42"/>
      <c r="K4278" s="42"/>
      <c r="L4278" s="41" t="str">
        <f t="shared" si="626"/>
        <v/>
      </c>
      <c r="M4278" s="41" t="str">
        <f t="shared" si="627"/>
        <v/>
      </c>
      <c r="N4278" s="22" t="str">
        <f t="shared" si="624"/>
        <v xml:space="preserve"> </v>
      </c>
      <c r="O4278" s="22" t="str">
        <f t="shared" si="625"/>
        <v/>
      </c>
      <c r="Q4278" s="22" t="str">
        <f t="shared" si="623"/>
        <v>D2</v>
      </c>
    </row>
    <row r="4279" spans="1:17" x14ac:dyDescent="0.25">
      <c r="A4279" s="125" t="str">
        <f t="shared" si="628"/>
        <v/>
      </c>
      <c r="B4279" s="123" t="str">
        <f t="shared" si="629"/>
        <v/>
      </c>
      <c r="C4279" s="125" t="str">
        <f t="shared" si="630"/>
        <v/>
      </c>
      <c r="D4279" s="42"/>
      <c r="E4279" s="23" t="str">
        <f>IF(D4279="","",VLOOKUP(D4279,MASTERLIST!$A:$E,3,FALSE))</f>
        <v/>
      </c>
      <c r="F4279" s="23" t="str">
        <f>IF(D4279="","",VLOOKUP(D4279,MASTERLIST!$A:$E,4,FALSE))</f>
        <v/>
      </c>
      <c r="G4279" s="23" t="str">
        <f>IF(D4279="","",VLOOKUP(D4279,MASTERLIST!$A:$E,5,FALSE))</f>
        <v/>
      </c>
      <c r="H4279" s="23" t="str">
        <f>IF(D4279="","",VLOOKUP(D4279,MASTERLIST!$A:$E,2,FALSE))</f>
        <v/>
      </c>
      <c r="I4279" s="42"/>
      <c r="J4279" s="42"/>
      <c r="K4279" s="42"/>
      <c r="L4279" s="41" t="str">
        <f t="shared" si="626"/>
        <v/>
      </c>
      <c r="M4279" s="41" t="str">
        <f t="shared" si="627"/>
        <v/>
      </c>
      <c r="N4279" s="22" t="str">
        <f t="shared" si="624"/>
        <v xml:space="preserve"> </v>
      </c>
      <c r="O4279" s="22" t="str">
        <f t="shared" si="625"/>
        <v/>
      </c>
      <c r="Q4279" s="22" t="str">
        <f t="shared" si="623"/>
        <v>D2</v>
      </c>
    </row>
    <row r="4280" spans="1:17" x14ac:dyDescent="0.25">
      <c r="A4280" s="125" t="str">
        <f t="shared" si="628"/>
        <v/>
      </c>
      <c r="B4280" s="123" t="str">
        <f t="shared" si="629"/>
        <v/>
      </c>
      <c r="C4280" s="125" t="str">
        <f t="shared" si="630"/>
        <v/>
      </c>
      <c r="D4280" s="42"/>
      <c r="E4280" s="23" t="str">
        <f>IF(D4280="","",VLOOKUP(D4280,MASTERLIST!$A:$E,3,FALSE))</f>
        <v/>
      </c>
      <c r="F4280" s="23" t="str">
        <f>IF(D4280="","",VLOOKUP(D4280,MASTERLIST!$A:$E,4,FALSE))</f>
        <v/>
      </c>
      <c r="G4280" s="23" t="str">
        <f>IF(D4280="","",VLOOKUP(D4280,MASTERLIST!$A:$E,5,FALSE))</f>
        <v/>
      </c>
      <c r="H4280" s="23" t="str">
        <f>IF(D4280="","",VLOOKUP(D4280,MASTERLIST!$A:$E,2,FALSE))</f>
        <v/>
      </c>
      <c r="I4280" s="42"/>
      <c r="J4280" s="42"/>
      <c r="K4280" s="42"/>
      <c r="L4280" s="41" t="str">
        <f t="shared" si="626"/>
        <v/>
      </c>
      <c r="M4280" s="41" t="str">
        <f t="shared" si="627"/>
        <v/>
      </c>
      <c r="N4280" s="22" t="str">
        <f t="shared" si="624"/>
        <v xml:space="preserve"> </v>
      </c>
      <c r="O4280" s="22" t="str">
        <f t="shared" si="625"/>
        <v/>
      </c>
      <c r="Q4280" s="22" t="str">
        <f t="shared" si="623"/>
        <v>D2</v>
      </c>
    </row>
    <row r="4281" spans="1:17" x14ac:dyDescent="0.25">
      <c r="A4281" s="125" t="str">
        <f t="shared" si="628"/>
        <v/>
      </c>
      <c r="B4281" s="123" t="str">
        <f t="shared" si="629"/>
        <v/>
      </c>
      <c r="C4281" s="125" t="str">
        <f t="shared" si="630"/>
        <v/>
      </c>
      <c r="D4281" s="42"/>
      <c r="E4281" s="23" t="str">
        <f>IF(D4281="","",VLOOKUP(D4281,MASTERLIST!$A:$E,3,FALSE))</f>
        <v/>
      </c>
      <c r="F4281" s="23" t="str">
        <f>IF(D4281="","",VLOOKUP(D4281,MASTERLIST!$A:$E,4,FALSE))</f>
        <v/>
      </c>
      <c r="G4281" s="23" t="str">
        <f>IF(D4281="","",VLOOKUP(D4281,MASTERLIST!$A:$E,5,FALSE))</f>
        <v/>
      </c>
      <c r="H4281" s="23" t="str">
        <f>IF(D4281="","",VLOOKUP(D4281,MASTERLIST!$A:$E,2,FALSE))</f>
        <v/>
      </c>
      <c r="I4281" s="42"/>
      <c r="J4281" s="42"/>
      <c r="K4281" s="42"/>
      <c r="L4281" s="41" t="str">
        <f t="shared" si="626"/>
        <v/>
      </c>
      <c r="M4281" s="41" t="str">
        <f t="shared" si="627"/>
        <v/>
      </c>
      <c r="N4281" s="22" t="str">
        <f t="shared" si="624"/>
        <v xml:space="preserve"> </v>
      </c>
      <c r="O4281" s="22" t="str">
        <f t="shared" si="625"/>
        <v/>
      </c>
      <c r="Q4281" s="22" t="str">
        <f t="shared" si="623"/>
        <v>D2</v>
      </c>
    </row>
    <row r="4282" spans="1:17" x14ac:dyDescent="0.25">
      <c r="A4282" s="125" t="str">
        <f t="shared" si="628"/>
        <v/>
      </c>
      <c r="B4282" s="123" t="str">
        <f t="shared" si="629"/>
        <v/>
      </c>
      <c r="C4282" s="125" t="str">
        <f t="shared" si="630"/>
        <v/>
      </c>
      <c r="D4282" s="42"/>
      <c r="E4282" s="23" t="str">
        <f>IF(D4282="","",VLOOKUP(D4282,MASTERLIST!$A:$E,3,FALSE))</f>
        <v/>
      </c>
      <c r="F4282" s="23" t="str">
        <f>IF(D4282="","",VLOOKUP(D4282,MASTERLIST!$A:$E,4,FALSE))</f>
        <v/>
      </c>
      <c r="G4282" s="23" t="str">
        <f>IF(D4282="","",VLOOKUP(D4282,MASTERLIST!$A:$E,5,FALSE))</f>
        <v/>
      </c>
      <c r="H4282" s="23" t="str">
        <f>IF(D4282="","",VLOOKUP(D4282,MASTERLIST!$A:$E,2,FALSE))</f>
        <v/>
      </c>
      <c r="I4282" s="42"/>
      <c r="J4282" s="42"/>
      <c r="K4282" s="42"/>
      <c r="L4282" s="41" t="str">
        <f t="shared" si="626"/>
        <v/>
      </c>
      <c r="M4282" s="41" t="str">
        <f t="shared" si="627"/>
        <v/>
      </c>
      <c r="N4282" s="22" t="str">
        <f t="shared" si="624"/>
        <v xml:space="preserve"> </v>
      </c>
      <c r="O4282" s="22" t="str">
        <f t="shared" si="625"/>
        <v/>
      </c>
      <c r="Q4282" s="22" t="str">
        <f t="shared" si="623"/>
        <v>D2</v>
      </c>
    </row>
    <row r="4283" spans="1:17" x14ac:dyDescent="0.25">
      <c r="A4283" s="125" t="str">
        <f t="shared" si="628"/>
        <v/>
      </c>
      <c r="B4283" s="123" t="str">
        <f t="shared" si="629"/>
        <v/>
      </c>
      <c r="C4283" s="125" t="str">
        <f t="shared" si="630"/>
        <v/>
      </c>
      <c r="D4283" s="42"/>
      <c r="E4283" s="23" t="str">
        <f>IF(D4283="","",VLOOKUP(D4283,MASTERLIST!$A:$E,3,FALSE))</f>
        <v/>
      </c>
      <c r="F4283" s="23" t="str">
        <f>IF(D4283="","",VLOOKUP(D4283,MASTERLIST!$A:$E,4,FALSE))</f>
        <v/>
      </c>
      <c r="G4283" s="23" t="str">
        <f>IF(D4283="","",VLOOKUP(D4283,MASTERLIST!$A:$E,5,FALSE))</f>
        <v/>
      </c>
      <c r="H4283" s="23" t="str">
        <f>IF(D4283="","",VLOOKUP(D4283,MASTERLIST!$A:$E,2,FALSE))</f>
        <v/>
      </c>
      <c r="I4283" s="42"/>
      <c r="J4283" s="42"/>
      <c r="K4283" s="42"/>
      <c r="L4283" s="41" t="str">
        <f t="shared" si="626"/>
        <v/>
      </c>
      <c r="M4283" s="41" t="str">
        <f t="shared" si="627"/>
        <v/>
      </c>
      <c r="N4283" s="22" t="str">
        <f t="shared" si="624"/>
        <v xml:space="preserve"> </v>
      </c>
      <c r="O4283" s="22" t="str">
        <f t="shared" si="625"/>
        <v/>
      </c>
      <c r="Q4283" s="22" t="str">
        <f t="shared" si="623"/>
        <v>D2</v>
      </c>
    </row>
    <row r="4284" spans="1:17" x14ac:dyDescent="0.25">
      <c r="A4284" s="125" t="str">
        <f t="shared" si="628"/>
        <v/>
      </c>
      <c r="B4284" s="123" t="str">
        <f t="shared" si="629"/>
        <v/>
      </c>
      <c r="C4284" s="125" t="str">
        <f t="shared" si="630"/>
        <v/>
      </c>
      <c r="D4284" s="42"/>
      <c r="E4284" s="23" t="str">
        <f>IF(D4284="","",VLOOKUP(D4284,MASTERLIST!$A:$E,3,FALSE))</f>
        <v/>
      </c>
      <c r="F4284" s="23" t="str">
        <f>IF(D4284="","",VLOOKUP(D4284,MASTERLIST!$A:$E,4,FALSE))</f>
        <v/>
      </c>
      <c r="G4284" s="23" t="str">
        <f>IF(D4284="","",VLOOKUP(D4284,MASTERLIST!$A:$E,5,FALSE))</f>
        <v/>
      </c>
      <c r="H4284" s="23" t="str">
        <f>IF(D4284="","",VLOOKUP(D4284,MASTERLIST!$A:$E,2,FALSE))</f>
        <v/>
      </c>
      <c r="I4284" s="42"/>
      <c r="J4284" s="42"/>
      <c r="K4284" s="42"/>
      <c r="L4284" s="41" t="str">
        <f t="shared" si="626"/>
        <v/>
      </c>
      <c r="M4284" s="41" t="str">
        <f t="shared" si="627"/>
        <v/>
      </c>
      <c r="N4284" s="22" t="str">
        <f t="shared" si="624"/>
        <v xml:space="preserve"> </v>
      </c>
      <c r="O4284" s="22" t="str">
        <f t="shared" si="625"/>
        <v/>
      </c>
      <c r="Q4284" s="22" t="str">
        <f t="shared" si="623"/>
        <v>D2</v>
      </c>
    </row>
    <row r="4285" spans="1:17" x14ac:dyDescent="0.25">
      <c r="A4285" s="125" t="str">
        <f t="shared" si="628"/>
        <v/>
      </c>
      <c r="B4285" s="123" t="str">
        <f t="shared" si="629"/>
        <v/>
      </c>
      <c r="C4285" s="125" t="str">
        <f t="shared" si="630"/>
        <v/>
      </c>
      <c r="D4285" s="42"/>
      <c r="E4285" s="23" t="str">
        <f>IF(D4285="","",VLOOKUP(D4285,MASTERLIST!$A:$E,3,FALSE))</f>
        <v/>
      </c>
      <c r="F4285" s="23" t="str">
        <f>IF(D4285="","",VLOOKUP(D4285,MASTERLIST!$A:$E,4,FALSE))</f>
        <v/>
      </c>
      <c r="G4285" s="23" t="str">
        <f>IF(D4285="","",VLOOKUP(D4285,MASTERLIST!$A:$E,5,FALSE))</f>
        <v/>
      </c>
      <c r="H4285" s="23" t="str">
        <f>IF(D4285="","",VLOOKUP(D4285,MASTERLIST!$A:$E,2,FALSE))</f>
        <v/>
      </c>
      <c r="I4285" s="42"/>
      <c r="J4285" s="42"/>
      <c r="K4285" s="42"/>
      <c r="L4285" s="41" t="str">
        <f t="shared" si="626"/>
        <v/>
      </c>
      <c r="M4285" s="41" t="str">
        <f t="shared" si="627"/>
        <v/>
      </c>
      <c r="N4285" s="22" t="str">
        <f t="shared" si="624"/>
        <v xml:space="preserve"> </v>
      </c>
      <c r="O4285" s="22" t="str">
        <f t="shared" si="625"/>
        <v/>
      </c>
      <c r="Q4285" s="22" t="str">
        <f t="shared" si="623"/>
        <v>D2</v>
      </c>
    </row>
    <row r="4286" spans="1:17" x14ac:dyDescent="0.25">
      <c r="A4286" s="125" t="str">
        <f t="shared" si="628"/>
        <v/>
      </c>
      <c r="B4286" s="123" t="str">
        <f t="shared" si="629"/>
        <v/>
      </c>
      <c r="C4286" s="125" t="str">
        <f t="shared" si="630"/>
        <v/>
      </c>
      <c r="D4286" s="42"/>
      <c r="E4286" s="23" t="str">
        <f>IF(D4286="","",VLOOKUP(D4286,MASTERLIST!$A:$E,3,FALSE))</f>
        <v/>
      </c>
      <c r="F4286" s="23" t="str">
        <f>IF(D4286="","",VLOOKUP(D4286,MASTERLIST!$A:$E,4,FALSE))</f>
        <v/>
      </c>
      <c r="G4286" s="23" t="str">
        <f>IF(D4286="","",VLOOKUP(D4286,MASTERLIST!$A:$E,5,FALSE))</f>
        <v/>
      </c>
      <c r="H4286" s="23" t="str">
        <f>IF(D4286="","",VLOOKUP(D4286,MASTERLIST!$A:$E,2,FALSE))</f>
        <v/>
      </c>
      <c r="I4286" s="42"/>
      <c r="J4286" s="42"/>
      <c r="K4286" s="42"/>
      <c r="L4286" s="41" t="str">
        <f t="shared" si="626"/>
        <v/>
      </c>
      <c r="M4286" s="41" t="str">
        <f t="shared" si="627"/>
        <v/>
      </c>
      <c r="N4286" s="22" t="str">
        <f t="shared" si="624"/>
        <v xml:space="preserve"> </v>
      </c>
      <c r="O4286" s="22" t="str">
        <f t="shared" si="625"/>
        <v/>
      </c>
      <c r="Q4286" s="22" t="str">
        <f t="shared" si="623"/>
        <v>D2</v>
      </c>
    </row>
    <row r="4287" spans="1:17" x14ac:dyDescent="0.25">
      <c r="A4287" s="125" t="str">
        <f t="shared" si="628"/>
        <v/>
      </c>
      <c r="B4287" s="123" t="str">
        <f t="shared" si="629"/>
        <v/>
      </c>
      <c r="C4287" s="125" t="str">
        <f t="shared" si="630"/>
        <v/>
      </c>
      <c r="D4287" s="42"/>
      <c r="E4287" s="23" t="str">
        <f>IF(D4287="","",VLOOKUP(D4287,MASTERLIST!$A:$E,3,FALSE))</f>
        <v/>
      </c>
      <c r="F4287" s="23" t="str">
        <f>IF(D4287="","",VLOOKUP(D4287,MASTERLIST!$A:$E,4,FALSE))</f>
        <v/>
      </c>
      <c r="G4287" s="23" t="str">
        <f>IF(D4287="","",VLOOKUP(D4287,MASTERLIST!$A:$E,5,FALSE))</f>
        <v/>
      </c>
      <c r="H4287" s="23" t="str">
        <f>IF(D4287="","",VLOOKUP(D4287,MASTERLIST!$A:$E,2,FALSE))</f>
        <v/>
      </c>
      <c r="I4287" s="42"/>
      <c r="J4287" s="42"/>
      <c r="K4287" s="42"/>
      <c r="L4287" s="41" t="str">
        <f t="shared" si="626"/>
        <v/>
      </c>
      <c r="M4287" s="41" t="str">
        <f t="shared" si="627"/>
        <v/>
      </c>
      <c r="N4287" s="22" t="str">
        <f t="shared" si="624"/>
        <v xml:space="preserve"> </v>
      </c>
      <c r="O4287" s="22" t="str">
        <f t="shared" si="625"/>
        <v/>
      </c>
      <c r="Q4287" s="22" t="str">
        <f t="shared" si="623"/>
        <v>D2</v>
      </c>
    </row>
    <row r="4288" spans="1:17" x14ac:dyDescent="0.25">
      <c r="A4288" s="125" t="str">
        <f t="shared" si="628"/>
        <v/>
      </c>
      <c r="B4288" s="123" t="str">
        <f t="shared" si="629"/>
        <v/>
      </c>
      <c r="C4288" s="125" t="str">
        <f t="shared" si="630"/>
        <v/>
      </c>
      <c r="D4288" s="42"/>
      <c r="E4288" s="23" t="str">
        <f>IF(D4288="","",VLOOKUP(D4288,MASTERLIST!$A:$E,3,FALSE))</f>
        <v/>
      </c>
      <c r="F4288" s="23" t="str">
        <f>IF(D4288="","",VLOOKUP(D4288,MASTERLIST!$A:$E,4,FALSE))</f>
        <v/>
      </c>
      <c r="G4288" s="23" t="str">
        <f>IF(D4288="","",VLOOKUP(D4288,MASTERLIST!$A:$E,5,FALSE))</f>
        <v/>
      </c>
      <c r="H4288" s="23" t="str">
        <f>IF(D4288="","",VLOOKUP(D4288,MASTERLIST!$A:$E,2,FALSE))</f>
        <v/>
      </c>
      <c r="I4288" s="42"/>
      <c r="J4288" s="42"/>
      <c r="K4288" s="42"/>
      <c r="L4288" s="41" t="str">
        <f t="shared" si="626"/>
        <v/>
      </c>
      <c r="M4288" s="41" t="str">
        <f t="shared" si="627"/>
        <v/>
      </c>
      <c r="N4288" s="22" t="str">
        <f t="shared" si="624"/>
        <v xml:space="preserve"> </v>
      </c>
      <c r="O4288" s="22" t="str">
        <f t="shared" si="625"/>
        <v/>
      </c>
      <c r="Q4288" s="22" t="str">
        <f t="shared" si="623"/>
        <v>D2</v>
      </c>
    </row>
    <row r="4289" spans="1:17" x14ac:dyDescent="0.25">
      <c r="A4289" s="125" t="str">
        <f t="shared" si="628"/>
        <v/>
      </c>
      <c r="B4289" s="123" t="str">
        <f t="shared" si="629"/>
        <v/>
      </c>
      <c r="C4289" s="125" t="str">
        <f t="shared" si="630"/>
        <v/>
      </c>
      <c r="D4289" s="42"/>
      <c r="E4289" s="23" t="str">
        <f>IF(D4289="","",VLOOKUP(D4289,MASTERLIST!$A:$E,3,FALSE))</f>
        <v/>
      </c>
      <c r="F4289" s="23" t="str">
        <f>IF(D4289="","",VLOOKUP(D4289,MASTERLIST!$A:$E,4,FALSE))</f>
        <v/>
      </c>
      <c r="G4289" s="23" t="str">
        <f>IF(D4289="","",VLOOKUP(D4289,MASTERLIST!$A:$E,5,FALSE))</f>
        <v/>
      </c>
      <c r="H4289" s="23" t="str">
        <f>IF(D4289="","",VLOOKUP(D4289,MASTERLIST!$A:$E,2,FALSE))</f>
        <v/>
      </c>
      <c r="I4289" s="42"/>
      <c r="J4289" s="42"/>
      <c r="K4289" s="42"/>
      <c r="L4289" s="41" t="str">
        <f t="shared" si="626"/>
        <v/>
      </c>
      <c r="M4289" s="41" t="str">
        <f t="shared" si="627"/>
        <v/>
      </c>
      <c r="N4289" s="22" t="str">
        <f t="shared" si="624"/>
        <v xml:space="preserve"> </v>
      </c>
      <c r="O4289" s="22" t="str">
        <f t="shared" si="625"/>
        <v/>
      </c>
      <c r="Q4289" s="22" t="str">
        <f t="shared" si="623"/>
        <v>D2</v>
      </c>
    </row>
    <row r="4290" spans="1:17" x14ac:dyDescent="0.25">
      <c r="A4290" s="125" t="str">
        <f t="shared" si="628"/>
        <v/>
      </c>
      <c r="B4290" s="123" t="str">
        <f t="shared" si="629"/>
        <v/>
      </c>
      <c r="C4290" s="125" t="str">
        <f t="shared" si="630"/>
        <v/>
      </c>
      <c r="D4290" s="42"/>
      <c r="E4290" s="23" t="str">
        <f>IF(D4290="","",VLOOKUP(D4290,MASTERLIST!$A:$E,3,FALSE))</f>
        <v/>
      </c>
      <c r="F4290" s="23" t="str">
        <f>IF(D4290="","",VLOOKUP(D4290,MASTERLIST!$A:$E,4,FALSE))</f>
        <v/>
      </c>
      <c r="G4290" s="23" t="str">
        <f>IF(D4290="","",VLOOKUP(D4290,MASTERLIST!$A:$E,5,FALSE))</f>
        <v/>
      </c>
      <c r="H4290" s="23" t="str">
        <f>IF(D4290="","",VLOOKUP(D4290,MASTERLIST!$A:$E,2,FALSE))</f>
        <v/>
      </c>
      <c r="I4290" s="42"/>
      <c r="J4290" s="42"/>
      <c r="K4290" s="42"/>
      <c r="L4290" s="41" t="str">
        <f t="shared" si="626"/>
        <v/>
      </c>
      <c r="M4290" s="41" t="str">
        <f t="shared" si="627"/>
        <v/>
      </c>
      <c r="N4290" s="22" t="str">
        <f t="shared" si="624"/>
        <v xml:space="preserve"> </v>
      </c>
      <c r="O4290" s="22" t="str">
        <f t="shared" si="625"/>
        <v/>
      </c>
      <c r="Q4290" s="22" t="str">
        <f t="shared" si="623"/>
        <v>D2</v>
      </c>
    </row>
    <row r="4291" spans="1:17" x14ac:dyDescent="0.25">
      <c r="A4291" s="125" t="str">
        <f t="shared" si="628"/>
        <v/>
      </c>
      <c r="B4291" s="123" t="str">
        <f t="shared" si="629"/>
        <v/>
      </c>
      <c r="C4291" s="125" t="str">
        <f t="shared" si="630"/>
        <v/>
      </c>
      <c r="D4291" s="42"/>
      <c r="E4291" s="23" t="str">
        <f>IF(D4291="","",VLOOKUP(D4291,MASTERLIST!$A:$E,3,FALSE))</f>
        <v/>
      </c>
      <c r="F4291" s="23" t="str">
        <f>IF(D4291="","",VLOOKUP(D4291,MASTERLIST!$A:$E,4,FALSE))</f>
        <v/>
      </c>
      <c r="G4291" s="23" t="str">
        <f>IF(D4291="","",VLOOKUP(D4291,MASTERLIST!$A:$E,5,FALSE))</f>
        <v/>
      </c>
      <c r="H4291" s="23" t="str">
        <f>IF(D4291="","",VLOOKUP(D4291,MASTERLIST!$A:$E,2,FALSE))</f>
        <v/>
      </c>
      <c r="I4291" s="42"/>
      <c r="J4291" s="42"/>
      <c r="K4291" s="42"/>
      <c r="L4291" s="41" t="str">
        <f t="shared" si="626"/>
        <v/>
      </c>
      <c r="M4291" s="41" t="str">
        <f t="shared" si="627"/>
        <v/>
      </c>
      <c r="N4291" s="22" t="str">
        <f t="shared" si="624"/>
        <v xml:space="preserve"> </v>
      </c>
      <c r="O4291" s="22" t="str">
        <f t="shared" si="625"/>
        <v/>
      </c>
      <c r="Q4291" s="22" t="str">
        <f t="shared" ref="Q4291:Q4354" si="631">IF(A4291="","D2",RIGHT(A4291,2))</f>
        <v>D2</v>
      </c>
    </row>
    <row r="4292" spans="1:17" x14ac:dyDescent="0.25">
      <c r="A4292" s="125" t="str">
        <f t="shared" si="628"/>
        <v/>
      </c>
      <c r="B4292" s="123" t="str">
        <f t="shared" si="629"/>
        <v/>
      </c>
      <c r="C4292" s="125" t="str">
        <f t="shared" si="630"/>
        <v/>
      </c>
      <c r="D4292" s="42"/>
      <c r="E4292" s="23" t="str">
        <f>IF(D4292="","",VLOOKUP(D4292,MASTERLIST!$A:$E,3,FALSE))</f>
        <v/>
      </c>
      <c r="F4292" s="23" t="str">
        <f>IF(D4292="","",VLOOKUP(D4292,MASTERLIST!$A:$E,4,FALSE))</f>
        <v/>
      </c>
      <c r="G4292" s="23" t="str">
        <f>IF(D4292="","",VLOOKUP(D4292,MASTERLIST!$A:$E,5,FALSE))</f>
        <v/>
      </c>
      <c r="H4292" s="23" t="str">
        <f>IF(D4292="","",VLOOKUP(D4292,MASTERLIST!$A:$E,2,FALSE))</f>
        <v/>
      </c>
      <c r="I4292" s="42"/>
      <c r="J4292" s="42"/>
      <c r="K4292" s="42"/>
      <c r="L4292" s="41" t="str">
        <f t="shared" si="626"/>
        <v/>
      </c>
      <c r="M4292" s="41" t="str">
        <f t="shared" si="627"/>
        <v/>
      </c>
      <c r="N4292" s="22" t="str">
        <f t="shared" si="624"/>
        <v xml:space="preserve"> </v>
      </c>
      <c r="O4292" s="22" t="str">
        <f t="shared" si="625"/>
        <v/>
      </c>
      <c r="Q4292" s="22" t="str">
        <f t="shared" si="631"/>
        <v>D2</v>
      </c>
    </row>
    <row r="4293" spans="1:17" x14ac:dyDescent="0.25">
      <c r="A4293" s="125" t="str">
        <f t="shared" si="628"/>
        <v/>
      </c>
      <c r="B4293" s="123" t="str">
        <f t="shared" si="629"/>
        <v/>
      </c>
      <c r="C4293" s="125" t="str">
        <f t="shared" si="630"/>
        <v/>
      </c>
      <c r="D4293" s="42"/>
      <c r="E4293" s="23" t="str">
        <f>IF(D4293="","",VLOOKUP(D4293,MASTERLIST!$A:$E,3,FALSE))</f>
        <v/>
      </c>
      <c r="F4293" s="23" t="str">
        <f>IF(D4293="","",VLOOKUP(D4293,MASTERLIST!$A:$E,4,FALSE))</f>
        <v/>
      </c>
      <c r="G4293" s="23" t="str">
        <f>IF(D4293="","",VLOOKUP(D4293,MASTERLIST!$A:$E,5,FALSE))</f>
        <v/>
      </c>
      <c r="H4293" s="23" t="str">
        <f>IF(D4293="","",VLOOKUP(D4293,MASTERLIST!$A:$E,2,FALSE))</f>
        <v/>
      </c>
      <c r="I4293" s="42"/>
      <c r="J4293" s="42"/>
      <c r="K4293" s="42"/>
      <c r="L4293" s="41" t="str">
        <f t="shared" si="626"/>
        <v/>
      </c>
      <c r="M4293" s="41" t="str">
        <f t="shared" si="627"/>
        <v/>
      </c>
      <c r="N4293" s="22" t="str">
        <f t="shared" si="624"/>
        <v xml:space="preserve"> </v>
      </c>
      <c r="O4293" s="22" t="str">
        <f t="shared" si="625"/>
        <v/>
      </c>
      <c r="Q4293" s="22" t="str">
        <f t="shared" si="631"/>
        <v>D2</v>
      </c>
    </row>
    <row r="4294" spans="1:17" x14ac:dyDescent="0.25">
      <c r="A4294" s="125" t="str">
        <f t="shared" si="628"/>
        <v/>
      </c>
      <c r="B4294" s="123" t="str">
        <f t="shared" si="629"/>
        <v/>
      </c>
      <c r="C4294" s="125" t="str">
        <f t="shared" si="630"/>
        <v/>
      </c>
      <c r="D4294" s="42"/>
      <c r="E4294" s="23" t="str">
        <f>IF(D4294="","",VLOOKUP(D4294,MASTERLIST!$A:$E,3,FALSE))</f>
        <v/>
      </c>
      <c r="F4294" s="23" t="str">
        <f>IF(D4294="","",VLOOKUP(D4294,MASTERLIST!$A:$E,4,FALSE))</f>
        <v/>
      </c>
      <c r="G4294" s="23" t="str">
        <f>IF(D4294="","",VLOOKUP(D4294,MASTERLIST!$A:$E,5,FALSE))</f>
        <v/>
      </c>
      <c r="H4294" s="23" t="str">
        <f>IF(D4294="","",VLOOKUP(D4294,MASTERLIST!$A:$E,2,FALSE))</f>
        <v/>
      </c>
      <c r="I4294" s="42"/>
      <c r="J4294" s="42"/>
      <c r="K4294" s="42"/>
      <c r="L4294" s="41" t="str">
        <f t="shared" si="626"/>
        <v/>
      </c>
      <c r="M4294" s="41" t="str">
        <f t="shared" si="627"/>
        <v/>
      </c>
      <c r="N4294" s="22" t="str">
        <f t="shared" si="624"/>
        <v xml:space="preserve"> </v>
      </c>
      <c r="O4294" s="22" t="str">
        <f t="shared" si="625"/>
        <v/>
      </c>
      <c r="Q4294" s="22" t="str">
        <f t="shared" si="631"/>
        <v>D2</v>
      </c>
    </row>
    <row r="4295" spans="1:17" x14ac:dyDescent="0.25">
      <c r="A4295" s="125" t="str">
        <f t="shared" si="628"/>
        <v/>
      </c>
      <c r="B4295" s="123" t="str">
        <f t="shared" si="629"/>
        <v/>
      </c>
      <c r="C4295" s="125" t="str">
        <f t="shared" si="630"/>
        <v/>
      </c>
      <c r="D4295" s="42"/>
      <c r="E4295" s="23" t="str">
        <f>IF(D4295="","",VLOOKUP(D4295,MASTERLIST!$A:$E,3,FALSE))</f>
        <v/>
      </c>
      <c r="F4295" s="23" t="str">
        <f>IF(D4295="","",VLOOKUP(D4295,MASTERLIST!$A:$E,4,FALSE))</f>
        <v/>
      </c>
      <c r="G4295" s="23" t="str">
        <f>IF(D4295="","",VLOOKUP(D4295,MASTERLIST!$A:$E,5,FALSE))</f>
        <v/>
      </c>
      <c r="H4295" s="23" t="str">
        <f>IF(D4295="","",VLOOKUP(D4295,MASTERLIST!$A:$E,2,FALSE))</f>
        <v/>
      </c>
      <c r="I4295" s="42"/>
      <c r="J4295" s="42"/>
      <c r="K4295" s="42"/>
      <c r="L4295" s="41" t="str">
        <f t="shared" si="626"/>
        <v/>
      </c>
      <c r="M4295" s="41" t="str">
        <f t="shared" si="627"/>
        <v/>
      </c>
      <c r="N4295" s="22" t="str">
        <f t="shared" si="624"/>
        <v xml:space="preserve"> </v>
      </c>
      <c r="O4295" s="22" t="str">
        <f t="shared" si="625"/>
        <v/>
      </c>
      <c r="Q4295" s="22" t="str">
        <f t="shared" si="631"/>
        <v>D2</v>
      </c>
    </row>
    <row r="4296" spans="1:17" x14ac:dyDescent="0.25">
      <c r="A4296" s="125" t="str">
        <f t="shared" si="628"/>
        <v/>
      </c>
      <c r="B4296" s="123" t="str">
        <f t="shared" si="629"/>
        <v/>
      </c>
      <c r="C4296" s="125" t="str">
        <f t="shared" si="630"/>
        <v/>
      </c>
      <c r="D4296" s="42"/>
      <c r="E4296" s="23" t="str">
        <f>IF(D4296="","",VLOOKUP(D4296,MASTERLIST!$A:$E,3,FALSE))</f>
        <v/>
      </c>
      <c r="F4296" s="23" t="str">
        <f>IF(D4296="","",VLOOKUP(D4296,MASTERLIST!$A:$E,4,FALSE))</f>
        <v/>
      </c>
      <c r="G4296" s="23" t="str">
        <f>IF(D4296="","",VLOOKUP(D4296,MASTERLIST!$A:$E,5,FALSE))</f>
        <v/>
      </c>
      <c r="H4296" s="23" t="str">
        <f>IF(D4296="","",VLOOKUP(D4296,MASTERLIST!$A:$E,2,FALSE))</f>
        <v/>
      </c>
      <c r="I4296" s="42"/>
      <c r="J4296" s="42"/>
      <c r="K4296" s="42"/>
      <c r="L4296" s="41" t="str">
        <f t="shared" si="626"/>
        <v/>
      </c>
      <c r="M4296" s="41" t="str">
        <f t="shared" si="627"/>
        <v/>
      </c>
      <c r="N4296" s="22" t="str">
        <f t="shared" si="624"/>
        <v xml:space="preserve"> </v>
      </c>
      <c r="O4296" s="22" t="str">
        <f t="shared" si="625"/>
        <v/>
      </c>
      <c r="Q4296" s="22" t="str">
        <f t="shared" si="631"/>
        <v>D2</v>
      </c>
    </row>
    <row r="4297" spans="1:17" x14ac:dyDescent="0.25">
      <c r="A4297" s="125" t="str">
        <f t="shared" si="628"/>
        <v/>
      </c>
      <c r="B4297" s="123" t="str">
        <f t="shared" si="629"/>
        <v/>
      </c>
      <c r="C4297" s="125" t="str">
        <f t="shared" si="630"/>
        <v/>
      </c>
      <c r="D4297" s="42"/>
      <c r="E4297" s="23" t="str">
        <f>IF(D4297="","",VLOOKUP(D4297,MASTERLIST!$A:$E,3,FALSE))</f>
        <v/>
      </c>
      <c r="F4297" s="23" t="str">
        <f>IF(D4297="","",VLOOKUP(D4297,MASTERLIST!$A:$E,4,FALSE))</f>
        <v/>
      </c>
      <c r="G4297" s="23" t="str">
        <f>IF(D4297="","",VLOOKUP(D4297,MASTERLIST!$A:$E,5,FALSE))</f>
        <v/>
      </c>
      <c r="H4297" s="23" t="str">
        <f>IF(D4297="","",VLOOKUP(D4297,MASTERLIST!$A:$E,2,FALSE))</f>
        <v/>
      </c>
      <c r="I4297" s="42"/>
      <c r="J4297" s="42"/>
      <c r="K4297" s="42"/>
      <c r="L4297" s="41" t="str">
        <f t="shared" si="626"/>
        <v/>
      </c>
      <c r="M4297" s="41" t="str">
        <f t="shared" si="627"/>
        <v/>
      </c>
      <c r="N4297" s="22" t="str">
        <f t="shared" si="624"/>
        <v xml:space="preserve"> </v>
      </c>
      <c r="O4297" s="22" t="str">
        <f t="shared" si="625"/>
        <v/>
      </c>
      <c r="Q4297" s="22" t="str">
        <f t="shared" si="631"/>
        <v>D2</v>
      </c>
    </row>
    <row r="4298" spans="1:17" x14ac:dyDescent="0.25">
      <c r="A4298" s="125" t="str">
        <f t="shared" si="628"/>
        <v/>
      </c>
      <c r="B4298" s="123" t="str">
        <f t="shared" si="629"/>
        <v/>
      </c>
      <c r="C4298" s="125" t="str">
        <f t="shared" si="630"/>
        <v/>
      </c>
      <c r="D4298" s="42"/>
      <c r="E4298" s="23" t="str">
        <f>IF(D4298="","",VLOOKUP(D4298,MASTERLIST!$A:$E,3,FALSE))</f>
        <v/>
      </c>
      <c r="F4298" s="23" t="str">
        <f>IF(D4298="","",VLOOKUP(D4298,MASTERLIST!$A:$E,4,FALSE))</f>
        <v/>
      </c>
      <c r="G4298" s="23" t="str">
        <f>IF(D4298="","",VLOOKUP(D4298,MASTERLIST!$A:$E,5,FALSE))</f>
        <v/>
      </c>
      <c r="H4298" s="23" t="str">
        <f>IF(D4298="","",VLOOKUP(D4298,MASTERLIST!$A:$E,2,FALSE))</f>
        <v/>
      </c>
      <c r="I4298" s="42"/>
      <c r="J4298" s="42"/>
      <c r="K4298" s="42"/>
      <c r="L4298" s="41" t="str">
        <f t="shared" si="626"/>
        <v/>
      </c>
      <c r="M4298" s="41" t="str">
        <f t="shared" si="627"/>
        <v/>
      </c>
      <c r="N4298" s="22" t="str">
        <f t="shared" si="624"/>
        <v xml:space="preserve"> </v>
      </c>
      <c r="O4298" s="22" t="str">
        <f t="shared" si="625"/>
        <v/>
      </c>
      <c r="Q4298" s="22" t="str">
        <f t="shared" si="631"/>
        <v>D2</v>
      </c>
    </row>
    <row r="4299" spans="1:17" x14ac:dyDescent="0.25">
      <c r="A4299" s="125" t="str">
        <f t="shared" si="628"/>
        <v/>
      </c>
      <c r="B4299" s="123" t="str">
        <f t="shared" si="629"/>
        <v/>
      </c>
      <c r="C4299" s="125" t="str">
        <f t="shared" si="630"/>
        <v/>
      </c>
      <c r="D4299" s="42"/>
      <c r="E4299" s="23" t="str">
        <f>IF(D4299="","",VLOOKUP(D4299,MASTERLIST!$A:$E,3,FALSE))</f>
        <v/>
      </c>
      <c r="F4299" s="23" t="str">
        <f>IF(D4299="","",VLOOKUP(D4299,MASTERLIST!$A:$E,4,FALSE))</f>
        <v/>
      </c>
      <c r="G4299" s="23" t="str">
        <f>IF(D4299="","",VLOOKUP(D4299,MASTERLIST!$A:$E,5,FALSE))</f>
        <v/>
      </c>
      <c r="H4299" s="23" t="str">
        <f>IF(D4299="","",VLOOKUP(D4299,MASTERLIST!$A:$E,2,FALSE))</f>
        <v/>
      </c>
      <c r="I4299" s="42"/>
      <c r="J4299" s="42"/>
      <c r="K4299" s="42"/>
      <c r="L4299" s="41" t="str">
        <f t="shared" si="626"/>
        <v/>
      </c>
      <c r="M4299" s="41" t="str">
        <f t="shared" si="627"/>
        <v/>
      </c>
      <c r="N4299" s="22" t="str">
        <f t="shared" si="624"/>
        <v xml:space="preserve"> </v>
      </c>
      <c r="O4299" s="22" t="str">
        <f t="shared" si="625"/>
        <v/>
      </c>
      <c r="Q4299" s="22" t="str">
        <f t="shared" si="631"/>
        <v>D2</v>
      </c>
    </row>
    <row r="4300" spans="1:17" x14ac:dyDescent="0.25">
      <c r="A4300" s="125" t="str">
        <f t="shared" si="628"/>
        <v/>
      </c>
      <c r="B4300" s="123" t="str">
        <f t="shared" si="629"/>
        <v/>
      </c>
      <c r="C4300" s="125" t="str">
        <f t="shared" si="630"/>
        <v/>
      </c>
      <c r="D4300" s="42"/>
      <c r="E4300" s="23" t="str">
        <f>IF(D4300="","",VLOOKUP(D4300,MASTERLIST!$A:$E,3,FALSE))</f>
        <v/>
      </c>
      <c r="F4300" s="23" t="str">
        <f>IF(D4300="","",VLOOKUP(D4300,MASTERLIST!$A:$E,4,FALSE))</f>
        <v/>
      </c>
      <c r="G4300" s="23" t="str">
        <f>IF(D4300="","",VLOOKUP(D4300,MASTERLIST!$A:$E,5,FALSE))</f>
        <v/>
      </c>
      <c r="H4300" s="23" t="str">
        <f>IF(D4300="","",VLOOKUP(D4300,MASTERLIST!$A:$E,2,FALSE))</f>
        <v/>
      </c>
      <c r="I4300" s="42"/>
      <c r="J4300" s="42"/>
      <c r="K4300" s="42"/>
      <c r="L4300" s="41" t="str">
        <f t="shared" si="626"/>
        <v/>
      </c>
      <c r="M4300" s="41" t="str">
        <f t="shared" si="627"/>
        <v/>
      </c>
      <c r="N4300" s="22" t="str">
        <f t="shared" si="624"/>
        <v xml:space="preserve"> </v>
      </c>
      <c r="O4300" s="22" t="str">
        <f t="shared" si="625"/>
        <v/>
      </c>
      <c r="Q4300" s="22" t="str">
        <f t="shared" si="631"/>
        <v>D2</v>
      </c>
    </row>
    <row r="4301" spans="1:17" x14ac:dyDescent="0.25">
      <c r="A4301" s="125" t="str">
        <f t="shared" si="628"/>
        <v/>
      </c>
      <c r="B4301" s="123" t="str">
        <f t="shared" si="629"/>
        <v/>
      </c>
      <c r="C4301" s="125" t="str">
        <f t="shared" si="630"/>
        <v/>
      </c>
      <c r="D4301" s="42"/>
      <c r="E4301" s="23" t="str">
        <f>IF(D4301="","",VLOOKUP(D4301,MASTERLIST!$A:$E,3,FALSE))</f>
        <v/>
      </c>
      <c r="F4301" s="23" t="str">
        <f>IF(D4301="","",VLOOKUP(D4301,MASTERLIST!$A:$E,4,FALSE))</f>
        <v/>
      </c>
      <c r="G4301" s="23" t="str">
        <f>IF(D4301="","",VLOOKUP(D4301,MASTERLIST!$A:$E,5,FALSE))</f>
        <v/>
      </c>
      <c r="H4301" s="23" t="str">
        <f>IF(D4301="","",VLOOKUP(D4301,MASTERLIST!$A:$E,2,FALSE))</f>
        <v/>
      </c>
      <c r="I4301" s="42"/>
      <c r="J4301" s="42"/>
      <c r="K4301" s="42"/>
      <c r="L4301" s="41" t="str">
        <f t="shared" si="626"/>
        <v/>
      </c>
      <c r="M4301" s="41" t="str">
        <f t="shared" si="627"/>
        <v/>
      </c>
      <c r="N4301" s="22" t="str">
        <f t="shared" si="624"/>
        <v xml:space="preserve"> </v>
      </c>
      <c r="O4301" s="22" t="str">
        <f t="shared" si="625"/>
        <v/>
      </c>
      <c r="Q4301" s="22" t="str">
        <f t="shared" si="631"/>
        <v>D2</v>
      </c>
    </row>
    <row r="4302" spans="1:17" x14ac:dyDescent="0.25">
      <c r="A4302" s="125" t="str">
        <f t="shared" si="628"/>
        <v/>
      </c>
      <c r="B4302" s="123" t="str">
        <f t="shared" si="629"/>
        <v/>
      </c>
      <c r="C4302" s="125" t="str">
        <f t="shared" si="630"/>
        <v/>
      </c>
      <c r="D4302" s="42"/>
      <c r="E4302" s="23" t="str">
        <f>IF(D4302="","",VLOOKUP(D4302,MASTERLIST!$A:$E,3,FALSE))</f>
        <v/>
      </c>
      <c r="F4302" s="23" t="str">
        <f>IF(D4302="","",VLOOKUP(D4302,MASTERLIST!$A:$E,4,FALSE))</f>
        <v/>
      </c>
      <c r="G4302" s="23" t="str">
        <f>IF(D4302="","",VLOOKUP(D4302,MASTERLIST!$A:$E,5,FALSE))</f>
        <v/>
      </c>
      <c r="H4302" s="23" t="str">
        <f>IF(D4302="","",VLOOKUP(D4302,MASTERLIST!$A:$E,2,FALSE))</f>
        <v/>
      </c>
      <c r="I4302" s="42"/>
      <c r="J4302" s="42"/>
      <c r="K4302" s="42"/>
      <c r="L4302" s="41" t="str">
        <f t="shared" si="626"/>
        <v/>
      </c>
      <c r="M4302" s="41" t="str">
        <f t="shared" si="627"/>
        <v/>
      </c>
      <c r="N4302" s="22" t="str">
        <f t="shared" si="624"/>
        <v xml:space="preserve"> </v>
      </c>
      <c r="O4302" s="22" t="str">
        <f t="shared" si="625"/>
        <v/>
      </c>
      <c r="Q4302" s="22" t="str">
        <f t="shared" si="631"/>
        <v>D2</v>
      </c>
    </row>
    <row r="4303" spans="1:17" x14ac:dyDescent="0.25">
      <c r="A4303" s="125" t="str">
        <f t="shared" si="628"/>
        <v/>
      </c>
      <c r="B4303" s="123" t="str">
        <f t="shared" si="629"/>
        <v/>
      </c>
      <c r="C4303" s="125" t="str">
        <f t="shared" si="630"/>
        <v/>
      </c>
      <c r="D4303" s="42"/>
      <c r="E4303" s="23" t="str">
        <f>IF(D4303="","",VLOOKUP(D4303,MASTERLIST!$A:$E,3,FALSE))</f>
        <v/>
      </c>
      <c r="F4303" s="23" t="str">
        <f>IF(D4303="","",VLOOKUP(D4303,MASTERLIST!$A:$E,4,FALSE))</f>
        <v/>
      </c>
      <c r="G4303" s="23" t="str">
        <f>IF(D4303="","",VLOOKUP(D4303,MASTERLIST!$A:$E,5,FALSE))</f>
        <v/>
      </c>
      <c r="H4303" s="23" t="str">
        <f>IF(D4303="","",VLOOKUP(D4303,MASTERLIST!$A:$E,2,FALSE))</f>
        <v/>
      </c>
      <c r="I4303" s="42"/>
      <c r="J4303" s="42"/>
      <c r="K4303" s="42"/>
      <c r="L4303" s="41" t="str">
        <f t="shared" si="626"/>
        <v/>
      </c>
      <c r="M4303" s="41" t="str">
        <f t="shared" si="627"/>
        <v/>
      </c>
      <c r="N4303" s="22" t="str">
        <f t="shared" si="624"/>
        <v xml:space="preserve"> </v>
      </c>
      <c r="O4303" s="22" t="str">
        <f t="shared" si="625"/>
        <v/>
      </c>
      <c r="Q4303" s="22" t="str">
        <f t="shared" si="631"/>
        <v>D2</v>
      </c>
    </row>
    <row r="4304" spans="1:17" x14ac:dyDescent="0.25">
      <c r="A4304" s="125" t="str">
        <f t="shared" si="628"/>
        <v/>
      </c>
      <c r="B4304" s="123" t="str">
        <f t="shared" si="629"/>
        <v/>
      </c>
      <c r="C4304" s="125" t="str">
        <f t="shared" si="630"/>
        <v/>
      </c>
      <c r="D4304" s="42"/>
      <c r="E4304" s="23" t="str">
        <f>IF(D4304="","",VLOOKUP(D4304,MASTERLIST!$A:$E,3,FALSE))</f>
        <v/>
      </c>
      <c r="F4304" s="23" t="str">
        <f>IF(D4304="","",VLOOKUP(D4304,MASTERLIST!$A:$E,4,FALSE))</f>
        <v/>
      </c>
      <c r="G4304" s="23" t="str">
        <f>IF(D4304="","",VLOOKUP(D4304,MASTERLIST!$A:$E,5,FALSE))</f>
        <v/>
      </c>
      <c r="H4304" s="23" t="str">
        <f>IF(D4304="","",VLOOKUP(D4304,MASTERLIST!$A:$E,2,FALSE))</f>
        <v/>
      </c>
      <c r="I4304" s="42"/>
      <c r="J4304" s="42"/>
      <c r="K4304" s="42"/>
      <c r="L4304" s="41" t="str">
        <f t="shared" si="626"/>
        <v/>
      </c>
      <c r="M4304" s="41" t="str">
        <f t="shared" si="627"/>
        <v/>
      </c>
      <c r="N4304" s="22" t="str">
        <f t="shared" si="624"/>
        <v xml:space="preserve"> </v>
      </c>
      <c r="O4304" s="22" t="str">
        <f t="shared" si="625"/>
        <v/>
      </c>
      <c r="Q4304" s="22" t="str">
        <f t="shared" si="631"/>
        <v>D2</v>
      </c>
    </row>
    <row r="4305" spans="1:17" x14ac:dyDescent="0.25">
      <c r="A4305" s="125" t="str">
        <f t="shared" si="628"/>
        <v/>
      </c>
      <c r="B4305" s="123" t="str">
        <f t="shared" si="629"/>
        <v/>
      </c>
      <c r="C4305" s="125" t="str">
        <f t="shared" si="630"/>
        <v/>
      </c>
      <c r="D4305" s="42"/>
      <c r="E4305" s="23" t="str">
        <f>IF(D4305="","",VLOOKUP(D4305,MASTERLIST!$A:$E,3,FALSE))</f>
        <v/>
      </c>
      <c r="F4305" s="23" t="str">
        <f>IF(D4305="","",VLOOKUP(D4305,MASTERLIST!$A:$E,4,FALSE))</f>
        <v/>
      </c>
      <c r="G4305" s="23" t="str">
        <f>IF(D4305="","",VLOOKUP(D4305,MASTERLIST!$A:$E,5,FALSE))</f>
        <v/>
      </c>
      <c r="H4305" s="23" t="str">
        <f>IF(D4305="","",VLOOKUP(D4305,MASTERLIST!$A:$E,2,FALSE))</f>
        <v/>
      </c>
      <c r="I4305" s="42"/>
      <c r="J4305" s="42"/>
      <c r="K4305" s="42"/>
      <c r="L4305" s="41" t="str">
        <f t="shared" si="626"/>
        <v/>
      </c>
      <c r="M4305" s="41" t="str">
        <f t="shared" si="627"/>
        <v/>
      </c>
      <c r="N4305" s="22" t="str">
        <f t="shared" si="624"/>
        <v xml:space="preserve"> </v>
      </c>
      <c r="O4305" s="22" t="str">
        <f t="shared" si="625"/>
        <v/>
      </c>
      <c r="Q4305" s="22" t="str">
        <f t="shared" si="631"/>
        <v>D2</v>
      </c>
    </row>
    <row r="4306" spans="1:17" x14ac:dyDescent="0.25">
      <c r="A4306" s="125" t="str">
        <f t="shared" si="628"/>
        <v/>
      </c>
      <c r="B4306" s="123" t="str">
        <f t="shared" si="629"/>
        <v/>
      </c>
      <c r="C4306" s="125" t="str">
        <f t="shared" si="630"/>
        <v/>
      </c>
      <c r="D4306" s="42"/>
      <c r="E4306" s="23" t="str">
        <f>IF(D4306="","",VLOOKUP(D4306,MASTERLIST!$A:$E,3,FALSE))</f>
        <v/>
      </c>
      <c r="F4306" s="23" t="str">
        <f>IF(D4306="","",VLOOKUP(D4306,MASTERLIST!$A:$E,4,FALSE))</f>
        <v/>
      </c>
      <c r="G4306" s="23" t="str">
        <f>IF(D4306="","",VLOOKUP(D4306,MASTERLIST!$A:$E,5,FALSE))</f>
        <v/>
      </c>
      <c r="H4306" s="23" t="str">
        <f>IF(D4306="","",VLOOKUP(D4306,MASTERLIST!$A:$E,2,FALSE))</f>
        <v/>
      </c>
      <c r="I4306" s="42"/>
      <c r="J4306" s="42"/>
      <c r="K4306" s="42"/>
      <c r="L4306" s="41" t="str">
        <f t="shared" si="626"/>
        <v/>
      </c>
      <c r="M4306" s="41" t="str">
        <f t="shared" si="627"/>
        <v/>
      </c>
      <c r="N4306" s="22" t="str">
        <f t="shared" si="624"/>
        <v xml:space="preserve"> </v>
      </c>
      <c r="O4306" s="22" t="str">
        <f t="shared" si="625"/>
        <v/>
      </c>
      <c r="Q4306" s="22" t="str">
        <f t="shared" si="631"/>
        <v>D2</v>
      </c>
    </row>
    <row r="4307" spans="1:17" x14ac:dyDescent="0.25">
      <c r="A4307" s="125" t="str">
        <f t="shared" si="628"/>
        <v/>
      </c>
      <c r="B4307" s="123" t="str">
        <f t="shared" si="629"/>
        <v/>
      </c>
      <c r="C4307" s="125" t="str">
        <f t="shared" si="630"/>
        <v/>
      </c>
      <c r="D4307" s="42"/>
      <c r="E4307" s="23" t="str">
        <f>IF(D4307="","",VLOOKUP(D4307,MASTERLIST!$A:$E,3,FALSE))</f>
        <v/>
      </c>
      <c r="F4307" s="23" t="str">
        <f>IF(D4307="","",VLOOKUP(D4307,MASTERLIST!$A:$E,4,FALSE))</f>
        <v/>
      </c>
      <c r="G4307" s="23" t="str">
        <f>IF(D4307="","",VLOOKUP(D4307,MASTERLIST!$A:$E,5,FALSE))</f>
        <v/>
      </c>
      <c r="H4307" s="23" t="str">
        <f>IF(D4307="","",VLOOKUP(D4307,MASTERLIST!$A:$E,2,FALSE))</f>
        <v/>
      </c>
      <c r="I4307" s="42"/>
      <c r="J4307" s="42"/>
      <c r="K4307" s="42"/>
      <c r="L4307" s="41" t="str">
        <f t="shared" si="626"/>
        <v/>
      </c>
      <c r="M4307" s="41" t="str">
        <f t="shared" si="627"/>
        <v/>
      </c>
      <c r="N4307" s="22" t="str">
        <f t="shared" ref="N4307:N4370" si="632">CONCATENATE(E4307," ",F4307)</f>
        <v xml:space="preserve"> </v>
      </c>
      <c r="O4307" s="22" t="str">
        <f t="shared" ref="O4307:O4370" si="633">IFERROR(VLOOKUP(G4307,$R$2:$S$15,2,),"")</f>
        <v/>
      </c>
      <c r="Q4307" s="22" t="str">
        <f t="shared" si="631"/>
        <v>D2</v>
      </c>
    </row>
    <row r="4308" spans="1:17" x14ac:dyDescent="0.25">
      <c r="A4308" s="125" t="str">
        <f t="shared" si="628"/>
        <v/>
      </c>
      <c r="B4308" s="123" t="str">
        <f t="shared" si="629"/>
        <v/>
      </c>
      <c r="C4308" s="125" t="str">
        <f t="shared" si="630"/>
        <v/>
      </c>
      <c r="D4308" s="42"/>
      <c r="E4308" s="23" t="str">
        <f>IF(D4308="","",VLOOKUP(D4308,MASTERLIST!$A:$E,3,FALSE))</f>
        <v/>
      </c>
      <c r="F4308" s="23" t="str">
        <f>IF(D4308="","",VLOOKUP(D4308,MASTERLIST!$A:$E,4,FALSE))</f>
        <v/>
      </c>
      <c r="G4308" s="23" t="str">
        <f>IF(D4308="","",VLOOKUP(D4308,MASTERLIST!$A:$E,5,FALSE))</f>
        <v/>
      </c>
      <c r="H4308" s="23" t="str">
        <f>IF(D4308="","",VLOOKUP(D4308,MASTERLIST!$A:$E,2,FALSE))</f>
        <v/>
      </c>
      <c r="I4308" s="42"/>
      <c r="J4308" s="42"/>
      <c r="K4308" s="42"/>
      <c r="L4308" s="41" t="str">
        <f t="shared" si="626"/>
        <v/>
      </c>
      <c r="M4308" s="41" t="str">
        <f t="shared" si="627"/>
        <v/>
      </c>
      <c r="N4308" s="22" t="str">
        <f t="shared" si="632"/>
        <v xml:space="preserve"> </v>
      </c>
      <c r="O4308" s="22" t="str">
        <f t="shared" si="633"/>
        <v/>
      </c>
      <c r="Q4308" s="22" t="str">
        <f t="shared" si="631"/>
        <v>D2</v>
      </c>
    </row>
    <row r="4309" spans="1:17" x14ac:dyDescent="0.25">
      <c r="A4309" s="125" t="str">
        <f t="shared" si="628"/>
        <v/>
      </c>
      <c r="B4309" s="123" t="str">
        <f t="shared" si="629"/>
        <v/>
      </c>
      <c r="C4309" s="125" t="str">
        <f t="shared" si="630"/>
        <v/>
      </c>
      <c r="D4309" s="42"/>
      <c r="E4309" s="23" t="str">
        <f>IF(D4309="","",VLOOKUP(D4309,MASTERLIST!$A:$E,3,FALSE))</f>
        <v/>
      </c>
      <c r="F4309" s="23" t="str">
        <f>IF(D4309="","",VLOOKUP(D4309,MASTERLIST!$A:$E,4,FALSE))</f>
        <v/>
      </c>
      <c r="G4309" s="23" t="str">
        <f>IF(D4309="","",VLOOKUP(D4309,MASTERLIST!$A:$E,5,FALSE))</f>
        <v/>
      </c>
      <c r="H4309" s="23" t="str">
        <f>IF(D4309="","",VLOOKUP(D4309,MASTERLIST!$A:$E,2,FALSE))</f>
        <v/>
      </c>
      <c r="I4309" s="42"/>
      <c r="J4309" s="42"/>
      <c r="K4309" s="42"/>
      <c r="L4309" s="41" t="str">
        <f t="shared" si="626"/>
        <v/>
      </c>
      <c r="M4309" s="41" t="str">
        <f t="shared" si="627"/>
        <v/>
      </c>
      <c r="N4309" s="22" t="str">
        <f t="shared" si="632"/>
        <v xml:space="preserve"> </v>
      </c>
      <c r="O4309" s="22" t="str">
        <f t="shared" si="633"/>
        <v/>
      </c>
      <c r="Q4309" s="22" t="str">
        <f t="shared" si="631"/>
        <v>D2</v>
      </c>
    </row>
    <row r="4310" spans="1:17" x14ac:dyDescent="0.25">
      <c r="A4310" s="125" t="str">
        <f t="shared" si="628"/>
        <v/>
      </c>
      <c r="B4310" s="123" t="str">
        <f t="shared" si="629"/>
        <v/>
      </c>
      <c r="C4310" s="125" t="str">
        <f t="shared" si="630"/>
        <v/>
      </c>
      <c r="D4310" s="42"/>
      <c r="E4310" s="23" t="str">
        <f>IF(D4310="","",VLOOKUP(D4310,MASTERLIST!$A:$E,3,FALSE))</f>
        <v/>
      </c>
      <c r="F4310" s="23" t="str">
        <f>IF(D4310="","",VLOOKUP(D4310,MASTERLIST!$A:$E,4,FALSE))</f>
        <v/>
      </c>
      <c r="G4310" s="23" t="str">
        <f>IF(D4310="","",VLOOKUP(D4310,MASTERLIST!$A:$E,5,FALSE))</f>
        <v/>
      </c>
      <c r="H4310" s="23" t="str">
        <f>IF(D4310="","",VLOOKUP(D4310,MASTERLIST!$A:$E,2,FALSE))</f>
        <v/>
      </c>
      <c r="I4310" s="42"/>
      <c r="J4310" s="42"/>
      <c r="K4310" s="42"/>
      <c r="L4310" s="41" t="str">
        <f t="shared" si="626"/>
        <v/>
      </c>
      <c r="M4310" s="41" t="str">
        <f t="shared" si="627"/>
        <v/>
      </c>
      <c r="N4310" s="22" t="str">
        <f t="shared" si="632"/>
        <v xml:space="preserve"> </v>
      </c>
      <c r="O4310" s="22" t="str">
        <f t="shared" si="633"/>
        <v/>
      </c>
      <c r="Q4310" s="22" t="str">
        <f t="shared" si="631"/>
        <v>D2</v>
      </c>
    </row>
    <row r="4311" spans="1:17" x14ac:dyDescent="0.25">
      <c r="A4311" s="125" t="str">
        <f t="shared" si="628"/>
        <v/>
      </c>
      <c r="B4311" s="123" t="str">
        <f t="shared" si="629"/>
        <v/>
      </c>
      <c r="C4311" s="125" t="str">
        <f t="shared" si="630"/>
        <v/>
      </c>
      <c r="D4311" s="42"/>
      <c r="E4311" s="23" t="str">
        <f>IF(D4311="","",VLOOKUP(D4311,MASTERLIST!$A:$E,3,FALSE))</f>
        <v/>
      </c>
      <c r="F4311" s="23" t="str">
        <f>IF(D4311="","",VLOOKUP(D4311,MASTERLIST!$A:$E,4,FALSE))</f>
        <v/>
      </c>
      <c r="G4311" s="23" t="str">
        <f>IF(D4311="","",VLOOKUP(D4311,MASTERLIST!$A:$E,5,FALSE))</f>
        <v/>
      </c>
      <c r="H4311" s="23" t="str">
        <f>IF(D4311="","",VLOOKUP(D4311,MASTERLIST!$A:$E,2,FALSE))</f>
        <v/>
      </c>
      <c r="I4311" s="42"/>
      <c r="J4311" s="42"/>
      <c r="K4311" s="42"/>
      <c r="L4311" s="41" t="str">
        <f t="shared" si="626"/>
        <v/>
      </c>
      <c r="M4311" s="41" t="str">
        <f t="shared" si="627"/>
        <v/>
      </c>
      <c r="N4311" s="22" t="str">
        <f t="shared" si="632"/>
        <v xml:space="preserve"> </v>
      </c>
      <c r="O4311" s="22" t="str">
        <f t="shared" si="633"/>
        <v/>
      </c>
      <c r="Q4311" s="22" t="str">
        <f t="shared" si="631"/>
        <v>D2</v>
      </c>
    </row>
    <row r="4312" spans="1:17" x14ac:dyDescent="0.25">
      <c r="A4312" s="125" t="str">
        <f t="shared" si="628"/>
        <v/>
      </c>
      <c r="B4312" s="123" t="str">
        <f t="shared" si="629"/>
        <v/>
      </c>
      <c r="C4312" s="125" t="str">
        <f t="shared" si="630"/>
        <v/>
      </c>
      <c r="D4312" s="42"/>
      <c r="E4312" s="23" t="str">
        <f>IF(D4312="","",VLOOKUP(D4312,MASTERLIST!$A:$E,3,FALSE))</f>
        <v/>
      </c>
      <c r="F4312" s="23" t="str">
        <f>IF(D4312="","",VLOOKUP(D4312,MASTERLIST!$A:$E,4,FALSE))</f>
        <v/>
      </c>
      <c r="G4312" s="23" t="str">
        <f>IF(D4312="","",VLOOKUP(D4312,MASTERLIST!$A:$E,5,FALSE))</f>
        <v/>
      </c>
      <c r="H4312" s="23" t="str">
        <f>IF(D4312="","",VLOOKUP(D4312,MASTERLIST!$A:$E,2,FALSE))</f>
        <v/>
      </c>
      <c r="I4312" s="42"/>
      <c r="J4312" s="42"/>
      <c r="K4312" s="42"/>
      <c r="L4312" s="41" t="str">
        <f t="shared" si="626"/>
        <v/>
      </c>
      <c r="M4312" s="41" t="str">
        <f t="shared" si="627"/>
        <v/>
      </c>
      <c r="N4312" s="22" t="str">
        <f t="shared" si="632"/>
        <v xml:space="preserve"> </v>
      </c>
      <c r="O4312" s="22" t="str">
        <f t="shared" si="633"/>
        <v/>
      </c>
      <c r="Q4312" s="22" t="str">
        <f t="shared" si="631"/>
        <v>D2</v>
      </c>
    </row>
    <row r="4313" spans="1:17" x14ac:dyDescent="0.25">
      <c r="A4313" s="125" t="str">
        <f t="shared" si="628"/>
        <v/>
      </c>
      <c r="B4313" s="123" t="str">
        <f t="shared" si="629"/>
        <v/>
      </c>
      <c r="C4313" s="125" t="str">
        <f t="shared" si="630"/>
        <v/>
      </c>
      <c r="D4313" s="42"/>
      <c r="E4313" s="23" t="str">
        <f>IF(D4313="","",VLOOKUP(D4313,MASTERLIST!$A:$E,3,FALSE))</f>
        <v/>
      </c>
      <c r="F4313" s="23" t="str">
        <f>IF(D4313="","",VLOOKUP(D4313,MASTERLIST!$A:$E,4,FALSE))</f>
        <v/>
      </c>
      <c r="G4313" s="23" t="str">
        <f>IF(D4313="","",VLOOKUP(D4313,MASTERLIST!$A:$E,5,FALSE))</f>
        <v/>
      </c>
      <c r="H4313" s="23" t="str">
        <f>IF(D4313="","",VLOOKUP(D4313,MASTERLIST!$A:$E,2,FALSE))</f>
        <v/>
      </c>
      <c r="I4313" s="42"/>
      <c r="J4313" s="42"/>
      <c r="K4313" s="42"/>
      <c r="L4313" s="41" t="str">
        <f t="shared" si="626"/>
        <v/>
      </c>
      <c r="M4313" s="41" t="str">
        <f t="shared" si="627"/>
        <v/>
      </c>
      <c r="N4313" s="22" t="str">
        <f t="shared" si="632"/>
        <v xml:space="preserve"> </v>
      </c>
      <c r="O4313" s="22" t="str">
        <f t="shared" si="633"/>
        <v/>
      </c>
      <c r="Q4313" s="22" t="str">
        <f t="shared" si="631"/>
        <v>D2</v>
      </c>
    </row>
    <row r="4314" spans="1:17" x14ac:dyDescent="0.25">
      <c r="A4314" s="125" t="str">
        <f t="shared" si="628"/>
        <v/>
      </c>
      <c r="B4314" s="123" t="str">
        <f t="shared" si="629"/>
        <v/>
      </c>
      <c r="C4314" s="125" t="str">
        <f t="shared" si="630"/>
        <v/>
      </c>
      <c r="D4314" s="42"/>
      <c r="E4314" s="23" t="str">
        <f>IF(D4314="","",VLOOKUP(D4314,MASTERLIST!$A:$E,3,FALSE))</f>
        <v/>
      </c>
      <c r="F4314" s="23" t="str">
        <f>IF(D4314="","",VLOOKUP(D4314,MASTERLIST!$A:$E,4,FALSE))</f>
        <v/>
      </c>
      <c r="G4314" s="23" t="str">
        <f>IF(D4314="","",VLOOKUP(D4314,MASTERLIST!$A:$E,5,FALSE))</f>
        <v/>
      </c>
      <c r="H4314" s="23" t="str">
        <f>IF(D4314="","",VLOOKUP(D4314,MASTERLIST!$A:$E,2,FALSE))</f>
        <v/>
      </c>
      <c r="I4314" s="42"/>
      <c r="J4314" s="42"/>
      <c r="K4314" s="42"/>
      <c r="L4314" s="41" t="str">
        <f t="shared" si="626"/>
        <v/>
      </c>
      <c r="M4314" s="41" t="str">
        <f t="shared" si="627"/>
        <v/>
      </c>
      <c r="N4314" s="22" t="str">
        <f t="shared" si="632"/>
        <v xml:space="preserve"> </v>
      </c>
      <c r="O4314" s="22" t="str">
        <f t="shared" si="633"/>
        <v/>
      </c>
      <c r="Q4314" s="22" t="str">
        <f t="shared" si="631"/>
        <v>D2</v>
      </c>
    </row>
    <row r="4315" spans="1:17" x14ac:dyDescent="0.25">
      <c r="A4315" s="125" t="str">
        <f t="shared" si="628"/>
        <v/>
      </c>
      <c r="B4315" s="123" t="str">
        <f t="shared" si="629"/>
        <v/>
      </c>
      <c r="C4315" s="125" t="str">
        <f t="shared" si="630"/>
        <v/>
      </c>
      <c r="D4315" s="42"/>
      <c r="E4315" s="23" t="str">
        <f>IF(D4315="","",VLOOKUP(D4315,MASTERLIST!$A:$E,3,FALSE))</f>
        <v/>
      </c>
      <c r="F4315" s="23" t="str">
        <f>IF(D4315="","",VLOOKUP(D4315,MASTERLIST!$A:$E,4,FALSE))</f>
        <v/>
      </c>
      <c r="G4315" s="23" t="str">
        <f>IF(D4315="","",VLOOKUP(D4315,MASTERLIST!$A:$E,5,FALSE))</f>
        <v/>
      </c>
      <c r="H4315" s="23" t="str">
        <f>IF(D4315="","",VLOOKUP(D4315,MASTERLIST!$A:$E,2,FALSE))</f>
        <v/>
      </c>
      <c r="I4315" s="42"/>
      <c r="J4315" s="42"/>
      <c r="K4315" s="42"/>
      <c r="L4315" s="41" t="str">
        <f t="shared" si="626"/>
        <v/>
      </c>
      <c r="M4315" s="41" t="str">
        <f t="shared" si="627"/>
        <v/>
      </c>
      <c r="N4315" s="22" t="str">
        <f t="shared" si="632"/>
        <v xml:space="preserve"> </v>
      </c>
      <c r="O4315" s="22" t="str">
        <f t="shared" si="633"/>
        <v/>
      </c>
      <c r="Q4315" s="22" t="str">
        <f t="shared" si="631"/>
        <v>D2</v>
      </c>
    </row>
    <row r="4316" spans="1:17" x14ac:dyDescent="0.25">
      <c r="A4316" s="125" t="str">
        <f t="shared" si="628"/>
        <v/>
      </c>
      <c r="B4316" s="123" t="str">
        <f t="shared" si="629"/>
        <v/>
      </c>
      <c r="C4316" s="125" t="str">
        <f t="shared" si="630"/>
        <v/>
      </c>
      <c r="D4316" s="42"/>
      <c r="E4316" s="23" t="str">
        <f>IF(D4316="","",VLOOKUP(D4316,MASTERLIST!$A:$E,3,FALSE))</f>
        <v/>
      </c>
      <c r="F4316" s="23" t="str">
        <f>IF(D4316="","",VLOOKUP(D4316,MASTERLIST!$A:$E,4,FALSE))</f>
        <v/>
      </c>
      <c r="G4316" s="23" t="str">
        <f>IF(D4316="","",VLOOKUP(D4316,MASTERLIST!$A:$E,5,FALSE))</f>
        <v/>
      </c>
      <c r="H4316" s="23" t="str">
        <f>IF(D4316="","",VLOOKUP(D4316,MASTERLIST!$A:$E,2,FALSE))</f>
        <v/>
      </c>
      <c r="I4316" s="42"/>
      <c r="J4316" s="42"/>
      <c r="K4316" s="42"/>
      <c r="L4316" s="41" t="str">
        <f t="shared" si="626"/>
        <v/>
      </c>
      <c r="M4316" s="41" t="str">
        <f t="shared" si="627"/>
        <v/>
      </c>
      <c r="N4316" s="22" t="str">
        <f t="shared" si="632"/>
        <v xml:space="preserve"> </v>
      </c>
      <c r="O4316" s="22" t="str">
        <f t="shared" si="633"/>
        <v/>
      </c>
      <c r="Q4316" s="22" t="str">
        <f t="shared" si="631"/>
        <v>D2</v>
      </c>
    </row>
    <row r="4317" spans="1:17" x14ac:dyDescent="0.25">
      <c r="A4317" s="125" t="str">
        <f t="shared" si="628"/>
        <v/>
      </c>
      <c r="B4317" s="123" t="str">
        <f t="shared" si="629"/>
        <v/>
      </c>
      <c r="C4317" s="125" t="str">
        <f t="shared" si="630"/>
        <v/>
      </c>
      <c r="D4317" s="42"/>
      <c r="E4317" s="23" t="str">
        <f>IF(D4317="","",VLOOKUP(D4317,MASTERLIST!$A:$E,3,FALSE))</f>
        <v/>
      </c>
      <c r="F4317" s="23" t="str">
        <f>IF(D4317="","",VLOOKUP(D4317,MASTERLIST!$A:$E,4,FALSE))</f>
        <v/>
      </c>
      <c r="G4317" s="23" t="str">
        <f>IF(D4317="","",VLOOKUP(D4317,MASTERLIST!$A:$E,5,FALSE))</f>
        <v/>
      </c>
      <c r="H4317" s="23" t="str">
        <f>IF(D4317="","",VLOOKUP(D4317,MASTERLIST!$A:$E,2,FALSE))</f>
        <v/>
      </c>
      <c r="I4317" s="42"/>
      <c r="J4317" s="42"/>
      <c r="K4317" s="42"/>
      <c r="L4317" s="41" t="str">
        <f t="shared" ref="L4317:L4380" si="634">IF(K4317="","",IF(I4317="",ROUND(HLOOKUP(J4317,kgList,K4317,FALSE),1),ROUND(HLOOKUP(I4317,kgList,K4317,FALSE),1)))</f>
        <v/>
      </c>
      <c r="M4317" s="41" t="str">
        <f t="shared" ref="M4317:M4380" si="635">IF(L4317="","",IF(COUNTA(I4317:J4317)&gt;1,"Edible or Inedible",IF(COUNTA(I4317)=1,L4317*1,IF(COUNTA(J4317)=1,L4317*1,"ERROR"))))</f>
        <v/>
      </c>
      <c r="N4317" s="22" t="str">
        <f t="shared" si="632"/>
        <v xml:space="preserve"> </v>
      </c>
      <c r="O4317" s="22" t="str">
        <f t="shared" si="633"/>
        <v/>
      </c>
      <c r="Q4317" s="22" t="str">
        <f t="shared" si="631"/>
        <v>D2</v>
      </c>
    </row>
    <row r="4318" spans="1:17" x14ac:dyDescent="0.25">
      <c r="A4318" s="125" t="str">
        <f t="shared" si="628"/>
        <v/>
      </c>
      <c r="B4318" s="123" t="str">
        <f t="shared" si="629"/>
        <v/>
      </c>
      <c r="C4318" s="125" t="str">
        <f t="shared" si="630"/>
        <v/>
      </c>
      <c r="D4318" s="42"/>
      <c r="E4318" s="23" t="str">
        <f>IF(D4318="","",VLOOKUP(D4318,MASTERLIST!$A:$E,3,FALSE))</f>
        <v/>
      </c>
      <c r="F4318" s="23" t="str">
        <f>IF(D4318="","",VLOOKUP(D4318,MASTERLIST!$A:$E,4,FALSE))</f>
        <v/>
      </c>
      <c r="G4318" s="23" t="str">
        <f>IF(D4318="","",VLOOKUP(D4318,MASTERLIST!$A:$E,5,FALSE))</f>
        <v/>
      </c>
      <c r="H4318" s="23" t="str">
        <f>IF(D4318="","",VLOOKUP(D4318,MASTERLIST!$A:$E,2,FALSE))</f>
        <v/>
      </c>
      <c r="I4318" s="42"/>
      <c r="J4318" s="42"/>
      <c r="K4318" s="42"/>
      <c r="L4318" s="41" t="str">
        <f t="shared" si="634"/>
        <v/>
      </c>
      <c r="M4318" s="41" t="str">
        <f t="shared" si="635"/>
        <v/>
      </c>
      <c r="N4318" s="22" t="str">
        <f t="shared" si="632"/>
        <v xml:space="preserve"> </v>
      </c>
      <c r="O4318" s="22" t="str">
        <f t="shared" si="633"/>
        <v/>
      </c>
      <c r="Q4318" s="22" t="str">
        <f t="shared" si="631"/>
        <v>D2</v>
      </c>
    </row>
    <row r="4319" spans="1:17" x14ac:dyDescent="0.25">
      <c r="A4319" s="125" t="str">
        <f t="shared" si="628"/>
        <v/>
      </c>
      <c r="B4319" s="123" t="str">
        <f t="shared" si="629"/>
        <v/>
      </c>
      <c r="C4319" s="125" t="str">
        <f t="shared" si="630"/>
        <v/>
      </c>
      <c r="D4319" s="42"/>
      <c r="E4319" s="23" t="str">
        <f>IF(D4319="","",VLOOKUP(D4319,MASTERLIST!$A:$E,3,FALSE))</f>
        <v/>
      </c>
      <c r="F4319" s="23" t="str">
        <f>IF(D4319="","",VLOOKUP(D4319,MASTERLIST!$A:$E,4,FALSE))</f>
        <v/>
      </c>
      <c r="G4319" s="23" t="str">
        <f>IF(D4319="","",VLOOKUP(D4319,MASTERLIST!$A:$E,5,FALSE))</f>
        <v/>
      </c>
      <c r="H4319" s="23" t="str">
        <f>IF(D4319="","",VLOOKUP(D4319,MASTERLIST!$A:$E,2,FALSE))</f>
        <v/>
      </c>
      <c r="I4319" s="42"/>
      <c r="J4319" s="42"/>
      <c r="K4319" s="42"/>
      <c r="L4319" s="41" t="str">
        <f t="shared" si="634"/>
        <v/>
      </c>
      <c r="M4319" s="41" t="str">
        <f t="shared" si="635"/>
        <v/>
      </c>
      <c r="N4319" s="22" t="str">
        <f t="shared" si="632"/>
        <v xml:space="preserve"> </v>
      </c>
      <c r="O4319" s="22" t="str">
        <f t="shared" si="633"/>
        <v/>
      </c>
      <c r="Q4319" s="22" t="str">
        <f t="shared" si="631"/>
        <v>D2</v>
      </c>
    </row>
    <row r="4320" spans="1:17" x14ac:dyDescent="0.25">
      <c r="A4320" s="125" t="str">
        <f t="shared" si="628"/>
        <v/>
      </c>
      <c r="B4320" s="123" t="str">
        <f t="shared" si="629"/>
        <v/>
      </c>
      <c r="C4320" s="125" t="str">
        <f t="shared" si="630"/>
        <v/>
      </c>
      <c r="D4320" s="42"/>
      <c r="E4320" s="23" t="str">
        <f>IF(D4320="","",VLOOKUP(D4320,MASTERLIST!$A:$E,3,FALSE))</f>
        <v/>
      </c>
      <c r="F4320" s="23" t="str">
        <f>IF(D4320="","",VLOOKUP(D4320,MASTERLIST!$A:$E,4,FALSE))</f>
        <v/>
      </c>
      <c r="G4320" s="23" t="str">
        <f>IF(D4320="","",VLOOKUP(D4320,MASTERLIST!$A:$E,5,FALSE))</f>
        <v/>
      </c>
      <c r="H4320" s="23" t="str">
        <f>IF(D4320="","",VLOOKUP(D4320,MASTERLIST!$A:$E,2,FALSE))</f>
        <v/>
      </c>
      <c r="I4320" s="42"/>
      <c r="J4320" s="42"/>
      <c r="K4320" s="42"/>
      <c r="L4320" s="41" t="str">
        <f t="shared" si="634"/>
        <v/>
      </c>
      <c r="M4320" s="41" t="str">
        <f t="shared" si="635"/>
        <v/>
      </c>
      <c r="N4320" s="22" t="str">
        <f t="shared" si="632"/>
        <v xml:space="preserve"> </v>
      </c>
      <c r="O4320" s="22" t="str">
        <f t="shared" si="633"/>
        <v/>
      </c>
      <c r="Q4320" s="22" t="str">
        <f t="shared" si="631"/>
        <v>D2</v>
      </c>
    </row>
    <row r="4321" spans="1:17" x14ac:dyDescent="0.25">
      <c r="A4321" s="125" t="str">
        <f t="shared" si="628"/>
        <v/>
      </c>
      <c r="B4321" s="123" t="str">
        <f t="shared" si="629"/>
        <v/>
      </c>
      <c r="C4321" s="125" t="str">
        <f t="shared" si="630"/>
        <v/>
      </c>
      <c r="D4321" s="42"/>
      <c r="E4321" s="23" t="str">
        <f>IF(D4321="","",VLOOKUP(D4321,MASTERLIST!$A:$E,3,FALSE))</f>
        <v/>
      </c>
      <c r="F4321" s="23" t="str">
        <f>IF(D4321="","",VLOOKUP(D4321,MASTERLIST!$A:$E,4,FALSE))</f>
        <v/>
      </c>
      <c r="G4321" s="23" t="str">
        <f>IF(D4321="","",VLOOKUP(D4321,MASTERLIST!$A:$E,5,FALSE))</f>
        <v/>
      </c>
      <c r="H4321" s="23" t="str">
        <f>IF(D4321="","",VLOOKUP(D4321,MASTERLIST!$A:$E,2,FALSE))</f>
        <v/>
      </c>
      <c r="I4321" s="42"/>
      <c r="J4321" s="42"/>
      <c r="K4321" s="42"/>
      <c r="L4321" s="41" t="str">
        <f t="shared" si="634"/>
        <v/>
      </c>
      <c r="M4321" s="41" t="str">
        <f t="shared" si="635"/>
        <v/>
      </c>
      <c r="N4321" s="22" t="str">
        <f t="shared" si="632"/>
        <v xml:space="preserve"> </v>
      </c>
      <c r="O4321" s="22" t="str">
        <f t="shared" si="633"/>
        <v/>
      </c>
      <c r="Q4321" s="22" t="str">
        <f t="shared" si="631"/>
        <v>D2</v>
      </c>
    </row>
    <row r="4322" spans="1:17" x14ac:dyDescent="0.25">
      <c r="A4322" s="125" t="str">
        <f t="shared" si="628"/>
        <v/>
      </c>
      <c r="B4322" s="123" t="str">
        <f t="shared" si="629"/>
        <v/>
      </c>
      <c r="C4322" s="125" t="str">
        <f t="shared" si="630"/>
        <v/>
      </c>
      <c r="D4322" s="42"/>
      <c r="E4322" s="23" t="str">
        <f>IF(D4322="","",VLOOKUP(D4322,MASTERLIST!$A:$E,3,FALSE))</f>
        <v/>
      </c>
      <c r="F4322" s="23" t="str">
        <f>IF(D4322="","",VLOOKUP(D4322,MASTERLIST!$A:$E,4,FALSE))</f>
        <v/>
      </c>
      <c r="G4322" s="23" t="str">
        <f>IF(D4322="","",VLOOKUP(D4322,MASTERLIST!$A:$E,5,FALSE))</f>
        <v/>
      </c>
      <c r="H4322" s="23" t="str">
        <f>IF(D4322="","",VLOOKUP(D4322,MASTERLIST!$A:$E,2,FALSE))</f>
        <v/>
      </c>
      <c r="I4322" s="42"/>
      <c r="J4322" s="42"/>
      <c r="K4322" s="42"/>
      <c r="L4322" s="41" t="str">
        <f t="shared" si="634"/>
        <v/>
      </c>
      <c r="M4322" s="41" t="str">
        <f t="shared" si="635"/>
        <v/>
      </c>
      <c r="N4322" s="22" t="str">
        <f t="shared" si="632"/>
        <v xml:space="preserve"> </v>
      </c>
      <c r="O4322" s="22" t="str">
        <f t="shared" si="633"/>
        <v/>
      </c>
      <c r="Q4322" s="22" t="str">
        <f t="shared" si="631"/>
        <v>D2</v>
      </c>
    </row>
    <row r="4323" spans="1:17" x14ac:dyDescent="0.25">
      <c r="A4323" s="125" t="str">
        <f t="shared" si="628"/>
        <v/>
      </c>
      <c r="B4323" s="123" t="str">
        <f t="shared" si="629"/>
        <v/>
      </c>
      <c r="C4323" s="125" t="str">
        <f t="shared" si="630"/>
        <v/>
      </c>
      <c r="D4323" s="42"/>
      <c r="E4323" s="23" t="str">
        <f>IF(D4323="","",VLOOKUP(D4323,MASTERLIST!$A:$E,3,FALSE))</f>
        <v/>
      </c>
      <c r="F4323" s="23" t="str">
        <f>IF(D4323="","",VLOOKUP(D4323,MASTERLIST!$A:$E,4,FALSE))</f>
        <v/>
      </c>
      <c r="G4323" s="23" t="str">
        <f>IF(D4323="","",VLOOKUP(D4323,MASTERLIST!$A:$E,5,FALSE))</f>
        <v/>
      </c>
      <c r="H4323" s="23" t="str">
        <f>IF(D4323="","",VLOOKUP(D4323,MASTERLIST!$A:$E,2,FALSE))</f>
        <v/>
      </c>
      <c r="I4323" s="42"/>
      <c r="J4323" s="42"/>
      <c r="K4323" s="42"/>
      <c r="L4323" s="41" t="str">
        <f t="shared" si="634"/>
        <v/>
      </c>
      <c r="M4323" s="41" t="str">
        <f t="shared" si="635"/>
        <v/>
      </c>
      <c r="N4323" s="22" t="str">
        <f t="shared" si="632"/>
        <v xml:space="preserve"> </v>
      </c>
      <c r="O4323" s="22" t="str">
        <f t="shared" si="633"/>
        <v/>
      </c>
      <c r="Q4323" s="22" t="str">
        <f t="shared" si="631"/>
        <v>D2</v>
      </c>
    </row>
    <row r="4324" spans="1:17" x14ac:dyDescent="0.25">
      <c r="A4324" s="125" t="str">
        <f t="shared" ref="A4324:A4387" si="636">IF(D4324="","",A4323)</f>
        <v/>
      </c>
      <c r="B4324" s="123" t="str">
        <f t="shared" ref="B4324:B4387" si="637">IF(D4324="","",B4323)</f>
        <v/>
      </c>
      <c r="C4324" s="125" t="str">
        <f t="shared" ref="C4324:C4387" si="638">IF(D4324="","",C4323)</f>
        <v/>
      </c>
      <c r="D4324" s="42"/>
      <c r="E4324" s="23" t="str">
        <f>IF(D4324="","",VLOOKUP(D4324,MASTERLIST!$A:$E,3,FALSE))</f>
        <v/>
      </c>
      <c r="F4324" s="23" t="str">
        <f>IF(D4324="","",VLOOKUP(D4324,MASTERLIST!$A:$E,4,FALSE))</f>
        <v/>
      </c>
      <c r="G4324" s="23" t="str">
        <f>IF(D4324="","",VLOOKUP(D4324,MASTERLIST!$A:$E,5,FALSE))</f>
        <v/>
      </c>
      <c r="H4324" s="23" t="str">
        <f>IF(D4324="","",VLOOKUP(D4324,MASTERLIST!$A:$E,2,FALSE))</f>
        <v/>
      </c>
      <c r="I4324" s="42"/>
      <c r="J4324" s="42"/>
      <c r="K4324" s="42"/>
      <c r="L4324" s="41" t="str">
        <f t="shared" si="634"/>
        <v/>
      </c>
      <c r="M4324" s="41" t="str">
        <f t="shared" si="635"/>
        <v/>
      </c>
      <c r="N4324" s="22" t="str">
        <f t="shared" si="632"/>
        <v xml:space="preserve"> </v>
      </c>
      <c r="O4324" s="22" t="str">
        <f t="shared" si="633"/>
        <v/>
      </c>
      <c r="Q4324" s="22" t="str">
        <f t="shared" si="631"/>
        <v>D2</v>
      </c>
    </row>
    <row r="4325" spans="1:17" x14ac:dyDescent="0.25">
      <c r="A4325" s="125" t="str">
        <f t="shared" si="636"/>
        <v/>
      </c>
      <c r="B4325" s="123" t="str">
        <f t="shared" si="637"/>
        <v/>
      </c>
      <c r="C4325" s="125" t="str">
        <f t="shared" si="638"/>
        <v/>
      </c>
      <c r="D4325" s="42"/>
      <c r="E4325" s="23" t="str">
        <f>IF(D4325="","",VLOOKUP(D4325,MASTERLIST!$A:$E,3,FALSE))</f>
        <v/>
      </c>
      <c r="F4325" s="23" t="str">
        <f>IF(D4325="","",VLOOKUP(D4325,MASTERLIST!$A:$E,4,FALSE))</f>
        <v/>
      </c>
      <c r="G4325" s="23" t="str">
        <f>IF(D4325="","",VLOOKUP(D4325,MASTERLIST!$A:$E,5,FALSE))</f>
        <v/>
      </c>
      <c r="H4325" s="23" t="str">
        <f>IF(D4325="","",VLOOKUP(D4325,MASTERLIST!$A:$E,2,FALSE))</f>
        <v/>
      </c>
      <c r="I4325" s="42"/>
      <c r="J4325" s="42"/>
      <c r="K4325" s="42"/>
      <c r="L4325" s="41" t="str">
        <f t="shared" si="634"/>
        <v/>
      </c>
      <c r="M4325" s="41" t="str">
        <f t="shared" si="635"/>
        <v/>
      </c>
      <c r="N4325" s="22" t="str">
        <f t="shared" si="632"/>
        <v xml:space="preserve"> </v>
      </c>
      <c r="O4325" s="22" t="str">
        <f t="shared" si="633"/>
        <v/>
      </c>
      <c r="Q4325" s="22" t="str">
        <f t="shared" si="631"/>
        <v>D2</v>
      </c>
    </row>
    <row r="4326" spans="1:17" x14ac:dyDescent="0.25">
      <c r="A4326" s="125" t="str">
        <f t="shared" si="636"/>
        <v/>
      </c>
      <c r="B4326" s="123" t="str">
        <f t="shared" si="637"/>
        <v/>
      </c>
      <c r="C4326" s="125" t="str">
        <f t="shared" si="638"/>
        <v/>
      </c>
      <c r="D4326" s="42"/>
      <c r="E4326" s="23" t="str">
        <f>IF(D4326="","",VLOOKUP(D4326,MASTERLIST!$A:$E,3,FALSE))</f>
        <v/>
      </c>
      <c r="F4326" s="23" t="str">
        <f>IF(D4326="","",VLOOKUP(D4326,MASTERLIST!$A:$E,4,FALSE))</f>
        <v/>
      </c>
      <c r="G4326" s="23" t="str">
        <f>IF(D4326="","",VLOOKUP(D4326,MASTERLIST!$A:$E,5,FALSE))</f>
        <v/>
      </c>
      <c r="H4326" s="23" t="str">
        <f>IF(D4326="","",VLOOKUP(D4326,MASTERLIST!$A:$E,2,FALSE))</f>
        <v/>
      </c>
      <c r="I4326" s="42"/>
      <c r="J4326" s="42"/>
      <c r="K4326" s="42"/>
      <c r="L4326" s="41" t="str">
        <f t="shared" si="634"/>
        <v/>
      </c>
      <c r="M4326" s="41" t="str">
        <f t="shared" si="635"/>
        <v/>
      </c>
      <c r="N4326" s="22" t="str">
        <f t="shared" si="632"/>
        <v xml:space="preserve"> </v>
      </c>
      <c r="O4326" s="22" t="str">
        <f t="shared" si="633"/>
        <v/>
      </c>
      <c r="Q4326" s="22" t="str">
        <f t="shared" si="631"/>
        <v>D2</v>
      </c>
    </row>
    <row r="4327" spans="1:17" x14ac:dyDescent="0.25">
      <c r="A4327" s="125" t="str">
        <f t="shared" si="636"/>
        <v/>
      </c>
      <c r="B4327" s="123" t="str">
        <f t="shared" si="637"/>
        <v/>
      </c>
      <c r="C4327" s="125" t="str">
        <f t="shared" si="638"/>
        <v/>
      </c>
      <c r="D4327" s="42"/>
      <c r="E4327" s="23" t="str">
        <f>IF(D4327="","",VLOOKUP(D4327,MASTERLIST!$A:$E,3,FALSE))</f>
        <v/>
      </c>
      <c r="F4327" s="23" t="str">
        <f>IF(D4327="","",VLOOKUP(D4327,MASTERLIST!$A:$E,4,FALSE))</f>
        <v/>
      </c>
      <c r="G4327" s="23" t="str">
        <f>IF(D4327="","",VLOOKUP(D4327,MASTERLIST!$A:$E,5,FALSE))</f>
        <v/>
      </c>
      <c r="H4327" s="23" t="str">
        <f>IF(D4327="","",VLOOKUP(D4327,MASTERLIST!$A:$E,2,FALSE))</f>
        <v/>
      </c>
      <c r="I4327" s="42"/>
      <c r="J4327" s="42"/>
      <c r="K4327" s="42"/>
      <c r="L4327" s="41" t="str">
        <f t="shared" si="634"/>
        <v/>
      </c>
      <c r="M4327" s="41" t="str">
        <f t="shared" si="635"/>
        <v/>
      </c>
      <c r="N4327" s="22" t="str">
        <f t="shared" si="632"/>
        <v xml:space="preserve"> </v>
      </c>
      <c r="O4327" s="22" t="str">
        <f t="shared" si="633"/>
        <v/>
      </c>
      <c r="Q4327" s="22" t="str">
        <f t="shared" si="631"/>
        <v>D2</v>
      </c>
    </row>
    <row r="4328" spans="1:17" x14ac:dyDescent="0.25">
      <c r="A4328" s="125" t="str">
        <f t="shared" si="636"/>
        <v/>
      </c>
      <c r="B4328" s="123" t="str">
        <f t="shared" si="637"/>
        <v/>
      </c>
      <c r="C4328" s="125" t="str">
        <f t="shared" si="638"/>
        <v/>
      </c>
      <c r="D4328" s="42"/>
      <c r="E4328" s="23" t="str">
        <f>IF(D4328="","",VLOOKUP(D4328,MASTERLIST!$A:$E,3,FALSE))</f>
        <v/>
      </c>
      <c r="F4328" s="23" t="str">
        <f>IF(D4328="","",VLOOKUP(D4328,MASTERLIST!$A:$E,4,FALSE))</f>
        <v/>
      </c>
      <c r="G4328" s="23" t="str">
        <f>IF(D4328="","",VLOOKUP(D4328,MASTERLIST!$A:$E,5,FALSE))</f>
        <v/>
      </c>
      <c r="H4328" s="23" t="str">
        <f>IF(D4328="","",VLOOKUP(D4328,MASTERLIST!$A:$E,2,FALSE))</f>
        <v/>
      </c>
      <c r="I4328" s="42"/>
      <c r="J4328" s="42"/>
      <c r="K4328" s="42"/>
      <c r="L4328" s="41" t="str">
        <f t="shared" si="634"/>
        <v/>
      </c>
      <c r="M4328" s="41" t="str">
        <f t="shared" si="635"/>
        <v/>
      </c>
      <c r="N4328" s="22" t="str">
        <f t="shared" si="632"/>
        <v xml:space="preserve"> </v>
      </c>
      <c r="O4328" s="22" t="str">
        <f t="shared" si="633"/>
        <v/>
      </c>
      <c r="Q4328" s="22" t="str">
        <f t="shared" si="631"/>
        <v>D2</v>
      </c>
    </row>
    <row r="4329" spans="1:17" x14ac:dyDescent="0.25">
      <c r="A4329" s="125" t="str">
        <f t="shared" si="636"/>
        <v/>
      </c>
      <c r="B4329" s="123" t="str">
        <f t="shared" si="637"/>
        <v/>
      </c>
      <c r="C4329" s="125" t="str">
        <f t="shared" si="638"/>
        <v/>
      </c>
      <c r="D4329" s="42"/>
      <c r="E4329" s="23" t="str">
        <f>IF(D4329="","",VLOOKUP(D4329,MASTERLIST!$A:$E,3,FALSE))</f>
        <v/>
      </c>
      <c r="F4329" s="23" t="str">
        <f>IF(D4329="","",VLOOKUP(D4329,MASTERLIST!$A:$E,4,FALSE))</f>
        <v/>
      </c>
      <c r="G4329" s="23" t="str">
        <f>IF(D4329="","",VLOOKUP(D4329,MASTERLIST!$A:$E,5,FALSE))</f>
        <v/>
      </c>
      <c r="H4329" s="23" t="str">
        <f>IF(D4329="","",VLOOKUP(D4329,MASTERLIST!$A:$E,2,FALSE))</f>
        <v/>
      </c>
      <c r="I4329" s="42"/>
      <c r="J4329" s="42"/>
      <c r="K4329" s="42"/>
      <c r="L4329" s="41" t="str">
        <f t="shared" si="634"/>
        <v/>
      </c>
      <c r="M4329" s="41" t="str">
        <f t="shared" si="635"/>
        <v/>
      </c>
      <c r="N4329" s="22" t="str">
        <f t="shared" si="632"/>
        <v xml:space="preserve"> </v>
      </c>
      <c r="O4329" s="22" t="str">
        <f t="shared" si="633"/>
        <v/>
      </c>
      <c r="Q4329" s="22" t="str">
        <f t="shared" si="631"/>
        <v>D2</v>
      </c>
    </row>
    <row r="4330" spans="1:17" x14ac:dyDescent="0.25">
      <c r="A4330" s="125" t="str">
        <f t="shared" si="636"/>
        <v/>
      </c>
      <c r="B4330" s="123" t="str">
        <f t="shared" si="637"/>
        <v/>
      </c>
      <c r="C4330" s="125" t="str">
        <f t="shared" si="638"/>
        <v/>
      </c>
      <c r="D4330" s="42"/>
      <c r="E4330" s="23" t="str">
        <f>IF(D4330="","",VLOOKUP(D4330,MASTERLIST!$A:$E,3,FALSE))</f>
        <v/>
      </c>
      <c r="F4330" s="23" t="str">
        <f>IF(D4330="","",VLOOKUP(D4330,MASTERLIST!$A:$E,4,FALSE))</f>
        <v/>
      </c>
      <c r="G4330" s="23" t="str">
        <f>IF(D4330="","",VLOOKUP(D4330,MASTERLIST!$A:$E,5,FALSE))</f>
        <v/>
      </c>
      <c r="H4330" s="23" t="str">
        <f>IF(D4330="","",VLOOKUP(D4330,MASTERLIST!$A:$E,2,FALSE))</f>
        <v/>
      </c>
      <c r="I4330" s="42"/>
      <c r="J4330" s="42"/>
      <c r="K4330" s="42"/>
      <c r="L4330" s="41" t="str">
        <f t="shared" si="634"/>
        <v/>
      </c>
      <c r="M4330" s="41" t="str">
        <f t="shared" si="635"/>
        <v/>
      </c>
      <c r="N4330" s="22" t="str">
        <f t="shared" si="632"/>
        <v xml:space="preserve"> </v>
      </c>
      <c r="O4330" s="22" t="str">
        <f t="shared" si="633"/>
        <v/>
      </c>
      <c r="Q4330" s="22" t="str">
        <f t="shared" si="631"/>
        <v>D2</v>
      </c>
    </row>
    <row r="4331" spans="1:17" x14ac:dyDescent="0.25">
      <c r="A4331" s="125" t="str">
        <f t="shared" si="636"/>
        <v/>
      </c>
      <c r="B4331" s="123" t="str">
        <f t="shared" si="637"/>
        <v/>
      </c>
      <c r="C4331" s="125" t="str">
        <f t="shared" si="638"/>
        <v/>
      </c>
      <c r="D4331" s="42"/>
      <c r="E4331" s="23" t="str">
        <f>IF(D4331="","",VLOOKUP(D4331,MASTERLIST!$A:$E,3,FALSE))</f>
        <v/>
      </c>
      <c r="F4331" s="23" t="str">
        <f>IF(D4331="","",VLOOKUP(D4331,MASTERLIST!$A:$E,4,FALSE))</f>
        <v/>
      </c>
      <c r="G4331" s="23" t="str">
        <f>IF(D4331="","",VLOOKUP(D4331,MASTERLIST!$A:$E,5,FALSE))</f>
        <v/>
      </c>
      <c r="H4331" s="23" t="str">
        <f>IF(D4331="","",VLOOKUP(D4331,MASTERLIST!$A:$E,2,FALSE))</f>
        <v/>
      </c>
      <c r="I4331" s="42"/>
      <c r="J4331" s="42"/>
      <c r="K4331" s="42"/>
      <c r="L4331" s="41" t="str">
        <f t="shared" si="634"/>
        <v/>
      </c>
      <c r="M4331" s="41" t="str">
        <f t="shared" si="635"/>
        <v/>
      </c>
      <c r="N4331" s="22" t="str">
        <f t="shared" si="632"/>
        <v xml:space="preserve"> </v>
      </c>
      <c r="O4331" s="22" t="str">
        <f t="shared" si="633"/>
        <v/>
      </c>
      <c r="Q4331" s="22" t="str">
        <f t="shared" si="631"/>
        <v>D2</v>
      </c>
    </row>
    <row r="4332" spans="1:17" x14ac:dyDescent="0.25">
      <c r="A4332" s="125" t="str">
        <f t="shared" si="636"/>
        <v/>
      </c>
      <c r="B4332" s="123" t="str">
        <f t="shared" si="637"/>
        <v/>
      </c>
      <c r="C4332" s="125" t="str">
        <f t="shared" si="638"/>
        <v/>
      </c>
      <c r="D4332" s="42"/>
      <c r="E4332" s="23" t="str">
        <f>IF(D4332="","",VLOOKUP(D4332,MASTERLIST!$A:$E,3,FALSE))</f>
        <v/>
      </c>
      <c r="F4332" s="23" t="str">
        <f>IF(D4332="","",VLOOKUP(D4332,MASTERLIST!$A:$E,4,FALSE))</f>
        <v/>
      </c>
      <c r="G4332" s="23" t="str">
        <f>IF(D4332="","",VLOOKUP(D4332,MASTERLIST!$A:$E,5,FALSE))</f>
        <v/>
      </c>
      <c r="H4332" s="23" t="str">
        <f>IF(D4332="","",VLOOKUP(D4332,MASTERLIST!$A:$E,2,FALSE))</f>
        <v/>
      </c>
      <c r="I4332" s="42"/>
      <c r="J4332" s="42"/>
      <c r="K4332" s="42"/>
      <c r="L4332" s="41" t="str">
        <f t="shared" si="634"/>
        <v/>
      </c>
      <c r="M4332" s="41" t="str">
        <f t="shared" si="635"/>
        <v/>
      </c>
      <c r="N4332" s="22" t="str">
        <f t="shared" si="632"/>
        <v xml:space="preserve"> </v>
      </c>
      <c r="O4332" s="22" t="str">
        <f t="shared" si="633"/>
        <v/>
      </c>
      <c r="Q4332" s="22" t="str">
        <f t="shared" si="631"/>
        <v>D2</v>
      </c>
    </row>
    <row r="4333" spans="1:17" x14ac:dyDescent="0.25">
      <c r="A4333" s="125" t="str">
        <f t="shared" si="636"/>
        <v/>
      </c>
      <c r="B4333" s="123" t="str">
        <f t="shared" si="637"/>
        <v/>
      </c>
      <c r="C4333" s="125" t="str">
        <f t="shared" si="638"/>
        <v/>
      </c>
      <c r="D4333" s="42"/>
      <c r="E4333" s="23" t="str">
        <f>IF(D4333="","",VLOOKUP(D4333,MASTERLIST!$A:$E,3,FALSE))</f>
        <v/>
      </c>
      <c r="F4333" s="23" t="str">
        <f>IF(D4333="","",VLOOKUP(D4333,MASTERLIST!$A:$E,4,FALSE))</f>
        <v/>
      </c>
      <c r="G4333" s="23" t="str">
        <f>IF(D4333="","",VLOOKUP(D4333,MASTERLIST!$A:$E,5,FALSE))</f>
        <v/>
      </c>
      <c r="H4333" s="23" t="str">
        <f>IF(D4333="","",VLOOKUP(D4333,MASTERLIST!$A:$E,2,FALSE))</f>
        <v/>
      </c>
      <c r="I4333" s="42"/>
      <c r="J4333" s="42"/>
      <c r="K4333" s="42"/>
      <c r="L4333" s="41" t="str">
        <f t="shared" si="634"/>
        <v/>
      </c>
      <c r="M4333" s="41" t="str">
        <f t="shared" si="635"/>
        <v/>
      </c>
      <c r="N4333" s="22" t="str">
        <f t="shared" si="632"/>
        <v xml:space="preserve"> </v>
      </c>
      <c r="O4333" s="22" t="str">
        <f t="shared" si="633"/>
        <v/>
      </c>
      <c r="Q4333" s="22" t="str">
        <f t="shared" si="631"/>
        <v>D2</v>
      </c>
    </row>
    <row r="4334" spans="1:17" x14ac:dyDescent="0.25">
      <c r="A4334" s="125" t="str">
        <f t="shared" si="636"/>
        <v/>
      </c>
      <c r="B4334" s="123" t="str">
        <f t="shared" si="637"/>
        <v/>
      </c>
      <c r="C4334" s="125" t="str">
        <f t="shared" si="638"/>
        <v/>
      </c>
      <c r="D4334" s="42"/>
      <c r="E4334" s="23" t="str">
        <f>IF(D4334="","",VLOOKUP(D4334,MASTERLIST!$A:$E,3,FALSE))</f>
        <v/>
      </c>
      <c r="F4334" s="23" t="str">
        <f>IF(D4334="","",VLOOKUP(D4334,MASTERLIST!$A:$E,4,FALSE))</f>
        <v/>
      </c>
      <c r="G4334" s="23" t="str">
        <f>IF(D4334="","",VLOOKUP(D4334,MASTERLIST!$A:$E,5,FALSE))</f>
        <v/>
      </c>
      <c r="H4334" s="23" t="str">
        <f>IF(D4334="","",VLOOKUP(D4334,MASTERLIST!$A:$E,2,FALSE))</f>
        <v/>
      </c>
      <c r="I4334" s="42"/>
      <c r="J4334" s="42"/>
      <c r="K4334" s="42"/>
      <c r="L4334" s="41" t="str">
        <f t="shared" si="634"/>
        <v/>
      </c>
      <c r="M4334" s="41" t="str">
        <f t="shared" si="635"/>
        <v/>
      </c>
      <c r="N4334" s="22" t="str">
        <f t="shared" si="632"/>
        <v xml:space="preserve"> </v>
      </c>
      <c r="O4334" s="22" t="str">
        <f t="shared" si="633"/>
        <v/>
      </c>
      <c r="Q4334" s="22" t="str">
        <f t="shared" si="631"/>
        <v>D2</v>
      </c>
    </row>
    <row r="4335" spans="1:17" x14ac:dyDescent="0.25">
      <c r="A4335" s="125" t="str">
        <f t="shared" si="636"/>
        <v/>
      </c>
      <c r="B4335" s="123" t="str">
        <f t="shared" si="637"/>
        <v/>
      </c>
      <c r="C4335" s="125" t="str">
        <f t="shared" si="638"/>
        <v/>
      </c>
      <c r="D4335" s="42"/>
      <c r="E4335" s="23" t="str">
        <f>IF(D4335="","",VLOOKUP(D4335,MASTERLIST!$A:$E,3,FALSE))</f>
        <v/>
      </c>
      <c r="F4335" s="23" t="str">
        <f>IF(D4335="","",VLOOKUP(D4335,MASTERLIST!$A:$E,4,FALSE))</f>
        <v/>
      </c>
      <c r="G4335" s="23" t="str">
        <f>IF(D4335="","",VLOOKUP(D4335,MASTERLIST!$A:$E,5,FALSE))</f>
        <v/>
      </c>
      <c r="H4335" s="23" t="str">
        <f>IF(D4335="","",VLOOKUP(D4335,MASTERLIST!$A:$E,2,FALSE))</f>
        <v/>
      </c>
      <c r="I4335" s="42"/>
      <c r="J4335" s="42"/>
      <c r="K4335" s="42"/>
      <c r="L4335" s="41" t="str">
        <f t="shared" si="634"/>
        <v/>
      </c>
      <c r="M4335" s="41" t="str">
        <f t="shared" si="635"/>
        <v/>
      </c>
      <c r="N4335" s="22" t="str">
        <f t="shared" si="632"/>
        <v xml:space="preserve"> </v>
      </c>
      <c r="O4335" s="22" t="str">
        <f t="shared" si="633"/>
        <v/>
      </c>
      <c r="Q4335" s="22" t="str">
        <f t="shared" si="631"/>
        <v>D2</v>
      </c>
    </row>
    <row r="4336" spans="1:17" x14ac:dyDescent="0.25">
      <c r="A4336" s="125" t="str">
        <f t="shared" si="636"/>
        <v/>
      </c>
      <c r="B4336" s="123" t="str">
        <f t="shared" si="637"/>
        <v/>
      </c>
      <c r="C4336" s="125" t="str">
        <f t="shared" si="638"/>
        <v/>
      </c>
      <c r="D4336" s="42"/>
      <c r="E4336" s="23" t="str">
        <f>IF(D4336="","",VLOOKUP(D4336,MASTERLIST!$A:$E,3,FALSE))</f>
        <v/>
      </c>
      <c r="F4336" s="23" t="str">
        <f>IF(D4336="","",VLOOKUP(D4336,MASTERLIST!$A:$E,4,FALSE))</f>
        <v/>
      </c>
      <c r="G4336" s="23" t="str">
        <f>IF(D4336="","",VLOOKUP(D4336,MASTERLIST!$A:$E,5,FALSE))</f>
        <v/>
      </c>
      <c r="H4336" s="23" t="str">
        <f>IF(D4336="","",VLOOKUP(D4336,MASTERLIST!$A:$E,2,FALSE))</f>
        <v/>
      </c>
      <c r="I4336" s="42"/>
      <c r="J4336" s="42"/>
      <c r="K4336" s="42"/>
      <c r="L4336" s="41" t="str">
        <f t="shared" si="634"/>
        <v/>
      </c>
      <c r="M4336" s="41" t="str">
        <f t="shared" si="635"/>
        <v/>
      </c>
      <c r="N4336" s="22" t="str">
        <f t="shared" si="632"/>
        <v xml:space="preserve"> </v>
      </c>
      <c r="O4336" s="22" t="str">
        <f t="shared" si="633"/>
        <v/>
      </c>
      <c r="Q4336" s="22" t="str">
        <f t="shared" si="631"/>
        <v>D2</v>
      </c>
    </row>
    <row r="4337" spans="1:17" x14ac:dyDescent="0.25">
      <c r="A4337" s="125" t="str">
        <f t="shared" si="636"/>
        <v/>
      </c>
      <c r="B4337" s="123" t="str">
        <f t="shared" si="637"/>
        <v/>
      </c>
      <c r="C4337" s="125" t="str">
        <f t="shared" si="638"/>
        <v/>
      </c>
      <c r="D4337" s="42"/>
      <c r="E4337" s="23" t="str">
        <f>IF(D4337="","",VLOOKUP(D4337,MASTERLIST!$A:$E,3,FALSE))</f>
        <v/>
      </c>
      <c r="F4337" s="23" t="str">
        <f>IF(D4337="","",VLOOKUP(D4337,MASTERLIST!$A:$E,4,FALSE))</f>
        <v/>
      </c>
      <c r="G4337" s="23" t="str">
        <f>IF(D4337="","",VLOOKUP(D4337,MASTERLIST!$A:$E,5,FALSE))</f>
        <v/>
      </c>
      <c r="H4337" s="23" t="str">
        <f>IF(D4337="","",VLOOKUP(D4337,MASTERLIST!$A:$E,2,FALSE))</f>
        <v/>
      </c>
      <c r="I4337" s="42"/>
      <c r="J4337" s="42"/>
      <c r="K4337" s="42"/>
      <c r="L4337" s="41" t="str">
        <f t="shared" si="634"/>
        <v/>
      </c>
      <c r="M4337" s="41" t="str">
        <f t="shared" si="635"/>
        <v/>
      </c>
      <c r="N4337" s="22" t="str">
        <f t="shared" si="632"/>
        <v xml:space="preserve"> </v>
      </c>
      <c r="O4337" s="22" t="str">
        <f t="shared" si="633"/>
        <v/>
      </c>
      <c r="Q4337" s="22" t="str">
        <f t="shared" si="631"/>
        <v>D2</v>
      </c>
    </row>
    <row r="4338" spans="1:17" x14ac:dyDescent="0.25">
      <c r="A4338" s="125" t="str">
        <f t="shared" si="636"/>
        <v/>
      </c>
      <c r="B4338" s="123" t="str">
        <f t="shared" si="637"/>
        <v/>
      </c>
      <c r="C4338" s="125" t="str">
        <f t="shared" si="638"/>
        <v/>
      </c>
      <c r="D4338" s="42"/>
      <c r="E4338" s="23" t="str">
        <f>IF(D4338="","",VLOOKUP(D4338,MASTERLIST!$A:$E,3,FALSE))</f>
        <v/>
      </c>
      <c r="F4338" s="23" t="str">
        <f>IF(D4338="","",VLOOKUP(D4338,MASTERLIST!$A:$E,4,FALSE))</f>
        <v/>
      </c>
      <c r="G4338" s="23" t="str">
        <f>IF(D4338="","",VLOOKUP(D4338,MASTERLIST!$A:$E,5,FALSE))</f>
        <v/>
      </c>
      <c r="H4338" s="23" t="str">
        <f>IF(D4338="","",VLOOKUP(D4338,MASTERLIST!$A:$E,2,FALSE))</f>
        <v/>
      </c>
      <c r="I4338" s="42"/>
      <c r="J4338" s="42"/>
      <c r="K4338" s="42"/>
      <c r="L4338" s="41" t="str">
        <f t="shared" si="634"/>
        <v/>
      </c>
      <c r="M4338" s="41" t="str">
        <f t="shared" si="635"/>
        <v/>
      </c>
      <c r="N4338" s="22" t="str">
        <f t="shared" si="632"/>
        <v xml:space="preserve"> </v>
      </c>
      <c r="O4338" s="22" t="str">
        <f t="shared" si="633"/>
        <v/>
      </c>
      <c r="Q4338" s="22" t="str">
        <f t="shared" si="631"/>
        <v>D2</v>
      </c>
    </row>
    <row r="4339" spans="1:17" x14ac:dyDescent="0.25">
      <c r="A4339" s="125" t="str">
        <f t="shared" si="636"/>
        <v/>
      </c>
      <c r="B4339" s="123" t="str">
        <f t="shared" si="637"/>
        <v/>
      </c>
      <c r="C4339" s="125" t="str">
        <f t="shared" si="638"/>
        <v/>
      </c>
      <c r="D4339" s="42"/>
      <c r="E4339" s="23" t="str">
        <f>IF(D4339="","",VLOOKUP(D4339,MASTERLIST!$A:$E,3,FALSE))</f>
        <v/>
      </c>
      <c r="F4339" s="23" t="str">
        <f>IF(D4339="","",VLOOKUP(D4339,MASTERLIST!$A:$E,4,FALSE))</f>
        <v/>
      </c>
      <c r="G4339" s="23" t="str">
        <f>IF(D4339="","",VLOOKUP(D4339,MASTERLIST!$A:$E,5,FALSE))</f>
        <v/>
      </c>
      <c r="H4339" s="23" t="str">
        <f>IF(D4339="","",VLOOKUP(D4339,MASTERLIST!$A:$E,2,FALSE))</f>
        <v/>
      </c>
      <c r="I4339" s="42"/>
      <c r="J4339" s="42"/>
      <c r="K4339" s="42"/>
      <c r="L4339" s="41" t="str">
        <f t="shared" si="634"/>
        <v/>
      </c>
      <c r="M4339" s="41" t="str">
        <f t="shared" si="635"/>
        <v/>
      </c>
      <c r="N4339" s="22" t="str">
        <f t="shared" si="632"/>
        <v xml:space="preserve"> </v>
      </c>
      <c r="O4339" s="22" t="str">
        <f t="shared" si="633"/>
        <v/>
      </c>
      <c r="Q4339" s="22" t="str">
        <f t="shared" si="631"/>
        <v>D2</v>
      </c>
    </row>
    <row r="4340" spans="1:17" x14ac:dyDescent="0.25">
      <c r="A4340" s="125" t="str">
        <f t="shared" si="636"/>
        <v/>
      </c>
      <c r="B4340" s="123" t="str">
        <f t="shared" si="637"/>
        <v/>
      </c>
      <c r="C4340" s="125" t="str">
        <f t="shared" si="638"/>
        <v/>
      </c>
      <c r="D4340" s="42"/>
      <c r="E4340" s="23" t="str">
        <f>IF(D4340="","",VLOOKUP(D4340,MASTERLIST!$A:$E,3,FALSE))</f>
        <v/>
      </c>
      <c r="F4340" s="23" t="str">
        <f>IF(D4340="","",VLOOKUP(D4340,MASTERLIST!$A:$E,4,FALSE))</f>
        <v/>
      </c>
      <c r="G4340" s="23" t="str">
        <f>IF(D4340="","",VLOOKUP(D4340,MASTERLIST!$A:$E,5,FALSE))</f>
        <v/>
      </c>
      <c r="H4340" s="23" t="str">
        <f>IF(D4340="","",VLOOKUP(D4340,MASTERLIST!$A:$E,2,FALSE))</f>
        <v/>
      </c>
      <c r="I4340" s="42"/>
      <c r="J4340" s="42"/>
      <c r="K4340" s="42"/>
      <c r="L4340" s="41" t="str">
        <f t="shared" si="634"/>
        <v/>
      </c>
      <c r="M4340" s="41" t="str">
        <f t="shared" si="635"/>
        <v/>
      </c>
      <c r="N4340" s="22" t="str">
        <f t="shared" si="632"/>
        <v xml:space="preserve"> </v>
      </c>
      <c r="O4340" s="22" t="str">
        <f t="shared" si="633"/>
        <v/>
      </c>
      <c r="Q4340" s="22" t="str">
        <f t="shared" si="631"/>
        <v>D2</v>
      </c>
    </row>
    <row r="4341" spans="1:17" x14ac:dyDescent="0.25">
      <c r="A4341" s="125" t="str">
        <f t="shared" si="636"/>
        <v/>
      </c>
      <c r="B4341" s="123" t="str">
        <f t="shared" si="637"/>
        <v/>
      </c>
      <c r="C4341" s="125" t="str">
        <f t="shared" si="638"/>
        <v/>
      </c>
      <c r="D4341" s="42"/>
      <c r="E4341" s="23" t="str">
        <f>IF(D4341="","",VLOOKUP(D4341,MASTERLIST!$A:$E,3,FALSE))</f>
        <v/>
      </c>
      <c r="F4341" s="23" t="str">
        <f>IF(D4341="","",VLOOKUP(D4341,MASTERLIST!$A:$E,4,FALSE))</f>
        <v/>
      </c>
      <c r="G4341" s="23" t="str">
        <f>IF(D4341="","",VLOOKUP(D4341,MASTERLIST!$A:$E,5,FALSE))</f>
        <v/>
      </c>
      <c r="H4341" s="23" t="str">
        <f>IF(D4341="","",VLOOKUP(D4341,MASTERLIST!$A:$E,2,FALSE))</f>
        <v/>
      </c>
      <c r="I4341" s="42"/>
      <c r="J4341" s="42"/>
      <c r="K4341" s="42"/>
      <c r="L4341" s="41" t="str">
        <f t="shared" si="634"/>
        <v/>
      </c>
      <c r="M4341" s="41" t="str">
        <f t="shared" si="635"/>
        <v/>
      </c>
      <c r="N4341" s="22" t="str">
        <f t="shared" si="632"/>
        <v xml:space="preserve"> </v>
      </c>
      <c r="O4341" s="22" t="str">
        <f t="shared" si="633"/>
        <v/>
      </c>
      <c r="Q4341" s="22" t="str">
        <f t="shared" si="631"/>
        <v>D2</v>
      </c>
    </row>
    <row r="4342" spans="1:17" x14ac:dyDescent="0.25">
      <c r="A4342" s="125" t="str">
        <f t="shared" si="636"/>
        <v/>
      </c>
      <c r="B4342" s="123" t="str">
        <f t="shared" si="637"/>
        <v/>
      </c>
      <c r="C4342" s="125" t="str">
        <f t="shared" si="638"/>
        <v/>
      </c>
      <c r="D4342" s="42"/>
      <c r="E4342" s="23" t="str">
        <f>IF(D4342="","",VLOOKUP(D4342,MASTERLIST!$A:$E,3,FALSE))</f>
        <v/>
      </c>
      <c r="F4342" s="23" t="str">
        <f>IF(D4342="","",VLOOKUP(D4342,MASTERLIST!$A:$E,4,FALSE))</f>
        <v/>
      </c>
      <c r="G4342" s="23" t="str">
        <f>IF(D4342="","",VLOOKUP(D4342,MASTERLIST!$A:$E,5,FALSE))</f>
        <v/>
      </c>
      <c r="H4342" s="23" t="str">
        <f>IF(D4342="","",VLOOKUP(D4342,MASTERLIST!$A:$E,2,FALSE))</f>
        <v/>
      </c>
      <c r="I4342" s="42"/>
      <c r="J4342" s="42"/>
      <c r="K4342" s="42"/>
      <c r="L4342" s="41" t="str">
        <f t="shared" si="634"/>
        <v/>
      </c>
      <c r="M4342" s="41" t="str">
        <f t="shared" si="635"/>
        <v/>
      </c>
      <c r="N4342" s="22" t="str">
        <f t="shared" si="632"/>
        <v xml:space="preserve"> </v>
      </c>
      <c r="O4342" s="22" t="str">
        <f t="shared" si="633"/>
        <v/>
      </c>
      <c r="Q4342" s="22" t="str">
        <f t="shared" si="631"/>
        <v>D2</v>
      </c>
    </row>
    <row r="4343" spans="1:17" x14ac:dyDescent="0.25">
      <c r="A4343" s="125" t="str">
        <f t="shared" si="636"/>
        <v/>
      </c>
      <c r="B4343" s="123" t="str">
        <f t="shared" si="637"/>
        <v/>
      </c>
      <c r="C4343" s="125" t="str">
        <f t="shared" si="638"/>
        <v/>
      </c>
      <c r="D4343" s="42"/>
      <c r="E4343" s="23" t="str">
        <f>IF(D4343="","",VLOOKUP(D4343,MASTERLIST!$A:$E,3,FALSE))</f>
        <v/>
      </c>
      <c r="F4343" s="23" t="str">
        <f>IF(D4343="","",VLOOKUP(D4343,MASTERLIST!$A:$E,4,FALSE))</f>
        <v/>
      </c>
      <c r="G4343" s="23" t="str">
        <f>IF(D4343="","",VLOOKUP(D4343,MASTERLIST!$A:$E,5,FALSE))</f>
        <v/>
      </c>
      <c r="H4343" s="23" t="str">
        <f>IF(D4343="","",VLOOKUP(D4343,MASTERLIST!$A:$E,2,FALSE))</f>
        <v/>
      </c>
      <c r="I4343" s="42"/>
      <c r="J4343" s="42"/>
      <c r="K4343" s="42"/>
      <c r="L4343" s="41" t="str">
        <f t="shared" si="634"/>
        <v/>
      </c>
      <c r="M4343" s="41" t="str">
        <f t="shared" si="635"/>
        <v/>
      </c>
      <c r="N4343" s="22" t="str">
        <f t="shared" si="632"/>
        <v xml:space="preserve"> </v>
      </c>
      <c r="O4343" s="22" t="str">
        <f t="shared" si="633"/>
        <v/>
      </c>
      <c r="Q4343" s="22" t="str">
        <f t="shared" si="631"/>
        <v>D2</v>
      </c>
    </row>
    <row r="4344" spans="1:17" x14ac:dyDescent="0.25">
      <c r="A4344" s="125" t="str">
        <f t="shared" si="636"/>
        <v/>
      </c>
      <c r="B4344" s="123" t="str">
        <f t="shared" si="637"/>
        <v/>
      </c>
      <c r="C4344" s="125" t="str">
        <f t="shared" si="638"/>
        <v/>
      </c>
      <c r="D4344" s="42"/>
      <c r="E4344" s="23" t="str">
        <f>IF(D4344="","",VLOOKUP(D4344,MASTERLIST!$A:$E,3,FALSE))</f>
        <v/>
      </c>
      <c r="F4344" s="23" t="str">
        <f>IF(D4344="","",VLOOKUP(D4344,MASTERLIST!$A:$E,4,FALSE))</f>
        <v/>
      </c>
      <c r="G4344" s="23" t="str">
        <f>IF(D4344="","",VLOOKUP(D4344,MASTERLIST!$A:$E,5,FALSE))</f>
        <v/>
      </c>
      <c r="H4344" s="23" t="str">
        <f>IF(D4344="","",VLOOKUP(D4344,MASTERLIST!$A:$E,2,FALSE))</f>
        <v/>
      </c>
      <c r="I4344" s="42"/>
      <c r="J4344" s="42"/>
      <c r="K4344" s="42"/>
      <c r="L4344" s="41" t="str">
        <f t="shared" si="634"/>
        <v/>
      </c>
      <c r="M4344" s="41" t="str">
        <f t="shared" si="635"/>
        <v/>
      </c>
      <c r="N4344" s="22" t="str">
        <f t="shared" si="632"/>
        <v xml:space="preserve"> </v>
      </c>
      <c r="O4344" s="22" t="str">
        <f t="shared" si="633"/>
        <v/>
      </c>
      <c r="Q4344" s="22" t="str">
        <f t="shared" si="631"/>
        <v>D2</v>
      </c>
    </row>
    <row r="4345" spans="1:17" x14ac:dyDescent="0.25">
      <c r="A4345" s="125" t="str">
        <f t="shared" si="636"/>
        <v/>
      </c>
      <c r="B4345" s="123" t="str">
        <f t="shared" si="637"/>
        <v/>
      </c>
      <c r="C4345" s="125" t="str">
        <f t="shared" si="638"/>
        <v/>
      </c>
      <c r="D4345" s="42"/>
      <c r="E4345" s="23" t="str">
        <f>IF(D4345="","",VLOOKUP(D4345,MASTERLIST!$A:$E,3,FALSE))</f>
        <v/>
      </c>
      <c r="F4345" s="23" t="str">
        <f>IF(D4345="","",VLOOKUP(D4345,MASTERLIST!$A:$E,4,FALSE))</f>
        <v/>
      </c>
      <c r="G4345" s="23" t="str">
        <f>IF(D4345="","",VLOOKUP(D4345,MASTERLIST!$A:$E,5,FALSE))</f>
        <v/>
      </c>
      <c r="H4345" s="23" t="str">
        <f>IF(D4345="","",VLOOKUP(D4345,MASTERLIST!$A:$E,2,FALSE))</f>
        <v/>
      </c>
      <c r="I4345" s="42"/>
      <c r="J4345" s="42"/>
      <c r="K4345" s="42"/>
      <c r="L4345" s="41" t="str">
        <f t="shared" si="634"/>
        <v/>
      </c>
      <c r="M4345" s="41" t="str">
        <f t="shared" si="635"/>
        <v/>
      </c>
      <c r="N4345" s="22" t="str">
        <f t="shared" si="632"/>
        <v xml:space="preserve"> </v>
      </c>
      <c r="O4345" s="22" t="str">
        <f t="shared" si="633"/>
        <v/>
      </c>
      <c r="Q4345" s="22" t="str">
        <f t="shared" si="631"/>
        <v>D2</v>
      </c>
    </row>
    <row r="4346" spans="1:17" x14ac:dyDescent="0.25">
      <c r="A4346" s="125" t="str">
        <f t="shared" si="636"/>
        <v/>
      </c>
      <c r="B4346" s="123" t="str">
        <f t="shared" si="637"/>
        <v/>
      </c>
      <c r="C4346" s="125" t="str">
        <f t="shared" si="638"/>
        <v/>
      </c>
      <c r="D4346" s="42"/>
      <c r="E4346" s="23" t="str">
        <f>IF(D4346="","",VLOOKUP(D4346,MASTERLIST!$A:$E,3,FALSE))</f>
        <v/>
      </c>
      <c r="F4346" s="23" t="str">
        <f>IF(D4346="","",VLOOKUP(D4346,MASTERLIST!$A:$E,4,FALSE))</f>
        <v/>
      </c>
      <c r="G4346" s="23" t="str">
        <f>IF(D4346="","",VLOOKUP(D4346,MASTERLIST!$A:$E,5,FALSE))</f>
        <v/>
      </c>
      <c r="H4346" s="23" t="str">
        <f>IF(D4346="","",VLOOKUP(D4346,MASTERLIST!$A:$E,2,FALSE))</f>
        <v/>
      </c>
      <c r="I4346" s="42"/>
      <c r="J4346" s="42"/>
      <c r="K4346" s="42"/>
      <c r="L4346" s="41" t="str">
        <f t="shared" si="634"/>
        <v/>
      </c>
      <c r="M4346" s="41" t="str">
        <f t="shared" si="635"/>
        <v/>
      </c>
      <c r="N4346" s="22" t="str">
        <f t="shared" si="632"/>
        <v xml:space="preserve"> </v>
      </c>
      <c r="O4346" s="22" t="str">
        <f t="shared" si="633"/>
        <v/>
      </c>
      <c r="Q4346" s="22" t="str">
        <f t="shared" si="631"/>
        <v>D2</v>
      </c>
    </row>
    <row r="4347" spans="1:17" x14ac:dyDescent="0.25">
      <c r="A4347" s="125" t="str">
        <f t="shared" si="636"/>
        <v/>
      </c>
      <c r="B4347" s="123" t="str">
        <f t="shared" si="637"/>
        <v/>
      </c>
      <c r="C4347" s="125" t="str">
        <f t="shared" si="638"/>
        <v/>
      </c>
      <c r="D4347" s="42"/>
      <c r="E4347" s="23" t="str">
        <f>IF(D4347="","",VLOOKUP(D4347,MASTERLIST!$A:$E,3,FALSE))</f>
        <v/>
      </c>
      <c r="F4347" s="23" t="str">
        <f>IF(D4347="","",VLOOKUP(D4347,MASTERLIST!$A:$E,4,FALSE))</f>
        <v/>
      </c>
      <c r="G4347" s="23" t="str">
        <f>IF(D4347="","",VLOOKUP(D4347,MASTERLIST!$A:$E,5,FALSE))</f>
        <v/>
      </c>
      <c r="H4347" s="23" t="str">
        <f>IF(D4347="","",VLOOKUP(D4347,MASTERLIST!$A:$E,2,FALSE))</f>
        <v/>
      </c>
      <c r="I4347" s="42"/>
      <c r="J4347" s="42"/>
      <c r="K4347" s="42"/>
      <c r="L4347" s="41" t="str">
        <f t="shared" si="634"/>
        <v/>
      </c>
      <c r="M4347" s="41" t="str">
        <f t="shared" si="635"/>
        <v/>
      </c>
      <c r="N4347" s="22" t="str">
        <f t="shared" si="632"/>
        <v xml:space="preserve"> </v>
      </c>
      <c r="O4347" s="22" t="str">
        <f t="shared" si="633"/>
        <v/>
      </c>
      <c r="Q4347" s="22" t="str">
        <f t="shared" si="631"/>
        <v>D2</v>
      </c>
    </row>
    <row r="4348" spans="1:17" x14ac:dyDescent="0.25">
      <c r="A4348" s="125" t="str">
        <f t="shared" si="636"/>
        <v/>
      </c>
      <c r="B4348" s="123" t="str">
        <f t="shared" si="637"/>
        <v/>
      </c>
      <c r="C4348" s="125" t="str">
        <f t="shared" si="638"/>
        <v/>
      </c>
      <c r="D4348" s="42"/>
      <c r="E4348" s="23" t="str">
        <f>IF(D4348="","",VLOOKUP(D4348,MASTERLIST!$A:$E,3,FALSE))</f>
        <v/>
      </c>
      <c r="F4348" s="23" t="str">
        <f>IF(D4348="","",VLOOKUP(D4348,MASTERLIST!$A:$E,4,FALSE))</f>
        <v/>
      </c>
      <c r="G4348" s="23" t="str">
        <f>IF(D4348="","",VLOOKUP(D4348,MASTERLIST!$A:$E,5,FALSE))</f>
        <v/>
      </c>
      <c r="H4348" s="23" t="str">
        <f>IF(D4348="","",VLOOKUP(D4348,MASTERLIST!$A:$E,2,FALSE))</f>
        <v/>
      </c>
      <c r="I4348" s="42"/>
      <c r="J4348" s="42"/>
      <c r="K4348" s="42"/>
      <c r="L4348" s="41" t="str">
        <f t="shared" si="634"/>
        <v/>
      </c>
      <c r="M4348" s="41" t="str">
        <f t="shared" si="635"/>
        <v/>
      </c>
      <c r="N4348" s="22" t="str">
        <f t="shared" si="632"/>
        <v xml:space="preserve"> </v>
      </c>
      <c r="O4348" s="22" t="str">
        <f t="shared" si="633"/>
        <v/>
      </c>
      <c r="Q4348" s="22" t="str">
        <f t="shared" si="631"/>
        <v>D2</v>
      </c>
    </row>
    <row r="4349" spans="1:17" x14ac:dyDescent="0.25">
      <c r="A4349" s="125" t="str">
        <f t="shared" si="636"/>
        <v/>
      </c>
      <c r="B4349" s="123" t="str">
        <f t="shared" si="637"/>
        <v/>
      </c>
      <c r="C4349" s="125" t="str">
        <f t="shared" si="638"/>
        <v/>
      </c>
      <c r="D4349" s="42"/>
      <c r="E4349" s="23" t="str">
        <f>IF(D4349="","",VLOOKUP(D4349,MASTERLIST!$A:$E,3,FALSE))</f>
        <v/>
      </c>
      <c r="F4349" s="23" t="str">
        <f>IF(D4349="","",VLOOKUP(D4349,MASTERLIST!$A:$E,4,FALSE))</f>
        <v/>
      </c>
      <c r="G4349" s="23" t="str">
        <f>IF(D4349="","",VLOOKUP(D4349,MASTERLIST!$A:$E,5,FALSE))</f>
        <v/>
      </c>
      <c r="H4349" s="23" t="str">
        <f>IF(D4349="","",VLOOKUP(D4349,MASTERLIST!$A:$E,2,FALSE))</f>
        <v/>
      </c>
      <c r="I4349" s="42"/>
      <c r="J4349" s="42"/>
      <c r="K4349" s="42"/>
      <c r="L4349" s="41" t="str">
        <f t="shared" si="634"/>
        <v/>
      </c>
      <c r="M4349" s="41" t="str">
        <f t="shared" si="635"/>
        <v/>
      </c>
      <c r="N4349" s="22" t="str">
        <f t="shared" si="632"/>
        <v xml:space="preserve"> </v>
      </c>
      <c r="O4349" s="22" t="str">
        <f t="shared" si="633"/>
        <v/>
      </c>
      <c r="Q4349" s="22" t="str">
        <f t="shared" si="631"/>
        <v>D2</v>
      </c>
    </row>
    <row r="4350" spans="1:17" x14ac:dyDescent="0.25">
      <c r="A4350" s="125" t="str">
        <f t="shared" si="636"/>
        <v/>
      </c>
      <c r="B4350" s="123" t="str">
        <f t="shared" si="637"/>
        <v/>
      </c>
      <c r="C4350" s="125" t="str">
        <f t="shared" si="638"/>
        <v/>
      </c>
      <c r="D4350" s="42"/>
      <c r="E4350" s="23" t="str">
        <f>IF(D4350="","",VLOOKUP(D4350,MASTERLIST!$A:$E,3,FALSE))</f>
        <v/>
      </c>
      <c r="F4350" s="23" t="str">
        <f>IF(D4350="","",VLOOKUP(D4350,MASTERLIST!$A:$E,4,FALSE))</f>
        <v/>
      </c>
      <c r="G4350" s="23" t="str">
        <f>IF(D4350="","",VLOOKUP(D4350,MASTERLIST!$A:$E,5,FALSE))</f>
        <v/>
      </c>
      <c r="H4350" s="23" t="str">
        <f>IF(D4350="","",VLOOKUP(D4350,MASTERLIST!$A:$E,2,FALSE))</f>
        <v/>
      </c>
      <c r="I4350" s="42"/>
      <c r="J4350" s="42"/>
      <c r="K4350" s="42"/>
      <c r="L4350" s="41" t="str">
        <f t="shared" si="634"/>
        <v/>
      </c>
      <c r="M4350" s="41" t="str">
        <f t="shared" si="635"/>
        <v/>
      </c>
      <c r="N4350" s="22" t="str">
        <f t="shared" si="632"/>
        <v xml:space="preserve"> </v>
      </c>
      <c r="O4350" s="22" t="str">
        <f t="shared" si="633"/>
        <v/>
      </c>
      <c r="Q4350" s="22" t="str">
        <f t="shared" si="631"/>
        <v>D2</v>
      </c>
    </row>
    <row r="4351" spans="1:17" x14ac:dyDescent="0.25">
      <c r="A4351" s="125" t="str">
        <f t="shared" si="636"/>
        <v/>
      </c>
      <c r="B4351" s="123" t="str">
        <f t="shared" si="637"/>
        <v/>
      </c>
      <c r="C4351" s="125" t="str">
        <f t="shared" si="638"/>
        <v/>
      </c>
      <c r="D4351" s="42"/>
      <c r="E4351" s="23" t="str">
        <f>IF(D4351="","",VLOOKUP(D4351,MASTERLIST!$A:$E,3,FALSE))</f>
        <v/>
      </c>
      <c r="F4351" s="23" t="str">
        <f>IF(D4351="","",VLOOKUP(D4351,MASTERLIST!$A:$E,4,FALSE))</f>
        <v/>
      </c>
      <c r="G4351" s="23" t="str">
        <f>IF(D4351="","",VLOOKUP(D4351,MASTERLIST!$A:$E,5,FALSE))</f>
        <v/>
      </c>
      <c r="H4351" s="23" t="str">
        <f>IF(D4351="","",VLOOKUP(D4351,MASTERLIST!$A:$E,2,FALSE))</f>
        <v/>
      </c>
      <c r="I4351" s="42"/>
      <c r="J4351" s="42"/>
      <c r="K4351" s="42"/>
      <c r="L4351" s="41" t="str">
        <f t="shared" si="634"/>
        <v/>
      </c>
      <c r="M4351" s="41" t="str">
        <f t="shared" si="635"/>
        <v/>
      </c>
      <c r="N4351" s="22" t="str">
        <f t="shared" si="632"/>
        <v xml:space="preserve"> </v>
      </c>
      <c r="O4351" s="22" t="str">
        <f t="shared" si="633"/>
        <v/>
      </c>
      <c r="Q4351" s="22" t="str">
        <f t="shared" si="631"/>
        <v>D2</v>
      </c>
    </row>
    <row r="4352" spans="1:17" x14ac:dyDescent="0.25">
      <c r="A4352" s="125" t="str">
        <f t="shared" si="636"/>
        <v/>
      </c>
      <c r="B4352" s="123" t="str">
        <f t="shared" si="637"/>
        <v/>
      </c>
      <c r="C4352" s="125" t="str">
        <f t="shared" si="638"/>
        <v/>
      </c>
      <c r="D4352" s="42"/>
      <c r="E4352" s="23" t="str">
        <f>IF(D4352="","",VLOOKUP(D4352,MASTERLIST!$A:$E,3,FALSE))</f>
        <v/>
      </c>
      <c r="F4352" s="23" t="str">
        <f>IF(D4352="","",VLOOKUP(D4352,MASTERLIST!$A:$E,4,FALSE))</f>
        <v/>
      </c>
      <c r="G4352" s="23" t="str">
        <f>IF(D4352="","",VLOOKUP(D4352,MASTERLIST!$A:$E,5,FALSE))</f>
        <v/>
      </c>
      <c r="H4352" s="23" t="str">
        <f>IF(D4352="","",VLOOKUP(D4352,MASTERLIST!$A:$E,2,FALSE))</f>
        <v/>
      </c>
      <c r="I4352" s="42"/>
      <c r="J4352" s="42"/>
      <c r="K4352" s="42"/>
      <c r="L4352" s="41" t="str">
        <f t="shared" si="634"/>
        <v/>
      </c>
      <c r="M4352" s="41" t="str">
        <f t="shared" si="635"/>
        <v/>
      </c>
      <c r="N4352" s="22" t="str">
        <f t="shared" si="632"/>
        <v xml:space="preserve"> </v>
      </c>
      <c r="O4352" s="22" t="str">
        <f t="shared" si="633"/>
        <v/>
      </c>
      <c r="Q4352" s="22" t="str">
        <f t="shared" si="631"/>
        <v>D2</v>
      </c>
    </row>
    <row r="4353" spans="1:17" x14ac:dyDescent="0.25">
      <c r="A4353" s="125" t="str">
        <f t="shared" si="636"/>
        <v/>
      </c>
      <c r="B4353" s="123" t="str">
        <f t="shared" si="637"/>
        <v/>
      </c>
      <c r="C4353" s="125" t="str">
        <f t="shared" si="638"/>
        <v/>
      </c>
      <c r="D4353" s="42"/>
      <c r="E4353" s="23" t="str">
        <f>IF(D4353="","",VLOOKUP(D4353,MASTERLIST!$A:$E,3,FALSE))</f>
        <v/>
      </c>
      <c r="F4353" s="23" t="str">
        <f>IF(D4353="","",VLOOKUP(D4353,MASTERLIST!$A:$E,4,FALSE))</f>
        <v/>
      </c>
      <c r="G4353" s="23" t="str">
        <f>IF(D4353="","",VLOOKUP(D4353,MASTERLIST!$A:$E,5,FALSE))</f>
        <v/>
      </c>
      <c r="H4353" s="23" t="str">
        <f>IF(D4353="","",VLOOKUP(D4353,MASTERLIST!$A:$E,2,FALSE))</f>
        <v/>
      </c>
      <c r="I4353" s="42"/>
      <c r="J4353" s="42"/>
      <c r="K4353" s="42"/>
      <c r="L4353" s="41" t="str">
        <f t="shared" si="634"/>
        <v/>
      </c>
      <c r="M4353" s="41" t="str">
        <f t="shared" si="635"/>
        <v/>
      </c>
      <c r="N4353" s="22" t="str">
        <f t="shared" si="632"/>
        <v xml:space="preserve"> </v>
      </c>
      <c r="O4353" s="22" t="str">
        <f t="shared" si="633"/>
        <v/>
      </c>
      <c r="Q4353" s="22" t="str">
        <f t="shared" si="631"/>
        <v>D2</v>
      </c>
    </row>
    <row r="4354" spans="1:17" x14ac:dyDescent="0.25">
      <c r="A4354" s="125" t="str">
        <f t="shared" si="636"/>
        <v/>
      </c>
      <c r="B4354" s="123" t="str">
        <f t="shared" si="637"/>
        <v/>
      </c>
      <c r="C4354" s="125" t="str">
        <f t="shared" si="638"/>
        <v/>
      </c>
      <c r="D4354" s="42"/>
      <c r="E4354" s="23" t="str">
        <f>IF(D4354="","",VLOOKUP(D4354,MASTERLIST!$A:$E,3,FALSE))</f>
        <v/>
      </c>
      <c r="F4354" s="23" t="str">
        <f>IF(D4354="","",VLOOKUP(D4354,MASTERLIST!$A:$E,4,FALSE))</f>
        <v/>
      </c>
      <c r="G4354" s="23" t="str">
        <f>IF(D4354="","",VLOOKUP(D4354,MASTERLIST!$A:$E,5,FALSE))</f>
        <v/>
      </c>
      <c r="H4354" s="23" t="str">
        <f>IF(D4354="","",VLOOKUP(D4354,MASTERLIST!$A:$E,2,FALSE))</f>
        <v/>
      </c>
      <c r="I4354" s="42"/>
      <c r="J4354" s="42"/>
      <c r="K4354" s="42"/>
      <c r="L4354" s="41" t="str">
        <f t="shared" si="634"/>
        <v/>
      </c>
      <c r="M4354" s="41" t="str">
        <f t="shared" si="635"/>
        <v/>
      </c>
      <c r="N4354" s="22" t="str">
        <f t="shared" si="632"/>
        <v xml:space="preserve"> </v>
      </c>
      <c r="O4354" s="22" t="str">
        <f t="shared" si="633"/>
        <v/>
      </c>
      <c r="Q4354" s="22" t="str">
        <f t="shared" si="631"/>
        <v>D2</v>
      </c>
    </row>
    <row r="4355" spans="1:17" x14ac:dyDescent="0.25">
      <c r="A4355" s="125" t="str">
        <f t="shared" si="636"/>
        <v/>
      </c>
      <c r="B4355" s="123" t="str">
        <f t="shared" si="637"/>
        <v/>
      </c>
      <c r="C4355" s="125" t="str">
        <f t="shared" si="638"/>
        <v/>
      </c>
      <c r="D4355" s="42"/>
      <c r="E4355" s="23" t="str">
        <f>IF(D4355="","",VLOOKUP(D4355,MASTERLIST!$A:$E,3,FALSE))</f>
        <v/>
      </c>
      <c r="F4355" s="23" t="str">
        <f>IF(D4355="","",VLOOKUP(D4355,MASTERLIST!$A:$E,4,FALSE))</f>
        <v/>
      </c>
      <c r="G4355" s="23" t="str">
        <f>IF(D4355="","",VLOOKUP(D4355,MASTERLIST!$A:$E,5,FALSE))</f>
        <v/>
      </c>
      <c r="H4355" s="23" t="str">
        <f>IF(D4355="","",VLOOKUP(D4355,MASTERLIST!$A:$E,2,FALSE))</f>
        <v/>
      </c>
      <c r="I4355" s="42"/>
      <c r="J4355" s="42"/>
      <c r="K4355" s="42"/>
      <c r="L4355" s="41" t="str">
        <f t="shared" si="634"/>
        <v/>
      </c>
      <c r="M4355" s="41" t="str">
        <f t="shared" si="635"/>
        <v/>
      </c>
      <c r="N4355" s="22" t="str">
        <f t="shared" si="632"/>
        <v xml:space="preserve"> </v>
      </c>
      <c r="O4355" s="22" t="str">
        <f t="shared" si="633"/>
        <v/>
      </c>
      <c r="Q4355" s="22" t="str">
        <f t="shared" ref="Q4355:Q4418" si="639">IF(A4355="","D2",RIGHT(A4355,2))</f>
        <v>D2</v>
      </c>
    </row>
    <row r="4356" spans="1:17" x14ac:dyDescent="0.25">
      <c r="A4356" s="125" t="str">
        <f t="shared" si="636"/>
        <v/>
      </c>
      <c r="B4356" s="123" t="str">
        <f t="shared" si="637"/>
        <v/>
      </c>
      <c r="C4356" s="125" t="str">
        <f t="shared" si="638"/>
        <v/>
      </c>
      <c r="D4356" s="42"/>
      <c r="E4356" s="23" t="str">
        <f>IF(D4356="","",VLOOKUP(D4356,MASTERLIST!$A:$E,3,FALSE))</f>
        <v/>
      </c>
      <c r="F4356" s="23" t="str">
        <f>IF(D4356="","",VLOOKUP(D4356,MASTERLIST!$A:$E,4,FALSE))</f>
        <v/>
      </c>
      <c r="G4356" s="23" t="str">
        <f>IF(D4356="","",VLOOKUP(D4356,MASTERLIST!$A:$E,5,FALSE))</f>
        <v/>
      </c>
      <c r="H4356" s="23" t="str">
        <f>IF(D4356="","",VLOOKUP(D4356,MASTERLIST!$A:$E,2,FALSE))</f>
        <v/>
      </c>
      <c r="I4356" s="42"/>
      <c r="J4356" s="42"/>
      <c r="K4356" s="42"/>
      <c r="L4356" s="41" t="str">
        <f t="shared" si="634"/>
        <v/>
      </c>
      <c r="M4356" s="41" t="str">
        <f t="shared" si="635"/>
        <v/>
      </c>
      <c r="N4356" s="22" t="str">
        <f t="shared" si="632"/>
        <v xml:space="preserve"> </v>
      </c>
      <c r="O4356" s="22" t="str">
        <f t="shared" si="633"/>
        <v/>
      </c>
      <c r="Q4356" s="22" t="str">
        <f t="shared" si="639"/>
        <v>D2</v>
      </c>
    </row>
    <row r="4357" spans="1:17" x14ac:dyDescent="0.25">
      <c r="A4357" s="125" t="str">
        <f t="shared" si="636"/>
        <v/>
      </c>
      <c r="B4357" s="123" t="str">
        <f t="shared" si="637"/>
        <v/>
      </c>
      <c r="C4357" s="125" t="str">
        <f t="shared" si="638"/>
        <v/>
      </c>
      <c r="D4357" s="42"/>
      <c r="E4357" s="23" t="str">
        <f>IF(D4357="","",VLOOKUP(D4357,MASTERLIST!$A:$E,3,FALSE))</f>
        <v/>
      </c>
      <c r="F4357" s="23" t="str">
        <f>IF(D4357="","",VLOOKUP(D4357,MASTERLIST!$A:$E,4,FALSE))</f>
        <v/>
      </c>
      <c r="G4357" s="23" t="str">
        <f>IF(D4357="","",VLOOKUP(D4357,MASTERLIST!$A:$E,5,FALSE))</f>
        <v/>
      </c>
      <c r="H4357" s="23" t="str">
        <f>IF(D4357="","",VLOOKUP(D4357,MASTERLIST!$A:$E,2,FALSE))</f>
        <v/>
      </c>
      <c r="I4357" s="42"/>
      <c r="J4357" s="42"/>
      <c r="K4357" s="42"/>
      <c r="L4357" s="41" t="str">
        <f t="shared" si="634"/>
        <v/>
      </c>
      <c r="M4357" s="41" t="str">
        <f t="shared" si="635"/>
        <v/>
      </c>
      <c r="N4357" s="22" t="str">
        <f t="shared" si="632"/>
        <v xml:space="preserve"> </v>
      </c>
      <c r="O4357" s="22" t="str">
        <f t="shared" si="633"/>
        <v/>
      </c>
      <c r="Q4357" s="22" t="str">
        <f t="shared" si="639"/>
        <v>D2</v>
      </c>
    </row>
    <row r="4358" spans="1:17" x14ac:dyDescent="0.25">
      <c r="A4358" s="125" t="str">
        <f t="shared" si="636"/>
        <v/>
      </c>
      <c r="B4358" s="123" t="str">
        <f t="shared" si="637"/>
        <v/>
      </c>
      <c r="C4358" s="125" t="str">
        <f t="shared" si="638"/>
        <v/>
      </c>
      <c r="D4358" s="42"/>
      <c r="E4358" s="23" t="str">
        <f>IF(D4358="","",VLOOKUP(D4358,MASTERLIST!$A:$E,3,FALSE))</f>
        <v/>
      </c>
      <c r="F4358" s="23" t="str">
        <f>IF(D4358="","",VLOOKUP(D4358,MASTERLIST!$A:$E,4,FALSE))</f>
        <v/>
      </c>
      <c r="G4358" s="23" t="str">
        <f>IF(D4358="","",VLOOKUP(D4358,MASTERLIST!$A:$E,5,FALSE))</f>
        <v/>
      </c>
      <c r="H4358" s="23" t="str">
        <f>IF(D4358="","",VLOOKUP(D4358,MASTERLIST!$A:$E,2,FALSE))</f>
        <v/>
      </c>
      <c r="I4358" s="42"/>
      <c r="J4358" s="42"/>
      <c r="K4358" s="42"/>
      <c r="L4358" s="41" t="str">
        <f t="shared" si="634"/>
        <v/>
      </c>
      <c r="M4358" s="41" t="str">
        <f t="shared" si="635"/>
        <v/>
      </c>
      <c r="N4358" s="22" t="str">
        <f t="shared" si="632"/>
        <v xml:space="preserve"> </v>
      </c>
      <c r="O4358" s="22" t="str">
        <f t="shared" si="633"/>
        <v/>
      </c>
      <c r="Q4358" s="22" t="str">
        <f t="shared" si="639"/>
        <v>D2</v>
      </c>
    </row>
    <row r="4359" spans="1:17" x14ac:dyDescent="0.25">
      <c r="A4359" s="125" t="str">
        <f t="shared" si="636"/>
        <v/>
      </c>
      <c r="B4359" s="123" t="str">
        <f t="shared" si="637"/>
        <v/>
      </c>
      <c r="C4359" s="125" t="str">
        <f t="shared" si="638"/>
        <v/>
      </c>
      <c r="D4359" s="42"/>
      <c r="E4359" s="23" t="str">
        <f>IF(D4359="","",VLOOKUP(D4359,MASTERLIST!$A:$E,3,FALSE))</f>
        <v/>
      </c>
      <c r="F4359" s="23" t="str">
        <f>IF(D4359="","",VLOOKUP(D4359,MASTERLIST!$A:$E,4,FALSE))</f>
        <v/>
      </c>
      <c r="G4359" s="23" t="str">
        <f>IF(D4359="","",VLOOKUP(D4359,MASTERLIST!$A:$E,5,FALSE))</f>
        <v/>
      </c>
      <c r="H4359" s="23" t="str">
        <f>IF(D4359="","",VLOOKUP(D4359,MASTERLIST!$A:$E,2,FALSE))</f>
        <v/>
      </c>
      <c r="I4359" s="42"/>
      <c r="J4359" s="42"/>
      <c r="K4359" s="42"/>
      <c r="L4359" s="41" t="str">
        <f t="shared" si="634"/>
        <v/>
      </c>
      <c r="M4359" s="41" t="str">
        <f t="shared" si="635"/>
        <v/>
      </c>
      <c r="N4359" s="22" t="str">
        <f t="shared" si="632"/>
        <v xml:space="preserve"> </v>
      </c>
      <c r="O4359" s="22" t="str">
        <f t="shared" si="633"/>
        <v/>
      </c>
      <c r="Q4359" s="22" t="str">
        <f t="shared" si="639"/>
        <v>D2</v>
      </c>
    </row>
    <row r="4360" spans="1:17" x14ac:dyDescent="0.25">
      <c r="A4360" s="125" t="str">
        <f t="shared" si="636"/>
        <v/>
      </c>
      <c r="B4360" s="123" t="str">
        <f t="shared" si="637"/>
        <v/>
      </c>
      <c r="C4360" s="125" t="str">
        <f t="shared" si="638"/>
        <v/>
      </c>
      <c r="D4360" s="42"/>
      <c r="E4360" s="23" t="str">
        <f>IF(D4360="","",VLOOKUP(D4360,MASTERLIST!$A:$E,3,FALSE))</f>
        <v/>
      </c>
      <c r="F4360" s="23" t="str">
        <f>IF(D4360="","",VLOOKUP(D4360,MASTERLIST!$A:$E,4,FALSE))</f>
        <v/>
      </c>
      <c r="G4360" s="23" t="str">
        <f>IF(D4360="","",VLOOKUP(D4360,MASTERLIST!$A:$E,5,FALSE))</f>
        <v/>
      </c>
      <c r="H4360" s="23" t="str">
        <f>IF(D4360="","",VLOOKUP(D4360,MASTERLIST!$A:$E,2,FALSE))</f>
        <v/>
      </c>
      <c r="I4360" s="42"/>
      <c r="J4360" s="42"/>
      <c r="K4360" s="42"/>
      <c r="L4360" s="41" t="str">
        <f t="shared" si="634"/>
        <v/>
      </c>
      <c r="M4360" s="41" t="str">
        <f t="shared" si="635"/>
        <v/>
      </c>
      <c r="N4360" s="22" t="str">
        <f t="shared" si="632"/>
        <v xml:space="preserve"> </v>
      </c>
      <c r="O4360" s="22" t="str">
        <f t="shared" si="633"/>
        <v/>
      </c>
      <c r="Q4360" s="22" t="str">
        <f t="shared" si="639"/>
        <v>D2</v>
      </c>
    </row>
    <row r="4361" spans="1:17" x14ac:dyDescent="0.25">
      <c r="A4361" s="125" t="str">
        <f t="shared" si="636"/>
        <v/>
      </c>
      <c r="B4361" s="123" t="str">
        <f t="shared" si="637"/>
        <v/>
      </c>
      <c r="C4361" s="125" t="str">
        <f t="shared" si="638"/>
        <v/>
      </c>
      <c r="D4361" s="42"/>
      <c r="E4361" s="23" t="str">
        <f>IF(D4361="","",VLOOKUP(D4361,MASTERLIST!$A:$E,3,FALSE))</f>
        <v/>
      </c>
      <c r="F4361" s="23" t="str">
        <f>IF(D4361="","",VLOOKUP(D4361,MASTERLIST!$A:$E,4,FALSE))</f>
        <v/>
      </c>
      <c r="G4361" s="23" t="str">
        <f>IF(D4361="","",VLOOKUP(D4361,MASTERLIST!$A:$E,5,FALSE))</f>
        <v/>
      </c>
      <c r="H4361" s="23" t="str">
        <f>IF(D4361="","",VLOOKUP(D4361,MASTERLIST!$A:$E,2,FALSE))</f>
        <v/>
      </c>
      <c r="I4361" s="42"/>
      <c r="J4361" s="42"/>
      <c r="K4361" s="42"/>
      <c r="L4361" s="41" t="str">
        <f t="shared" si="634"/>
        <v/>
      </c>
      <c r="M4361" s="41" t="str">
        <f t="shared" si="635"/>
        <v/>
      </c>
      <c r="N4361" s="22" t="str">
        <f t="shared" si="632"/>
        <v xml:space="preserve"> </v>
      </c>
      <c r="O4361" s="22" t="str">
        <f t="shared" si="633"/>
        <v/>
      </c>
      <c r="Q4361" s="22" t="str">
        <f t="shared" si="639"/>
        <v>D2</v>
      </c>
    </row>
    <row r="4362" spans="1:17" x14ac:dyDescent="0.25">
      <c r="A4362" s="125" t="str">
        <f t="shared" si="636"/>
        <v/>
      </c>
      <c r="B4362" s="123" t="str">
        <f t="shared" si="637"/>
        <v/>
      </c>
      <c r="C4362" s="125" t="str">
        <f t="shared" si="638"/>
        <v/>
      </c>
      <c r="D4362" s="42"/>
      <c r="E4362" s="23" t="str">
        <f>IF(D4362="","",VLOOKUP(D4362,MASTERLIST!$A:$E,3,FALSE))</f>
        <v/>
      </c>
      <c r="F4362" s="23" t="str">
        <f>IF(D4362="","",VLOOKUP(D4362,MASTERLIST!$A:$E,4,FALSE))</f>
        <v/>
      </c>
      <c r="G4362" s="23" t="str">
        <f>IF(D4362="","",VLOOKUP(D4362,MASTERLIST!$A:$E,5,FALSE))</f>
        <v/>
      </c>
      <c r="H4362" s="23" t="str">
        <f>IF(D4362="","",VLOOKUP(D4362,MASTERLIST!$A:$E,2,FALSE))</f>
        <v/>
      </c>
      <c r="I4362" s="42"/>
      <c r="J4362" s="42"/>
      <c r="K4362" s="42"/>
      <c r="L4362" s="41" t="str">
        <f t="shared" si="634"/>
        <v/>
      </c>
      <c r="M4362" s="41" t="str">
        <f t="shared" si="635"/>
        <v/>
      </c>
      <c r="N4362" s="22" t="str">
        <f t="shared" si="632"/>
        <v xml:space="preserve"> </v>
      </c>
      <c r="O4362" s="22" t="str">
        <f t="shared" si="633"/>
        <v/>
      </c>
      <c r="Q4362" s="22" t="str">
        <f t="shared" si="639"/>
        <v>D2</v>
      </c>
    </row>
    <row r="4363" spans="1:17" x14ac:dyDescent="0.25">
      <c r="A4363" s="125" t="str">
        <f t="shared" si="636"/>
        <v/>
      </c>
      <c r="B4363" s="123" t="str">
        <f t="shared" si="637"/>
        <v/>
      </c>
      <c r="C4363" s="125" t="str">
        <f t="shared" si="638"/>
        <v/>
      </c>
      <c r="D4363" s="42"/>
      <c r="E4363" s="23" t="str">
        <f>IF(D4363="","",VLOOKUP(D4363,MASTERLIST!$A:$E,3,FALSE))</f>
        <v/>
      </c>
      <c r="F4363" s="23" t="str">
        <f>IF(D4363="","",VLOOKUP(D4363,MASTERLIST!$A:$E,4,FALSE))</f>
        <v/>
      </c>
      <c r="G4363" s="23" t="str">
        <f>IF(D4363="","",VLOOKUP(D4363,MASTERLIST!$A:$E,5,FALSE))</f>
        <v/>
      </c>
      <c r="H4363" s="23" t="str">
        <f>IF(D4363="","",VLOOKUP(D4363,MASTERLIST!$A:$E,2,FALSE))</f>
        <v/>
      </c>
      <c r="I4363" s="42"/>
      <c r="J4363" s="42"/>
      <c r="K4363" s="42"/>
      <c r="L4363" s="41" t="str">
        <f t="shared" si="634"/>
        <v/>
      </c>
      <c r="M4363" s="41" t="str">
        <f t="shared" si="635"/>
        <v/>
      </c>
      <c r="N4363" s="22" t="str">
        <f t="shared" si="632"/>
        <v xml:space="preserve"> </v>
      </c>
      <c r="O4363" s="22" t="str">
        <f t="shared" si="633"/>
        <v/>
      </c>
      <c r="Q4363" s="22" t="str">
        <f t="shared" si="639"/>
        <v>D2</v>
      </c>
    </row>
    <row r="4364" spans="1:17" x14ac:dyDescent="0.25">
      <c r="A4364" s="125" t="str">
        <f t="shared" si="636"/>
        <v/>
      </c>
      <c r="B4364" s="123" t="str">
        <f t="shared" si="637"/>
        <v/>
      </c>
      <c r="C4364" s="125" t="str">
        <f t="shared" si="638"/>
        <v/>
      </c>
      <c r="D4364" s="42"/>
      <c r="E4364" s="23" t="str">
        <f>IF(D4364="","",VLOOKUP(D4364,MASTERLIST!$A:$E,3,FALSE))</f>
        <v/>
      </c>
      <c r="F4364" s="23" t="str">
        <f>IF(D4364="","",VLOOKUP(D4364,MASTERLIST!$A:$E,4,FALSE))</f>
        <v/>
      </c>
      <c r="G4364" s="23" t="str">
        <f>IF(D4364="","",VLOOKUP(D4364,MASTERLIST!$A:$E,5,FALSE))</f>
        <v/>
      </c>
      <c r="H4364" s="23" t="str">
        <f>IF(D4364="","",VLOOKUP(D4364,MASTERLIST!$A:$E,2,FALSE))</f>
        <v/>
      </c>
      <c r="I4364" s="42"/>
      <c r="J4364" s="42"/>
      <c r="K4364" s="42"/>
      <c r="L4364" s="41" t="str">
        <f t="shared" si="634"/>
        <v/>
      </c>
      <c r="M4364" s="41" t="str">
        <f t="shared" si="635"/>
        <v/>
      </c>
      <c r="N4364" s="22" t="str">
        <f t="shared" si="632"/>
        <v xml:space="preserve"> </v>
      </c>
      <c r="O4364" s="22" t="str">
        <f t="shared" si="633"/>
        <v/>
      </c>
      <c r="Q4364" s="22" t="str">
        <f t="shared" si="639"/>
        <v>D2</v>
      </c>
    </row>
    <row r="4365" spans="1:17" x14ac:dyDescent="0.25">
      <c r="A4365" s="125" t="str">
        <f t="shared" si="636"/>
        <v/>
      </c>
      <c r="B4365" s="123" t="str">
        <f t="shared" si="637"/>
        <v/>
      </c>
      <c r="C4365" s="125" t="str">
        <f t="shared" si="638"/>
        <v/>
      </c>
      <c r="D4365" s="42"/>
      <c r="E4365" s="23" t="str">
        <f>IF(D4365="","",VLOOKUP(D4365,MASTERLIST!$A:$E,3,FALSE))</f>
        <v/>
      </c>
      <c r="F4365" s="23" t="str">
        <f>IF(D4365="","",VLOOKUP(D4365,MASTERLIST!$A:$E,4,FALSE))</f>
        <v/>
      </c>
      <c r="G4365" s="23" t="str">
        <f>IF(D4365="","",VLOOKUP(D4365,MASTERLIST!$A:$E,5,FALSE))</f>
        <v/>
      </c>
      <c r="H4365" s="23" t="str">
        <f>IF(D4365="","",VLOOKUP(D4365,MASTERLIST!$A:$E,2,FALSE))</f>
        <v/>
      </c>
      <c r="I4365" s="42"/>
      <c r="J4365" s="42"/>
      <c r="K4365" s="42"/>
      <c r="L4365" s="41" t="str">
        <f t="shared" si="634"/>
        <v/>
      </c>
      <c r="M4365" s="41" t="str">
        <f t="shared" si="635"/>
        <v/>
      </c>
      <c r="N4365" s="22" t="str">
        <f t="shared" si="632"/>
        <v xml:space="preserve"> </v>
      </c>
      <c r="O4365" s="22" t="str">
        <f t="shared" si="633"/>
        <v/>
      </c>
      <c r="Q4365" s="22" t="str">
        <f t="shared" si="639"/>
        <v>D2</v>
      </c>
    </row>
    <row r="4366" spans="1:17" x14ac:dyDescent="0.25">
      <c r="A4366" s="125" t="str">
        <f t="shared" si="636"/>
        <v/>
      </c>
      <c r="B4366" s="123" t="str">
        <f t="shared" si="637"/>
        <v/>
      </c>
      <c r="C4366" s="125" t="str">
        <f t="shared" si="638"/>
        <v/>
      </c>
      <c r="D4366" s="42"/>
      <c r="E4366" s="23" t="str">
        <f>IF(D4366="","",VLOOKUP(D4366,MASTERLIST!$A:$E,3,FALSE))</f>
        <v/>
      </c>
      <c r="F4366" s="23" t="str">
        <f>IF(D4366="","",VLOOKUP(D4366,MASTERLIST!$A:$E,4,FALSE))</f>
        <v/>
      </c>
      <c r="G4366" s="23" t="str">
        <f>IF(D4366="","",VLOOKUP(D4366,MASTERLIST!$A:$E,5,FALSE))</f>
        <v/>
      </c>
      <c r="H4366" s="23" t="str">
        <f>IF(D4366="","",VLOOKUP(D4366,MASTERLIST!$A:$E,2,FALSE))</f>
        <v/>
      </c>
      <c r="I4366" s="42"/>
      <c r="J4366" s="42"/>
      <c r="K4366" s="42"/>
      <c r="L4366" s="41" t="str">
        <f t="shared" si="634"/>
        <v/>
      </c>
      <c r="M4366" s="41" t="str">
        <f t="shared" si="635"/>
        <v/>
      </c>
      <c r="N4366" s="22" t="str">
        <f t="shared" si="632"/>
        <v xml:space="preserve"> </v>
      </c>
      <c r="O4366" s="22" t="str">
        <f t="shared" si="633"/>
        <v/>
      </c>
      <c r="Q4366" s="22" t="str">
        <f t="shared" si="639"/>
        <v>D2</v>
      </c>
    </row>
    <row r="4367" spans="1:17" x14ac:dyDescent="0.25">
      <c r="A4367" s="125" t="str">
        <f t="shared" si="636"/>
        <v/>
      </c>
      <c r="B4367" s="123" t="str">
        <f t="shared" si="637"/>
        <v/>
      </c>
      <c r="C4367" s="125" t="str">
        <f t="shared" si="638"/>
        <v/>
      </c>
      <c r="D4367" s="42"/>
      <c r="E4367" s="23" t="str">
        <f>IF(D4367="","",VLOOKUP(D4367,MASTERLIST!$A:$E,3,FALSE))</f>
        <v/>
      </c>
      <c r="F4367" s="23" t="str">
        <f>IF(D4367="","",VLOOKUP(D4367,MASTERLIST!$A:$E,4,FALSE))</f>
        <v/>
      </c>
      <c r="G4367" s="23" t="str">
        <f>IF(D4367="","",VLOOKUP(D4367,MASTERLIST!$A:$E,5,FALSE))</f>
        <v/>
      </c>
      <c r="H4367" s="23" t="str">
        <f>IF(D4367="","",VLOOKUP(D4367,MASTERLIST!$A:$E,2,FALSE))</f>
        <v/>
      </c>
      <c r="I4367" s="42"/>
      <c r="J4367" s="42"/>
      <c r="K4367" s="42"/>
      <c r="L4367" s="41" t="str">
        <f t="shared" si="634"/>
        <v/>
      </c>
      <c r="M4367" s="41" t="str">
        <f t="shared" si="635"/>
        <v/>
      </c>
      <c r="N4367" s="22" t="str">
        <f t="shared" si="632"/>
        <v xml:space="preserve"> </v>
      </c>
      <c r="O4367" s="22" t="str">
        <f t="shared" si="633"/>
        <v/>
      </c>
      <c r="Q4367" s="22" t="str">
        <f t="shared" si="639"/>
        <v>D2</v>
      </c>
    </row>
    <row r="4368" spans="1:17" x14ac:dyDescent="0.25">
      <c r="A4368" s="125" t="str">
        <f t="shared" si="636"/>
        <v/>
      </c>
      <c r="B4368" s="123" t="str">
        <f t="shared" si="637"/>
        <v/>
      </c>
      <c r="C4368" s="125" t="str">
        <f t="shared" si="638"/>
        <v/>
      </c>
      <c r="D4368" s="42"/>
      <c r="E4368" s="23" t="str">
        <f>IF(D4368="","",VLOOKUP(D4368,MASTERLIST!$A:$E,3,FALSE))</f>
        <v/>
      </c>
      <c r="F4368" s="23" t="str">
        <f>IF(D4368="","",VLOOKUP(D4368,MASTERLIST!$A:$E,4,FALSE))</f>
        <v/>
      </c>
      <c r="G4368" s="23" t="str">
        <f>IF(D4368="","",VLOOKUP(D4368,MASTERLIST!$A:$E,5,FALSE))</f>
        <v/>
      </c>
      <c r="H4368" s="23" t="str">
        <f>IF(D4368="","",VLOOKUP(D4368,MASTERLIST!$A:$E,2,FALSE))</f>
        <v/>
      </c>
      <c r="I4368" s="42"/>
      <c r="J4368" s="42"/>
      <c r="K4368" s="42"/>
      <c r="L4368" s="41" t="str">
        <f t="shared" si="634"/>
        <v/>
      </c>
      <c r="M4368" s="41" t="str">
        <f t="shared" si="635"/>
        <v/>
      </c>
      <c r="N4368" s="22" t="str">
        <f t="shared" si="632"/>
        <v xml:space="preserve"> </v>
      </c>
      <c r="O4368" s="22" t="str">
        <f t="shared" si="633"/>
        <v/>
      </c>
      <c r="Q4368" s="22" t="str">
        <f t="shared" si="639"/>
        <v>D2</v>
      </c>
    </row>
    <row r="4369" spans="1:17" x14ac:dyDescent="0.25">
      <c r="A4369" s="125" t="str">
        <f t="shared" si="636"/>
        <v/>
      </c>
      <c r="B4369" s="123" t="str">
        <f t="shared" si="637"/>
        <v/>
      </c>
      <c r="C4369" s="125" t="str">
        <f t="shared" si="638"/>
        <v/>
      </c>
      <c r="D4369" s="42"/>
      <c r="E4369" s="23" t="str">
        <f>IF(D4369="","",VLOOKUP(D4369,MASTERLIST!$A:$E,3,FALSE))</f>
        <v/>
      </c>
      <c r="F4369" s="23" t="str">
        <f>IF(D4369="","",VLOOKUP(D4369,MASTERLIST!$A:$E,4,FALSE))</f>
        <v/>
      </c>
      <c r="G4369" s="23" t="str">
        <f>IF(D4369="","",VLOOKUP(D4369,MASTERLIST!$A:$E,5,FALSE))</f>
        <v/>
      </c>
      <c r="H4369" s="23" t="str">
        <f>IF(D4369="","",VLOOKUP(D4369,MASTERLIST!$A:$E,2,FALSE))</f>
        <v/>
      </c>
      <c r="I4369" s="42"/>
      <c r="J4369" s="42"/>
      <c r="K4369" s="42"/>
      <c r="L4369" s="41" t="str">
        <f t="shared" si="634"/>
        <v/>
      </c>
      <c r="M4369" s="41" t="str">
        <f t="shared" si="635"/>
        <v/>
      </c>
      <c r="N4369" s="22" t="str">
        <f t="shared" si="632"/>
        <v xml:space="preserve"> </v>
      </c>
      <c r="O4369" s="22" t="str">
        <f t="shared" si="633"/>
        <v/>
      </c>
      <c r="Q4369" s="22" t="str">
        <f t="shared" si="639"/>
        <v>D2</v>
      </c>
    </row>
    <row r="4370" spans="1:17" x14ac:dyDescent="0.25">
      <c r="A4370" s="125" t="str">
        <f t="shared" si="636"/>
        <v/>
      </c>
      <c r="B4370" s="123" t="str">
        <f t="shared" si="637"/>
        <v/>
      </c>
      <c r="C4370" s="125" t="str">
        <f t="shared" si="638"/>
        <v/>
      </c>
      <c r="D4370" s="42"/>
      <c r="E4370" s="23" t="str">
        <f>IF(D4370="","",VLOOKUP(D4370,MASTERLIST!$A:$E,3,FALSE))</f>
        <v/>
      </c>
      <c r="F4370" s="23" t="str">
        <f>IF(D4370="","",VLOOKUP(D4370,MASTERLIST!$A:$E,4,FALSE))</f>
        <v/>
      </c>
      <c r="G4370" s="23" t="str">
        <f>IF(D4370="","",VLOOKUP(D4370,MASTERLIST!$A:$E,5,FALSE))</f>
        <v/>
      </c>
      <c r="H4370" s="23" t="str">
        <f>IF(D4370="","",VLOOKUP(D4370,MASTERLIST!$A:$E,2,FALSE))</f>
        <v/>
      </c>
      <c r="I4370" s="42"/>
      <c r="J4370" s="42"/>
      <c r="K4370" s="42"/>
      <c r="L4370" s="41" t="str">
        <f t="shared" si="634"/>
        <v/>
      </c>
      <c r="M4370" s="41" t="str">
        <f t="shared" si="635"/>
        <v/>
      </c>
      <c r="N4370" s="22" t="str">
        <f t="shared" si="632"/>
        <v xml:space="preserve"> </v>
      </c>
      <c r="O4370" s="22" t="str">
        <f t="shared" si="633"/>
        <v/>
      </c>
      <c r="Q4370" s="22" t="str">
        <f t="shared" si="639"/>
        <v>D2</v>
      </c>
    </row>
    <row r="4371" spans="1:17" x14ac:dyDescent="0.25">
      <c r="A4371" s="125" t="str">
        <f t="shared" si="636"/>
        <v/>
      </c>
      <c r="B4371" s="123" t="str">
        <f t="shared" si="637"/>
        <v/>
      </c>
      <c r="C4371" s="125" t="str">
        <f t="shared" si="638"/>
        <v/>
      </c>
      <c r="D4371" s="42"/>
      <c r="E4371" s="23" t="str">
        <f>IF(D4371="","",VLOOKUP(D4371,MASTERLIST!$A:$E,3,FALSE))</f>
        <v/>
      </c>
      <c r="F4371" s="23" t="str">
        <f>IF(D4371="","",VLOOKUP(D4371,MASTERLIST!$A:$E,4,FALSE))</f>
        <v/>
      </c>
      <c r="G4371" s="23" t="str">
        <f>IF(D4371="","",VLOOKUP(D4371,MASTERLIST!$A:$E,5,FALSE))</f>
        <v/>
      </c>
      <c r="H4371" s="23" t="str">
        <f>IF(D4371="","",VLOOKUP(D4371,MASTERLIST!$A:$E,2,FALSE))</f>
        <v/>
      </c>
      <c r="I4371" s="42"/>
      <c r="J4371" s="42"/>
      <c r="K4371" s="42"/>
      <c r="L4371" s="41" t="str">
        <f t="shared" si="634"/>
        <v/>
      </c>
      <c r="M4371" s="41" t="str">
        <f t="shared" si="635"/>
        <v/>
      </c>
      <c r="N4371" s="22" t="str">
        <f t="shared" ref="N4371:N4434" si="640">CONCATENATE(E4371," ",F4371)</f>
        <v xml:space="preserve"> </v>
      </c>
      <c r="O4371" s="22" t="str">
        <f t="shared" ref="O4371:O4434" si="641">IFERROR(VLOOKUP(G4371,$R$2:$S$15,2,),"")</f>
        <v/>
      </c>
      <c r="Q4371" s="22" t="str">
        <f t="shared" si="639"/>
        <v>D2</v>
      </c>
    </row>
    <row r="4372" spans="1:17" x14ac:dyDescent="0.25">
      <c r="A4372" s="125" t="str">
        <f t="shared" si="636"/>
        <v/>
      </c>
      <c r="B4372" s="123" t="str">
        <f t="shared" si="637"/>
        <v/>
      </c>
      <c r="C4372" s="125" t="str">
        <f t="shared" si="638"/>
        <v/>
      </c>
      <c r="D4372" s="42"/>
      <c r="E4372" s="23" t="str">
        <f>IF(D4372="","",VLOOKUP(D4372,MASTERLIST!$A:$E,3,FALSE))</f>
        <v/>
      </c>
      <c r="F4372" s="23" t="str">
        <f>IF(D4372="","",VLOOKUP(D4372,MASTERLIST!$A:$E,4,FALSE))</f>
        <v/>
      </c>
      <c r="G4372" s="23" t="str">
        <f>IF(D4372="","",VLOOKUP(D4372,MASTERLIST!$A:$E,5,FALSE))</f>
        <v/>
      </c>
      <c r="H4372" s="23" t="str">
        <f>IF(D4372="","",VLOOKUP(D4372,MASTERLIST!$A:$E,2,FALSE))</f>
        <v/>
      </c>
      <c r="I4372" s="42"/>
      <c r="J4372" s="42"/>
      <c r="K4372" s="42"/>
      <c r="L4372" s="41" t="str">
        <f t="shared" si="634"/>
        <v/>
      </c>
      <c r="M4372" s="41" t="str">
        <f t="shared" si="635"/>
        <v/>
      </c>
      <c r="N4372" s="22" t="str">
        <f t="shared" si="640"/>
        <v xml:space="preserve"> </v>
      </c>
      <c r="O4372" s="22" t="str">
        <f t="shared" si="641"/>
        <v/>
      </c>
      <c r="Q4372" s="22" t="str">
        <f t="shared" si="639"/>
        <v>D2</v>
      </c>
    </row>
    <row r="4373" spans="1:17" x14ac:dyDescent="0.25">
      <c r="A4373" s="125" t="str">
        <f t="shared" si="636"/>
        <v/>
      </c>
      <c r="B4373" s="123" t="str">
        <f t="shared" si="637"/>
        <v/>
      </c>
      <c r="C4373" s="125" t="str">
        <f t="shared" si="638"/>
        <v/>
      </c>
      <c r="D4373" s="42"/>
      <c r="E4373" s="23" t="str">
        <f>IF(D4373="","",VLOOKUP(D4373,MASTERLIST!$A:$E,3,FALSE))</f>
        <v/>
      </c>
      <c r="F4373" s="23" t="str">
        <f>IF(D4373="","",VLOOKUP(D4373,MASTERLIST!$A:$E,4,FALSE))</f>
        <v/>
      </c>
      <c r="G4373" s="23" t="str">
        <f>IF(D4373="","",VLOOKUP(D4373,MASTERLIST!$A:$E,5,FALSE))</f>
        <v/>
      </c>
      <c r="H4373" s="23" t="str">
        <f>IF(D4373="","",VLOOKUP(D4373,MASTERLIST!$A:$E,2,FALSE))</f>
        <v/>
      </c>
      <c r="I4373" s="42"/>
      <c r="J4373" s="42"/>
      <c r="K4373" s="42"/>
      <c r="L4373" s="41" t="str">
        <f t="shared" si="634"/>
        <v/>
      </c>
      <c r="M4373" s="41" t="str">
        <f t="shared" si="635"/>
        <v/>
      </c>
      <c r="N4373" s="22" t="str">
        <f t="shared" si="640"/>
        <v xml:space="preserve"> </v>
      </c>
      <c r="O4373" s="22" t="str">
        <f t="shared" si="641"/>
        <v/>
      </c>
      <c r="Q4373" s="22" t="str">
        <f t="shared" si="639"/>
        <v>D2</v>
      </c>
    </row>
    <row r="4374" spans="1:17" x14ac:dyDescent="0.25">
      <c r="A4374" s="125" t="str">
        <f t="shared" si="636"/>
        <v/>
      </c>
      <c r="B4374" s="123" t="str">
        <f t="shared" si="637"/>
        <v/>
      </c>
      <c r="C4374" s="125" t="str">
        <f t="shared" si="638"/>
        <v/>
      </c>
      <c r="D4374" s="42"/>
      <c r="E4374" s="23" t="str">
        <f>IF(D4374="","",VLOOKUP(D4374,MASTERLIST!$A:$E,3,FALSE))</f>
        <v/>
      </c>
      <c r="F4374" s="23" t="str">
        <f>IF(D4374="","",VLOOKUP(D4374,MASTERLIST!$A:$E,4,FALSE))</f>
        <v/>
      </c>
      <c r="G4374" s="23" t="str">
        <f>IF(D4374="","",VLOOKUP(D4374,MASTERLIST!$A:$E,5,FALSE))</f>
        <v/>
      </c>
      <c r="H4374" s="23" t="str">
        <f>IF(D4374="","",VLOOKUP(D4374,MASTERLIST!$A:$E,2,FALSE))</f>
        <v/>
      </c>
      <c r="I4374" s="42"/>
      <c r="J4374" s="42"/>
      <c r="K4374" s="42"/>
      <c r="L4374" s="41" t="str">
        <f t="shared" si="634"/>
        <v/>
      </c>
      <c r="M4374" s="41" t="str">
        <f t="shared" si="635"/>
        <v/>
      </c>
      <c r="N4374" s="22" t="str">
        <f t="shared" si="640"/>
        <v xml:space="preserve"> </v>
      </c>
      <c r="O4374" s="22" t="str">
        <f t="shared" si="641"/>
        <v/>
      </c>
      <c r="Q4374" s="22" t="str">
        <f t="shared" si="639"/>
        <v>D2</v>
      </c>
    </row>
    <row r="4375" spans="1:17" x14ac:dyDescent="0.25">
      <c r="A4375" s="125" t="str">
        <f t="shared" si="636"/>
        <v/>
      </c>
      <c r="B4375" s="123" t="str">
        <f t="shared" si="637"/>
        <v/>
      </c>
      <c r="C4375" s="125" t="str">
        <f t="shared" si="638"/>
        <v/>
      </c>
      <c r="D4375" s="42"/>
      <c r="E4375" s="23" t="str">
        <f>IF(D4375="","",VLOOKUP(D4375,MASTERLIST!$A:$E,3,FALSE))</f>
        <v/>
      </c>
      <c r="F4375" s="23" t="str">
        <f>IF(D4375="","",VLOOKUP(D4375,MASTERLIST!$A:$E,4,FALSE))</f>
        <v/>
      </c>
      <c r="G4375" s="23" t="str">
        <f>IF(D4375="","",VLOOKUP(D4375,MASTERLIST!$A:$E,5,FALSE))</f>
        <v/>
      </c>
      <c r="H4375" s="23" t="str">
        <f>IF(D4375="","",VLOOKUP(D4375,MASTERLIST!$A:$E,2,FALSE))</f>
        <v/>
      </c>
      <c r="I4375" s="42"/>
      <c r="J4375" s="42"/>
      <c r="K4375" s="42"/>
      <c r="L4375" s="41" t="str">
        <f t="shared" si="634"/>
        <v/>
      </c>
      <c r="M4375" s="41" t="str">
        <f t="shared" si="635"/>
        <v/>
      </c>
      <c r="N4375" s="22" t="str">
        <f t="shared" si="640"/>
        <v xml:space="preserve"> </v>
      </c>
      <c r="O4375" s="22" t="str">
        <f t="shared" si="641"/>
        <v/>
      </c>
      <c r="Q4375" s="22" t="str">
        <f t="shared" si="639"/>
        <v>D2</v>
      </c>
    </row>
    <row r="4376" spans="1:17" x14ac:dyDescent="0.25">
      <c r="A4376" s="125" t="str">
        <f t="shared" si="636"/>
        <v/>
      </c>
      <c r="B4376" s="123" t="str">
        <f t="shared" si="637"/>
        <v/>
      </c>
      <c r="C4376" s="125" t="str">
        <f t="shared" si="638"/>
        <v/>
      </c>
      <c r="D4376" s="42"/>
      <c r="E4376" s="23" t="str">
        <f>IF(D4376="","",VLOOKUP(D4376,MASTERLIST!$A:$E,3,FALSE))</f>
        <v/>
      </c>
      <c r="F4376" s="23" t="str">
        <f>IF(D4376="","",VLOOKUP(D4376,MASTERLIST!$A:$E,4,FALSE))</f>
        <v/>
      </c>
      <c r="G4376" s="23" t="str">
        <f>IF(D4376="","",VLOOKUP(D4376,MASTERLIST!$A:$E,5,FALSE))</f>
        <v/>
      </c>
      <c r="H4376" s="23" t="str">
        <f>IF(D4376="","",VLOOKUP(D4376,MASTERLIST!$A:$E,2,FALSE))</f>
        <v/>
      </c>
      <c r="I4376" s="42"/>
      <c r="J4376" s="42"/>
      <c r="K4376" s="42"/>
      <c r="L4376" s="41" t="str">
        <f t="shared" si="634"/>
        <v/>
      </c>
      <c r="M4376" s="41" t="str">
        <f t="shared" si="635"/>
        <v/>
      </c>
      <c r="N4376" s="22" t="str">
        <f t="shared" si="640"/>
        <v xml:space="preserve"> </v>
      </c>
      <c r="O4376" s="22" t="str">
        <f t="shared" si="641"/>
        <v/>
      </c>
      <c r="Q4376" s="22" t="str">
        <f t="shared" si="639"/>
        <v>D2</v>
      </c>
    </row>
    <row r="4377" spans="1:17" x14ac:dyDescent="0.25">
      <c r="A4377" s="125" t="str">
        <f t="shared" si="636"/>
        <v/>
      </c>
      <c r="B4377" s="123" t="str">
        <f t="shared" si="637"/>
        <v/>
      </c>
      <c r="C4377" s="125" t="str">
        <f t="shared" si="638"/>
        <v/>
      </c>
      <c r="D4377" s="42"/>
      <c r="E4377" s="23" t="str">
        <f>IF(D4377="","",VLOOKUP(D4377,MASTERLIST!$A:$E,3,FALSE))</f>
        <v/>
      </c>
      <c r="F4377" s="23" t="str">
        <f>IF(D4377="","",VLOOKUP(D4377,MASTERLIST!$A:$E,4,FALSE))</f>
        <v/>
      </c>
      <c r="G4377" s="23" t="str">
        <f>IF(D4377="","",VLOOKUP(D4377,MASTERLIST!$A:$E,5,FALSE))</f>
        <v/>
      </c>
      <c r="H4377" s="23" t="str">
        <f>IF(D4377="","",VLOOKUP(D4377,MASTERLIST!$A:$E,2,FALSE))</f>
        <v/>
      </c>
      <c r="I4377" s="42"/>
      <c r="J4377" s="42"/>
      <c r="K4377" s="42"/>
      <c r="L4377" s="41" t="str">
        <f t="shared" si="634"/>
        <v/>
      </c>
      <c r="M4377" s="41" t="str">
        <f t="shared" si="635"/>
        <v/>
      </c>
      <c r="N4377" s="22" t="str">
        <f t="shared" si="640"/>
        <v xml:space="preserve"> </v>
      </c>
      <c r="O4377" s="22" t="str">
        <f t="shared" si="641"/>
        <v/>
      </c>
      <c r="Q4377" s="22" t="str">
        <f t="shared" si="639"/>
        <v>D2</v>
      </c>
    </row>
    <row r="4378" spans="1:17" x14ac:dyDescent="0.25">
      <c r="A4378" s="125" t="str">
        <f t="shared" si="636"/>
        <v/>
      </c>
      <c r="B4378" s="123" t="str">
        <f t="shared" si="637"/>
        <v/>
      </c>
      <c r="C4378" s="125" t="str">
        <f t="shared" si="638"/>
        <v/>
      </c>
      <c r="D4378" s="42"/>
      <c r="E4378" s="23" t="str">
        <f>IF(D4378="","",VLOOKUP(D4378,MASTERLIST!$A:$E,3,FALSE))</f>
        <v/>
      </c>
      <c r="F4378" s="23" t="str">
        <f>IF(D4378="","",VLOOKUP(D4378,MASTERLIST!$A:$E,4,FALSE))</f>
        <v/>
      </c>
      <c r="G4378" s="23" t="str">
        <f>IF(D4378="","",VLOOKUP(D4378,MASTERLIST!$A:$E,5,FALSE))</f>
        <v/>
      </c>
      <c r="H4378" s="23" t="str">
        <f>IF(D4378="","",VLOOKUP(D4378,MASTERLIST!$A:$E,2,FALSE))</f>
        <v/>
      </c>
      <c r="I4378" s="42"/>
      <c r="J4378" s="42"/>
      <c r="K4378" s="42"/>
      <c r="L4378" s="41" t="str">
        <f t="shared" si="634"/>
        <v/>
      </c>
      <c r="M4378" s="41" t="str">
        <f t="shared" si="635"/>
        <v/>
      </c>
      <c r="N4378" s="22" t="str">
        <f t="shared" si="640"/>
        <v xml:space="preserve"> </v>
      </c>
      <c r="O4378" s="22" t="str">
        <f t="shared" si="641"/>
        <v/>
      </c>
      <c r="Q4378" s="22" t="str">
        <f t="shared" si="639"/>
        <v>D2</v>
      </c>
    </row>
    <row r="4379" spans="1:17" x14ac:dyDescent="0.25">
      <c r="A4379" s="125" t="str">
        <f t="shared" si="636"/>
        <v/>
      </c>
      <c r="B4379" s="123" t="str">
        <f t="shared" si="637"/>
        <v/>
      </c>
      <c r="C4379" s="125" t="str">
        <f t="shared" si="638"/>
        <v/>
      </c>
      <c r="D4379" s="42"/>
      <c r="E4379" s="23" t="str">
        <f>IF(D4379="","",VLOOKUP(D4379,MASTERLIST!$A:$E,3,FALSE))</f>
        <v/>
      </c>
      <c r="F4379" s="23" t="str">
        <f>IF(D4379="","",VLOOKUP(D4379,MASTERLIST!$A:$E,4,FALSE))</f>
        <v/>
      </c>
      <c r="G4379" s="23" t="str">
        <f>IF(D4379="","",VLOOKUP(D4379,MASTERLIST!$A:$E,5,FALSE))</f>
        <v/>
      </c>
      <c r="H4379" s="23" t="str">
        <f>IF(D4379="","",VLOOKUP(D4379,MASTERLIST!$A:$E,2,FALSE))</f>
        <v/>
      </c>
      <c r="I4379" s="42"/>
      <c r="J4379" s="42"/>
      <c r="K4379" s="42"/>
      <c r="L4379" s="41" t="str">
        <f t="shared" si="634"/>
        <v/>
      </c>
      <c r="M4379" s="41" t="str">
        <f t="shared" si="635"/>
        <v/>
      </c>
      <c r="N4379" s="22" t="str">
        <f t="shared" si="640"/>
        <v xml:space="preserve"> </v>
      </c>
      <c r="O4379" s="22" t="str">
        <f t="shared" si="641"/>
        <v/>
      </c>
      <c r="Q4379" s="22" t="str">
        <f t="shared" si="639"/>
        <v>D2</v>
      </c>
    </row>
    <row r="4380" spans="1:17" x14ac:dyDescent="0.25">
      <c r="A4380" s="125" t="str">
        <f t="shared" si="636"/>
        <v/>
      </c>
      <c r="B4380" s="123" t="str">
        <f t="shared" si="637"/>
        <v/>
      </c>
      <c r="C4380" s="125" t="str">
        <f t="shared" si="638"/>
        <v/>
      </c>
      <c r="D4380" s="42"/>
      <c r="E4380" s="23" t="str">
        <f>IF(D4380="","",VLOOKUP(D4380,MASTERLIST!$A:$E,3,FALSE))</f>
        <v/>
      </c>
      <c r="F4380" s="23" t="str">
        <f>IF(D4380="","",VLOOKUP(D4380,MASTERLIST!$A:$E,4,FALSE))</f>
        <v/>
      </c>
      <c r="G4380" s="23" t="str">
        <f>IF(D4380="","",VLOOKUP(D4380,MASTERLIST!$A:$E,5,FALSE))</f>
        <v/>
      </c>
      <c r="H4380" s="23" t="str">
        <f>IF(D4380="","",VLOOKUP(D4380,MASTERLIST!$A:$E,2,FALSE))</f>
        <v/>
      </c>
      <c r="I4380" s="42"/>
      <c r="J4380" s="42"/>
      <c r="K4380" s="42"/>
      <c r="L4380" s="41" t="str">
        <f t="shared" si="634"/>
        <v/>
      </c>
      <c r="M4380" s="41" t="str">
        <f t="shared" si="635"/>
        <v/>
      </c>
      <c r="N4380" s="22" t="str">
        <f t="shared" si="640"/>
        <v xml:space="preserve"> </v>
      </c>
      <c r="O4380" s="22" t="str">
        <f t="shared" si="641"/>
        <v/>
      </c>
      <c r="Q4380" s="22" t="str">
        <f t="shared" si="639"/>
        <v>D2</v>
      </c>
    </row>
    <row r="4381" spans="1:17" x14ac:dyDescent="0.25">
      <c r="A4381" s="125" t="str">
        <f t="shared" si="636"/>
        <v/>
      </c>
      <c r="B4381" s="123" t="str">
        <f t="shared" si="637"/>
        <v/>
      </c>
      <c r="C4381" s="125" t="str">
        <f t="shared" si="638"/>
        <v/>
      </c>
      <c r="D4381" s="42"/>
      <c r="E4381" s="23" t="str">
        <f>IF(D4381="","",VLOOKUP(D4381,MASTERLIST!$A:$E,3,FALSE))</f>
        <v/>
      </c>
      <c r="F4381" s="23" t="str">
        <f>IF(D4381="","",VLOOKUP(D4381,MASTERLIST!$A:$E,4,FALSE))</f>
        <v/>
      </c>
      <c r="G4381" s="23" t="str">
        <f>IF(D4381="","",VLOOKUP(D4381,MASTERLIST!$A:$E,5,FALSE))</f>
        <v/>
      </c>
      <c r="H4381" s="23" t="str">
        <f>IF(D4381="","",VLOOKUP(D4381,MASTERLIST!$A:$E,2,FALSE))</f>
        <v/>
      </c>
      <c r="I4381" s="42"/>
      <c r="J4381" s="42"/>
      <c r="K4381" s="42"/>
      <c r="L4381" s="41" t="str">
        <f t="shared" ref="L4381:L4444" si="642">IF(K4381="","",IF(I4381="",ROUND(HLOOKUP(J4381,kgList,K4381,FALSE),1),ROUND(HLOOKUP(I4381,kgList,K4381,FALSE),1)))</f>
        <v/>
      </c>
      <c r="M4381" s="41" t="str">
        <f t="shared" ref="M4381:M4444" si="643">IF(L4381="","",IF(COUNTA(I4381:J4381)&gt;1,"Edible or Inedible",IF(COUNTA(I4381)=1,L4381*1,IF(COUNTA(J4381)=1,L4381*1,"ERROR"))))</f>
        <v/>
      </c>
      <c r="N4381" s="22" t="str">
        <f t="shared" si="640"/>
        <v xml:space="preserve"> </v>
      </c>
      <c r="O4381" s="22" t="str">
        <f t="shared" si="641"/>
        <v/>
      </c>
      <c r="Q4381" s="22" t="str">
        <f t="shared" si="639"/>
        <v>D2</v>
      </c>
    </row>
    <row r="4382" spans="1:17" x14ac:dyDescent="0.25">
      <c r="A4382" s="125" t="str">
        <f t="shared" si="636"/>
        <v/>
      </c>
      <c r="B4382" s="123" t="str">
        <f t="shared" si="637"/>
        <v/>
      </c>
      <c r="C4382" s="125" t="str">
        <f t="shared" si="638"/>
        <v/>
      </c>
      <c r="D4382" s="42"/>
      <c r="E4382" s="23" t="str">
        <f>IF(D4382="","",VLOOKUP(D4382,MASTERLIST!$A:$E,3,FALSE))</f>
        <v/>
      </c>
      <c r="F4382" s="23" t="str">
        <f>IF(D4382="","",VLOOKUP(D4382,MASTERLIST!$A:$E,4,FALSE))</f>
        <v/>
      </c>
      <c r="G4382" s="23" t="str">
        <f>IF(D4382="","",VLOOKUP(D4382,MASTERLIST!$A:$E,5,FALSE))</f>
        <v/>
      </c>
      <c r="H4382" s="23" t="str">
        <f>IF(D4382="","",VLOOKUP(D4382,MASTERLIST!$A:$E,2,FALSE))</f>
        <v/>
      </c>
      <c r="I4382" s="42"/>
      <c r="J4382" s="42"/>
      <c r="K4382" s="42"/>
      <c r="L4382" s="41" t="str">
        <f t="shared" si="642"/>
        <v/>
      </c>
      <c r="M4382" s="41" t="str">
        <f t="shared" si="643"/>
        <v/>
      </c>
      <c r="N4382" s="22" t="str">
        <f t="shared" si="640"/>
        <v xml:space="preserve"> </v>
      </c>
      <c r="O4382" s="22" t="str">
        <f t="shared" si="641"/>
        <v/>
      </c>
      <c r="Q4382" s="22" t="str">
        <f t="shared" si="639"/>
        <v>D2</v>
      </c>
    </row>
    <row r="4383" spans="1:17" x14ac:dyDescent="0.25">
      <c r="A4383" s="125" t="str">
        <f t="shared" si="636"/>
        <v/>
      </c>
      <c r="B4383" s="123" t="str">
        <f t="shared" si="637"/>
        <v/>
      </c>
      <c r="C4383" s="125" t="str">
        <f t="shared" si="638"/>
        <v/>
      </c>
      <c r="D4383" s="42"/>
      <c r="E4383" s="23" t="str">
        <f>IF(D4383="","",VLOOKUP(D4383,MASTERLIST!$A:$E,3,FALSE))</f>
        <v/>
      </c>
      <c r="F4383" s="23" t="str">
        <f>IF(D4383="","",VLOOKUP(D4383,MASTERLIST!$A:$E,4,FALSE))</f>
        <v/>
      </c>
      <c r="G4383" s="23" t="str">
        <f>IF(D4383="","",VLOOKUP(D4383,MASTERLIST!$A:$E,5,FALSE))</f>
        <v/>
      </c>
      <c r="H4383" s="23" t="str">
        <f>IF(D4383="","",VLOOKUP(D4383,MASTERLIST!$A:$E,2,FALSE))</f>
        <v/>
      </c>
      <c r="I4383" s="42"/>
      <c r="J4383" s="42"/>
      <c r="K4383" s="42"/>
      <c r="L4383" s="41" t="str">
        <f t="shared" si="642"/>
        <v/>
      </c>
      <c r="M4383" s="41" t="str">
        <f t="shared" si="643"/>
        <v/>
      </c>
      <c r="N4383" s="22" t="str">
        <f t="shared" si="640"/>
        <v xml:space="preserve"> </v>
      </c>
      <c r="O4383" s="22" t="str">
        <f t="shared" si="641"/>
        <v/>
      </c>
      <c r="Q4383" s="22" t="str">
        <f t="shared" si="639"/>
        <v>D2</v>
      </c>
    </row>
    <row r="4384" spans="1:17" x14ac:dyDescent="0.25">
      <c r="A4384" s="125" t="str">
        <f t="shared" si="636"/>
        <v/>
      </c>
      <c r="B4384" s="123" t="str">
        <f t="shared" si="637"/>
        <v/>
      </c>
      <c r="C4384" s="125" t="str">
        <f t="shared" si="638"/>
        <v/>
      </c>
      <c r="D4384" s="42"/>
      <c r="E4384" s="23" t="str">
        <f>IF(D4384="","",VLOOKUP(D4384,MASTERLIST!$A:$E,3,FALSE))</f>
        <v/>
      </c>
      <c r="F4384" s="23" t="str">
        <f>IF(D4384="","",VLOOKUP(D4384,MASTERLIST!$A:$E,4,FALSE))</f>
        <v/>
      </c>
      <c r="G4384" s="23" t="str">
        <f>IF(D4384="","",VLOOKUP(D4384,MASTERLIST!$A:$E,5,FALSE))</f>
        <v/>
      </c>
      <c r="H4384" s="23" t="str">
        <f>IF(D4384="","",VLOOKUP(D4384,MASTERLIST!$A:$E,2,FALSE))</f>
        <v/>
      </c>
      <c r="I4384" s="42"/>
      <c r="J4384" s="42"/>
      <c r="K4384" s="42"/>
      <c r="L4384" s="41" t="str">
        <f t="shared" si="642"/>
        <v/>
      </c>
      <c r="M4384" s="41" t="str">
        <f t="shared" si="643"/>
        <v/>
      </c>
      <c r="N4384" s="22" t="str">
        <f t="shared" si="640"/>
        <v xml:space="preserve"> </v>
      </c>
      <c r="O4384" s="22" t="str">
        <f t="shared" si="641"/>
        <v/>
      </c>
      <c r="Q4384" s="22" t="str">
        <f t="shared" si="639"/>
        <v>D2</v>
      </c>
    </row>
    <row r="4385" spans="1:17" x14ac:dyDescent="0.25">
      <c r="A4385" s="125" t="str">
        <f t="shared" si="636"/>
        <v/>
      </c>
      <c r="B4385" s="123" t="str">
        <f t="shared" si="637"/>
        <v/>
      </c>
      <c r="C4385" s="125" t="str">
        <f t="shared" si="638"/>
        <v/>
      </c>
      <c r="D4385" s="42"/>
      <c r="E4385" s="23" t="str">
        <f>IF(D4385="","",VLOOKUP(D4385,MASTERLIST!$A:$E,3,FALSE))</f>
        <v/>
      </c>
      <c r="F4385" s="23" t="str">
        <f>IF(D4385="","",VLOOKUP(D4385,MASTERLIST!$A:$E,4,FALSE))</f>
        <v/>
      </c>
      <c r="G4385" s="23" t="str">
        <f>IF(D4385="","",VLOOKUP(D4385,MASTERLIST!$A:$E,5,FALSE))</f>
        <v/>
      </c>
      <c r="H4385" s="23" t="str">
        <f>IF(D4385="","",VLOOKUP(D4385,MASTERLIST!$A:$E,2,FALSE))</f>
        <v/>
      </c>
      <c r="I4385" s="42"/>
      <c r="J4385" s="42"/>
      <c r="K4385" s="42"/>
      <c r="L4385" s="41" t="str">
        <f t="shared" si="642"/>
        <v/>
      </c>
      <c r="M4385" s="41" t="str">
        <f t="shared" si="643"/>
        <v/>
      </c>
      <c r="N4385" s="22" t="str">
        <f t="shared" si="640"/>
        <v xml:space="preserve"> </v>
      </c>
      <c r="O4385" s="22" t="str">
        <f t="shared" si="641"/>
        <v/>
      </c>
      <c r="Q4385" s="22" t="str">
        <f t="shared" si="639"/>
        <v>D2</v>
      </c>
    </row>
    <row r="4386" spans="1:17" x14ac:dyDescent="0.25">
      <c r="A4386" s="125" t="str">
        <f t="shared" si="636"/>
        <v/>
      </c>
      <c r="B4386" s="123" t="str">
        <f t="shared" si="637"/>
        <v/>
      </c>
      <c r="C4386" s="125" t="str">
        <f t="shared" si="638"/>
        <v/>
      </c>
      <c r="D4386" s="42"/>
      <c r="E4386" s="23" t="str">
        <f>IF(D4386="","",VLOOKUP(D4386,MASTERLIST!$A:$E,3,FALSE))</f>
        <v/>
      </c>
      <c r="F4386" s="23" t="str">
        <f>IF(D4386="","",VLOOKUP(D4386,MASTERLIST!$A:$E,4,FALSE))</f>
        <v/>
      </c>
      <c r="G4386" s="23" t="str">
        <f>IF(D4386="","",VLOOKUP(D4386,MASTERLIST!$A:$E,5,FALSE))</f>
        <v/>
      </c>
      <c r="H4386" s="23" t="str">
        <f>IF(D4386="","",VLOOKUP(D4386,MASTERLIST!$A:$E,2,FALSE))</f>
        <v/>
      </c>
      <c r="I4386" s="42"/>
      <c r="J4386" s="42"/>
      <c r="K4386" s="42"/>
      <c r="L4386" s="41" t="str">
        <f t="shared" si="642"/>
        <v/>
      </c>
      <c r="M4386" s="41" t="str">
        <f t="shared" si="643"/>
        <v/>
      </c>
      <c r="N4386" s="22" t="str">
        <f t="shared" si="640"/>
        <v xml:space="preserve"> </v>
      </c>
      <c r="O4386" s="22" t="str">
        <f t="shared" si="641"/>
        <v/>
      </c>
      <c r="Q4386" s="22" t="str">
        <f t="shared" si="639"/>
        <v>D2</v>
      </c>
    </row>
    <row r="4387" spans="1:17" x14ac:dyDescent="0.25">
      <c r="A4387" s="125" t="str">
        <f t="shared" si="636"/>
        <v/>
      </c>
      <c r="B4387" s="123" t="str">
        <f t="shared" si="637"/>
        <v/>
      </c>
      <c r="C4387" s="125" t="str">
        <f t="shared" si="638"/>
        <v/>
      </c>
      <c r="D4387" s="42"/>
      <c r="E4387" s="23" t="str">
        <f>IF(D4387="","",VLOOKUP(D4387,MASTERLIST!$A:$E,3,FALSE))</f>
        <v/>
      </c>
      <c r="F4387" s="23" t="str">
        <f>IF(D4387="","",VLOOKUP(D4387,MASTERLIST!$A:$E,4,FALSE))</f>
        <v/>
      </c>
      <c r="G4387" s="23" t="str">
        <f>IF(D4387="","",VLOOKUP(D4387,MASTERLIST!$A:$E,5,FALSE))</f>
        <v/>
      </c>
      <c r="H4387" s="23" t="str">
        <f>IF(D4387="","",VLOOKUP(D4387,MASTERLIST!$A:$E,2,FALSE))</f>
        <v/>
      </c>
      <c r="I4387" s="42"/>
      <c r="J4387" s="42"/>
      <c r="K4387" s="42"/>
      <c r="L4387" s="41" t="str">
        <f t="shared" si="642"/>
        <v/>
      </c>
      <c r="M4387" s="41" t="str">
        <f t="shared" si="643"/>
        <v/>
      </c>
      <c r="N4387" s="22" t="str">
        <f t="shared" si="640"/>
        <v xml:space="preserve"> </v>
      </c>
      <c r="O4387" s="22" t="str">
        <f t="shared" si="641"/>
        <v/>
      </c>
      <c r="Q4387" s="22" t="str">
        <f t="shared" si="639"/>
        <v>D2</v>
      </c>
    </row>
    <row r="4388" spans="1:17" x14ac:dyDescent="0.25">
      <c r="A4388" s="125" t="str">
        <f t="shared" ref="A4388:A4451" si="644">IF(D4388="","",A4387)</f>
        <v/>
      </c>
      <c r="B4388" s="123" t="str">
        <f t="shared" ref="B4388:B4451" si="645">IF(D4388="","",B4387)</f>
        <v/>
      </c>
      <c r="C4388" s="125" t="str">
        <f t="shared" ref="C4388:C4451" si="646">IF(D4388="","",C4387)</f>
        <v/>
      </c>
      <c r="D4388" s="42"/>
      <c r="E4388" s="23" t="str">
        <f>IF(D4388="","",VLOOKUP(D4388,MASTERLIST!$A:$E,3,FALSE))</f>
        <v/>
      </c>
      <c r="F4388" s="23" t="str">
        <f>IF(D4388="","",VLOOKUP(D4388,MASTERLIST!$A:$E,4,FALSE))</f>
        <v/>
      </c>
      <c r="G4388" s="23" t="str">
        <f>IF(D4388="","",VLOOKUP(D4388,MASTERLIST!$A:$E,5,FALSE))</f>
        <v/>
      </c>
      <c r="H4388" s="23" t="str">
        <f>IF(D4388="","",VLOOKUP(D4388,MASTERLIST!$A:$E,2,FALSE))</f>
        <v/>
      </c>
      <c r="I4388" s="42"/>
      <c r="J4388" s="42"/>
      <c r="K4388" s="42"/>
      <c r="L4388" s="41" t="str">
        <f t="shared" si="642"/>
        <v/>
      </c>
      <c r="M4388" s="41" t="str">
        <f t="shared" si="643"/>
        <v/>
      </c>
      <c r="N4388" s="22" t="str">
        <f t="shared" si="640"/>
        <v xml:space="preserve"> </v>
      </c>
      <c r="O4388" s="22" t="str">
        <f t="shared" si="641"/>
        <v/>
      </c>
      <c r="Q4388" s="22" t="str">
        <f t="shared" si="639"/>
        <v>D2</v>
      </c>
    </row>
    <row r="4389" spans="1:17" x14ac:dyDescent="0.25">
      <c r="A4389" s="125" t="str">
        <f t="shared" si="644"/>
        <v/>
      </c>
      <c r="B4389" s="123" t="str">
        <f t="shared" si="645"/>
        <v/>
      </c>
      <c r="C4389" s="125" t="str">
        <f t="shared" si="646"/>
        <v/>
      </c>
      <c r="D4389" s="42"/>
      <c r="E4389" s="23" t="str">
        <f>IF(D4389="","",VLOOKUP(D4389,MASTERLIST!$A:$E,3,FALSE))</f>
        <v/>
      </c>
      <c r="F4389" s="23" t="str">
        <f>IF(D4389="","",VLOOKUP(D4389,MASTERLIST!$A:$E,4,FALSE))</f>
        <v/>
      </c>
      <c r="G4389" s="23" t="str">
        <f>IF(D4389="","",VLOOKUP(D4389,MASTERLIST!$A:$E,5,FALSE))</f>
        <v/>
      </c>
      <c r="H4389" s="23" t="str">
        <f>IF(D4389="","",VLOOKUP(D4389,MASTERLIST!$A:$E,2,FALSE))</f>
        <v/>
      </c>
      <c r="I4389" s="42"/>
      <c r="J4389" s="42"/>
      <c r="K4389" s="42"/>
      <c r="L4389" s="41" t="str">
        <f t="shared" si="642"/>
        <v/>
      </c>
      <c r="M4389" s="41" t="str">
        <f t="shared" si="643"/>
        <v/>
      </c>
      <c r="N4389" s="22" t="str">
        <f t="shared" si="640"/>
        <v xml:space="preserve"> </v>
      </c>
      <c r="O4389" s="22" t="str">
        <f t="shared" si="641"/>
        <v/>
      </c>
      <c r="Q4389" s="22" t="str">
        <f t="shared" si="639"/>
        <v>D2</v>
      </c>
    </row>
    <row r="4390" spans="1:17" x14ac:dyDescent="0.25">
      <c r="A4390" s="125" t="str">
        <f t="shared" si="644"/>
        <v/>
      </c>
      <c r="B4390" s="123" t="str">
        <f t="shared" si="645"/>
        <v/>
      </c>
      <c r="C4390" s="125" t="str">
        <f t="shared" si="646"/>
        <v/>
      </c>
      <c r="D4390" s="42"/>
      <c r="E4390" s="23" t="str">
        <f>IF(D4390="","",VLOOKUP(D4390,MASTERLIST!$A:$E,3,FALSE))</f>
        <v/>
      </c>
      <c r="F4390" s="23" t="str">
        <f>IF(D4390="","",VLOOKUP(D4390,MASTERLIST!$A:$E,4,FALSE))</f>
        <v/>
      </c>
      <c r="G4390" s="23" t="str">
        <f>IF(D4390="","",VLOOKUP(D4390,MASTERLIST!$A:$E,5,FALSE))</f>
        <v/>
      </c>
      <c r="H4390" s="23" t="str">
        <f>IF(D4390="","",VLOOKUP(D4390,MASTERLIST!$A:$E,2,FALSE))</f>
        <v/>
      </c>
      <c r="I4390" s="42"/>
      <c r="J4390" s="42"/>
      <c r="K4390" s="42"/>
      <c r="L4390" s="41" t="str">
        <f t="shared" si="642"/>
        <v/>
      </c>
      <c r="M4390" s="41" t="str">
        <f t="shared" si="643"/>
        <v/>
      </c>
      <c r="N4390" s="22" t="str">
        <f t="shared" si="640"/>
        <v xml:space="preserve"> </v>
      </c>
      <c r="O4390" s="22" t="str">
        <f t="shared" si="641"/>
        <v/>
      </c>
      <c r="Q4390" s="22" t="str">
        <f t="shared" si="639"/>
        <v>D2</v>
      </c>
    </row>
    <row r="4391" spans="1:17" x14ac:dyDescent="0.25">
      <c r="A4391" s="125" t="str">
        <f t="shared" si="644"/>
        <v/>
      </c>
      <c r="B4391" s="123" t="str">
        <f t="shared" si="645"/>
        <v/>
      </c>
      <c r="C4391" s="125" t="str">
        <f t="shared" si="646"/>
        <v/>
      </c>
      <c r="D4391" s="42"/>
      <c r="E4391" s="23" t="str">
        <f>IF(D4391="","",VLOOKUP(D4391,MASTERLIST!$A:$E,3,FALSE))</f>
        <v/>
      </c>
      <c r="F4391" s="23" t="str">
        <f>IF(D4391="","",VLOOKUP(D4391,MASTERLIST!$A:$E,4,FALSE))</f>
        <v/>
      </c>
      <c r="G4391" s="23" t="str">
        <f>IF(D4391="","",VLOOKUP(D4391,MASTERLIST!$A:$E,5,FALSE))</f>
        <v/>
      </c>
      <c r="H4391" s="23" t="str">
        <f>IF(D4391="","",VLOOKUP(D4391,MASTERLIST!$A:$E,2,FALSE))</f>
        <v/>
      </c>
      <c r="I4391" s="42"/>
      <c r="J4391" s="42"/>
      <c r="K4391" s="42"/>
      <c r="L4391" s="41" t="str">
        <f t="shared" si="642"/>
        <v/>
      </c>
      <c r="M4391" s="41" t="str">
        <f t="shared" si="643"/>
        <v/>
      </c>
      <c r="N4391" s="22" t="str">
        <f t="shared" si="640"/>
        <v xml:space="preserve"> </v>
      </c>
      <c r="O4391" s="22" t="str">
        <f t="shared" si="641"/>
        <v/>
      </c>
      <c r="Q4391" s="22" t="str">
        <f t="shared" si="639"/>
        <v>D2</v>
      </c>
    </row>
    <row r="4392" spans="1:17" x14ac:dyDescent="0.25">
      <c r="A4392" s="125" t="str">
        <f t="shared" si="644"/>
        <v/>
      </c>
      <c r="B4392" s="123" t="str">
        <f t="shared" si="645"/>
        <v/>
      </c>
      <c r="C4392" s="125" t="str">
        <f t="shared" si="646"/>
        <v/>
      </c>
      <c r="D4392" s="42"/>
      <c r="E4392" s="23" t="str">
        <f>IF(D4392="","",VLOOKUP(D4392,MASTERLIST!$A:$E,3,FALSE))</f>
        <v/>
      </c>
      <c r="F4392" s="23" t="str">
        <f>IF(D4392="","",VLOOKUP(D4392,MASTERLIST!$A:$E,4,FALSE))</f>
        <v/>
      </c>
      <c r="G4392" s="23" t="str">
        <f>IF(D4392="","",VLOOKUP(D4392,MASTERLIST!$A:$E,5,FALSE))</f>
        <v/>
      </c>
      <c r="H4392" s="23" t="str">
        <f>IF(D4392="","",VLOOKUP(D4392,MASTERLIST!$A:$E,2,FALSE))</f>
        <v/>
      </c>
      <c r="I4392" s="42"/>
      <c r="J4392" s="42"/>
      <c r="K4392" s="42"/>
      <c r="L4392" s="41" t="str">
        <f t="shared" si="642"/>
        <v/>
      </c>
      <c r="M4392" s="41" t="str">
        <f t="shared" si="643"/>
        <v/>
      </c>
      <c r="N4392" s="22" t="str">
        <f t="shared" si="640"/>
        <v xml:space="preserve"> </v>
      </c>
      <c r="O4392" s="22" t="str">
        <f t="shared" si="641"/>
        <v/>
      </c>
      <c r="Q4392" s="22" t="str">
        <f t="shared" si="639"/>
        <v>D2</v>
      </c>
    </row>
    <row r="4393" spans="1:17" x14ac:dyDescent="0.25">
      <c r="A4393" s="125" t="str">
        <f t="shared" si="644"/>
        <v/>
      </c>
      <c r="B4393" s="123" t="str">
        <f t="shared" si="645"/>
        <v/>
      </c>
      <c r="C4393" s="125" t="str">
        <f t="shared" si="646"/>
        <v/>
      </c>
      <c r="D4393" s="42"/>
      <c r="E4393" s="23" t="str">
        <f>IF(D4393="","",VLOOKUP(D4393,MASTERLIST!$A:$E,3,FALSE))</f>
        <v/>
      </c>
      <c r="F4393" s="23" t="str">
        <f>IF(D4393="","",VLOOKUP(D4393,MASTERLIST!$A:$E,4,FALSE))</f>
        <v/>
      </c>
      <c r="G4393" s="23" t="str">
        <f>IF(D4393="","",VLOOKUP(D4393,MASTERLIST!$A:$E,5,FALSE))</f>
        <v/>
      </c>
      <c r="H4393" s="23" t="str">
        <f>IF(D4393="","",VLOOKUP(D4393,MASTERLIST!$A:$E,2,FALSE))</f>
        <v/>
      </c>
      <c r="I4393" s="42"/>
      <c r="J4393" s="42"/>
      <c r="K4393" s="42"/>
      <c r="L4393" s="41" t="str">
        <f t="shared" si="642"/>
        <v/>
      </c>
      <c r="M4393" s="41" t="str">
        <f t="shared" si="643"/>
        <v/>
      </c>
      <c r="N4393" s="22" t="str">
        <f t="shared" si="640"/>
        <v xml:space="preserve"> </v>
      </c>
      <c r="O4393" s="22" t="str">
        <f t="shared" si="641"/>
        <v/>
      </c>
      <c r="Q4393" s="22" t="str">
        <f t="shared" si="639"/>
        <v>D2</v>
      </c>
    </row>
    <row r="4394" spans="1:17" x14ac:dyDescent="0.25">
      <c r="A4394" s="125" t="str">
        <f t="shared" si="644"/>
        <v/>
      </c>
      <c r="B4394" s="123" t="str">
        <f t="shared" si="645"/>
        <v/>
      </c>
      <c r="C4394" s="125" t="str">
        <f t="shared" si="646"/>
        <v/>
      </c>
      <c r="D4394" s="42"/>
      <c r="E4394" s="23" t="str">
        <f>IF(D4394="","",VLOOKUP(D4394,MASTERLIST!$A:$E,3,FALSE))</f>
        <v/>
      </c>
      <c r="F4394" s="23" t="str">
        <f>IF(D4394="","",VLOOKUP(D4394,MASTERLIST!$A:$E,4,FALSE))</f>
        <v/>
      </c>
      <c r="G4394" s="23" t="str">
        <f>IF(D4394="","",VLOOKUP(D4394,MASTERLIST!$A:$E,5,FALSE))</f>
        <v/>
      </c>
      <c r="H4394" s="23" t="str">
        <f>IF(D4394="","",VLOOKUP(D4394,MASTERLIST!$A:$E,2,FALSE))</f>
        <v/>
      </c>
      <c r="I4394" s="42"/>
      <c r="J4394" s="42"/>
      <c r="K4394" s="42"/>
      <c r="L4394" s="41" t="str">
        <f t="shared" si="642"/>
        <v/>
      </c>
      <c r="M4394" s="41" t="str">
        <f t="shared" si="643"/>
        <v/>
      </c>
      <c r="N4394" s="22" t="str">
        <f t="shared" si="640"/>
        <v xml:space="preserve"> </v>
      </c>
      <c r="O4394" s="22" t="str">
        <f t="shared" si="641"/>
        <v/>
      </c>
      <c r="Q4394" s="22" t="str">
        <f t="shared" si="639"/>
        <v>D2</v>
      </c>
    </row>
    <row r="4395" spans="1:17" x14ac:dyDescent="0.25">
      <c r="A4395" s="125" t="str">
        <f t="shared" si="644"/>
        <v/>
      </c>
      <c r="B4395" s="123" t="str">
        <f t="shared" si="645"/>
        <v/>
      </c>
      <c r="C4395" s="125" t="str">
        <f t="shared" si="646"/>
        <v/>
      </c>
      <c r="D4395" s="42"/>
      <c r="E4395" s="23" t="str">
        <f>IF(D4395="","",VLOOKUP(D4395,MASTERLIST!$A:$E,3,FALSE))</f>
        <v/>
      </c>
      <c r="F4395" s="23" t="str">
        <f>IF(D4395="","",VLOOKUP(D4395,MASTERLIST!$A:$E,4,FALSE))</f>
        <v/>
      </c>
      <c r="G4395" s="23" t="str">
        <f>IF(D4395="","",VLOOKUP(D4395,MASTERLIST!$A:$E,5,FALSE))</f>
        <v/>
      </c>
      <c r="H4395" s="23" t="str">
        <f>IF(D4395="","",VLOOKUP(D4395,MASTERLIST!$A:$E,2,FALSE))</f>
        <v/>
      </c>
      <c r="I4395" s="42"/>
      <c r="J4395" s="42"/>
      <c r="K4395" s="42"/>
      <c r="L4395" s="41" t="str">
        <f t="shared" si="642"/>
        <v/>
      </c>
      <c r="M4395" s="41" t="str">
        <f t="shared" si="643"/>
        <v/>
      </c>
      <c r="N4395" s="22" t="str">
        <f t="shared" si="640"/>
        <v xml:space="preserve"> </v>
      </c>
      <c r="O4395" s="22" t="str">
        <f t="shared" si="641"/>
        <v/>
      </c>
      <c r="Q4395" s="22" t="str">
        <f t="shared" si="639"/>
        <v>D2</v>
      </c>
    </row>
    <row r="4396" spans="1:17" x14ac:dyDescent="0.25">
      <c r="A4396" s="125" t="str">
        <f t="shared" si="644"/>
        <v/>
      </c>
      <c r="B4396" s="123" t="str">
        <f t="shared" si="645"/>
        <v/>
      </c>
      <c r="C4396" s="125" t="str">
        <f t="shared" si="646"/>
        <v/>
      </c>
      <c r="D4396" s="42"/>
      <c r="E4396" s="23" t="str">
        <f>IF(D4396="","",VLOOKUP(D4396,MASTERLIST!$A:$E,3,FALSE))</f>
        <v/>
      </c>
      <c r="F4396" s="23" t="str">
        <f>IF(D4396="","",VLOOKUP(D4396,MASTERLIST!$A:$E,4,FALSE))</f>
        <v/>
      </c>
      <c r="G4396" s="23" t="str">
        <f>IF(D4396="","",VLOOKUP(D4396,MASTERLIST!$A:$E,5,FALSE))</f>
        <v/>
      </c>
      <c r="H4396" s="23" t="str">
        <f>IF(D4396="","",VLOOKUP(D4396,MASTERLIST!$A:$E,2,FALSE))</f>
        <v/>
      </c>
      <c r="I4396" s="42"/>
      <c r="J4396" s="42"/>
      <c r="K4396" s="42"/>
      <c r="L4396" s="41" t="str">
        <f t="shared" si="642"/>
        <v/>
      </c>
      <c r="M4396" s="41" t="str">
        <f t="shared" si="643"/>
        <v/>
      </c>
      <c r="N4396" s="22" t="str">
        <f t="shared" si="640"/>
        <v xml:space="preserve"> </v>
      </c>
      <c r="O4396" s="22" t="str">
        <f t="shared" si="641"/>
        <v/>
      </c>
      <c r="Q4396" s="22" t="str">
        <f t="shared" si="639"/>
        <v>D2</v>
      </c>
    </row>
    <row r="4397" spans="1:17" x14ac:dyDescent="0.25">
      <c r="A4397" s="125" t="str">
        <f t="shared" si="644"/>
        <v/>
      </c>
      <c r="B4397" s="123" t="str">
        <f t="shared" si="645"/>
        <v/>
      </c>
      <c r="C4397" s="125" t="str">
        <f t="shared" si="646"/>
        <v/>
      </c>
      <c r="D4397" s="42"/>
      <c r="E4397" s="23" t="str">
        <f>IF(D4397="","",VLOOKUP(D4397,MASTERLIST!$A:$E,3,FALSE))</f>
        <v/>
      </c>
      <c r="F4397" s="23" t="str">
        <f>IF(D4397="","",VLOOKUP(D4397,MASTERLIST!$A:$E,4,FALSE))</f>
        <v/>
      </c>
      <c r="G4397" s="23" t="str">
        <f>IF(D4397="","",VLOOKUP(D4397,MASTERLIST!$A:$E,5,FALSE))</f>
        <v/>
      </c>
      <c r="H4397" s="23" t="str">
        <f>IF(D4397="","",VLOOKUP(D4397,MASTERLIST!$A:$E,2,FALSE))</f>
        <v/>
      </c>
      <c r="I4397" s="42"/>
      <c r="J4397" s="42"/>
      <c r="K4397" s="42"/>
      <c r="L4397" s="41" t="str">
        <f t="shared" si="642"/>
        <v/>
      </c>
      <c r="M4397" s="41" t="str">
        <f t="shared" si="643"/>
        <v/>
      </c>
      <c r="N4397" s="22" t="str">
        <f t="shared" si="640"/>
        <v xml:space="preserve"> </v>
      </c>
      <c r="O4397" s="22" t="str">
        <f t="shared" si="641"/>
        <v/>
      </c>
      <c r="Q4397" s="22" t="str">
        <f t="shared" si="639"/>
        <v>D2</v>
      </c>
    </row>
    <row r="4398" spans="1:17" x14ac:dyDescent="0.25">
      <c r="A4398" s="125" t="str">
        <f t="shared" si="644"/>
        <v/>
      </c>
      <c r="B4398" s="123" t="str">
        <f t="shared" si="645"/>
        <v/>
      </c>
      <c r="C4398" s="125" t="str">
        <f t="shared" si="646"/>
        <v/>
      </c>
      <c r="D4398" s="42"/>
      <c r="E4398" s="23" t="str">
        <f>IF(D4398="","",VLOOKUP(D4398,MASTERLIST!$A:$E,3,FALSE))</f>
        <v/>
      </c>
      <c r="F4398" s="23" t="str">
        <f>IF(D4398="","",VLOOKUP(D4398,MASTERLIST!$A:$E,4,FALSE))</f>
        <v/>
      </c>
      <c r="G4398" s="23" t="str">
        <f>IF(D4398="","",VLOOKUP(D4398,MASTERLIST!$A:$E,5,FALSE))</f>
        <v/>
      </c>
      <c r="H4398" s="23" t="str">
        <f>IF(D4398="","",VLOOKUP(D4398,MASTERLIST!$A:$E,2,FALSE))</f>
        <v/>
      </c>
      <c r="I4398" s="42"/>
      <c r="J4398" s="42"/>
      <c r="K4398" s="42"/>
      <c r="L4398" s="41" t="str">
        <f t="shared" si="642"/>
        <v/>
      </c>
      <c r="M4398" s="41" t="str">
        <f t="shared" si="643"/>
        <v/>
      </c>
      <c r="N4398" s="22" t="str">
        <f t="shared" si="640"/>
        <v xml:space="preserve"> </v>
      </c>
      <c r="O4398" s="22" t="str">
        <f t="shared" si="641"/>
        <v/>
      </c>
      <c r="Q4398" s="22" t="str">
        <f t="shared" si="639"/>
        <v>D2</v>
      </c>
    </row>
    <row r="4399" spans="1:17" x14ac:dyDescent="0.25">
      <c r="A4399" s="125" t="str">
        <f t="shared" si="644"/>
        <v/>
      </c>
      <c r="B4399" s="123" t="str">
        <f t="shared" si="645"/>
        <v/>
      </c>
      <c r="C4399" s="125" t="str">
        <f t="shared" si="646"/>
        <v/>
      </c>
      <c r="D4399" s="42"/>
      <c r="E4399" s="23" t="str">
        <f>IF(D4399="","",VLOOKUP(D4399,MASTERLIST!$A:$E,3,FALSE))</f>
        <v/>
      </c>
      <c r="F4399" s="23" t="str">
        <f>IF(D4399="","",VLOOKUP(D4399,MASTERLIST!$A:$E,4,FALSE))</f>
        <v/>
      </c>
      <c r="G4399" s="23" t="str">
        <f>IF(D4399="","",VLOOKUP(D4399,MASTERLIST!$A:$E,5,FALSE))</f>
        <v/>
      </c>
      <c r="H4399" s="23" t="str">
        <f>IF(D4399="","",VLOOKUP(D4399,MASTERLIST!$A:$E,2,FALSE))</f>
        <v/>
      </c>
      <c r="I4399" s="42"/>
      <c r="J4399" s="42"/>
      <c r="K4399" s="42"/>
      <c r="L4399" s="41" t="str">
        <f t="shared" si="642"/>
        <v/>
      </c>
      <c r="M4399" s="41" t="str">
        <f t="shared" si="643"/>
        <v/>
      </c>
      <c r="N4399" s="22" t="str">
        <f t="shared" si="640"/>
        <v xml:space="preserve"> </v>
      </c>
      <c r="O4399" s="22" t="str">
        <f t="shared" si="641"/>
        <v/>
      </c>
      <c r="Q4399" s="22" t="str">
        <f t="shared" si="639"/>
        <v>D2</v>
      </c>
    </row>
    <row r="4400" spans="1:17" x14ac:dyDescent="0.25">
      <c r="A4400" s="125" t="str">
        <f t="shared" si="644"/>
        <v/>
      </c>
      <c r="B4400" s="123" t="str">
        <f t="shared" si="645"/>
        <v/>
      </c>
      <c r="C4400" s="125" t="str">
        <f t="shared" si="646"/>
        <v/>
      </c>
      <c r="D4400" s="42"/>
      <c r="E4400" s="23" t="str">
        <f>IF(D4400="","",VLOOKUP(D4400,MASTERLIST!$A:$E,3,FALSE))</f>
        <v/>
      </c>
      <c r="F4400" s="23" t="str">
        <f>IF(D4400="","",VLOOKUP(D4400,MASTERLIST!$A:$E,4,FALSE))</f>
        <v/>
      </c>
      <c r="G4400" s="23" t="str">
        <f>IF(D4400="","",VLOOKUP(D4400,MASTERLIST!$A:$E,5,FALSE))</f>
        <v/>
      </c>
      <c r="H4400" s="23" t="str">
        <f>IF(D4400="","",VLOOKUP(D4400,MASTERLIST!$A:$E,2,FALSE))</f>
        <v/>
      </c>
      <c r="I4400" s="42"/>
      <c r="J4400" s="42"/>
      <c r="K4400" s="42"/>
      <c r="L4400" s="41" t="str">
        <f t="shared" si="642"/>
        <v/>
      </c>
      <c r="M4400" s="41" t="str">
        <f t="shared" si="643"/>
        <v/>
      </c>
      <c r="N4400" s="22" t="str">
        <f t="shared" si="640"/>
        <v xml:space="preserve"> </v>
      </c>
      <c r="O4400" s="22" t="str">
        <f t="shared" si="641"/>
        <v/>
      </c>
      <c r="Q4400" s="22" t="str">
        <f t="shared" si="639"/>
        <v>D2</v>
      </c>
    </row>
    <row r="4401" spans="1:17" x14ac:dyDescent="0.25">
      <c r="A4401" s="125" t="str">
        <f t="shared" si="644"/>
        <v/>
      </c>
      <c r="B4401" s="123" t="str">
        <f t="shared" si="645"/>
        <v/>
      </c>
      <c r="C4401" s="125" t="str">
        <f t="shared" si="646"/>
        <v/>
      </c>
      <c r="D4401" s="42"/>
      <c r="E4401" s="23" t="str">
        <f>IF(D4401="","",VLOOKUP(D4401,MASTERLIST!$A:$E,3,FALSE))</f>
        <v/>
      </c>
      <c r="F4401" s="23" t="str">
        <f>IF(D4401="","",VLOOKUP(D4401,MASTERLIST!$A:$E,4,FALSE))</f>
        <v/>
      </c>
      <c r="G4401" s="23" t="str">
        <f>IF(D4401="","",VLOOKUP(D4401,MASTERLIST!$A:$E,5,FALSE))</f>
        <v/>
      </c>
      <c r="H4401" s="23" t="str">
        <f>IF(D4401="","",VLOOKUP(D4401,MASTERLIST!$A:$E,2,FALSE))</f>
        <v/>
      </c>
      <c r="I4401" s="42"/>
      <c r="J4401" s="42"/>
      <c r="K4401" s="42"/>
      <c r="L4401" s="41" t="str">
        <f t="shared" si="642"/>
        <v/>
      </c>
      <c r="M4401" s="41" t="str">
        <f t="shared" si="643"/>
        <v/>
      </c>
      <c r="N4401" s="22" t="str">
        <f t="shared" si="640"/>
        <v xml:space="preserve"> </v>
      </c>
      <c r="O4401" s="22" t="str">
        <f t="shared" si="641"/>
        <v/>
      </c>
      <c r="Q4401" s="22" t="str">
        <f t="shared" si="639"/>
        <v>D2</v>
      </c>
    </row>
    <row r="4402" spans="1:17" x14ac:dyDescent="0.25">
      <c r="A4402" s="125" t="str">
        <f t="shared" si="644"/>
        <v/>
      </c>
      <c r="B4402" s="123" t="str">
        <f t="shared" si="645"/>
        <v/>
      </c>
      <c r="C4402" s="125" t="str">
        <f t="shared" si="646"/>
        <v/>
      </c>
      <c r="D4402" s="42"/>
      <c r="E4402" s="23" t="str">
        <f>IF(D4402="","",VLOOKUP(D4402,MASTERLIST!$A:$E,3,FALSE))</f>
        <v/>
      </c>
      <c r="F4402" s="23" t="str">
        <f>IF(D4402="","",VLOOKUP(D4402,MASTERLIST!$A:$E,4,FALSE))</f>
        <v/>
      </c>
      <c r="G4402" s="23" t="str">
        <f>IF(D4402="","",VLOOKUP(D4402,MASTERLIST!$A:$E,5,FALSE))</f>
        <v/>
      </c>
      <c r="H4402" s="23" t="str">
        <f>IF(D4402="","",VLOOKUP(D4402,MASTERLIST!$A:$E,2,FALSE))</f>
        <v/>
      </c>
      <c r="I4402" s="42"/>
      <c r="J4402" s="42"/>
      <c r="K4402" s="42"/>
      <c r="L4402" s="41" t="str">
        <f t="shared" si="642"/>
        <v/>
      </c>
      <c r="M4402" s="41" t="str">
        <f t="shared" si="643"/>
        <v/>
      </c>
      <c r="N4402" s="22" t="str">
        <f t="shared" si="640"/>
        <v xml:space="preserve"> </v>
      </c>
      <c r="O4402" s="22" t="str">
        <f t="shared" si="641"/>
        <v/>
      </c>
      <c r="Q4402" s="22" t="str">
        <f t="shared" si="639"/>
        <v>D2</v>
      </c>
    </row>
    <row r="4403" spans="1:17" x14ac:dyDescent="0.25">
      <c r="A4403" s="125" t="str">
        <f t="shared" si="644"/>
        <v/>
      </c>
      <c r="B4403" s="123" t="str">
        <f t="shared" si="645"/>
        <v/>
      </c>
      <c r="C4403" s="125" t="str">
        <f t="shared" si="646"/>
        <v/>
      </c>
      <c r="D4403" s="42"/>
      <c r="E4403" s="23" t="str">
        <f>IF(D4403="","",VLOOKUP(D4403,MASTERLIST!$A:$E,3,FALSE))</f>
        <v/>
      </c>
      <c r="F4403" s="23" t="str">
        <f>IF(D4403="","",VLOOKUP(D4403,MASTERLIST!$A:$E,4,FALSE))</f>
        <v/>
      </c>
      <c r="G4403" s="23" t="str">
        <f>IF(D4403="","",VLOOKUP(D4403,MASTERLIST!$A:$E,5,FALSE))</f>
        <v/>
      </c>
      <c r="H4403" s="23" t="str">
        <f>IF(D4403="","",VLOOKUP(D4403,MASTERLIST!$A:$E,2,FALSE))</f>
        <v/>
      </c>
      <c r="I4403" s="42"/>
      <c r="J4403" s="42"/>
      <c r="K4403" s="42"/>
      <c r="L4403" s="41" t="str">
        <f t="shared" si="642"/>
        <v/>
      </c>
      <c r="M4403" s="41" t="str">
        <f t="shared" si="643"/>
        <v/>
      </c>
      <c r="N4403" s="22" t="str">
        <f t="shared" si="640"/>
        <v xml:space="preserve"> </v>
      </c>
      <c r="O4403" s="22" t="str">
        <f t="shared" si="641"/>
        <v/>
      </c>
      <c r="Q4403" s="22" t="str">
        <f t="shared" si="639"/>
        <v>D2</v>
      </c>
    </row>
    <row r="4404" spans="1:17" x14ac:dyDescent="0.25">
      <c r="A4404" s="125" t="str">
        <f t="shared" si="644"/>
        <v/>
      </c>
      <c r="B4404" s="123" t="str">
        <f t="shared" si="645"/>
        <v/>
      </c>
      <c r="C4404" s="125" t="str">
        <f t="shared" si="646"/>
        <v/>
      </c>
      <c r="D4404" s="42"/>
      <c r="E4404" s="23" t="str">
        <f>IF(D4404="","",VLOOKUP(D4404,MASTERLIST!$A:$E,3,FALSE))</f>
        <v/>
      </c>
      <c r="F4404" s="23" t="str">
        <f>IF(D4404="","",VLOOKUP(D4404,MASTERLIST!$A:$E,4,FALSE))</f>
        <v/>
      </c>
      <c r="G4404" s="23" t="str">
        <f>IF(D4404="","",VLOOKUP(D4404,MASTERLIST!$A:$E,5,FALSE))</f>
        <v/>
      </c>
      <c r="H4404" s="23" t="str">
        <f>IF(D4404="","",VLOOKUP(D4404,MASTERLIST!$A:$E,2,FALSE))</f>
        <v/>
      </c>
      <c r="I4404" s="42"/>
      <c r="J4404" s="42"/>
      <c r="K4404" s="42"/>
      <c r="L4404" s="41" t="str">
        <f t="shared" si="642"/>
        <v/>
      </c>
      <c r="M4404" s="41" t="str">
        <f t="shared" si="643"/>
        <v/>
      </c>
      <c r="N4404" s="22" t="str">
        <f t="shared" si="640"/>
        <v xml:space="preserve"> </v>
      </c>
      <c r="O4404" s="22" t="str">
        <f t="shared" si="641"/>
        <v/>
      </c>
      <c r="Q4404" s="22" t="str">
        <f t="shared" si="639"/>
        <v>D2</v>
      </c>
    </row>
    <row r="4405" spans="1:17" x14ac:dyDescent="0.25">
      <c r="A4405" s="125" t="str">
        <f t="shared" si="644"/>
        <v/>
      </c>
      <c r="B4405" s="123" t="str">
        <f t="shared" si="645"/>
        <v/>
      </c>
      <c r="C4405" s="125" t="str">
        <f t="shared" si="646"/>
        <v/>
      </c>
      <c r="D4405" s="42"/>
      <c r="E4405" s="23" t="str">
        <f>IF(D4405="","",VLOOKUP(D4405,MASTERLIST!$A:$E,3,FALSE))</f>
        <v/>
      </c>
      <c r="F4405" s="23" t="str">
        <f>IF(D4405="","",VLOOKUP(D4405,MASTERLIST!$A:$E,4,FALSE))</f>
        <v/>
      </c>
      <c r="G4405" s="23" t="str">
        <f>IF(D4405="","",VLOOKUP(D4405,MASTERLIST!$A:$E,5,FALSE))</f>
        <v/>
      </c>
      <c r="H4405" s="23" t="str">
        <f>IF(D4405="","",VLOOKUP(D4405,MASTERLIST!$A:$E,2,FALSE))</f>
        <v/>
      </c>
      <c r="I4405" s="42"/>
      <c r="J4405" s="42"/>
      <c r="K4405" s="42"/>
      <c r="L4405" s="41" t="str">
        <f t="shared" si="642"/>
        <v/>
      </c>
      <c r="M4405" s="41" t="str">
        <f t="shared" si="643"/>
        <v/>
      </c>
      <c r="N4405" s="22" t="str">
        <f t="shared" si="640"/>
        <v xml:space="preserve"> </v>
      </c>
      <c r="O4405" s="22" t="str">
        <f t="shared" si="641"/>
        <v/>
      </c>
      <c r="Q4405" s="22" t="str">
        <f t="shared" si="639"/>
        <v>D2</v>
      </c>
    </row>
    <row r="4406" spans="1:17" x14ac:dyDescent="0.25">
      <c r="A4406" s="125" t="str">
        <f t="shared" si="644"/>
        <v/>
      </c>
      <c r="B4406" s="123" t="str">
        <f t="shared" si="645"/>
        <v/>
      </c>
      <c r="C4406" s="125" t="str">
        <f t="shared" si="646"/>
        <v/>
      </c>
      <c r="D4406" s="42"/>
      <c r="E4406" s="23" t="str">
        <f>IF(D4406="","",VLOOKUP(D4406,MASTERLIST!$A:$E,3,FALSE))</f>
        <v/>
      </c>
      <c r="F4406" s="23" t="str">
        <f>IF(D4406="","",VLOOKUP(D4406,MASTERLIST!$A:$E,4,FALSE))</f>
        <v/>
      </c>
      <c r="G4406" s="23" t="str">
        <f>IF(D4406="","",VLOOKUP(D4406,MASTERLIST!$A:$E,5,FALSE))</f>
        <v/>
      </c>
      <c r="H4406" s="23" t="str">
        <f>IF(D4406="","",VLOOKUP(D4406,MASTERLIST!$A:$E,2,FALSE))</f>
        <v/>
      </c>
      <c r="I4406" s="42"/>
      <c r="J4406" s="42"/>
      <c r="K4406" s="42"/>
      <c r="L4406" s="41" t="str">
        <f t="shared" si="642"/>
        <v/>
      </c>
      <c r="M4406" s="41" t="str">
        <f t="shared" si="643"/>
        <v/>
      </c>
      <c r="N4406" s="22" t="str">
        <f t="shared" si="640"/>
        <v xml:space="preserve"> </v>
      </c>
      <c r="O4406" s="22" t="str">
        <f t="shared" si="641"/>
        <v/>
      </c>
      <c r="Q4406" s="22" t="str">
        <f t="shared" si="639"/>
        <v>D2</v>
      </c>
    </row>
    <row r="4407" spans="1:17" x14ac:dyDescent="0.25">
      <c r="A4407" s="125" t="str">
        <f t="shared" si="644"/>
        <v/>
      </c>
      <c r="B4407" s="123" t="str">
        <f t="shared" si="645"/>
        <v/>
      </c>
      <c r="C4407" s="125" t="str">
        <f t="shared" si="646"/>
        <v/>
      </c>
      <c r="D4407" s="42"/>
      <c r="E4407" s="23" t="str">
        <f>IF(D4407="","",VLOOKUP(D4407,MASTERLIST!$A:$E,3,FALSE))</f>
        <v/>
      </c>
      <c r="F4407" s="23" t="str">
        <f>IF(D4407="","",VLOOKUP(D4407,MASTERLIST!$A:$E,4,FALSE))</f>
        <v/>
      </c>
      <c r="G4407" s="23" t="str">
        <f>IF(D4407="","",VLOOKUP(D4407,MASTERLIST!$A:$E,5,FALSE))</f>
        <v/>
      </c>
      <c r="H4407" s="23" t="str">
        <f>IF(D4407="","",VLOOKUP(D4407,MASTERLIST!$A:$E,2,FALSE))</f>
        <v/>
      </c>
      <c r="I4407" s="42"/>
      <c r="J4407" s="42"/>
      <c r="K4407" s="42"/>
      <c r="L4407" s="41" t="str">
        <f t="shared" si="642"/>
        <v/>
      </c>
      <c r="M4407" s="41" t="str">
        <f t="shared" si="643"/>
        <v/>
      </c>
      <c r="N4407" s="22" t="str">
        <f t="shared" si="640"/>
        <v xml:space="preserve"> </v>
      </c>
      <c r="O4407" s="22" t="str">
        <f t="shared" si="641"/>
        <v/>
      </c>
      <c r="Q4407" s="22" t="str">
        <f t="shared" si="639"/>
        <v>D2</v>
      </c>
    </row>
    <row r="4408" spans="1:17" x14ac:dyDescent="0.25">
      <c r="A4408" s="125" t="str">
        <f t="shared" si="644"/>
        <v/>
      </c>
      <c r="B4408" s="123" t="str">
        <f t="shared" si="645"/>
        <v/>
      </c>
      <c r="C4408" s="125" t="str">
        <f t="shared" si="646"/>
        <v/>
      </c>
      <c r="D4408" s="42"/>
      <c r="E4408" s="23" t="str">
        <f>IF(D4408="","",VLOOKUP(D4408,MASTERLIST!$A:$E,3,FALSE))</f>
        <v/>
      </c>
      <c r="F4408" s="23" t="str">
        <f>IF(D4408="","",VLOOKUP(D4408,MASTERLIST!$A:$E,4,FALSE))</f>
        <v/>
      </c>
      <c r="G4408" s="23" t="str">
        <f>IF(D4408="","",VLOOKUP(D4408,MASTERLIST!$A:$E,5,FALSE))</f>
        <v/>
      </c>
      <c r="H4408" s="23" t="str">
        <f>IF(D4408="","",VLOOKUP(D4408,MASTERLIST!$A:$E,2,FALSE))</f>
        <v/>
      </c>
      <c r="I4408" s="42"/>
      <c r="J4408" s="42"/>
      <c r="K4408" s="42"/>
      <c r="L4408" s="41" t="str">
        <f t="shared" si="642"/>
        <v/>
      </c>
      <c r="M4408" s="41" t="str">
        <f t="shared" si="643"/>
        <v/>
      </c>
      <c r="N4408" s="22" t="str">
        <f t="shared" si="640"/>
        <v xml:space="preserve"> </v>
      </c>
      <c r="O4408" s="22" t="str">
        <f t="shared" si="641"/>
        <v/>
      </c>
      <c r="Q4408" s="22" t="str">
        <f t="shared" si="639"/>
        <v>D2</v>
      </c>
    </row>
    <row r="4409" spans="1:17" x14ac:dyDescent="0.25">
      <c r="A4409" s="125" t="str">
        <f t="shared" si="644"/>
        <v/>
      </c>
      <c r="B4409" s="123" t="str">
        <f t="shared" si="645"/>
        <v/>
      </c>
      <c r="C4409" s="125" t="str">
        <f t="shared" si="646"/>
        <v/>
      </c>
      <c r="D4409" s="42"/>
      <c r="E4409" s="23" t="str">
        <f>IF(D4409="","",VLOOKUP(D4409,MASTERLIST!$A:$E,3,FALSE))</f>
        <v/>
      </c>
      <c r="F4409" s="23" t="str">
        <f>IF(D4409="","",VLOOKUP(D4409,MASTERLIST!$A:$E,4,FALSE))</f>
        <v/>
      </c>
      <c r="G4409" s="23" t="str">
        <f>IF(D4409="","",VLOOKUP(D4409,MASTERLIST!$A:$E,5,FALSE))</f>
        <v/>
      </c>
      <c r="H4409" s="23" t="str">
        <f>IF(D4409="","",VLOOKUP(D4409,MASTERLIST!$A:$E,2,FALSE))</f>
        <v/>
      </c>
      <c r="I4409" s="42"/>
      <c r="J4409" s="42"/>
      <c r="K4409" s="42"/>
      <c r="L4409" s="41" t="str">
        <f t="shared" si="642"/>
        <v/>
      </c>
      <c r="M4409" s="41" t="str">
        <f t="shared" si="643"/>
        <v/>
      </c>
      <c r="N4409" s="22" t="str">
        <f t="shared" si="640"/>
        <v xml:space="preserve"> </v>
      </c>
      <c r="O4409" s="22" t="str">
        <f t="shared" si="641"/>
        <v/>
      </c>
      <c r="Q4409" s="22" t="str">
        <f t="shared" si="639"/>
        <v>D2</v>
      </c>
    </row>
    <row r="4410" spans="1:17" x14ac:dyDescent="0.25">
      <c r="A4410" s="125" t="str">
        <f t="shared" si="644"/>
        <v/>
      </c>
      <c r="B4410" s="123" t="str">
        <f t="shared" si="645"/>
        <v/>
      </c>
      <c r="C4410" s="125" t="str">
        <f t="shared" si="646"/>
        <v/>
      </c>
      <c r="D4410" s="42"/>
      <c r="E4410" s="23" t="str">
        <f>IF(D4410="","",VLOOKUP(D4410,MASTERLIST!$A:$E,3,FALSE))</f>
        <v/>
      </c>
      <c r="F4410" s="23" t="str">
        <f>IF(D4410="","",VLOOKUP(D4410,MASTERLIST!$A:$E,4,FALSE))</f>
        <v/>
      </c>
      <c r="G4410" s="23" t="str">
        <f>IF(D4410="","",VLOOKUP(D4410,MASTERLIST!$A:$E,5,FALSE))</f>
        <v/>
      </c>
      <c r="H4410" s="23" t="str">
        <f>IF(D4410="","",VLOOKUP(D4410,MASTERLIST!$A:$E,2,FALSE))</f>
        <v/>
      </c>
      <c r="I4410" s="42"/>
      <c r="J4410" s="42"/>
      <c r="K4410" s="42"/>
      <c r="L4410" s="41" t="str">
        <f t="shared" si="642"/>
        <v/>
      </c>
      <c r="M4410" s="41" t="str">
        <f t="shared" si="643"/>
        <v/>
      </c>
      <c r="N4410" s="22" t="str">
        <f t="shared" si="640"/>
        <v xml:space="preserve"> </v>
      </c>
      <c r="O4410" s="22" t="str">
        <f t="shared" si="641"/>
        <v/>
      </c>
      <c r="Q4410" s="22" t="str">
        <f t="shared" si="639"/>
        <v>D2</v>
      </c>
    </row>
    <row r="4411" spans="1:17" x14ac:dyDescent="0.25">
      <c r="A4411" s="125" t="str">
        <f t="shared" si="644"/>
        <v/>
      </c>
      <c r="B4411" s="123" t="str">
        <f t="shared" si="645"/>
        <v/>
      </c>
      <c r="C4411" s="125" t="str">
        <f t="shared" si="646"/>
        <v/>
      </c>
      <c r="D4411" s="42"/>
      <c r="E4411" s="23" t="str">
        <f>IF(D4411="","",VLOOKUP(D4411,MASTERLIST!$A:$E,3,FALSE))</f>
        <v/>
      </c>
      <c r="F4411" s="23" t="str">
        <f>IF(D4411="","",VLOOKUP(D4411,MASTERLIST!$A:$E,4,FALSE))</f>
        <v/>
      </c>
      <c r="G4411" s="23" t="str">
        <f>IF(D4411="","",VLOOKUP(D4411,MASTERLIST!$A:$E,5,FALSE))</f>
        <v/>
      </c>
      <c r="H4411" s="23" t="str">
        <f>IF(D4411="","",VLOOKUP(D4411,MASTERLIST!$A:$E,2,FALSE))</f>
        <v/>
      </c>
      <c r="I4411" s="42"/>
      <c r="J4411" s="42"/>
      <c r="K4411" s="42"/>
      <c r="L4411" s="41" t="str">
        <f t="shared" si="642"/>
        <v/>
      </c>
      <c r="M4411" s="41" t="str">
        <f t="shared" si="643"/>
        <v/>
      </c>
      <c r="N4411" s="22" t="str">
        <f t="shared" si="640"/>
        <v xml:space="preserve"> </v>
      </c>
      <c r="O4411" s="22" t="str">
        <f t="shared" si="641"/>
        <v/>
      </c>
      <c r="Q4411" s="22" t="str">
        <f t="shared" si="639"/>
        <v>D2</v>
      </c>
    </row>
    <row r="4412" spans="1:17" x14ac:dyDescent="0.25">
      <c r="A4412" s="125" t="str">
        <f t="shared" si="644"/>
        <v/>
      </c>
      <c r="B4412" s="123" t="str">
        <f t="shared" si="645"/>
        <v/>
      </c>
      <c r="C4412" s="125" t="str">
        <f t="shared" si="646"/>
        <v/>
      </c>
      <c r="D4412" s="42"/>
      <c r="E4412" s="23" t="str">
        <f>IF(D4412="","",VLOOKUP(D4412,MASTERLIST!$A:$E,3,FALSE))</f>
        <v/>
      </c>
      <c r="F4412" s="23" t="str">
        <f>IF(D4412="","",VLOOKUP(D4412,MASTERLIST!$A:$E,4,FALSE))</f>
        <v/>
      </c>
      <c r="G4412" s="23" t="str">
        <f>IF(D4412="","",VLOOKUP(D4412,MASTERLIST!$A:$E,5,FALSE))</f>
        <v/>
      </c>
      <c r="H4412" s="23" t="str">
        <f>IF(D4412="","",VLOOKUP(D4412,MASTERLIST!$A:$E,2,FALSE))</f>
        <v/>
      </c>
      <c r="I4412" s="42"/>
      <c r="J4412" s="42"/>
      <c r="K4412" s="42"/>
      <c r="L4412" s="41" t="str">
        <f t="shared" si="642"/>
        <v/>
      </c>
      <c r="M4412" s="41" t="str">
        <f t="shared" si="643"/>
        <v/>
      </c>
      <c r="N4412" s="22" t="str">
        <f t="shared" si="640"/>
        <v xml:space="preserve"> </v>
      </c>
      <c r="O4412" s="22" t="str">
        <f t="shared" si="641"/>
        <v/>
      </c>
      <c r="Q4412" s="22" t="str">
        <f t="shared" si="639"/>
        <v>D2</v>
      </c>
    </row>
    <row r="4413" spans="1:17" x14ac:dyDescent="0.25">
      <c r="A4413" s="125" t="str">
        <f t="shared" si="644"/>
        <v/>
      </c>
      <c r="B4413" s="123" t="str">
        <f t="shared" si="645"/>
        <v/>
      </c>
      <c r="C4413" s="125" t="str">
        <f t="shared" si="646"/>
        <v/>
      </c>
      <c r="D4413" s="42"/>
      <c r="E4413" s="23" t="str">
        <f>IF(D4413="","",VLOOKUP(D4413,MASTERLIST!$A:$E,3,FALSE))</f>
        <v/>
      </c>
      <c r="F4413" s="23" t="str">
        <f>IF(D4413="","",VLOOKUP(D4413,MASTERLIST!$A:$E,4,FALSE))</f>
        <v/>
      </c>
      <c r="G4413" s="23" t="str">
        <f>IF(D4413="","",VLOOKUP(D4413,MASTERLIST!$A:$E,5,FALSE))</f>
        <v/>
      </c>
      <c r="H4413" s="23" t="str">
        <f>IF(D4413="","",VLOOKUP(D4413,MASTERLIST!$A:$E,2,FALSE))</f>
        <v/>
      </c>
      <c r="I4413" s="42"/>
      <c r="J4413" s="42"/>
      <c r="K4413" s="42"/>
      <c r="L4413" s="41" t="str">
        <f t="shared" si="642"/>
        <v/>
      </c>
      <c r="M4413" s="41" t="str">
        <f t="shared" si="643"/>
        <v/>
      </c>
      <c r="N4413" s="22" t="str">
        <f t="shared" si="640"/>
        <v xml:space="preserve"> </v>
      </c>
      <c r="O4413" s="22" t="str">
        <f t="shared" si="641"/>
        <v/>
      </c>
      <c r="Q4413" s="22" t="str">
        <f t="shared" si="639"/>
        <v>D2</v>
      </c>
    </row>
    <row r="4414" spans="1:17" x14ac:dyDescent="0.25">
      <c r="A4414" s="125" t="str">
        <f t="shared" si="644"/>
        <v/>
      </c>
      <c r="B4414" s="123" t="str">
        <f t="shared" si="645"/>
        <v/>
      </c>
      <c r="C4414" s="125" t="str">
        <f t="shared" si="646"/>
        <v/>
      </c>
      <c r="D4414" s="42"/>
      <c r="E4414" s="23" t="str">
        <f>IF(D4414="","",VLOOKUP(D4414,MASTERLIST!$A:$E,3,FALSE))</f>
        <v/>
      </c>
      <c r="F4414" s="23" t="str">
        <f>IF(D4414="","",VLOOKUP(D4414,MASTERLIST!$A:$E,4,FALSE))</f>
        <v/>
      </c>
      <c r="G4414" s="23" t="str">
        <f>IF(D4414="","",VLOOKUP(D4414,MASTERLIST!$A:$E,5,FALSE))</f>
        <v/>
      </c>
      <c r="H4414" s="23" t="str">
        <f>IF(D4414="","",VLOOKUP(D4414,MASTERLIST!$A:$E,2,FALSE))</f>
        <v/>
      </c>
      <c r="I4414" s="42"/>
      <c r="J4414" s="42"/>
      <c r="K4414" s="42"/>
      <c r="L4414" s="41" t="str">
        <f t="shared" si="642"/>
        <v/>
      </c>
      <c r="M4414" s="41" t="str">
        <f t="shared" si="643"/>
        <v/>
      </c>
      <c r="N4414" s="22" t="str">
        <f t="shared" si="640"/>
        <v xml:space="preserve"> </v>
      </c>
      <c r="O4414" s="22" t="str">
        <f t="shared" si="641"/>
        <v/>
      </c>
      <c r="Q4414" s="22" t="str">
        <f t="shared" si="639"/>
        <v>D2</v>
      </c>
    </row>
    <row r="4415" spans="1:17" x14ac:dyDescent="0.25">
      <c r="A4415" s="125" t="str">
        <f t="shared" si="644"/>
        <v/>
      </c>
      <c r="B4415" s="123" t="str">
        <f t="shared" si="645"/>
        <v/>
      </c>
      <c r="C4415" s="125" t="str">
        <f t="shared" si="646"/>
        <v/>
      </c>
      <c r="D4415" s="42"/>
      <c r="E4415" s="23" t="str">
        <f>IF(D4415="","",VLOOKUP(D4415,MASTERLIST!$A:$E,3,FALSE))</f>
        <v/>
      </c>
      <c r="F4415" s="23" t="str">
        <f>IF(D4415="","",VLOOKUP(D4415,MASTERLIST!$A:$E,4,FALSE))</f>
        <v/>
      </c>
      <c r="G4415" s="23" t="str">
        <f>IF(D4415="","",VLOOKUP(D4415,MASTERLIST!$A:$E,5,FALSE))</f>
        <v/>
      </c>
      <c r="H4415" s="23" t="str">
        <f>IF(D4415="","",VLOOKUP(D4415,MASTERLIST!$A:$E,2,FALSE))</f>
        <v/>
      </c>
      <c r="I4415" s="42"/>
      <c r="J4415" s="42"/>
      <c r="K4415" s="42"/>
      <c r="L4415" s="41" t="str">
        <f t="shared" si="642"/>
        <v/>
      </c>
      <c r="M4415" s="41" t="str">
        <f t="shared" si="643"/>
        <v/>
      </c>
      <c r="N4415" s="22" t="str">
        <f t="shared" si="640"/>
        <v xml:space="preserve"> </v>
      </c>
      <c r="O4415" s="22" t="str">
        <f t="shared" si="641"/>
        <v/>
      </c>
      <c r="Q4415" s="22" t="str">
        <f t="shared" si="639"/>
        <v>D2</v>
      </c>
    </row>
    <row r="4416" spans="1:17" x14ac:dyDescent="0.25">
      <c r="A4416" s="125" t="str">
        <f t="shared" si="644"/>
        <v/>
      </c>
      <c r="B4416" s="123" t="str">
        <f t="shared" si="645"/>
        <v/>
      </c>
      <c r="C4416" s="125" t="str">
        <f t="shared" si="646"/>
        <v/>
      </c>
      <c r="D4416" s="42"/>
      <c r="E4416" s="23" t="str">
        <f>IF(D4416="","",VLOOKUP(D4416,MASTERLIST!$A:$E,3,FALSE))</f>
        <v/>
      </c>
      <c r="F4416" s="23" t="str">
        <f>IF(D4416="","",VLOOKUP(D4416,MASTERLIST!$A:$E,4,FALSE))</f>
        <v/>
      </c>
      <c r="G4416" s="23" t="str">
        <f>IF(D4416="","",VLOOKUP(D4416,MASTERLIST!$A:$E,5,FALSE))</f>
        <v/>
      </c>
      <c r="H4416" s="23" t="str">
        <f>IF(D4416="","",VLOOKUP(D4416,MASTERLIST!$A:$E,2,FALSE))</f>
        <v/>
      </c>
      <c r="I4416" s="42"/>
      <c r="J4416" s="42"/>
      <c r="K4416" s="42"/>
      <c r="L4416" s="41" t="str">
        <f t="shared" si="642"/>
        <v/>
      </c>
      <c r="M4416" s="41" t="str">
        <f t="shared" si="643"/>
        <v/>
      </c>
      <c r="N4416" s="22" t="str">
        <f t="shared" si="640"/>
        <v xml:space="preserve"> </v>
      </c>
      <c r="O4416" s="22" t="str">
        <f t="shared" si="641"/>
        <v/>
      </c>
      <c r="Q4416" s="22" t="str">
        <f t="shared" si="639"/>
        <v>D2</v>
      </c>
    </row>
    <row r="4417" spans="1:17" x14ac:dyDescent="0.25">
      <c r="A4417" s="125" t="str">
        <f t="shared" si="644"/>
        <v/>
      </c>
      <c r="B4417" s="123" t="str">
        <f t="shared" si="645"/>
        <v/>
      </c>
      <c r="C4417" s="125" t="str">
        <f t="shared" si="646"/>
        <v/>
      </c>
      <c r="D4417" s="42"/>
      <c r="E4417" s="23" t="str">
        <f>IF(D4417="","",VLOOKUP(D4417,MASTERLIST!$A:$E,3,FALSE))</f>
        <v/>
      </c>
      <c r="F4417" s="23" t="str">
        <f>IF(D4417="","",VLOOKUP(D4417,MASTERLIST!$A:$E,4,FALSE))</f>
        <v/>
      </c>
      <c r="G4417" s="23" t="str">
        <f>IF(D4417="","",VLOOKUP(D4417,MASTERLIST!$A:$E,5,FALSE))</f>
        <v/>
      </c>
      <c r="H4417" s="23" t="str">
        <f>IF(D4417="","",VLOOKUP(D4417,MASTERLIST!$A:$E,2,FALSE))</f>
        <v/>
      </c>
      <c r="I4417" s="42"/>
      <c r="J4417" s="42"/>
      <c r="K4417" s="42"/>
      <c r="L4417" s="41" t="str">
        <f t="shared" si="642"/>
        <v/>
      </c>
      <c r="M4417" s="41" t="str">
        <f t="shared" si="643"/>
        <v/>
      </c>
      <c r="N4417" s="22" t="str">
        <f t="shared" si="640"/>
        <v xml:space="preserve"> </v>
      </c>
      <c r="O4417" s="22" t="str">
        <f t="shared" si="641"/>
        <v/>
      </c>
      <c r="Q4417" s="22" t="str">
        <f t="shared" si="639"/>
        <v>D2</v>
      </c>
    </row>
    <row r="4418" spans="1:17" x14ac:dyDescent="0.25">
      <c r="A4418" s="125" t="str">
        <f t="shared" si="644"/>
        <v/>
      </c>
      <c r="B4418" s="123" t="str">
        <f t="shared" si="645"/>
        <v/>
      </c>
      <c r="C4418" s="125" t="str">
        <f t="shared" si="646"/>
        <v/>
      </c>
      <c r="D4418" s="42"/>
      <c r="E4418" s="23" t="str">
        <f>IF(D4418="","",VLOOKUP(D4418,MASTERLIST!$A:$E,3,FALSE))</f>
        <v/>
      </c>
      <c r="F4418" s="23" t="str">
        <f>IF(D4418="","",VLOOKUP(D4418,MASTERLIST!$A:$E,4,FALSE))</f>
        <v/>
      </c>
      <c r="G4418" s="23" t="str">
        <f>IF(D4418="","",VLOOKUP(D4418,MASTERLIST!$A:$E,5,FALSE))</f>
        <v/>
      </c>
      <c r="H4418" s="23" t="str">
        <f>IF(D4418="","",VLOOKUP(D4418,MASTERLIST!$A:$E,2,FALSE))</f>
        <v/>
      </c>
      <c r="I4418" s="42"/>
      <c r="J4418" s="42"/>
      <c r="K4418" s="42"/>
      <c r="L4418" s="41" t="str">
        <f t="shared" si="642"/>
        <v/>
      </c>
      <c r="M4418" s="41" t="str">
        <f t="shared" si="643"/>
        <v/>
      </c>
      <c r="N4418" s="22" t="str">
        <f t="shared" si="640"/>
        <v xml:space="preserve"> </v>
      </c>
      <c r="O4418" s="22" t="str">
        <f t="shared" si="641"/>
        <v/>
      </c>
      <c r="Q4418" s="22" t="str">
        <f t="shared" si="639"/>
        <v>D2</v>
      </c>
    </row>
    <row r="4419" spans="1:17" x14ac:dyDescent="0.25">
      <c r="A4419" s="125" t="str">
        <f t="shared" si="644"/>
        <v/>
      </c>
      <c r="B4419" s="123" t="str">
        <f t="shared" si="645"/>
        <v/>
      </c>
      <c r="C4419" s="125" t="str">
        <f t="shared" si="646"/>
        <v/>
      </c>
      <c r="D4419" s="42"/>
      <c r="E4419" s="23" t="str">
        <f>IF(D4419="","",VLOOKUP(D4419,MASTERLIST!$A:$E,3,FALSE))</f>
        <v/>
      </c>
      <c r="F4419" s="23" t="str">
        <f>IF(D4419="","",VLOOKUP(D4419,MASTERLIST!$A:$E,4,FALSE))</f>
        <v/>
      </c>
      <c r="G4419" s="23" t="str">
        <f>IF(D4419="","",VLOOKUP(D4419,MASTERLIST!$A:$E,5,FALSE))</f>
        <v/>
      </c>
      <c r="H4419" s="23" t="str">
        <f>IF(D4419="","",VLOOKUP(D4419,MASTERLIST!$A:$E,2,FALSE))</f>
        <v/>
      </c>
      <c r="I4419" s="42"/>
      <c r="J4419" s="42"/>
      <c r="K4419" s="42"/>
      <c r="L4419" s="41" t="str">
        <f t="shared" si="642"/>
        <v/>
      </c>
      <c r="M4419" s="41" t="str">
        <f t="shared" si="643"/>
        <v/>
      </c>
      <c r="N4419" s="22" t="str">
        <f t="shared" si="640"/>
        <v xml:space="preserve"> </v>
      </c>
      <c r="O4419" s="22" t="str">
        <f t="shared" si="641"/>
        <v/>
      </c>
      <c r="Q4419" s="22" t="str">
        <f t="shared" ref="Q4419:Q4482" si="647">IF(A4419="","D2",RIGHT(A4419,2))</f>
        <v>D2</v>
      </c>
    </row>
    <row r="4420" spans="1:17" x14ac:dyDescent="0.25">
      <c r="A4420" s="125" t="str">
        <f t="shared" si="644"/>
        <v/>
      </c>
      <c r="B4420" s="123" t="str">
        <f t="shared" si="645"/>
        <v/>
      </c>
      <c r="C4420" s="125" t="str">
        <f t="shared" si="646"/>
        <v/>
      </c>
      <c r="D4420" s="42"/>
      <c r="E4420" s="23" t="str">
        <f>IF(D4420="","",VLOOKUP(D4420,MASTERLIST!$A:$E,3,FALSE))</f>
        <v/>
      </c>
      <c r="F4420" s="23" t="str">
        <f>IF(D4420="","",VLOOKUP(D4420,MASTERLIST!$A:$E,4,FALSE))</f>
        <v/>
      </c>
      <c r="G4420" s="23" t="str">
        <f>IF(D4420="","",VLOOKUP(D4420,MASTERLIST!$A:$E,5,FALSE))</f>
        <v/>
      </c>
      <c r="H4420" s="23" t="str">
        <f>IF(D4420="","",VLOOKUP(D4420,MASTERLIST!$A:$E,2,FALSE))</f>
        <v/>
      </c>
      <c r="I4420" s="42"/>
      <c r="J4420" s="42"/>
      <c r="K4420" s="42"/>
      <c r="L4420" s="41" t="str">
        <f t="shared" si="642"/>
        <v/>
      </c>
      <c r="M4420" s="41" t="str">
        <f t="shared" si="643"/>
        <v/>
      </c>
      <c r="N4420" s="22" t="str">
        <f t="shared" si="640"/>
        <v xml:space="preserve"> </v>
      </c>
      <c r="O4420" s="22" t="str">
        <f t="shared" si="641"/>
        <v/>
      </c>
      <c r="Q4420" s="22" t="str">
        <f t="shared" si="647"/>
        <v>D2</v>
      </c>
    </row>
    <row r="4421" spans="1:17" x14ac:dyDescent="0.25">
      <c r="A4421" s="125" t="str">
        <f t="shared" si="644"/>
        <v/>
      </c>
      <c r="B4421" s="123" t="str">
        <f t="shared" si="645"/>
        <v/>
      </c>
      <c r="C4421" s="125" t="str">
        <f t="shared" si="646"/>
        <v/>
      </c>
      <c r="D4421" s="42"/>
      <c r="E4421" s="23" t="str">
        <f>IF(D4421="","",VLOOKUP(D4421,MASTERLIST!$A:$E,3,FALSE))</f>
        <v/>
      </c>
      <c r="F4421" s="23" t="str">
        <f>IF(D4421="","",VLOOKUP(D4421,MASTERLIST!$A:$E,4,FALSE))</f>
        <v/>
      </c>
      <c r="G4421" s="23" t="str">
        <f>IF(D4421="","",VLOOKUP(D4421,MASTERLIST!$A:$E,5,FALSE))</f>
        <v/>
      </c>
      <c r="H4421" s="23" t="str">
        <f>IF(D4421="","",VLOOKUP(D4421,MASTERLIST!$A:$E,2,FALSE))</f>
        <v/>
      </c>
      <c r="I4421" s="42"/>
      <c r="J4421" s="42"/>
      <c r="K4421" s="42"/>
      <c r="L4421" s="41" t="str">
        <f t="shared" si="642"/>
        <v/>
      </c>
      <c r="M4421" s="41" t="str">
        <f t="shared" si="643"/>
        <v/>
      </c>
      <c r="N4421" s="22" t="str">
        <f t="shared" si="640"/>
        <v xml:space="preserve"> </v>
      </c>
      <c r="O4421" s="22" t="str">
        <f t="shared" si="641"/>
        <v/>
      </c>
      <c r="Q4421" s="22" t="str">
        <f t="shared" si="647"/>
        <v>D2</v>
      </c>
    </row>
    <row r="4422" spans="1:17" x14ac:dyDescent="0.25">
      <c r="A4422" s="125" t="str">
        <f t="shared" si="644"/>
        <v/>
      </c>
      <c r="B4422" s="123" t="str">
        <f t="shared" si="645"/>
        <v/>
      </c>
      <c r="C4422" s="125" t="str">
        <f t="shared" si="646"/>
        <v/>
      </c>
      <c r="D4422" s="42"/>
      <c r="E4422" s="23" t="str">
        <f>IF(D4422="","",VLOOKUP(D4422,MASTERLIST!$A:$E,3,FALSE))</f>
        <v/>
      </c>
      <c r="F4422" s="23" t="str">
        <f>IF(D4422="","",VLOOKUP(D4422,MASTERLIST!$A:$E,4,FALSE))</f>
        <v/>
      </c>
      <c r="G4422" s="23" t="str">
        <f>IF(D4422="","",VLOOKUP(D4422,MASTERLIST!$A:$E,5,FALSE))</f>
        <v/>
      </c>
      <c r="H4422" s="23" t="str">
        <f>IF(D4422="","",VLOOKUP(D4422,MASTERLIST!$A:$E,2,FALSE))</f>
        <v/>
      </c>
      <c r="I4422" s="42"/>
      <c r="J4422" s="42"/>
      <c r="K4422" s="42"/>
      <c r="L4422" s="41" t="str">
        <f t="shared" si="642"/>
        <v/>
      </c>
      <c r="M4422" s="41" t="str">
        <f t="shared" si="643"/>
        <v/>
      </c>
      <c r="N4422" s="22" t="str">
        <f t="shared" si="640"/>
        <v xml:space="preserve"> </v>
      </c>
      <c r="O4422" s="22" t="str">
        <f t="shared" si="641"/>
        <v/>
      </c>
      <c r="Q4422" s="22" t="str">
        <f t="shared" si="647"/>
        <v>D2</v>
      </c>
    </row>
    <row r="4423" spans="1:17" x14ac:dyDescent="0.25">
      <c r="A4423" s="125" t="str">
        <f t="shared" si="644"/>
        <v/>
      </c>
      <c r="B4423" s="123" t="str">
        <f t="shared" si="645"/>
        <v/>
      </c>
      <c r="C4423" s="125" t="str">
        <f t="shared" si="646"/>
        <v/>
      </c>
      <c r="D4423" s="42"/>
      <c r="E4423" s="23" t="str">
        <f>IF(D4423="","",VLOOKUP(D4423,MASTERLIST!$A:$E,3,FALSE))</f>
        <v/>
      </c>
      <c r="F4423" s="23" t="str">
        <f>IF(D4423="","",VLOOKUP(D4423,MASTERLIST!$A:$E,4,FALSE))</f>
        <v/>
      </c>
      <c r="G4423" s="23" t="str">
        <f>IF(D4423="","",VLOOKUP(D4423,MASTERLIST!$A:$E,5,FALSE))</f>
        <v/>
      </c>
      <c r="H4423" s="23" t="str">
        <f>IF(D4423="","",VLOOKUP(D4423,MASTERLIST!$A:$E,2,FALSE))</f>
        <v/>
      </c>
      <c r="I4423" s="42"/>
      <c r="J4423" s="42"/>
      <c r="K4423" s="42"/>
      <c r="L4423" s="41" t="str">
        <f t="shared" si="642"/>
        <v/>
      </c>
      <c r="M4423" s="41" t="str">
        <f t="shared" si="643"/>
        <v/>
      </c>
      <c r="N4423" s="22" t="str">
        <f t="shared" si="640"/>
        <v xml:space="preserve"> </v>
      </c>
      <c r="O4423" s="22" t="str">
        <f t="shared" si="641"/>
        <v/>
      </c>
      <c r="Q4423" s="22" t="str">
        <f t="shared" si="647"/>
        <v>D2</v>
      </c>
    </row>
    <row r="4424" spans="1:17" x14ac:dyDescent="0.25">
      <c r="A4424" s="125" t="str">
        <f t="shared" si="644"/>
        <v/>
      </c>
      <c r="B4424" s="123" t="str">
        <f t="shared" si="645"/>
        <v/>
      </c>
      <c r="C4424" s="125" t="str">
        <f t="shared" si="646"/>
        <v/>
      </c>
      <c r="D4424" s="42"/>
      <c r="E4424" s="23" t="str">
        <f>IF(D4424="","",VLOOKUP(D4424,MASTERLIST!$A:$E,3,FALSE))</f>
        <v/>
      </c>
      <c r="F4424" s="23" t="str">
        <f>IF(D4424="","",VLOOKUP(D4424,MASTERLIST!$A:$E,4,FALSE))</f>
        <v/>
      </c>
      <c r="G4424" s="23" t="str">
        <f>IF(D4424="","",VLOOKUP(D4424,MASTERLIST!$A:$E,5,FALSE))</f>
        <v/>
      </c>
      <c r="H4424" s="23" t="str">
        <f>IF(D4424="","",VLOOKUP(D4424,MASTERLIST!$A:$E,2,FALSE))</f>
        <v/>
      </c>
      <c r="I4424" s="42"/>
      <c r="J4424" s="42"/>
      <c r="K4424" s="42"/>
      <c r="L4424" s="41" t="str">
        <f t="shared" si="642"/>
        <v/>
      </c>
      <c r="M4424" s="41" t="str">
        <f t="shared" si="643"/>
        <v/>
      </c>
      <c r="N4424" s="22" t="str">
        <f t="shared" si="640"/>
        <v xml:space="preserve"> </v>
      </c>
      <c r="O4424" s="22" t="str">
        <f t="shared" si="641"/>
        <v/>
      </c>
      <c r="Q4424" s="22" t="str">
        <f t="shared" si="647"/>
        <v>D2</v>
      </c>
    </row>
    <row r="4425" spans="1:17" x14ac:dyDescent="0.25">
      <c r="A4425" s="125" t="str">
        <f t="shared" si="644"/>
        <v/>
      </c>
      <c r="B4425" s="123" t="str">
        <f t="shared" si="645"/>
        <v/>
      </c>
      <c r="C4425" s="125" t="str">
        <f t="shared" si="646"/>
        <v/>
      </c>
      <c r="D4425" s="42"/>
      <c r="E4425" s="23" t="str">
        <f>IF(D4425="","",VLOOKUP(D4425,MASTERLIST!$A:$E,3,FALSE))</f>
        <v/>
      </c>
      <c r="F4425" s="23" t="str">
        <f>IF(D4425="","",VLOOKUP(D4425,MASTERLIST!$A:$E,4,FALSE))</f>
        <v/>
      </c>
      <c r="G4425" s="23" t="str">
        <f>IF(D4425="","",VLOOKUP(D4425,MASTERLIST!$A:$E,5,FALSE))</f>
        <v/>
      </c>
      <c r="H4425" s="23" t="str">
        <f>IF(D4425="","",VLOOKUP(D4425,MASTERLIST!$A:$E,2,FALSE))</f>
        <v/>
      </c>
      <c r="I4425" s="42"/>
      <c r="J4425" s="42"/>
      <c r="K4425" s="42"/>
      <c r="L4425" s="41" t="str">
        <f t="shared" si="642"/>
        <v/>
      </c>
      <c r="M4425" s="41" t="str">
        <f t="shared" si="643"/>
        <v/>
      </c>
      <c r="N4425" s="22" t="str">
        <f t="shared" si="640"/>
        <v xml:space="preserve"> </v>
      </c>
      <c r="O4425" s="22" t="str">
        <f t="shared" si="641"/>
        <v/>
      </c>
      <c r="Q4425" s="22" t="str">
        <f t="shared" si="647"/>
        <v>D2</v>
      </c>
    </row>
    <row r="4426" spans="1:17" x14ac:dyDescent="0.25">
      <c r="A4426" s="125" t="str">
        <f t="shared" si="644"/>
        <v/>
      </c>
      <c r="B4426" s="123" t="str">
        <f t="shared" si="645"/>
        <v/>
      </c>
      <c r="C4426" s="125" t="str">
        <f t="shared" si="646"/>
        <v/>
      </c>
      <c r="D4426" s="42"/>
      <c r="E4426" s="23" t="str">
        <f>IF(D4426="","",VLOOKUP(D4426,MASTERLIST!$A:$E,3,FALSE))</f>
        <v/>
      </c>
      <c r="F4426" s="23" t="str">
        <f>IF(D4426="","",VLOOKUP(D4426,MASTERLIST!$A:$E,4,FALSE))</f>
        <v/>
      </c>
      <c r="G4426" s="23" t="str">
        <f>IF(D4426="","",VLOOKUP(D4426,MASTERLIST!$A:$E,5,FALSE))</f>
        <v/>
      </c>
      <c r="H4426" s="23" t="str">
        <f>IF(D4426="","",VLOOKUP(D4426,MASTERLIST!$A:$E,2,FALSE))</f>
        <v/>
      </c>
      <c r="I4426" s="42"/>
      <c r="J4426" s="42"/>
      <c r="K4426" s="42"/>
      <c r="L4426" s="41" t="str">
        <f t="shared" si="642"/>
        <v/>
      </c>
      <c r="M4426" s="41" t="str">
        <f t="shared" si="643"/>
        <v/>
      </c>
      <c r="N4426" s="22" t="str">
        <f t="shared" si="640"/>
        <v xml:space="preserve"> </v>
      </c>
      <c r="O4426" s="22" t="str">
        <f t="shared" si="641"/>
        <v/>
      </c>
      <c r="Q4426" s="22" t="str">
        <f t="shared" si="647"/>
        <v>D2</v>
      </c>
    </row>
    <row r="4427" spans="1:17" x14ac:dyDescent="0.25">
      <c r="A4427" s="125" t="str">
        <f t="shared" si="644"/>
        <v/>
      </c>
      <c r="B4427" s="123" t="str">
        <f t="shared" si="645"/>
        <v/>
      </c>
      <c r="C4427" s="125" t="str">
        <f t="shared" si="646"/>
        <v/>
      </c>
      <c r="D4427" s="42"/>
      <c r="E4427" s="23" t="str">
        <f>IF(D4427="","",VLOOKUP(D4427,MASTERLIST!$A:$E,3,FALSE))</f>
        <v/>
      </c>
      <c r="F4427" s="23" t="str">
        <f>IF(D4427="","",VLOOKUP(D4427,MASTERLIST!$A:$E,4,FALSE))</f>
        <v/>
      </c>
      <c r="G4427" s="23" t="str">
        <f>IF(D4427="","",VLOOKUP(D4427,MASTERLIST!$A:$E,5,FALSE))</f>
        <v/>
      </c>
      <c r="H4427" s="23" t="str">
        <f>IF(D4427="","",VLOOKUP(D4427,MASTERLIST!$A:$E,2,FALSE))</f>
        <v/>
      </c>
      <c r="I4427" s="42"/>
      <c r="J4427" s="42"/>
      <c r="K4427" s="42"/>
      <c r="L4427" s="41" t="str">
        <f t="shared" si="642"/>
        <v/>
      </c>
      <c r="M4427" s="41" t="str">
        <f t="shared" si="643"/>
        <v/>
      </c>
      <c r="N4427" s="22" t="str">
        <f t="shared" si="640"/>
        <v xml:space="preserve"> </v>
      </c>
      <c r="O4427" s="22" t="str">
        <f t="shared" si="641"/>
        <v/>
      </c>
      <c r="Q4427" s="22" t="str">
        <f t="shared" si="647"/>
        <v>D2</v>
      </c>
    </row>
    <row r="4428" spans="1:17" x14ac:dyDescent="0.25">
      <c r="A4428" s="125" t="str">
        <f t="shared" si="644"/>
        <v/>
      </c>
      <c r="B4428" s="123" t="str">
        <f t="shared" si="645"/>
        <v/>
      </c>
      <c r="C4428" s="125" t="str">
        <f t="shared" si="646"/>
        <v/>
      </c>
      <c r="D4428" s="42"/>
      <c r="E4428" s="23" t="str">
        <f>IF(D4428="","",VLOOKUP(D4428,MASTERLIST!$A:$E,3,FALSE))</f>
        <v/>
      </c>
      <c r="F4428" s="23" t="str">
        <f>IF(D4428="","",VLOOKUP(D4428,MASTERLIST!$A:$E,4,FALSE))</f>
        <v/>
      </c>
      <c r="G4428" s="23" t="str">
        <f>IF(D4428="","",VLOOKUP(D4428,MASTERLIST!$A:$E,5,FALSE))</f>
        <v/>
      </c>
      <c r="H4428" s="23" t="str">
        <f>IF(D4428="","",VLOOKUP(D4428,MASTERLIST!$A:$E,2,FALSE))</f>
        <v/>
      </c>
      <c r="I4428" s="42"/>
      <c r="J4428" s="42"/>
      <c r="K4428" s="42"/>
      <c r="L4428" s="41" t="str">
        <f t="shared" si="642"/>
        <v/>
      </c>
      <c r="M4428" s="41" t="str">
        <f t="shared" si="643"/>
        <v/>
      </c>
      <c r="N4428" s="22" t="str">
        <f t="shared" si="640"/>
        <v xml:space="preserve"> </v>
      </c>
      <c r="O4428" s="22" t="str">
        <f t="shared" si="641"/>
        <v/>
      </c>
      <c r="Q4428" s="22" t="str">
        <f t="shared" si="647"/>
        <v>D2</v>
      </c>
    </row>
    <row r="4429" spans="1:17" x14ac:dyDescent="0.25">
      <c r="A4429" s="125" t="str">
        <f t="shared" si="644"/>
        <v/>
      </c>
      <c r="B4429" s="123" t="str">
        <f t="shared" si="645"/>
        <v/>
      </c>
      <c r="C4429" s="125" t="str">
        <f t="shared" si="646"/>
        <v/>
      </c>
      <c r="D4429" s="42"/>
      <c r="E4429" s="23" t="str">
        <f>IF(D4429="","",VLOOKUP(D4429,MASTERLIST!$A:$E,3,FALSE))</f>
        <v/>
      </c>
      <c r="F4429" s="23" t="str">
        <f>IF(D4429="","",VLOOKUP(D4429,MASTERLIST!$A:$E,4,FALSE))</f>
        <v/>
      </c>
      <c r="G4429" s="23" t="str">
        <f>IF(D4429="","",VLOOKUP(D4429,MASTERLIST!$A:$E,5,FALSE))</f>
        <v/>
      </c>
      <c r="H4429" s="23" t="str">
        <f>IF(D4429="","",VLOOKUP(D4429,MASTERLIST!$A:$E,2,FALSE))</f>
        <v/>
      </c>
      <c r="I4429" s="42"/>
      <c r="J4429" s="42"/>
      <c r="K4429" s="42"/>
      <c r="L4429" s="41" t="str">
        <f t="shared" si="642"/>
        <v/>
      </c>
      <c r="M4429" s="41" t="str">
        <f t="shared" si="643"/>
        <v/>
      </c>
      <c r="N4429" s="22" t="str">
        <f t="shared" si="640"/>
        <v xml:space="preserve"> </v>
      </c>
      <c r="O4429" s="22" t="str">
        <f t="shared" si="641"/>
        <v/>
      </c>
      <c r="Q4429" s="22" t="str">
        <f t="shared" si="647"/>
        <v>D2</v>
      </c>
    </row>
    <row r="4430" spans="1:17" x14ac:dyDescent="0.25">
      <c r="A4430" s="125" t="str">
        <f t="shared" si="644"/>
        <v/>
      </c>
      <c r="B4430" s="123" t="str">
        <f t="shared" si="645"/>
        <v/>
      </c>
      <c r="C4430" s="125" t="str">
        <f t="shared" si="646"/>
        <v/>
      </c>
      <c r="D4430" s="42"/>
      <c r="E4430" s="23" t="str">
        <f>IF(D4430="","",VLOOKUP(D4430,MASTERLIST!$A:$E,3,FALSE))</f>
        <v/>
      </c>
      <c r="F4430" s="23" t="str">
        <f>IF(D4430="","",VLOOKUP(D4430,MASTERLIST!$A:$E,4,FALSE))</f>
        <v/>
      </c>
      <c r="G4430" s="23" t="str">
        <f>IF(D4430="","",VLOOKUP(D4430,MASTERLIST!$A:$E,5,FALSE))</f>
        <v/>
      </c>
      <c r="H4430" s="23" t="str">
        <f>IF(D4430="","",VLOOKUP(D4430,MASTERLIST!$A:$E,2,FALSE))</f>
        <v/>
      </c>
      <c r="I4430" s="42"/>
      <c r="J4430" s="42"/>
      <c r="K4430" s="42"/>
      <c r="L4430" s="41" t="str">
        <f t="shared" si="642"/>
        <v/>
      </c>
      <c r="M4430" s="41" t="str">
        <f t="shared" si="643"/>
        <v/>
      </c>
      <c r="N4430" s="22" t="str">
        <f t="shared" si="640"/>
        <v xml:space="preserve"> </v>
      </c>
      <c r="O4430" s="22" t="str">
        <f t="shared" si="641"/>
        <v/>
      </c>
      <c r="Q4430" s="22" t="str">
        <f t="shared" si="647"/>
        <v>D2</v>
      </c>
    </row>
    <row r="4431" spans="1:17" x14ac:dyDescent="0.25">
      <c r="A4431" s="125" t="str">
        <f t="shared" si="644"/>
        <v/>
      </c>
      <c r="B4431" s="123" t="str">
        <f t="shared" si="645"/>
        <v/>
      </c>
      <c r="C4431" s="125" t="str">
        <f t="shared" si="646"/>
        <v/>
      </c>
      <c r="D4431" s="42"/>
      <c r="E4431" s="23" t="str">
        <f>IF(D4431="","",VLOOKUP(D4431,MASTERLIST!$A:$E,3,FALSE))</f>
        <v/>
      </c>
      <c r="F4431" s="23" t="str">
        <f>IF(D4431="","",VLOOKUP(D4431,MASTERLIST!$A:$E,4,FALSE))</f>
        <v/>
      </c>
      <c r="G4431" s="23" t="str">
        <f>IF(D4431="","",VLOOKUP(D4431,MASTERLIST!$A:$E,5,FALSE))</f>
        <v/>
      </c>
      <c r="H4431" s="23" t="str">
        <f>IF(D4431="","",VLOOKUP(D4431,MASTERLIST!$A:$E,2,FALSE))</f>
        <v/>
      </c>
      <c r="I4431" s="42"/>
      <c r="J4431" s="42"/>
      <c r="K4431" s="42"/>
      <c r="L4431" s="41" t="str">
        <f t="shared" si="642"/>
        <v/>
      </c>
      <c r="M4431" s="41" t="str">
        <f t="shared" si="643"/>
        <v/>
      </c>
      <c r="N4431" s="22" t="str">
        <f t="shared" si="640"/>
        <v xml:space="preserve"> </v>
      </c>
      <c r="O4431" s="22" t="str">
        <f t="shared" si="641"/>
        <v/>
      </c>
      <c r="Q4431" s="22" t="str">
        <f t="shared" si="647"/>
        <v>D2</v>
      </c>
    </row>
    <row r="4432" spans="1:17" x14ac:dyDescent="0.25">
      <c r="A4432" s="125" t="str">
        <f t="shared" si="644"/>
        <v/>
      </c>
      <c r="B4432" s="123" t="str">
        <f t="shared" si="645"/>
        <v/>
      </c>
      <c r="C4432" s="125" t="str">
        <f t="shared" si="646"/>
        <v/>
      </c>
      <c r="D4432" s="42"/>
      <c r="E4432" s="23" t="str">
        <f>IF(D4432="","",VLOOKUP(D4432,MASTERLIST!$A:$E,3,FALSE))</f>
        <v/>
      </c>
      <c r="F4432" s="23" t="str">
        <f>IF(D4432="","",VLOOKUP(D4432,MASTERLIST!$A:$E,4,FALSE))</f>
        <v/>
      </c>
      <c r="G4432" s="23" t="str">
        <f>IF(D4432="","",VLOOKUP(D4432,MASTERLIST!$A:$E,5,FALSE))</f>
        <v/>
      </c>
      <c r="H4432" s="23" t="str">
        <f>IF(D4432="","",VLOOKUP(D4432,MASTERLIST!$A:$E,2,FALSE))</f>
        <v/>
      </c>
      <c r="I4432" s="42"/>
      <c r="J4432" s="42"/>
      <c r="K4432" s="42"/>
      <c r="L4432" s="41" t="str">
        <f t="shared" si="642"/>
        <v/>
      </c>
      <c r="M4432" s="41" t="str">
        <f t="shared" si="643"/>
        <v/>
      </c>
      <c r="N4432" s="22" t="str">
        <f t="shared" si="640"/>
        <v xml:space="preserve"> </v>
      </c>
      <c r="O4432" s="22" t="str">
        <f t="shared" si="641"/>
        <v/>
      </c>
      <c r="Q4432" s="22" t="str">
        <f t="shared" si="647"/>
        <v>D2</v>
      </c>
    </row>
    <row r="4433" spans="1:17" x14ac:dyDescent="0.25">
      <c r="A4433" s="125" t="str">
        <f t="shared" si="644"/>
        <v/>
      </c>
      <c r="B4433" s="123" t="str">
        <f t="shared" si="645"/>
        <v/>
      </c>
      <c r="C4433" s="125" t="str">
        <f t="shared" si="646"/>
        <v/>
      </c>
      <c r="D4433" s="42"/>
      <c r="E4433" s="23" t="str">
        <f>IF(D4433="","",VLOOKUP(D4433,MASTERLIST!$A:$E,3,FALSE))</f>
        <v/>
      </c>
      <c r="F4433" s="23" t="str">
        <f>IF(D4433="","",VLOOKUP(D4433,MASTERLIST!$A:$E,4,FALSE))</f>
        <v/>
      </c>
      <c r="G4433" s="23" t="str">
        <f>IF(D4433="","",VLOOKUP(D4433,MASTERLIST!$A:$E,5,FALSE))</f>
        <v/>
      </c>
      <c r="H4433" s="23" t="str">
        <f>IF(D4433="","",VLOOKUP(D4433,MASTERLIST!$A:$E,2,FALSE))</f>
        <v/>
      </c>
      <c r="I4433" s="42"/>
      <c r="J4433" s="42"/>
      <c r="K4433" s="42"/>
      <c r="L4433" s="41" t="str">
        <f t="shared" si="642"/>
        <v/>
      </c>
      <c r="M4433" s="41" t="str">
        <f t="shared" si="643"/>
        <v/>
      </c>
      <c r="N4433" s="22" t="str">
        <f t="shared" si="640"/>
        <v xml:space="preserve"> </v>
      </c>
      <c r="O4433" s="22" t="str">
        <f t="shared" si="641"/>
        <v/>
      </c>
      <c r="Q4433" s="22" t="str">
        <f t="shared" si="647"/>
        <v>D2</v>
      </c>
    </row>
    <row r="4434" spans="1:17" x14ac:dyDescent="0.25">
      <c r="A4434" s="125" t="str">
        <f t="shared" si="644"/>
        <v/>
      </c>
      <c r="B4434" s="123" t="str">
        <f t="shared" si="645"/>
        <v/>
      </c>
      <c r="C4434" s="125" t="str">
        <f t="shared" si="646"/>
        <v/>
      </c>
      <c r="D4434" s="42"/>
      <c r="E4434" s="23" t="str">
        <f>IF(D4434="","",VLOOKUP(D4434,MASTERLIST!$A:$E,3,FALSE))</f>
        <v/>
      </c>
      <c r="F4434" s="23" t="str">
        <f>IF(D4434="","",VLOOKUP(D4434,MASTERLIST!$A:$E,4,FALSE))</f>
        <v/>
      </c>
      <c r="G4434" s="23" t="str">
        <f>IF(D4434="","",VLOOKUP(D4434,MASTERLIST!$A:$E,5,FALSE))</f>
        <v/>
      </c>
      <c r="H4434" s="23" t="str">
        <f>IF(D4434="","",VLOOKUP(D4434,MASTERLIST!$A:$E,2,FALSE))</f>
        <v/>
      </c>
      <c r="I4434" s="42"/>
      <c r="J4434" s="42"/>
      <c r="K4434" s="42"/>
      <c r="L4434" s="41" t="str">
        <f t="shared" si="642"/>
        <v/>
      </c>
      <c r="M4434" s="41" t="str">
        <f t="shared" si="643"/>
        <v/>
      </c>
      <c r="N4434" s="22" t="str">
        <f t="shared" si="640"/>
        <v xml:space="preserve"> </v>
      </c>
      <c r="O4434" s="22" t="str">
        <f t="shared" si="641"/>
        <v/>
      </c>
      <c r="Q4434" s="22" t="str">
        <f t="shared" si="647"/>
        <v>D2</v>
      </c>
    </row>
    <row r="4435" spans="1:17" x14ac:dyDescent="0.25">
      <c r="A4435" s="125" t="str">
        <f t="shared" si="644"/>
        <v/>
      </c>
      <c r="B4435" s="123" t="str">
        <f t="shared" si="645"/>
        <v/>
      </c>
      <c r="C4435" s="125" t="str">
        <f t="shared" si="646"/>
        <v/>
      </c>
      <c r="D4435" s="42"/>
      <c r="E4435" s="23" t="str">
        <f>IF(D4435="","",VLOOKUP(D4435,MASTERLIST!$A:$E,3,FALSE))</f>
        <v/>
      </c>
      <c r="F4435" s="23" t="str">
        <f>IF(D4435="","",VLOOKUP(D4435,MASTERLIST!$A:$E,4,FALSE))</f>
        <v/>
      </c>
      <c r="G4435" s="23" t="str">
        <f>IF(D4435="","",VLOOKUP(D4435,MASTERLIST!$A:$E,5,FALSE))</f>
        <v/>
      </c>
      <c r="H4435" s="23" t="str">
        <f>IF(D4435="","",VLOOKUP(D4435,MASTERLIST!$A:$E,2,FALSE))</f>
        <v/>
      </c>
      <c r="I4435" s="42"/>
      <c r="J4435" s="42"/>
      <c r="K4435" s="42"/>
      <c r="L4435" s="41" t="str">
        <f t="shared" si="642"/>
        <v/>
      </c>
      <c r="M4435" s="41" t="str">
        <f t="shared" si="643"/>
        <v/>
      </c>
      <c r="N4435" s="22" t="str">
        <f t="shared" ref="N4435:N4498" si="648">CONCATENATE(E4435," ",F4435)</f>
        <v xml:space="preserve"> </v>
      </c>
      <c r="O4435" s="22" t="str">
        <f t="shared" ref="O4435:O4498" si="649">IFERROR(VLOOKUP(G4435,$R$2:$S$15,2,),"")</f>
        <v/>
      </c>
      <c r="Q4435" s="22" t="str">
        <f t="shared" si="647"/>
        <v>D2</v>
      </c>
    </row>
    <row r="4436" spans="1:17" x14ac:dyDescent="0.25">
      <c r="A4436" s="125" t="str">
        <f t="shared" si="644"/>
        <v/>
      </c>
      <c r="B4436" s="123" t="str">
        <f t="shared" si="645"/>
        <v/>
      </c>
      <c r="C4436" s="125" t="str">
        <f t="shared" si="646"/>
        <v/>
      </c>
      <c r="D4436" s="42"/>
      <c r="E4436" s="23" t="str">
        <f>IF(D4436="","",VLOOKUP(D4436,MASTERLIST!$A:$E,3,FALSE))</f>
        <v/>
      </c>
      <c r="F4436" s="23" t="str">
        <f>IF(D4436="","",VLOOKUP(D4436,MASTERLIST!$A:$E,4,FALSE))</f>
        <v/>
      </c>
      <c r="G4436" s="23" t="str">
        <f>IF(D4436="","",VLOOKUP(D4436,MASTERLIST!$A:$E,5,FALSE))</f>
        <v/>
      </c>
      <c r="H4436" s="23" t="str">
        <f>IF(D4436="","",VLOOKUP(D4436,MASTERLIST!$A:$E,2,FALSE))</f>
        <v/>
      </c>
      <c r="I4436" s="42"/>
      <c r="J4436" s="42"/>
      <c r="K4436" s="42"/>
      <c r="L4436" s="41" t="str">
        <f t="shared" si="642"/>
        <v/>
      </c>
      <c r="M4436" s="41" t="str">
        <f t="shared" si="643"/>
        <v/>
      </c>
      <c r="N4436" s="22" t="str">
        <f t="shared" si="648"/>
        <v xml:space="preserve"> </v>
      </c>
      <c r="O4436" s="22" t="str">
        <f t="shared" si="649"/>
        <v/>
      </c>
      <c r="Q4436" s="22" t="str">
        <f t="shared" si="647"/>
        <v>D2</v>
      </c>
    </row>
    <row r="4437" spans="1:17" x14ac:dyDescent="0.25">
      <c r="A4437" s="125" t="str">
        <f t="shared" si="644"/>
        <v/>
      </c>
      <c r="B4437" s="123" t="str">
        <f t="shared" si="645"/>
        <v/>
      </c>
      <c r="C4437" s="125" t="str">
        <f t="shared" si="646"/>
        <v/>
      </c>
      <c r="D4437" s="42"/>
      <c r="E4437" s="23" t="str">
        <f>IF(D4437="","",VLOOKUP(D4437,MASTERLIST!$A:$E,3,FALSE))</f>
        <v/>
      </c>
      <c r="F4437" s="23" t="str">
        <f>IF(D4437="","",VLOOKUP(D4437,MASTERLIST!$A:$E,4,FALSE))</f>
        <v/>
      </c>
      <c r="G4437" s="23" t="str">
        <f>IF(D4437="","",VLOOKUP(D4437,MASTERLIST!$A:$E,5,FALSE))</f>
        <v/>
      </c>
      <c r="H4437" s="23" t="str">
        <f>IF(D4437="","",VLOOKUP(D4437,MASTERLIST!$A:$E,2,FALSE))</f>
        <v/>
      </c>
      <c r="I4437" s="42"/>
      <c r="J4437" s="42"/>
      <c r="K4437" s="42"/>
      <c r="L4437" s="41" t="str">
        <f t="shared" si="642"/>
        <v/>
      </c>
      <c r="M4437" s="41" t="str">
        <f t="shared" si="643"/>
        <v/>
      </c>
      <c r="N4437" s="22" t="str">
        <f t="shared" si="648"/>
        <v xml:space="preserve"> </v>
      </c>
      <c r="O4437" s="22" t="str">
        <f t="shared" si="649"/>
        <v/>
      </c>
      <c r="Q4437" s="22" t="str">
        <f t="shared" si="647"/>
        <v>D2</v>
      </c>
    </row>
    <row r="4438" spans="1:17" x14ac:dyDescent="0.25">
      <c r="A4438" s="125" t="str">
        <f t="shared" si="644"/>
        <v/>
      </c>
      <c r="B4438" s="123" t="str">
        <f t="shared" si="645"/>
        <v/>
      </c>
      <c r="C4438" s="125" t="str">
        <f t="shared" si="646"/>
        <v/>
      </c>
      <c r="D4438" s="42"/>
      <c r="E4438" s="23" t="str">
        <f>IF(D4438="","",VLOOKUP(D4438,MASTERLIST!$A:$E,3,FALSE))</f>
        <v/>
      </c>
      <c r="F4438" s="23" t="str">
        <f>IF(D4438="","",VLOOKUP(D4438,MASTERLIST!$A:$E,4,FALSE))</f>
        <v/>
      </c>
      <c r="G4438" s="23" t="str">
        <f>IF(D4438="","",VLOOKUP(D4438,MASTERLIST!$A:$E,5,FALSE))</f>
        <v/>
      </c>
      <c r="H4438" s="23" t="str">
        <f>IF(D4438="","",VLOOKUP(D4438,MASTERLIST!$A:$E,2,FALSE))</f>
        <v/>
      </c>
      <c r="I4438" s="42"/>
      <c r="J4438" s="42"/>
      <c r="K4438" s="42"/>
      <c r="L4438" s="41" t="str">
        <f t="shared" si="642"/>
        <v/>
      </c>
      <c r="M4438" s="41" t="str">
        <f t="shared" si="643"/>
        <v/>
      </c>
      <c r="N4438" s="22" t="str">
        <f t="shared" si="648"/>
        <v xml:space="preserve"> </v>
      </c>
      <c r="O4438" s="22" t="str">
        <f t="shared" si="649"/>
        <v/>
      </c>
      <c r="Q4438" s="22" t="str">
        <f t="shared" si="647"/>
        <v>D2</v>
      </c>
    </row>
    <row r="4439" spans="1:17" x14ac:dyDescent="0.25">
      <c r="A4439" s="125" t="str">
        <f t="shared" si="644"/>
        <v/>
      </c>
      <c r="B4439" s="123" t="str">
        <f t="shared" si="645"/>
        <v/>
      </c>
      <c r="C4439" s="125" t="str">
        <f t="shared" si="646"/>
        <v/>
      </c>
      <c r="D4439" s="42"/>
      <c r="E4439" s="23" t="str">
        <f>IF(D4439="","",VLOOKUP(D4439,MASTERLIST!$A:$E,3,FALSE))</f>
        <v/>
      </c>
      <c r="F4439" s="23" t="str">
        <f>IF(D4439="","",VLOOKUP(D4439,MASTERLIST!$A:$E,4,FALSE))</f>
        <v/>
      </c>
      <c r="G4439" s="23" t="str">
        <f>IF(D4439="","",VLOOKUP(D4439,MASTERLIST!$A:$E,5,FALSE))</f>
        <v/>
      </c>
      <c r="H4439" s="23" t="str">
        <f>IF(D4439="","",VLOOKUP(D4439,MASTERLIST!$A:$E,2,FALSE))</f>
        <v/>
      </c>
      <c r="I4439" s="42"/>
      <c r="J4439" s="42"/>
      <c r="K4439" s="42"/>
      <c r="L4439" s="41" t="str">
        <f t="shared" si="642"/>
        <v/>
      </c>
      <c r="M4439" s="41" t="str">
        <f t="shared" si="643"/>
        <v/>
      </c>
      <c r="N4439" s="22" t="str">
        <f t="shared" si="648"/>
        <v xml:space="preserve"> </v>
      </c>
      <c r="O4439" s="22" t="str">
        <f t="shared" si="649"/>
        <v/>
      </c>
      <c r="Q4439" s="22" t="str">
        <f t="shared" si="647"/>
        <v>D2</v>
      </c>
    </row>
    <row r="4440" spans="1:17" x14ac:dyDescent="0.25">
      <c r="A4440" s="125" t="str">
        <f t="shared" si="644"/>
        <v/>
      </c>
      <c r="B4440" s="123" t="str">
        <f t="shared" si="645"/>
        <v/>
      </c>
      <c r="C4440" s="125" t="str">
        <f t="shared" si="646"/>
        <v/>
      </c>
      <c r="D4440" s="42"/>
      <c r="E4440" s="23" t="str">
        <f>IF(D4440="","",VLOOKUP(D4440,MASTERLIST!$A:$E,3,FALSE))</f>
        <v/>
      </c>
      <c r="F4440" s="23" t="str">
        <f>IF(D4440="","",VLOOKUP(D4440,MASTERLIST!$A:$E,4,FALSE))</f>
        <v/>
      </c>
      <c r="G4440" s="23" t="str">
        <f>IF(D4440="","",VLOOKUP(D4440,MASTERLIST!$A:$E,5,FALSE))</f>
        <v/>
      </c>
      <c r="H4440" s="23" t="str">
        <f>IF(D4440="","",VLOOKUP(D4440,MASTERLIST!$A:$E,2,FALSE))</f>
        <v/>
      </c>
      <c r="I4440" s="42"/>
      <c r="J4440" s="42"/>
      <c r="K4440" s="42"/>
      <c r="L4440" s="41" t="str">
        <f t="shared" si="642"/>
        <v/>
      </c>
      <c r="M4440" s="41" t="str">
        <f t="shared" si="643"/>
        <v/>
      </c>
      <c r="N4440" s="22" t="str">
        <f t="shared" si="648"/>
        <v xml:space="preserve"> </v>
      </c>
      <c r="O4440" s="22" t="str">
        <f t="shared" si="649"/>
        <v/>
      </c>
      <c r="Q4440" s="22" t="str">
        <f t="shared" si="647"/>
        <v>D2</v>
      </c>
    </row>
    <row r="4441" spans="1:17" x14ac:dyDescent="0.25">
      <c r="A4441" s="125" t="str">
        <f t="shared" si="644"/>
        <v/>
      </c>
      <c r="B4441" s="123" t="str">
        <f t="shared" si="645"/>
        <v/>
      </c>
      <c r="C4441" s="125" t="str">
        <f t="shared" si="646"/>
        <v/>
      </c>
      <c r="D4441" s="42"/>
      <c r="E4441" s="23" t="str">
        <f>IF(D4441="","",VLOOKUP(D4441,MASTERLIST!$A:$E,3,FALSE))</f>
        <v/>
      </c>
      <c r="F4441" s="23" t="str">
        <f>IF(D4441="","",VLOOKUP(D4441,MASTERLIST!$A:$E,4,FALSE))</f>
        <v/>
      </c>
      <c r="G4441" s="23" t="str">
        <f>IF(D4441="","",VLOOKUP(D4441,MASTERLIST!$A:$E,5,FALSE))</f>
        <v/>
      </c>
      <c r="H4441" s="23" t="str">
        <f>IF(D4441="","",VLOOKUP(D4441,MASTERLIST!$A:$E,2,FALSE))</f>
        <v/>
      </c>
      <c r="I4441" s="42"/>
      <c r="J4441" s="42"/>
      <c r="K4441" s="42"/>
      <c r="L4441" s="41" t="str">
        <f t="shared" si="642"/>
        <v/>
      </c>
      <c r="M4441" s="41" t="str">
        <f t="shared" si="643"/>
        <v/>
      </c>
      <c r="N4441" s="22" t="str">
        <f t="shared" si="648"/>
        <v xml:space="preserve"> </v>
      </c>
      <c r="O4441" s="22" t="str">
        <f t="shared" si="649"/>
        <v/>
      </c>
      <c r="Q4441" s="22" t="str">
        <f t="shared" si="647"/>
        <v>D2</v>
      </c>
    </row>
    <row r="4442" spans="1:17" x14ac:dyDescent="0.25">
      <c r="A4442" s="125" t="str">
        <f t="shared" si="644"/>
        <v/>
      </c>
      <c r="B4442" s="123" t="str">
        <f t="shared" si="645"/>
        <v/>
      </c>
      <c r="C4442" s="125" t="str">
        <f t="shared" si="646"/>
        <v/>
      </c>
      <c r="D4442" s="42"/>
      <c r="E4442" s="23" t="str">
        <f>IF(D4442="","",VLOOKUP(D4442,MASTERLIST!$A:$E,3,FALSE))</f>
        <v/>
      </c>
      <c r="F4442" s="23" t="str">
        <f>IF(D4442="","",VLOOKUP(D4442,MASTERLIST!$A:$E,4,FALSE))</f>
        <v/>
      </c>
      <c r="G4442" s="23" t="str">
        <f>IF(D4442="","",VLOOKUP(D4442,MASTERLIST!$A:$E,5,FALSE))</f>
        <v/>
      </c>
      <c r="H4442" s="23" t="str">
        <f>IF(D4442="","",VLOOKUP(D4442,MASTERLIST!$A:$E,2,FALSE))</f>
        <v/>
      </c>
      <c r="I4442" s="42"/>
      <c r="J4442" s="42"/>
      <c r="K4442" s="42"/>
      <c r="L4442" s="41" t="str">
        <f t="shared" si="642"/>
        <v/>
      </c>
      <c r="M4442" s="41" t="str">
        <f t="shared" si="643"/>
        <v/>
      </c>
      <c r="N4442" s="22" t="str">
        <f t="shared" si="648"/>
        <v xml:space="preserve"> </v>
      </c>
      <c r="O4442" s="22" t="str">
        <f t="shared" si="649"/>
        <v/>
      </c>
      <c r="Q4442" s="22" t="str">
        <f t="shared" si="647"/>
        <v>D2</v>
      </c>
    </row>
    <row r="4443" spans="1:17" x14ac:dyDescent="0.25">
      <c r="A4443" s="125" t="str">
        <f t="shared" si="644"/>
        <v/>
      </c>
      <c r="B4443" s="123" t="str">
        <f t="shared" si="645"/>
        <v/>
      </c>
      <c r="C4443" s="125" t="str">
        <f t="shared" si="646"/>
        <v/>
      </c>
      <c r="D4443" s="42"/>
      <c r="E4443" s="23" t="str">
        <f>IF(D4443="","",VLOOKUP(D4443,MASTERLIST!$A:$E,3,FALSE))</f>
        <v/>
      </c>
      <c r="F4443" s="23" t="str">
        <f>IF(D4443="","",VLOOKUP(D4443,MASTERLIST!$A:$E,4,FALSE))</f>
        <v/>
      </c>
      <c r="G4443" s="23" t="str">
        <f>IF(D4443="","",VLOOKUP(D4443,MASTERLIST!$A:$E,5,FALSE))</f>
        <v/>
      </c>
      <c r="H4443" s="23" t="str">
        <f>IF(D4443="","",VLOOKUP(D4443,MASTERLIST!$A:$E,2,FALSE))</f>
        <v/>
      </c>
      <c r="I4443" s="42"/>
      <c r="J4443" s="42"/>
      <c r="K4443" s="42"/>
      <c r="L4443" s="41" t="str">
        <f t="shared" si="642"/>
        <v/>
      </c>
      <c r="M4443" s="41" t="str">
        <f t="shared" si="643"/>
        <v/>
      </c>
      <c r="N4443" s="22" t="str">
        <f t="shared" si="648"/>
        <v xml:space="preserve"> </v>
      </c>
      <c r="O4443" s="22" t="str">
        <f t="shared" si="649"/>
        <v/>
      </c>
      <c r="Q4443" s="22" t="str">
        <f t="shared" si="647"/>
        <v>D2</v>
      </c>
    </row>
    <row r="4444" spans="1:17" x14ac:dyDescent="0.25">
      <c r="A4444" s="125" t="str">
        <f t="shared" si="644"/>
        <v/>
      </c>
      <c r="B4444" s="123" t="str">
        <f t="shared" si="645"/>
        <v/>
      </c>
      <c r="C4444" s="125" t="str">
        <f t="shared" si="646"/>
        <v/>
      </c>
      <c r="D4444" s="42"/>
      <c r="E4444" s="23" t="str">
        <f>IF(D4444="","",VLOOKUP(D4444,MASTERLIST!$A:$E,3,FALSE))</f>
        <v/>
      </c>
      <c r="F4444" s="23" t="str">
        <f>IF(D4444="","",VLOOKUP(D4444,MASTERLIST!$A:$E,4,FALSE))</f>
        <v/>
      </c>
      <c r="G4444" s="23" t="str">
        <f>IF(D4444="","",VLOOKUP(D4444,MASTERLIST!$A:$E,5,FALSE))</f>
        <v/>
      </c>
      <c r="H4444" s="23" t="str">
        <f>IF(D4444="","",VLOOKUP(D4444,MASTERLIST!$A:$E,2,FALSE))</f>
        <v/>
      </c>
      <c r="I4444" s="42"/>
      <c r="J4444" s="42"/>
      <c r="K4444" s="42"/>
      <c r="L4444" s="41" t="str">
        <f t="shared" si="642"/>
        <v/>
      </c>
      <c r="M4444" s="41" t="str">
        <f t="shared" si="643"/>
        <v/>
      </c>
      <c r="N4444" s="22" t="str">
        <f t="shared" si="648"/>
        <v xml:space="preserve"> </v>
      </c>
      <c r="O4444" s="22" t="str">
        <f t="shared" si="649"/>
        <v/>
      </c>
      <c r="Q4444" s="22" t="str">
        <f t="shared" si="647"/>
        <v>D2</v>
      </c>
    </row>
    <row r="4445" spans="1:17" x14ac:dyDescent="0.25">
      <c r="A4445" s="125" t="str">
        <f t="shared" si="644"/>
        <v/>
      </c>
      <c r="B4445" s="123" t="str">
        <f t="shared" si="645"/>
        <v/>
      </c>
      <c r="C4445" s="125" t="str">
        <f t="shared" si="646"/>
        <v/>
      </c>
      <c r="D4445" s="42"/>
      <c r="E4445" s="23" t="str">
        <f>IF(D4445="","",VLOOKUP(D4445,MASTERLIST!$A:$E,3,FALSE))</f>
        <v/>
      </c>
      <c r="F4445" s="23" t="str">
        <f>IF(D4445="","",VLOOKUP(D4445,MASTERLIST!$A:$E,4,FALSE))</f>
        <v/>
      </c>
      <c r="G4445" s="23" t="str">
        <f>IF(D4445="","",VLOOKUP(D4445,MASTERLIST!$A:$E,5,FALSE))</f>
        <v/>
      </c>
      <c r="H4445" s="23" t="str">
        <f>IF(D4445="","",VLOOKUP(D4445,MASTERLIST!$A:$E,2,FALSE))</f>
        <v/>
      </c>
      <c r="I4445" s="42"/>
      <c r="J4445" s="42"/>
      <c r="K4445" s="42"/>
      <c r="L4445" s="41" t="str">
        <f t="shared" ref="L4445:L4508" si="650">IF(K4445="","",IF(I4445="",ROUND(HLOOKUP(J4445,kgList,K4445,FALSE),1),ROUND(HLOOKUP(I4445,kgList,K4445,FALSE),1)))</f>
        <v/>
      </c>
      <c r="M4445" s="41" t="str">
        <f t="shared" ref="M4445:M4508" si="651">IF(L4445="","",IF(COUNTA(I4445:J4445)&gt;1,"Edible or Inedible",IF(COUNTA(I4445)=1,L4445*1,IF(COUNTA(J4445)=1,L4445*1,"ERROR"))))</f>
        <v/>
      </c>
      <c r="N4445" s="22" t="str">
        <f t="shared" si="648"/>
        <v xml:space="preserve"> </v>
      </c>
      <c r="O4445" s="22" t="str">
        <f t="shared" si="649"/>
        <v/>
      </c>
      <c r="Q4445" s="22" t="str">
        <f t="shared" si="647"/>
        <v>D2</v>
      </c>
    </row>
    <row r="4446" spans="1:17" x14ac:dyDescent="0.25">
      <c r="A4446" s="125" t="str">
        <f t="shared" si="644"/>
        <v/>
      </c>
      <c r="B4446" s="123" t="str">
        <f t="shared" si="645"/>
        <v/>
      </c>
      <c r="C4446" s="125" t="str">
        <f t="shared" si="646"/>
        <v/>
      </c>
      <c r="D4446" s="42"/>
      <c r="E4446" s="23" t="str">
        <f>IF(D4446="","",VLOOKUP(D4446,MASTERLIST!$A:$E,3,FALSE))</f>
        <v/>
      </c>
      <c r="F4446" s="23" t="str">
        <f>IF(D4446="","",VLOOKUP(D4446,MASTERLIST!$A:$E,4,FALSE))</f>
        <v/>
      </c>
      <c r="G4446" s="23" t="str">
        <f>IF(D4446="","",VLOOKUP(D4446,MASTERLIST!$A:$E,5,FALSE))</f>
        <v/>
      </c>
      <c r="H4446" s="23" t="str">
        <f>IF(D4446="","",VLOOKUP(D4446,MASTERLIST!$A:$E,2,FALSE))</f>
        <v/>
      </c>
      <c r="I4446" s="42"/>
      <c r="J4446" s="42"/>
      <c r="K4446" s="42"/>
      <c r="L4446" s="41" t="str">
        <f t="shared" si="650"/>
        <v/>
      </c>
      <c r="M4446" s="41" t="str">
        <f t="shared" si="651"/>
        <v/>
      </c>
      <c r="N4446" s="22" t="str">
        <f t="shared" si="648"/>
        <v xml:space="preserve"> </v>
      </c>
      <c r="O4446" s="22" t="str">
        <f t="shared" si="649"/>
        <v/>
      </c>
      <c r="Q4446" s="22" t="str">
        <f t="shared" si="647"/>
        <v>D2</v>
      </c>
    </row>
    <row r="4447" spans="1:17" x14ac:dyDescent="0.25">
      <c r="A4447" s="125" t="str">
        <f t="shared" si="644"/>
        <v/>
      </c>
      <c r="B4447" s="123" t="str">
        <f t="shared" si="645"/>
        <v/>
      </c>
      <c r="C4447" s="125" t="str">
        <f t="shared" si="646"/>
        <v/>
      </c>
      <c r="D4447" s="42"/>
      <c r="E4447" s="23" t="str">
        <f>IF(D4447="","",VLOOKUP(D4447,MASTERLIST!$A:$E,3,FALSE))</f>
        <v/>
      </c>
      <c r="F4447" s="23" t="str">
        <f>IF(D4447="","",VLOOKUP(D4447,MASTERLIST!$A:$E,4,FALSE))</f>
        <v/>
      </c>
      <c r="G4447" s="23" t="str">
        <f>IF(D4447="","",VLOOKUP(D4447,MASTERLIST!$A:$E,5,FALSE))</f>
        <v/>
      </c>
      <c r="H4447" s="23" t="str">
        <f>IF(D4447="","",VLOOKUP(D4447,MASTERLIST!$A:$E,2,FALSE))</f>
        <v/>
      </c>
      <c r="I4447" s="42"/>
      <c r="J4447" s="42"/>
      <c r="K4447" s="42"/>
      <c r="L4447" s="41" t="str">
        <f t="shared" si="650"/>
        <v/>
      </c>
      <c r="M4447" s="41" t="str">
        <f t="shared" si="651"/>
        <v/>
      </c>
      <c r="N4447" s="22" t="str">
        <f t="shared" si="648"/>
        <v xml:space="preserve"> </v>
      </c>
      <c r="O4447" s="22" t="str">
        <f t="shared" si="649"/>
        <v/>
      </c>
      <c r="Q4447" s="22" t="str">
        <f t="shared" si="647"/>
        <v>D2</v>
      </c>
    </row>
    <row r="4448" spans="1:17" x14ac:dyDescent="0.25">
      <c r="A4448" s="125" t="str">
        <f t="shared" si="644"/>
        <v/>
      </c>
      <c r="B4448" s="123" t="str">
        <f t="shared" si="645"/>
        <v/>
      </c>
      <c r="C4448" s="125" t="str">
        <f t="shared" si="646"/>
        <v/>
      </c>
      <c r="D4448" s="42"/>
      <c r="E4448" s="23" t="str">
        <f>IF(D4448="","",VLOOKUP(D4448,MASTERLIST!$A:$E,3,FALSE))</f>
        <v/>
      </c>
      <c r="F4448" s="23" t="str">
        <f>IF(D4448="","",VLOOKUP(D4448,MASTERLIST!$A:$E,4,FALSE))</f>
        <v/>
      </c>
      <c r="G4448" s="23" t="str">
        <f>IF(D4448="","",VLOOKUP(D4448,MASTERLIST!$A:$E,5,FALSE))</f>
        <v/>
      </c>
      <c r="H4448" s="23" t="str">
        <f>IF(D4448="","",VLOOKUP(D4448,MASTERLIST!$A:$E,2,FALSE))</f>
        <v/>
      </c>
      <c r="I4448" s="42"/>
      <c r="J4448" s="42"/>
      <c r="K4448" s="42"/>
      <c r="L4448" s="41" t="str">
        <f t="shared" si="650"/>
        <v/>
      </c>
      <c r="M4448" s="41" t="str">
        <f t="shared" si="651"/>
        <v/>
      </c>
      <c r="N4448" s="22" t="str">
        <f t="shared" si="648"/>
        <v xml:space="preserve"> </v>
      </c>
      <c r="O4448" s="22" t="str">
        <f t="shared" si="649"/>
        <v/>
      </c>
      <c r="Q4448" s="22" t="str">
        <f t="shared" si="647"/>
        <v>D2</v>
      </c>
    </row>
    <row r="4449" spans="1:17" x14ac:dyDescent="0.25">
      <c r="A4449" s="125" t="str">
        <f t="shared" si="644"/>
        <v/>
      </c>
      <c r="B4449" s="123" t="str">
        <f t="shared" si="645"/>
        <v/>
      </c>
      <c r="C4449" s="125" t="str">
        <f t="shared" si="646"/>
        <v/>
      </c>
      <c r="D4449" s="42"/>
      <c r="E4449" s="23" t="str">
        <f>IF(D4449="","",VLOOKUP(D4449,MASTERLIST!$A:$E,3,FALSE))</f>
        <v/>
      </c>
      <c r="F4449" s="23" t="str">
        <f>IF(D4449="","",VLOOKUP(D4449,MASTERLIST!$A:$E,4,FALSE))</f>
        <v/>
      </c>
      <c r="G4449" s="23" t="str">
        <f>IF(D4449="","",VLOOKUP(D4449,MASTERLIST!$A:$E,5,FALSE))</f>
        <v/>
      </c>
      <c r="H4449" s="23" t="str">
        <f>IF(D4449="","",VLOOKUP(D4449,MASTERLIST!$A:$E,2,FALSE))</f>
        <v/>
      </c>
      <c r="I4449" s="42"/>
      <c r="J4449" s="42"/>
      <c r="K4449" s="42"/>
      <c r="L4449" s="41" t="str">
        <f t="shared" si="650"/>
        <v/>
      </c>
      <c r="M4449" s="41" t="str">
        <f t="shared" si="651"/>
        <v/>
      </c>
      <c r="N4449" s="22" t="str">
        <f t="shared" si="648"/>
        <v xml:space="preserve"> </v>
      </c>
      <c r="O4449" s="22" t="str">
        <f t="shared" si="649"/>
        <v/>
      </c>
      <c r="Q4449" s="22" t="str">
        <f t="shared" si="647"/>
        <v>D2</v>
      </c>
    </row>
    <row r="4450" spans="1:17" x14ac:dyDescent="0.25">
      <c r="A4450" s="125" t="str">
        <f t="shared" si="644"/>
        <v/>
      </c>
      <c r="B4450" s="123" t="str">
        <f t="shared" si="645"/>
        <v/>
      </c>
      <c r="C4450" s="125" t="str">
        <f t="shared" si="646"/>
        <v/>
      </c>
      <c r="D4450" s="42"/>
      <c r="E4450" s="23" t="str">
        <f>IF(D4450="","",VLOOKUP(D4450,MASTERLIST!$A:$E,3,FALSE))</f>
        <v/>
      </c>
      <c r="F4450" s="23" t="str">
        <f>IF(D4450="","",VLOOKUP(D4450,MASTERLIST!$A:$E,4,FALSE))</f>
        <v/>
      </c>
      <c r="G4450" s="23" t="str">
        <f>IF(D4450="","",VLOOKUP(D4450,MASTERLIST!$A:$E,5,FALSE))</f>
        <v/>
      </c>
      <c r="H4450" s="23" t="str">
        <f>IF(D4450="","",VLOOKUP(D4450,MASTERLIST!$A:$E,2,FALSE))</f>
        <v/>
      </c>
      <c r="I4450" s="42"/>
      <c r="J4450" s="42"/>
      <c r="K4450" s="42"/>
      <c r="L4450" s="41" t="str">
        <f t="shared" si="650"/>
        <v/>
      </c>
      <c r="M4450" s="41" t="str">
        <f t="shared" si="651"/>
        <v/>
      </c>
      <c r="N4450" s="22" t="str">
        <f t="shared" si="648"/>
        <v xml:space="preserve"> </v>
      </c>
      <c r="O4450" s="22" t="str">
        <f t="shared" si="649"/>
        <v/>
      </c>
      <c r="Q4450" s="22" t="str">
        <f t="shared" si="647"/>
        <v>D2</v>
      </c>
    </row>
    <row r="4451" spans="1:17" x14ac:dyDescent="0.25">
      <c r="A4451" s="125" t="str">
        <f t="shared" si="644"/>
        <v/>
      </c>
      <c r="B4451" s="123" t="str">
        <f t="shared" si="645"/>
        <v/>
      </c>
      <c r="C4451" s="125" t="str">
        <f t="shared" si="646"/>
        <v/>
      </c>
      <c r="D4451" s="42"/>
      <c r="E4451" s="23" t="str">
        <f>IF(D4451="","",VLOOKUP(D4451,MASTERLIST!$A:$E,3,FALSE))</f>
        <v/>
      </c>
      <c r="F4451" s="23" t="str">
        <f>IF(D4451="","",VLOOKUP(D4451,MASTERLIST!$A:$E,4,FALSE))</f>
        <v/>
      </c>
      <c r="G4451" s="23" t="str">
        <f>IF(D4451="","",VLOOKUP(D4451,MASTERLIST!$A:$E,5,FALSE))</f>
        <v/>
      </c>
      <c r="H4451" s="23" t="str">
        <f>IF(D4451="","",VLOOKUP(D4451,MASTERLIST!$A:$E,2,FALSE))</f>
        <v/>
      </c>
      <c r="I4451" s="42"/>
      <c r="J4451" s="42"/>
      <c r="K4451" s="42"/>
      <c r="L4451" s="41" t="str">
        <f t="shared" si="650"/>
        <v/>
      </c>
      <c r="M4451" s="41" t="str">
        <f t="shared" si="651"/>
        <v/>
      </c>
      <c r="N4451" s="22" t="str">
        <f t="shared" si="648"/>
        <v xml:space="preserve"> </v>
      </c>
      <c r="O4451" s="22" t="str">
        <f t="shared" si="649"/>
        <v/>
      </c>
      <c r="Q4451" s="22" t="str">
        <f t="shared" si="647"/>
        <v>D2</v>
      </c>
    </row>
    <row r="4452" spans="1:17" x14ac:dyDescent="0.25">
      <c r="A4452" s="125" t="str">
        <f t="shared" ref="A4452:A4515" si="652">IF(D4452="","",A4451)</f>
        <v/>
      </c>
      <c r="B4452" s="123" t="str">
        <f t="shared" ref="B4452:B4515" si="653">IF(D4452="","",B4451)</f>
        <v/>
      </c>
      <c r="C4452" s="125" t="str">
        <f t="shared" ref="C4452:C4515" si="654">IF(D4452="","",C4451)</f>
        <v/>
      </c>
      <c r="D4452" s="42"/>
      <c r="E4452" s="23" t="str">
        <f>IF(D4452="","",VLOOKUP(D4452,MASTERLIST!$A:$E,3,FALSE))</f>
        <v/>
      </c>
      <c r="F4452" s="23" t="str">
        <f>IF(D4452="","",VLOOKUP(D4452,MASTERLIST!$A:$E,4,FALSE))</f>
        <v/>
      </c>
      <c r="G4452" s="23" t="str">
        <f>IF(D4452="","",VLOOKUP(D4452,MASTERLIST!$A:$E,5,FALSE))</f>
        <v/>
      </c>
      <c r="H4452" s="23" t="str">
        <f>IF(D4452="","",VLOOKUP(D4452,MASTERLIST!$A:$E,2,FALSE))</f>
        <v/>
      </c>
      <c r="I4452" s="42"/>
      <c r="J4452" s="42"/>
      <c r="K4452" s="42"/>
      <c r="L4452" s="41" t="str">
        <f t="shared" si="650"/>
        <v/>
      </c>
      <c r="M4452" s="41" t="str">
        <f t="shared" si="651"/>
        <v/>
      </c>
      <c r="N4452" s="22" t="str">
        <f t="shared" si="648"/>
        <v xml:space="preserve"> </v>
      </c>
      <c r="O4452" s="22" t="str">
        <f t="shared" si="649"/>
        <v/>
      </c>
      <c r="Q4452" s="22" t="str">
        <f t="shared" si="647"/>
        <v>D2</v>
      </c>
    </row>
    <row r="4453" spans="1:17" x14ac:dyDescent="0.25">
      <c r="A4453" s="125" t="str">
        <f t="shared" si="652"/>
        <v/>
      </c>
      <c r="B4453" s="123" t="str">
        <f t="shared" si="653"/>
        <v/>
      </c>
      <c r="C4453" s="125" t="str">
        <f t="shared" si="654"/>
        <v/>
      </c>
      <c r="D4453" s="42"/>
      <c r="E4453" s="23" t="str">
        <f>IF(D4453="","",VLOOKUP(D4453,MASTERLIST!$A:$E,3,FALSE))</f>
        <v/>
      </c>
      <c r="F4453" s="23" t="str">
        <f>IF(D4453="","",VLOOKUP(D4453,MASTERLIST!$A:$E,4,FALSE))</f>
        <v/>
      </c>
      <c r="G4453" s="23" t="str">
        <f>IF(D4453="","",VLOOKUP(D4453,MASTERLIST!$A:$E,5,FALSE))</f>
        <v/>
      </c>
      <c r="H4453" s="23" t="str">
        <f>IF(D4453="","",VLOOKUP(D4453,MASTERLIST!$A:$E,2,FALSE))</f>
        <v/>
      </c>
      <c r="I4453" s="42"/>
      <c r="J4453" s="42"/>
      <c r="K4453" s="42"/>
      <c r="L4453" s="41" t="str">
        <f t="shared" si="650"/>
        <v/>
      </c>
      <c r="M4453" s="41" t="str">
        <f t="shared" si="651"/>
        <v/>
      </c>
      <c r="N4453" s="22" t="str">
        <f t="shared" si="648"/>
        <v xml:space="preserve"> </v>
      </c>
      <c r="O4453" s="22" t="str">
        <f t="shared" si="649"/>
        <v/>
      </c>
      <c r="Q4453" s="22" t="str">
        <f t="shared" si="647"/>
        <v>D2</v>
      </c>
    </row>
    <row r="4454" spans="1:17" x14ac:dyDescent="0.25">
      <c r="A4454" s="125" t="str">
        <f t="shared" si="652"/>
        <v/>
      </c>
      <c r="B4454" s="123" t="str">
        <f t="shared" si="653"/>
        <v/>
      </c>
      <c r="C4454" s="125" t="str">
        <f t="shared" si="654"/>
        <v/>
      </c>
      <c r="D4454" s="42"/>
      <c r="E4454" s="23" t="str">
        <f>IF(D4454="","",VLOOKUP(D4454,MASTERLIST!$A:$E,3,FALSE))</f>
        <v/>
      </c>
      <c r="F4454" s="23" t="str">
        <f>IF(D4454="","",VLOOKUP(D4454,MASTERLIST!$A:$E,4,FALSE))</f>
        <v/>
      </c>
      <c r="G4454" s="23" t="str">
        <f>IF(D4454="","",VLOOKUP(D4454,MASTERLIST!$A:$E,5,FALSE))</f>
        <v/>
      </c>
      <c r="H4454" s="23" t="str">
        <f>IF(D4454="","",VLOOKUP(D4454,MASTERLIST!$A:$E,2,FALSE))</f>
        <v/>
      </c>
      <c r="I4454" s="42"/>
      <c r="J4454" s="42"/>
      <c r="K4454" s="42"/>
      <c r="L4454" s="41" t="str">
        <f t="shared" si="650"/>
        <v/>
      </c>
      <c r="M4454" s="41" t="str">
        <f t="shared" si="651"/>
        <v/>
      </c>
      <c r="N4454" s="22" t="str">
        <f t="shared" si="648"/>
        <v xml:space="preserve"> </v>
      </c>
      <c r="O4454" s="22" t="str">
        <f t="shared" si="649"/>
        <v/>
      </c>
      <c r="Q4454" s="22" t="str">
        <f t="shared" si="647"/>
        <v>D2</v>
      </c>
    </row>
    <row r="4455" spans="1:17" x14ac:dyDescent="0.25">
      <c r="A4455" s="125" t="str">
        <f t="shared" si="652"/>
        <v/>
      </c>
      <c r="B4455" s="123" t="str">
        <f t="shared" si="653"/>
        <v/>
      </c>
      <c r="C4455" s="125" t="str">
        <f t="shared" si="654"/>
        <v/>
      </c>
      <c r="D4455" s="42"/>
      <c r="E4455" s="23" t="str">
        <f>IF(D4455="","",VLOOKUP(D4455,MASTERLIST!$A:$E,3,FALSE))</f>
        <v/>
      </c>
      <c r="F4455" s="23" t="str">
        <f>IF(D4455="","",VLOOKUP(D4455,MASTERLIST!$A:$E,4,FALSE))</f>
        <v/>
      </c>
      <c r="G4455" s="23" t="str">
        <f>IF(D4455="","",VLOOKUP(D4455,MASTERLIST!$A:$E,5,FALSE))</f>
        <v/>
      </c>
      <c r="H4455" s="23" t="str">
        <f>IF(D4455="","",VLOOKUP(D4455,MASTERLIST!$A:$E,2,FALSE))</f>
        <v/>
      </c>
      <c r="I4455" s="42"/>
      <c r="J4455" s="42"/>
      <c r="K4455" s="42"/>
      <c r="L4455" s="41" t="str">
        <f t="shared" si="650"/>
        <v/>
      </c>
      <c r="M4455" s="41" t="str">
        <f t="shared" si="651"/>
        <v/>
      </c>
      <c r="N4455" s="22" t="str">
        <f t="shared" si="648"/>
        <v xml:space="preserve"> </v>
      </c>
      <c r="O4455" s="22" t="str">
        <f t="shared" si="649"/>
        <v/>
      </c>
      <c r="Q4455" s="22" t="str">
        <f t="shared" si="647"/>
        <v>D2</v>
      </c>
    </row>
    <row r="4456" spans="1:17" x14ac:dyDescent="0.25">
      <c r="A4456" s="125" t="str">
        <f t="shared" si="652"/>
        <v/>
      </c>
      <c r="B4456" s="123" t="str">
        <f t="shared" si="653"/>
        <v/>
      </c>
      <c r="C4456" s="125" t="str">
        <f t="shared" si="654"/>
        <v/>
      </c>
      <c r="D4456" s="42"/>
      <c r="E4456" s="23" t="str">
        <f>IF(D4456="","",VLOOKUP(D4456,MASTERLIST!$A:$E,3,FALSE))</f>
        <v/>
      </c>
      <c r="F4456" s="23" t="str">
        <f>IF(D4456="","",VLOOKUP(D4456,MASTERLIST!$A:$E,4,FALSE))</f>
        <v/>
      </c>
      <c r="G4456" s="23" t="str">
        <f>IF(D4456="","",VLOOKUP(D4456,MASTERLIST!$A:$E,5,FALSE))</f>
        <v/>
      </c>
      <c r="H4456" s="23" t="str">
        <f>IF(D4456="","",VLOOKUP(D4456,MASTERLIST!$A:$E,2,FALSE))</f>
        <v/>
      </c>
      <c r="I4456" s="42"/>
      <c r="J4456" s="42"/>
      <c r="K4456" s="42"/>
      <c r="L4456" s="41" t="str">
        <f t="shared" si="650"/>
        <v/>
      </c>
      <c r="M4456" s="41" t="str">
        <f t="shared" si="651"/>
        <v/>
      </c>
      <c r="N4456" s="22" t="str">
        <f t="shared" si="648"/>
        <v xml:space="preserve"> </v>
      </c>
      <c r="O4456" s="22" t="str">
        <f t="shared" si="649"/>
        <v/>
      </c>
      <c r="Q4456" s="22" t="str">
        <f t="shared" si="647"/>
        <v>D2</v>
      </c>
    </row>
    <row r="4457" spans="1:17" x14ac:dyDescent="0.25">
      <c r="A4457" s="125" t="str">
        <f t="shared" si="652"/>
        <v/>
      </c>
      <c r="B4457" s="123" t="str">
        <f t="shared" si="653"/>
        <v/>
      </c>
      <c r="C4457" s="125" t="str">
        <f t="shared" si="654"/>
        <v/>
      </c>
      <c r="D4457" s="42"/>
      <c r="E4457" s="23" t="str">
        <f>IF(D4457="","",VLOOKUP(D4457,MASTERLIST!$A:$E,3,FALSE))</f>
        <v/>
      </c>
      <c r="F4457" s="23" t="str">
        <f>IF(D4457="","",VLOOKUP(D4457,MASTERLIST!$A:$E,4,FALSE))</f>
        <v/>
      </c>
      <c r="G4457" s="23" t="str">
        <f>IF(D4457="","",VLOOKUP(D4457,MASTERLIST!$A:$E,5,FALSE))</f>
        <v/>
      </c>
      <c r="H4457" s="23" t="str">
        <f>IF(D4457="","",VLOOKUP(D4457,MASTERLIST!$A:$E,2,FALSE))</f>
        <v/>
      </c>
      <c r="I4457" s="42"/>
      <c r="J4457" s="42"/>
      <c r="K4457" s="42"/>
      <c r="L4457" s="41" t="str">
        <f t="shared" si="650"/>
        <v/>
      </c>
      <c r="M4457" s="41" t="str">
        <f t="shared" si="651"/>
        <v/>
      </c>
      <c r="N4457" s="22" t="str">
        <f t="shared" si="648"/>
        <v xml:space="preserve"> </v>
      </c>
      <c r="O4457" s="22" t="str">
        <f t="shared" si="649"/>
        <v/>
      </c>
      <c r="Q4457" s="22" t="str">
        <f t="shared" si="647"/>
        <v>D2</v>
      </c>
    </row>
    <row r="4458" spans="1:17" x14ac:dyDescent="0.25">
      <c r="A4458" s="125" t="str">
        <f t="shared" si="652"/>
        <v/>
      </c>
      <c r="B4458" s="123" t="str">
        <f t="shared" si="653"/>
        <v/>
      </c>
      <c r="C4458" s="125" t="str">
        <f t="shared" si="654"/>
        <v/>
      </c>
      <c r="D4458" s="42"/>
      <c r="E4458" s="23" t="str">
        <f>IF(D4458="","",VLOOKUP(D4458,MASTERLIST!$A:$E,3,FALSE))</f>
        <v/>
      </c>
      <c r="F4458" s="23" t="str">
        <f>IF(D4458="","",VLOOKUP(D4458,MASTERLIST!$A:$E,4,FALSE))</f>
        <v/>
      </c>
      <c r="G4458" s="23" t="str">
        <f>IF(D4458="","",VLOOKUP(D4458,MASTERLIST!$A:$E,5,FALSE))</f>
        <v/>
      </c>
      <c r="H4458" s="23" t="str">
        <f>IF(D4458="","",VLOOKUP(D4458,MASTERLIST!$A:$E,2,FALSE))</f>
        <v/>
      </c>
      <c r="I4458" s="42"/>
      <c r="J4458" s="42"/>
      <c r="K4458" s="42"/>
      <c r="L4458" s="41" t="str">
        <f t="shared" si="650"/>
        <v/>
      </c>
      <c r="M4458" s="41" t="str">
        <f t="shared" si="651"/>
        <v/>
      </c>
      <c r="N4458" s="22" t="str">
        <f t="shared" si="648"/>
        <v xml:space="preserve"> </v>
      </c>
      <c r="O4458" s="22" t="str">
        <f t="shared" si="649"/>
        <v/>
      </c>
      <c r="Q4458" s="22" t="str">
        <f t="shared" si="647"/>
        <v>D2</v>
      </c>
    </row>
    <row r="4459" spans="1:17" x14ac:dyDescent="0.25">
      <c r="A4459" s="125" t="str">
        <f t="shared" si="652"/>
        <v/>
      </c>
      <c r="B4459" s="123" t="str">
        <f t="shared" si="653"/>
        <v/>
      </c>
      <c r="C4459" s="125" t="str">
        <f t="shared" si="654"/>
        <v/>
      </c>
      <c r="D4459" s="42"/>
      <c r="E4459" s="23" t="str">
        <f>IF(D4459="","",VLOOKUP(D4459,MASTERLIST!$A:$E,3,FALSE))</f>
        <v/>
      </c>
      <c r="F4459" s="23" t="str">
        <f>IF(D4459="","",VLOOKUP(D4459,MASTERLIST!$A:$E,4,FALSE))</f>
        <v/>
      </c>
      <c r="G4459" s="23" t="str">
        <f>IF(D4459="","",VLOOKUP(D4459,MASTERLIST!$A:$E,5,FALSE))</f>
        <v/>
      </c>
      <c r="H4459" s="23" t="str">
        <f>IF(D4459="","",VLOOKUP(D4459,MASTERLIST!$A:$E,2,FALSE))</f>
        <v/>
      </c>
      <c r="I4459" s="42"/>
      <c r="J4459" s="42"/>
      <c r="K4459" s="42"/>
      <c r="L4459" s="41" t="str">
        <f t="shared" si="650"/>
        <v/>
      </c>
      <c r="M4459" s="41" t="str">
        <f t="shared" si="651"/>
        <v/>
      </c>
      <c r="N4459" s="22" t="str">
        <f t="shared" si="648"/>
        <v xml:space="preserve"> </v>
      </c>
      <c r="O4459" s="22" t="str">
        <f t="shared" si="649"/>
        <v/>
      </c>
      <c r="Q4459" s="22" t="str">
        <f t="shared" si="647"/>
        <v>D2</v>
      </c>
    </row>
    <row r="4460" spans="1:17" x14ac:dyDescent="0.25">
      <c r="A4460" s="125" t="str">
        <f t="shared" si="652"/>
        <v/>
      </c>
      <c r="B4460" s="123" t="str">
        <f t="shared" si="653"/>
        <v/>
      </c>
      <c r="C4460" s="125" t="str">
        <f t="shared" si="654"/>
        <v/>
      </c>
      <c r="D4460" s="42"/>
      <c r="E4460" s="23" t="str">
        <f>IF(D4460="","",VLOOKUP(D4460,MASTERLIST!$A:$E,3,FALSE))</f>
        <v/>
      </c>
      <c r="F4460" s="23" t="str">
        <f>IF(D4460="","",VLOOKUP(D4460,MASTERLIST!$A:$E,4,FALSE))</f>
        <v/>
      </c>
      <c r="G4460" s="23" t="str">
        <f>IF(D4460="","",VLOOKUP(D4460,MASTERLIST!$A:$E,5,FALSE))</f>
        <v/>
      </c>
      <c r="H4460" s="23" t="str">
        <f>IF(D4460="","",VLOOKUP(D4460,MASTERLIST!$A:$E,2,FALSE))</f>
        <v/>
      </c>
      <c r="I4460" s="42"/>
      <c r="J4460" s="42"/>
      <c r="K4460" s="42"/>
      <c r="L4460" s="41" t="str">
        <f t="shared" si="650"/>
        <v/>
      </c>
      <c r="M4460" s="41" t="str">
        <f t="shared" si="651"/>
        <v/>
      </c>
      <c r="N4460" s="22" t="str">
        <f t="shared" si="648"/>
        <v xml:space="preserve"> </v>
      </c>
      <c r="O4460" s="22" t="str">
        <f t="shared" si="649"/>
        <v/>
      </c>
      <c r="Q4460" s="22" t="str">
        <f t="shared" si="647"/>
        <v>D2</v>
      </c>
    </row>
    <row r="4461" spans="1:17" x14ac:dyDescent="0.25">
      <c r="A4461" s="125" t="str">
        <f t="shared" si="652"/>
        <v/>
      </c>
      <c r="B4461" s="123" t="str">
        <f t="shared" si="653"/>
        <v/>
      </c>
      <c r="C4461" s="125" t="str">
        <f t="shared" si="654"/>
        <v/>
      </c>
      <c r="D4461" s="42"/>
      <c r="E4461" s="23" t="str">
        <f>IF(D4461="","",VLOOKUP(D4461,MASTERLIST!$A:$E,3,FALSE))</f>
        <v/>
      </c>
      <c r="F4461" s="23" t="str">
        <f>IF(D4461="","",VLOOKUP(D4461,MASTERLIST!$A:$E,4,FALSE))</f>
        <v/>
      </c>
      <c r="G4461" s="23" t="str">
        <f>IF(D4461="","",VLOOKUP(D4461,MASTERLIST!$A:$E,5,FALSE))</f>
        <v/>
      </c>
      <c r="H4461" s="23" t="str">
        <f>IF(D4461="","",VLOOKUP(D4461,MASTERLIST!$A:$E,2,FALSE))</f>
        <v/>
      </c>
      <c r="I4461" s="42"/>
      <c r="J4461" s="42"/>
      <c r="K4461" s="42"/>
      <c r="L4461" s="41" t="str">
        <f t="shared" si="650"/>
        <v/>
      </c>
      <c r="M4461" s="41" t="str">
        <f t="shared" si="651"/>
        <v/>
      </c>
      <c r="N4461" s="22" t="str">
        <f t="shared" si="648"/>
        <v xml:space="preserve"> </v>
      </c>
      <c r="O4461" s="22" t="str">
        <f t="shared" si="649"/>
        <v/>
      </c>
      <c r="Q4461" s="22" t="str">
        <f t="shared" si="647"/>
        <v>D2</v>
      </c>
    </row>
    <row r="4462" spans="1:17" x14ac:dyDescent="0.25">
      <c r="A4462" s="125" t="str">
        <f t="shared" si="652"/>
        <v/>
      </c>
      <c r="B4462" s="123" t="str">
        <f t="shared" si="653"/>
        <v/>
      </c>
      <c r="C4462" s="125" t="str">
        <f t="shared" si="654"/>
        <v/>
      </c>
      <c r="D4462" s="42"/>
      <c r="E4462" s="23" t="str">
        <f>IF(D4462="","",VLOOKUP(D4462,MASTERLIST!$A:$E,3,FALSE))</f>
        <v/>
      </c>
      <c r="F4462" s="23" t="str">
        <f>IF(D4462="","",VLOOKUP(D4462,MASTERLIST!$A:$E,4,FALSE))</f>
        <v/>
      </c>
      <c r="G4462" s="23" t="str">
        <f>IF(D4462="","",VLOOKUP(D4462,MASTERLIST!$A:$E,5,FALSE))</f>
        <v/>
      </c>
      <c r="H4462" s="23" t="str">
        <f>IF(D4462="","",VLOOKUP(D4462,MASTERLIST!$A:$E,2,FALSE))</f>
        <v/>
      </c>
      <c r="I4462" s="42"/>
      <c r="J4462" s="42"/>
      <c r="K4462" s="42"/>
      <c r="L4462" s="41" t="str">
        <f t="shared" si="650"/>
        <v/>
      </c>
      <c r="M4462" s="41" t="str">
        <f t="shared" si="651"/>
        <v/>
      </c>
      <c r="N4462" s="22" t="str">
        <f t="shared" si="648"/>
        <v xml:space="preserve"> </v>
      </c>
      <c r="O4462" s="22" t="str">
        <f t="shared" si="649"/>
        <v/>
      </c>
      <c r="Q4462" s="22" t="str">
        <f t="shared" si="647"/>
        <v>D2</v>
      </c>
    </row>
    <row r="4463" spans="1:17" x14ac:dyDescent="0.25">
      <c r="A4463" s="125" t="str">
        <f t="shared" si="652"/>
        <v/>
      </c>
      <c r="B4463" s="123" t="str">
        <f t="shared" si="653"/>
        <v/>
      </c>
      <c r="C4463" s="125" t="str">
        <f t="shared" si="654"/>
        <v/>
      </c>
      <c r="D4463" s="42"/>
      <c r="E4463" s="23" t="str">
        <f>IF(D4463="","",VLOOKUP(D4463,MASTERLIST!$A:$E,3,FALSE))</f>
        <v/>
      </c>
      <c r="F4463" s="23" t="str">
        <f>IF(D4463="","",VLOOKUP(D4463,MASTERLIST!$A:$E,4,FALSE))</f>
        <v/>
      </c>
      <c r="G4463" s="23" t="str">
        <f>IF(D4463="","",VLOOKUP(D4463,MASTERLIST!$A:$E,5,FALSE))</f>
        <v/>
      </c>
      <c r="H4463" s="23" t="str">
        <f>IF(D4463="","",VLOOKUP(D4463,MASTERLIST!$A:$E,2,FALSE))</f>
        <v/>
      </c>
      <c r="I4463" s="42"/>
      <c r="J4463" s="42"/>
      <c r="K4463" s="42"/>
      <c r="L4463" s="41" t="str">
        <f t="shared" si="650"/>
        <v/>
      </c>
      <c r="M4463" s="41" t="str">
        <f t="shared" si="651"/>
        <v/>
      </c>
      <c r="N4463" s="22" t="str">
        <f t="shared" si="648"/>
        <v xml:space="preserve"> </v>
      </c>
      <c r="O4463" s="22" t="str">
        <f t="shared" si="649"/>
        <v/>
      </c>
      <c r="Q4463" s="22" t="str">
        <f t="shared" si="647"/>
        <v>D2</v>
      </c>
    </row>
    <row r="4464" spans="1:17" x14ac:dyDescent="0.25">
      <c r="A4464" s="125" t="str">
        <f t="shared" si="652"/>
        <v/>
      </c>
      <c r="B4464" s="123" t="str">
        <f t="shared" si="653"/>
        <v/>
      </c>
      <c r="C4464" s="125" t="str">
        <f t="shared" si="654"/>
        <v/>
      </c>
      <c r="D4464" s="42"/>
      <c r="E4464" s="23" t="str">
        <f>IF(D4464="","",VLOOKUP(D4464,MASTERLIST!$A:$E,3,FALSE))</f>
        <v/>
      </c>
      <c r="F4464" s="23" t="str">
        <f>IF(D4464="","",VLOOKUP(D4464,MASTERLIST!$A:$E,4,FALSE))</f>
        <v/>
      </c>
      <c r="G4464" s="23" t="str">
        <f>IF(D4464="","",VLOOKUP(D4464,MASTERLIST!$A:$E,5,FALSE))</f>
        <v/>
      </c>
      <c r="H4464" s="23" t="str">
        <f>IF(D4464="","",VLOOKUP(D4464,MASTERLIST!$A:$E,2,FALSE))</f>
        <v/>
      </c>
      <c r="I4464" s="42"/>
      <c r="J4464" s="42"/>
      <c r="K4464" s="42"/>
      <c r="L4464" s="41" t="str">
        <f t="shared" si="650"/>
        <v/>
      </c>
      <c r="M4464" s="41" t="str">
        <f t="shared" si="651"/>
        <v/>
      </c>
      <c r="N4464" s="22" t="str">
        <f t="shared" si="648"/>
        <v xml:space="preserve"> </v>
      </c>
      <c r="O4464" s="22" t="str">
        <f t="shared" si="649"/>
        <v/>
      </c>
      <c r="Q4464" s="22" t="str">
        <f t="shared" si="647"/>
        <v>D2</v>
      </c>
    </row>
    <row r="4465" spans="1:17" x14ac:dyDescent="0.25">
      <c r="A4465" s="125" t="str">
        <f t="shared" si="652"/>
        <v/>
      </c>
      <c r="B4465" s="123" t="str">
        <f t="shared" si="653"/>
        <v/>
      </c>
      <c r="C4465" s="125" t="str">
        <f t="shared" si="654"/>
        <v/>
      </c>
      <c r="D4465" s="42"/>
      <c r="E4465" s="23" t="str">
        <f>IF(D4465="","",VLOOKUP(D4465,MASTERLIST!$A:$E,3,FALSE))</f>
        <v/>
      </c>
      <c r="F4465" s="23" t="str">
        <f>IF(D4465="","",VLOOKUP(D4465,MASTERLIST!$A:$E,4,FALSE))</f>
        <v/>
      </c>
      <c r="G4465" s="23" t="str">
        <f>IF(D4465="","",VLOOKUP(D4465,MASTERLIST!$A:$E,5,FALSE))</f>
        <v/>
      </c>
      <c r="H4465" s="23" t="str">
        <f>IF(D4465="","",VLOOKUP(D4465,MASTERLIST!$A:$E,2,FALSE))</f>
        <v/>
      </c>
      <c r="I4465" s="42"/>
      <c r="J4465" s="42"/>
      <c r="K4465" s="42"/>
      <c r="L4465" s="41" t="str">
        <f t="shared" si="650"/>
        <v/>
      </c>
      <c r="M4465" s="41" t="str">
        <f t="shared" si="651"/>
        <v/>
      </c>
      <c r="N4465" s="22" t="str">
        <f t="shared" si="648"/>
        <v xml:space="preserve"> </v>
      </c>
      <c r="O4465" s="22" t="str">
        <f t="shared" si="649"/>
        <v/>
      </c>
      <c r="Q4465" s="22" t="str">
        <f t="shared" si="647"/>
        <v>D2</v>
      </c>
    </row>
    <row r="4466" spans="1:17" x14ac:dyDescent="0.25">
      <c r="A4466" s="125" t="str">
        <f t="shared" si="652"/>
        <v/>
      </c>
      <c r="B4466" s="123" t="str">
        <f t="shared" si="653"/>
        <v/>
      </c>
      <c r="C4466" s="125" t="str">
        <f t="shared" si="654"/>
        <v/>
      </c>
      <c r="D4466" s="42"/>
      <c r="E4466" s="23" t="str">
        <f>IF(D4466="","",VLOOKUP(D4466,MASTERLIST!$A:$E,3,FALSE))</f>
        <v/>
      </c>
      <c r="F4466" s="23" t="str">
        <f>IF(D4466="","",VLOOKUP(D4466,MASTERLIST!$A:$E,4,FALSE))</f>
        <v/>
      </c>
      <c r="G4466" s="23" t="str">
        <f>IF(D4466="","",VLOOKUP(D4466,MASTERLIST!$A:$E,5,FALSE))</f>
        <v/>
      </c>
      <c r="H4466" s="23" t="str">
        <f>IF(D4466="","",VLOOKUP(D4466,MASTERLIST!$A:$E,2,FALSE))</f>
        <v/>
      </c>
      <c r="I4466" s="42"/>
      <c r="J4466" s="42"/>
      <c r="K4466" s="42"/>
      <c r="L4466" s="41" t="str">
        <f t="shared" si="650"/>
        <v/>
      </c>
      <c r="M4466" s="41" t="str">
        <f t="shared" si="651"/>
        <v/>
      </c>
      <c r="N4466" s="22" t="str">
        <f t="shared" si="648"/>
        <v xml:space="preserve"> </v>
      </c>
      <c r="O4466" s="22" t="str">
        <f t="shared" si="649"/>
        <v/>
      </c>
      <c r="Q4466" s="22" t="str">
        <f t="shared" si="647"/>
        <v>D2</v>
      </c>
    </row>
    <row r="4467" spans="1:17" x14ac:dyDescent="0.25">
      <c r="A4467" s="125" t="str">
        <f t="shared" si="652"/>
        <v/>
      </c>
      <c r="B4467" s="123" t="str">
        <f t="shared" si="653"/>
        <v/>
      </c>
      <c r="C4467" s="125" t="str">
        <f t="shared" si="654"/>
        <v/>
      </c>
      <c r="D4467" s="42"/>
      <c r="E4467" s="23" t="str">
        <f>IF(D4467="","",VLOOKUP(D4467,MASTERLIST!$A:$E,3,FALSE))</f>
        <v/>
      </c>
      <c r="F4467" s="23" t="str">
        <f>IF(D4467="","",VLOOKUP(D4467,MASTERLIST!$A:$E,4,FALSE))</f>
        <v/>
      </c>
      <c r="G4467" s="23" t="str">
        <f>IF(D4467="","",VLOOKUP(D4467,MASTERLIST!$A:$E,5,FALSE))</f>
        <v/>
      </c>
      <c r="H4467" s="23" t="str">
        <f>IF(D4467="","",VLOOKUP(D4467,MASTERLIST!$A:$E,2,FALSE))</f>
        <v/>
      </c>
      <c r="I4467" s="42"/>
      <c r="J4467" s="42"/>
      <c r="K4467" s="42"/>
      <c r="L4467" s="41" t="str">
        <f t="shared" si="650"/>
        <v/>
      </c>
      <c r="M4467" s="41" t="str">
        <f t="shared" si="651"/>
        <v/>
      </c>
      <c r="N4467" s="22" t="str">
        <f t="shared" si="648"/>
        <v xml:space="preserve"> </v>
      </c>
      <c r="O4467" s="22" t="str">
        <f t="shared" si="649"/>
        <v/>
      </c>
      <c r="Q4467" s="22" t="str">
        <f t="shared" si="647"/>
        <v>D2</v>
      </c>
    </row>
    <row r="4468" spans="1:17" x14ac:dyDescent="0.25">
      <c r="A4468" s="125" t="str">
        <f t="shared" si="652"/>
        <v/>
      </c>
      <c r="B4468" s="123" t="str">
        <f t="shared" si="653"/>
        <v/>
      </c>
      <c r="C4468" s="125" t="str">
        <f t="shared" si="654"/>
        <v/>
      </c>
      <c r="D4468" s="42"/>
      <c r="E4468" s="23" t="str">
        <f>IF(D4468="","",VLOOKUP(D4468,MASTERLIST!$A:$E,3,FALSE))</f>
        <v/>
      </c>
      <c r="F4468" s="23" t="str">
        <f>IF(D4468="","",VLOOKUP(D4468,MASTERLIST!$A:$E,4,FALSE))</f>
        <v/>
      </c>
      <c r="G4468" s="23" t="str">
        <f>IF(D4468="","",VLOOKUP(D4468,MASTERLIST!$A:$E,5,FALSE))</f>
        <v/>
      </c>
      <c r="H4468" s="23" t="str">
        <f>IF(D4468="","",VLOOKUP(D4468,MASTERLIST!$A:$E,2,FALSE))</f>
        <v/>
      </c>
      <c r="I4468" s="42"/>
      <c r="J4468" s="42"/>
      <c r="K4468" s="42"/>
      <c r="L4468" s="41" t="str">
        <f t="shared" si="650"/>
        <v/>
      </c>
      <c r="M4468" s="41" t="str">
        <f t="shared" si="651"/>
        <v/>
      </c>
      <c r="N4468" s="22" t="str">
        <f t="shared" si="648"/>
        <v xml:space="preserve"> </v>
      </c>
      <c r="O4468" s="22" t="str">
        <f t="shared" si="649"/>
        <v/>
      </c>
      <c r="Q4468" s="22" t="str">
        <f t="shared" si="647"/>
        <v>D2</v>
      </c>
    </row>
    <row r="4469" spans="1:17" x14ac:dyDescent="0.25">
      <c r="A4469" s="125" t="str">
        <f t="shared" si="652"/>
        <v/>
      </c>
      <c r="B4469" s="123" t="str">
        <f t="shared" si="653"/>
        <v/>
      </c>
      <c r="C4469" s="125" t="str">
        <f t="shared" si="654"/>
        <v/>
      </c>
      <c r="D4469" s="42"/>
      <c r="E4469" s="23" t="str">
        <f>IF(D4469="","",VLOOKUP(D4469,MASTERLIST!$A:$E,3,FALSE))</f>
        <v/>
      </c>
      <c r="F4469" s="23" t="str">
        <f>IF(D4469="","",VLOOKUP(D4469,MASTERLIST!$A:$E,4,FALSE))</f>
        <v/>
      </c>
      <c r="G4469" s="23" t="str">
        <f>IF(D4469="","",VLOOKUP(D4469,MASTERLIST!$A:$E,5,FALSE))</f>
        <v/>
      </c>
      <c r="H4469" s="23" t="str">
        <f>IF(D4469="","",VLOOKUP(D4469,MASTERLIST!$A:$E,2,FALSE))</f>
        <v/>
      </c>
      <c r="I4469" s="42"/>
      <c r="J4469" s="42"/>
      <c r="K4469" s="42"/>
      <c r="L4469" s="41" t="str">
        <f t="shared" si="650"/>
        <v/>
      </c>
      <c r="M4469" s="41" t="str">
        <f t="shared" si="651"/>
        <v/>
      </c>
      <c r="N4469" s="22" t="str">
        <f t="shared" si="648"/>
        <v xml:space="preserve"> </v>
      </c>
      <c r="O4469" s="22" t="str">
        <f t="shared" si="649"/>
        <v/>
      </c>
      <c r="Q4469" s="22" t="str">
        <f t="shared" si="647"/>
        <v>D2</v>
      </c>
    </row>
    <row r="4470" spans="1:17" x14ac:dyDescent="0.25">
      <c r="A4470" s="125" t="str">
        <f t="shared" si="652"/>
        <v/>
      </c>
      <c r="B4470" s="123" t="str">
        <f t="shared" si="653"/>
        <v/>
      </c>
      <c r="C4470" s="125" t="str">
        <f t="shared" si="654"/>
        <v/>
      </c>
      <c r="D4470" s="42"/>
      <c r="E4470" s="23" t="str">
        <f>IF(D4470="","",VLOOKUP(D4470,MASTERLIST!$A:$E,3,FALSE))</f>
        <v/>
      </c>
      <c r="F4470" s="23" t="str">
        <f>IF(D4470="","",VLOOKUP(D4470,MASTERLIST!$A:$E,4,FALSE))</f>
        <v/>
      </c>
      <c r="G4470" s="23" t="str">
        <f>IF(D4470="","",VLOOKUP(D4470,MASTERLIST!$A:$E,5,FALSE))</f>
        <v/>
      </c>
      <c r="H4470" s="23" t="str">
        <f>IF(D4470="","",VLOOKUP(D4470,MASTERLIST!$A:$E,2,FALSE))</f>
        <v/>
      </c>
      <c r="I4470" s="42"/>
      <c r="J4470" s="42"/>
      <c r="K4470" s="42"/>
      <c r="L4470" s="41" t="str">
        <f t="shared" si="650"/>
        <v/>
      </c>
      <c r="M4470" s="41" t="str">
        <f t="shared" si="651"/>
        <v/>
      </c>
      <c r="N4470" s="22" t="str">
        <f t="shared" si="648"/>
        <v xml:space="preserve"> </v>
      </c>
      <c r="O4470" s="22" t="str">
        <f t="shared" si="649"/>
        <v/>
      </c>
      <c r="Q4470" s="22" t="str">
        <f t="shared" si="647"/>
        <v>D2</v>
      </c>
    </row>
    <row r="4471" spans="1:17" x14ac:dyDescent="0.25">
      <c r="A4471" s="125" t="str">
        <f t="shared" si="652"/>
        <v/>
      </c>
      <c r="B4471" s="123" t="str">
        <f t="shared" si="653"/>
        <v/>
      </c>
      <c r="C4471" s="125" t="str">
        <f t="shared" si="654"/>
        <v/>
      </c>
      <c r="D4471" s="42"/>
      <c r="E4471" s="23" t="str">
        <f>IF(D4471="","",VLOOKUP(D4471,MASTERLIST!$A:$E,3,FALSE))</f>
        <v/>
      </c>
      <c r="F4471" s="23" t="str">
        <f>IF(D4471="","",VLOOKUP(D4471,MASTERLIST!$A:$E,4,FALSE))</f>
        <v/>
      </c>
      <c r="G4471" s="23" t="str">
        <f>IF(D4471="","",VLOOKUP(D4471,MASTERLIST!$A:$E,5,FALSE))</f>
        <v/>
      </c>
      <c r="H4471" s="23" t="str">
        <f>IF(D4471="","",VLOOKUP(D4471,MASTERLIST!$A:$E,2,FALSE))</f>
        <v/>
      </c>
      <c r="I4471" s="42"/>
      <c r="J4471" s="42"/>
      <c r="K4471" s="42"/>
      <c r="L4471" s="41" t="str">
        <f t="shared" si="650"/>
        <v/>
      </c>
      <c r="M4471" s="41" t="str">
        <f t="shared" si="651"/>
        <v/>
      </c>
      <c r="N4471" s="22" t="str">
        <f t="shared" si="648"/>
        <v xml:space="preserve"> </v>
      </c>
      <c r="O4471" s="22" t="str">
        <f t="shared" si="649"/>
        <v/>
      </c>
      <c r="Q4471" s="22" t="str">
        <f t="shared" si="647"/>
        <v>D2</v>
      </c>
    </row>
    <row r="4472" spans="1:17" x14ac:dyDescent="0.25">
      <c r="A4472" s="125" t="str">
        <f t="shared" si="652"/>
        <v/>
      </c>
      <c r="B4472" s="123" t="str">
        <f t="shared" si="653"/>
        <v/>
      </c>
      <c r="C4472" s="125" t="str">
        <f t="shared" si="654"/>
        <v/>
      </c>
      <c r="D4472" s="42"/>
      <c r="E4472" s="23" t="str">
        <f>IF(D4472="","",VLOOKUP(D4472,MASTERLIST!$A:$E,3,FALSE))</f>
        <v/>
      </c>
      <c r="F4472" s="23" t="str">
        <f>IF(D4472="","",VLOOKUP(D4472,MASTERLIST!$A:$E,4,FALSE))</f>
        <v/>
      </c>
      <c r="G4472" s="23" t="str">
        <f>IF(D4472="","",VLOOKUP(D4472,MASTERLIST!$A:$E,5,FALSE))</f>
        <v/>
      </c>
      <c r="H4472" s="23" t="str">
        <f>IF(D4472="","",VLOOKUP(D4472,MASTERLIST!$A:$E,2,FALSE))</f>
        <v/>
      </c>
      <c r="I4472" s="42"/>
      <c r="J4472" s="42"/>
      <c r="K4472" s="42"/>
      <c r="L4472" s="41" t="str">
        <f t="shared" si="650"/>
        <v/>
      </c>
      <c r="M4472" s="41" t="str">
        <f t="shared" si="651"/>
        <v/>
      </c>
      <c r="N4472" s="22" t="str">
        <f t="shared" si="648"/>
        <v xml:space="preserve"> </v>
      </c>
      <c r="O4472" s="22" t="str">
        <f t="shared" si="649"/>
        <v/>
      </c>
      <c r="Q4472" s="22" t="str">
        <f t="shared" si="647"/>
        <v>D2</v>
      </c>
    </row>
    <row r="4473" spans="1:17" x14ac:dyDescent="0.25">
      <c r="A4473" s="125" t="str">
        <f t="shared" si="652"/>
        <v/>
      </c>
      <c r="B4473" s="123" t="str">
        <f t="shared" si="653"/>
        <v/>
      </c>
      <c r="C4473" s="125" t="str">
        <f t="shared" si="654"/>
        <v/>
      </c>
      <c r="D4473" s="42"/>
      <c r="E4473" s="23" t="str">
        <f>IF(D4473="","",VLOOKUP(D4473,MASTERLIST!$A:$E,3,FALSE))</f>
        <v/>
      </c>
      <c r="F4473" s="23" t="str">
        <f>IF(D4473="","",VLOOKUP(D4473,MASTERLIST!$A:$E,4,FALSE))</f>
        <v/>
      </c>
      <c r="G4473" s="23" t="str">
        <f>IF(D4473="","",VLOOKUP(D4473,MASTERLIST!$A:$E,5,FALSE))</f>
        <v/>
      </c>
      <c r="H4473" s="23" t="str">
        <f>IF(D4473="","",VLOOKUP(D4473,MASTERLIST!$A:$E,2,FALSE))</f>
        <v/>
      </c>
      <c r="I4473" s="42"/>
      <c r="J4473" s="42"/>
      <c r="K4473" s="42"/>
      <c r="L4473" s="41" t="str">
        <f t="shared" si="650"/>
        <v/>
      </c>
      <c r="M4473" s="41" t="str">
        <f t="shared" si="651"/>
        <v/>
      </c>
      <c r="N4473" s="22" t="str">
        <f t="shared" si="648"/>
        <v xml:space="preserve"> </v>
      </c>
      <c r="O4473" s="22" t="str">
        <f t="shared" si="649"/>
        <v/>
      </c>
      <c r="Q4473" s="22" t="str">
        <f t="shared" si="647"/>
        <v>D2</v>
      </c>
    </row>
    <row r="4474" spans="1:17" x14ac:dyDescent="0.25">
      <c r="A4474" s="125" t="str">
        <f t="shared" si="652"/>
        <v/>
      </c>
      <c r="B4474" s="123" t="str">
        <f t="shared" si="653"/>
        <v/>
      </c>
      <c r="C4474" s="125" t="str">
        <f t="shared" si="654"/>
        <v/>
      </c>
      <c r="D4474" s="42"/>
      <c r="E4474" s="23" t="str">
        <f>IF(D4474="","",VLOOKUP(D4474,MASTERLIST!$A:$E,3,FALSE))</f>
        <v/>
      </c>
      <c r="F4474" s="23" t="str">
        <f>IF(D4474="","",VLOOKUP(D4474,MASTERLIST!$A:$E,4,FALSE))</f>
        <v/>
      </c>
      <c r="G4474" s="23" t="str">
        <f>IF(D4474="","",VLOOKUP(D4474,MASTERLIST!$A:$E,5,FALSE))</f>
        <v/>
      </c>
      <c r="H4474" s="23" t="str">
        <f>IF(D4474="","",VLOOKUP(D4474,MASTERLIST!$A:$E,2,FALSE))</f>
        <v/>
      </c>
      <c r="I4474" s="42"/>
      <c r="J4474" s="42"/>
      <c r="K4474" s="42"/>
      <c r="L4474" s="41" t="str">
        <f t="shared" si="650"/>
        <v/>
      </c>
      <c r="M4474" s="41" t="str">
        <f t="shared" si="651"/>
        <v/>
      </c>
      <c r="N4474" s="22" t="str">
        <f t="shared" si="648"/>
        <v xml:space="preserve"> </v>
      </c>
      <c r="O4474" s="22" t="str">
        <f t="shared" si="649"/>
        <v/>
      </c>
      <c r="Q4474" s="22" t="str">
        <f t="shared" si="647"/>
        <v>D2</v>
      </c>
    </row>
    <row r="4475" spans="1:17" x14ac:dyDescent="0.25">
      <c r="A4475" s="125" t="str">
        <f t="shared" si="652"/>
        <v/>
      </c>
      <c r="B4475" s="123" t="str">
        <f t="shared" si="653"/>
        <v/>
      </c>
      <c r="C4475" s="125" t="str">
        <f t="shared" si="654"/>
        <v/>
      </c>
      <c r="D4475" s="42"/>
      <c r="E4475" s="23" t="str">
        <f>IF(D4475="","",VLOOKUP(D4475,MASTERLIST!$A:$E,3,FALSE))</f>
        <v/>
      </c>
      <c r="F4475" s="23" t="str">
        <f>IF(D4475="","",VLOOKUP(D4475,MASTERLIST!$A:$E,4,FALSE))</f>
        <v/>
      </c>
      <c r="G4475" s="23" t="str">
        <f>IF(D4475="","",VLOOKUP(D4475,MASTERLIST!$A:$E,5,FALSE))</f>
        <v/>
      </c>
      <c r="H4475" s="23" t="str">
        <f>IF(D4475="","",VLOOKUP(D4475,MASTERLIST!$A:$E,2,FALSE))</f>
        <v/>
      </c>
      <c r="I4475" s="42"/>
      <c r="J4475" s="42"/>
      <c r="K4475" s="42"/>
      <c r="L4475" s="41" t="str">
        <f t="shared" si="650"/>
        <v/>
      </c>
      <c r="M4475" s="41" t="str">
        <f t="shared" si="651"/>
        <v/>
      </c>
      <c r="N4475" s="22" t="str">
        <f t="shared" si="648"/>
        <v xml:space="preserve"> </v>
      </c>
      <c r="O4475" s="22" t="str">
        <f t="shared" si="649"/>
        <v/>
      </c>
      <c r="Q4475" s="22" t="str">
        <f t="shared" si="647"/>
        <v>D2</v>
      </c>
    </row>
    <row r="4476" spans="1:17" x14ac:dyDescent="0.25">
      <c r="A4476" s="125" t="str">
        <f t="shared" si="652"/>
        <v/>
      </c>
      <c r="B4476" s="123" t="str">
        <f t="shared" si="653"/>
        <v/>
      </c>
      <c r="C4476" s="125" t="str">
        <f t="shared" si="654"/>
        <v/>
      </c>
      <c r="D4476" s="42"/>
      <c r="E4476" s="23" t="str">
        <f>IF(D4476="","",VLOOKUP(D4476,MASTERLIST!$A:$E,3,FALSE))</f>
        <v/>
      </c>
      <c r="F4476" s="23" t="str">
        <f>IF(D4476="","",VLOOKUP(D4476,MASTERLIST!$A:$E,4,FALSE))</f>
        <v/>
      </c>
      <c r="G4476" s="23" t="str">
        <f>IF(D4476="","",VLOOKUP(D4476,MASTERLIST!$A:$E,5,FALSE))</f>
        <v/>
      </c>
      <c r="H4476" s="23" t="str">
        <f>IF(D4476="","",VLOOKUP(D4476,MASTERLIST!$A:$E,2,FALSE))</f>
        <v/>
      </c>
      <c r="I4476" s="42"/>
      <c r="J4476" s="42"/>
      <c r="K4476" s="42"/>
      <c r="L4476" s="41" t="str">
        <f t="shared" si="650"/>
        <v/>
      </c>
      <c r="M4476" s="41" t="str">
        <f t="shared" si="651"/>
        <v/>
      </c>
      <c r="N4476" s="22" t="str">
        <f t="shared" si="648"/>
        <v xml:space="preserve"> </v>
      </c>
      <c r="O4476" s="22" t="str">
        <f t="shared" si="649"/>
        <v/>
      </c>
      <c r="Q4476" s="22" t="str">
        <f t="shared" si="647"/>
        <v>D2</v>
      </c>
    </row>
    <row r="4477" spans="1:17" x14ac:dyDescent="0.25">
      <c r="A4477" s="125" t="str">
        <f t="shared" si="652"/>
        <v/>
      </c>
      <c r="B4477" s="123" t="str">
        <f t="shared" si="653"/>
        <v/>
      </c>
      <c r="C4477" s="125" t="str">
        <f t="shared" si="654"/>
        <v/>
      </c>
      <c r="D4477" s="42"/>
      <c r="E4477" s="23" t="str">
        <f>IF(D4477="","",VLOOKUP(D4477,MASTERLIST!$A:$E,3,FALSE))</f>
        <v/>
      </c>
      <c r="F4477" s="23" t="str">
        <f>IF(D4477="","",VLOOKUP(D4477,MASTERLIST!$A:$E,4,FALSE))</f>
        <v/>
      </c>
      <c r="G4477" s="23" t="str">
        <f>IF(D4477="","",VLOOKUP(D4477,MASTERLIST!$A:$E,5,FALSE))</f>
        <v/>
      </c>
      <c r="H4477" s="23" t="str">
        <f>IF(D4477="","",VLOOKUP(D4477,MASTERLIST!$A:$E,2,FALSE))</f>
        <v/>
      </c>
      <c r="I4477" s="42"/>
      <c r="J4477" s="42"/>
      <c r="K4477" s="42"/>
      <c r="L4477" s="41" t="str">
        <f t="shared" si="650"/>
        <v/>
      </c>
      <c r="M4477" s="41" t="str">
        <f t="shared" si="651"/>
        <v/>
      </c>
      <c r="N4477" s="22" t="str">
        <f t="shared" si="648"/>
        <v xml:space="preserve"> </v>
      </c>
      <c r="O4477" s="22" t="str">
        <f t="shared" si="649"/>
        <v/>
      </c>
      <c r="Q4477" s="22" t="str">
        <f t="shared" si="647"/>
        <v>D2</v>
      </c>
    </row>
    <row r="4478" spans="1:17" x14ac:dyDescent="0.25">
      <c r="A4478" s="125" t="str">
        <f t="shared" si="652"/>
        <v/>
      </c>
      <c r="B4478" s="123" t="str">
        <f t="shared" si="653"/>
        <v/>
      </c>
      <c r="C4478" s="125" t="str">
        <f t="shared" si="654"/>
        <v/>
      </c>
      <c r="D4478" s="42"/>
      <c r="E4478" s="23" t="str">
        <f>IF(D4478="","",VLOOKUP(D4478,MASTERLIST!$A:$E,3,FALSE))</f>
        <v/>
      </c>
      <c r="F4478" s="23" t="str">
        <f>IF(D4478="","",VLOOKUP(D4478,MASTERLIST!$A:$E,4,FALSE))</f>
        <v/>
      </c>
      <c r="G4478" s="23" t="str">
        <f>IF(D4478="","",VLOOKUP(D4478,MASTERLIST!$A:$E,5,FALSE))</f>
        <v/>
      </c>
      <c r="H4478" s="23" t="str">
        <f>IF(D4478="","",VLOOKUP(D4478,MASTERLIST!$A:$E,2,FALSE))</f>
        <v/>
      </c>
      <c r="I4478" s="42"/>
      <c r="J4478" s="42"/>
      <c r="K4478" s="42"/>
      <c r="L4478" s="41" t="str">
        <f t="shared" si="650"/>
        <v/>
      </c>
      <c r="M4478" s="41" t="str">
        <f t="shared" si="651"/>
        <v/>
      </c>
      <c r="N4478" s="22" t="str">
        <f t="shared" si="648"/>
        <v xml:space="preserve"> </v>
      </c>
      <c r="O4478" s="22" t="str">
        <f t="shared" si="649"/>
        <v/>
      </c>
      <c r="Q4478" s="22" t="str">
        <f t="shared" si="647"/>
        <v>D2</v>
      </c>
    </row>
    <row r="4479" spans="1:17" x14ac:dyDescent="0.25">
      <c r="A4479" s="125" t="str">
        <f t="shared" si="652"/>
        <v/>
      </c>
      <c r="B4479" s="123" t="str">
        <f t="shared" si="653"/>
        <v/>
      </c>
      <c r="C4479" s="125" t="str">
        <f t="shared" si="654"/>
        <v/>
      </c>
      <c r="D4479" s="42"/>
      <c r="E4479" s="23" t="str">
        <f>IF(D4479="","",VLOOKUP(D4479,MASTERLIST!$A:$E,3,FALSE))</f>
        <v/>
      </c>
      <c r="F4479" s="23" t="str">
        <f>IF(D4479="","",VLOOKUP(D4479,MASTERLIST!$A:$E,4,FALSE))</f>
        <v/>
      </c>
      <c r="G4479" s="23" t="str">
        <f>IF(D4479="","",VLOOKUP(D4479,MASTERLIST!$A:$E,5,FALSE))</f>
        <v/>
      </c>
      <c r="H4479" s="23" t="str">
        <f>IF(D4479="","",VLOOKUP(D4479,MASTERLIST!$A:$E,2,FALSE))</f>
        <v/>
      </c>
      <c r="I4479" s="42"/>
      <c r="J4479" s="42"/>
      <c r="K4479" s="42"/>
      <c r="L4479" s="41" t="str">
        <f t="shared" si="650"/>
        <v/>
      </c>
      <c r="M4479" s="41" t="str">
        <f t="shared" si="651"/>
        <v/>
      </c>
      <c r="N4479" s="22" t="str">
        <f t="shared" si="648"/>
        <v xml:space="preserve"> </v>
      </c>
      <c r="O4479" s="22" t="str">
        <f t="shared" si="649"/>
        <v/>
      </c>
      <c r="Q4479" s="22" t="str">
        <f t="shared" si="647"/>
        <v>D2</v>
      </c>
    </row>
    <row r="4480" spans="1:17" x14ac:dyDescent="0.25">
      <c r="A4480" s="125" t="str">
        <f t="shared" si="652"/>
        <v/>
      </c>
      <c r="B4480" s="123" t="str">
        <f t="shared" si="653"/>
        <v/>
      </c>
      <c r="C4480" s="125" t="str">
        <f t="shared" si="654"/>
        <v/>
      </c>
      <c r="D4480" s="42"/>
      <c r="E4480" s="23" t="str">
        <f>IF(D4480="","",VLOOKUP(D4480,MASTERLIST!$A:$E,3,FALSE))</f>
        <v/>
      </c>
      <c r="F4480" s="23" t="str">
        <f>IF(D4480="","",VLOOKUP(D4480,MASTERLIST!$A:$E,4,FALSE))</f>
        <v/>
      </c>
      <c r="G4480" s="23" t="str">
        <f>IF(D4480="","",VLOOKUP(D4480,MASTERLIST!$A:$E,5,FALSE))</f>
        <v/>
      </c>
      <c r="H4480" s="23" t="str">
        <f>IF(D4480="","",VLOOKUP(D4480,MASTERLIST!$A:$E,2,FALSE))</f>
        <v/>
      </c>
      <c r="I4480" s="42"/>
      <c r="J4480" s="42"/>
      <c r="K4480" s="42"/>
      <c r="L4480" s="41" t="str">
        <f t="shared" si="650"/>
        <v/>
      </c>
      <c r="M4480" s="41" t="str">
        <f t="shared" si="651"/>
        <v/>
      </c>
      <c r="N4480" s="22" t="str">
        <f t="shared" si="648"/>
        <v xml:space="preserve"> </v>
      </c>
      <c r="O4480" s="22" t="str">
        <f t="shared" si="649"/>
        <v/>
      </c>
      <c r="Q4480" s="22" t="str">
        <f t="shared" si="647"/>
        <v>D2</v>
      </c>
    </row>
    <row r="4481" spans="1:17" x14ac:dyDescent="0.25">
      <c r="A4481" s="125" t="str">
        <f t="shared" si="652"/>
        <v/>
      </c>
      <c r="B4481" s="123" t="str">
        <f t="shared" si="653"/>
        <v/>
      </c>
      <c r="C4481" s="125" t="str">
        <f t="shared" si="654"/>
        <v/>
      </c>
      <c r="D4481" s="42"/>
      <c r="E4481" s="23" t="str">
        <f>IF(D4481="","",VLOOKUP(D4481,MASTERLIST!$A:$E,3,FALSE))</f>
        <v/>
      </c>
      <c r="F4481" s="23" t="str">
        <f>IF(D4481="","",VLOOKUP(D4481,MASTERLIST!$A:$E,4,FALSE))</f>
        <v/>
      </c>
      <c r="G4481" s="23" t="str">
        <f>IF(D4481="","",VLOOKUP(D4481,MASTERLIST!$A:$E,5,FALSE))</f>
        <v/>
      </c>
      <c r="H4481" s="23" t="str">
        <f>IF(D4481="","",VLOOKUP(D4481,MASTERLIST!$A:$E,2,FALSE))</f>
        <v/>
      </c>
      <c r="I4481" s="42"/>
      <c r="J4481" s="42"/>
      <c r="K4481" s="42"/>
      <c r="L4481" s="41" t="str">
        <f t="shared" si="650"/>
        <v/>
      </c>
      <c r="M4481" s="41" t="str">
        <f t="shared" si="651"/>
        <v/>
      </c>
      <c r="N4481" s="22" t="str">
        <f t="shared" si="648"/>
        <v xml:space="preserve"> </v>
      </c>
      <c r="O4481" s="22" t="str">
        <f t="shared" si="649"/>
        <v/>
      </c>
      <c r="Q4481" s="22" t="str">
        <f t="shared" si="647"/>
        <v>D2</v>
      </c>
    </row>
    <row r="4482" spans="1:17" x14ac:dyDescent="0.25">
      <c r="A4482" s="125" t="str">
        <f t="shared" si="652"/>
        <v/>
      </c>
      <c r="B4482" s="123" t="str">
        <f t="shared" si="653"/>
        <v/>
      </c>
      <c r="C4482" s="125" t="str">
        <f t="shared" si="654"/>
        <v/>
      </c>
      <c r="D4482" s="42"/>
      <c r="E4482" s="23" t="str">
        <f>IF(D4482="","",VLOOKUP(D4482,MASTERLIST!$A:$E,3,FALSE))</f>
        <v/>
      </c>
      <c r="F4482" s="23" t="str">
        <f>IF(D4482="","",VLOOKUP(D4482,MASTERLIST!$A:$E,4,FALSE))</f>
        <v/>
      </c>
      <c r="G4482" s="23" t="str">
        <f>IF(D4482="","",VLOOKUP(D4482,MASTERLIST!$A:$E,5,FALSE))</f>
        <v/>
      </c>
      <c r="H4482" s="23" t="str">
        <f>IF(D4482="","",VLOOKUP(D4482,MASTERLIST!$A:$E,2,FALSE))</f>
        <v/>
      </c>
      <c r="I4482" s="42"/>
      <c r="J4482" s="42"/>
      <c r="K4482" s="42"/>
      <c r="L4482" s="41" t="str">
        <f t="shared" si="650"/>
        <v/>
      </c>
      <c r="M4482" s="41" t="str">
        <f t="shared" si="651"/>
        <v/>
      </c>
      <c r="N4482" s="22" t="str">
        <f t="shared" si="648"/>
        <v xml:space="preserve"> </v>
      </c>
      <c r="O4482" s="22" t="str">
        <f t="shared" si="649"/>
        <v/>
      </c>
      <c r="Q4482" s="22" t="str">
        <f t="shared" si="647"/>
        <v>D2</v>
      </c>
    </row>
    <row r="4483" spans="1:17" x14ac:dyDescent="0.25">
      <c r="A4483" s="125" t="str">
        <f t="shared" si="652"/>
        <v/>
      </c>
      <c r="B4483" s="123" t="str">
        <f t="shared" si="653"/>
        <v/>
      </c>
      <c r="C4483" s="125" t="str">
        <f t="shared" si="654"/>
        <v/>
      </c>
      <c r="D4483" s="42"/>
      <c r="E4483" s="23" t="str">
        <f>IF(D4483="","",VLOOKUP(D4483,MASTERLIST!$A:$E,3,FALSE))</f>
        <v/>
      </c>
      <c r="F4483" s="23" t="str">
        <f>IF(D4483="","",VLOOKUP(D4483,MASTERLIST!$A:$E,4,FALSE))</f>
        <v/>
      </c>
      <c r="G4483" s="23" t="str">
        <f>IF(D4483="","",VLOOKUP(D4483,MASTERLIST!$A:$E,5,FALSE))</f>
        <v/>
      </c>
      <c r="H4483" s="23" t="str">
        <f>IF(D4483="","",VLOOKUP(D4483,MASTERLIST!$A:$E,2,FALSE))</f>
        <v/>
      </c>
      <c r="I4483" s="42"/>
      <c r="J4483" s="42"/>
      <c r="K4483" s="42"/>
      <c r="L4483" s="41" t="str">
        <f t="shared" si="650"/>
        <v/>
      </c>
      <c r="M4483" s="41" t="str">
        <f t="shared" si="651"/>
        <v/>
      </c>
      <c r="N4483" s="22" t="str">
        <f t="shared" si="648"/>
        <v xml:space="preserve"> </v>
      </c>
      <c r="O4483" s="22" t="str">
        <f t="shared" si="649"/>
        <v/>
      </c>
      <c r="Q4483" s="22" t="str">
        <f t="shared" ref="Q4483:Q4546" si="655">IF(A4483="","D2",RIGHT(A4483,2))</f>
        <v>D2</v>
      </c>
    </row>
    <row r="4484" spans="1:17" x14ac:dyDescent="0.25">
      <c r="A4484" s="125" t="str">
        <f t="shared" si="652"/>
        <v/>
      </c>
      <c r="B4484" s="123" t="str">
        <f t="shared" si="653"/>
        <v/>
      </c>
      <c r="C4484" s="125" t="str">
        <f t="shared" si="654"/>
        <v/>
      </c>
      <c r="D4484" s="42"/>
      <c r="E4484" s="23" t="str">
        <f>IF(D4484="","",VLOOKUP(D4484,MASTERLIST!$A:$E,3,FALSE))</f>
        <v/>
      </c>
      <c r="F4484" s="23" t="str">
        <f>IF(D4484="","",VLOOKUP(D4484,MASTERLIST!$A:$E,4,FALSE))</f>
        <v/>
      </c>
      <c r="G4484" s="23" t="str">
        <f>IF(D4484="","",VLOOKUP(D4484,MASTERLIST!$A:$E,5,FALSE))</f>
        <v/>
      </c>
      <c r="H4484" s="23" t="str">
        <f>IF(D4484="","",VLOOKUP(D4484,MASTERLIST!$A:$E,2,FALSE))</f>
        <v/>
      </c>
      <c r="I4484" s="42"/>
      <c r="J4484" s="42"/>
      <c r="K4484" s="42"/>
      <c r="L4484" s="41" t="str">
        <f t="shared" si="650"/>
        <v/>
      </c>
      <c r="M4484" s="41" t="str">
        <f t="shared" si="651"/>
        <v/>
      </c>
      <c r="N4484" s="22" t="str">
        <f t="shared" si="648"/>
        <v xml:space="preserve"> </v>
      </c>
      <c r="O4484" s="22" t="str">
        <f t="shared" si="649"/>
        <v/>
      </c>
      <c r="Q4484" s="22" t="str">
        <f t="shared" si="655"/>
        <v>D2</v>
      </c>
    </row>
    <row r="4485" spans="1:17" x14ac:dyDescent="0.25">
      <c r="A4485" s="125" t="str">
        <f t="shared" si="652"/>
        <v/>
      </c>
      <c r="B4485" s="123" t="str">
        <f t="shared" si="653"/>
        <v/>
      </c>
      <c r="C4485" s="125" t="str">
        <f t="shared" si="654"/>
        <v/>
      </c>
      <c r="D4485" s="42"/>
      <c r="E4485" s="23" t="str">
        <f>IF(D4485="","",VLOOKUP(D4485,MASTERLIST!$A:$E,3,FALSE))</f>
        <v/>
      </c>
      <c r="F4485" s="23" t="str">
        <f>IF(D4485="","",VLOOKUP(D4485,MASTERLIST!$A:$E,4,FALSE))</f>
        <v/>
      </c>
      <c r="G4485" s="23" t="str">
        <f>IF(D4485="","",VLOOKUP(D4485,MASTERLIST!$A:$E,5,FALSE))</f>
        <v/>
      </c>
      <c r="H4485" s="23" t="str">
        <f>IF(D4485="","",VLOOKUP(D4485,MASTERLIST!$A:$E,2,FALSE))</f>
        <v/>
      </c>
      <c r="I4485" s="42"/>
      <c r="J4485" s="42"/>
      <c r="K4485" s="42"/>
      <c r="L4485" s="41" t="str">
        <f t="shared" si="650"/>
        <v/>
      </c>
      <c r="M4485" s="41" t="str">
        <f t="shared" si="651"/>
        <v/>
      </c>
      <c r="N4485" s="22" t="str">
        <f t="shared" si="648"/>
        <v xml:space="preserve"> </v>
      </c>
      <c r="O4485" s="22" t="str">
        <f t="shared" si="649"/>
        <v/>
      </c>
      <c r="Q4485" s="22" t="str">
        <f t="shared" si="655"/>
        <v>D2</v>
      </c>
    </row>
    <row r="4486" spans="1:17" x14ac:dyDescent="0.25">
      <c r="A4486" s="125" t="str">
        <f t="shared" si="652"/>
        <v/>
      </c>
      <c r="B4486" s="123" t="str">
        <f t="shared" si="653"/>
        <v/>
      </c>
      <c r="C4486" s="125" t="str">
        <f t="shared" si="654"/>
        <v/>
      </c>
      <c r="D4486" s="42"/>
      <c r="E4486" s="23" t="str">
        <f>IF(D4486="","",VLOOKUP(D4486,MASTERLIST!$A:$E,3,FALSE))</f>
        <v/>
      </c>
      <c r="F4486" s="23" t="str">
        <f>IF(D4486="","",VLOOKUP(D4486,MASTERLIST!$A:$E,4,FALSE))</f>
        <v/>
      </c>
      <c r="G4486" s="23" t="str">
        <f>IF(D4486="","",VLOOKUP(D4486,MASTERLIST!$A:$E,5,FALSE))</f>
        <v/>
      </c>
      <c r="H4486" s="23" t="str">
        <f>IF(D4486="","",VLOOKUP(D4486,MASTERLIST!$A:$E,2,FALSE))</f>
        <v/>
      </c>
      <c r="I4486" s="42"/>
      <c r="J4486" s="42"/>
      <c r="K4486" s="42"/>
      <c r="L4486" s="41" t="str">
        <f t="shared" si="650"/>
        <v/>
      </c>
      <c r="M4486" s="41" t="str">
        <f t="shared" si="651"/>
        <v/>
      </c>
      <c r="N4486" s="22" t="str">
        <f t="shared" si="648"/>
        <v xml:space="preserve"> </v>
      </c>
      <c r="O4486" s="22" t="str">
        <f t="shared" si="649"/>
        <v/>
      </c>
      <c r="Q4486" s="22" t="str">
        <f t="shared" si="655"/>
        <v>D2</v>
      </c>
    </row>
    <row r="4487" spans="1:17" x14ac:dyDescent="0.25">
      <c r="A4487" s="125" t="str">
        <f t="shared" si="652"/>
        <v/>
      </c>
      <c r="B4487" s="123" t="str">
        <f t="shared" si="653"/>
        <v/>
      </c>
      <c r="C4487" s="125" t="str">
        <f t="shared" si="654"/>
        <v/>
      </c>
      <c r="D4487" s="42"/>
      <c r="E4487" s="23" t="str">
        <f>IF(D4487="","",VLOOKUP(D4487,MASTERLIST!$A:$E,3,FALSE))</f>
        <v/>
      </c>
      <c r="F4487" s="23" t="str">
        <f>IF(D4487="","",VLOOKUP(D4487,MASTERLIST!$A:$E,4,FALSE))</f>
        <v/>
      </c>
      <c r="G4487" s="23" t="str">
        <f>IF(D4487="","",VLOOKUP(D4487,MASTERLIST!$A:$E,5,FALSE))</f>
        <v/>
      </c>
      <c r="H4487" s="23" t="str">
        <f>IF(D4487="","",VLOOKUP(D4487,MASTERLIST!$A:$E,2,FALSE))</f>
        <v/>
      </c>
      <c r="I4487" s="42"/>
      <c r="J4487" s="42"/>
      <c r="K4487" s="42"/>
      <c r="L4487" s="41" t="str">
        <f t="shared" si="650"/>
        <v/>
      </c>
      <c r="M4487" s="41" t="str">
        <f t="shared" si="651"/>
        <v/>
      </c>
      <c r="N4487" s="22" t="str">
        <f t="shared" si="648"/>
        <v xml:space="preserve"> </v>
      </c>
      <c r="O4487" s="22" t="str">
        <f t="shared" si="649"/>
        <v/>
      </c>
      <c r="Q4487" s="22" t="str">
        <f t="shared" si="655"/>
        <v>D2</v>
      </c>
    </row>
    <row r="4488" spans="1:17" x14ac:dyDescent="0.25">
      <c r="A4488" s="125" t="str">
        <f t="shared" si="652"/>
        <v/>
      </c>
      <c r="B4488" s="123" t="str">
        <f t="shared" si="653"/>
        <v/>
      </c>
      <c r="C4488" s="125" t="str">
        <f t="shared" si="654"/>
        <v/>
      </c>
      <c r="D4488" s="42"/>
      <c r="E4488" s="23" t="str">
        <f>IF(D4488="","",VLOOKUP(D4488,MASTERLIST!$A:$E,3,FALSE))</f>
        <v/>
      </c>
      <c r="F4488" s="23" t="str">
        <f>IF(D4488="","",VLOOKUP(D4488,MASTERLIST!$A:$E,4,FALSE))</f>
        <v/>
      </c>
      <c r="G4488" s="23" t="str">
        <f>IF(D4488="","",VLOOKUP(D4488,MASTERLIST!$A:$E,5,FALSE))</f>
        <v/>
      </c>
      <c r="H4488" s="23" t="str">
        <f>IF(D4488="","",VLOOKUP(D4488,MASTERLIST!$A:$E,2,FALSE))</f>
        <v/>
      </c>
      <c r="I4488" s="42"/>
      <c r="J4488" s="42"/>
      <c r="K4488" s="42"/>
      <c r="L4488" s="41" t="str">
        <f t="shared" si="650"/>
        <v/>
      </c>
      <c r="M4488" s="41" t="str">
        <f t="shared" si="651"/>
        <v/>
      </c>
      <c r="N4488" s="22" t="str">
        <f t="shared" si="648"/>
        <v xml:space="preserve"> </v>
      </c>
      <c r="O4488" s="22" t="str">
        <f t="shared" si="649"/>
        <v/>
      </c>
      <c r="Q4488" s="22" t="str">
        <f t="shared" si="655"/>
        <v>D2</v>
      </c>
    </row>
    <row r="4489" spans="1:17" x14ac:dyDescent="0.25">
      <c r="A4489" s="125" t="str">
        <f t="shared" si="652"/>
        <v/>
      </c>
      <c r="B4489" s="123" t="str">
        <f t="shared" si="653"/>
        <v/>
      </c>
      <c r="C4489" s="125" t="str">
        <f t="shared" si="654"/>
        <v/>
      </c>
      <c r="D4489" s="42"/>
      <c r="E4489" s="23" t="str">
        <f>IF(D4489="","",VLOOKUP(D4489,MASTERLIST!$A:$E,3,FALSE))</f>
        <v/>
      </c>
      <c r="F4489" s="23" t="str">
        <f>IF(D4489="","",VLOOKUP(D4489,MASTERLIST!$A:$E,4,FALSE))</f>
        <v/>
      </c>
      <c r="G4489" s="23" t="str">
        <f>IF(D4489="","",VLOOKUP(D4489,MASTERLIST!$A:$E,5,FALSE))</f>
        <v/>
      </c>
      <c r="H4489" s="23" t="str">
        <f>IF(D4489="","",VLOOKUP(D4489,MASTERLIST!$A:$E,2,FALSE))</f>
        <v/>
      </c>
      <c r="I4489" s="42"/>
      <c r="J4489" s="42"/>
      <c r="K4489" s="42"/>
      <c r="L4489" s="41" t="str">
        <f t="shared" si="650"/>
        <v/>
      </c>
      <c r="M4489" s="41" t="str">
        <f t="shared" si="651"/>
        <v/>
      </c>
      <c r="N4489" s="22" t="str">
        <f t="shared" si="648"/>
        <v xml:space="preserve"> </v>
      </c>
      <c r="O4489" s="22" t="str">
        <f t="shared" si="649"/>
        <v/>
      </c>
      <c r="Q4489" s="22" t="str">
        <f t="shared" si="655"/>
        <v>D2</v>
      </c>
    </row>
    <row r="4490" spans="1:17" x14ac:dyDescent="0.25">
      <c r="A4490" s="125" t="str">
        <f t="shared" si="652"/>
        <v/>
      </c>
      <c r="B4490" s="123" t="str">
        <f t="shared" si="653"/>
        <v/>
      </c>
      <c r="C4490" s="125" t="str">
        <f t="shared" si="654"/>
        <v/>
      </c>
      <c r="D4490" s="42"/>
      <c r="E4490" s="23" t="str">
        <f>IF(D4490="","",VLOOKUP(D4490,MASTERLIST!$A:$E,3,FALSE))</f>
        <v/>
      </c>
      <c r="F4490" s="23" t="str">
        <f>IF(D4490="","",VLOOKUP(D4490,MASTERLIST!$A:$E,4,FALSE))</f>
        <v/>
      </c>
      <c r="G4490" s="23" t="str">
        <f>IF(D4490="","",VLOOKUP(D4490,MASTERLIST!$A:$E,5,FALSE))</f>
        <v/>
      </c>
      <c r="H4490" s="23" t="str">
        <f>IF(D4490="","",VLOOKUP(D4490,MASTERLIST!$A:$E,2,FALSE))</f>
        <v/>
      </c>
      <c r="I4490" s="42"/>
      <c r="J4490" s="42"/>
      <c r="K4490" s="42"/>
      <c r="L4490" s="41" t="str">
        <f t="shared" si="650"/>
        <v/>
      </c>
      <c r="M4490" s="41" t="str">
        <f t="shared" si="651"/>
        <v/>
      </c>
      <c r="N4490" s="22" t="str">
        <f t="shared" si="648"/>
        <v xml:space="preserve"> </v>
      </c>
      <c r="O4490" s="22" t="str">
        <f t="shared" si="649"/>
        <v/>
      </c>
      <c r="Q4490" s="22" t="str">
        <f t="shared" si="655"/>
        <v>D2</v>
      </c>
    </row>
    <row r="4491" spans="1:17" x14ac:dyDescent="0.25">
      <c r="A4491" s="125" t="str">
        <f t="shared" si="652"/>
        <v/>
      </c>
      <c r="B4491" s="123" t="str">
        <f t="shared" si="653"/>
        <v/>
      </c>
      <c r="C4491" s="125" t="str">
        <f t="shared" si="654"/>
        <v/>
      </c>
      <c r="D4491" s="42"/>
      <c r="E4491" s="23" t="str">
        <f>IF(D4491="","",VLOOKUP(D4491,MASTERLIST!$A:$E,3,FALSE))</f>
        <v/>
      </c>
      <c r="F4491" s="23" t="str">
        <f>IF(D4491="","",VLOOKUP(D4491,MASTERLIST!$A:$E,4,FALSE))</f>
        <v/>
      </c>
      <c r="G4491" s="23" t="str">
        <f>IF(D4491="","",VLOOKUP(D4491,MASTERLIST!$A:$E,5,FALSE))</f>
        <v/>
      </c>
      <c r="H4491" s="23" t="str">
        <f>IF(D4491="","",VLOOKUP(D4491,MASTERLIST!$A:$E,2,FALSE))</f>
        <v/>
      </c>
      <c r="I4491" s="42"/>
      <c r="J4491" s="42"/>
      <c r="K4491" s="42"/>
      <c r="L4491" s="41" t="str">
        <f t="shared" si="650"/>
        <v/>
      </c>
      <c r="M4491" s="41" t="str">
        <f t="shared" si="651"/>
        <v/>
      </c>
      <c r="N4491" s="22" t="str">
        <f t="shared" si="648"/>
        <v xml:space="preserve"> </v>
      </c>
      <c r="O4491" s="22" t="str">
        <f t="shared" si="649"/>
        <v/>
      </c>
      <c r="Q4491" s="22" t="str">
        <f t="shared" si="655"/>
        <v>D2</v>
      </c>
    </row>
    <row r="4492" spans="1:17" x14ac:dyDescent="0.25">
      <c r="A4492" s="125" t="str">
        <f t="shared" si="652"/>
        <v/>
      </c>
      <c r="B4492" s="123" t="str">
        <f t="shared" si="653"/>
        <v/>
      </c>
      <c r="C4492" s="125" t="str">
        <f t="shared" si="654"/>
        <v/>
      </c>
      <c r="D4492" s="42"/>
      <c r="E4492" s="23" t="str">
        <f>IF(D4492="","",VLOOKUP(D4492,MASTERLIST!$A:$E,3,FALSE))</f>
        <v/>
      </c>
      <c r="F4492" s="23" t="str">
        <f>IF(D4492="","",VLOOKUP(D4492,MASTERLIST!$A:$E,4,FALSE))</f>
        <v/>
      </c>
      <c r="G4492" s="23" t="str">
        <f>IF(D4492="","",VLOOKUP(D4492,MASTERLIST!$A:$E,5,FALSE))</f>
        <v/>
      </c>
      <c r="H4492" s="23" t="str">
        <f>IF(D4492="","",VLOOKUP(D4492,MASTERLIST!$A:$E,2,FALSE))</f>
        <v/>
      </c>
      <c r="I4492" s="42"/>
      <c r="J4492" s="42"/>
      <c r="K4492" s="42"/>
      <c r="L4492" s="41" t="str">
        <f t="shared" si="650"/>
        <v/>
      </c>
      <c r="M4492" s="41" t="str">
        <f t="shared" si="651"/>
        <v/>
      </c>
      <c r="N4492" s="22" t="str">
        <f t="shared" si="648"/>
        <v xml:space="preserve"> </v>
      </c>
      <c r="O4492" s="22" t="str">
        <f t="shared" si="649"/>
        <v/>
      </c>
      <c r="Q4492" s="22" t="str">
        <f t="shared" si="655"/>
        <v>D2</v>
      </c>
    </row>
    <row r="4493" spans="1:17" x14ac:dyDescent="0.25">
      <c r="A4493" s="125" t="str">
        <f t="shared" si="652"/>
        <v/>
      </c>
      <c r="B4493" s="123" t="str">
        <f t="shared" si="653"/>
        <v/>
      </c>
      <c r="C4493" s="125" t="str">
        <f t="shared" si="654"/>
        <v/>
      </c>
      <c r="D4493" s="42"/>
      <c r="E4493" s="23" t="str">
        <f>IF(D4493="","",VLOOKUP(D4493,MASTERLIST!$A:$E,3,FALSE))</f>
        <v/>
      </c>
      <c r="F4493" s="23" t="str">
        <f>IF(D4493="","",VLOOKUP(D4493,MASTERLIST!$A:$E,4,FALSE))</f>
        <v/>
      </c>
      <c r="G4493" s="23" t="str">
        <f>IF(D4493="","",VLOOKUP(D4493,MASTERLIST!$A:$E,5,FALSE))</f>
        <v/>
      </c>
      <c r="H4493" s="23" t="str">
        <f>IF(D4493="","",VLOOKUP(D4493,MASTERLIST!$A:$E,2,FALSE))</f>
        <v/>
      </c>
      <c r="I4493" s="42"/>
      <c r="J4493" s="42"/>
      <c r="K4493" s="42"/>
      <c r="L4493" s="41" t="str">
        <f t="shared" si="650"/>
        <v/>
      </c>
      <c r="M4493" s="41" t="str">
        <f t="shared" si="651"/>
        <v/>
      </c>
      <c r="N4493" s="22" t="str">
        <f t="shared" si="648"/>
        <v xml:space="preserve"> </v>
      </c>
      <c r="O4493" s="22" t="str">
        <f t="shared" si="649"/>
        <v/>
      </c>
      <c r="Q4493" s="22" t="str">
        <f t="shared" si="655"/>
        <v>D2</v>
      </c>
    </row>
    <row r="4494" spans="1:17" x14ac:dyDescent="0.25">
      <c r="A4494" s="125" t="str">
        <f t="shared" si="652"/>
        <v/>
      </c>
      <c r="B4494" s="123" t="str">
        <f t="shared" si="653"/>
        <v/>
      </c>
      <c r="C4494" s="125" t="str">
        <f t="shared" si="654"/>
        <v/>
      </c>
      <c r="D4494" s="42"/>
      <c r="E4494" s="23" t="str">
        <f>IF(D4494="","",VLOOKUP(D4494,MASTERLIST!$A:$E,3,FALSE))</f>
        <v/>
      </c>
      <c r="F4494" s="23" t="str">
        <f>IF(D4494="","",VLOOKUP(D4494,MASTERLIST!$A:$E,4,FALSE))</f>
        <v/>
      </c>
      <c r="G4494" s="23" t="str">
        <f>IF(D4494="","",VLOOKUP(D4494,MASTERLIST!$A:$E,5,FALSE))</f>
        <v/>
      </c>
      <c r="H4494" s="23" t="str">
        <f>IF(D4494="","",VLOOKUP(D4494,MASTERLIST!$A:$E,2,FALSE))</f>
        <v/>
      </c>
      <c r="I4494" s="42"/>
      <c r="J4494" s="42"/>
      <c r="K4494" s="42"/>
      <c r="L4494" s="41" t="str">
        <f t="shared" si="650"/>
        <v/>
      </c>
      <c r="M4494" s="41" t="str">
        <f t="shared" si="651"/>
        <v/>
      </c>
      <c r="N4494" s="22" t="str">
        <f t="shared" si="648"/>
        <v xml:space="preserve"> </v>
      </c>
      <c r="O4494" s="22" t="str">
        <f t="shared" si="649"/>
        <v/>
      </c>
      <c r="Q4494" s="22" t="str">
        <f t="shared" si="655"/>
        <v>D2</v>
      </c>
    </row>
    <row r="4495" spans="1:17" x14ac:dyDescent="0.25">
      <c r="A4495" s="125" t="str">
        <f t="shared" si="652"/>
        <v/>
      </c>
      <c r="B4495" s="123" t="str">
        <f t="shared" si="653"/>
        <v/>
      </c>
      <c r="C4495" s="125" t="str">
        <f t="shared" si="654"/>
        <v/>
      </c>
      <c r="D4495" s="42"/>
      <c r="E4495" s="23" t="str">
        <f>IF(D4495="","",VLOOKUP(D4495,MASTERLIST!$A:$E,3,FALSE))</f>
        <v/>
      </c>
      <c r="F4495" s="23" t="str">
        <f>IF(D4495="","",VLOOKUP(D4495,MASTERLIST!$A:$E,4,FALSE))</f>
        <v/>
      </c>
      <c r="G4495" s="23" t="str">
        <f>IF(D4495="","",VLOOKUP(D4495,MASTERLIST!$A:$E,5,FALSE))</f>
        <v/>
      </c>
      <c r="H4495" s="23" t="str">
        <f>IF(D4495="","",VLOOKUP(D4495,MASTERLIST!$A:$E,2,FALSE))</f>
        <v/>
      </c>
      <c r="I4495" s="42"/>
      <c r="J4495" s="42"/>
      <c r="K4495" s="42"/>
      <c r="L4495" s="41" t="str">
        <f t="shared" si="650"/>
        <v/>
      </c>
      <c r="M4495" s="41" t="str">
        <f t="shared" si="651"/>
        <v/>
      </c>
      <c r="N4495" s="22" t="str">
        <f t="shared" si="648"/>
        <v xml:space="preserve"> </v>
      </c>
      <c r="O4495" s="22" t="str">
        <f t="shared" si="649"/>
        <v/>
      </c>
      <c r="Q4495" s="22" t="str">
        <f t="shared" si="655"/>
        <v>D2</v>
      </c>
    </row>
    <row r="4496" spans="1:17" x14ac:dyDescent="0.25">
      <c r="A4496" s="125" t="str">
        <f t="shared" si="652"/>
        <v/>
      </c>
      <c r="B4496" s="123" t="str">
        <f t="shared" si="653"/>
        <v/>
      </c>
      <c r="C4496" s="125" t="str">
        <f t="shared" si="654"/>
        <v/>
      </c>
      <c r="D4496" s="42"/>
      <c r="E4496" s="23" t="str">
        <f>IF(D4496="","",VLOOKUP(D4496,MASTERLIST!$A:$E,3,FALSE))</f>
        <v/>
      </c>
      <c r="F4496" s="23" t="str">
        <f>IF(D4496="","",VLOOKUP(D4496,MASTERLIST!$A:$E,4,FALSE))</f>
        <v/>
      </c>
      <c r="G4496" s="23" t="str">
        <f>IF(D4496="","",VLOOKUP(D4496,MASTERLIST!$A:$E,5,FALSE))</f>
        <v/>
      </c>
      <c r="H4496" s="23" t="str">
        <f>IF(D4496="","",VLOOKUP(D4496,MASTERLIST!$A:$E,2,FALSE))</f>
        <v/>
      </c>
      <c r="I4496" s="42"/>
      <c r="J4496" s="42"/>
      <c r="K4496" s="42"/>
      <c r="L4496" s="41" t="str">
        <f t="shared" si="650"/>
        <v/>
      </c>
      <c r="M4496" s="41" t="str">
        <f t="shared" si="651"/>
        <v/>
      </c>
      <c r="N4496" s="22" t="str">
        <f t="shared" si="648"/>
        <v xml:space="preserve"> </v>
      </c>
      <c r="O4496" s="22" t="str">
        <f t="shared" si="649"/>
        <v/>
      </c>
      <c r="Q4496" s="22" t="str">
        <f t="shared" si="655"/>
        <v>D2</v>
      </c>
    </row>
    <row r="4497" spans="1:17" x14ac:dyDescent="0.25">
      <c r="A4497" s="125" t="str">
        <f t="shared" si="652"/>
        <v/>
      </c>
      <c r="B4497" s="123" t="str">
        <f t="shared" si="653"/>
        <v/>
      </c>
      <c r="C4497" s="125" t="str">
        <f t="shared" si="654"/>
        <v/>
      </c>
      <c r="D4497" s="42"/>
      <c r="E4497" s="23" t="str">
        <f>IF(D4497="","",VLOOKUP(D4497,MASTERLIST!$A:$E,3,FALSE))</f>
        <v/>
      </c>
      <c r="F4497" s="23" t="str">
        <f>IF(D4497="","",VLOOKUP(D4497,MASTERLIST!$A:$E,4,FALSE))</f>
        <v/>
      </c>
      <c r="G4497" s="23" t="str">
        <f>IF(D4497="","",VLOOKUP(D4497,MASTERLIST!$A:$E,5,FALSE))</f>
        <v/>
      </c>
      <c r="H4497" s="23" t="str">
        <f>IF(D4497="","",VLOOKUP(D4497,MASTERLIST!$A:$E,2,FALSE))</f>
        <v/>
      </c>
      <c r="I4497" s="42"/>
      <c r="J4497" s="42"/>
      <c r="K4497" s="42"/>
      <c r="L4497" s="41" t="str">
        <f t="shared" si="650"/>
        <v/>
      </c>
      <c r="M4497" s="41" t="str">
        <f t="shared" si="651"/>
        <v/>
      </c>
      <c r="N4497" s="22" t="str">
        <f t="shared" si="648"/>
        <v xml:space="preserve"> </v>
      </c>
      <c r="O4497" s="22" t="str">
        <f t="shared" si="649"/>
        <v/>
      </c>
      <c r="Q4497" s="22" t="str">
        <f t="shared" si="655"/>
        <v>D2</v>
      </c>
    </row>
    <row r="4498" spans="1:17" x14ac:dyDescent="0.25">
      <c r="A4498" s="125" t="str">
        <f t="shared" si="652"/>
        <v/>
      </c>
      <c r="B4498" s="123" t="str">
        <f t="shared" si="653"/>
        <v/>
      </c>
      <c r="C4498" s="125" t="str">
        <f t="shared" si="654"/>
        <v/>
      </c>
      <c r="D4498" s="42"/>
      <c r="E4498" s="23" t="str">
        <f>IF(D4498="","",VLOOKUP(D4498,MASTERLIST!$A:$E,3,FALSE))</f>
        <v/>
      </c>
      <c r="F4498" s="23" t="str">
        <f>IF(D4498="","",VLOOKUP(D4498,MASTERLIST!$A:$E,4,FALSE))</f>
        <v/>
      </c>
      <c r="G4498" s="23" t="str">
        <f>IF(D4498="","",VLOOKUP(D4498,MASTERLIST!$A:$E,5,FALSE))</f>
        <v/>
      </c>
      <c r="H4498" s="23" t="str">
        <f>IF(D4498="","",VLOOKUP(D4498,MASTERLIST!$A:$E,2,FALSE))</f>
        <v/>
      </c>
      <c r="I4498" s="42"/>
      <c r="J4498" s="42"/>
      <c r="K4498" s="42"/>
      <c r="L4498" s="41" t="str">
        <f t="shared" si="650"/>
        <v/>
      </c>
      <c r="M4498" s="41" t="str">
        <f t="shared" si="651"/>
        <v/>
      </c>
      <c r="N4498" s="22" t="str">
        <f t="shared" si="648"/>
        <v xml:space="preserve"> </v>
      </c>
      <c r="O4498" s="22" t="str">
        <f t="shared" si="649"/>
        <v/>
      </c>
      <c r="Q4498" s="22" t="str">
        <f t="shared" si="655"/>
        <v>D2</v>
      </c>
    </row>
    <row r="4499" spans="1:17" x14ac:dyDescent="0.25">
      <c r="A4499" s="125" t="str">
        <f t="shared" si="652"/>
        <v/>
      </c>
      <c r="B4499" s="123" t="str">
        <f t="shared" si="653"/>
        <v/>
      </c>
      <c r="C4499" s="125" t="str">
        <f t="shared" si="654"/>
        <v/>
      </c>
      <c r="D4499" s="42"/>
      <c r="E4499" s="23" t="str">
        <f>IF(D4499="","",VLOOKUP(D4499,MASTERLIST!$A:$E,3,FALSE))</f>
        <v/>
      </c>
      <c r="F4499" s="23" t="str">
        <f>IF(D4499="","",VLOOKUP(D4499,MASTERLIST!$A:$E,4,FALSE))</f>
        <v/>
      </c>
      <c r="G4499" s="23" t="str">
        <f>IF(D4499="","",VLOOKUP(D4499,MASTERLIST!$A:$E,5,FALSE))</f>
        <v/>
      </c>
      <c r="H4499" s="23" t="str">
        <f>IF(D4499="","",VLOOKUP(D4499,MASTERLIST!$A:$E,2,FALSE))</f>
        <v/>
      </c>
      <c r="I4499" s="42"/>
      <c r="J4499" s="42"/>
      <c r="K4499" s="42"/>
      <c r="L4499" s="41" t="str">
        <f t="shared" si="650"/>
        <v/>
      </c>
      <c r="M4499" s="41" t="str">
        <f t="shared" si="651"/>
        <v/>
      </c>
      <c r="N4499" s="22" t="str">
        <f t="shared" ref="N4499:N4562" si="656">CONCATENATE(E4499," ",F4499)</f>
        <v xml:space="preserve"> </v>
      </c>
      <c r="O4499" s="22" t="str">
        <f t="shared" ref="O4499:O4562" si="657">IFERROR(VLOOKUP(G4499,$R$2:$S$15,2,),"")</f>
        <v/>
      </c>
      <c r="Q4499" s="22" t="str">
        <f t="shared" si="655"/>
        <v>D2</v>
      </c>
    </row>
    <row r="4500" spans="1:17" x14ac:dyDescent="0.25">
      <c r="A4500" s="125" t="str">
        <f t="shared" si="652"/>
        <v/>
      </c>
      <c r="B4500" s="123" t="str">
        <f t="shared" si="653"/>
        <v/>
      </c>
      <c r="C4500" s="125" t="str">
        <f t="shared" si="654"/>
        <v/>
      </c>
      <c r="D4500" s="42"/>
      <c r="E4500" s="23" t="str">
        <f>IF(D4500="","",VLOOKUP(D4500,MASTERLIST!$A:$E,3,FALSE))</f>
        <v/>
      </c>
      <c r="F4500" s="23" t="str">
        <f>IF(D4500="","",VLOOKUP(D4500,MASTERLIST!$A:$E,4,FALSE))</f>
        <v/>
      </c>
      <c r="G4500" s="23" t="str">
        <f>IF(D4500="","",VLOOKUP(D4500,MASTERLIST!$A:$E,5,FALSE))</f>
        <v/>
      </c>
      <c r="H4500" s="23" t="str">
        <f>IF(D4500="","",VLOOKUP(D4500,MASTERLIST!$A:$E,2,FALSE))</f>
        <v/>
      </c>
      <c r="I4500" s="42"/>
      <c r="J4500" s="42"/>
      <c r="K4500" s="42"/>
      <c r="L4500" s="41" t="str">
        <f t="shared" si="650"/>
        <v/>
      </c>
      <c r="M4500" s="41" t="str">
        <f t="shared" si="651"/>
        <v/>
      </c>
      <c r="N4500" s="22" t="str">
        <f t="shared" si="656"/>
        <v xml:space="preserve"> </v>
      </c>
      <c r="O4500" s="22" t="str">
        <f t="shared" si="657"/>
        <v/>
      </c>
      <c r="Q4500" s="22" t="str">
        <f t="shared" si="655"/>
        <v>D2</v>
      </c>
    </row>
    <row r="4501" spans="1:17" x14ac:dyDescent="0.25">
      <c r="A4501" s="125" t="str">
        <f t="shared" si="652"/>
        <v/>
      </c>
      <c r="B4501" s="123" t="str">
        <f t="shared" si="653"/>
        <v/>
      </c>
      <c r="C4501" s="125" t="str">
        <f t="shared" si="654"/>
        <v/>
      </c>
      <c r="D4501" s="42"/>
      <c r="E4501" s="23" t="str">
        <f>IF(D4501="","",VLOOKUP(D4501,MASTERLIST!$A:$E,3,FALSE))</f>
        <v/>
      </c>
      <c r="F4501" s="23" t="str">
        <f>IF(D4501="","",VLOOKUP(D4501,MASTERLIST!$A:$E,4,FALSE))</f>
        <v/>
      </c>
      <c r="G4501" s="23" t="str">
        <f>IF(D4501="","",VLOOKUP(D4501,MASTERLIST!$A:$E,5,FALSE))</f>
        <v/>
      </c>
      <c r="H4501" s="23" t="str">
        <f>IF(D4501="","",VLOOKUP(D4501,MASTERLIST!$A:$E,2,FALSE))</f>
        <v/>
      </c>
      <c r="I4501" s="42"/>
      <c r="J4501" s="42"/>
      <c r="K4501" s="42"/>
      <c r="L4501" s="41" t="str">
        <f t="shared" si="650"/>
        <v/>
      </c>
      <c r="M4501" s="41" t="str">
        <f t="shared" si="651"/>
        <v/>
      </c>
      <c r="N4501" s="22" t="str">
        <f t="shared" si="656"/>
        <v xml:space="preserve"> </v>
      </c>
      <c r="O4501" s="22" t="str">
        <f t="shared" si="657"/>
        <v/>
      </c>
      <c r="Q4501" s="22" t="str">
        <f t="shared" si="655"/>
        <v>D2</v>
      </c>
    </row>
    <row r="4502" spans="1:17" x14ac:dyDescent="0.25">
      <c r="A4502" s="125" t="str">
        <f t="shared" si="652"/>
        <v/>
      </c>
      <c r="B4502" s="123" t="str">
        <f t="shared" si="653"/>
        <v/>
      </c>
      <c r="C4502" s="125" t="str">
        <f t="shared" si="654"/>
        <v/>
      </c>
      <c r="D4502" s="42"/>
      <c r="E4502" s="23" t="str">
        <f>IF(D4502="","",VLOOKUP(D4502,MASTERLIST!$A:$E,3,FALSE))</f>
        <v/>
      </c>
      <c r="F4502" s="23" t="str">
        <f>IF(D4502="","",VLOOKUP(D4502,MASTERLIST!$A:$E,4,FALSE))</f>
        <v/>
      </c>
      <c r="G4502" s="23" t="str">
        <f>IF(D4502="","",VLOOKUP(D4502,MASTERLIST!$A:$E,5,FALSE))</f>
        <v/>
      </c>
      <c r="H4502" s="23" t="str">
        <f>IF(D4502="","",VLOOKUP(D4502,MASTERLIST!$A:$E,2,FALSE))</f>
        <v/>
      </c>
      <c r="I4502" s="42"/>
      <c r="J4502" s="42"/>
      <c r="K4502" s="42"/>
      <c r="L4502" s="41" t="str">
        <f t="shared" si="650"/>
        <v/>
      </c>
      <c r="M4502" s="41" t="str">
        <f t="shared" si="651"/>
        <v/>
      </c>
      <c r="N4502" s="22" t="str">
        <f t="shared" si="656"/>
        <v xml:space="preserve"> </v>
      </c>
      <c r="O4502" s="22" t="str">
        <f t="shared" si="657"/>
        <v/>
      </c>
      <c r="Q4502" s="22" t="str">
        <f t="shared" si="655"/>
        <v>D2</v>
      </c>
    </row>
    <row r="4503" spans="1:17" x14ac:dyDescent="0.25">
      <c r="A4503" s="125" t="str">
        <f t="shared" si="652"/>
        <v/>
      </c>
      <c r="B4503" s="123" t="str">
        <f t="shared" si="653"/>
        <v/>
      </c>
      <c r="C4503" s="125" t="str">
        <f t="shared" si="654"/>
        <v/>
      </c>
      <c r="D4503" s="42"/>
      <c r="E4503" s="23" t="str">
        <f>IF(D4503="","",VLOOKUP(D4503,MASTERLIST!$A:$E,3,FALSE))</f>
        <v/>
      </c>
      <c r="F4503" s="23" t="str">
        <f>IF(D4503="","",VLOOKUP(D4503,MASTERLIST!$A:$E,4,FALSE))</f>
        <v/>
      </c>
      <c r="G4503" s="23" t="str">
        <f>IF(D4503="","",VLOOKUP(D4503,MASTERLIST!$A:$E,5,FALSE))</f>
        <v/>
      </c>
      <c r="H4503" s="23" t="str">
        <f>IF(D4503="","",VLOOKUP(D4503,MASTERLIST!$A:$E,2,FALSE))</f>
        <v/>
      </c>
      <c r="I4503" s="42"/>
      <c r="J4503" s="42"/>
      <c r="K4503" s="42"/>
      <c r="L4503" s="41" t="str">
        <f t="shared" si="650"/>
        <v/>
      </c>
      <c r="M4503" s="41" t="str">
        <f t="shared" si="651"/>
        <v/>
      </c>
      <c r="N4503" s="22" t="str">
        <f t="shared" si="656"/>
        <v xml:space="preserve"> </v>
      </c>
      <c r="O4503" s="22" t="str">
        <f t="shared" si="657"/>
        <v/>
      </c>
      <c r="Q4503" s="22" t="str">
        <f t="shared" si="655"/>
        <v>D2</v>
      </c>
    </row>
    <row r="4504" spans="1:17" x14ac:dyDescent="0.25">
      <c r="A4504" s="125" t="str">
        <f t="shared" si="652"/>
        <v/>
      </c>
      <c r="B4504" s="123" t="str">
        <f t="shared" si="653"/>
        <v/>
      </c>
      <c r="C4504" s="125" t="str">
        <f t="shared" si="654"/>
        <v/>
      </c>
      <c r="D4504" s="42"/>
      <c r="E4504" s="23" t="str">
        <f>IF(D4504="","",VLOOKUP(D4504,MASTERLIST!$A:$E,3,FALSE))</f>
        <v/>
      </c>
      <c r="F4504" s="23" t="str">
        <f>IF(D4504="","",VLOOKUP(D4504,MASTERLIST!$A:$E,4,FALSE))</f>
        <v/>
      </c>
      <c r="G4504" s="23" t="str">
        <f>IF(D4504="","",VLOOKUP(D4504,MASTERLIST!$A:$E,5,FALSE))</f>
        <v/>
      </c>
      <c r="H4504" s="23" t="str">
        <f>IF(D4504="","",VLOOKUP(D4504,MASTERLIST!$A:$E,2,FALSE))</f>
        <v/>
      </c>
      <c r="I4504" s="42"/>
      <c r="J4504" s="42"/>
      <c r="K4504" s="42"/>
      <c r="L4504" s="41" t="str">
        <f t="shared" si="650"/>
        <v/>
      </c>
      <c r="M4504" s="41" t="str">
        <f t="shared" si="651"/>
        <v/>
      </c>
      <c r="N4504" s="22" t="str">
        <f t="shared" si="656"/>
        <v xml:space="preserve"> </v>
      </c>
      <c r="O4504" s="22" t="str">
        <f t="shared" si="657"/>
        <v/>
      </c>
      <c r="Q4504" s="22" t="str">
        <f t="shared" si="655"/>
        <v>D2</v>
      </c>
    </row>
    <row r="4505" spans="1:17" x14ac:dyDescent="0.25">
      <c r="A4505" s="125" t="str">
        <f t="shared" si="652"/>
        <v/>
      </c>
      <c r="B4505" s="123" t="str">
        <f t="shared" si="653"/>
        <v/>
      </c>
      <c r="C4505" s="125" t="str">
        <f t="shared" si="654"/>
        <v/>
      </c>
      <c r="D4505" s="42"/>
      <c r="E4505" s="23" t="str">
        <f>IF(D4505="","",VLOOKUP(D4505,MASTERLIST!$A:$E,3,FALSE))</f>
        <v/>
      </c>
      <c r="F4505" s="23" t="str">
        <f>IF(D4505="","",VLOOKUP(D4505,MASTERLIST!$A:$E,4,FALSE))</f>
        <v/>
      </c>
      <c r="G4505" s="23" t="str">
        <f>IF(D4505="","",VLOOKUP(D4505,MASTERLIST!$A:$E,5,FALSE))</f>
        <v/>
      </c>
      <c r="H4505" s="23" t="str">
        <f>IF(D4505="","",VLOOKUP(D4505,MASTERLIST!$A:$E,2,FALSE))</f>
        <v/>
      </c>
      <c r="I4505" s="42"/>
      <c r="J4505" s="42"/>
      <c r="K4505" s="42"/>
      <c r="L4505" s="41" t="str">
        <f t="shared" si="650"/>
        <v/>
      </c>
      <c r="M4505" s="41" t="str">
        <f t="shared" si="651"/>
        <v/>
      </c>
      <c r="N4505" s="22" t="str">
        <f t="shared" si="656"/>
        <v xml:space="preserve"> </v>
      </c>
      <c r="O4505" s="22" t="str">
        <f t="shared" si="657"/>
        <v/>
      </c>
      <c r="Q4505" s="22" t="str">
        <f t="shared" si="655"/>
        <v>D2</v>
      </c>
    </row>
    <row r="4506" spans="1:17" x14ac:dyDescent="0.25">
      <c r="A4506" s="125" t="str">
        <f t="shared" si="652"/>
        <v/>
      </c>
      <c r="B4506" s="123" t="str">
        <f t="shared" si="653"/>
        <v/>
      </c>
      <c r="C4506" s="125" t="str">
        <f t="shared" si="654"/>
        <v/>
      </c>
      <c r="D4506" s="42"/>
      <c r="E4506" s="23" t="str">
        <f>IF(D4506="","",VLOOKUP(D4506,MASTERLIST!$A:$E,3,FALSE))</f>
        <v/>
      </c>
      <c r="F4506" s="23" t="str">
        <f>IF(D4506="","",VLOOKUP(D4506,MASTERLIST!$A:$E,4,FALSE))</f>
        <v/>
      </c>
      <c r="G4506" s="23" t="str">
        <f>IF(D4506="","",VLOOKUP(D4506,MASTERLIST!$A:$E,5,FALSE))</f>
        <v/>
      </c>
      <c r="H4506" s="23" t="str">
        <f>IF(D4506="","",VLOOKUP(D4506,MASTERLIST!$A:$E,2,FALSE))</f>
        <v/>
      </c>
      <c r="I4506" s="42"/>
      <c r="J4506" s="42"/>
      <c r="K4506" s="42"/>
      <c r="L4506" s="41" t="str">
        <f t="shared" si="650"/>
        <v/>
      </c>
      <c r="M4506" s="41" t="str">
        <f t="shared" si="651"/>
        <v/>
      </c>
      <c r="N4506" s="22" t="str">
        <f t="shared" si="656"/>
        <v xml:space="preserve"> </v>
      </c>
      <c r="O4506" s="22" t="str">
        <f t="shared" si="657"/>
        <v/>
      </c>
      <c r="Q4506" s="22" t="str">
        <f t="shared" si="655"/>
        <v>D2</v>
      </c>
    </row>
    <row r="4507" spans="1:17" x14ac:dyDescent="0.25">
      <c r="A4507" s="125" t="str">
        <f t="shared" si="652"/>
        <v/>
      </c>
      <c r="B4507" s="123" t="str">
        <f t="shared" si="653"/>
        <v/>
      </c>
      <c r="C4507" s="125" t="str">
        <f t="shared" si="654"/>
        <v/>
      </c>
      <c r="D4507" s="42"/>
      <c r="E4507" s="23" t="str">
        <f>IF(D4507="","",VLOOKUP(D4507,MASTERLIST!$A:$E,3,FALSE))</f>
        <v/>
      </c>
      <c r="F4507" s="23" t="str">
        <f>IF(D4507="","",VLOOKUP(D4507,MASTERLIST!$A:$E,4,FALSE))</f>
        <v/>
      </c>
      <c r="G4507" s="23" t="str">
        <f>IF(D4507="","",VLOOKUP(D4507,MASTERLIST!$A:$E,5,FALSE))</f>
        <v/>
      </c>
      <c r="H4507" s="23" t="str">
        <f>IF(D4507="","",VLOOKUP(D4507,MASTERLIST!$A:$E,2,FALSE))</f>
        <v/>
      </c>
      <c r="I4507" s="42"/>
      <c r="J4507" s="42"/>
      <c r="K4507" s="42"/>
      <c r="L4507" s="41" t="str">
        <f t="shared" si="650"/>
        <v/>
      </c>
      <c r="M4507" s="41" t="str">
        <f t="shared" si="651"/>
        <v/>
      </c>
      <c r="N4507" s="22" t="str">
        <f t="shared" si="656"/>
        <v xml:space="preserve"> </v>
      </c>
      <c r="O4507" s="22" t="str">
        <f t="shared" si="657"/>
        <v/>
      </c>
      <c r="Q4507" s="22" t="str">
        <f t="shared" si="655"/>
        <v>D2</v>
      </c>
    </row>
    <row r="4508" spans="1:17" x14ac:dyDescent="0.25">
      <c r="A4508" s="125" t="str">
        <f t="shared" si="652"/>
        <v/>
      </c>
      <c r="B4508" s="123" t="str">
        <f t="shared" si="653"/>
        <v/>
      </c>
      <c r="C4508" s="125" t="str">
        <f t="shared" si="654"/>
        <v/>
      </c>
      <c r="D4508" s="42"/>
      <c r="E4508" s="23" t="str">
        <f>IF(D4508="","",VLOOKUP(D4508,MASTERLIST!$A:$E,3,FALSE))</f>
        <v/>
      </c>
      <c r="F4508" s="23" t="str">
        <f>IF(D4508="","",VLOOKUP(D4508,MASTERLIST!$A:$E,4,FALSE))</f>
        <v/>
      </c>
      <c r="G4508" s="23" t="str">
        <f>IF(D4508="","",VLOOKUP(D4508,MASTERLIST!$A:$E,5,FALSE))</f>
        <v/>
      </c>
      <c r="H4508" s="23" t="str">
        <f>IF(D4508="","",VLOOKUP(D4508,MASTERLIST!$A:$E,2,FALSE))</f>
        <v/>
      </c>
      <c r="I4508" s="42"/>
      <c r="J4508" s="42"/>
      <c r="K4508" s="42"/>
      <c r="L4508" s="41" t="str">
        <f t="shared" si="650"/>
        <v/>
      </c>
      <c r="M4508" s="41" t="str">
        <f t="shared" si="651"/>
        <v/>
      </c>
      <c r="N4508" s="22" t="str">
        <f t="shared" si="656"/>
        <v xml:space="preserve"> </v>
      </c>
      <c r="O4508" s="22" t="str">
        <f t="shared" si="657"/>
        <v/>
      </c>
      <c r="Q4508" s="22" t="str">
        <f t="shared" si="655"/>
        <v>D2</v>
      </c>
    </row>
    <row r="4509" spans="1:17" x14ac:dyDescent="0.25">
      <c r="A4509" s="125" t="str">
        <f t="shared" si="652"/>
        <v/>
      </c>
      <c r="B4509" s="123" t="str">
        <f t="shared" si="653"/>
        <v/>
      </c>
      <c r="C4509" s="125" t="str">
        <f t="shared" si="654"/>
        <v/>
      </c>
      <c r="D4509" s="42"/>
      <c r="E4509" s="23" t="str">
        <f>IF(D4509="","",VLOOKUP(D4509,MASTERLIST!$A:$E,3,FALSE))</f>
        <v/>
      </c>
      <c r="F4509" s="23" t="str">
        <f>IF(D4509="","",VLOOKUP(D4509,MASTERLIST!$A:$E,4,FALSE))</f>
        <v/>
      </c>
      <c r="G4509" s="23" t="str">
        <f>IF(D4509="","",VLOOKUP(D4509,MASTERLIST!$A:$E,5,FALSE))</f>
        <v/>
      </c>
      <c r="H4509" s="23" t="str">
        <f>IF(D4509="","",VLOOKUP(D4509,MASTERLIST!$A:$E,2,FALSE))</f>
        <v/>
      </c>
      <c r="I4509" s="42"/>
      <c r="J4509" s="42"/>
      <c r="K4509" s="42"/>
      <c r="L4509" s="41" t="str">
        <f t="shared" ref="L4509:L4572" si="658">IF(K4509="","",IF(I4509="",ROUND(HLOOKUP(J4509,kgList,K4509,FALSE),1),ROUND(HLOOKUP(I4509,kgList,K4509,FALSE),1)))</f>
        <v/>
      </c>
      <c r="M4509" s="41" t="str">
        <f t="shared" ref="M4509:M4572" si="659">IF(L4509="","",IF(COUNTA(I4509:J4509)&gt;1,"Edible or Inedible",IF(COUNTA(I4509)=1,L4509*1,IF(COUNTA(J4509)=1,L4509*1,"ERROR"))))</f>
        <v/>
      </c>
      <c r="N4509" s="22" t="str">
        <f t="shared" si="656"/>
        <v xml:space="preserve"> </v>
      </c>
      <c r="O4509" s="22" t="str">
        <f t="shared" si="657"/>
        <v/>
      </c>
      <c r="Q4509" s="22" t="str">
        <f t="shared" si="655"/>
        <v>D2</v>
      </c>
    </row>
    <row r="4510" spans="1:17" x14ac:dyDescent="0.25">
      <c r="A4510" s="125" t="str">
        <f t="shared" si="652"/>
        <v/>
      </c>
      <c r="B4510" s="123" t="str">
        <f t="shared" si="653"/>
        <v/>
      </c>
      <c r="C4510" s="125" t="str">
        <f t="shared" si="654"/>
        <v/>
      </c>
      <c r="D4510" s="42"/>
      <c r="E4510" s="23" t="str">
        <f>IF(D4510="","",VLOOKUP(D4510,MASTERLIST!$A:$E,3,FALSE))</f>
        <v/>
      </c>
      <c r="F4510" s="23" t="str">
        <f>IF(D4510="","",VLOOKUP(D4510,MASTERLIST!$A:$E,4,FALSE))</f>
        <v/>
      </c>
      <c r="G4510" s="23" t="str">
        <f>IF(D4510="","",VLOOKUP(D4510,MASTERLIST!$A:$E,5,FALSE))</f>
        <v/>
      </c>
      <c r="H4510" s="23" t="str">
        <f>IF(D4510="","",VLOOKUP(D4510,MASTERLIST!$A:$E,2,FALSE))</f>
        <v/>
      </c>
      <c r="I4510" s="42"/>
      <c r="J4510" s="42"/>
      <c r="K4510" s="42"/>
      <c r="L4510" s="41" t="str">
        <f t="shared" si="658"/>
        <v/>
      </c>
      <c r="M4510" s="41" t="str">
        <f t="shared" si="659"/>
        <v/>
      </c>
      <c r="N4510" s="22" t="str">
        <f t="shared" si="656"/>
        <v xml:space="preserve"> </v>
      </c>
      <c r="O4510" s="22" t="str">
        <f t="shared" si="657"/>
        <v/>
      </c>
      <c r="Q4510" s="22" t="str">
        <f t="shared" si="655"/>
        <v>D2</v>
      </c>
    </row>
    <row r="4511" spans="1:17" x14ac:dyDescent="0.25">
      <c r="A4511" s="125" t="str">
        <f t="shared" si="652"/>
        <v/>
      </c>
      <c r="B4511" s="123" t="str">
        <f t="shared" si="653"/>
        <v/>
      </c>
      <c r="C4511" s="125" t="str">
        <f t="shared" si="654"/>
        <v/>
      </c>
      <c r="D4511" s="42"/>
      <c r="E4511" s="23" t="str">
        <f>IF(D4511="","",VLOOKUP(D4511,MASTERLIST!$A:$E,3,FALSE))</f>
        <v/>
      </c>
      <c r="F4511" s="23" t="str">
        <f>IF(D4511="","",VLOOKUP(D4511,MASTERLIST!$A:$E,4,FALSE))</f>
        <v/>
      </c>
      <c r="G4511" s="23" t="str">
        <f>IF(D4511="","",VLOOKUP(D4511,MASTERLIST!$A:$E,5,FALSE))</f>
        <v/>
      </c>
      <c r="H4511" s="23" t="str">
        <f>IF(D4511="","",VLOOKUP(D4511,MASTERLIST!$A:$E,2,FALSE))</f>
        <v/>
      </c>
      <c r="I4511" s="42"/>
      <c r="J4511" s="42"/>
      <c r="K4511" s="42"/>
      <c r="L4511" s="41" t="str">
        <f t="shared" si="658"/>
        <v/>
      </c>
      <c r="M4511" s="41" t="str">
        <f t="shared" si="659"/>
        <v/>
      </c>
      <c r="N4511" s="22" t="str">
        <f t="shared" si="656"/>
        <v xml:space="preserve"> </v>
      </c>
      <c r="O4511" s="22" t="str">
        <f t="shared" si="657"/>
        <v/>
      </c>
      <c r="Q4511" s="22" t="str">
        <f t="shared" si="655"/>
        <v>D2</v>
      </c>
    </row>
    <row r="4512" spans="1:17" x14ac:dyDescent="0.25">
      <c r="A4512" s="125" t="str">
        <f t="shared" si="652"/>
        <v/>
      </c>
      <c r="B4512" s="123" t="str">
        <f t="shared" si="653"/>
        <v/>
      </c>
      <c r="C4512" s="125" t="str">
        <f t="shared" si="654"/>
        <v/>
      </c>
      <c r="D4512" s="42"/>
      <c r="E4512" s="23" t="str">
        <f>IF(D4512="","",VLOOKUP(D4512,MASTERLIST!$A:$E,3,FALSE))</f>
        <v/>
      </c>
      <c r="F4512" s="23" t="str">
        <f>IF(D4512="","",VLOOKUP(D4512,MASTERLIST!$A:$E,4,FALSE))</f>
        <v/>
      </c>
      <c r="G4512" s="23" t="str">
        <f>IF(D4512="","",VLOOKUP(D4512,MASTERLIST!$A:$E,5,FALSE))</f>
        <v/>
      </c>
      <c r="H4512" s="23" t="str">
        <f>IF(D4512="","",VLOOKUP(D4512,MASTERLIST!$A:$E,2,FALSE))</f>
        <v/>
      </c>
      <c r="I4512" s="42"/>
      <c r="J4512" s="42"/>
      <c r="K4512" s="42"/>
      <c r="L4512" s="41" t="str">
        <f t="shared" si="658"/>
        <v/>
      </c>
      <c r="M4512" s="41" t="str">
        <f t="shared" si="659"/>
        <v/>
      </c>
      <c r="N4512" s="22" t="str">
        <f t="shared" si="656"/>
        <v xml:space="preserve"> </v>
      </c>
      <c r="O4512" s="22" t="str">
        <f t="shared" si="657"/>
        <v/>
      </c>
      <c r="Q4512" s="22" t="str">
        <f t="shared" si="655"/>
        <v>D2</v>
      </c>
    </row>
    <row r="4513" spans="1:17" x14ac:dyDescent="0.25">
      <c r="A4513" s="125" t="str">
        <f t="shared" si="652"/>
        <v/>
      </c>
      <c r="B4513" s="123" t="str">
        <f t="shared" si="653"/>
        <v/>
      </c>
      <c r="C4513" s="125" t="str">
        <f t="shared" si="654"/>
        <v/>
      </c>
      <c r="D4513" s="42"/>
      <c r="E4513" s="23" t="str">
        <f>IF(D4513="","",VLOOKUP(D4513,MASTERLIST!$A:$E,3,FALSE))</f>
        <v/>
      </c>
      <c r="F4513" s="23" t="str">
        <f>IF(D4513="","",VLOOKUP(D4513,MASTERLIST!$A:$E,4,FALSE))</f>
        <v/>
      </c>
      <c r="G4513" s="23" t="str">
        <f>IF(D4513="","",VLOOKUP(D4513,MASTERLIST!$A:$E,5,FALSE))</f>
        <v/>
      </c>
      <c r="H4513" s="23" t="str">
        <f>IF(D4513="","",VLOOKUP(D4513,MASTERLIST!$A:$E,2,FALSE))</f>
        <v/>
      </c>
      <c r="I4513" s="42"/>
      <c r="J4513" s="42"/>
      <c r="K4513" s="42"/>
      <c r="L4513" s="41" t="str">
        <f t="shared" si="658"/>
        <v/>
      </c>
      <c r="M4513" s="41" t="str">
        <f t="shared" si="659"/>
        <v/>
      </c>
      <c r="N4513" s="22" t="str">
        <f t="shared" si="656"/>
        <v xml:space="preserve"> </v>
      </c>
      <c r="O4513" s="22" t="str">
        <f t="shared" si="657"/>
        <v/>
      </c>
      <c r="Q4513" s="22" t="str">
        <f t="shared" si="655"/>
        <v>D2</v>
      </c>
    </row>
    <row r="4514" spans="1:17" x14ac:dyDescent="0.25">
      <c r="A4514" s="125" t="str">
        <f t="shared" si="652"/>
        <v/>
      </c>
      <c r="B4514" s="123" t="str">
        <f t="shared" si="653"/>
        <v/>
      </c>
      <c r="C4514" s="125" t="str">
        <f t="shared" si="654"/>
        <v/>
      </c>
      <c r="D4514" s="42"/>
      <c r="E4514" s="23" t="str">
        <f>IF(D4514="","",VLOOKUP(D4514,MASTERLIST!$A:$E,3,FALSE))</f>
        <v/>
      </c>
      <c r="F4514" s="23" t="str">
        <f>IF(D4514="","",VLOOKUP(D4514,MASTERLIST!$A:$E,4,FALSE))</f>
        <v/>
      </c>
      <c r="G4514" s="23" t="str">
        <f>IF(D4514="","",VLOOKUP(D4514,MASTERLIST!$A:$E,5,FALSE))</f>
        <v/>
      </c>
      <c r="H4514" s="23" t="str">
        <f>IF(D4514="","",VLOOKUP(D4514,MASTERLIST!$A:$E,2,FALSE))</f>
        <v/>
      </c>
      <c r="I4514" s="42"/>
      <c r="J4514" s="42"/>
      <c r="K4514" s="42"/>
      <c r="L4514" s="41" t="str">
        <f t="shared" si="658"/>
        <v/>
      </c>
      <c r="M4514" s="41" t="str">
        <f t="shared" si="659"/>
        <v/>
      </c>
      <c r="N4514" s="22" t="str">
        <f t="shared" si="656"/>
        <v xml:space="preserve"> </v>
      </c>
      <c r="O4514" s="22" t="str">
        <f t="shared" si="657"/>
        <v/>
      </c>
      <c r="Q4514" s="22" t="str">
        <f t="shared" si="655"/>
        <v>D2</v>
      </c>
    </row>
    <row r="4515" spans="1:17" x14ac:dyDescent="0.25">
      <c r="A4515" s="125" t="str">
        <f t="shared" si="652"/>
        <v/>
      </c>
      <c r="B4515" s="123" t="str">
        <f t="shared" si="653"/>
        <v/>
      </c>
      <c r="C4515" s="125" t="str">
        <f t="shared" si="654"/>
        <v/>
      </c>
      <c r="D4515" s="42"/>
      <c r="E4515" s="23" t="str">
        <f>IF(D4515="","",VLOOKUP(D4515,MASTERLIST!$A:$E,3,FALSE))</f>
        <v/>
      </c>
      <c r="F4515" s="23" t="str">
        <f>IF(D4515="","",VLOOKUP(D4515,MASTERLIST!$A:$E,4,FALSE))</f>
        <v/>
      </c>
      <c r="G4515" s="23" t="str">
        <f>IF(D4515="","",VLOOKUP(D4515,MASTERLIST!$A:$E,5,FALSE))</f>
        <v/>
      </c>
      <c r="H4515" s="23" t="str">
        <f>IF(D4515="","",VLOOKUP(D4515,MASTERLIST!$A:$E,2,FALSE))</f>
        <v/>
      </c>
      <c r="I4515" s="42"/>
      <c r="J4515" s="42"/>
      <c r="K4515" s="42"/>
      <c r="L4515" s="41" t="str">
        <f t="shared" si="658"/>
        <v/>
      </c>
      <c r="M4515" s="41" t="str">
        <f t="shared" si="659"/>
        <v/>
      </c>
      <c r="N4515" s="22" t="str">
        <f t="shared" si="656"/>
        <v xml:space="preserve"> </v>
      </c>
      <c r="O4515" s="22" t="str">
        <f t="shared" si="657"/>
        <v/>
      </c>
      <c r="Q4515" s="22" t="str">
        <f t="shared" si="655"/>
        <v>D2</v>
      </c>
    </row>
    <row r="4516" spans="1:17" x14ac:dyDescent="0.25">
      <c r="A4516" s="125" t="str">
        <f t="shared" ref="A4516:A4579" si="660">IF(D4516="","",A4515)</f>
        <v/>
      </c>
      <c r="B4516" s="123" t="str">
        <f t="shared" ref="B4516:B4579" si="661">IF(D4516="","",B4515)</f>
        <v/>
      </c>
      <c r="C4516" s="125" t="str">
        <f t="shared" ref="C4516:C4579" si="662">IF(D4516="","",C4515)</f>
        <v/>
      </c>
      <c r="D4516" s="42"/>
      <c r="E4516" s="23" t="str">
        <f>IF(D4516="","",VLOOKUP(D4516,MASTERLIST!$A:$E,3,FALSE))</f>
        <v/>
      </c>
      <c r="F4516" s="23" t="str">
        <f>IF(D4516="","",VLOOKUP(D4516,MASTERLIST!$A:$E,4,FALSE))</f>
        <v/>
      </c>
      <c r="G4516" s="23" t="str">
        <f>IF(D4516="","",VLOOKUP(D4516,MASTERLIST!$A:$E,5,FALSE))</f>
        <v/>
      </c>
      <c r="H4516" s="23" t="str">
        <f>IF(D4516="","",VLOOKUP(D4516,MASTERLIST!$A:$E,2,FALSE))</f>
        <v/>
      </c>
      <c r="I4516" s="42"/>
      <c r="J4516" s="42"/>
      <c r="K4516" s="42"/>
      <c r="L4516" s="41" t="str">
        <f t="shared" si="658"/>
        <v/>
      </c>
      <c r="M4516" s="41" t="str">
        <f t="shared" si="659"/>
        <v/>
      </c>
      <c r="N4516" s="22" t="str">
        <f t="shared" si="656"/>
        <v xml:space="preserve"> </v>
      </c>
      <c r="O4516" s="22" t="str">
        <f t="shared" si="657"/>
        <v/>
      </c>
      <c r="Q4516" s="22" t="str">
        <f t="shared" si="655"/>
        <v>D2</v>
      </c>
    </row>
    <row r="4517" spans="1:17" x14ac:dyDescent="0.25">
      <c r="A4517" s="125" t="str">
        <f t="shared" si="660"/>
        <v/>
      </c>
      <c r="B4517" s="123" t="str">
        <f t="shared" si="661"/>
        <v/>
      </c>
      <c r="C4517" s="125" t="str">
        <f t="shared" si="662"/>
        <v/>
      </c>
      <c r="D4517" s="42"/>
      <c r="E4517" s="23" t="str">
        <f>IF(D4517="","",VLOOKUP(D4517,MASTERLIST!$A:$E,3,FALSE))</f>
        <v/>
      </c>
      <c r="F4517" s="23" t="str">
        <f>IF(D4517="","",VLOOKUP(D4517,MASTERLIST!$A:$E,4,FALSE))</f>
        <v/>
      </c>
      <c r="G4517" s="23" t="str">
        <f>IF(D4517="","",VLOOKUP(D4517,MASTERLIST!$A:$E,5,FALSE))</f>
        <v/>
      </c>
      <c r="H4517" s="23" t="str">
        <f>IF(D4517="","",VLOOKUP(D4517,MASTERLIST!$A:$E,2,FALSE))</f>
        <v/>
      </c>
      <c r="I4517" s="42"/>
      <c r="J4517" s="42"/>
      <c r="K4517" s="42"/>
      <c r="L4517" s="41" t="str">
        <f t="shared" si="658"/>
        <v/>
      </c>
      <c r="M4517" s="41" t="str">
        <f t="shared" si="659"/>
        <v/>
      </c>
      <c r="N4517" s="22" t="str">
        <f t="shared" si="656"/>
        <v xml:space="preserve"> </v>
      </c>
      <c r="O4517" s="22" t="str">
        <f t="shared" si="657"/>
        <v/>
      </c>
      <c r="Q4517" s="22" t="str">
        <f t="shared" si="655"/>
        <v>D2</v>
      </c>
    </row>
    <row r="4518" spans="1:17" x14ac:dyDescent="0.25">
      <c r="A4518" s="125" t="str">
        <f t="shared" si="660"/>
        <v/>
      </c>
      <c r="B4518" s="123" t="str">
        <f t="shared" si="661"/>
        <v/>
      </c>
      <c r="C4518" s="125" t="str">
        <f t="shared" si="662"/>
        <v/>
      </c>
      <c r="D4518" s="42"/>
      <c r="E4518" s="23" t="str">
        <f>IF(D4518="","",VLOOKUP(D4518,MASTERLIST!$A:$E,3,FALSE))</f>
        <v/>
      </c>
      <c r="F4518" s="23" t="str">
        <f>IF(D4518="","",VLOOKUP(D4518,MASTERLIST!$A:$E,4,FALSE))</f>
        <v/>
      </c>
      <c r="G4518" s="23" t="str">
        <f>IF(D4518="","",VLOOKUP(D4518,MASTERLIST!$A:$E,5,FALSE))</f>
        <v/>
      </c>
      <c r="H4518" s="23" t="str">
        <f>IF(D4518="","",VLOOKUP(D4518,MASTERLIST!$A:$E,2,FALSE))</f>
        <v/>
      </c>
      <c r="I4518" s="42"/>
      <c r="J4518" s="42"/>
      <c r="K4518" s="42"/>
      <c r="L4518" s="41" t="str">
        <f t="shared" si="658"/>
        <v/>
      </c>
      <c r="M4518" s="41" t="str">
        <f t="shared" si="659"/>
        <v/>
      </c>
      <c r="N4518" s="22" t="str">
        <f t="shared" si="656"/>
        <v xml:space="preserve"> </v>
      </c>
      <c r="O4518" s="22" t="str">
        <f t="shared" si="657"/>
        <v/>
      </c>
      <c r="Q4518" s="22" t="str">
        <f t="shared" si="655"/>
        <v>D2</v>
      </c>
    </row>
    <row r="4519" spans="1:17" x14ac:dyDescent="0.25">
      <c r="A4519" s="125" t="str">
        <f t="shared" si="660"/>
        <v/>
      </c>
      <c r="B4519" s="123" t="str">
        <f t="shared" si="661"/>
        <v/>
      </c>
      <c r="C4519" s="125" t="str">
        <f t="shared" si="662"/>
        <v/>
      </c>
      <c r="D4519" s="42"/>
      <c r="E4519" s="23" t="str">
        <f>IF(D4519="","",VLOOKUP(D4519,MASTERLIST!$A:$E,3,FALSE))</f>
        <v/>
      </c>
      <c r="F4519" s="23" t="str">
        <f>IF(D4519="","",VLOOKUP(D4519,MASTERLIST!$A:$E,4,FALSE))</f>
        <v/>
      </c>
      <c r="G4519" s="23" t="str">
        <f>IF(D4519="","",VLOOKUP(D4519,MASTERLIST!$A:$E,5,FALSE))</f>
        <v/>
      </c>
      <c r="H4519" s="23" t="str">
        <f>IF(D4519="","",VLOOKUP(D4519,MASTERLIST!$A:$E,2,FALSE))</f>
        <v/>
      </c>
      <c r="I4519" s="42"/>
      <c r="J4519" s="42"/>
      <c r="K4519" s="42"/>
      <c r="L4519" s="41" t="str">
        <f t="shared" si="658"/>
        <v/>
      </c>
      <c r="M4519" s="41" t="str">
        <f t="shared" si="659"/>
        <v/>
      </c>
      <c r="N4519" s="22" t="str">
        <f t="shared" si="656"/>
        <v xml:space="preserve"> </v>
      </c>
      <c r="O4519" s="22" t="str">
        <f t="shared" si="657"/>
        <v/>
      </c>
      <c r="Q4519" s="22" t="str">
        <f t="shared" si="655"/>
        <v>D2</v>
      </c>
    </row>
    <row r="4520" spans="1:17" x14ac:dyDescent="0.25">
      <c r="A4520" s="125" t="str">
        <f t="shared" si="660"/>
        <v/>
      </c>
      <c r="B4520" s="123" t="str">
        <f t="shared" si="661"/>
        <v/>
      </c>
      <c r="C4520" s="125" t="str">
        <f t="shared" si="662"/>
        <v/>
      </c>
      <c r="D4520" s="42"/>
      <c r="E4520" s="23" t="str">
        <f>IF(D4520="","",VLOOKUP(D4520,MASTERLIST!$A:$E,3,FALSE))</f>
        <v/>
      </c>
      <c r="F4520" s="23" t="str">
        <f>IF(D4520="","",VLOOKUP(D4520,MASTERLIST!$A:$E,4,FALSE))</f>
        <v/>
      </c>
      <c r="G4520" s="23" t="str">
        <f>IF(D4520="","",VLOOKUP(D4520,MASTERLIST!$A:$E,5,FALSE))</f>
        <v/>
      </c>
      <c r="H4520" s="23" t="str">
        <f>IF(D4520="","",VLOOKUP(D4520,MASTERLIST!$A:$E,2,FALSE))</f>
        <v/>
      </c>
      <c r="I4520" s="42"/>
      <c r="J4520" s="42"/>
      <c r="K4520" s="42"/>
      <c r="L4520" s="41" t="str">
        <f t="shared" si="658"/>
        <v/>
      </c>
      <c r="M4520" s="41" t="str">
        <f t="shared" si="659"/>
        <v/>
      </c>
      <c r="N4520" s="22" t="str">
        <f t="shared" si="656"/>
        <v xml:space="preserve"> </v>
      </c>
      <c r="O4520" s="22" t="str">
        <f t="shared" si="657"/>
        <v/>
      </c>
      <c r="Q4520" s="22" t="str">
        <f t="shared" si="655"/>
        <v>D2</v>
      </c>
    </row>
    <row r="4521" spans="1:17" x14ac:dyDescent="0.25">
      <c r="A4521" s="125" t="str">
        <f t="shared" si="660"/>
        <v/>
      </c>
      <c r="B4521" s="123" t="str">
        <f t="shared" si="661"/>
        <v/>
      </c>
      <c r="C4521" s="125" t="str">
        <f t="shared" si="662"/>
        <v/>
      </c>
      <c r="D4521" s="42"/>
      <c r="E4521" s="23" t="str">
        <f>IF(D4521="","",VLOOKUP(D4521,MASTERLIST!$A:$E,3,FALSE))</f>
        <v/>
      </c>
      <c r="F4521" s="23" t="str">
        <f>IF(D4521="","",VLOOKUP(D4521,MASTERLIST!$A:$E,4,FALSE))</f>
        <v/>
      </c>
      <c r="G4521" s="23" t="str">
        <f>IF(D4521="","",VLOOKUP(D4521,MASTERLIST!$A:$E,5,FALSE))</f>
        <v/>
      </c>
      <c r="H4521" s="23" t="str">
        <f>IF(D4521="","",VLOOKUP(D4521,MASTERLIST!$A:$E,2,FALSE))</f>
        <v/>
      </c>
      <c r="I4521" s="42"/>
      <c r="J4521" s="42"/>
      <c r="K4521" s="42"/>
      <c r="L4521" s="41" t="str">
        <f t="shared" si="658"/>
        <v/>
      </c>
      <c r="M4521" s="41" t="str">
        <f t="shared" si="659"/>
        <v/>
      </c>
      <c r="N4521" s="22" t="str">
        <f t="shared" si="656"/>
        <v xml:space="preserve"> </v>
      </c>
      <c r="O4521" s="22" t="str">
        <f t="shared" si="657"/>
        <v/>
      </c>
      <c r="Q4521" s="22" t="str">
        <f t="shared" si="655"/>
        <v>D2</v>
      </c>
    </row>
    <row r="4522" spans="1:17" x14ac:dyDescent="0.25">
      <c r="A4522" s="125" t="str">
        <f t="shared" si="660"/>
        <v/>
      </c>
      <c r="B4522" s="123" t="str">
        <f t="shared" si="661"/>
        <v/>
      </c>
      <c r="C4522" s="125" t="str">
        <f t="shared" si="662"/>
        <v/>
      </c>
      <c r="D4522" s="42"/>
      <c r="E4522" s="23" t="str">
        <f>IF(D4522="","",VLOOKUP(D4522,MASTERLIST!$A:$E,3,FALSE))</f>
        <v/>
      </c>
      <c r="F4522" s="23" t="str">
        <f>IF(D4522="","",VLOOKUP(D4522,MASTERLIST!$A:$E,4,FALSE))</f>
        <v/>
      </c>
      <c r="G4522" s="23" t="str">
        <f>IF(D4522="","",VLOOKUP(D4522,MASTERLIST!$A:$E,5,FALSE))</f>
        <v/>
      </c>
      <c r="H4522" s="23" t="str">
        <f>IF(D4522="","",VLOOKUP(D4522,MASTERLIST!$A:$E,2,FALSE))</f>
        <v/>
      </c>
      <c r="I4522" s="42"/>
      <c r="J4522" s="42"/>
      <c r="K4522" s="42"/>
      <c r="L4522" s="41" t="str">
        <f t="shared" si="658"/>
        <v/>
      </c>
      <c r="M4522" s="41" t="str">
        <f t="shared" si="659"/>
        <v/>
      </c>
      <c r="N4522" s="22" t="str">
        <f t="shared" si="656"/>
        <v xml:space="preserve"> </v>
      </c>
      <c r="O4522" s="22" t="str">
        <f t="shared" si="657"/>
        <v/>
      </c>
      <c r="Q4522" s="22" t="str">
        <f t="shared" si="655"/>
        <v>D2</v>
      </c>
    </row>
    <row r="4523" spans="1:17" x14ac:dyDescent="0.25">
      <c r="A4523" s="125" t="str">
        <f t="shared" si="660"/>
        <v/>
      </c>
      <c r="B4523" s="123" t="str">
        <f t="shared" si="661"/>
        <v/>
      </c>
      <c r="C4523" s="125" t="str">
        <f t="shared" si="662"/>
        <v/>
      </c>
      <c r="D4523" s="42"/>
      <c r="E4523" s="23" t="str">
        <f>IF(D4523="","",VLOOKUP(D4523,MASTERLIST!$A:$E,3,FALSE))</f>
        <v/>
      </c>
      <c r="F4523" s="23" t="str">
        <f>IF(D4523="","",VLOOKUP(D4523,MASTERLIST!$A:$E,4,FALSE))</f>
        <v/>
      </c>
      <c r="G4523" s="23" t="str">
        <f>IF(D4523="","",VLOOKUP(D4523,MASTERLIST!$A:$E,5,FALSE))</f>
        <v/>
      </c>
      <c r="H4523" s="23" t="str">
        <f>IF(D4523="","",VLOOKUP(D4523,MASTERLIST!$A:$E,2,FALSE))</f>
        <v/>
      </c>
      <c r="I4523" s="42"/>
      <c r="J4523" s="42"/>
      <c r="K4523" s="42"/>
      <c r="L4523" s="41" t="str">
        <f t="shared" si="658"/>
        <v/>
      </c>
      <c r="M4523" s="41" t="str">
        <f t="shared" si="659"/>
        <v/>
      </c>
      <c r="N4523" s="22" t="str">
        <f t="shared" si="656"/>
        <v xml:space="preserve"> </v>
      </c>
      <c r="O4523" s="22" t="str">
        <f t="shared" si="657"/>
        <v/>
      </c>
      <c r="Q4523" s="22" t="str">
        <f t="shared" si="655"/>
        <v>D2</v>
      </c>
    </row>
    <row r="4524" spans="1:17" x14ac:dyDescent="0.25">
      <c r="A4524" s="125" t="str">
        <f t="shared" si="660"/>
        <v/>
      </c>
      <c r="B4524" s="123" t="str">
        <f t="shared" si="661"/>
        <v/>
      </c>
      <c r="C4524" s="125" t="str">
        <f t="shared" si="662"/>
        <v/>
      </c>
      <c r="D4524" s="42"/>
      <c r="E4524" s="23" t="str">
        <f>IF(D4524="","",VLOOKUP(D4524,MASTERLIST!$A:$E,3,FALSE))</f>
        <v/>
      </c>
      <c r="F4524" s="23" t="str">
        <f>IF(D4524="","",VLOOKUP(D4524,MASTERLIST!$A:$E,4,FALSE))</f>
        <v/>
      </c>
      <c r="G4524" s="23" t="str">
        <f>IF(D4524="","",VLOOKUP(D4524,MASTERLIST!$A:$E,5,FALSE))</f>
        <v/>
      </c>
      <c r="H4524" s="23" t="str">
        <f>IF(D4524="","",VLOOKUP(D4524,MASTERLIST!$A:$E,2,FALSE))</f>
        <v/>
      </c>
      <c r="I4524" s="42"/>
      <c r="J4524" s="42"/>
      <c r="K4524" s="42"/>
      <c r="L4524" s="41" t="str">
        <f t="shared" si="658"/>
        <v/>
      </c>
      <c r="M4524" s="41" t="str">
        <f t="shared" si="659"/>
        <v/>
      </c>
      <c r="N4524" s="22" t="str">
        <f t="shared" si="656"/>
        <v xml:space="preserve"> </v>
      </c>
      <c r="O4524" s="22" t="str">
        <f t="shared" si="657"/>
        <v/>
      </c>
      <c r="Q4524" s="22" t="str">
        <f t="shared" si="655"/>
        <v>D2</v>
      </c>
    </row>
    <row r="4525" spans="1:17" x14ac:dyDescent="0.25">
      <c r="A4525" s="125" t="str">
        <f t="shared" si="660"/>
        <v/>
      </c>
      <c r="B4525" s="123" t="str">
        <f t="shared" si="661"/>
        <v/>
      </c>
      <c r="C4525" s="125" t="str">
        <f t="shared" si="662"/>
        <v/>
      </c>
      <c r="D4525" s="42"/>
      <c r="E4525" s="23" t="str">
        <f>IF(D4525="","",VLOOKUP(D4525,MASTERLIST!$A:$E,3,FALSE))</f>
        <v/>
      </c>
      <c r="F4525" s="23" t="str">
        <f>IF(D4525="","",VLOOKUP(D4525,MASTERLIST!$A:$E,4,FALSE))</f>
        <v/>
      </c>
      <c r="G4525" s="23" t="str">
        <f>IF(D4525="","",VLOOKUP(D4525,MASTERLIST!$A:$E,5,FALSE))</f>
        <v/>
      </c>
      <c r="H4525" s="23" t="str">
        <f>IF(D4525="","",VLOOKUP(D4525,MASTERLIST!$A:$E,2,FALSE))</f>
        <v/>
      </c>
      <c r="I4525" s="42"/>
      <c r="J4525" s="42"/>
      <c r="K4525" s="42"/>
      <c r="L4525" s="41" t="str">
        <f t="shared" si="658"/>
        <v/>
      </c>
      <c r="M4525" s="41" t="str">
        <f t="shared" si="659"/>
        <v/>
      </c>
      <c r="N4525" s="22" t="str">
        <f t="shared" si="656"/>
        <v xml:space="preserve"> </v>
      </c>
      <c r="O4525" s="22" t="str">
        <f t="shared" si="657"/>
        <v/>
      </c>
      <c r="Q4525" s="22" t="str">
        <f t="shared" si="655"/>
        <v>D2</v>
      </c>
    </row>
    <row r="4526" spans="1:17" x14ac:dyDescent="0.25">
      <c r="A4526" s="125" t="str">
        <f t="shared" si="660"/>
        <v/>
      </c>
      <c r="B4526" s="123" t="str">
        <f t="shared" si="661"/>
        <v/>
      </c>
      <c r="C4526" s="125" t="str">
        <f t="shared" si="662"/>
        <v/>
      </c>
      <c r="D4526" s="42"/>
      <c r="E4526" s="23" t="str">
        <f>IF(D4526="","",VLOOKUP(D4526,MASTERLIST!$A:$E,3,FALSE))</f>
        <v/>
      </c>
      <c r="F4526" s="23" t="str">
        <f>IF(D4526="","",VLOOKUP(D4526,MASTERLIST!$A:$E,4,FALSE))</f>
        <v/>
      </c>
      <c r="G4526" s="23" t="str">
        <f>IF(D4526="","",VLOOKUP(D4526,MASTERLIST!$A:$E,5,FALSE))</f>
        <v/>
      </c>
      <c r="H4526" s="23" t="str">
        <f>IF(D4526="","",VLOOKUP(D4526,MASTERLIST!$A:$E,2,FALSE))</f>
        <v/>
      </c>
      <c r="I4526" s="42"/>
      <c r="J4526" s="42"/>
      <c r="K4526" s="42"/>
      <c r="L4526" s="41" t="str">
        <f t="shared" si="658"/>
        <v/>
      </c>
      <c r="M4526" s="41" t="str">
        <f t="shared" si="659"/>
        <v/>
      </c>
      <c r="N4526" s="22" t="str">
        <f t="shared" si="656"/>
        <v xml:space="preserve"> </v>
      </c>
      <c r="O4526" s="22" t="str">
        <f t="shared" si="657"/>
        <v/>
      </c>
      <c r="Q4526" s="22" t="str">
        <f t="shared" si="655"/>
        <v>D2</v>
      </c>
    </row>
    <row r="4527" spans="1:17" x14ac:dyDescent="0.25">
      <c r="A4527" s="125" t="str">
        <f t="shared" si="660"/>
        <v/>
      </c>
      <c r="B4527" s="123" t="str">
        <f t="shared" si="661"/>
        <v/>
      </c>
      <c r="C4527" s="125" t="str">
        <f t="shared" si="662"/>
        <v/>
      </c>
      <c r="D4527" s="42"/>
      <c r="E4527" s="23" t="str">
        <f>IF(D4527="","",VLOOKUP(D4527,MASTERLIST!$A:$E,3,FALSE))</f>
        <v/>
      </c>
      <c r="F4527" s="23" t="str">
        <f>IF(D4527="","",VLOOKUP(D4527,MASTERLIST!$A:$E,4,FALSE))</f>
        <v/>
      </c>
      <c r="G4527" s="23" t="str">
        <f>IF(D4527="","",VLOOKUP(D4527,MASTERLIST!$A:$E,5,FALSE))</f>
        <v/>
      </c>
      <c r="H4527" s="23" t="str">
        <f>IF(D4527="","",VLOOKUP(D4527,MASTERLIST!$A:$E,2,FALSE))</f>
        <v/>
      </c>
      <c r="I4527" s="42"/>
      <c r="J4527" s="42"/>
      <c r="K4527" s="42"/>
      <c r="L4527" s="41" t="str">
        <f t="shared" si="658"/>
        <v/>
      </c>
      <c r="M4527" s="41" t="str">
        <f t="shared" si="659"/>
        <v/>
      </c>
      <c r="N4527" s="22" t="str">
        <f t="shared" si="656"/>
        <v xml:space="preserve"> </v>
      </c>
      <c r="O4527" s="22" t="str">
        <f t="shared" si="657"/>
        <v/>
      </c>
      <c r="Q4527" s="22" t="str">
        <f t="shared" si="655"/>
        <v>D2</v>
      </c>
    </row>
    <row r="4528" spans="1:17" x14ac:dyDescent="0.25">
      <c r="A4528" s="125" t="str">
        <f t="shared" si="660"/>
        <v/>
      </c>
      <c r="B4528" s="123" t="str">
        <f t="shared" si="661"/>
        <v/>
      </c>
      <c r="C4528" s="125" t="str">
        <f t="shared" si="662"/>
        <v/>
      </c>
      <c r="D4528" s="42"/>
      <c r="E4528" s="23" t="str">
        <f>IF(D4528="","",VLOOKUP(D4528,MASTERLIST!$A:$E,3,FALSE))</f>
        <v/>
      </c>
      <c r="F4528" s="23" t="str">
        <f>IF(D4528="","",VLOOKUP(D4528,MASTERLIST!$A:$E,4,FALSE))</f>
        <v/>
      </c>
      <c r="G4528" s="23" t="str">
        <f>IF(D4528="","",VLOOKUP(D4528,MASTERLIST!$A:$E,5,FALSE))</f>
        <v/>
      </c>
      <c r="H4528" s="23" t="str">
        <f>IF(D4528="","",VLOOKUP(D4528,MASTERLIST!$A:$E,2,FALSE))</f>
        <v/>
      </c>
      <c r="I4528" s="42"/>
      <c r="J4528" s="42"/>
      <c r="K4528" s="42"/>
      <c r="L4528" s="41" t="str">
        <f t="shared" si="658"/>
        <v/>
      </c>
      <c r="M4528" s="41" t="str">
        <f t="shared" si="659"/>
        <v/>
      </c>
      <c r="N4528" s="22" t="str">
        <f t="shared" si="656"/>
        <v xml:space="preserve"> </v>
      </c>
      <c r="O4528" s="22" t="str">
        <f t="shared" si="657"/>
        <v/>
      </c>
      <c r="Q4528" s="22" t="str">
        <f t="shared" si="655"/>
        <v>D2</v>
      </c>
    </row>
    <row r="4529" spans="1:17" x14ac:dyDescent="0.25">
      <c r="A4529" s="125" t="str">
        <f t="shared" si="660"/>
        <v/>
      </c>
      <c r="B4529" s="123" t="str">
        <f t="shared" si="661"/>
        <v/>
      </c>
      <c r="C4529" s="125" t="str">
        <f t="shared" si="662"/>
        <v/>
      </c>
      <c r="D4529" s="42"/>
      <c r="E4529" s="23" t="str">
        <f>IF(D4529="","",VLOOKUP(D4529,MASTERLIST!$A:$E,3,FALSE))</f>
        <v/>
      </c>
      <c r="F4529" s="23" t="str">
        <f>IF(D4529="","",VLOOKUP(D4529,MASTERLIST!$A:$E,4,FALSE))</f>
        <v/>
      </c>
      <c r="G4529" s="23" t="str">
        <f>IF(D4529="","",VLOOKUP(D4529,MASTERLIST!$A:$E,5,FALSE))</f>
        <v/>
      </c>
      <c r="H4529" s="23" t="str">
        <f>IF(D4529="","",VLOOKUP(D4529,MASTERLIST!$A:$E,2,FALSE))</f>
        <v/>
      </c>
      <c r="I4529" s="42"/>
      <c r="J4529" s="42"/>
      <c r="K4529" s="42"/>
      <c r="L4529" s="41" t="str">
        <f t="shared" si="658"/>
        <v/>
      </c>
      <c r="M4529" s="41" t="str">
        <f t="shared" si="659"/>
        <v/>
      </c>
      <c r="N4529" s="22" t="str">
        <f t="shared" si="656"/>
        <v xml:space="preserve"> </v>
      </c>
      <c r="O4529" s="22" t="str">
        <f t="shared" si="657"/>
        <v/>
      </c>
      <c r="Q4529" s="22" t="str">
        <f t="shared" si="655"/>
        <v>D2</v>
      </c>
    </row>
    <row r="4530" spans="1:17" x14ac:dyDescent="0.25">
      <c r="A4530" s="125" t="str">
        <f t="shared" si="660"/>
        <v/>
      </c>
      <c r="B4530" s="123" t="str">
        <f t="shared" si="661"/>
        <v/>
      </c>
      <c r="C4530" s="125" t="str">
        <f t="shared" si="662"/>
        <v/>
      </c>
      <c r="D4530" s="42"/>
      <c r="E4530" s="23" t="str">
        <f>IF(D4530="","",VLOOKUP(D4530,MASTERLIST!$A:$E,3,FALSE))</f>
        <v/>
      </c>
      <c r="F4530" s="23" t="str">
        <f>IF(D4530="","",VLOOKUP(D4530,MASTERLIST!$A:$E,4,FALSE))</f>
        <v/>
      </c>
      <c r="G4530" s="23" t="str">
        <f>IF(D4530="","",VLOOKUP(D4530,MASTERLIST!$A:$E,5,FALSE))</f>
        <v/>
      </c>
      <c r="H4530" s="23" t="str">
        <f>IF(D4530="","",VLOOKUP(D4530,MASTERLIST!$A:$E,2,FALSE))</f>
        <v/>
      </c>
      <c r="I4530" s="42"/>
      <c r="J4530" s="42"/>
      <c r="K4530" s="42"/>
      <c r="L4530" s="41" t="str">
        <f t="shared" si="658"/>
        <v/>
      </c>
      <c r="M4530" s="41" t="str">
        <f t="shared" si="659"/>
        <v/>
      </c>
      <c r="N4530" s="22" t="str">
        <f t="shared" si="656"/>
        <v xml:space="preserve"> </v>
      </c>
      <c r="O4530" s="22" t="str">
        <f t="shared" si="657"/>
        <v/>
      </c>
      <c r="Q4530" s="22" t="str">
        <f t="shared" si="655"/>
        <v>D2</v>
      </c>
    </row>
    <row r="4531" spans="1:17" x14ac:dyDescent="0.25">
      <c r="A4531" s="125" t="str">
        <f t="shared" si="660"/>
        <v/>
      </c>
      <c r="B4531" s="123" t="str">
        <f t="shared" si="661"/>
        <v/>
      </c>
      <c r="C4531" s="125" t="str">
        <f t="shared" si="662"/>
        <v/>
      </c>
      <c r="D4531" s="42"/>
      <c r="E4531" s="23" t="str">
        <f>IF(D4531="","",VLOOKUP(D4531,MASTERLIST!$A:$E,3,FALSE))</f>
        <v/>
      </c>
      <c r="F4531" s="23" t="str">
        <f>IF(D4531="","",VLOOKUP(D4531,MASTERLIST!$A:$E,4,FALSE))</f>
        <v/>
      </c>
      <c r="G4531" s="23" t="str">
        <f>IF(D4531="","",VLOOKUP(D4531,MASTERLIST!$A:$E,5,FALSE))</f>
        <v/>
      </c>
      <c r="H4531" s="23" t="str">
        <f>IF(D4531="","",VLOOKUP(D4531,MASTERLIST!$A:$E,2,FALSE))</f>
        <v/>
      </c>
      <c r="I4531" s="42"/>
      <c r="J4531" s="42"/>
      <c r="K4531" s="42"/>
      <c r="L4531" s="41" t="str">
        <f t="shared" si="658"/>
        <v/>
      </c>
      <c r="M4531" s="41" t="str">
        <f t="shared" si="659"/>
        <v/>
      </c>
      <c r="N4531" s="22" t="str">
        <f t="shared" si="656"/>
        <v xml:space="preserve"> </v>
      </c>
      <c r="O4531" s="22" t="str">
        <f t="shared" si="657"/>
        <v/>
      </c>
      <c r="Q4531" s="22" t="str">
        <f t="shared" si="655"/>
        <v>D2</v>
      </c>
    </row>
    <row r="4532" spans="1:17" x14ac:dyDescent="0.25">
      <c r="A4532" s="125" t="str">
        <f t="shared" si="660"/>
        <v/>
      </c>
      <c r="B4532" s="123" t="str">
        <f t="shared" si="661"/>
        <v/>
      </c>
      <c r="C4532" s="125" t="str">
        <f t="shared" si="662"/>
        <v/>
      </c>
      <c r="D4532" s="42"/>
      <c r="E4532" s="23" t="str">
        <f>IF(D4532="","",VLOOKUP(D4532,MASTERLIST!$A:$E,3,FALSE))</f>
        <v/>
      </c>
      <c r="F4532" s="23" t="str">
        <f>IF(D4532="","",VLOOKUP(D4532,MASTERLIST!$A:$E,4,FALSE))</f>
        <v/>
      </c>
      <c r="G4532" s="23" t="str">
        <f>IF(D4532="","",VLOOKUP(D4532,MASTERLIST!$A:$E,5,FALSE))</f>
        <v/>
      </c>
      <c r="H4532" s="23" t="str">
        <f>IF(D4532="","",VLOOKUP(D4532,MASTERLIST!$A:$E,2,FALSE))</f>
        <v/>
      </c>
      <c r="I4532" s="42"/>
      <c r="J4532" s="42"/>
      <c r="K4532" s="42"/>
      <c r="L4532" s="41" t="str">
        <f t="shared" si="658"/>
        <v/>
      </c>
      <c r="M4532" s="41" t="str">
        <f t="shared" si="659"/>
        <v/>
      </c>
      <c r="N4532" s="22" t="str">
        <f t="shared" si="656"/>
        <v xml:space="preserve"> </v>
      </c>
      <c r="O4532" s="22" t="str">
        <f t="shared" si="657"/>
        <v/>
      </c>
      <c r="Q4532" s="22" t="str">
        <f t="shared" si="655"/>
        <v>D2</v>
      </c>
    </row>
    <row r="4533" spans="1:17" x14ac:dyDescent="0.25">
      <c r="A4533" s="125" t="str">
        <f t="shared" si="660"/>
        <v/>
      </c>
      <c r="B4533" s="123" t="str">
        <f t="shared" si="661"/>
        <v/>
      </c>
      <c r="C4533" s="125" t="str">
        <f t="shared" si="662"/>
        <v/>
      </c>
      <c r="D4533" s="42"/>
      <c r="E4533" s="23" t="str">
        <f>IF(D4533="","",VLOOKUP(D4533,MASTERLIST!$A:$E,3,FALSE))</f>
        <v/>
      </c>
      <c r="F4533" s="23" t="str">
        <f>IF(D4533="","",VLOOKUP(D4533,MASTERLIST!$A:$E,4,FALSE))</f>
        <v/>
      </c>
      <c r="G4533" s="23" t="str">
        <f>IF(D4533="","",VLOOKUP(D4533,MASTERLIST!$A:$E,5,FALSE))</f>
        <v/>
      </c>
      <c r="H4533" s="23" t="str">
        <f>IF(D4533="","",VLOOKUP(D4533,MASTERLIST!$A:$E,2,FALSE))</f>
        <v/>
      </c>
      <c r="I4533" s="42"/>
      <c r="J4533" s="42"/>
      <c r="K4533" s="42"/>
      <c r="L4533" s="41" t="str">
        <f t="shared" si="658"/>
        <v/>
      </c>
      <c r="M4533" s="41" t="str">
        <f t="shared" si="659"/>
        <v/>
      </c>
      <c r="N4533" s="22" t="str">
        <f t="shared" si="656"/>
        <v xml:space="preserve"> </v>
      </c>
      <c r="O4533" s="22" t="str">
        <f t="shared" si="657"/>
        <v/>
      </c>
      <c r="Q4533" s="22" t="str">
        <f t="shared" si="655"/>
        <v>D2</v>
      </c>
    </row>
    <row r="4534" spans="1:17" x14ac:dyDescent="0.25">
      <c r="A4534" s="125" t="str">
        <f t="shared" si="660"/>
        <v/>
      </c>
      <c r="B4534" s="123" t="str">
        <f t="shared" si="661"/>
        <v/>
      </c>
      <c r="C4534" s="125" t="str">
        <f t="shared" si="662"/>
        <v/>
      </c>
      <c r="D4534" s="42"/>
      <c r="E4534" s="23" t="str">
        <f>IF(D4534="","",VLOOKUP(D4534,MASTERLIST!$A:$E,3,FALSE))</f>
        <v/>
      </c>
      <c r="F4534" s="23" t="str">
        <f>IF(D4534="","",VLOOKUP(D4534,MASTERLIST!$A:$E,4,FALSE))</f>
        <v/>
      </c>
      <c r="G4534" s="23" t="str">
        <f>IF(D4534="","",VLOOKUP(D4534,MASTERLIST!$A:$E,5,FALSE))</f>
        <v/>
      </c>
      <c r="H4534" s="23" t="str">
        <f>IF(D4534="","",VLOOKUP(D4534,MASTERLIST!$A:$E,2,FALSE))</f>
        <v/>
      </c>
      <c r="I4534" s="42"/>
      <c r="J4534" s="42"/>
      <c r="K4534" s="42"/>
      <c r="L4534" s="41" t="str">
        <f t="shared" si="658"/>
        <v/>
      </c>
      <c r="M4534" s="41" t="str">
        <f t="shared" si="659"/>
        <v/>
      </c>
      <c r="N4534" s="22" t="str">
        <f t="shared" si="656"/>
        <v xml:space="preserve"> </v>
      </c>
      <c r="O4534" s="22" t="str">
        <f t="shared" si="657"/>
        <v/>
      </c>
      <c r="Q4534" s="22" t="str">
        <f t="shared" si="655"/>
        <v>D2</v>
      </c>
    </row>
    <row r="4535" spans="1:17" x14ac:dyDescent="0.25">
      <c r="A4535" s="125" t="str">
        <f t="shared" si="660"/>
        <v/>
      </c>
      <c r="B4535" s="123" t="str">
        <f t="shared" si="661"/>
        <v/>
      </c>
      <c r="C4535" s="125" t="str">
        <f t="shared" si="662"/>
        <v/>
      </c>
      <c r="D4535" s="42"/>
      <c r="E4535" s="23" t="str">
        <f>IF(D4535="","",VLOOKUP(D4535,MASTERLIST!$A:$E,3,FALSE))</f>
        <v/>
      </c>
      <c r="F4535" s="23" t="str">
        <f>IF(D4535="","",VLOOKUP(D4535,MASTERLIST!$A:$E,4,FALSE))</f>
        <v/>
      </c>
      <c r="G4535" s="23" t="str">
        <f>IF(D4535="","",VLOOKUP(D4535,MASTERLIST!$A:$E,5,FALSE))</f>
        <v/>
      </c>
      <c r="H4535" s="23" t="str">
        <f>IF(D4535="","",VLOOKUP(D4535,MASTERLIST!$A:$E,2,FALSE))</f>
        <v/>
      </c>
      <c r="I4535" s="42"/>
      <c r="J4535" s="42"/>
      <c r="K4535" s="42"/>
      <c r="L4535" s="41" t="str">
        <f t="shared" si="658"/>
        <v/>
      </c>
      <c r="M4535" s="41" t="str">
        <f t="shared" si="659"/>
        <v/>
      </c>
      <c r="N4535" s="22" t="str">
        <f t="shared" si="656"/>
        <v xml:space="preserve"> </v>
      </c>
      <c r="O4535" s="22" t="str">
        <f t="shared" si="657"/>
        <v/>
      </c>
      <c r="Q4535" s="22" t="str">
        <f t="shared" si="655"/>
        <v>D2</v>
      </c>
    </row>
    <row r="4536" spans="1:17" x14ac:dyDescent="0.25">
      <c r="A4536" s="125" t="str">
        <f t="shared" si="660"/>
        <v/>
      </c>
      <c r="B4536" s="123" t="str">
        <f t="shared" si="661"/>
        <v/>
      </c>
      <c r="C4536" s="125" t="str">
        <f t="shared" si="662"/>
        <v/>
      </c>
      <c r="D4536" s="42"/>
      <c r="E4536" s="23" t="str">
        <f>IF(D4536="","",VLOOKUP(D4536,MASTERLIST!$A:$E,3,FALSE))</f>
        <v/>
      </c>
      <c r="F4536" s="23" t="str">
        <f>IF(D4536="","",VLOOKUP(D4536,MASTERLIST!$A:$E,4,FALSE))</f>
        <v/>
      </c>
      <c r="G4536" s="23" t="str">
        <f>IF(D4536="","",VLOOKUP(D4536,MASTERLIST!$A:$E,5,FALSE))</f>
        <v/>
      </c>
      <c r="H4536" s="23" t="str">
        <f>IF(D4536="","",VLOOKUP(D4536,MASTERLIST!$A:$E,2,FALSE))</f>
        <v/>
      </c>
      <c r="I4536" s="42"/>
      <c r="J4536" s="42"/>
      <c r="K4536" s="42"/>
      <c r="L4536" s="41" t="str">
        <f t="shared" si="658"/>
        <v/>
      </c>
      <c r="M4536" s="41" t="str">
        <f t="shared" si="659"/>
        <v/>
      </c>
      <c r="N4536" s="22" t="str">
        <f t="shared" si="656"/>
        <v xml:space="preserve"> </v>
      </c>
      <c r="O4536" s="22" t="str">
        <f t="shared" si="657"/>
        <v/>
      </c>
      <c r="Q4536" s="22" t="str">
        <f t="shared" si="655"/>
        <v>D2</v>
      </c>
    </row>
    <row r="4537" spans="1:17" x14ac:dyDescent="0.25">
      <c r="A4537" s="125" t="str">
        <f t="shared" si="660"/>
        <v/>
      </c>
      <c r="B4537" s="123" t="str">
        <f t="shared" si="661"/>
        <v/>
      </c>
      <c r="C4537" s="125" t="str">
        <f t="shared" si="662"/>
        <v/>
      </c>
      <c r="D4537" s="42"/>
      <c r="E4537" s="23" t="str">
        <f>IF(D4537="","",VLOOKUP(D4537,MASTERLIST!$A:$E,3,FALSE))</f>
        <v/>
      </c>
      <c r="F4537" s="23" t="str">
        <f>IF(D4537="","",VLOOKUP(D4537,MASTERLIST!$A:$E,4,FALSE))</f>
        <v/>
      </c>
      <c r="G4537" s="23" t="str">
        <f>IF(D4537="","",VLOOKUP(D4537,MASTERLIST!$A:$E,5,FALSE))</f>
        <v/>
      </c>
      <c r="H4537" s="23" t="str">
        <f>IF(D4537="","",VLOOKUP(D4537,MASTERLIST!$A:$E,2,FALSE))</f>
        <v/>
      </c>
      <c r="I4537" s="42"/>
      <c r="J4537" s="42"/>
      <c r="K4537" s="42"/>
      <c r="L4537" s="41" t="str">
        <f t="shared" si="658"/>
        <v/>
      </c>
      <c r="M4537" s="41" t="str">
        <f t="shared" si="659"/>
        <v/>
      </c>
      <c r="N4537" s="22" t="str">
        <f t="shared" si="656"/>
        <v xml:space="preserve"> </v>
      </c>
      <c r="O4537" s="22" t="str">
        <f t="shared" si="657"/>
        <v/>
      </c>
      <c r="Q4537" s="22" t="str">
        <f t="shared" si="655"/>
        <v>D2</v>
      </c>
    </row>
    <row r="4538" spans="1:17" x14ac:dyDescent="0.25">
      <c r="A4538" s="125" t="str">
        <f t="shared" si="660"/>
        <v/>
      </c>
      <c r="B4538" s="123" t="str">
        <f t="shared" si="661"/>
        <v/>
      </c>
      <c r="C4538" s="125" t="str">
        <f t="shared" si="662"/>
        <v/>
      </c>
      <c r="D4538" s="42"/>
      <c r="E4538" s="23" t="str">
        <f>IF(D4538="","",VLOOKUP(D4538,MASTERLIST!$A:$E,3,FALSE))</f>
        <v/>
      </c>
      <c r="F4538" s="23" t="str">
        <f>IF(D4538="","",VLOOKUP(D4538,MASTERLIST!$A:$E,4,FALSE))</f>
        <v/>
      </c>
      <c r="G4538" s="23" t="str">
        <f>IF(D4538="","",VLOOKUP(D4538,MASTERLIST!$A:$E,5,FALSE))</f>
        <v/>
      </c>
      <c r="H4538" s="23" t="str">
        <f>IF(D4538="","",VLOOKUP(D4538,MASTERLIST!$A:$E,2,FALSE))</f>
        <v/>
      </c>
      <c r="I4538" s="42"/>
      <c r="J4538" s="42"/>
      <c r="K4538" s="42"/>
      <c r="L4538" s="41" t="str">
        <f t="shared" si="658"/>
        <v/>
      </c>
      <c r="M4538" s="41" t="str">
        <f t="shared" si="659"/>
        <v/>
      </c>
      <c r="N4538" s="22" t="str">
        <f t="shared" si="656"/>
        <v xml:space="preserve"> </v>
      </c>
      <c r="O4538" s="22" t="str">
        <f t="shared" si="657"/>
        <v/>
      </c>
      <c r="Q4538" s="22" t="str">
        <f t="shared" si="655"/>
        <v>D2</v>
      </c>
    </row>
    <row r="4539" spans="1:17" x14ac:dyDescent="0.25">
      <c r="A4539" s="125" t="str">
        <f t="shared" si="660"/>
        <v/>
      </c>
      <c r="B4539" s="123" t="str">
        <f t="shared" si="661"/>
        <v/>
      </c>
      <c r="C4539" s="125" t="str">
        <f t="shared" si="662"/>
        <v/>
      </c>
      <c r="D4539" s="42"/>
      <c r="E4539" s="23" t="str">
        <f>IF(D4539="","",VLOOKUP(D4539,MASTERLIST!$A:$E,3,FALSE))</f>
        <v/>
      </c>
      <c r="F4539" s="23" t="str">
        <f>IF(D4539="","",VLOOKUP(D4539,MASTERLIST!$A:$E,4,FALSE))</f>
        <v/>
      </c>
      <c r="G4539" s="23" t="str">
        <f>IF(D4539="","",VLOOKUP(D4539,MASTERLIST!$A:$E,5,FALSE))</f>
        <v/>
      </c>
      <c r="H4539" s="23" t="str">
        <f>IF(D4539="","",VLOOKUP(D4539,MASTERLIST!$A:$E,2,FALSE))</f>
        <v/>
      </c>
      <c r="I4539" s="42"/>
      <c r="J4539" s="42"/>
      <c r="K4539" s="42"/>
      <c r="L4539" s="41" t="str">
        <f t="shared" si="658"/>
        <v/>
      </c>
      <c r="M4539" s="41" t="str">
        <f t="shared" si="659"/>
        <v/>
      </c>
      <c r="N4539" s="22" t="str">
        <f t="shared" si="656"/>
        <v xml:space="preserve"> </v>
      </c>
      <c r="O4539" s="22" t="str">
        <f t="shared" si="657"/>
        <v/>
      </c>
      <c r="Q4539" s="22" t="str">
        <f t="shared" si="655"/>
        <v>D2</v>
      </c>
    </row>
    <row r="4540" spans="1:17" x14ac:dyDescent="0.25">
      <c r="A4540" s="125" t="str">
        <f t="shared" si="660"/>
        <v/>
      </c>
      <c r="B4540" s="123" t="str">
        <f t="shared" si="661"/>
        <v/>
      </c>
      <c r="C4540" s="125" t="str">
        <f t="shared" si="662"/>
        <v/>
      </c>
      <c r="D4540" s="42"/>
      <c r="E4540" s="23" t="str">
        <f>IF(D4540="","",VLOOKUP(D4540,MASTERLIST!$A:$E,3,FALSE))</f>
        <v/>
      </c>
      <c r="F4540" s="23" t="str">
        <f>IF(D4540="","",VLOOKUP(D4540,MASTERLIST!$A:$E,4,FALSE))</f>
        <v/>
      </c>
      <c r="G4540" s="23" t="str">
        <f>IF(D4540="","",VLOOKUP(D4540,MASTERLIST!$A:$E,5,FALSE))</f>
        <v/>
      </c>
      <c r="H4540" s="23" t="str">
        <f>IF(D4540="","",VLOOKUP(D4540,MASTERLIST!$A:$E,2,FALSE))</f>
        <v/>
      </c>
      <c r="I4540" s="42"/>
      <c r="J4540" s="42"/>
      <c r="K4540" s="42"/>
      <c r="L4540" s="41" t="str">
        <f t="shared" si="658"/>
        <v/>
      </c>
      <c r="M4540" s="41" t="str">
        <f t="shared" si="659"/>
        <v/>
      </c>
      <c r="N4540" s="22" t="str">
        <f t="shared" si="656"/>
        <v xml:space="preserve"> </v>
      </c>
      <c r="O4540" s="22" t="str">
        <f t="shared" si="657"/>
        <v/>
      </c>
      <c r="Q4540" s="22" t="str">
        <f t="shared" si="655"/>
        <v>D2</v>
      </c>
    </row>
    <row r="4541" spans="1:17" x14ac:dyDescent="0.25">
      <c r="A4541" s="125" t="str">
        <f t="shared" si="660"/>
        <v/>
      </c>
      <c r="B4541" s="123" t="str">
        <f t="shared" si="661"/>
        <v/>
      </c>
      <c r="C4541" s="125" t="str">
        <f t="shared" si="662"/>
        <v/>
      </c>
      <c r="D4541" s="42"/>
      <c r="E4541" s="23" t="str">
        <f>IF(D4541="","",VLOOKUP(D4541,MASTERLIST!$A:$E,3,FALSE))</f>
        <v/>
      </c>
      <c r="F4541" s="23" t="str">
        <f>IF(D4541="","",VLOOKUP(D4541,MASTERLIST!$A:$E,4,FALSE))</f>
        <v/>
      </c>
      <c r="G4541" s="23" t="str">
        <f>IF(D4541="","",VLOOKUP(D4541,MASTERLIST!$A:$E,5,FALSE))</f>
        <v/>
      </c>
      <c r="H4541" s="23" t="str">
        <f>IF(D4541="","",VLOOKUP(D4541,MASTERLIST!$A:$E,2,FALSE))</f>
        <v/>
      </c>
      <c r="I4541" s="42"/>
      <c r="J4541" s="42"/>
      <c r="K4541" s="42"/>
      <c r="L4541" s="41" t="str">
        <f t="shared" si="658"/>
        <v/>
      </c>
      <c r="M4541" s="41" t="str">
        <f t="shared" si="659"/>
        <v/>
      </c>
      <c r="N4541" s="22" t="str">
        <f t="shared" si="656"/>
        <v xml:space="preserve"> </v>
      </c>
      <c r="O4541" s="22" t="str">
        <f t="shared" si="657"/>
        <v/>
      </c>
      <c r="Q4541" s="22" t="str">
        <f t="shared" si="655"/>
        <v>D2</v>
      </c>
    </row>
    <row r="4542" spans="1:17" x14ac:dyDescent="0.25">
      <c r="A4542" s="125" t="str">
        <f t="shared" si="660"/>
        <v/>
      </c>
      <c r="B4542" s="123" t="str">
        <f t="shared" si="661"/>
        <v/>
      </c>
      <c r="C4542" s="125" t="str">
        <f t="shared" si="662"/>
        <v/>
      </c>
      <c r="D4542" s="42"/>
      <c r="E4542" s="23" t="str">
        <f>IF(D4542="","",VLOOKUP(D4542,MASTERLIST!$A:$E,3,FALSE))</f>
        <v/>
      </c>
      <c r="F4542" s="23" t="str">
        <f>IF(D4542="","",VLOOKUP(D4542,MASTERLIST!$A:$E,4,FALSE))</f>
        <v/>
      </c>
      <c r="G4542" s="23" t="str">
        <f>IF(D4542="","",VLOOKUP(D4542,MASTERLIST!$A:$E,5,FALSE))</f>
        <v/>
      </c>
      <c r="H4542" s="23" t="str">
        <f>IF(D4542="","",VLOOKUP(D4542,MASTERLIST!$A:$E,2,FALSE))</f>
        <v/>
      </c>
      <c r="I4542" s="42"/>
      <c r="J4542" s="42"/>
      <c r="K4542" s="42"/>
      <c r="L4542" s="41" t="str">
        <f t="shared" si="658"/>
        <v/>
      </c>
      <c r="M4542" s="41" t="str">
        <f t="shared" si="659"/>
        <v/>
      </c>
      <c r="N4542" s="22" t="str">
        <f t="shared" si="656"/>
        <v xml:space="preserve"> </v>
      </c>
      <c r="O4542" s="22" t="str">
        <f t="shared" si="657"/>
        <v/>
      </c>
      <c r="Q4542" s="22" t="str">
        <f t="shared" si="655"/>
        <v>D2</v>
      </c>
    </row>
    <row r="4543" spans="1:17" x14ac:dyDescent="0.25">
      <c r="A4543" s="125" t="str">
        <f t="shared" si="660"/>
        <v/>
      </c>
      <c r="B4543" s="123" t="str">
        <f t="shared" si="661"/>
        <v/>
      </c>
      <c r="C4543" s="125" t="str">
        <f t="shared" si="662"/>
        <v/>
      </c>
      <c r="D4543" s="42"/>
      <c r="E4543" s="23" t="str">
        <f>IF(D4543="","",VLOOKUP(D4543,MASTERLIST!$A:$E,3,FALSE))</f>
        <v/>
      </c>
      <c r="F4543" s="23" t="str">
        <f>IF(D4543="","",VLOOKUP(D4543,MASTERLIST!$A:$E,4,FALSE))</f>
        <v/>
      </c>
      <c r="G4543" s="23" t="str">
        <f>IF(D4543="","",VLOOKUP(D4543,MASTERLIST!$A:$E,5,FALSE))</f>
        <v/>
      </c>
      <c r="H4543" s="23" t="str">
        <f>IF(D4543="","",VLOOKUP(D4543,MASTERLIST!$A:$E,2,FALSE))</f>
        <v/>
      </c>
      <c r="I4543" s="42"/>
      <c r="J4543" s="42"/>
      <c r="K4543" s="42"/>
      <c r="L4543" s="41" t="str">
        <f t="shared" si="658"/>
        <v/>
      </c>
      <c r="M4543" s="41" t="str">
        <f t="shared" si="659"/>
        <v/>
      </c>
      <c r="N4543" s="22" t="str">
        <f t="shared" si="656"/>
        <v xml:space="preserve"> </v>
      </c>
      <c r="O4543" s="22" t="str">
        <f t="shared" si="657"/>
        <v/>
      </c>
      <c r="Q4543" s="22" t="str">
        <f t="shared" si="655"/>
        <v>D2</v>
      </c>
    </row>
    <row r="4544" spans="1:17" x14ac:dyDescent="0.25">
      <c r="A4544" s="125" t="str">
        <f t="shared" si="660"/>
        <v/>
      </c>
      <c r="B4544" s="123" t="str">
        <f t="shared" si="661"/>
        <v/>
      </c>
      <c r="C4544" s="125" t="str">
        <f t="shared" si="662"/>
        <v/>
      </c>
      <c r="D4544" s="42"/>
      <c r="E4544" s="23" t="str">
        <f>IF(D4544="","",VLOOKUP(D4544,MASTERLIST!$A:$E,3,FALSE))</f>
        <v/>
      </c>
      <c r="F4544" s="23" t="str">
        <f>IF(D4544="","",VLOOKUP(D4544,MASTERLIST!$A:$E,4,FALSE))</f>
        <v/>
      </c>
      <c r="G4544" s="23" t="str">
        <f>IF(D4544="","",VLOOKUP(D4544,MASTERLIST!$A:$E,5,FALSE))</f>
        <v/>
      </c>
      <c r="H4544" s="23" t="str">
        <f>IF(D4544="","",VLOOKUP(D4544,MASTERLIST!$A:$E,2,FALSE))</f>
        <v/>
      </c>
      <c r="I4544" s="42"/>
      <c r="J4544" s="42"/>
      <c r="K4544" s="42"/>
      <c r="L4544" s="41" t="str">
        <f t="shared" si="658"/>
        <v/>
      </c>
      <c r="M4544" s="41" t="str">
        <f t="shared" si="659"/>
        <v/>
      </c>
      <c r="N4544" s="22" t="str">
        <f t="shared" si="656"/>
        <v xml:space="preserve"> </v>
      </c>
      <c r="O4544" s="22" t="str">
        <f t="shared" si="657"/>
        <v/>
      </c>
      <c r="Q4544" s="22" t="str">
        <f t="shared" si="655"/>
        <v>D2</v>
      </c>
    </row>
    <row r="4545" spans="1:17" x14ac:dyDescent="0.25">
      <c r="A4545" s="125" t="str">
        <f t="shared" si="660"/>
        <v/>
      </c>
      <c r="B4545" s="123" t="str">
        <f t="shared" si="661"/>
        <v/>
      </c>
      <c r="C4545" s="125" t="str">
        <f t="shared" si="662"/>
        <v/>
      </c>
      <c r="D4545" s="42"/>
      <c r="E4545" s="23" t="str">
        <f>IF(D4545="","",VLOOKUP(D4545,MASTERLIST!$A:$E,3,FALSE))</f>
        <v/>
      </c>
      <c r="F4545" s="23" t="str">
        <f>IF(D4545="","",VLOOKUP(D4545,MASTERLIST!$A:$E,4,FALSE))</f>
        <v/>
      </c>
      <c r="G4545" s="23" t="str">
        <f>IF(D4545="","",VLOOKUP(D4545,MASTERLIST!$A:$E,5,FALSE))</f>
        <v/>
      </c>
      <c r="H4545" s="23" t="str">
        <f>IF(D4545="","",VLOOKUP(D4545,MASTERLIST!$A:$E,2,FALSE))</f>
        <v/>
      </c>
      <c r="I4545" s="42"/>
      <c r="J4545" s="42"/>
      <c r="K4545" s="42"/>
      <c r="L4545" s="41" t="str">
        <f t="shared" si="658"/>
        <v/>
      </c>
      <c r="M4545" s="41" t="str">
        <f t="shared" si="659"/>
        <v/>
      </c>
      <c r="N4545" s="22" t="str">
        <f t="shared" si="656"/>
        <v xml:space="preserve"> </v>
      </c>
      <c r="O4545" s="22" t="str">
        <f t="shared" si="657"/>
        <v/>
      </c>
      <c r="Q4545" s="22" t="str">
        <f t="shared" si="655"/>
        <v>D2</v>
      </c>
    </row>
    <row r="4546" spans="1:17" x14ac:dyDescent="0.25">
      <c r="A4546" s="125" t="str">
        <f t="shared" si="660"/>
        <v/>
      </c>
      <c r="B4546" s="123" t="str">
        <f t="shared" si="661"/>
        <v/>
      </c>
      <c r="C4546" s="125" t="str">
        <f t="shared" si="662"/>
        <v/>
      </c>
      <c r="D4546" s="42"/>
      <c r="E4546" s="23" t="str">
        <f>IF(D4546="","",VLOOKUP(D4546,MASTERLIST!$A:$E,3,FALSE))</f>
        <v/>
      </c>
      <c r="F4546" s="23" t="str">
        <f>IF(D4546="","",VLOOKUP(D4546,MASTERLIST!$A:$E,4,FALSE))</f>
        <v/>
      </c>
      <c r="G4546" s="23" t="str">
        <f>IF(D4546="","",VLOOKUP(D4546,MASTERLIST!$A:$E,5,FALSE))</f>
        <v/>
      </c>
      <c r="H4546" s="23" t="str">
        <f>IF(D4546="","",VLOOKUP(D4546,MASTERLIST!$A:$E,2,FALSE))</f>
        <v/>
      </c>
      <c r="I4546" s="42"/>
      <c r="J4546" s="42"/>
      <c r="K4546" s="42"/>
      <c r="L4546" s="41" t="str">
        <f t="shared" si="658"/>
        <v/>
      </c>
      <c r="M4546" s="41" t="str">
        <f t="shared" si="659"/>
        <v/>
      </c>
      <c r="N4546" s="22" t="str">
        <f t="shared" si="656"/>
        <v xml:space="preserve"> </v>
      </c>
      <c r="O4546" s="22" t="str">
        <f t="shared" si="657"/>
        <v/>
      </c>
      <c r="Q4546" s="22" t="str">
        <f t="shared" si="655"/>
        <v>D2</v>
      </c>
    </row>
    <row r="4547" spans="1:17" x14ac:dyDescent="0.25">
      <c r="A4547" s="125" t="str">
        <f t="shared" si="660"/>
        <v/>
      </c>
      <c r="B4547" s="123" t="str">
        <f t="shared" si="661"/>
        <v/>
      </c>
      <c r="C4547" s="125" t="str">
        <f t="shared" si="662"/>
        <v/>
      </c>
      <c r="D4547" s="42"/>
      <c r="E4547" s="23" t="str">
        <f>IF(D4547="","",VLOOKUP(D4547,MASTERLIST!$A:$E,3,FALSE))</f>
        <v/>
      </c>
      <c r="F4547" s="23" t="str">
        <f>IF(D4547="","",VLOOKUP(D4547,MASTERLIST!$A:$E,4,FALSE))</f>
        <v/>
      </c>
      <c r="G4547" s="23" t="str">
        <f>IF(D4547="","",VLOOKUP(D4547,MASTERLIST!$A:$E,5,FALSE))</f>
        <v/>
      </c>
      <c r="H4547" s="23" t="str">
        <f>IF(D4547="","",VLOOKUP(D4547,MASTERLIST!$A:$E,2,FALSE))</f>
        <v/>
      </c>
      <c r="I4547" s="42"/>
      <c r="J4547" s="42"/>
      <c r="K4547" s="42"/>
      <c r="L4547" s="41" t="str">
        <f t="shared" si="658"/>
        <v/>
      </c>
      <c r="M4547" s="41" t="str">
        <f t="shared" si="659"/>
        <v/>
      </c>
      <c r="N4547" s="22" t="str">
        <f t="shared" si="656"/>
        <v xml:space="preserve"> </v>
      </c>
      <c r="O4547" s="22" t="str">
        <f t="shared" si="657"/>
        <v/>
      </c>
      <c r="Q4547" s="22" t="str">
        <f t="shared" ref="Q4547:Q4610" si="663">IF(A4547="","D2",RIGHT(A4547,2))</f>
        <v>D2</v>
      </c>
    </row>
    <row r="4548" spans="1:17" x14ac:dyDescent="0.25">
      <c r="A4548" s="125" t="str">
        <f t="shared" si="660"/>
        <v/>
      </c>
      <c r="B4548" s="123" t="str">
        <f t="shared" si="661"/>
        <v/>
      </c>
      <c r="C4548" s="125" t="str">
        <f t="shared" si="662"/>
        <v/>
      </c>
      <c r="D4548" s="42"/>
      <c r="E4548" s="23" t="str">
        <f>IF(D4548="","",VLOOKUP(D4548,MASTERLIST!$A:$E,3,FALSE))</f>
        <v/>
      </c>
      <c r="F4548" s="23" t="str">
        <f>IF(D4548="","",VLOOKUP(D4548,MASTERLIST!$A:$E,4,FALSE))</f>
        <v/>
      </c>
      <c r="G4548" s="23" t="str">
        <f>IF(D4548="","",VLOOKUP(D4548,MASTERLIST!$A:$E,5,FALSE))</f>
        <v/>
      </c>
      <c r="H4548" s="23" t="str">
        <f>IF(D4548="","",VLOOKUP(D4548,MASTERLIST!$A:$E,2,FALSE))</f>
        <v/>
      </c>
      <c r="I4548" s="42"/>
      <c r="J4548" s="42"/>
      <c r="K4548" s="42"/>
      <c r="L4548" s="41" t="str">
        <f t="shared" si="658"/>
        <v/>
      </c>
      <c r="M4548" s="41" t="str">
        <f t="shared" si="659"/>
        <v/>
      </c>
      <c r="N4548" s="22" t="str">
        <f t="shared" si="656"/>
        <v xml:space="preserve"> </v>
      </c>
      <c r="O4548" s="22" t="str">
        <f t="shared" si="657"/>
        <v/>
      </c>
      <c r="Q4548" s="22" t="str">
        <f t="shared" si="663"/>
        <v>D2</v>
      </c>
    </row>
    <row r="4549" spans="1:17" x14ac:dyDescent="0.25">
      <c r="A4549" s="125" t="str">
        <f t="shared" si="660"/>
        <v/>
      </c>
      <c r="B4549" s="123" t="str">
        <f t="shared" si="661"/>
        <v/>
      </c>
      <c r="C4549" s="125" t="str">
        <f t="shared" si="662"/>
        <v/>
      </c>
      <c r="D4549" s="42"/>
      <c r="E4549" s="23" t="str">
        <f>IF(D4549="","",VLOOKUP(D4549,MASTERLIST!$A:$E,3,FALSE))</f>
        <v/>
      </c>
      <c r="F4549" s="23" t="str">
        <f>IF(D4549="","",VLOOKUP(D4549,MASTERLIST!$A:$E,4,FALSE))</f>
        <v/>
      </c>
      <c r="G4549" s="23" t="str">
        <f>IF(D4549="","",VLOOKUP(D4549,MASTERLIST!$A:$E,5,FALSE))</f>
        <v/>
      </c>
      <c r="H4549" s="23" t="str">
        <f>IF(D4549="","",VLOOKUP(D4549,MASTERLIST!$A:$E,2,FALSE))</f>
        <v/>
      </c>
      <c r="I4549" s="42"/>
      <c r="J4549" s="42"/>
      <c r="K4549" s="42"/>
      <c r="L4549" s="41" t="str">
        <f t="shared" si="658"/>
        <v/>
      </c>
      <c r="M4549" s="41" t="str">
        <f t="shared" si="659"/>
        <v/>
      </c>
      <c r="N4549" s="22" t="str">
        <f t="shared" si="656"/>
        <v xml:space="preserve"> </v>
      </c>
      <c r="O4549" s="22" t="str">
        <f t="shared" si="657"/>
        <v/>
      </c>
      <c r="Q4549" s="22" t="str">
        <f t="shared" si="663"/>
        <v>D2</v>
      </c>
    </row>
    <row r="4550" spans="1:17" x14ac:dyDescent="0.25">
      <c r="A4550" s="125" t="str">
        <f t="shared" si="660"/>
        <v/>
      </c>
      <c r="B4550" s="123" t="str">
        <f t="shared" si="661"/>
        <v/>
      </c>
      <c r="C4550" s="125" t="str">
        <f t="shared" si="662"/>
        <v/>
      </c>
      <c r="D4550" s="42"/>
      <c r="E4550" s="23" t="str">
        <f>IF(D4550="","",VLOOKUP(D4550,MASTERLIST!$A:$E,3,FALSE))</f>
        <v/>
      </c>
      <c r="F4550" s="23" t="str">
        <f>IF(D4550="","",VLOOKUP(D4550,MASTERLIST!$A:$E,4,FALSE))</f>
        <v/>
      </c>
      <c r="G4550" s="23" t="str">
        <f>IF(D4550="","",VLOOKUP(D4550,MASTERLIST!$A:$E,5,FALSE))</f>
        <v/>
      </c>
      <c r="H4550" s="23" t="str">
        <f>IF(D4550="","",VLOOKUP(D4550,MASTERLIST!$A:$E,2,FALSE))</f>
        <v/>
      </c>
      <c r="I4550" s="42"/>
      <c r="J4550" s="42"/>
      <c r="K4550" s="42"/>
      <c r="L4550" s="41" t="str">
        <f t="shared" si="658"/>
        <v/>
      </c>
      <c r="M4550" s="41" t="str">
        <f t="shared" si="659"/>
        <v/>
      </c>
      <c r="N4550" s="22" t="str">
        <f t="shared" si="656"/>
        <v xml:space="preserve"> </v>
      </c>
      <c r="O4550" s="22" t="str">
        <f t="shared" si="657"/>
        <v/>
      </c>
      <c r="Q4550" s="22" t="str">
        <f t="shared" si="663"/>
        <v>D2</v>
      </c>
    </row>
    <row r="4551" spans="1:17" x14ac:dyDescent="0.25">
      <c r="A4551" s="125" t="str">
        <f t="shared" si="660"/>
        <v/>
      </c>
      <c r="B4551" s="123" t="str">
        <f t="shared" si="661"/>
        <v/>
      </c>
      <c r="C4551" s="125" t="str">
        <f t="shared" si="662"/>
        <v/>
      </c>
      <c r="D4551" s="42"/>
      <c r="E4551" s="23" t="str">
        <f>IF(D4551="","",VLOOKUP(D4551,MASTERLIST!$A:$E,3,FALSE))</f>
        <v/>
      </c>
      <c r="F4551" s="23" t="str">
        <f>IF(D4551="","",VLOOKUP(D4551,MASTERLIST!$A:$E,4,FALSE))</f>
        <v/>
      </c>
      <c r="G4551" s="23" t="str">
        <f>IF(D4551="","",VLOOKUP(D4551,MASTERLIST!$A:$E,5,FALSE))</f>
        <v/>
      </c>
      <c r="H4551" s="23" t="str">
        <f>IF(D4551="","",VLOOKUP(D4551,MASTERLIST!$A:$E,2,FALSE))</f>
        <v/>
      </c>
      <c r="I4551" s="42"/>
      <c r="J4551" s="42"/>
      <c r="K4551" s="42"/>
      <c r="L4551" s="41" t="str">
        <f t="shared" si="658"/>
        <v/>
      </c>
      <c r="M4551" s="41" t="str">
        <f t="shared" si="659"/>
        <v/>
      </c>
      <c r="N4551" s="22" t="str">
        <f t="shared" si="656"/>
        <v xml:space="preserve"> </v>
      </c>
      <c r="O4551" s="22" t="str">
        <f t="shared" si="657"/>
        <v/>
      </c>
      <c r="Q4551" s="22" t="str">
        <f t="shared" si="663"/>
        <v>D2</v>
      </c>
    </row>
    <row r="4552" spans="1:17" x14ac:dyDescent="0.25">
      <c r="A4552" s="125" t="str">
        <f t="shared" si="660"/>
        <v/>
      </c>
      <c r="B4552" s="123" t="str">
        <f t="shared" si="661"/>
        <v/>
      </c>
      <c r="C4552" s="125" t="str">
        <f t="shared" si="662"/>
        <v/>
      </c>
      <c r="D4552" s="42"/>
      <c r="E4552" s="23" t="str">
        <f>IF(D4552="","",VLOOKUP(D4552,MASTERLIST!$A:$E,3,FALSE))</f>
        <v/>
      </c>
      <c r="F4552" s="23" t="str">
        <f>IF(D4552="","",VLOOKUP(D4552,MASTERLIST!$A:$E,4,FALSE))</f>
        <v/>
      </c>
      <c r="G4552" s="23" t="str">
        <f>IF(D4552="","",VLOOKUP(D4552,MASTERLIST!$A:$E,5,FALSE))</f>
        <v/>
      </c>
      <c r="H4552" s="23" t="str">
        <f>IF(D4552="","",VLOOKUP(D4552,MASTERLIST!$A:$E,2,FALSE))</f>
        <v/>
      </c>
      <c r="I4552" s="42"/>
      <c r="J4552" s="42"/>
      <c r="K4552" s="42"/>
      <c r="L4552" s="41" t="str">
        <f t="shared" si="658"/>
        <v/>
      </c>
      <c r="M4552" s="41" t="str">
        <f t="shared" si="659"/>
        <v/>
      </c>
      <c r="N4552" s="22" t="str">
        <f t="shared" si="656"/>
        <v xml:space="preserve"> </v>
      </c>
      <c r="O4552" s="22" t="str">
        <f t="shared" si="657"/>
        <v/>
      </c>
      <c r="Q4552" s="22" t="str">
        <f t="shared" si="663"/>
        <v>D2</v>
      </c>
    </row>
    <row r="4553" spans="1:17" x14ac:dyDescent="0.25">
      <c r="A4553" s="125" t="str">
        <f t="shared" si="660"/>
        <v/>
      </c>
      <c r="B4553" s="123" t="str">
        <f t="shared" si="661"/>
        <v/>
      </c>
      <c r="C4553" s="125" t="str">
        <f t="shared" si="662"/>
        <v/>
      </c>
      <c r="D4553" s="42"/>
      <c r="E4553" s="23" t="str">
        <f>IF(D4553="","",VLOOKUP(D4553,MASTERLIST!$A:$E,3,FALSE))</f>
        <v/>
      </c>
      <c r="F4553" s="23" t="str">
        <f>IF(D4553="","",VLOOKUP(D4553,MASTERLIST!$A:$E,4,FALSE))</f>
        <v/>
      </c>
      <c r="G4553" s="23" t="str">
        <f>IF(D4553="","",VLOOKUP(D4553,MASTERLIST!$A:$E,5,FALSE))</f>
        <v/>
      </c>
      <c r="H4553" s="23" t="str">
        <f>IF(D4553="","",VLOOKUP(D4553,MASTERLIST!$A:$E,2,FALSE))</f>
        <v/>
      </c>
      <c r="I4553" s="42"/>
      <c r="J4553" s="42"/>
      <c r="K4553" s="42"/>
      <c r="L4553" s="41" t="str">
        <f t="shared" si="658"/>
        <v/>
      </c>
      <c r="M4553" s="41" t="str">
        <f t="shared" si="659"/>
        <v/>
      </c>
      <c r="N4553" s="22" t="str">
        <f t="shared" si="656"/>
        <v xml:space="preserve"> </v>
      </c>
      <c r="O4553" s="22" t="str">
        <f t="shared" si="657"/>
        <v/>
      </c>
      <c r="Q4553" s="22" t="str">
        <f t="shared" si="663"/>
        <v>D2</v>
      </c>
    </row>
    <row r="4554" spans="1:17" x14ac:dyDescent="0.25">
      <c r="A4554" s="125" t="str">
        <f t="shared" si="660"/>
        <v/>
      </c>
      <c r="B4554" s="123" t="str">
        <f t="shared" si="661"/>
        <v/>
      </c>
      <c r="C4554" s="125" t="str">
        <f t="shared" si="662"/>
        <v/>
      </c>
      <c r="D4554" s="42"/>
      <c r="E4554" s="23" t="str">
        <f>IF(D4554="","",VLOOKUP(D4554,MASTERLIST!$A:$E,3,FALSE))</f>
        <v/>
      </c>
      <c r="F4554" s="23" t="str">
        <f>IF(D4554="","",VLOOKUP(D4554,MASTERLIST!$A:$E,4,FALSE))</f>
        <v/>
      </c>
      <c r="G4554" s="23" t="str">
        <f>IF(D4554="","",VLOOKUP(D4554,MASTERLIST!$A:$E,5,FALSE))</f>
        <v/>
      </c>
      <c r="H4554" s="23" t="str">
        <f>IF(D4554="","",VLOOKUP(D4554,MASTERLIST!$A:$E,2,FALSE))</f>
        <v/>
      </c>
      <c r="I4554" s="42"/>
      <c r="J4554" s="42"/>
      <c r="K4554" s="42"/>
      <c r="L4554" s="41" t="str">
        <f t="shared" si="658"/>
        <v/>
      </c>
      <c r="M4554" s="41" t="str">
        <f t="shared" si="659"/>
        <v/>
      </c>
      <c r="N4554" s="22" t="str">
        <f t="shared" si="656"/>
        <v xml:space="preserve"> </v>
      </c>
      <c r="O4554" s="22" t="str">
        <f t="shared" si="657"/>
        <v/>
      </c>
      <c r="Q4554" s="22" t="str">
        <f t="shared" si="663"/>
        <v>D2</v>
      </c>
    </row>
    <row r="4555" spans="1:17" x14ac:dyDescent="0.25">
      <c r="A4555" s="125" t="str">
        <f t="shared" si="660"/>
        <v/>
      </c>
      <c r="B4555" s="123" t="str">
        <f t="shared" si="661"/>
        <v/>
      </c>
      <c r="C4555" s="125" t="str">
        <f t="shared" si="662"/>
        <v/>
      </c>
      <c r="D4555" s="42"/>
      <c r="E4555" s="23" t="str">
        <f>IF(D4555="","",VLOOKUP(D4555,MASTERLIST!$A:$E,3,FALSE))</f>
        <v/>
      </c>
      <c r="F4555" s="23" t="str">
        <f>IF(D4555="","",VLOOKUP(D4555,MASTERLIST!$A:$E,4,FALSE))</f>
        <v/>
      </c>
      <c r="G4555" s="23" t="str">
        <f>IF(D4555="","",VLOOKUP(D4555,MASTERLIST!$A:$E,5,FALSE))</f>
        <v/>
      </c>
      <c r="H4555" s="23" t="str">
        <f>IF(D4555="","",VLOOKUP(D4555,MASTERLIST!$A:$E,2,FALSE))</f>
        <v/>
      </c>
      <c r="I4555" s="42"/>
      <c r="J4555" s="42"/>
      <c r="K4555" s="42"/>
      <c r="L4555" s="41" t="str">
        <f t="shared" si="658"/>
        <v/>
      </c>
      <c r="M4555" s="41" t="str">
        <f t="shared" si="659"/>
        <v/>
      </c>
      <c r="N4555" s="22" t="str">
        <f t="shared" si="656"/>
        <v xml:space="preserve"> </v>
      </c>
      <c r="O4555" s="22" t="str">
        <f t="shared" si="657"/>
        <v/>
      </c>
      <c r="Q4555" s="22" t="str">
        <f t="shared" si="663"/>
        <v>D2</v>
      </c>
    </row>
    <row r="4556" spans="1:17" x14ac:dyDescent="0.25">
      <c r="A4556" s="125" t="str">
        <f t="shared" si="660"/>
        <v/>
      </c>
      <c r="B4556" s="123" t="str">
        <f t="shared" si="661"/>
        <v/>
      </c>
      <c r="C4556" s="125" t="str">
        <f t="shared" si="662"/>
        <v/>
      </c>
      <c r="D4556" s="42"/>
      <c r="E4556" s="23" t="str">
        <f>IF(D4556="","",VLOOKUP(D4556,MASTERLIST!$A:$E,3,FALSE))</f>
        <v/>
      </c>
      <c r="F4556" s="23" t="str">
        <f>IF(D4556="","",VLOOKUP(D4556,MASTERLIST!$A:$E,4,FALSE))</f>
        <v/>
      </c>
      <c r="G4556" s="23" t="str">
        <f>IF(D4556="","",VLOOKUP(D4556,MASTERLIST!$A:$E,5,FALSE))</f>
        <v/>
      </c>
      <c r="H4556" s="23" t="str">
        <f>IF(D4556="","",VLOOKUP(D4556,MASTERLIST!$A:$E,2,FALSE))</f>
        <v/>
      </c>
      <c r="I4556" s="42"/>
      <c r="J4556" s="42"/>
      <c r="K4556" s="42"/>
      <c r="L4556" s="41" t="str">
        <f t="shared" si="658"/>
        <v/>
      </c>
      <c r="M4556" s="41" t="str">
        <f t="shared" si="659"/>
        <v/>
      </c>
      <c r="N4556" s="22" t="str">
        <f t="shared" si="656"/>
        <v xml:space="preserve"> </v>
      </c>
      <c r="O4556" s="22" t="str">
        <f t="shared" si="657"/>
        <v/>
      </c>
      <c r="Q4556" s="22" t="str">
        <f t="shared" si="663"/>
        <v>D2</v>
      </c>
    </row>
    <row r="4557" spans="1:17" x14ac:dyDescent="0.25">
      <c r="A4557" s="125" t="str">
        <f t="shared" si="660"/>
        <v/>
      </c>
      <c r="B4557" s="123" t="str">
        <f t="shared" si="661"/>
        <v/>
      </c>
      <c r="C4557" s="125" t="str">
        <f t="shared" si="662"/>
        <v/>
      </c>
      <c r="D4557" s="42"/>
      <c r="E4557" s="23" t="str">
        <f>IF(D4557="","",VLOOKUP(D4557,MASTERLIST!$A:$E,3,FALSE))</f>
        <v/>
      </c>
      <c r="F4557" s="23" t="str">
        <f>IF(D4557="","",VLOOKUP(D4557,MASTERLIST!$A:$E,4,FALSE))</f>
        <v/>
      </c>
      <c r="G4557" s="23" t="str">
        <f>IF(D4557="","",VLOOKUP(D4557,MASTERLIST!$A:$E,5,FALSE))</f>
        <v/>
      </c>
      <c r="H4557" s="23" t="str">
        <f>IF(D4557="","",VLOOKUP(D4557,MASTERLIST!$A:$E,2,FALSE))</f>
        <v/>
      </c>
      <c r="I4557" s="42"/>
      <c r="J4557" s="42"/>
      <c r="K4557" s="42"/>
      <c r="L4557" s="41" t="str">
        <f t="shared" si="658"/>
        <v/>
      </c>
      <c r="M4557" s="41" t="str">
        <f t="shared" si="659"/>
        <v/>
      </c>
      <c r="N4557" s="22" t="str">
        <f t="shared" si="656"/>
        <v xml:space="preserve"> </v>
      </c>
      <c r="O4557" s="22" t="str">
        <f t="shared" si="657"/>
        <v/>
      </c>
      <c r="Q4557" s="22" t="str">
        <f t="shared" si="663"/>
        <v>D2</v>
      </c>
    </row>
    <row r="4558" spans="1:17" x14ac:dyDescent="0.25">
      <c r="A4558" s="125" t="str">
        <f t="shared" si="660"/>
        <v/>
      </c>
      <c r="B4558" s="123" t="str">
        <f t="shared" si="661"/>
        <v/>
      </c>
      <c r="C4558" s="125" t="str">
        <f t="shared" si="662"/>
        <v/>
      </c>
      <c r="D4558" s="42"/>
      <c r="E4558" s="23" t="str">
        <f>IF(D4558="","",VLOOKUP(D4558,MASTERLIST!$A:$E,3,FALSE))</f>
        <v/>
      </c>
      <c r="F4558" s="23" t="str">
        <f>IF(D4558="","",VLOOKUP(D4558,MASTERLIST!$A:$E,4,FALSE))</f>
        <v/>
      </c>
      <c r="G4558" s="23" t="str">
        <f>IF(D4558="","",VLOOKUP(D4558,MASTERLIST!$A:$E,5,FALSE))</f>
        <v/>
      </c>
      <c r="H4558" s="23" t="str">
        <f>IF(D4558="","",VLOOKUP(D4558,MASTERLIST!$A:$E,2,FALSE))</f>
        <v/>
      </c>
      <c r="I4558" s="42"/>
      <c r="J4558" s="42"/>
      <c r="K4558" s="42"/>
      <c r="L4558" s="41" t="str">
        <f t="shared" si="658"/>
        <v/>
      </c>
      <c r="M4558" s="41" t="str">
        <f t="shared" si="659"/>
        <v/>
      </c>
      <c r="N4558" s="22" t="str">
        <f t="shared" si="656"/>
        <v xml:space="preserve"> </v>
      </c>
      <c r="O4558" s="22" t="str">
        <f t="shared" si="657"/>
        <v/>
      </c>
      <c r="Q4558" s="22" t="str">
        <f t="shared" si="663"/>
        <v>D2</v>
      </c>
    </row>
    <row r="4559" spans="1:17" x14ac:dyDescent="0.25">
      <c r="A4559" s="125" t="str">
        <f t="shared" si="660"/>
        <v/>
      </c>
      <c r="B4559" s="123" t="str">
        <f t="shared" si="661"/>
        <v/>
      </c>
      <c r="C4559" s="125" t="str">
        <f t="shared" si="662"/>
        <v/>
      </c>
      <c r="D4559" s="42"/>
      <c r="E4559" s="23" t="str">
        <f>IF(D4559="","",VLOOKUP(D4559,MASTERLIST!$A:$E,3,FALSE))</f>
        <v/>
      </c>
      <c r="F4559" s="23" t="str">
        <f>IF(D4559="","",VLOOKUP(D4559,MASTERLIST!$A:$E,4,FALSE))</f>
        <v/>
      </c>
      <c r="G4559" s="23" t="str">
        <f>IF(D4559="","",VLOOKUP(D4559,MASTERLIST!$A:$E,5,FALSE))</f>
        <v/>
      </c>
      <c r="H4559" s="23" t="str">
        <f>IF(D4559="","",VLOOKUP(D4559,MASTERLIST!$A:$E,2,FALSE))</f>
        <v/>
      </c>
      <c r="I4559" s="42"/>
      <c r="J4559" s="42"/>
      <c r="K4559" s="42"/>
      <c r="L4559" s="41" t="str">
        <f t="shared" si="658"/>
        <v/>
      </c>
      <c r="M4559" s="41" t="str">
        <f t="shared" si="659"/>
        <v/>
      </c>
      <c r="N4559" s="22" t="str">
        <f t="shared" si="656"/>
        <v xml:space="preserve"> </v>
      </c>
      <c r="O4559" s="22" t="str">
        <f t="shared" si="657"/>
        <v/>
      </c>
      <c r="Q4559" s="22" t="str">
        <f t="shared" si="663"/>
        <v>D2</v>
      </c>
    </row>
    <row r="4560" spans="1:17" x14ac:dyDescent="0.25">
      <c r="A4560" s="125" t="str">
        <f t="shared" si="660"/>
        <v/>
      </c>
      <c r="B4560" s="123" t="str">
        <f t="shared" si="661"/>
        <v/>
      </c>
      <c r="C4560" s="125" t="str">
        <f t="shared" si="662"/>
        <v/>
      </c>
      <c r="D4560" s="42"/>
      <c r="E4560" s="23" t="str">
        <f>IF(D4560="","",VLOOKUP(D4560,MASTERLIST!$A:$E,3,FALSE))</f>
        <v/>
      </c>
      <c r="F4560" s="23" t="str">
        <f>IF(D4560="","",VLOOKUP(D4560,MASTERLIST!$A:$E,4,FALSE))</f>
        <v/>
      </c>
      <c r="G4560" s="23" t="str">
        <f>IF(D4560="","",VLOOKUP(D4560,MASTERLIST!$A:$E,5,FALSE))</f>
        <v/>
      </c>
      <c r="H4560" s="23" t="str">
        <f>IF(D4560="","",VLOOKUP(D4560,MASTERLIST!$A:$E,2,FALSE))</f>
        <v/>
      </c>
      <c r="I4560" s="42"/>
      <c r="J4560" s="42"/>
      <c r="K4560" s="42"/>
      <c r="L4560" s="41" t="str">
        <f t="shared" si="658"/>
        <v/>
      </c>
      <c r="M4560" s="41" t="str">
        <f t="shared" si="659"/>
        <v/>
      </c>
      <c r="N4560" s="22" t="str">
        <f t="shared" si="656"/>
        <v xml:space="preserve"> </v>
      </c>
      <c r="O4560" s="22" t="str">
        <f t="shared" si="657"/>
        <v/>
      </c>
      <c r="Q4560" s="22" t="str">
        <f t="shared" si="663"/>
        <v>D2</v>
      </c>
    </row>
    <row r="4561" spans="1:17" x14ac:dyDescent="0.25">
      <c r="A4561" s="125" t="str">
        <f t="shared" si="660"/>
        <v/>
      </c>
      <c r="B4561" s="123" t="str">
        <f t="shared" si="661"/>
        <v/>
      </c>
      <c r="C4561" s="125" t="str">
        <f t="shared" si="662"/>
        <v/>
      </c>
      <c r="D4561" s="42"/>
      <c r="E4561" s="23" t="str">
        <f>IF(D4561="","",VLOOKUP(D4561,MASTERLIST!$A:$E,3,FALSE))</f>
        <v/>
      </c>
      <c r="F4561" s="23" t="str">
        <f>IF(D4561="","",VLOOKUP(D4561,MASTERLIST!$A:$E,4,FALSE))</f>
        <v/>
      </c>
      <c r="G4561" s="23" t="str">
        <f>IF(D4561="","",VLOOKUP(D4561,MASTERLIST!$A:$E,5,FALSE))</f>
        <v/>
      </c>
      <c r="H4561" s="23" t="str">
        <f>IF(D4561="","",VLOOKUP(D4561,MASTERLIST!$A:$E,2,FALSE))</f>
        <v/>
      </c>
      <c r="I4561" s="42"/>
      <c r="J4561" s="42"/>
      <c r="K4561" s="42"/>
      <c r="L4561" s="41" t="str">
        <f t="shared" si="658"/>
        <v/>
      </c>
      <c r="M4561" s="41" t="str">
        <f t="shared" si="659"/>
        <v/>
      </c>
      <c r="N4561" s="22" t="str">
        <f t="shared" si="656"/>
        <v xml:space="preserve"> </v>
      </c>
      <c r="O4561" s="22" t="str">
        <f t="shared" si="657"/>
        <v/>
      </c>
      <c r="Q4561" s="22" t="str">
        <f t="shared" si="663"/>
        <v>D2</v>
      </c>
    </row>
    <row r="4562" spans="1:17" x14ac:dyDescent="0.25">
      <c r="A4562" s="125" t="str">
        <f t="shared" si="660"/>
        <v/>
      </c>
      <c r="B4562" s="123" t="str">
        <f t="shared" si="661"/>
        <v/>
      </c>
      <c r="C4562" s="125" t="str">
        <f t="shared" si="662"/>
        <v/>
      </c>
      <c r="D4562" s="42"/>
      <c r="E4562" s="23" t="str">
        <f>IF(D4562="","",VLOOKUP(D4562,MASTERLIST!$A:$E,3,FALSE))</f>
        <v/>
      </c>
      <c r="F4562" s="23" t="str">
        <f>IF(D4562="","",VLOOKUP(D4562,MASTERLIST!$A:$E,4,FALSE))</f>
        <v/>
      </c>
      <c r="G4562" s="23" t="str">
        <f>IF(D4562="","",VLOOKUP(D4562,MASTERLIST!$A:$E,5,FALSE))</f>
        <v/>
      </c>
      <c r="H4562" s="23" t="str">
        <f>IF(D4562="","",VLOOKUP(D4562,MASTERLIST!$A:$E,2,FALSE))</f>
        <v/>
      </c>
      <c r="I4562" s="42"/>
      <c r="J4562" s="42"/>
      <c r="K4562" s="42"/>
      <c r="L4562" s="41" t="str">
        <f t="shared" si="658"/>
        <v/>
      </c>
      <c r="M4562" s="41" t="str">
        <f t="shared" si="659"/>
        <v/>
      </c>
      <c r="N4562" s="22" t="str">
        <f t="shared" si="656"/>
        <v xml:space="preserve"> </v>
      </c>
      <c r="O4562" s="22" t="str">
        <f t="shared" si="657"/>
        <v/>
      </c>
      <c r="Q4562" s="22" t="str">
        <f t="shared" si="663"/>
        <v>D2</v>
      </c>
    </row>
    <row r="4563" spans="1:17" x14ac:dyDescent="0.25">
      <c r="A4563" s="125" t="str">
        <f t="shared" si="660"/>
        <v/>
      </c>
      <c r="B4563" s="123" t="str">
        <f t="shared" si="661"/>
        <v/>
      </c>
      <c r="C4563" s="125" t="str">
        <f t="shared" si="662"/>
        <v/>
      </c>
      <c r="D4563" s="42"/>
      <c r="E4563" s="23" t="str">
        <f>IF(D4563="","",VLOOKUP(D4563,MASTERLIST!$A:$E,3,FALSE))</f>
        <v/>
      </c>
      <c r="F4563" s="23" t="str">
        <f>IF(D4563="","",VLOOKUP(D4563,MASTERLIST!$A:$E,4,FALSE))</f>
        <v/>
      </c>
      <c r="G4563" s="23" t="str">
        <f>IF(D4563="","",VLOOKUP(D4563,MASTERLIST!$A:$E,5,FALSE))</f>
        <v/>
      </c>
      <c r="H4563" s="23" t="str">
        <f>IF(D4563="","",VLOOKUP(D4563,MASTERLIST!$A:$E,2,FALSE))</f>
        <v/>
      </c>
      <c r="I4563" s="42"/>
      <c r="J4563" s="42"/>
      <c r="K4563" s="42"/>
      <c r="L4563" s="41" t="str">
        <f t="shared" si="658"/>
        <v/>
      </c>
      <c r="M4563" s="41" t="str">
        <f t="shared" si="659"/>
        <v/>
      </c>
      <c r="N4563" s="22" t="str">
        <f t="shared" ref="N4563:N4626" si="664">CONCATENATE(E4563," ",F4563)</f>
        <v xml:space="preserve"> </v>
      </c>
      <c r="O4563" s="22" t="str">
        <f t="shared" ref="O4563:O4626" si="665">IFERROR(VLOOKUP(G4563,$R$2:$S$15,2,),"")</f>
        <v/>
      </c>
      <c r="Q4563" s="22" t="str">
        <f t="shared" si="663"/>
        <v>D2</v>
      </c>
    </row>
    <row r="4564" spans="1:17" x14ac:dyDescent="0.25">
      <c r="A4564" s="125" t="str">
        <f t="shared" si="660"/>
        <v/>
      </c>
      <c r="B4564" s="123" t="str">
        <f t="shared" si="661"/>
        <v/>
      </c>
      <c r="C4564" s="125" t="str">
        <f t="shared" si="662"/>
        <v/>
      </c>
      <c r="D4564" s="42"/>
      <c r="E4564" s="23" t="str">
        <f>IF(D4564="","",VLOOKUP(D4564,MASTERLIST!$A:$E,3,FALSE))</f>
        <v/>
      </c>
      <c r="F4564" s="23" t="str">
        <f>IF(D4564="","",VLOOKUP(D4564,MASTERLIST!$A:$E,4,FALSE))</f>
        <v/>
      </c>
      <c r="G4564" s="23" t="str">
        <f>IF(D4564="","",VLOOKUP(D4564,MASTERLIST!$A:$E,5,FALSE))</f>
        <v/>
      </c>
      <c r="H4564" s="23" t="str">
        <f>IF(D4564="","",VLOOKUP(D4564,MASTERLIST!$A:$E,2,FALSE))</f>
        <v/>
      </c>
      <c r="I4564" s="42"/>
      <c r="J4564" s="42"/>
      <c r="K4564" s="42"/>
      <c r="L4564" s="41" t="str">
        <f t="shared" si="658"/>
        <v/>
      </c>
      <c r="M4564" s="41" t="str">
        <f t="shared" si="659"/>
        <v/>
      </c>
      <c r="N4564" s="22" t="str">
        <f t="shared" si="664"/>
        <v xml:space="preserve"> </v>
      </c>
      <c r="O4564" s="22" t="str">
        <f t="shared" si="665"/>
        <v/>
      </c>
      <c r="Q4564" s="22" t="str">
        <f t="shared" si="663"/>
        <v>D2</v>
      </c>
    </row>
    <row r="4565" spans="1:17" x14ac:dyDescent="0.25">
      <c r="A4565" s="125" t="str">
        <f t="shared" si="660"/>
        <v/>
      </c>
      <c r="B4565" s="123" t="str">
        <f t="shared" si="661"/>
        <v/>
      </c>
      <c r="C4565" s="125" t="str">
        <f t="shared" si="662"/>
        <v/>
      </c>
      <c r="D4565" s="42"/>
      <c r="E4565" s="23" t="str">
        <f>IF(D4565="","",VLOOKUP(D4565,MASTERLIST!$A:$E,3,FALSE))</f>
        <v/>
      </c>
      <c r="F4565" s="23" t="str">
        <f>IF(D4565="","",VLOOKUP(D4565,MASTERLIST!$A:$E,4,FALSE))</f>
        <v/>
      </c>
      <c r="G4565" s="23" t="str">
        <f>IF(D4565="","",VLOOKUP(D4565,MASTERLIST!$A:$E,5,FALSE))</f>
        <v/>
      </c>
      <c r="H4565" s="23" t="str">
        <f>IF(D4565="","",VLOOKUP(D4565,MASTERLIST!$A:$E,2,FALSE))</f>
        <v/>
      </c>
      <c r="I4565" s="42"/>
      <c r="J4565" s="42"/>
      <c r="K4565" s="42"/>
      <c r="L4565" s="41" t="str">
        <f t="shared" si="658"/>
        <v/>
      </c>
      <c r="M4565" s="41" t="str">
        <f t="shared" si="659"/>
        <v/>
      </c>
      <c r="N4565" s="22" t="str">
        <f t="shared" si="664"/>
        <v xml:space="preserve"> </v>
      </c>
      <c r="O4565" s="22" t="str">
        <f t="shared" si="665"/>
        <v/>
      </c>
      <c r="Q4565" s="22" t="str">
        <f t="shared" si="663"/>
        <v>D2</v>
      </c>
    </row>
    <row r="4566" spans="1:17" x14ac:dyDescent="0.25">
      <c r="A4566" s="125" t="str">
        <f t="shared" si="660"/>
        <v/>
      </c>
      <c r="B4566" s="123" t="str">
        <f t="shared" si="661"/>
        <v/>
      </c>
      <c r="C4566" s="125" t="str">
        <f t="shared" si="662"/>
        <v/>
      </c>
      <c r="D4566" s="42"/>
      <c r="E4566" s="23" t="str">
        <f>IF(D4566="","",VLOOKUP(D4566,MASTERLIST!$A:$E,3,FALSE))</f>
        <v/>
      </c>
      <c r="F4566" s="23" t="str">
        <f>IF(D4566="","",VLOOKUP(D4566,MASTERLIST!$A:$E,4,FALSE))</f>
        <v/>
      </c>
      <c r="G4566" s="23" t="str">
        <f>IF(D4566="","",VLOOKUP(D4566,MASTERLIST!$A:$E,5,FALSE))</f>
        <v/>
      </c>
      <c r="H4566" s="23" t="str">
        <f>IF(D4566="","",VLOOKUP(D4566,MASTERLIST!$A:$E,2,FALSE))</f>
        <v/>
      </c>
      <c r="I4566" s="42"/>
      <c r="J4566" s="42"/>
      <c r="K4566" s="42"/>
      <c r="L4566" s="41" t="str">
        <f t="shared" si="658"/>
        <v/>
      </c>
      <c r="M4566" s="41" t="str">
        <f t="shared" si="659"/>
        <v/>
      </c>
      <c r="N4566" s="22" t="str">
        <f t="shared" si="664"/>
        <v xml:space="preserve"> </v>
      </c>
      <c r="O4566" s="22" t="str">
        <f t="shared" si="665"/>
        <v/>
      </c>
      <c r="Q4566" s="22" t="str">
        <f t="shared" si="663"/>
        <v>D2</v>
      </c>
    </row>
    <row r="4567" spans="1:17" x14ac:dyDescent="0.25">
      <c r="A4567" s="125" t="str">
        <f t="shared" si="660"/>
        <v/>
      </c>
      <c r="B4567" s="123" t="str">
        <f t="shared" si="661"/>
        <v/>
      </c>
      <c r="C4567" s="125" t="str">
        <f t="shared" si="662"/>
        <v/>
      </c>
      <c r="D4567" s="42"/>
      <c r="E4567" s="23" t="str">
        <f>IF(D4567="","",VLOOKUP(D4567,MASTERLIST!$A:$E,3,FALSE))</f>
        <v/>
      </c>
      <c r="F4567" s="23" t="str">
        <f>IF(D4567="","",VLOOKUP(D4567,MASTERLIST!$A:$E,4,FALSE))</f>
        <v/>
      </c>
      <c r="G4567" s="23" t="str">
        <f>IF(D4567="","",VLOOKUP(D4567,MASTERLIST!$A:$E,5,FALSE))</f>
        <v/>
      </c>
      <c r="H4567" s="23" t="str">
        <f>IF(D4567="","",VLOOKUP(D4567,MASTERLIST!$A:$E,2,FALSE))</f>
        <v/>
      </c>
      <c r="I4567" s="42"/>
      <c r="J4567" s="42"/>
      <c r="K4567" s="42"/>
      <c r="L4567" s="41" t="str">
        <f t="shared" si="658"/>
        <v/>
      </c>
      <c r="M4567" s="41" t="str">
        <f t="shared" si="659"/>
        <v/>
      </c>
      <c r="N4567" s="22" t="str">
        <f t="shared" si="664"/>
        <v xml:space="preserve"> </v>
      </c>
      <c r="O4567" s="22" t="str">
        <f t="shared" si="665"/>
        <v/>
      </c>
      <c r="Q4567" s="22" t="str">
        <f t="shared" si="663"/>
        <v>D2</v>
      </c>
    </row>
    <row r="4568" spans="1:17" x14ac:dyDescent="0.25">
      <c r="A4568" s="125" t="str">
        <f t="shared" si="660"/>
        <v/>
      </c>
      <c r="B4568" s="123" t="str">
        <f t="shared" si="661"/>
        <v/>
      </c>
      <c r="C4568" s="125" t="str">
        <f t="shared" si="662"/>
        <v/>
      </c>
      <c r="D4568" s="42"/>
      <c r="E4568" s="23" t="str">
        <f>IF(D4568="","",VLOOKUP(D4568,MASTERLIST!$A:$E,3,FALSE))</f>
        <v/>
      </c>
      <c r="F4568" s="23" t="str">
        <f>IF(D4568="","",VLOOKUP(D4568,MASTERLIST!$A:$E,4,FALSE))</f>
        <v/>
      </c>
      <c r="G4568" s="23" t="str">
        <f>IF(D4568="","",VLOOKUP(D4568,MASTERLIST!$A:$E,5,FALSE))</f>
        <v/>
      </c>
      <c r="H4568" s="23" t="str">
        <f>IF(D4568="","",VLOOKUP(D4568,MASTERLIST!$A:$E,2,FALSE))</f>
        <v/>
      </c>
      <c r="I4568" s="42"/>
      <c r="J4568" s="42"/>
      <c r="K4568" s="42"/>
      <c r="L4568" s="41" t="str">
        <f t="shared" si="658"/>
        <v/>
      </c>
      <c r="M4568" s="41" t="str">
        <f t="shared" si="659"/>
        <v/>
      </c>
      <c r="N4568" s="22" t="str">
        <f t="shared" si="664"/>
        <v xml:space="preserve"> </v>
      </c>
      <c r="O4568" s="22" t="str">
        <f t="shared" si="665"/>
        <v/>
      </c>
      <c r="Q4568" s="22" t="str">
        <f t="shared" si="663"/>
        <v>D2</v>
      </c>
    </row>
    <row r="4569" spans="1:17" x14ac:dyDescent="0.25">
      <c r="A4569" s="125" t="str">
        <f t="shared" si="660"/>
        <v/>
      </c>
      <c r="B4569" s="123" t="str">
        <f t="shared" si="661"/>
        <v/>
      </c>
      <c r="C4569" s="125" t="str">
        <f t="shared" si="662"/>
        <v/>
      </c>
      <c r="D4569" s="42"/>
      <c r="E4569" s="23" t="str">
        <f>IF(D4569="","",VLOOKUP(D4569,MASTERLIST!$A:$E,3,FALSE))</f>
        <v/>
      </c>
      <c r="F4569" s="23" t="str">
        <f>IF(D4569="","",VLOOKUP(D4569,MASTERLIST!$A:$E,4,FALSE))</f>
        <v/>
      </c>
      <c r="G4569" s="23" t="str">
        <f>IF(D4569="","",VLOOKUP(D4569,MASTERLIST!$A:$E,5,FALSE))</f>
        <v/>
      </c>
      <c r="H4569" s="23" t="str">
        <f>IF(D4569="","",VLOOKUP(D4569,MASTERLIST!$A:$E,2,FALSE))</f>
        <v/>
      </c>
      <c r="I4569" s="42"/>
      <c r="J4569" s="42"/>
      <c r="K4569" s="42"/>
      <c r="L4569" s="41" t="str">
        <f t="shared" si="658"/>
        <v/>
      </c>
      <c r="M4569" s="41" t="str">
        <f t="shared" si="659"/>
        <v/>
      </c>
      <c r="N4569" s="22" t="str">
        <f t="shared" si="664"/>
        <v xml:space="preserve"> </v>
      </c>
      <c r="O4569" s="22" t="str">
        <f t="shared" si="665"/>
        <v/>
      </c>
      <c r="Q4569" s="22" t="str">
        <f t="shared" si="663"/>
        <v>D2</v>
      </c>
    </row>
    <row r="4570" spans="1:17" x14ac:dyDescent="0.25">
      <c r="A4570" s="125" t="str">
        <f t="shared" si="660"/>
        <v/>
      </c>
      <c r="B4570" s="123" t="str">
        <f t="shared" si="661"/>
        <v/>
      </c>
      <c r="C4570" s="125" t="str">
        <f t="shared" si="662"/>
        <v/>
      </c>
      <c r="D4570" s="42"/>
      <c r="E4570" s="23" t="str">
        <f>IF(D4570="","",VLOOKUP(D4570,MASTERLIST!$A:$E,3,FALSE))</f>
        <v/>
      </c>
      <c r="F4570" s="23" t="str">
        <f>IF(D4570="","",VLOOKUP(D4570,MASTERLIST!$A:$E,4,FALSE))</f>
        <v/>
      </c>
      <c r="G4570" s="23" t="str">
        <f>IF(D4570="","",VLOOKUP(D4570,MASTERLIST!$A:$E,5,FALSE))</f>
        <v/>
      </c>
      <c r="H4570" s="23" t="str">
        <f>IF(D4570="","",VLOOKUP(D4570,MASTERLIST!$A:$E,2,FALSE))</f>
        <v/>
      </c>
      <c r="I4570" s="42"/>
      <c r="J4570" s="42"/>
      <c r="K4570" s="42"/>
      <c r="L4570" s="41" t="str">
        <f t="shared" si="658"/>
        <v/>
      </c>
      <c r="M4570" s="41" t="str">
        <f t="shared" si="659"/>
        <v/>
      </c>
      <c r="N4570" s="22" t="str">
        <f t="shared" si="664"/>
        <v xml:space="preserve"> </v>
      </c>
      <c r="O4570" s="22" t="str">
        <f t="shared" si="665"/>
        <v/>
      </c>
      <c r="Q4570" s="22" t="str">
        <f t="shared" si="663"/>
        <v>D2</v>
      </c>
    </row>
    <row r="4571" spans="1:17" x14ac:dyDescent="0.25">
      <c r="A4571" s="125" t="str">
        <f t="shared" si="660"/>
        <v/>
      </c>
      <c r="B4571" s="123" t="str">
        <f t="shared" si="661"/>
        <v/>
      </c>
      <c r="C4571" s="125" t="str">
        <f t="shared" si="662"/>
        <v/>
      </c>
      <c r="D4571" s="42"/>
      <c r="E4571" s="23" t="str">
        <f>IF(D4571="","",VLOOKUP(D4571,MASTERLIST!$A:$E,3,FALSE))</f>
        <v/>
      </c>
      <c r="F4571" s="23" t="str">
        <f>IF(D4571="","",VLOOKUP(D4571,MASTERLIST!$A:$E,4,FALSE))</f>
        <v/>
      </c>
      <c r="G4571" s="23" t="str">
        <f>IF(D4571="","",VLOOKUP(D4571,MASTERLIST!$A:$E,5,FALSE))</f>
        <v/>
      </c>
      <c r="H4571" s="23" t="str">
        <f>IF(D4571="","",VLOOKUP(D4571,MASTERLIST!$A:$E,2,FALSE))</f>
        <v/>
      </c>
      <c r="I4571" s="42"/>
      <c r="J4571" s="42"/>
      <c r="K4571" s="42"/>
      <c r="L4571" s="41" t="str">
        <f t="shared" si="658"/>
        <v/>
      </c>
      <c r="M4571" s="41" t="str">
        <f t="shared" si="659"/>
        <v/>
      </c>
      <c r="N4571" s="22" t="str">
        <f t="shared" si="664"/>
        <v xml:space="preserve"> </v>
      </c>
      <c r="O4571" s="22" t="str">
        <f t="shared" si="665"/>
        <v/>
      </c>
      <c r="Q4571" s="22" t="str">
        <f t="shared" si="663"/>
        <v>D2</v>
      </c>
    </row>
    <row r="4572" spans="1:17" x14ac:dyDescent="0.25">
      <c r="A4572" s="125" t="str">
        <f t="shared" si="660"/>
        <v/>
      </c>
      <c r="B4572" s="123" t="str">
        <f t="shared" si="661"/>
        <v/>
      </c>
      <c r="C4572" s="125" t="str">
        <f t="shared" si="662"/>
        <v/>
      </c>
      <c r="D4572" s="42"/>
      <c r="E4572" s="23" t="str">
        <f>IF(D4572="","",VLOOKUP(D4572,MASTERLIST!$A:$E,3,FALSE))</f>
        <v/>
      </c>
      <c r="F4572" s="23" t="str">
        <f>IF(D4572="","",VLOOKUP(D4572,MASTERLIST!$A:$E,4,FALSE))</f>
        <v/>
      </c>
      <c r="G4572" s="23" t="str">
        <f>IF(D4572="","",VLOOKUP(D4572,MASTERLIST!$A:$E,5,FALSE))</f>
        <v/>
      </c>
      <c r="H4572" s="23" t="str">
        <f>IF(D4572="","",VLOOKUP(D4572,MASTERLIST!$A:$E,2,FALSE))</f>
        <v/>
      </c>
      <c r="I4572" s="42"/>
      <c r="J4572" s="42"/>
      <c r="K4572" s="42"/>
      <c r="L4572" s="41" t="str">
        <f t="shared" si="658"/>
        <v/>
      </c>
      <c r="M4572" s="41" t="str">
        <f t="shared" si="659"/>
        <v/>
      </c>
      <c r="N4572" s="22" t="str">
        <f t="shared" si="664"/>
        <v xml:space="preserve"> </v>
      </c>
      <c r="O4572" s="22" t="str">
        <f t="shared" si="665"/>
        <v/>
      </c>
      <c r="Q4572" s="22" t="str">
        <f t="shared" si="663"/>
        <v>D2</v>
      </c>
    </row>
    <row r="4573" spans="1:17" x14ac:dyDescent="0.25">
      <c r="A4573" s="125" t="str">
        <f t="shared" si="660"/>
        <v/>
      </c>
      <c r="B4573" s="123" t="str">
        <f t="shared" si="661"/>
        <v/>
      </c>
      <c r="C4573" s="125" t="str">
        <f t="shared" si="662"/>
        <v/>
      </c>
      <c r="D4573" s="42"/>
      <c r="E4573" s="23" t="str">
        <f>IF(D4573="","",VLOOKUP(D4573,MASTERLIST!$A:$E,3,FALSE))</f>
        <v/>
      </c>
      <c r="F4573" s="23" t="str">
        <f>IF(D4573="","",VLOOKUP(D4573,MASTERLIST!$A:$E,4,FALSE))</f>
        <v/>
      </c>
      <c r="G4573" s="23" t="str">
        <f>IF(D4573="","",VLOOKUP(D4573,MASTERLIST!$A:$E,5,FALSE))</f>
        <v/>
      </c>
      <c r="H4573" s="23" t="str">
        <f>IF(D4573="","",VLOOKUP(D4573,MASTERLIST!$A:$E,2,FALSE))</f>
        <v/>
      </c>
      <c r="I4573" s="42"/>
      <c r="J4573" s="42"/>
      <c r="K4573" s="42"/>
      <c r="L4573" s="41" t="str">
        <f t="shared" ref="L4573:L4636" si="666">IF(K4573="","",IF(I4573="",ROUND(HLOOKUP(J4573,kgList,K4573,FALSE),1),ROUND(HLOOKUP(I4573,kgList,K4573,FALSE),1)))</f>
        <v/>
      </c>
      <c r="M4573" s="41" t="str">
        <f t="shared" ref="M4573:M4636" si="667">IF(L4573="","",IF(COUNTA(I4573:J4573)&gt;1,"Edible or Inedible",IF(COUNTA(I4573)=1,L4573*1,IF(COUNTA(J4573)=1,L4573*1,"ERROR"))))</f>
        <v/>
      </c>
      <c r="N4573" s="22" t="str">
        <f t="shared" si="664"/>
        <v xml:space="preserve"> </v>
      </c>
      <c r="O4573" s="22" t="str">
        <f t="shared" si="665"/>
        <v/>
      </c>
      <c r="Q4573" s="22" t="str">
        <f t="shared" si="663"/>
        <v>D2</v>
      </c>
    </row>
    <row r="4574" spans="1:17" x14ac:dyDescent="0.25">
      <c r="A4574" s="125" t="str">
        <f t="shared" si="660"/>
        <v/>
      </c>
      <c r="B4574" s="123" t="str">
        <f t="shared" si="661"/>
        <v/>
      </c>
      <c r="C4574" s="125" t="str">
        <f t="shared" si="662"/>
        <v/>
      </c>
      <c r="D4574" s="42"/>
      <c r="E4574" s="23" t="str">
        <f>IF(D4574="","",VLOOKUP(D4574,MASTERLIST!$A:$E,3,FALSE))</f>
        <v/>
      </c>
      <c r="F4574" s="23" t="str">
        <f>IF(D4574="","",VLOOKUP(D4574,MASTERLIST!$A:$E,4,FALSE))</f>
        <v/>
      </c>
      <c r="G4574" s="23" t="str">
        <f>IF(D4574="","",VLOOKUP(D4574,MASTERLIST!$A:$E,5,FALSE))</f>
        <v/>
      </c>
      <c r="H4574" s="23" t="str">
        <f>IF(D4574="","",VLOOKUP(D4574,MASTERLIST!$A:$E,2,FALSE))</f>
        <v/>
      </c>
      <c r="I4574" s="42"/>
      <c r="J4574" s="42"/>
      <c r="K4574" s="42"/>
      <c r="L4574" s="41" t="str">
        <f t="shared" si="666"/>
        <v/>
      </c>
      <c r="M4574" s="41" t="str">
        <f t="shared" si="667"/>
        <v/>
      </c>
      <c r="N4574" s="22" t="str">
        <f t="shared" si="664"/>
        <v xml:space="preserve"> </v>
      </c>
      <c r="O4574" s="22" t="str">
        <f t="shared" si="665"/>
        <v/>
      </c>
      <c r="Q4574" s="22" t="str">
        <f t="shared" si="663"/>
        <v>D2</v>
      </c>
    </row>
    <row r="4575" spans="1:17" x14ac:dyDescent="0.25">
      <c r="A4575" s="125" t="str">
        <f t="shared" si="660"/>
        <v/>
      </c>
      <c r="B4575" s="123" t="str">
        <f t="shared" si="661"/>
        <v/>
      </c>
      <c r="C4575" s="125" t="str">
        <f t="shared" si="662"/>
        <v/>
      </c>
      <c r="D4575" s="42"/>
      <c r="E4575" s="23" t="str">
        <f>IF(D4575="","",VLOOKUP(D4575,MASTERLIST!$A:$E,3,FALSE))</f>
        <v/>
      </c>
      <c r="F4575" s="23" t="str">
        <f>IF(D4575="","",VLOOKUP(D4575,MASTERLIST!$A:$E,4,FALSE))</f>
        <v/>
      </c>
      <c r="G4575" s="23" t="str">
        <f>IF(D4575="","",VLOOKUP(D4575,MASTERLIST!$A:$E,5,FALSE))</f>
        <v/>
      </c>
      <c r="H4575" s="23" t="str">
        <f>IF(D4575="","",VLOOKUP(D4575,MASTERLIST!$A:$E,2,FALSE))</f>
        <v/>
      </c>
      <c r="I4575" s="42"/>
      <c r="J4575" s="42"/>
      <c r="K4575" s="42"/>
      <c r="L4575" s="41" t="str">
        <f t="shared" si="666"/>
        <v/>
      </c>
      <c r="M4575" s="41" t="str">
        <f t="shared" si="667"/>
        <v/>
      </c>
      <c r="N4575" s="22" t="str">
        <f t="shared" si="664"/>
        <v xml:space="preserve"> </v>
      </c>
      <c r="O4575" s="22" t="str">
        <f t="shared" si="665"/>
        <v/>
      </c>
      <c r="Q4575" s="22" t="str">
        <f t="shared" si="663"/>
        <v>D2</v>
      </c>
    </row>
    <row r="4576" spans="1:17" x14ac:dyDescent="0.25">
      <c r="A4576" s="125" t="str">
        <f t="shared" si="660"/>
        <v/>
      </c>
      <c r="B4576" s="123" t="str">
        <f t="shared" si="661"/>
        <v/>
      </c>
      <c r="C4576" s="125" t="str">
        <f t="shared" si="662"/>
        <v/>
      </c>
      <c r="D4576" s="42"/>
      <c r="E4576" s="23" t="str">
        <f>IF(D4576="","",VLOOKUP(D4576,MASTERLIST!$A:$E,3,FALSE))</f>
        <v/>
      </c>
      <c r="F4576" s="23" t="str">
        <f>IF(D4576="","",VLOOKUP(D4576,MASTERLIST!$A:$E,4,FALSE))</f>
        <v/>
      </c>
      <c r="G4576" s="23" t="str">
        <f>IF(D4576="","",VLOOKUP(D4576,MASTERLIST!$A:$E,5,FALSE))</f>
        <v/>
      </c>
      <c r="H4576" s="23" t="str">
        <f>IF(D4576="","",VLOOKUP(D4576,MASTERLIST!$A:$E,2,FALSE))</f>
        <v/>
      </c>
      <c r="I4576" s="42"/>
      <c r="J4576" s="42"/>
      <c r="K4576" s="42"/>
      <c r="L4576" s="41" t="str">
        <f t="shared" si="666"/>
        <v/>
      </c>
      <c r="M4576" s="41" t="str">
        <f t="shared" si="667"/>
        <v/>
      </c>
      <c r="N4576" s="22" t="str">
        <f t="shared" si="664"/>
        <v xml:space="preserve"> </v>
      </c>
      <c r="O4576" s="22" t="str">
        <f t="shared" si="665"/>
        <v/>
      </c>
      <c r="Q4576" s="22" t="str">
        <f t="shared" si="663"/>
        <v>D2</v>
      </c>
    </row>
    <row r="4577" spans="1:17" x14ac:dyDescent="0.25">
      <c r="A4577" s="125" t="str">
        <f t="shared" si="660"/>
        <v/>
      </c>
      <c r="B4577" s="123" t="str">
        <f t="shared" si="661"/>
        <v/>
      </c>
      <c r="C4577" s="125" t="str">
        <f t="shared" si="662"/>
        <v/>
      </c>
      <c r="D4577" s="42"/>
      <c r="E4577" s="23" t="str">
        <f>IF(D4577="","",VLOOKUP(D4577,MASTERLIST!$A:$E,3,FALSE))</f>
        <v/>
      </c>
      <c r="F4577" s="23" t="str">
        <f>IF(D4577="","",VLOOKUP(D4577,MASTERLIST!$A:$E,4,FALSE))</f>
        <v/>
      </c>
      <c r="G4577" s="23" t="str">
        <f>IF(D4577="","",VLOOKUP(D4577,MASTERLIST!$A:$E,5,FALSE))</f>
        <v/>
      </c>
      <c r="H4577" s="23" t="str">
        <f>IF(D4577="","",VLOOKUP(D4577,MASTERLIST!$A:$E,2,FALSE))</f>
        <v/>
      </c>
      <c r="I4577" s="42"/>
      <c r="J4577" s="42"/>
      <c r="K4577" s="42"/>
      <c r="L4577" s="41" t="str">
        <f t="shared" si="666"/>
        <v/>
      </c>
      <c r="M4577" s="41" t="str">
        <f t="shared" si="667"/>
        <v/>
      </c>
      <c r="N4577" s="22" t="str">
        <f t="shared" si="664"/>
        <v xml:space="preserve"> </v>
      </c>
      <c r="O4577" s="22" t="str">
        <f t="shared" si="665"/>
        <v/>
      </c>
      <c r="Q4577" s="22" t="str">
        <f t="shared" si="663"/>
        <v>D2</v>
      </c>
    </row>
    <row r="4578" spans="1:17" x14ac:dyDescent="0.25">
      <c r="A4578" s="125" t="str">
        <f t="shared" si="660"/>
        <v/>
      </c>
      <c r="B4578" s="123" t="str">
        <f t="shared" si="661"/>
        <v/>
      </c>
      <c r="C4578" s="125" t="str">
        <f t="shared" si="662"/>
        <v/>
      </c>
      <c r="D4578" s="42"/>
      <c r="E4578" s="23" t="str">
        <f>IF(D4578="","",VLOOKUP(D4578,MASTERLIST!$A:$E,3,FALSE))</f>
        <v/>
      </c>
      <c r="F4578" s="23" t="str">
        <f>IF(D4578="","",VLOOKUP(D4578,MASTERLIST!$A:$E,4,FALSE))</f>
        <v/>
      </c>
      <c r="G4578" s="23" t="str">
        <f>IF(D4578="","",VLOOKUP(D4578,MASTERLIST!$A:$E,5,FALSE))</f>
        <v/>
      </c>
      <c r="H4578" s="23" t="str">
        <f>IF(D4578="","",VLOOKUP(D4578,MASTERLIST!$A:$E,2,FALSE))</f>
        <v/>
      </c>
      <c r="I4578" s="42"/>
      <c r="J4578" s="42"/>
      <c r="K4578" s="42"/>
      <c r="L4578" s="41" t="str">
        <f t="shared" si="666"/>
        <v/>
      </c>
      <c r="M4578" s="41" t="str">
        <f t="shared" si="667"/>
        <v/>
      </c>
      <c r="N4578" s="22" t="str">
        <f t="shared" si="664"/>
        <v xml:space="preserve"> </v>
      </c>
      <c r="O4578" s="22" t="str">
        <f t="shared" si="665"/>
        <v/>
      </c>
      <c r="Q4578" s="22" t="str">
        <f t="shared" si="663"/>
        <v>D2</v>
      </c>
    </row>
    <row r="4579" spans="1:17" x14ac:dyDescent="0.25">
      <c r="A4579" s="125" t="str">
        <f t="shared" si="660"/>
        <v/>
      </c>
      <c r="B4579" s="123" t="str">
        <f t="shared" si="661"/>
        <v/>
      </c>
      <c r="C4579" s="125" t="str">
        <f t="shared" si="662"/>
        <v/>
      </c>
      <c r="D4579" s="42"/>
      <c r="E4579" s="23" t="str">
        <f>IF(D4579="","",VLOOKUP(D4579,MASTERLIST!$A:$E,3,FALSE))</f>
        <v/>
      </c>
      <c r="F4579" s="23" t="str">
        <f>IF(D4579="","",VLOOKUP(D4579,MASTERLIST!$A:$E,4,FALSE))</f>
        <v/>
      </c>
      <c r="G4579" s="23" t="str">
        <f>IF(D4579="","",VLOOKUP(D4579,MASTERLIST!$A:$E,5,FALSE))</f>
        <v/>
      </c>
      <c r="H4579" s="23" t="str">
        <f>IF(D4579="","",VLOOKUP(D4579,MASTERLIST!$A:$E,2,FALSE))</f>
        <v/>
      </c>
      <c r="I4579" s="42"/>
      <c r="J4579" s="42"/>
      <c r="K4579" s="42"/>
      <c r="L4579" s="41" t="str">
        <f t="shared" si="666"/>
        <v/>
      </c>
      <c r="M4579" s="41" t="str">
        <f t="shared" si="667"/>
        <v/>
      </c>
      <c r="N4579" s="22" t="str">
        <f t="shared" si="664"/>
        <v xml:space="preserve"> </v>
      </c>
      <c r="O4579" s="22" t="str">
        <f t="shared" si="665"/>
        <v/>
      </c>
      <c r="Q4579" s="22" t="str">
        <f t="shared" si="663"/>
        <v>D2</v>
      </c>
    </row>
    <row r="4580" spans="1:17" x14ac:dyDescent="0.25">
      <c r="A4580" s="125" t="str">
        <f t="shared" ref="A4580:A4643" si="668">IF(D4580="","",A4579)</f>
        <v/>
      </c>
      <c r="B4580" s="123" t="str">
        <f t="shared" ref="B4580:B4643" si="669">IF(D4580="","",B4579)</f>
        <v/>
      </c>
      <c r="C4580" s="125" t="str">
        <f t="shared" ref="C4580:C4643" si="670">IF(D4580="","",C4579)</f>
        <v/>
      </c>
      <c r="D4580" s="42"/>
      <c r="E4580" s="23" t="str">
        <f>IF(D4580="","",VLOOKUP(D4580,MASTERLIST!$A:$E,3,FALSE))</f>
        <v/>
      </c>
      <c r="F4580" s="23" t="str">
        <f>IF(D4580="","",VLOOKUP(D4580,MASTERLIST!$A:$E,4,FALSE))</f>
        <v/>
      </c>
      <c r="G4580" s="23" t="str">
        <f>IF(D4580="","",VLOOKUP(D4580,MASTERLIST!$A:$E,5,FALSE))</f>
        <v/>
      </c>
      <c r="H4580" s="23" t="str">
        <f>IF(D4580="","",VLOOKUP(D4580,MASTERLIST!$A:$E,2,FALSE))</f>
        <v/>
      </c>
      <c r="I4580" s="42"/>
      <c r="J4580" s="42"/>
      <c r="K4580" s="42"/>
      <c r="L4580" s="41" t="str">
        <f t="shared" si="666"/>
        <v/>
      </c>
      <c r="M4580" s="41" t="str">
        <f t="shared" si="667"/>
        <v/>
      </c>
      <c r="N4580" s="22" t="str">
        <f t="shared" si="664"/>
        <v xml:space="preserve"> </v>
      </c>
      <c r="O4580" s="22" t="str">
        <f t="shared" si="665"/>
        <v/>
      </c>
      <c r="Q4580" s="22" t="str">
        <f t="shared" si="663"/>
        <v>D2</v>
      </c>
    </row>
    <row r="4581" spans="1:17" x14ac:dyDescent="0.25">
      <c r="A4581" s="125" t="str">
        <f t="shared" si="668"/>
        <v/>
      </c>
      <c r="B4581" s="123" t="str">
        <f t="shared" si="669"/>
        <v/>
      </c>
      <c r="C4581" s="125" t="str">
        <f t="shared" si="670"/>
        <v/>
      </c>
      <c r="D4581" s="42"/>
      <c r="E4581" s="23" t="str">
        <f>IF(D4581="","",VLOOKUP(D4581,MASTERLIST!$A:$E,3,FALSE))</f>
        <v/>
      </c>
      <c r="F4581" s="23" t="str">
        <f>IF(D4581="","",VLOOKUP(D4581,MASTERLIST!$A:$E,4,FALSE))</f>
        <v/>
      </c>
      <c r="G4581" s="23" t="str">
        <f>IF(D4581="","",VLOOKUP(D4581,MASTERLIST!$A:$E,5,FALSE))</f>
        <v/>
      </c>
      <c r="H4581" s="23" t="str">
        <f>IF(D4581="","",VLOOKUP(D4581,MASTERLIST!$A:$E,2,FALSE))</f>
        <v/>
      </c>
      <c r="I4581" s="42"/>
      <c r="J4581" s="42"/>
      <c r="K4581" s="42"/>
      <c r="L4581" s="41" t="str">
        <f t="shared" si="666"/>
        <v/>
      </c>
      <c r="M4581" s="41" t="str">
        <f t="shared" si="667"/>
        <v/>
      </c>
      <c r="N4581" s="22" t="str">
        <f t="shared" si="664"/>
        <v xml:space="preserve"> </v>
      </c>
      <c r="O4581" s="22" t="str">
        <f t="shared" si="665"/>
        <v/>
      </c>
      <c r="Q4581" s="22" t="str">
        <f t="shared" si="663"/>
        <v>D2</v>
      </c>
    </row>
    <row r="4582" spans="1:17" x14ac:dyDescent="0.25">
      <c r="A4582" s="125" t="str">
        <f t="shared" si="668"/>
        <v/>
      </c>
      <c r="B4582" s="123" t="str">
        <f t="shared" si="669"/>
        <v/>
      </c>
      <c r="C4582" s="125" t="str">
        <f t="shared" si="670"/>
        <v/>
      </c>
      <c r="D4582" s="42"/>
      <c r="E4582" s="23" t="str">
        <f>IF(D4582="","",VLOOKUP(D4582,MASTERLIST!$A:$E,3,FALSE))</f>
        <v/>
      </c>
      <c r="F4582" s="23" t="str">
        <f>IF(D4582="","",VLOOKUP(D4582,MASTERLIST!$A:$E,4,FALSE))</f>
        <v/>
      </c>
      <c r="G4582" s="23" t="str">
        <f>IF(D4582="","",VLOOKUP(D4582,MASTERLIST!$A:$E,5,FALSE))</f>
        <v/>
      </c>
      <c r="H4582" s="23" t="str">
        <f>IF(D4582="","",VLOOKUP(D4582,MASTERLIST!$A:$E,2,FALSE))</f>
        <v/>
      </c>
      <c r="I4582" s="42"/>
      <c r="J4582" s="42"/>
      <c r="K4582" s="42"/>
      <c r="L4582" s="41" t="str">
        <f t="shared" si="666"/>
        <v/>
      </c>
      <c r="M4582" s="41" t="str">
        <f t="shared" si="667"/>
        <v/>
      </c>
      <c r="N4582" s="22" t="str">
        <f t="shared" si="664"/>
        <v xml:space="preserve"> </v>
      </c>
      <c r="O4582" s="22" t="str">
        <f t="shared" si="665"/>
        <v/>
      </c>
      <c r="Q4582" s="22" t="str">
        <f t="shared" si="663"/>
        <v>D2</v>
      </c>
    </row>
    <row r="4583" spans="1:17" x14ac:dyDescent="0.25">
      <c r="A4583" s="125" t="str">
        <f t="shared" si="668"/>
        <v/>
      </c>
      <c r="B4583" s="123" t="str">
        <f t="shared" si="669"/>
        <v/>
      </c>
      <c r="C4583" s="125" t="str">
        <f t="shared" si="670"/>
        <v/>
      </c>
      <c r="D4583" s="42"/>
      <c r="E4583" s="23" t="str">
        <f>IF(D4583="","",VLOOKUP(D4583,MASTERLIST!$A:$E,3,FALSE))</f>
        <v/>
      </c>
      <c r="F4583" s="23" t="str">
        <f>IF(D4583="","",VLOOKUP(D4583,MASTERLIST!$A:$E,4,FALSE))</f>
        <v/>
      </c>
      <c r="G4583" s="23" t="str">
        <f>IF(D4583="","",VLOOKUP(D4583,MASTERLIST!$A:$E,5,FALSE))</f>
        <v/>
      </c>
      <c r="H4583" s="23" t="str">
        <f>IF(D4583="","",VLOOKUP(D4583,MASTERLIST!$A:$E,2,FALSE))</f>
        <v/>
      </c>
      <c r="I4583" s="42"/>
      <c r="J4583" s="42"/>
      <c r="K4583" s="42"/>
      <c r="L4583" s="41" t="str">
        <f t="shared" si="666"/>
        <v/>
      </c>
      <c r="M4583" s="41" t="str">
        <f t="shared" si="667"/>
        <v/>
      </c>
      <c r="N4583" s="22" t="str">
        <f t="shared" si="664"/>
        <v xml:space="preserve"> </v>
      </c>
      <c r="O4583" s="22" t="str">
        <f t="shared" si="665"/>
        <v/>
      </c>
      <c r="Q4583" s="22" t="str">
        <f t="shared" si="663"/>
        <v>D2</v>
      </c>
    </row>
    <row r="4584" spans="1:17" x14ac:dyDescent="0.25">
      <c r="A4584" s="125" t="str">
        <f t="shared" si="668"/>
        <v/>
      </c>
      <c r="B4584" s="123" t="str">
        <f t="shared" si="669"/>
        <v/>
      </c>
      <c r="C4584" s="125" t="str">
        <f t="shared" si="670"/>
        <v/>
      </c>
      <c r="D4584" s="42"/>
      <c r="E4584" s="23" t="str">
        <f>IF(D4584="","",VLOOKUP(D4584,MASTERLIST!$A:$E,3,FALSE))</f>
        <v/>
      </c>
      <c r="F4584" s="23" t="str">
        <f>IF(D4584="","",VLOOKUP(D4584,MASTERLIST!$A:$E,4,FALSE))</f>
        <v/>
      </c>
      <c r="G4584" s="23" t="str">
        <f>IF(D4584="","",VLOOKUP(D4584,MASTERLIST!$A:$E,5,FALSE))</f>
        <v/>
      </c>
      <c r="H4584" s="23" t="str">
        <f>IF(D4584="","",VLOOKUP(D4584,MASTERLIST!$A:$E,2,FALSE))</f>
        <v/>
      </c>
      <c r="I4584" s="42"/>
      <c r="J4584" s="42"/>
      <c r="K4584" s="42"/>
      <c r="L4584" s="41" t="str">
        <f t="shared" si="666"/>
        <v/>
      </c>
      <c r="M4584" s="41" t="str">
        <f t="shared" si="667"/>
        <v/>
      </c>
      <c r="N4584" s="22" t="str">
        <f t="shared" si="664"/>
        <v xml:space="preserve"> </v>
      </c>
      <c r="O4584" s="22" t="str">
        <f t="shared" si="665"/>
        <v/>
      </c>
      <c r="Q4584" s="22" t="str">
        <f t="shared" si="663"/>
        <v>D2</v>
      </c>
    </row>
    <row r="4585" spans="1:17" x14ac:dyDescent="0.25">
      <c r="A4585" s="125" t="str">
        <f t="shared" si="668"/>
        <v/>
      </c>
      <c r="B4585" s="123" t="str">
        <f t="shared" si="669"/>
        <v/>
      </c>
      <c r="C4585" s="125" t="str">
        <f t="shared" si="670"/>
        <v/>
      </c>
      <c r="D4585" s="42"/>
      <c r="E4585" s="23" t="str">
        <f>IF(D4585="","",VLOOKUP(D4585,MASTERLIST!$A:$E,3,FALSE))</f>
        <v/>
      </c>
      <c r="F4585" s="23" t="str">
        <f>IF(D4585="","",VLOOKUP(D4585,MASTERLIST!$A:$E,4,FALSE))</f>
        <v/>
      </c>
      <c r="G4585" s="23" t="str">
        <f>IF(D4585="","",VLOOKUP(D4585,MASTERLIST!$A:$E,5,FALSE))</f>
        <v/>
      </c>
      <c r="H4585" s="23" t="str">
        <f>IF(D4585="","",VLOOKUP(D4585,MASTERLIST!$A:$E,2,FALSE))</f>
        <v/>
      </c>
      <c r="I4585" s="42"/>
      <c r="J4585" s="42"/>
      <c r="K4585" s="42"/>
      <c r="L4585" s="41" t="str">
        <f t="shared" si="666"/>
        <v/>
      </c>
      <c r="M4585" s="41" t="str">
        <f t="shared" si="667"/>
        <v/>
      </c>
      <c r="N4585" s="22" t="str">
        <f t="shared" si="664"/>
        <v xml:space="preserve"> </v>
      </c>
      <c r="O4585" s="22" t="str">
        <f t="shared" si="665"/>
        <v/>
      </c>
      <c r="Q4585" s="22" t="str">
        <f t="shared" si="663"/>
        <v>D2</v>
      </c>
    </row>
    <row r="4586" spans="1:17" x14ac:dyDescent="0.25">
      <c r="A4586" s="125" t="str">
        <f t="shared" si="668"/>
        <v/>
      </c>
      <c r="B4586" s="123" t="str">
        <f t="shared" si="669"/>
        <v/>
      </c>
      <c r="C4586" s="125" t="str">
        <f t="shared" si="670"/>
        <v/>
      </c>
      <c r="D4586" s="42"/>
      <c r="E4586" s="23" t="str">
        <f>IF(D4586="","",VLOOKUP(D4586,MASTERLIST!$A:$E,3,FALSE))</f>
        <v/>
      </c>
      <c r="F4586" s="23" t="str">
        <f>IF(D4586="","",VLOOKUP(D4586,MASTERLIST!$A:$E,4,FALSE))</f>
        <v/>
      </c>
      <c r="G4586" s="23" t="str">
        <f>IF(D4586="","",VLOOKUP(D4586,MASTERLIST!$A:$E,5,FALSE))</f>
        <v/>
      </c>
      <c r="H4586" s="23" t="str">
        <f>IF(D4586="","",VLOOKUP(D4586,MASTERLIST!$A:$E,2,FALSE))</f>
        <v/>
      </c>
      <c r="I4586" s="42"/>
      <c r="J4586" s="42"/>
      <c r="K4586" s="42"/>
      <c r="L4586" s="41" t="str">
        <f t="shared" si="666"/>
        <v/>
      </c>
      <c r="M4586" s="41" t="str">
        <f t="shared" si="667"/>
        <v/>
      </c>
      <c r="N4586" s="22" t="str">
        <f t="shared" si="664"/>
        <v xml:space="preserve"> </v>
      </c>
      <c r="O4586" s="22" t="str">
        <f t="shared" si="665"/>
        <v/>
      </c>
      <c r="Q4586" s="22" t="str">
        <f t="shared" si="663"/>
        <v>D2</v>
      </c>
    </row>
    <row r="4587" spans="1:17" x14ac:dyDescent="0.25">
      <c r="A4587" s="125" t="str">
        <f t="shared" si="668"/>
        <v/>
      </c>
      <c r="B4587" s="123" t="str">
        <f t="shared" si="669"/>
        <v/>
      </c>
      <c r="C4587" s="125" t="str">
        <f t="shared" si="670"/>
        <v/>
      </c>
      <c r="D4587" s="42"/>
      <c r="E4587" s="23" t="str">
        <f>IF(D4587="","",VLOOKUP(D4587,MASTERLIST!$A:$E,3,FALSE))</f>
        <v/>
      </c>
      <c r="F4587" s="23" t="str">
        <f>IF(D4587="","",VLOOKUP(D4587,MASTERLIST!$A:$E,4,FALSE))</f>
        <v/>
      </c>
      <c r="G4587" s="23" t="str">
        <f>IF(D4587="","",VLOOKUP(D4587,MASTERLIST!$A:$E,5,FALSE))</f>
        <v/>
      </c>
      <c r="H4587" s="23" t="str">
        <f>IF(D4587="","",VLOOKUP(D4587,MASTERLIST!$A:$E,2,FALSE))</f>
        <v/>
      </c>
      <c r="I4587" s="42"/>
      <c r="J4587" s="42"/>
      <c r="K4587" s="42"/>
      <c r="L4587" s="41" t="str">
        <f t="shared" si="666"/>
        <v/>
      </c>
      <c r="M4587" s="41" t="str">
        <f t="shared" si="667"/>
        <v/>
      </c>
      <c r="N4587" s="22" t="str">
        <f t="shared" si="664"/>
        <v xml:space="preserve"> </v>
      </c>
      <c r="O4587" s="22" t="str">
        <f t="shared" si="665"/>
        <v/>
      </c>
      <c r="Q4587" s="22" t="str">
        <f t="shared" si="663"/>
        <v>D2</v>
      </c>
    </row>
    <row r="4588" spans="1:17" x14ac:dyDescent="0.25">
      <c r="A4588" s="125" t="str">
        <f t="shared" si="668"/>
        <v/>
      </c>
      <c r="B4588" s="123" t="str">
        <f t="shared" si="669"/>
        <v/>
      </c>
      <c r="C4588" s="125" t="str">
        <f t="shared" si="670"/>
        <v/>
      </c>
      <c r="D4588" s="42"/>
      <c r="E4588" s="23" t="str">
        <f>IF(D4588="","",VLOOKUP(D4588,MASTERLIST!$A:$E,3,FALSE))</f>
        <v/>
      </c>
      <c r="F4588" s="23" t="str">
        <f>IF(D4588="","",VLOOKUP(D4588,MASTERLIST!$A:$E,4,FALSE))</f>
        <v/>
      </c>
      <c r="G4588" s="23" t="str">
        <f>IF(D4588="","",VLOOKUP(D4588,MASTERLIST!$A:$E,5,FALSE))</f>
        <v/>
      </c>
      <c r="H4588" s="23" t="str">
        <f>IF(D4588="","",VLOOKUP(D4588,MASTERLIST!$A:$E,2,FALSE))</f>
        <v/>
      </c>
      <c r="I4588" s="42"/>
      <c r="J4588" s="42"/>
      <c r="K4588" s="42"/>
      <c r="L4588" s="41" t="str">
        <f t="shared" si="666"/>
        <v/>
      </c>
      <c r="M4588" s="41" t="str">
        <f t="shared" si="667"/>
        <v/>
      </c>
      <c r="N4588" s="22" t="str">
        <f t="shared" si="664"/>
        <v xml:space="preserve"> </v>
      </c>
      <c r="O4588" s="22" t="str">
        <f t="shared" si="665"/>
        <v/>
      </c>
      <c r="Q4588" s="22" t="str">
        <f t="shared" si="663"/>
        <v>D2</v>
      </c>
    </row>
    <row r="4589" spans="1:17" x14ac:dyDescent="0.25">
      <c r="A4589" s="125" t="str">
        <f t="shared" si="668"/>
        <v/>
      </c>
      <c r="B4589" s="123" t="str">
        <f t="shared" si="669"/>
        <v/>
      </c>
      <c r="C4589" s="125" t="str">
        <f t="shared" si="670"/>
        <v/>
      </c>
      <c r="D4589" s="42"/>
      <c r="E4589" s="23" t="str">
        <f>IF(D4589="","",VLOOKUP(D4589,MASTERLIST!$A:$E,3,FALSE))</f>
        <v/>
      </c>
      <c r="F4589" s="23" t="str">
        <f>IF(D4589="","",VLOOKUP(D4589,MASTERLIST!$A:$E,4,FALSE))</f>
        <v/>
      </c>
      <c r="G4589" s="23" t="str">
        <f>IF(D4589="","",VLOOKUP(D4589,MASTERLIST!$A:$E,5,FALSE))</f>
        <v/>
      </c>
      <c r="H4589" s="23" t="str">
        <f>IF(D4589="","",VLOOKUP(D4589,MASTERLIST!$A:$E,2,FALSE))</f>
        <v/>
      </c>
      <c r="I4589" s="42"/>
      <c r="J4589" s="42"/>
      <c r="K4589" s="42"/>
      <c r="L4589" s="41" t="str">
        <f t="shared" si="666"/>
        <v/>
      </c>
      <c r="M4589" s="41" t="str">
        <f t="shared" si="667"/>
        <v/>
      </c>
      <c r="N4589" s="22" t="str">
        <f t="shared" si="664"/>
        <v xml:space="preserve"> </v>
      </c>
      <c r="O4589" s="22" t="str">
        <f t="shared" si="665"/>
        <v/>
      </c>
      <c r="Q4589" s="22" t="str">
        <f t="shared" si="663"/>
        <v>D2</v>
      </c>
    </row>
    <row r="4590" spans="1:17" x14ac:dyDescent="0.25">
      <c r="A4590" s="125" t="str">
        <f t="shared" si="668"/>
        <v/>
      </c>
      <c r="B4590" s="123" t="str">
        <f t="shared" si="669"/>
        <v/>
      </c>
      <c r="C4590" s="125" t="str">
        <f t="shared" si="670"/>
        <v/>
      </c>
      <c r="D4590" s="42"/>
      <c r="E4590" s="23" t="str">
        <f>IF(D4590="","",VLOOKUP(D4590,MASTERLIST!$A:$E,3,FALSE))</f>
        <v/>
      </c>
      <c r="F4590" s="23" t="str">
        <f>IF(D4590="","",VLOOKUP(D4590,MASTERLIST!$A:$E,4,FALSE))</f>
        <v/>
      </c>
      <c r="G4590" s="23" t="str">
        <f>IF(D4590="","",VLOOKUP(D4590,MASTERLIST!$A:$E,5,FALSE))</f>
        <v/>
      </c>
      <c r="H4590" s="23" t="str">
        <f>IF(D4590="","",VLOOKUP(D4590,MASTERLIST!$A:$E,2,FALSE))</f>
        <v/>
      </c>
      <c r="I4590" s="42"/>
      <c r="J4590" s="42"/>
      <c r="K4590" s="42"/>
      <c r="L4590" s="41" t="str">
        <f t="shared" si="666"/>
        <v/>
      </c>
      <c r="M4590" s="41" t="str">
        <f t="shared" si="667"/>
        <v/>
      </c>
      <c r="N4590" s="22" t="str">
        <f t="shared" si="664"/>
        <v xml:space="preserve"> </v>
      </c>
      <c r="O4590" s="22" t="str">
        <f t="shared" si="665"/>
        <v/>
      </c>
      <c r="Q4590" s="22" t="str">
        <f t="shared" si="663"/>
        <v>D2</v>
      </c>
    </row>
    <row r="4591" spans="1:17" x14ac:dyDescent="0.25">
      <c r="A4591" s="125" t="str">
        <f t="shared" si="668"/>
        <v/>
      </c>
      <c r="B4591" s="123" t="str">
        <f t="shared" si="669"/>
        <v/>
      </c>
      <c r="C4591" s="125" t="str">
        <f t="shared" si="670"/>
        <v/>
      </c>
      <c r="D4591" s="42"/>
      <c r="E4591" s="23" t="str">
        <f>IF(D4591="","",VLOOKUP(D4591,MASTERLIST!$A:$E,3,FALSE))</f>
        <v/>
      </c>
      <c r="F4591" s="23" t="str">
        <f>IF(D4591="","",VLOOKUP(D4591,MASTERLIST!$A:$E,4,FALSE))</f>
        <v/>
      </c>
      <c r="G4591" s="23" t="str">
        <f>IF(D4591="","",VLOOKUP(D4591,MASTERLIST!$A:$E,5,FALSE))</f>
        <v/>
      </c>
      <c r="H4591" s="23" t="str">
        <f>IF(D4591="","",VLOOKUP(D4591,MASTERLIST!$A:$E,2,FALSE))</f>
        <v/>
      </c>
      <c r="I4591" s="42"/>
      <c r="J4591" s="42"/>
      <c r="K4591" s="42"/>
      <c r="L4591" s="41" t="str">
        <f t="shared" si="666"/>
        <v/>
      </c>
      <c r="M4591" s="41" t="str">
        <f t="shared" si="667"/>
        <v/>
      </c>
      <c r="N4591" s="22" t="str">
        <f t="shared" si="664"/>
        <v xml:space="preserve"> </v>
      </c>
      <c r="O4591" s="22" t="str">
        <f t="shared" si="665"/>
        <v/>
      </c>
      <c r="Q4591" s="22" t="str">
        <f t="shared" si="663"/>
        <v>D2</v>
      </c>
    </row>
    <row r="4592" spans="1:17" x14ac:dyDescent="0.25">
      <c r="A4592" s="125" t="str">
        <f t="shared" si="668"/>
        <v/>
      </c>
      <c r="B4592" s="123" t="str">
        <f t="shared" si="669"/>
        <v/>
      </c>
      <c r="C4592" s="125" t="str">
        <f t="shared" si="670"/>
        <v/>
      </c>
      <c r="D4592" s="42"/>
      <c r="E4592" s="23" t="str">
        <f>IF(D4592="","",VLOOKUP(D4592,MASTERLIST!$A:$E,3,FALSE))</f>
        <v/>
      </c>
      <c r="F4592" s="23" t="str">
        <f>IF(D4592="","",VLOOKUP(D4592,MASTERLIST!$A:$E,4,FALSE))</f>
        <v/>
      </c>
      <c r="G4592" s="23" t="str">
        <f>IF(D4592="","",VLOOKUP(D4592,MASTERLIST!$A:$E,5,FALSE))</f>
        <v/>
      </c>
      <c r="H4592" s="23" t="str">
        <f>IF(D4592="","",VLOOKUP(D4592,MASTERLIST!$A:$E,2,FALSE))</f>
        <v/>
      </c>
      <c r="I4592" s="42"/>
      <c r="J4592" s="42"/>
      <c r="K4592" s="42"/>
      <c r="L4592" s="41" t="str">
        <f t="shared" si="666"/>
        <v/>
      </c>
      <c r="M4592" s="41" t="str">
        <f t="shared" si="667"/>
        <v/>
      </c>
      <c r="N4592" s="22" t="str">
        <f t="shared" si="664"/>
        <v xml:space="preserve"> </v>
      </c>
      <c r="O4592" s="22" t="str">
        <f t="shared" si="665"/>
        <v/>
      </c>
      <c r="Q4592" s="22" t="str">
        <f t="shared" si="663"/>
        <v>D2</v>
      </c>
    </row>
    <row r="4593" spans="1:17" x14ac:dyDescent="0.25">
      <c r="A4593" s="125" t="str">
        <f t="shared" si="668"/>
        <v/>
      </c>
      <c r="B4593" s="123" t="str">
        <f t="shared" si="669"/>
        <v/>
      </c>
      <c r="C4593" s="125" t="str">
        <f t="shared" si="670"/>
        <v/>
      </c>
      <c r="D4593" s="42"/>
      <c r="E4593" s="23" t="str">
        <f>IF(D4593="","",VLOOKUP(D4593,MASTERLIST!$A:$E,3,FALSE))</f>
        <v/>
      </c>
      <c r="F4593" s="23" t="str">
        <f>IF(D4593="","",VLOOKUP(D4593,MASTERLIST!$A:$E,4,FALSE))</f>
        <v/>
      </c>
      <c r="G4593" s="23" t="str">
        <f>IF(D4593="","",VLOOKUP(D4593,MASTERLIST!$A:$E,5,FALSE))</f>
        <v/>
      </c>
      <c r="H4593" s="23" t="str">
        <f>IF(D4593="","",VLOOKUP(D4593,MASTERLIST!$A:$E,2,FALSE))</f>
        <v/>
      </c>
      <c r="I4593" s="42"/>
      <c r="J4593" s="42"/>
      <c r="K4593" s="42"/>
      <c r="L4593" s="41" t="str">
        <f t="shared" si="666"/>
        <v/>
      </c>
      <c r="M4593" s="41" t="str">
        <f t="shared" si="667"/>
        <v/>
      </c>
      <c r="N4593" s="22" t="str">
        <f t="shared" si="664"/>
        <v xml:space="preserve"> </v>
      </c>
      <c r="O4593" s="22" t="str">
        <f t="shared" si="665"/>
        <v/>
      </c>
      <c r="Q4593" s="22" t="str">
        <f t="shared" si="663"/>
        <v>D2</v>
      </c>
    </row>
    <row r="4594" spans="1:17" x14ac:dyDescent="0.25">
      <c r="A4594" s="125" t="str">
        <f t="shared" si="668"/>
        <v/>
      </c>
      <c r="B4594" s="123" t="str">
        <f t="shared" si="669"/>
        <v/>
      </c>
      <c r="C4594" s="125" t="str">
        <f t="shared" si="670"/>
        <v/>
      </c>
      <c r="D4594" s="42"/>
      <c r="E4594" s="23" t="str">
        <f>IF(D4594="","",VLOOKUP(D4594,MASTERLIST!$A:$E,3,FALSE))</f>
        <v/>
      </c>
      <c r="F4594" s="23" t="str">
        <f>IF(D4594="","",VLOOKUP(D4594,MASTERLIST!$A:$E,4,FALSE))</f>
        <v/>
      </c>
      <c r="G4594" s="23" t="str">
        <f>IF(D4594="","",VLOOKUP(D4594,MASTERLIST!$A:$E,5,FALSE))</f>
        <v/>
      </c>
      <c r="H4594" s="23" t="str">
        <f>IF(D4594="","",VLOOKUP(D4594,MASTERLIST!$A:$E,2,FALSE))</f>
        <v/>
      </c>
      <c r="I4594" s="42"/>
      <c r="J4594" s="42"/>
      <c r="K4594" s="42"/>
      <c r="L4594" s="41" t="str">
        <f t="shared" si="666"/>
        <v/>
      </c>
      <c r="M4594" s="41" t="str">
        <f t="shared" si="667"/>
        <v/>
      </c>
      <c r="N4594" s="22" t="str">
        <f t="shared" si="664"/>
        <v xml:space="preserve"> </v>
      </c>
      <c r="O4594" s="22" t="str">
        <f t="shared" si="665"/>
        <v/>
      </c>
      <c r="Q4594" s="22" t="str">
        <f t="shared" si="663"/>
        <v>D2</v>
      </c>
    </row>
    <row r="4595" spans="1:17" x14ac:dyDescent="0.25">
      <c r="A4595" s="125" t="str">
        <f t="shared" si="668"/>
        <v/>
      </c>
      <c r="B4595" s="123" t="str">
        <f t="shared" si="669"/>
        <v/>
      </c>
      <c r="C4595" s="125" t="str">
        <f t="shared" si="670"/>
        <v/>
      </c>
      <c r="D4595" s="42"/>
      <c r="E4595" s="23" t="str">
        <f>IF(D4595="","",VLOOKUP(D4595,MASTERLIST!$A:$E,3,FALSE))</f>
        <v/>
      </c>
      <c r="F4595" s="23" t="str">
        <f>IF(D4595="","",VLOOKUP(D4595,MASTERLIST!$A:$E,4,FALSE))</f>
        <v/>
      </c>
      <c r="G4595" s="23" t="str">
        <f>IF(D4595="","",VLOOKUP(D4595,MASTERLIST!$A:$E,5,FALSE))</f>
        <v/>
      </c>
      <c r="H4595" s="23" t="str">
        <f>IF(D4595="","",VLOOKUP(D4595,MASTERLIST!$A:$E,2,FALSE))</f>
        <v/>
      </c>
      <c r="I4595" s="42"/>
      <c r="J4595" s="42"/>
      <c r="K4595" s="42"/>
      <c r="L4595" s="41" t="str">
        <f t="shared" si="666"/>
        <v/>
      </c>
      <c r="M4595" s="41" t="str">
        <f t="shared" si="667"/>
        <v/>
      </c>
      <c r="N4595" s="22" t="str">
        <f t="shared" si="664"/>
        <v xml:space="preserve"> </v>
      </c>
      <c r="O4595" s="22" t="str">
        <f t="shared" si="665"/>
        <v/>
      </c>
      <c r="Q4595" s="22" t="str">
        <f t="shared" si="663"/>
        <v>D2</v>
      </c>
    </row>
    <row r="4596" spans="1:17" x14ac:dyDescent="0.25">
      <c r="A4596" s="125" t="str">
        <f t="shared" si="668"/>
        <v/>
      </c>
      <c r="B4596" s="123" t="str">
        <f t="shared" si="669"/>
        <v/>
      </c>
      <c r="C4596" s="125" t="str">
        <f t="shared" si="670"/>
        <v/>
      </c>
      <c r="D4596" s="42"/>
      <c r="E4596" s="23" t="str">
        <f>IF(D4596="","",VLOOKUP(D4596,MASTERLIST!$A:$E,3,FALSE))</f>
        <v/>
      </c>
      <c r="F4596" s="23" t="str">
        <f>IF(D4596="","",VLOOKUP(D4596,MASTERLIST!$A:$E,4,FALSE))</f>
        <v/>
      </c>
      <c r="G4596" s="23" t="str">
        <f>IF(D4596="","",VLOOKUP(D4596,MASTERLIST!$A:$E,5,FALSE))</f>
        <v/>
      </c>
      <c r="H4596" s="23" t="str">
        <f>IF(D4596="","",VLOOKUP(D4596,MASTERLIST!$A:$E,2,FALSE))</f>
        <v/>
      </c>
      <c r="I4596" s="42"/>
      <c r="J4596" s="42"/>
      <c r="K4596" s="42"/>
      <c r="L4596" s="41" t="str">
        <f t="shared" si="666"/>
        <v/>
      </c>
      <c r="M4596" s="41" t="str">
        <f t="shared" si="667"/>
        <v/>
      </c>
      <c r="N4596" s="22" t="str">
        <f t="shared" si="664"/>
        <v xml:space="preserve"> </v>
      </c>
      <c r="O4596" s="22" t="str">
        <f t="shared" si="665"/>
        <v/>
      </c>
      <c r="Q4596" s="22" t="str">
        <f t="shared" si="663"/>
        <v>D2</v>
      </c>
    </row>
    <row r="4597" spans="1:17" x14ac:dyDescent="0.25">
      <c r="A4597" s="125" t="str">
        <f t="shared" si="668"/>
        <v/>
      </c>
      <c r="B4597" s="123" t="str">
        <f t="shared" si="669"/>
        <v/>
      </c>
      <c r="C4597" s="125" t="str">
        <f t="shared" si="670"/>
        <v/>
      </c>
      <c r="D4597" s="42"/>
      <c r="E4597" s="23" t="str">
        <f>IF(D4597="","",VLOOKUP(D4597,MASTERLIST!$A:$E,3,FALSE))</f>
        <v/>
      </c>
      <c r="F4597" s="23" t="str">
        <f>IF(D4597="","",VLOOKUP(D4597,MASTERLIST!$A:$E,4,FALSE))</f>
        <v/>
      </c>
      <c r="G4597" s="23" t="str">
        <f>IF(D4597="","",VLOOKUP(D4597,MASTERLIST!$A:$E,5,FALSE))</f>
        <v/>
      </c>
      <c r="H4597" s="23" t="str">
        <f>IF(D4597="","",VLOOKUP(D4597,MASTERLIST!$A:$E,2,FALSE))</f>
        <v/>
      </c>
      <c r="I4597" s="42"/>
      <c r="J4597" s="42"/>
      <c r="K4597" s="42"/>
      <c r="L4597" s="41" t="str">
        <f t="shared" si="666"/>
        <v/>
      </c>
      <c r="M4597" s="41" t="str">
        <f t="shared" si="667"/>
        <v/>
      </c>
      <c r="N4597" s="22" t="str">
        <f t="shared" si="664"/>
        <v xml:space="preserve"> </v>
      </c>
      <c r="O4597" s="22" t="str">
        <f t="shared" si="665"/>
        <v/>
      </c>
      <c r="Q4597" s="22" t="str">
        <f t="shared" si="663"/>
        <v>D2</v>
      </c>
    </row>
    <row r="4598" spans="1:17" x14ac:dyDescent="0.25">
      <c r="A4598" s="125" t="str">
        <f t="shared" si="668"/>
        <v/>
      </c>
      <c r="B4598" s="123" t="str">
        <f t="shared" si="669"/>
        <v/>
      </c>
      <c r="C4598" s="125" t="str">
        <f t="shared" si="670"/>
        <v/>
      </c>
      <c r="D4598" s="42"/>
      <c r="E4598" s="23" t="str">
        <f>IF(D4598="","",VLOOKUP(D4598,MASTERLIST!$A:$E,3,FALSE))</f>
        <v/>
      </c>
      <c r="F4598" s="23" t="str">
        <f>IF(D4598="","",VLOOKUP(D4598,MASTERLIST!$A:$E,4,FALSE))</f>
        <v/>
      </c>
      <c r="G4598" s="23" t="str">
        <f>IF(D4598="","",VLOOKUP(D4598,MASTERLIST!$A:$E,5,FALSE))</f>
        <v/>
      </c>
      <c r="H4598" s="23" t="str">
        <f>IF(D4598="","",VLOOKUP(D4598,MASTERLIST!$A:$E,2,FALSE))</f>
        <v/>
      </c>
      <c r="I4598" s="42"/>
      <c r="J4598" s="42"/>
      <c r="K4598" s="42"/>
      <c r="L4598" s="41" t="str">
        <f t="shared" si="666"/>
        <v/>
      </c>
      <c r="M4598" s="41" t="str">
        <f t="shared" si="667"/>
        <v/>
      </c>
      <c r="N4598" s="22" t="str">
        <f t="shared" si="664"/>
        <v xml:space="preserve"> </v>
      </c>
      <c r="O4598" s="22" t="str">
        <f t="shared" si="665"/>
        <v/>
      </c>
      <c r="Q4598" s="22" t="str">
        <f t="shared" si="663"/>
        <v>D2</v>
      </c>
    </row>
    <row r="4599" spans="1:17" x14ac:dyDescent="0.25">
      <c r="A4599" s="125" t="str">
        <f t="shared" si="668"/>
        <v/>
      </c>
      <c r="B4599" s="123" t="str">
        <f t="shared" si="669"/>
        <v/>
      </c>
      <c r="C4599" s="125" t="str">
        <f t="shared" si="670"/>
        <v/>
      </c>
      <c r="D4599" s="42"/>
      <c r="E4599" s="23" t="str">
        <f>IF(D4599="","",VLOOKUP(D4599,MASTERLIST!$A:$E,3,FALSE))</f>
        <v/>
      </c>
      <c r="F4599" s="23" t="str">
        <f>IF(D4599="","",VLOOKUP(D4599,MASTERLIST!$A:$E,4,FALSE))</f>
        <v/>
      </c>
      <c r="G4599" s="23" t="str">
        <f>IF(D4599="","",VLOOKUP(D4599,MASTERLIST!$A:$E,5,FALSE))</f>
        <v/>
      </c>
      <c r="H4599" s="23" t="str">
        <f>IF(D4599="","",VLOOKUP(D4599,MASTERLIST!$A:$E,2,FALSE))</f>
        <v/>
      </c>
      <c r="I4599" s="42"/>
      <c r="J4599" s="42"/>
      <c r="K4599" s="42"/>
      <c r="L4599" s="41" t="str">
        <f t="shared" si="666"/>
        <v/>
      </c>
      <c r="M4599" s="41" t="str">
        <f t="shared" si="667"/>
        <v/>
      </c>
      <c r="N4599" s="22" t="str">
        <f t="shared" si="664"/>
        <v xml:space="preserve"> </v>
      </c>
      <c r="O4599" s="22" t="str">
        <f t="shared" si="665"/>
        <v/>
      </c>
      <c r="Q4599" s="22" t="str">
        <f t="shared" si="663"/>
        <v>D2</v>
      </c>
    </row>
    <row r="4600" spans="1:17" x14ac:dyDescent="0.25">
      <c r="A4600" s="125" t="str">
        <f t="shared" si="668"/>
        <v/>
      </c>
      <c r="B4600" s="123" t="str">
        <f t="shared" si="669"/>
        <v/>
      </c>
      <c r="C4600" s="125" t="str">
        <f t="shared" si="670"/>
        <v/>
      </c>
      <c r="D4600" s="42"/>
      <c r="E4600" s="23" t="str">
        <f>IF(D4600="","",VLOOKUP(D4600,MASTERLIST!$A:$E,3,FALSE))</f>
        <v/>
      </c>
      <c r="F4600" s="23" t="str">
        <f>IF(D4600="","",VLOOKUP(D4600,MASTERLIST!$A:$E,4,FALSE))</f>
        <v/>
      </c>
      <c r="G4600" s="23" t="str">
        <f>IF(D4600="","",VLOOKUP(D4600,MASTERLIST!$A:$E,5,FALSE))</f>
        <v/>
      </c>
      <c r="H4600" s="23" t="str">
        <f>IF(D4600="","",VLOOKUP(D4600,MASTERLIST!$A:$E,2,FALSE))</f>
        <v/>
      </c>
      <c r="I4600" s="42"/>
      <c r="J4600" s="42"/>
      <c r="K4600" s="42"/>
      <c r="L4600" s="41" t="str">
        <f t="shared" si="666"/>
        <v/>
      </c>
      <c r="M4600" s="41" t="str">
        <f t="shared" si="667"/>
        <v/>
      </c>
      <c r="N4600" s="22" t="str">
        <f t="shared" si="664"/>
        <v xml:space="preserve"> </v>
      </c>
      <c r="O4600" s="22" t="str">
        <f t="shared" si="665"/>
        <v/>
      </c>
      <c r="Q4600" s="22" t="str">
        <f t="shared" si="663"/>
        <v>D2</v>
      </c>
    </row>
    <row r="4601" spans="1:17" x14ac:dyDescent="0.25">
      <c r="A4601" s="125" t="str">
        <f t="shared" si="668"/>
        <v/>
      </c>
      <c r="B4601" s="123" t="str">
        <f t="shared" si="669"/>
        <v/>
      </c>
      <c r="C4601" s="125" t="str">
        <f t="shared" si="670"/>
        <v/>
      </c>
      <c r="D4601" s="42"/>
      <c r="E4601" s="23" t="str">
        <f>IF(D4601="","",VLOOKUP(D4601,MASTERLIST!$A:$E,3,FALSE))</f>
        <v/>
      </c>
      <c r="F4601" s="23" t="str">
        <f>IF(D4601="","",VLOOKUP(D4601,MASTERLIST!$A:$E,4,FALSE))</f>
        <v/>
      </c>
      <c r="G4601" s="23" t="str">
        <f>IF(D4601="","",VLOOKUP(D4601,MASTERLIST!$A:$E,5,FALSE))</f>
        <v/>
      </c>
      <c r="H4601" s="23" t="str">
        <f>IF(D4601="","",VLOOKUP(D4601,MASTERLIST!$A:$E,2,FALSE))</f>
        <v/>
      </c>
      <c r="I4601" s="42"/>
      <c r="J4601" s="42"/>
      <c r="K4601" s="42"/>
      <c r="L4601" s="41" t="str">
        <f t="shared" si="666"/>
        <v/>
      </c>
      <c r="M4601" s="41" t="str">
        <f t="shared" si="667"/>
        <v/>
      </c>
      <c r="N4601" s="22" t="str">
        <f t="shared" si="664"/>
        <v xml:space="preserve"> </v>
      </c>
      <c r="O4601" s="22" t="str">
        <f t="shared" si="665"/>
        <v/>
      </c>
      <c r="Q4601" s="22" t="str">
        <f t="shared" si="663"/>
        <v>D2</v>
      </c>
    </row>
    <row r="4602" spans="1:17" x14ac:dyDescent="0.25">
      <c r="A4602" s="125" t="str">
        <f t="shared" si="668"/>
        <v/>
      </c>
      <c r="B4602" s="123" t="str">
        <f t="shared" si="669"/>
        <v/>
      </c>
      <c r="C4602" s="125" t="str">
        <f t="shared" si="670"/>
        <v/>
      </c>
      <c r="D4602" s="42"/>
      <c r="E4602" s="23" t="str">
        <f>IF(D4602="","",VLOOKUP(D4602,MASTERLIST!$A:$E,3,FALSE))</f>
        <v/>
      </c>
      <c r="F4602" s="23" t="str">
        <f>IF(D4602="","",VLOOKUP(D4602,MASTERLIST!$A:$E,4,FALSE))</f>
        <v/>
      </c>
      <c r="G4602" s="23" t="str">
        <f>IF(D4602="","",VLOOKUP(D4602,MASTERLIST!$A:$E,5,FALSE))</f>
        <v/>
      </c>
      <c r="H4602" s="23" t="str">
        <f>IF(D4602="","",VLOOKUP(D4602,MASTERLIST!$A:$E,2,FALSE))</f>
        <v/>
      </c>
      <c r="I4602" s="42"/>
      <c r="J4602" s="42"/>
      <c r="K4602" s="42"/>
      <c r="L4602" s="41" t="str">
        <f t="shared" si="666"/>
        <v/>
      </c>
      <c r="M4602" s="41" t="str">
        <f t="shared" si="667"/>
        <v/>
      </c>
      <c r="N4602" s="22" t="str">
        <f t="shared" si="664"/>
        <v xml:space="preserve"> </v>
      </c>
      <c r="O4602" s="22" t="str">
        <f t="shared" si="665"/>
        <v/>
      </c>
      <c r="Q4602" s="22" t="str">
        <f t="shared" si="663"/>
        <v>D2</v>
      </c>
    </row>
    <row r="4603" spans="1:17" x14ac:dyDescent="0.25">
      <c r="A4603" s="125" t="str">
        <f t="shared" si="668"/>
        <v/>
      </c>
      <c r="B4603" s="123" t="str">
        <f t="shared" si="669"/>
        <v/>
      </c>
      <c r="C4603" s="125" t="str">
        <f t="shared" si="670"/>
        <v/>
      </c>
      <c r="D4603" s="42"/>
      <c r="E4603" s="23" t="str">
        <f>IF(D4603="","",VLOOKUP(D4603,MASTERLIST!$A:$E,3,FALSE))</f>
        <v/>
      </c>
      <c r="F4603" s="23" t="str">
        <f>IF(D4603="","",VLOOKUP(D4603,MASTERLIST!$A:$E,4,FALSE))</f>
        <v/>
      </c>
      <c r="G4603" s="23" t="str">
        <f>IF(D4603="","",VLOOKUP(D4603,MASTERLIST!$A:$E,5,FALSE))</f>
        <v/>
      </c>
      <c r="H4603" s="23" t="str">
        <f>IF(D4603="","",VLOOKUP(D4603,MASTERLIST!$A:$E,2,FALSE))</f>
        <v/>
      </c>
      <c r="I4603" s="42"/>
      <c r="J4603" s="42"/>
      <c r="K4603" s="42"/>
      <c r="L4603" s="41" t="str">
        <f t="shared" si="666"/>
        <v/>
      </c>
      <c r="M4603" s="41" t="str">
        <f t="shared" si="667"/>
        <v/>
      </c>
      <c r="N4603" s="22" t="str">
        <f t="shared" si="664"/>
        <v xml:space="preserve"> </v>
      </c>
      <c r="O4603" s="22" t="str">
        <f t="shared" si="665"/>
        <v/>
      </c>
      <c r="Q4603" s="22" t="str">
        <f t="shared" si="663"/>
        <v>D2</v>
      </c>
    </row>
    <row r="4604" spans="1:17" x14ac:dyDescent="0.25">
      <c r="A4604" s="125" t="str">
        <f t="shared" si="668"/>
        <v/>
      </c>
      <c r="B4604" s="123" t="str">
        <f t="shared" si="669"/>
        <v/>
      </c>
      <c r="C4604" s="125" t="str">
        <f t="shared" si="670"/>
        <v/>
      </c>
      <c r="D4604" s="42"/>
      <c r="E4604" s="23" t="str">
        <f>IF(D4604="","",VLOOKUP(D4604,MASTERLIST!$A:$E,3,FALSE))</f>
        <v/>
      </c>
      <c r="F4604" s="23" t="str">
        <f>IF(D4604="","",VLOOKUP(D4604,MASTERLIST!$A:$E,4,FALSE))</f>
        <v/>
      </c>
      <c r="G4604" s="23" t="str">
        <f>IF(D4604="","",VLOOKUP(D4604,MASTERLIST!$A:$E,5,FALSE))</f>
        <v/>
      </c>
      <c r="H4604" s="23" t="str">
        <f>IF(D4604="","",VLOOKUP(D4604,MASTERLIST!$A:$E,2,FALSE))</f>
        <v/>
      </c>
      <c r="I4604" s="42"/>
      <c r="J4604" s="42"/>
      <c r="K4604" s="42"/>
      <c r="L4604" s="41" t="str">
        <f t="shared" si="666"/>
        <v/>
      </c>
      <c r="M4604" s="41" t="str">
        <f t="shared" si="667"/>
        <v/>
      </c>
      <c r="N4604" s="22" t="str">
        <f t="shared" si="664"/>
        <v xml:space="preserve"> </v>
      </c>
      <c r="O4604" s="22" t="str">
        <f t="shared" si="665"/>
        <v/>
      </c>
      <c r="Q4604" s="22" t="str">
        <f t="shared" si="663"/>
        <v>D2</v>
      </c>
    </row>
    <row r="4605" spans="1:17" x14ac:dyDescent="0.25">
      <c r="A4605" s="125" t="str">
        <f t="shared" si="668"/>
        <v/>
      </c>
      <c r="B4605" s="123" t="str">
        <f t="shared" si="669"/>
        <v/>
      </c>
      <c r="C4605" s="125" t="str">
        <f t="shared" si="670"/>
        <v/>
      </c>
      <c r="D4605" s="42"/>
      <c r="E4605" s="23" t="str">
        <f>IF(D4605="","",VLOOKUP(D4605,MASTERLIST!$A:$E,3,FALSE))</f>
        <v/>
      </c>
      <c r="F4605" s="23" t="str">
        <f>IF(D4605="","",VLOOKUP(D4605,MASTERLIST!$A:$E,4,FALSE))</f>
        <v/>
      </c>
      <c r="G4605" s="23" t="str">
        <f>IF(D4605="","",VLOOKUP(D4605,MASTERLIST!$A:$E,5,FALSE))</f>
        <v/>
      </c>
      <c r="H4605" s="23" t="str">
        <f>IF(D4605="","",VLOOKUP(D4605,MASTERLIST!$A:$E,2,FALSE))</f>
        <v/>
      </c>
      <c r="I4605" s="42"/>
      <c r="J4605" s="42"/>
      <c r="K4605" s="42"/>
      <c r="L4605" s="41" t="str">
        <f t="shared" si="666"/>
        <v/>
      </c>
      <c r="M4605" s="41" t="str">
        <f t="shared" si="667"/>
        <v/>
      </c>
      <c r="N4605" s="22" t="str">
        <f t="shared" si="664"/>
        <v xml:space="preserve"> </v>
      </c>
      <c r="O4605" s="22" t="str">
        <f t="shared" si="665"/>
        <v/>
      </c>
      <c r="Q4605" s="22" t="str">
        <f t="shared" si="663"/>
        <v>D2</v>
      </c>
    </row>
    <row r="4606" spans="1:17" x14ac:dyDescent="0.25">
      <c r="A4606" s="125" t="str">
        <f t="shared" si="668"/>
        <v/>
      </c>
      <c r="B4606" s="123" t="str">
        <f t="shared" si="669"/>
        <v/>
      </c>
      <c r="C4606" s="125" t="str">
        <f t="shared" si="670"/>
        <v/>
      </c>
      <c r="D4606" s="42"/>
      <c r="E4606" s="23" t="str">
        <f>IF(D4606="","",VLOOKUP(D4606,MASTERLIST!$A:$E,3,FALSE))</f>
        <v/>
      </c>
      <c r="F4606" s="23" t="str">
        <f>IF(D4606="","",VLOOKUP(D4606,MASTERLIST!$A:$E,4,FALSE))</f>
        <v/>
      </c>
      <c r="G4606" s="23" t="str">
        <f>IF(D4606="","",VLOOKUP(D4606,MASTERLIST!$A:$E,5,FALSE))</f>
        <v/>
      </c>
      <c r="H4606" s="23" t="str">
        <f>IF(D4606="","",VLOOKUP(D4606,MASTERLIST!$A:$E,2,FALSE))</f>
        <v/>
      </c>
      <c r="I4606" s="42"/>
      <c r="J4606" s="42"/>
      <c r="K4606" s="42"/>
      <c r="L4606" s="41" t="str">
        <f t="shared" si="666"/>
        <v/>
      </c>
      <c r="M4606" s="41" t="str">
        <f t="shared" si="667"/>
        <v/>
      </c>
      <c r="N4606" s="22" t="str">
        <f t="shared" si="664"/>
        <v xml:space="preserve"> </v>
      </c>
      <c r="O4606" s="22" t="str">
        <f t="shared" si="665"/>
        <v/>
      </c>
      <c r="Q4606" s="22" t="str">
        <f t="shared" si="663"/>
        <v>D2</v>
      </c>
    </row>
    <row r="4607" spans="1:17" x14ac:dyDescent="0.25">
      <c r="A4607" s="125" t="str">
        <f t="shared" si="668"/>
        <v/>
      </c>
      <c r="B4607" s="123" t="str">
        <f t="shared" si="669"/>
        <v/>
      </c>
      <c r="C4607" s="125" t="str">
        <f t="shared" si="670"/>
        <v/>
      </c>
      <c r="D4607" s="42"/>
      <c r="E4607" s="23" t="str">
        <f>IF(D4607="","",VLOOKUP(D4607,MASTERLIST!$A:$E,3,FALSE))</f>
        <v/>
      </c>
      <c r="F4607" s="23" t="str">
        <f>IF(D4607="","",VLOOKUP(D4607,MASTERLIST!$A:$E,4,FALSE))</f>
        <v/>
      </c>
      <c r="G4607" s="23" t="str">
        <f>IF(D4607="","",VLOOKUP(D4607,MASTERLIST!$A:$E,5,FALSE))</f>
        <v/>
      </c>
      <c r="H4607" s="23" t="str">
        <f>IF(D4607="","",VLOOKUP(D4607,MASTERLIST!$A:$E,2,FALSE))</f>
        <v/>
      </c>
      <c r="I4607" s="42"/>
      <c r="J4607" s="42"/>
      <c r="K4607" s="42"/>
      <c r="L4607" s="41" t="str">
        <f t="shared" si="666"/>
        <v/>
      </c>
      <c r="M4607" s="41" t="str">
        <f t="shared" si="667"/>
        <v/>
      </c>
      <c r="N4607" s="22" t="str">
        <f t="shared" si="664"/>
        <v xml:space="preserve"> </v>
      </c>
      <c r="O4607" s="22" t="str">
        <f t="shared" si="665"/>
        <v/>
      </c>
      <c r="Q4607" s="22" t="str">
        <f t="shared" si="663"/>
        <v>D2</v>
      </c>
    </row>
    <row r="4608" spans="1:17" x14ac:dyDescent="0.25">
      <c r="A4608" s="125" t="str">
        <f t="shared" si="668"/>
        <v/>
      </c>
      <c r="B4608" s="123" t="str">
        <f t="shared" si="669"/>
        <v/>
      </c>
      <c r="C4608" s="125" t="str">
        <f t="shared" si="670"/>
        <v/>
      </c>
      <c r="D4608" s="42"/>
      <c r="E4608" s="23" t="str">
        <f>IF(D4608="","",VLOOKUP(D4608,MASTERLIST!$A:$E,3,FALSE))</f>
        <v/>
      </c>
      <c r="F4608" s="23" t="str">
        <f>IF(D4608="","",VLOOKUP(D4608,MASTERLIST!$A:$E,4,FALSE))</f>
        <v/>
      </c>
      <c r="G4608" s="23" t="str">
        <f>IF(D4608="","",VLOOKUP(D4608,MASTERLIST!$A:$E,5,FALSE))</f>
        <v/>
      </c>
      <c r="H4608" s="23" t="str">
        <f>IF(D4608="","",VLOOKUP(D4608,MASTERLIST!$A:$E,2,FALSE))</f>
        <v/>
      </c>
      <c r="I4608" s="42"/>
      <c r="J4608" s="42"/>
      <c r="K4608" s="42"/>
      <c r="L4608" s="41" t="str">
        <f t="shared" si="666"/>
        <v/>
      </c>
      <c r="M4608" s="41" t="str">
        <f t="shared" si="667"/>
        <v/>
      </c>
      <c r="N4608" s="22" t="str">
        <f t="shared" si="664"/>
        <v xml:space="preserve"> </v>
      </c>
      <c r="O4608" s="22" t="str">
        <f t="shared" si="665"/>
        <v/>
      </c>
      <c r="Q4608" s="22" t="str">
        <f t="shared" si="663"/>
        <v>D2</v>
      </c>
    </row>
    <row r="4609" spans="1:17" x14ac:dyDescent="0.25">
      <c r="A4609" s="125" t="str">
        <f t="shared" si="668"/>
        <v/>
      </c>
      <c r="B4609" s="123" t="str">
        <f t="shared" si="669"/>
        <v/>
      </c>
      <c r="C4609" s="125" t="str">
        <f t="shared" si="670"/>
        <v/>
      </c>
      <c r="D4609" s="42"/>
      <c r="E4609" s="23" t="str">
        <f>IF(D4609="","",VLOOKUP(D4609,MASTERLIST!$A:$E,3,FALSE))</f>
        <v/>
      </c>
      <c r="F4609" s="23" t="str">
        <f>IF(D4609="","",VLOOKUP(D4609,MASTERLIST!$A:$E,4,FALSE))</f>
        <v/>
      </c>
      <c r="G4609" s="23" t="str">
        <f>IF(D4609="","",VLOOKUP(D4609,MASTERLIST!$A:$E,5,FALSE))</f>
        <v/>
      </c>
      <c r="H4609" s="23" t="str">
        <f>IF(D4609="","",VLOOKUP(D4609,MASTERLIST!$A:$E,2,FALSE))</f>
        <v/>
      </c>
      <c r="I4609" s="42"/>
      <c r="J4609" s="42"/>
      <c r="K4609" s="42"/>
      <c r="L4609" s="41" t="str">
        <f t="shared" si="666"/>
        <v/>
      </c>
      <c r="M4609" s="41" t="str">
        <f t="shared" si="667"/>
        <v/>
      </c>
      <c r="N4609" s="22" t="str">
        <f t="shared" si="664"/>
        <v xml:space="preserve"> </v>
      </c>
      <c r="O4609" s="22" t="str">
        <f t="shared" si="665"/>
        <v/>
      </c>
      <c r="Q4609" s="22" t="str">
        <f t="shared" si="663"/>
        <v>D2</v>
      </c>
    </row>
    <row r="4610" spans="1:17" x14ac:dyDescent="0.25">
      <c r="A4610" s="125" t="str">
        <f t="shared" si="668"/>
        <v/>
      </c>
      <c r="B4610" s="123" t="str">
        <f t="shared" si="669"/>
        <v/>
      </c>
      <c r="C4610" s="125" t="str">
        <f t="shared" si="670"/>
        <v/>
      </c>
      <c r="D4610" s="42"/>
      <c r="E4610" s="23" t="str">
        <f>IF(D4610="","",VLOOKUP(D4610,MASTERLIST!$A:$E,3,FALSE))</f>
        <v/>
      </c>
      <c r="F4610" s="23" t="str">
        <f>IF(D4610="","",VLOOKUP(D4610,MASTERLIST!$A:$E,4,FALSE))</f>
        <v/>
      </c>
      <c r="G4610" s="23" t="str">
        <f>IF(D4610="","",VLOOKUP(D4610,MASTERLIST!$A:$E,5,FALSE))</f>
        <v/>
      </c>
      <c r="H4610" s="23" t="str">
        <f>IF(D4610="","",VLOOKUP(D4610,MASTERLIST!$A:$E,2,FALSE))</f>
        <v/>
      </c>
      <c r="I4610" s="42"/>
      <c r="J4610" s="42"/>
      <c r="K4610" s="42"/>
      <c r="L4610" s="41" t="str">
        <f t="shared" si="666"/>
        <v/>
      </c>
      <c r="M4610" s="41" t="str">
        <f t="shared" si="667"/>
        <v/>
      </c>
      <c r="N4610" s="22" t="str">
        <f t="shared" si="664"/>
        <v xml:space="preserve"> </v>
      </c>
      <c r="O4610" s="22" t="str">
        <f t="shared" si="665"/>
        <v/>
      </c>
      <c r="Q4610" s="22" t="str">
        <f t="shared" si="663"/>
        <v>D2</v>
      </c>
    </row>
    <row r="4611" spans="1:17" x14ac:dyDescent="0.25">
      <c r="A4611" s="125" t="str">
        <f t="shared" si="668"/>
        <v/>
      </c>
      <c r="B4611" s="123" t="str">
        <f t="shared" si="669"/>
        <v/>
      </c>
      <c r="C4611" s="125" t="str">
        <f t="shared" si="670"/>
        <v/>
      </c>
      <c r="D4611" s="42"/>
      <c r="E4611" s="23" t="str">
        <f>IF(D4611="","",VLOOKUP(D4611,MASTERLIST!$A:$E,3,FALSE))</f>
        <v/>
      </c>
      <c r="F4611" s="23" t="str">
        <f>IF(D4611="","",VLOOKUP(D4611,MASTERLIST!$A:$E,4,FALSE))</f>
        <v/>
      </c>
      <c r="G4611" s="23" t="str">
        <f>IF(D4611="","",VLOOKUP(D4611,MASTERLIST!$A:$E,5,FALSE))</f>
        <v/>
      </c>
      <c r="H4611" s="23" t="str">
        <f>IF(D4611="","",VLOOKUP(D4611,MASTERLIST!$A:$E,2,FALSE))</f>
        <v/>
      </c>
      <c r="I4611" s="42"/>
      <c r="J4611" s="42"/>
      <c r="K4611" s="42"/>
      <c r="L4611" s="41" t="str">
        <f t="shared" si="666"/>
        <v/>
      </c>
      <c r="M4611" s="41" t="str">
        <f t="shared" si="667"/>
        <v/>
      </c>
      <c r="N4611" s="22" t="str">
        <f t="shared" si="664"/>
        <v xml:space="preserve"> </v>
      </c>
      <c r="O4611" s="22" t="str">
        <f t="shared" si="665"/>
        <v/>
      </c>
      <c r="Q4611" s="22" t="str">
        <f t="shared" ref="Q4611:Q4674" si="671">IF(A4611="","D2",RIGHT(A4611,2))</f>
        <v>D2</v>
      </c>
    </row>
    <row r="4612" spans="1:17" x14ac:dyDescent="0.25">
      <c r="A4612" s="125" t="str">
        <f t="shared" si="668"/>
        <v/>
      </c>
      <c r="B4612" s="123" t="str">
        <f t="shared" si="669"/>
        <v/>
      </c>
      <c r="C4612" s="125" t="str">
        <f t="shared" si="670"/>
        <v/>
      </c>
      <c r="D4612" s="42"/>
      <c r="E4612" s="23" t="str">
        <f>IF(D4612="","",VLOOKUP(D4612,MASTERLIST!$A:$E,3,FALSE))</f>
        <v/>
      </c>
      <c r="F4612" s="23" t="str">
        <f>IF(D4612="","",VLOOKUP(D4612,MASTERLIST!$A:$E,4,FALSE))</f>
        <v/>
      </c>
      <c r="G4612" s="23" t="str">
        <f>IF(D4612="","",VLOOKUP(D4612,MASTERLIST!$A:$E,5,FALSE))</f>
        <v/>
      </c>
      <c r="H4612" s="23" t="str">
        <f>IF(D4612="","",VLOOKUP(D4612,MASTERLIST!$A:$E,2,FALSE))</f>
        <v/>
      </c>
      <c r="I4612" s="42"/>
      <c r="J4612" s="42"/>
      <c r="K4612" s="42"/>
      <c r="L4612" s="41" t="str">
        <f t="shared" si="666"/>
        <v/>
      </c>
      <c r="M4612" s="41" t="str">
        <f t="shared" si="667"/>
        <v/>
      </c>
      <c r="N4612" s="22" t="str">
        <f t="shared" si="664"/>
        <v xml:space="preserve"> </v>
      </c>
      <c r="O4612" s="22" t="str">
        <f t="shared" si="665"/>
        <v/>
      </c>
      <c r="Q4612" s="22" t="str">
        <f t="shared" si="671"/>
        <v>D2</v>
      </c>
    </row>
    <row r="4613" spans="1:17" x14ac:dyDescent="0.25">
      <c r="A4613" s="125" t="str">
        <f t="shared" si="668"/>
        <v/>
      </c>
      <c r="B4613" s="123" t="str">
        <f t="shared" si="669"/>
        <v/>
      </c>
      <c r="C4613" s="125" t="str">
        <f t="shared" si="670"/>
        <v/>
      </c>
      <c r="D4613" s="42"/>
      <c r="E4613" s="23" t="str">
        <f>IF(D4613="","",VLOOKUP(D4613,MASTERLIST!$A:$E,3,FALSE))</f>
        <v/>
      </c>
      <c r="F4613" s="23" t="str">
        <f>IF(D4613="","",VLOOKUP(D4613,MASTERLIST!$A:$E,4,FALSE))</f>
        <v/>
      </c>
      <c r="G4613" s="23" t="str">
        <f>IF(D4613="","",VLOOKUP(D4613,MASTERLIST!$A:$E,5,FALSE))</f>
        <v/>
      </c>
      <c r="H4613" s="23" t="str">
        <f>IF(D4613="","",VLOOKUP(D4613,MASTERLIST!$A:$E,2,FALSE))</f>
        <v/>
      </c>
      <c r="I4613" s="42"/>
      <c r="J4613" s="42"/>
      <c r="K4613" s="42"/>
      <c r="L4613" s="41" t="str">
        <f t="shared" si="666"/>
        <v/>
      </c>
      <c r="M4613" s="41" t="str">
        <f t="shared" si="667"/>
        <v/>
      </c>
      <c r="N4613" s="22" t="str">
        <f t="shared" si="664"/>
        <v xml:space="preserve"> </v>
      </c>
      <c r="O4613" s="22" t="str">
        <f t="shared" si="665"/>
        <v/>
      </c>
      <c r="Q4613" s="22" t="str">
        <f t="shared" si="671"/>
        <v>D2</v>
      </c>
    </row>
    <row r="4614" spans="1:17" x14ac:dyDescent="0.25">
      <c r="A4614" s="125" t="str">
        <f t="shared" si="668"/>
        <v/>
      </c>
      <c r="B4614" s="123" t="str">
        <f t="shared" si="669"/>
        <v/>
      </c>
      <c r="C4614" s="125" t="str">
        <f t="shared" si="670"/>
        <v/>
      </c>
      <c r="D4614" s="42"/>
      <c r="E4614" s="23" t="str">
        <f>IF(D4614="","",VLOOKUP(D4614,MASTERLIST!$A:$E,3,FALSE))</f>
        <v/>
      </c>
      <c r="F4614" s="23" t="str">
        <f>IF(D4614="","",VLOOKUP(D4614,MASTERLIST!$A:$E,4,FALSE))</f>
        <v/>
      </c>
      <c r="G4614" s="23" t="str">
        <f>IF(D4614="","",VLOOKUP(D4614,MASTERLIST!$A:$E,5,FALSE))</f>
        <v/>
      </c>
      <c r="H4614" s="23" t="str">
        <f>IF(D4614="","",VLOOKUP(D4614,MASTERLIST!$A:$E,2,FALSE))</f>
        <v/>
      </c>
      <c r="I4614" s="42"/>
      <c r="J4614" s="42"/>
      <c r="K4614" s="42"/>
      <c r="L4614" s="41" t="str">
        <f t="shared" si="666"/>
        <v/>
      </c>
      <c r="M4614" s="41" t="str">
        <f t="shared" si="667"/>
        <v/>
      </c>
      <c r="N4614" s="22" t="str">
        <f t="shared" si="664"/>
        <v xml:space="preserve"> </v>
      </c>
      <c r="O4614" s="22" t="str">
        <f t="shared" si="665"/>
        <v/>
      </c>
      <c r="Q4614" s="22" t="str">
        <f t="shared" si="671"/>
        <v>D2</v>
      </c>
    </row>
    <row r="4615" spans="1:17" x14ac:dyDescent="0.25">
      <c r="A4615" s="125" t="str">
        <f t="shared" si="668"/>
        <v/>
      </c>
      <c r="B4615" s="123" t="str">
        <f t="shared" si="669"/>
        <v/>
      </c>
      <c r="C4615" s="125" t="str">
        <f t="shared" si="670"/>
        <v/>
      </c>
      <c r="D4615" s="42"/>
      <c r="E4615" s="23" t="str">
        <f>IF(D4615="","",VLOOKUP(D4615,MASTERLIST!$A:$E,3,FALSE))</f>
        <v/>
      </c>
      <c r="F4615" s="23" t="str">
        <f>IF(D4615="","",VLOOKUP(D4615,MASTERLIST!$A:$E,4,FALSE))</f>
        <v/>
      </c>
      <c r="G4615" s="23" t="str">
        <f>IF(D4615="","",VLOOKUP(D4615,MASTERLIST!$A:$E,5,FALSE))</f>
        <v/>
      </c>
      <c r="H4615" s="23" t="str">
        <f>IF(D4615="","",VLOOKUP(D4615,MASTERLIST!$A:$E,2,FALSE))</f>
        <v/>
      </c>
      <c r="I4615" s="42"/>
      <c r="J4615" s="42"/>
      <c r="K4615" s="42"/>
      <c r="L4615" s="41" t="str">
        <f t="shared" si="666"/>
        <v/>
      </c>
      <c r="M4615" s="41" t="str">
        <f t="shared" si="667"/>
        <v/>
      </c>
      <c r="N4615" s="22" t="str">
        <f t="shared" si="664"/>
        <v xml:space="preserve"> </v>
      </c>
      <c r="O4615" s="22" t="str">
        <f t="shared" si="665"/>
        <v/>
      </c>
      <c r="Q4615" s="22" t="str">
        <f t="shared" si="671"/>
        <v>D2</v>
      </c>
    </row>
    <row r="4616" spans="1:17" x14ac:dyDescent="0.25">
      <c r="A4616" s="125" t="str">
        <f t="shared" si="668"/>
        <v/>
      </c>
      <c r="B4616" s="123" t="str">
        <f t="shared" si="669"/>
        <v/>
      </c>
      <c r="C4616" s="125" t="str">
        <f t="shared" si="670"/>
        <v/>
      </c>
      <c r="D4616" s="42"/>
      <c r="E4616" s="23" t="str">
        <f>IF(D4616="","",VLOOKUP(D4616,MASTERLIST!$A:$E,3,FALSE))</f>
        <v/>
      </c>
      <c r="F4616" s="23" t="str">
        <f>IF(D4616="","",VLOOKUP(D4616,MASTERLIST!$A:$E,4,FALSE))</f>
        <v/>
      </c>
      <c r="G4616" s="23" t="str">
        <f>IF(D4616="","",VLOOKUP(D4616,MASTERLIST!$A:$E,5,FALSE))</f>
        <v/>
      </c>
      <c r="H4616" s="23" t="str">
        <f>IF(D4616="","",VLOOKUP(D4616,MASTERLIST!$A:$E,2,FALSE))</f>
        <v/>
      </c>
      <c r="I4616" s="42"/>
      <c r="J4616" s="42"/>
      <c r="K4616" s="42"/>
      <c r="L4616" s="41" t="str">
        <f t="shared" si="666"/>
        <v/>
      </c>
      <c r="M4616" s="41" t="str">
        <f t="shared" si="667"/>
        <v/>
      </c>
      <c r="N4616" s="22" t="str">
        <f t="shared" si="664"/>
        <v xml:space="preserve"> </v>
      </c>
      <c r="O4616" s="22" t="str">
        <f t="shared" si="665"/>
        <v/>
      </c>
      <c r="Q4616" s="22" t="str">
        <f t="shared" si="671"/>
        <v>D2</v>
      </c>
    </row>
    <row r="4617" spans="1:17" x14ac:dyDescent="0.25">
      <c r="A4617" s="125" t="str">
        <f t="shared" si="668"/>
        <v/>
      </c>
      <c r="B4617" s="123" t="str">
        <f t="shared" si="669"/>
        <v/>
      </c>
      <c r="C4617" s="125" t="str">
        <f t="shared" si="670"/>
        <v/>
      </c>
      <c r="D4617" s="42"/>
      <c r="E4617" s="23" t="str">
        <f>IF(D4617="","",VLOOKUP(D4617,MASTERLIST!$A:$E,3,FALSE))</f>
        <v/>
      </c>
      <c r="F4617" s="23" t="str">
        <f>IF(D4617="","",VLOOKUP(D4617,MASTERLIST!$A:$E,4,FALSE))</f>
        <v/>
      </c>
      <c r="G4617" s="23" t="str">
        <f>IF(D4617="","",VLOOKUP(D4617,MASTERLIST!$A:$E,5,FALSE))</f>
        <v/>
      </c>
      <c r="H4617" s="23" t="str">
        <f>IF(D4617="","",VLOOKUP(D4617,MASTERLIST!$A:$E,2,FALSE))</f>
        <v/>
      </c>
      <c r="I4617" s="42"/>
      <c r="J4617" s="42"/>
      <c r="K4617" s="42"/>
      <c r="L4617" s="41" t="str">
        <f t="shared" si="666"/>
        <v/>
      </c>
      <c r="M4617" s="41" t="str">
        <f t="shared" si="667"/>
        <v/>
      </c>
      <c r="N4617" s="22" t="str">
        <f t="shared" si="664"/>
        <v xml:space="preserve"> </v>
      </c>
      <c r="O4617" s="22" t="str">
        <f t="shared" si="665"/>
        <v/>
      </c>
      <c r="Q4617" s="22" t="str">
        <f t="shared" si="671"/>
        <v>D2</v>
      </c>
    </row>
    <row r="4618" spans="1:17" x14ac:dyDescent="0.25">
      <c r="A4618" s="125" t="str">
        <f t="shared" si="668"/>
        <v/>
      </c>
      <c r="B4618" s="123" t="str">
        <f t="shared" si="669"/>
        <v/>
      </c>
      <c r="C4618" s="125" t="str">
        <f t="shared" si="670"/>
        <v/>
      </c>
      <c r="D4618" s="42"/>
      <c r="E4618" s="23" t="str">
        <f>IF(D4618="","",VLOOKUP(D4618,MASTERLIST!$A:$E,3,FALSE))</f>
        <v/>
      </c>
      <c r="F4618" s="23" t="str">
        <f>IF(D4618="","",VLOOKUP(D4618,MASTERLIST!$A:$E,4,FALSE))</f>
        <v/>
      </c>
      <c r="G4618" s="23" t="str">
        <f>IF(D4618="","",VLOOKUP(D4618,MASTERLIST!$A:$E,5,FALSE))</f>
        <v/>
      </c>
      <c r="H4618" s="23" t="str">
        <f>IF(D4618="","",VLOOKUP(D4618,MASTERLIST!$A:$E,2,FALSE))</f>
        <v/>
      </c>
      <c r="I4618" s="42"/>
      <c r="J4618" s="42"/>
      <c r="K4618" s="42"/>
      <c r="L4618" s="41" t="str">
        <f t="shared" si="666"/>
        <v/>
      </c>
      <c r="M4618" s="41" t="str">
        <f t="shared" si="667"/>
        <v/>
      </c>
      <c r="N4618" s="22" t="str">
        <f t="shared" si="664"/>
        <v xml:space="preserve"> </v>
      </c>
      <c r="O4618" s="22" t="str">
        <f t="shared" si="665"/>
        <v/>
      </c>
      <c r="Q4618" s="22" t="str">
        <f t="shared" si="671"/>
        <v>D2</v>
      </c>
    </row>
    <row r="4619" spans="1:17" x14ac:dyDescent="0.25">
      <c r="A4619" s="125" t="str">
        <f t="shared" si="668"/>
        <v/>
      </c>
      <c r="B4619" s="123" t="str">
        <f t="shared" si="669"/>
        <v/>
      </c>
      <c r="C4619" s="125" t="str">
        <f t="shared" si="670"/>
        <v/>
      </c>
      <c r="D4619" s="42"/>
      <c r="E4619" s="23" t="str">
        <f>IF(D4619="","",VLOOKUP(D4619,MASTERLIST!$A:$E,3,FALSE))</f>
        <v/>
      </c>
      <c r="F4619" s="23" t="str">
        <f>IF(D4619="","",VLOOKUP(D4619,MASTERLIST!$A:$E,4,FALSE))</f>
        <v/>
      </c>
      <c r="G4619" s="23" t="str">
        <f>IF(D4619="","",VLOOKUP(D4619,MASTERLIST!$A:$E,5,FALSE))</f>
        <v/>
      </c>
      <c r="H4619" s="23" t="str">
        <f>IF(D4619="","",VLOOKUP(D4619,MASTERLIST!$A:$E,2,FALSE))</f>
        <v/>
      </c>
      <c r="I4619" s="42"/>
      <c r="J4619" s="42"/>
      <c r="K4619" s="42"/>
      <c r="L4619" s="41" t="str">
        <f t="shared" si="666"/>
        <v/>
      </c>
      <c r="M4619" s="41" t="str">
        <f t="shared" si="667"/>
        <v/>
      </c>
      <c r="N4619" s="22" t="str">
        <f t="shared" si="664"/>
        <v xml:space="preserve"> </v>
      </c>
      <c r="O4619" s="22" t="str">
        <f t="shared" si="665"/>
        <v/>
      </c>
      <c r="Q4619" s="22" t="str">
        <f t="shared" si="671"/>
        <v>D2</v>
      </c>
    </row>
    <row r="4620" spans="1:17" x14ac:dyDescent="0.25">
      <c r="A4620" s="125" t="str">
        <f t="shared" si="668"/>
        <v/>
      </c>
      <c r="B4620" s="123" t="str">
        <f t="shared" si="669"/>
        <v/>
      </c>
      <c r="C4620" s="125" t="str">
        <f t="shared" si="670"/>
        <v/>
      </c>
      <c r="D4620" s="42"/>
      <c r="E4620" s="23" t="str">
        <f>IF(D4620="","",VLOOKUP(D4620,MASTERLIST!$A:$E,3,FALSE))</f>
        <v/>
      </c>
      <c r="F4620" s="23" t="str">
        <f>IF(D4620="","",VLOOKUP(D4620,MASTERLIST!$A:$E,4,FALSE))</f>
        <v/>
      </c>
      <c r="G4620" s="23" t="str">
        <f>IF(D4620="","",VLOOKUP(D4620,MASTERLIST!$A:$E,5,FALSE))</f>
        <v/>
      </c>
      <c r="H4620" s="23" t="str">
        <f>IF(D4620="","",VLOOKUP(D4620,MASTERLIST!$A:$E,2,FALSE))</f>
        <v/>
      </c>
      <c r="I4620" s="42"/>
      <c r="J4620" s="42"/>
      <c r="K4620" s="42"/>
      <c r="L4620" s="41" t="str">
        <f t="shared" si="666"/>
        <v/>
      </c>
      <c r="M4620" s="41" t="str">
        <f t="shared" si="667"/>
        <v/>
      </c>
      <c r="N4620" s="22" t="str">
        <f t="shared" si="664"/>
        <v xml:space="preserve"> </v>
      </c>
      <c r="O4620" s="22" t="str">
        <f t="shared" si="665"/>
        <v/>
      </c>
      <c r="Q4620" s="22" t="str">
        <f t="shared" si="671"/>
        <v>D2</v>
      </c>
    </row>
    <row r="4621" spans="1:17" x14ac:dyDescent="0.25">
      <c r="A4621" s="125" t="str">
        <f t="shared" si="668"/>
        <v/>
      </c>
      <c r="B4621" s="123" t="str">
        <f t="shared" si="669"/>
        <v/>
      </c>
      <c r="C4621" s="125" t="str">
        <f t="shared" si="670"/>
        <v/>
      </c>
      <c r="D4621" s="42"/>
      <c r="E4621" s="23" t="str">
        <f>IF(D4621="","",VLOOKUP(D4621,MASTERLIST!$A:$E,3,FALSE))</f>
        <v/>
      </c>
      <c r="F4621" s="23" t="str">
        <f>IF(D4621="","",VLOOKUP(D4621,MASTERLIST!$A:$E,4,FALSE))</f>
        <v/>
      </c>
      <c r="G4621" s="23" t="str">
        <f>IF(D4621="","",VLOOKUP(D4621,MASTERLIST!$A:$E,5,FALSE))</f>
        <v/>
      </c>
      <c r="H4621" s="23" t="str">
        <f>IF(D4621="","",VLOOKUP(D4621,MASTERLIST!$A:$E,2,FALSE))</f>
        <v/>
      </c>
      <c r="I4621" s="42"/>
      <c r="J4621" s="42"/>
      <c r="K4621" s="42"/>
      <c r="L4621" s="41" t="str">
        <f t="shared" si="666"/>
        <v/>
      </c>
      <c r="M4621" s="41" t="str">
        <f t="shared" si="667"/>
        <v/>
      </c>
      <c r="N4621" s="22" t="str">
        <f t="shared" si="664"/>
        <v xml:space="preserve"> </v>
      </c>
      <c r="O4621" s="22" t="str">
        <f t="shared" si="665"/>
        <v/>
      </c>
      <c r="Q4621" s="22" t="str">
        <f t="shared" si="671"/>
        <v>D2</v>
      </c>
    </row>
    <row r="4622" spans="1:17" x14ac:dyDescent="0.25">
      <c r="A4622" s="125" t="str">
        <f t="shared" si="668"/>
        <v/>
      </c>
      <c r="B4622" s="123" t="str">
        <f t="shared" si="669"/>
        <v/>
      </c>
      <c r="C4622" s="125" t="str">
        <f t="shared" si="670"/>
        <v/>
      </c>
      <c r="D4622" s="42"/>
      <c r="E4622" s="23" t="str">
        <f>IF(D4622="","",VLOOKUP(D4622,MASTERLIST!$A:$E,3,FALSE))</f>
        <v/>
      </c>
      <c r="F4622" s="23" t="str">
        <f>IF(D4622="","",VLOOKUP(D4622,MASTERLIST!$A:$E,4,FALSE))</f>
        <v/>
      </c>
      <c r="G4622" s="23" t="str">
        <f>IF(D4622="","",VLOOKUP(D4622,MASTERLIST!$A:$E,5,FALSE))</f>
        <v/>
      </c>
      <c r="H4622" s="23" t="str">
        <f>IF(D4622="","",VLOOKUP(D4622,MASTERLIST!$A:$E,2,FALSE))</f>
        <v/>
      </c>
      <c r="I4622" s="42"/>
      <c r="J4622" s="42"/>
      <c r="K4622" s="42"/>
      <c r="L4622" s="41" t="str">
        <f t="shared" si="666"/>
        <v/>
      </c>
      <c r="M4622" s="41" t="str">
        <f t="shared" si="667"/>
        <v/>
      </c>
      <c r="N4622" s="22" t="str">
        <f t="shared" si="664"/>
        <v xml:space="preserve"> </v>
      </c>
      <c r="O4622" s="22" t="str">
        <f t="shared" si="665"/>
        <v/>
      </c>
      <c r="Q4622" s="22" t="str">
        <f t="shared" si="671"/>
        <v>D2</v>
      </c>
    </row>
    <row r="4623" spans="1:17" x14ac:dyDescent="0.25">
      <c r="A4623" s="125" t="str">
        <f t="shared" si="668"/>
        <v/>
      </c>
      <c r="B4623" s="123" t="str">
        <f t="shared" si="669"/>
        <v/>
      </c>
      <c r="C4623" s="125" t="str">
        <f t="shared" si="670"/>
        <v/>
      </c>
      <c r="D4623" s="42"/>
      <c r="E4623" s="23" t="str">
        <f>IF(D4623="","",VLOOKUP(D4623,MASTERLIST!$A:$E,3,FALSE))</f>
        <v/>
      </c>
      <c r="F4623" s="23" t="str">
        <f>IF(D4623="","",VLOOKUP(D4623,MASTERLIST!$A:$E,4,FALSE))</f>
        <v/>
      </c>
      <c r="G4623" s="23" t="str">
        <f>IF(D4623="","",VLOOKUP(D4623,MASTERLIST!$A:$E,5,FALSE))</f>
        <v/>
      </c>
      <c r="H4623" s="23" t="str">
        <f>IF(D4623="","",VLOOKUP(D4623,MASTERLIST!$A:$E,2,FALSE))</f>
        <v/>
      </c>
      <c r="I4623" s="42"/>
      <c r="J4623" s="42"/>
      <c r="K4623" s="42"/>
      <c r="L4623" s="41" t="str">
        <f t="shared" si="666"/>
        <v/>
      </c>
      <c r="M4623" s="41" t="str">
        <f t="shared" si="667"/>
        <v/>
      </c>
      <c r="N4623" s="22" t="str">
        <f t="shared" si="664"/>
        <v xml:space="preserve"> </v>
      </c>
      <c r="O4623" s="22" t="str">
        <f t="shared" si="665"/>
        <v/>
      </c>
      <c r="Q4623" s="22" t="str">
        <f t="shared" si="671"/>
        <v>D2</v>
      </c>
    </row>
    <row r="4624" spans="1:17" x14ac:dyDescent="0.25">
      <c r="A4624" s="125" t="str">
        <f t="shared" si="668"/>
        <v/>
      </c>
      <c r="B4624" s="123" t="str">
        <f t="shared" si="669"/>
        <v/>
      </c>
      <c r="C4624" s="125" t="str">
        <f t="shared" si="670"/>
        <v/>
      </c>
      <c r="D4624" s="42"/>
      <c r="E4624" s="23" t="str">
        <f>IF(D4624="","",VLOOKUP(D4624,MASTERLIST!$A:$E,3,FALSE))</f>
        <v/>
      </c>
      <c r="F4624" s="23" t="str">
        <f>IF(D4624="","",VLOOKUP(D4624,MASTERLIST!$A:$E,4,FALSE))</f>
        <v/>
      </c>
      <c r="G4624" s="23" t="str">
        <f>IF(D4624="","",VLOOKUP(D4624,MASTERLIST!$A:$E,5,FALSE))</f>
        <v/>
      </c>
      <c r="H4624" s="23" t="str">
        <f>IF(D4624="","",VLOOKUP(D4624,MASTERLIST!$A:$E,2,FALSE))</f>
        <v/>
      </c>
      <c r="I4624" s="42"/>
      <c r="J4624" s="42"/>
      <c r="K4624" s="42"/>
      <c r="L4624" s="41" t="str">
        <f t="shared" si="666"/>
        <v/>
      </c>
      <c r="M4624" s="41" t="str">
        <f t="shared" si="667"/>
        <v/>
      </c>
      <c r="N4624" s="22" t="str">
        <f t="shared" si="664"/>
        <v xml:space="preserve"> </v>
      </c>
      <c r="O4624" s="22" t="str">
        <f t="shared" si="665"/>
        <v/>
      </c>
      <c r="Q4624" s="22" t="str">
        <f t="shared" si="671"/>
        <v>D2</v>
      </c>
    </row>
    <row r="4625" spans="1:17" x14ac:dyDescent="0.25">
      <c r="A4625" s="125" t="str">
        <f t="shared" si="668"/>
        <v/>
      </c>
      <c r="B4625" s="123" t="str">
        <f t="shared" si="669"/>
        <v/>
      </c>
      <c r="C4625" s="125" t="str">
        <f t="shared" si="670"/>
        <v/>
      </c>
      <c r="D4625" s="42"/>
      <c r="E4625" s="23" t="str">
        <f>IF(D4625="","",VLOOKUP(D4625,MASTERLIST!$A:$E,3,FALSE))</f>
        <v/>
      </c>
      <c r="F4625" s="23" t="str">
        <f>IF(D4625="","",VLOOKUP(D4625,MASTERLIST!$A:$E,4,FALSE))</f>
        <v/>
      </c>
      <c r="G4625" s="23" t="str">
        <f>IF(D4625="","",VLOOKUP(D4625,MASTERLIST!$A:$E,5,FALSE))</f>
        <v/>
      </c>
      <c r="H4625" s="23" t="str">
        <f>IF(D4625="","",VLOOKUP(D4625,MASTERLIST!$A:$E,2,FALSE))</f>
        <v/>
      </c>
      <c r="I4625" s="42"/>
      <c r="J4625" s="42"/>
      <c r="K4625" s="42"/>
      <c r="L4625" s="41" t="str">
        <f t="shared" si="666"/>
        <v/>
      </c>
      <c r="M4625" s="41" t="str">
        <f t="shared" si="667"/>
        <v/>
      </c>
      <c r="N4625" s="22" t="str">
        <f t="shared" si="664"/>
        <v xml:space="preserve"> </v>
      </c>
      <c r="O4625" s="22" t="str">
        <f t="shared" si="665"/>
        <v/>
      </c>
      <c r="Q4625" s="22" t="str">
        <f t="shared" si="671"/>
        <v>D2</v>
      </c>
    </row>
    <row r="4626" spans="1:17" x14ac:dyDescent="0.25">
      <c r="A4626" s="125" t="str">
        <f t="shared" si="668"/>
        <v/>
      </c>
      <c r="B4626" s="123" t="str">
        <f t="shared" si="669"/>
        <v/>
      </c>
      <c r="C4626" s="125" t="str">
        <f t="shared" si="670"/>
        <v/>
      </c>
      <c r="D4626" s="42"/>
      <c r="E4626" s="23" t="str">
        <f>IF(D4626="","",VLOOKUP(D4626,MASTERLIST!$A:$E,3,FALSE))</f>
        <v/>
      </c>
      <c r="F4626" s="23" t="str">
        <f>IF(D4626="","",VLOOKUP(D4626,MASTERLIST!$A:$E,4,FALSE))</f>
        <v/>
      </c>
      <c r="G4626" s="23" t="str">
        <f>IF(D4626="","",VLOOKUP(D4626,MASTERLIST!$A:$E,5,FALSE))</f>
        <v/>
      </c>
      <c r="H4626" s="23" t="str">
        <f>IF(D4626="","",VLOOKUP(D4626,MASTERLIST!$A:$E,2,FALSE))</f>
        <v/>
      </c>
      <c r="I4626" s="42"/>
      <c r="J4626" s="42"/>
      <c r="K4626" s="42"/>
      <c r="L4626" s="41" t="str">
        <f t="shared" si="666"/>
        <v/>
      </c>
      <c r="M4626" s="41" t="str">
        <f t="shared" si="667"/>
        <v/>
      </c>
      <c r="N4626" s="22" t="str">
        <f t="shared" si="664"/>
        <v xml:space="preserve"> </v>
      </c>
      <c r="O4626" s="22" t="str">
        <f t="shared" si="665"/>
        <v/>
      </c>
      <c r="Q4626" s="22" t="str">
        <f t="shared" si="671"/>
        <v>D2</v>
      </c>
    </row>
    <row r="4627" spans="1:17" x14ac:dyDescent="0.25">
      <c r="A4627" s="125" t="str">
        <f t="shared" si="668"/>
        <v/>
      </c>
      <c r="B4627" s="123" t="str">
        <f t="shared" si="669"/>
        <v/>
      </c>
      <c r="C4627" s="125" t="str">
        <f t="shared" si="670"/>
        <v/>
      </c>
      <c r="D4627" s="42"/>
      <c r="E4627" s="23" t="str">
        <f>IF(D4627="","",VLOOKUP(D4627,MASTERLIST!$A:$E,3,FALSE))</f>
        <v/>
      </c>
      <c r="F4627" s="23" t="str">
        <f>IF(D4627="","",VLOOKUP(D4627,MASTERLIST!$A:$E,4,FALSE))</f>
        <v/>
      </c>
      <c r="G4627" s="23" t="str">
        <f>IF(D4627="","",VLOOKUP(D4627,MASTERLIST!$A:$E,5,FALSE))</f>
        <v/>
      </c>
      <c r="H4627" s="23" t="str">
        <f>IF(D4627="","",VLOOKUP(D4627,MASTERLIST!$A:$E,2,FALSE))</f>
        <v/>
      </c>
      <c r="I4627" s="42"/>
      <c r="J4627" s="42"/>
      <c r="K4627" s="42"/>
      <c r="L4627" s="41" t="str">
        <f t="shared" si="666"/>
        <v/>
      </c>
      <c r="M4627" s="41" t="str">
        <f t="shared" si="667"/>
        <v/>
      </c>
      <c r="N4627" s="22" t="str">
        <f t="shared" ref="N4627:N4690" si="672">CONCATENATE(E4627," ",F4627)</f>
        <v xml:space="preserve"> </v>
      </c>
      <c r="O4627" s="22" t="str">
        <f t="shared" ref="O4627:O4690" si="673">IFERROR(VLOOKUP(G4627,$R$2:$S$15,2,),"")</f>
        <v/>
      </c>
      <c r="Q4627" s="22" t="str">
        <f t="shared" si="671"/>
        <v>D2</v>
      </c>
    </row>
    <row r="4628" spans="1:17" x14ac:dyDescent="0.25">
      <c r="A4628" s="125" t="str">
        <f t="shared" si="668"/>
        <v/>
      </c>
      <c r="B4628" s="123" t="str">
        <f t="shared" si="669"/>
        <v/>
      </c>
      <c r="C4628" s="125" t="str">
        <f t="shared" si="670"/>
        <v/>
      </c>
      <c r="D4628" s="42"/>
      <c r="E4628" s="23" t="str">
        <f>IF(D4628="","",VLOOKUP(D4628,MASTERLIST!$A:$E,3,FALSE))</f>
        <v/>
      </c>
      <c r="F4628" s="23" t="str">
        <f>IF(D4628="","",VLOOKUP(D4628,MASTERLIST!$A:$E,4,FALSE))</f>
        <v/>
      </c>
      <c r="G4628" s="23" t="str">
        <f>IF(D4628="","",VLOOKUP(D4628,MASTERLIST!$A:$E,5,FALSE))</f>
        <v/>
      </c>
      <c r="H4628" s="23" t="str">
        <f>IF(D4628="","",VLOOKUP(D4628,MASTERLIST!$A:$E,2,FALSE))</f>
        <v/>
      </c>
      <c r="I4628" s="42"/>
      <c r="J4628" s="42"/>
      <c r="K4628" s="42"/>
      <c r="L4628" s="41" t="str">
        <f t="shared" si="666"/>
        <v/>
      </c>
      <c r="M4628" s="41" t="str">
        <f t="shared" si="667"/>
        <v/>
      </c>
      <c r="N4628" s="22" t="str">
        <f t="shared" si="672"/>
        <v xml:space="preserve"> </v>
      </c>
      <c r="O4628" s="22" t="str">
        <f t="shared" si="673"/>
        <v/>
      </c>
      <c r="Q4628" s="22" t="str">
        <f t="shared" si="671"/>
        <v>D2</v>
      </c>
    </row>
    <row r="4629" spans="1:17" x14ac:dyDescent="0.25">
      <c r="A4629" s="125" t="str">
        <f t="shared" si="668"/>
        <v/>
      </c>
      <c r="B4629" s="123" t="str">
        <f t="shared" si="669"/>
        <v/>
      </c>
      <c r="C4629" s="125" t="str">
        <f t="shared" si="670"/>
        <v/>
      </c>
      <c r="D4629" s="42"/>
      <c r="E4629" s="23" t="str">
        <f>IF(D4629="","",VLOOKUP(D4629,MASTERLIST!$A:$E,3,FALSE))</f>
        <v/>
      </c>
      <c r="F4629" s="23" t="str">
        <f>IF(D4629="","",VLOOKUP(D4629,MASTERLIST!$A:$E,4,FALSE))</f>
        <v/>
      </c>
      <c r="G4629" s="23" t="str">
        <f>IF(D4629="","",VLOOKUP(D4629,MASTERLIST!$A:$E,5,FALSE))</f>
        <v/>
      </c>
      <c r="H4629" s="23" t="str">
        <f>IF(D4629="","",VLOOKUP(D4629,MASTERLIST!$A:$E,2,FALSE))</f>
        <v/>
      </c>
      <c r="I4629" s="42"/>
      <c r="J4629" s="42"/>
      <c r="K4629" s="42"/>
      <c r="L4629" s="41" t="str">
        <f t="shared" si="666"/>
        <v/>
      </c>
      <c r="M4629" s="41" t="str">
        <f t="shared" si="667"/>
        <v/>
      </c>
      <c r="N4629" s="22" t="str">
        <f t="shared" si="672"/>
        <v xml:space="preserve"> </v>
      </c>
      <c r="O4629" s="22" t="str">
        <f t="shared" si="673"/>
        <v/>
      </c>
      <c r="Q4629" s="22" t="str">
        <f t="shared" si="671"/>
        <v>D2</v>
      </c>
    </row>
    <row r="4630" spans="1:17" x14ac:dyDescent="0.25">
      <c r="A4630" s="125" t="str">
        <f t="shared" si="668"/>
        <v/>
      </c>
      <c r="B4630" s="123" t="str">
        <f t="shared" si="669"/>
        <v/>
      </c>
      <c r="C4630" s="125" t="str">
        <f t="shared" si="670"/>
        <v/>
      </c>
      <c r="D4630" s="42"/>
      <c r="E4630" s="23" t="str">
        <f>IF(D4630="","",VLOOKUP(D4630,MASTERLIST!$A:$E,3,FALSE))</f>
        <v/>
      </c>
      <c r="F4630" s="23" t="str">
        <f>IF(D4630="","",VLOOKUP(D4630,MASTERLIST!$A:$E,4,FALSE))</f>
        <v/>
      </c>
      <c r="G4630" s="23" t="str">
        <f>IF(D4630="","",VLOOKUP(D4630,MASTERLIST!$A:$E,5,FALSE))</f>
        <v/>
      </c>
      <c r="H4630" s="23" t="str">
        <f>IF(D4630="","",VLOOKUP(D4630,MASTERLIST!$A:$E,2,FALSE))</f>
        <v/>
      </c>
      <c r="I4630" s="42"/>
      <c r="J4630" s="42"/>
      <c r="K4630" s="42"/>
      <c r="L4630" s="41" t="str">
        <f t="shared" si="666"/>
        <v/>
      </c>
      <c r="M4630" s="41" t="str">
        <f t="shared" si="667"/>
        <v/>
      </c>
      <c r="N4630" s="22" t="str">
        <f t="shared" si="672"/>
        <v xml:space="preserve"> </v>
      </c>
      <c r="O4630" s="22" t="str">
        <f t="shared" si="673"/>
        <v/>
      </c>
      <c r="Q4630" s="22" t="str">
        <f t="shared" si="671"/>
        <v>D2</v>
      </c>
    </row>
    <row r="4631" spans="1:17" x14ac:dyDescent="0.25">
      <c r="A4631" s="125" t="str">
        <f t="shared" si="668"/>
        <v/>
      </c>
      <c r="B4631" s="123" t="str">
        <f t="shared" si="669"/>
        <v/>
      </c>
      <c r="C4631" s="125" t="str">
        <f t="shared" si="670"/>
        <v/>
      </c>
      <c r="D4631" s="42"/>
      <c r="E4631" s="23" t="str">
        <f>IF(D4631="","",VLOOKUP(D4631,MASTERLIST!$A:$E,3,FALSE))</f>
        <v/>
      </c>
      <c r="F4631" s="23" t="str">
        <f>IF(D4631="","",VLOOKUP(D4631,MASTERLIST!$A:$E,4,FALSE))</f>
        <v/>
      </c>
      <c r="G4631" s="23" t="str">
        <f>IF(D4631="","",VLOOKUP(D4631,MASTERLIST!$A:$E,5,FALSE))</f>
        <v/>
      </c>
      <c r="H4631" s="23" t="str">
        <f>IF(D4631="","",VLOOKUP(D4631,MASTERLIST!$A:$E,2,FALSE))</f>
        <v/>
      </c>
      <c r="I4631" s="42"/>
      <c r="J4631" s="42"/>
      <c r="K4631" s="42"/>
      <c r="L4631" s="41" t="str">
        <f t="shared" si="666"/>
        <v/>
      </c>
      <c r="M4631" s="41" t="str">
        <f t="shared" si="667"/>
        <v/>
      </c>
      <c r="N4631" s="22" t="str">
        <f t="shared" si="672"/>
        <v xml:space="preserve"> </v>
      </c>
      <c r="O4631" s="22" t="str">
        <f t="shared" si="673"/>
        <v/>
      </c>
      <c r="Q4631" s="22" t="str">
        <f t="shared" si="671"/>
        <v>D2</v>
      </c>
    </row>
    <row r="4632" spans="1:17" x14ac:dyDescent="0.25">
      <c r="A4632" s="125" t="str">
        <f t="shared" si="668"/>
        <v/>
      </c>
      <c r="B4632" s="123" t="str">
        <f t="shared" si="669"/>
        <v/>
      </c>
      <c r="C4632" s="125" t="str">
        <f t="shared" si="670"/>
        <v/>
      </c>
      <c r="D4632" s="42"/>
      <c r="E4632" s="23" t="str">
        <f>IF(D4632="","",VLOOKUP(D4632,MASTERLIST!$A:$E,3,FALSE))</f>
        <v/>
      </c>
      <c r="F4632" s="23" t="str">
        <f>IF(D4632="","",VLOOKUP(D4632,MASTERLIST!$A:$E,4,FALSE))</f>
        <v/>
      </c>
      <c r="G4632" s="23" t="str">
        <f>IF(D4632="","",VLOOKUP(D4632,MASTERLIST!$A:$E,5,FALSE))</f>
        <v/>
      </c>
      <c r="H4632" s="23" t="str">
        <f>IF(D4632="","",VLOOKUP(D4632,MASTERLIST!$A:$E,2,FALSE))</f>
        <v/>
      </c>
      <c r="I4632" s="42"/>
      <c r="J4632" s="42"/>
      <c r="K4632" s="42"/>
      <c r="L4632" s="41" t="str">
        <f t="shared" si="666"/>
        <v/>
      </c>
      <c r="M4632" s="41" t="str">
        <f t="shared" si="667"/>
        <v/>
      </c>
      <c r="N4632" s="22" t="str">
        <f t="shared" si="672"/>
        <v xml:space="preserve"> </v>
      </c>
      <c r="O4632" s="22" t="str">
        <f t="shared" si="673"/>
        <v/>
      </c>
      <c r="Q4632" s="22" t="str">
        <f t="shared" si="671"/>
        <v>D2</v>
      </c>
    </row>
    <row r="4633" spans="1:17" x14ac:dyDescent="0.25">
      <c r="A4633" s="125" t="str">
        <f t="shared" si="668"/>
        <v/>
      </c>
      <c r="B4633" s="123" t="str">
        <f t="shared" si="669"/>
        <v/>
      </c>
      <c r="C4633" s="125" t="str">
        <f t="shared" si="670"/>
        <v/>
      </c>
      <c r="D4633" s="42"/>
      <c r="E4633" s="23" t="str">
        <f>IF(D4633="","",VLOOKUP(D4633,MASTERLIST!$A:$E,3,FALSE))</f>
        <v/>
      </c>
      <c r="F4633" s="23" t="str">
        <f>IF(D4633="","",VLOOKUP(D4633,MASTERLIST!$A:$E,4,FALSE))</f>
        <v/>
      </c>
      <c r="G4633" s="23" t="str">
        <f>IF(D4633="","",VLOOKUP(D4633,MASTERLIST!$A:$E,5,FALSE))</f>
        <v/>
      </c>
      <c r="H4633" s="23" t="str">
        <f>IF(D4633="","",VLOOKUP(D4633,MASTERLIST!$A:$E,2,FALSE))</f>
        <v/>
      </c>
      <c r="I4633" s="42"/>
      <c r="J4633" s="42"/>
      <c r="K4633" s="42"/>
      <c r="L4633" s="41" t="str">
        <f t="shared" si="666"/>
        <v/>
      </c>
      <c r="M4633" s="41" t="str">
        <f t="shared" si="667"/>
        <v/>
      </c>
      <c r="N4633" s="22" t="str">
        <f t="shared" si="672"/>
        <v xml:space="preserve"> </v>
      </c>
      <c r="O4633" s="22" t="str">
        <f t="shared" si="673"/>
        <v/>
      </c>
      <c r="Q4633" s="22" t="str">
        <f t="shared" si="671"/>
        <v>D2</v>
      </c>
    </row>
    <row r="4634" spans="1:17" x14ac:dyDescent="0.25">
      <c r="A4634" s="125" t="str">
        <f t="shared" si="668"/>
        <v/>
      </c>
      <c r="B4634" s="123" t="str">
        <f t="shared" si="669"/>
        <v/>
      </c>
      <c r="C4634" s="125" t="str">
        <f t="shared" si="670"/>
        <v/>
      </c>
      <c r="D4634" s="42"/>
      <c r="E4634" s="23" t="str">
        <f>IF(D4634="","",VLOOKUP(D4634,MASTERLIST!$A:$E,3,FALSE))</f>
        <v/>
      </c>
      <c r="F4634" s="23" t="str">
        <f>IF(D4634="","",VLOOKUP(D4634,MASTERLIST!$A:$E,4,FALSE))</f>
        <v/>
      </c>
      <c r="G4634" s="23" t="str">
        <f>IF(D4634="","",VLOOKUP(D4634,MASTERLIST!$A:$E,5,FALSE))</f>
        <v/>
      </c>
      <c r="H4634" s="23" t="str">
        <f>IF(D4634="","",VLOOKUP(D4634,MASTERLIST!$A:$E,2,FALSE))</f>
        <v/>
      </c>
      <c r="I4634" s="42"/>
      <c r="J4634" s="42"/>
      <c r="K4634" s="42"/>
      <c r="L4634" s="41" t="str">
        <f t="shared" si="666"/>
        <v/>
      </c>
      <c r="M4634" s="41" t="str">
        <f t="shared" si="667"/>
        <v/>
      </c>
      <c r="N4634" s="22" t="str">
        <f t="shared" si="672"/>
        <v xml:space="preserve"> </v>
      </c>
      <c r="O4634" s="22" t="str">
        <f t="shared" si="673"/>
        <v/>
      </c>
      <c r="Q4634" s="22" t="str">
        <f t="shared" si="671"/>
        <v>D2</v>
      </c>
    </row>
    <row r="4635" spans="1:17" x14ac:dyDescent="0.25">
      <c r="A4635" s="125" t="str">
        <f t="shared" si="668"/>
        <v/>
      </c>
      <c r="B4635" s="123" t="str">
        <f t="shared" si="669"/>
        <v/>
      </c>
      <c r="C4635" s="125" t="str">
        <f t="shared" si="670"/>
        <v/>
      </c>
      <c r="D4635" s="42"/>
      <c r="E4635" s="23" t="str">
        <f>IF(D4635="","",VLOOKUP(D4635,MASTERLIST!$A:$E,3,FALSE))</f>
        <v/>
      </c>
      <c r="F4635" s="23" t="str">
        <f>IF(D4635="","",VLOOKUP(D4635,MASTERLIST!$A:$E,4,FALSE))</f>
        <v/>
      </c>
      <c r="G4635" s="23" t="str">
        <f>IF(D4635="","",VLOOKUP(D4635,MASTERLIST!$A:$E,5,FALSE))</f>
        <v/>
      </c>
      <c r="H4635" s="23" t="str">
        <f>IF(D4635="","",VLOOKUP(D4635,MASTERLIST!$A:$E,2,FALSE))</f>
        <v/>
      </c>
      <c r="I4635" s="42"/>
      <c r="J4635" s="42"/>
      <c r="K4635" s="42"/>
      <c r="L4635" s="41" t="str">
        <f t="shared" si="666"/>
        <v/>
      </c>
      <c r="M4635" s="41" t="str">
        <f t="shared" si="667"/>
        <v/>
      </c>
      <c r="N4635" s="22" t="str">
        <f t="shared" si="672"/>
        <v xml:space="preserve"> </v>
      </c>
      <c r="O4635" s="22" t="str">
        <f t="shared" si="673"/>
        <v/>
      </c>
      <c r="Q4635" s="22" t="str">
        <f t="shared" si="671"/>
        <v>D2</v>
      </c>
    </row>
    <row r="4636" spans="1:17" x14ac:dyDescent="0.25">
      <c r="A4636" s="125" t="str">
        <f t="shared" si="668"/>
        <v/>
      </c>
      <c r="B4636" s="123" t="str">
        <f t="shared" si="669"/>
        <v/>
      </c>
      <c r="C4636" s="125" t="str">
        <f t="shared" si="670"/>
        <v/>
      </c>
      <c r="D4636" s="42"/>
      <c r="E4636" s="23" t="str">
        <f>IF(D4636="","",VLOOKUP(D4636,MASTERLIST!$A:$E,3,FALSE))</f>
        <v/>
      </c>
      <c r="F4636" s="23" t="str">
        <f>IF(D4636="","",VLOOKUP(D4636,MASTERLIST!$A:$E,4,FALSE))</f>
        <v/>
      </c>
      <c r="G4636" s="23" t="str">
        <f>IF(D4636="","",VLOOKUP(D4636,MASTERLIST!$A:$E,5,FALSE))</f>
        <v/>
      </c>
      <c r="H4636" s="23" t="str">
        <f>IF(D4636="","",VLOOKUP(D4636,MASTERLIST!$A:$E,2,FALSE))</f>
        <v/>
      </c>
      <c r="I4636" s="42"/>
      <c r="J4636" s="42"/>
      <c r="K4636" s="42"/>
      <c r="L4636" s="41" t="str">
        <f t="shared" si="666"/>
        <v/>
      </c>
      <c r="M4636" s="41" t="str">
        <f t="shared" si="667"/>
        <v/>
      </c>
      <c r="N4636" s="22" t="str">
        <f t="shared" si="672"/>
        <v xml:space="preserve"> </v>
      </c>
      <c r="O4636" s="22" t="str">
        <f t="shared" si="673"/>
        <v/>
      </c>
      <c r="Q4636" s="22" t="str">
        <f t="shared" si="671"/>
        <v>D2</v>
      </c>
    </row>
    <row r="4637" spans="1:17" x14ac:dyDescent="0.25">
      <c r="A4637" s="125" t="str">
        <f t="shared" si="668"/>
        <v/>
      </c>
      <c r="B4637" s="123" t="str">
        <f t="shared" si="669"/>
        <v/>
      </c>
      <c r="C4637" s="125" t="str">
        <f t="shared" si="670"/>
        <v/>
      </c>
      <c r="D4637" s="42"/>
      <c r="E4637" s="23" t="str">
        <f>IF(D4637="","",VLOOKUP(D4637,MASTERLIST!$A:$E,3,FALSE))</f>
        <v/>
      </c>
      <c r="F4637" s="23" t="str">
        <f>IF(D4637="","",VLOOKUP(D4637,MASTERLIST!$A:$E,4,FALSE))</f>
        <v/>
      </c>
      <c r="G4637" s="23" t="str">
        <f>IF(D4637="","",VLOOKUP(D4637,MASTERLIST!$A:$E,5,FALSE))</f>
        <v/>
      </c>
      <c r="H4637" s="23" t="str">
        <f>IF(D4637="","",VLOOKUP(D4637,MASTERLIST!$A:$E,2,FALSE))</f>
        <v/>
      </c>
      <c r="I4637" s="42"/>
      <c r="J4637" s="42"/>
      <c r="K4637" s="42"/>
      <c r="L4637" s="41" t="str">
        <f t="shared" ref="L4637:L4700" si="674">IF(K4637="","",IF(I4637="",ROUND(HLOOKUP(J4637,kgList,K4637,FALSE),1),ROUND(HLOOKUP(I4637,kgList,K4637,FALSE),1)))</f>
        <v/>
      </c>
      <c r="M4637" s="41" t="str">
        <f t="shared" ref="M4637:M4700" si="675">IF(L4637="","",IF(COUNTA(I4637:J4637)&gt;1,"Edible or Inedible",IF(COUNTA(I4637)=1,L4637*1,IF(COUNTA(J4637)=1,L4637*1,"ERROR"))))</f>
        <v/>
      </c>
      <c r="N4637" s="22" t="str">
        <f t="shared" si="672"/>
        <v xml:space="preserve"> </v>
      </c>
      <c r="O4637" s="22" t="str">
        <f t="shared" si="673"/>
        <v/>
      </c>
      <c r="Q4637" s="22" t="str">
        <f t="shared" si="671"/>
        <v>D2</v>
      </c>
    </row>
    <row r="4638" spans="1:17" x14ac:dyDescent="0.25">
      <c r="A4638" s="125" t="str">
        <f t="shared" si="668"/>
        <v/>
      </c>
      <c r="B4638" s="123" t="str">
        <f t="shared" si="669"/>
        <v/>
      </c>
      <c r="C4638" s="125" t="str">
        <f t="shared" si="670"/>
        <v/>
      </c>
      <c r="D4638" s="42"/>
      <c r="E4638" s="23" t="str">
        <f>IF(D4638="","",VLOOKUP(D4638,MASTERLIST!$A:$E,3,FALSE))</f>
        <v/>
      </c>
      <c r="F4638" s="23" t="str">
        <f>IF(D4638="","",VLOOKUP(D4638,MASTERLIST!$A:$E,4,FALSE))</f>
        <v/>
      </c>
      <c r="G4638" s="23" t="str">
        <f>IF(D4638="","",VLOOKUP(D4638,MASTERLIST!$A:$E,5,FALSE))</f>
        <v/>
      </c>
      <c r="H4638" s="23" t="str">
        <f>IF(D4638="","",VLOOKUP(D4638,MASTERLIST!$A:$E,2,FALSE))</f>
        <v/>
      </c>
      <c r="I4638" s="42"/>
      <c r="J4638" s="42"/>
      <c r="K4638" s="42"/>
      <c r="L4638" s="41" t="str">
        <f t="shared" si="674"/>
        <v/>
      </c>
      <c r="M4638" s="41" t="str">
        <f t="shared" si="675"/>
        <v/>
      </c>
      <c r="N4638" s="22" t="str">
        <f t="shared" si="672"/>
        <v xml:space="preserve"> </v>
      </c>
      <c r="O4638" s="22" t="str">
        <f t="shared" si="673"/>
        <v/>
      </c>
      <c r="Q4638" s="22" t="str">
        <f t="shared" si="671"/>
        <v>D2</v>
      </c>
    </row>
    <row r="4639" spans="1:17" x14ac:dyDescent="0.25">
      <c r="A4639" s="125" t="str">
        <f t="shared" si="668"/>
        <v/>
      </c>
      <c r="B4639" s="123" t="str">
        <f t="shared" si="669"/>
        <v/>
      </c>
      <c r="C4639" s="125" t="str">
        <f t="shared" si="670"/>
        <v/>
      </c>
      <c r="D4639" s="42"/>
      <c r="E4639" s="23" t="str">
        <f>IF(D4639="","",VLOOKUP(D4639,MASTERLIST!$A:$E,3,FALSE))</f>
        <v/>
      </c>
      <c r="F4639" s="23" t="str">
        <f>IF(D4639="","",VLOOKUP(D4639,MASTERLIST!$A:$E,4,FALSE))</f>
        <v/>
      </c>
      <c r="G4639" s="23" t="str">
        <f>IF(D4639="","",VLOOKUP(D4639,MASTERLIST!$A:$E,5,FALSE))</f>
        <v/>
      </c>
      <c r="H4639" s="23" t="str">
        <f>IF(D4639="","",VLOOKUP(D4639,MASTERLIST!$A:$E,2,FALSE))</f>
        <v/>
      </c>
      <c r="I4639" s="42"/>
      <c r="J4639" s="42"/>
      <c r="K4639" s="42"/>
      <c r="L4639" s="41" t="str">
        <f t="shared" si="674"/>
        <v/>
      </c>
      <c r="M4639" s="41" t="str">
        <f t="shared" si="675"/>
        <v/>
      </c>
      <c r="N4639" s="22" t="str">
        <f t="shared" si="672"/>
        <v xml:space="preserve"> </v>
      </c>
      <c r="O4639" s="22" t="str">
        <f t="shared" si="673"/>
        <v/>
      </c>
      <c r="Q4639" s="22" t="str">
        <f t="shared" si="671"/>
        <v>D2</v>
      </c>
    </row>
    <row r="4640" spans="1:17" x14ac:dyDescent="0.25">
      <c r="A4640" s="125" t="str">
        <f t="shared" si="668"/>
        <v/>
      </c>
      <c r="B4640" s="123" t="str">
        <f t="shared" si="669"/>
        <v/>
      </c>
      <c r="C4640" s="125" t="str">
        <f t="shared" si="670"/>
        <v/>
      </c>
      <c r="D4640" s="42"/>
      <c r="E4640" s="23" t="str">
        <f>IF(D4640="","",VLOOKUP(D4640,MASTERLIST!$A:$E,3,FALSE))</f>
        <v/>
      </c>
      <c r="F4640" s="23" t="str">
        <f>IF(D4640="","",VLOOKUP(D4640,MASTERLIST!$A:$E,4,FALSE))</f>
        <v/>
      </c>
      <c r="G4640" s="23" t="str">
        <f>IF(D4640="","",VLOOKUP(D4640,MASTERLIST!$A:$E,5,FALSE))</f>
        <v/>
      </c>
      <c r="H4640" s="23" t="str">
        <f>IF(D4640="","",VLOOKUP(D4640,MASTERLIST!$A:$E,2,FALSE))</f>
        <v/>
      </c>
      <c r="I4640" s="42"/>
      <c r="J4640" s="42"/>
      <c r="K4640" s="42"/>
      <c r="L4640" s="41" t="str">
        <f t="shared" si="674"/>
        <v/>
      </c>
      <c r="M4640" s="41" t="str">
        <f t="shared" si="675"/>
        <v/>
      </c>
      <c r="N4640" s="22" t="str">
        <f t="shared" si="672"/>
        <v xml:space="preserve"> </v>
      </c>
      <c r="O4640" s="22" t="str">
        <f t="shared" si="673"/>
        <v/>
      </c>
      <c r="Q4640" s="22" t="str">
        <f t="shared" si="671"/>
        <v>D2</v>
      </c>
    </row>
    <row r="4641" spans="1:17" x14ac:dyDescent="0.25">
      <c r="A4641" s="125" t="str">
        <f t="shared" si="668"/>
        <v/>
      </c>
      <c r="B4641" s="123" t="str">
        <f t="shared" si="669"/>
        <v/>
      </c>
      <c r="C4641" s="125" t="str">
        <f t="shared" si="670"/>
        <v/>
      </c>
      <c r="D4641" s="42"/>
      <c r="E4641" s="23" t="str">
        <f>IF(D4641="","",VLOOKUP(D4641,MASTERLIST!$A:$E,3,FALSE))</f>
        <v/>
      </c>
      <c r="F4641" s="23" t="str">
        <f>IF(D4641="","",VLOOKUP(D4641,MASTERLIST!$A:$E,4,FALSE))</f>
        <v/>
      </c>
      <c r="G4641" s="23" t="str">
        <f>IF(D4641="","",VLOOKUP(D4641,MASTERLIST!$A:$E,5,FALSE))</f>
        <v/>
      </c>
      <c r="H4641" s="23" t="str">
        <f>IF(D4641="","",VLOOKUP(D4641,MASTERLIST!$A:$E,2,FALSE))</f>
        <v/>
      </c>
      <c r="I4641" s="42"/>
      <c r="J4641" s="42"/>
      <c r="K4641" s="42"/>
      <c r="L4641" s="41" t="str">
        <f t="shared" si="674"/>
        <v/>
      </c>
      <c r="M4641" s="41" t="str">
        <f t="shared" si="675"/>
        <v/>
      </c>
      <c r="N4641" s="22" t="str">
        <f t="shared" si="672"/>
        <v xml:space="preserve"> </v>
      </c>
      <c r="O4641" s="22" t="str">
        <f t="shared" si="673"/>
        <v/>
      </c>
      <c r="Q4641" s="22" t="str">
        <f t="shared" si="671"/>
        <v>D2</v>
      </c>
    </row>
    <row r="4642" spans="1:17" x14ac:dyDescent="0.25">
      <c r="A4642" s="125" t="str">
        <f t="shared" si="668"/>
        <v/>
      </c>
      <c r="B4642" s="123" t="str">
        <f t="shared" si="669"/>
        <v/>
      </c>
      <c r="C4642" s="125" t="str">
        <f t="shared" si="670"/>
        <v/>
      </c>
      <c r="D4642" s="42"/>
      <c r="E4642" s="23" t="str">
        <f>IF(D4642="","",VLOOKUP(D4642,MASTERLIST!$A:$E,3,FALSE))</f>
        <v/>
      </c>
      <c r="F4642" s="23" t="str">
        <f>IF(D4642="","",VLOOKUP(D4642,MASTERLIST!$A:$E,4,FALSE))</f>
        <v/>
      </c>
      <c r="G4642" s="23" t="str">
        <f>IF(D4642="","",VLOOKUP(D4642,MASTERLIST!$A:$E,5,FALSE))</f>
        <v/>
      </c>
      <c r="H4642" s="23" t="str">
        <f>IF(D4642="","",VLOOKUP(D4642,MASTERLIST!$A:$E,2,FALSE))</f>
        <v/>
      </c>
      <c r="I4642" s="42"/>
      <c r="J4642" s="42"/>
      <c r="K4642" s="42"/>
      <c r="L4642" s="41" t="str">
        <f t="shared" si="674"/>
        <v/>
      </c>
      <c r="M4642" s="41" t="str">
        <f t="shared" si="675"/>
        <v/>
      </c>
      <c r="N4642" s="22" t="str">
        <f t="shared" si="672"/>
        <v xml:space="preserve"> </v>
      </c>
      <c r="O4642" s="22" t="str">
        <f t="shared" si="673"/>
        <v/>
      </c>
      <c r="Q4642" s="22" t="str">
        <f t="shared" si="671"/>
        <v>D2</v>
      </c>
    </row>
    <row r="4643" spans="1:17" x14ac:dyDescent="0.25">
      <c r="A4643" s="125" t="str">
        <f t="shared" si="668"/>
        <v/>
      </c>
      <c r="B4643" s="123" t="str">
        <f t="shared" si="669"/>
        <v/>
      </c>
      <c r="C4643" s="125" t="str">
        <f t="shared" si="670"/>
        <v/>
      </c>
      <c r="D4643" s="42"/>
      <c r="E4643" s="23" t="str">
        <f>IF(D4643="","",VLOOKUP(D4643,MASTERLIST!$A:$E,3,FALSE))</f>
        <v/>
      </c>
      <c r="F4643" s="23" t="str">
        <f>IF(D4643="","",VLOOKUP(D4643,MASTERLIST!$A:$E,4,FALSE))</f>
        <v/>
      </c>
      <c r="G4643" s="23" t="str">
        <f>IF(D4643="","",VLOOKUP(D4643,MASTERLIST!$A:$E,5,FALSE))</f>
        <v/>
      </c>
      <c r="H4643" s="23" t="str">
        <f>IF(D4643="","",VLOOKUP(D4643,MASTERLIST!$A:$E,2,FALSE))</f>
        <v/>
      </c>
      <c r="I4643" s="42"/>
      <c r="J4643" s="42"/>
      <c r="K4643" s="42"/>
      <c r="L4643" s="41" t="str">
        <f t="shared" si="674"/>
        <v/>
      </c>
      <c r="M4643" s="41" t="str">
        <f t="shared" si="675"/>
        <v/>
      </c>
      <c r="N4643" s="22" t="str">
        <f t="shared" si="672"/>
        <v xml:space="preserve"> </v>
      </c>
      <c r="O4643" s="22" t="str">
        <f t="shared" si="673"/>
        <v/>
      </c>
      <c r="Q4643" s="22" t="str">
        <f t="shared" si="671"/>
        <v>D2</v>
      </c>
    </row>
    <row r="4644" spans="1:17" x14ac:dyDescent="0.25">
      <c r="A4644" s="125" t="str">
        <f t="shared" ref="A4644:A4707" si="676">IF(D4644="","",A4643)</f>
        <v/>
      </c>
      <c r="B4644" s="123" t="str">
        <f t="shared" ref="B4644:B4707" si="677">IF(D4644="","",B4643)</f>
        <v/>
      </c>
      <c r="C4644" s="125" t="str">
        <f t="shared" ref="C4644:C4707" si="678">IF(D4644="","",C4643)</f>
        <v/>
      </c>
      <c r="D4644" s="42"/>
      <c r="E4644" s="23" t="str">
        <f>IF(D4644="","",VLOOKUP(D4644,MASTERLIST!$A:$E,3,FALSE))</f>
        <v/>
      </c>
      <c r="F4644" s="23" t="str">
        <f>IF(D4644="","",VLOOKUP(D4644,MASTERLIST!$A:$E,4,FALSE))</f>
        <v/>
      </c>
      <c r="G4644" s="23" t="str">
        <f>IF(D4644="","",VLOOKUP(D4644,MASTERLIST!$A:$E,5,FALSE))</f>
        <v/>
      </c>
      <c r="H4644" s="23" t="str">
        <f>IF(D4644="","",VLOOKUP(D4644,MASTERLIST!$A:$E,2,FALSE))</f>
        <v/>
      </c>
      <c r="I4644" s="42"/>
      <c r="J4644" s="42"/>
      <c r="K4644" s="42"/>
      <c r="L4644" s="41" t="str">
        <f t="shared" si="674"/>
        <v/>
      </c>
      <c r="M4644" s="41" t="str">
        <f t="shared" si="675"/>
        <v/>
      </c>
      <c r="N4644" s="22" t="str">
        <f t="shared" si="672"/>
        <v xml:space="preserve"> </v>
      </c>
      <c r="O4644" s="22" t="str">
        <f t="shared" si="673"/>
        <v/>
      </c>
      <c r="Q4644" s="22" t="str">
        <f t="shared" si="671"/>
        <v>D2</v>
      </c>
    </row>
    <row r="4645" spans="1:17" x14ac:dyDescent="0.25">
      <c r="A4645" s="125" t="str">
        <f t="shared" si="676"/>
        <v/>
      </c>
      <c r="B4645" s="123" t="str">
        <f t="shared" si="677"/>
        <v/>
      </c>
      <c r="C4645" s="125" t="str">
        <f t="shared" si="678"/>
        <v/>
      </c>
      <c r="D4645" s="42"/>
      <c r="E4645" s="23" t="str">
        <f>IF(D4645="","",VLOOKUP(D4645,MASTERLIST!$A:$E,3,FALSE))</f>
        <v/>
      </c>
      <c r="F4645" s="23" t="str">
        <f>IF(D4645="","",VLOOKUP(D4645,MASTERLIST!$A:$E,4,FALSE))</f>
        <v/>
      </c>
      <c r="G4645" s="23" t="str">
        <f>IF(D4645="","",VLOOKUP(D4645,MASTERLIST!$A:$E,5,FALSE))</f>
        <v/>
      </c>
      <c r="H4645" s="23" t="str">
        <f>IF(D4645="","",VLOOKUP(D4645,MASTERLIST!$A:$E,2,FALSE))</f>
        <v/>
      </c>
      <c r="I4645" s="42"/>
      <c r="J4645" s="42"/>
      <c r="K4645" s="42"/>
      <c r="L4645" s="41" t="str">
        <f t="shared" si="674"/>
        <v/>
      </c>
      <c r="M4645" s="41" t="str">
        <f t="shared" si="675"/>
        <v/>
      </c>
      <c r="N4645" s="22" t="str">
        <f t="shared" si="672"/>
        <v xml:space="preserve"> </v>
      </c>
      <c r="O4645" s="22" t="str">
        <f t="shared" si="673"/>
        <v/>
      </c>
      <c r="Q4645" s="22" t="str">
        <f t="shared" si="671"/>
        <v>D2</v>
      </c>
    </row>
    <row r="4646" spans="1:17" x14ac:dyDescent="0.25">
      <c r="A4646" s="125" t="str">
        <f t="shared" si="676"/>
        <v/>
      </c>
      <c r="B4646" s="123" t="str">
        <f t="shared" si="677"/>
        <v/>
      </c>
      <c r="C4646" s="125" t="str">
        <f t="shared" si="678"/>
        <v/>
      </c>
      <c r="D4646" s="42"/>
      <c r="E4646" s="23" t="str">
        <f>IF(D4646="","",VLOOKUP(D4646,MASTERLIST!$A:$E,3,FALSE))</f>
        <v/>
      </c>
      <c r="F4646" s="23" t="str">
        <f>IF(D4646="","",VLOOKUP(D4646,MASTERLIST!$A:$E,4,FALSE))</f>
        <v/>
      </c>
      <c r="G4646" s="23" t="str">
        <f>IF(D4646="","",VLOOKUP(D4646,MASTERLIST!$A:$E,5,FALSE))</f>
        <v/>
      </c>
      <c r="H4646" s="23" t="str">
        <f>IF(D4646="","",VLOOKUP(D4646,MASTERLIST!$A:$E,2,FALSE))</f>
        <v/>
      </c>
      <c r="I4646" s="42"/>
      <c r="J4646" s="42"/>
      <c r="K4646" s="42"/>
      <c r="L4646" s="41" t="str">
        <f t="shared" si="674"/>
        <v/>
      </c>
      <c r="M4646" s="41" t="str">
        <f t="shared" si="675"/>
        <v/>
      </c>
      <c r="N4646" s="22" t="str">
        <f t="shared" si="672"/>
        <v xml:space="preserve"> </v>
      </c>
      <c r="O4646" s="22" t="str">
        <f t="shared" si="673"/>
        <v/>
      </c>
      <c r="Q4646" s="22" t="str">
        <f t="shared" si="671"/>
        <v>D2</v>
      </c>
    </row>
    <row r="4647" spans="1:17" x14ac:dyDescent="0.25">
      <c r="A4647" s="125" t="str">
        <f t="shared" si="676"/>
        <v/>
      </c>
      <c r="B4647" s="123" t="str">
        <f t="shared" si="677"/>
        <v/>
      </c>
      <c r="C4647" s="125" t="str">
        <f t="shared" si="678"/>
        <v/>
      </c>
      <c r="D4647" s="42"/>
      <c r="E4647" s="23" t="str">
        <f>IF(D4647="","",VLOOKUP(D4647,MASTERLIST!$A:$E,3,FALSE))</f>
        <v/>
      </c>
      <c r="F4647" s="23" t="str">
        <f>IF(D4647="","",VLOOKUP(D4647,MASTERLIST!$A:$E,4,FALSE))</f>
        <v/>
      </c>
      <c r="G4647" s="23" t="str">
        <f>IF(D4647="","",VLOOKUP(D4647,MASTERLIST!$A:$E,5,FALSE))</f>
        <v/>
      </c>
      <c r="H4647" s="23" t="str">
        <f>IF(D4647="","",VLOOKUP(D4647,MASTERLIST!$A:$E,2,FALSE))</f>
        <v/>
      </c>
      <c r="I4647" s="42"/>
      <c r="J4647" s="42"/>
      <c r="K4647" s="42"/>
      <c r="L4647" s="41" t="str">
        <f t="shared" si="674"/>
        <v/>
      </c>
      <c r="M4647" s="41" t="str">
        <f t="shared" si="675"/>
        <v/>
      </c>
      <c r="N4647" s="22" t="str">
        <f t="shared" si="672"/>
        <v xml:space="preserve"> </v>
      </c>
      <c r="O4647" s="22" t="str">
        <f t="shared" si="673"/>
        <v/>
      </c>
      <c r="Q4647" s="22" t="str">
        <f t="shared" si="671"/>
        <v>D2</v>
      </c>
    </row>
    <row r="4648" spans="1:17" x14ac:dyDescent="0.25">
      <c r="A4648" s="125" t="str">
        <f t="shared" si="676"/>
        <v/>
      </c>
      <c r="B4648" s="123" t="str">
        <f t="shared" si="677"/>
        <v/>
      </c>
      <c r="C4648" s="125" t="str">
        <f t="shared" si="678"/>
        <v/>
      </c>
      <c r="D4648" s="42"/>
      <c r="E4648" s="23" t="str">
        <f>IF(D4648="","",VLOOKUP(D4648,MASTERLIST!$A:$E,3,FALSE))</f>
        <v/>
      </c>
      <c r="F4648" s="23" t="str">
        <f>IF(D4648="","",VLOOKUP(D4648,MASTERLIST!$A:$E,4,FALSE))</f>
        <v/>
      </c>
      <c r="G4648" s="23" t="str">
        <f>IF(D4648="","",VLOOKUP(D4648,MASTERLIST!$A:$E,5,FALSE))</f>
        <v/>
      </c>
      <c r="H4648" s="23" t="str">
        <f>IF(D4648="","",VLOOKUP(D4648,MASTERLIST!$A:$E,2,FALSE))</f>
        <v/>
      </c>
      <c r="I4648" s="42"/>
      <c r="J4648" s="42"/>
      <c r="K4648" s="42"/>
      <c r="L4648" s="41" t="str">
        <f t="shared" si="674"/>
        <v/>
      </c>
      <c r="M4648" s="41" t="str">
        <f t="shared" si="675"/>
        <v/>
      </c>
      <c r="N4648" s="22" t="str">
        <f t="shared" si="672"/>
        <v xml:space="preserve"> </v>
      </c>
      <c r="O4648" s="22" t="str">
        <f t="shared" si="673"/>
        <v/>
      </c>
      <c r="Q4648" s="22" t="str">
        <f t="shared" si="671"/>
        <v>D2</v>
      </c>
    </row>
    <row r="4649" spans="1:17" x14ac:dyDescent="0.25">
      <c r="A4649" s="125" t="str">
        <f t="shared" si="676"/>
        <v/>
      </c>
      <c r="B4649" s="123" t="str">
        <f t="shared" si="677"/>
        <v/>
      </c>
      <c r="C4649" s="125" t="str">
        <f t="shared" si="678"/>
        <v/>
      </c>
      <c r="D4649" s="42"/>
      <c r="E4649" s="23" t="str">
        <f>IF(D4649="","",VLOOKUP(D4649,MASTERLIST!$A:$E,3,FALSE))</f>
        <v/>
      </c>
      <c r="F4649" s="23" t="str">
        <f>IF(D4649="","",VLOOKUP(D4649,MASTERLIST!$A:$E,4,FALSE))</f>
        <v/>
      </c>
      <c r="G4649" s="23" t="str">
        <f>IF(D4649="","",VLOOKUP(D4649,MASTERLIST!$A:$E,5,FALSE))</f>
        <v/>
      </c>
      <c r="H4649" s="23" t="str">
        <f>IF(D4649="","",VLOOKUP(D4649,MASTERLIST!$A:$E,2,FALSE))</f>
        <v/>
      </c>
      <c r="I4649" s="42"/>
      <c r="J4649" s="42"/>
      <c r="K4649" s="42"/>
      <c r="L4649" s="41" t="str">
        <f t="shared" si="674"/>
        <v/>
      </c>
      <c r="M4649" s="41" t="str">
        <f t="shared" si="675"/>
        <v/>
      </c>
      <c r="N4649" s="22" t="str">
        <f t="shared" si="672"/>
        <v xml:space="preserve"> </v>
      </c>
      <c r="O4649" s="22" t="str">
        <f t="shared" si="673"/>
        <v/>
      </c>
      <c r="Q4649" s="22" t="str">
        <f t="shared" si="671"/>
        <v>D2</v>
      </c>
    </row>
    <row r="4650" spans="1:17" x14ac:dyDescent="0.25">
      <c r="A4650" s="125" t="str">
        <f t="shared" si="676"/>
        <v/>
      </c>
      <c r="B4650" s="123" t="str">
        <f t="shared" si="677"/>
        <v/>
      </c>
      <c r="C4650" s="125" t="str">
        <f t="shared" si="678"/>
        <v/>
      </c>
      <c r="D4650" s="42"/>
      <c r="E4650" s="23" t="str">
        <f>IF(D4650="","",VLOOKUP(D4650,MASTERLIST!$A:$E,3,FALSE))</f>
        <v/>
      </c>
      <c r="F4650" s="23" t="str">
        <f>IF(D4650="","",VLOOKUP(D4650,MASTERLIST!$A:$E,4,FALSE))</f>
        <v/>
      </c>
      <c r="G4650" s="23" t="str">
        <f>IF(D4650="","",VLOOKUP(D4650,MASTERLIST!$A:$E,5,FALSE))</f>
        <v/>
      </c>
      <c r="H4650" s="23" t="str">
        <f>IF(D4650="","",VLOOKUP(D4650,MASTERLIST!$A:$E,2,FALSE))</f>
        <v/>
      </c>
      <c r="I4650" s="42"/>
      <c r="J4650" s="42"/>
      <c r="K4650" s="42"/>
      <c r="L4650" s="41" t="str">
        <f t="shared" si="674"/>
        <v/>
      </c>
      <c r="M4650" s="41" t="str">
        <f t="shared" si="675"/>
        <v/>
      </c>
      <c r="N4650" s="22" t="str">
        <f t="shared" si="672"/>
        <v xml:space="preserve"> </v>
      </c>
      <c r="O4650" s="22" t="str">
        <f t="shared" si="673"/>
        <v/>
      </c>
      <c r="Q4650" s="22" t="str">
        <f t="shared" si="671"/>
        <v>D2</v>
      </c>
    </row>
    <row r="4651" spans="1:17" x14ac:dyDescent="0.25">
      <c r="A4651" s="125" t="str">
        <f t="shared" si="676"/>
        <v/>
      </c>
      <c r="B4651" s="123" t="str">
        <f t="shared" si="677"/>
        <v/>
      </c>
      <c r="C4651" s="125" t="str">
        <f t="shared" si="678"/>
        <v/>
      </c>
      <c r="D4651" s="42"/>
      <c r="E4651" s="23" t="str">
        <f>IF(D4651="","",VLOOKUP(D4651,MASTERLIST!$A:$E,3,FALSE))</f>
        <v/>
      </c>
      <c r="F4651" s="23" t="str">
        <f>IF(D4651="","",VLOOKUP(D4651,MASTERLIST!$A:$E,4,FALSE))</f>
        <v/>
      </c>
      <c r="G4651" s="23" t="str">
        <f>IF(D4651="","",VLOOKUP(D4651,MASTERLIST!$A:$E,5,FALSE))</f>
        <v/>
      </c>
      <c r="H4651" s="23" t="str">
        <f>IF(D4651="","",VLOOKUP(D4651,MASTERLIST!$A:$E,2,FALSE))</f>
        <v/>
      </c>
      <c r="I4651" s="42"/>
      <c r="J4651" s="42"/>
      <c r="K4651" s="42"/>
      <c r="L4651" s="41" t="str">
        <f t="shared" si="674"/>
        <v/>
      </c>
      <c r="M4651" s="41" t="str">
        <f t="shared" si="675"/>
        <v/>
      </c>
      <c r="N4651" s="22" t="str">
        <f t="shared" si="672"/>
        <v xml:space="preserve"> </v>
      </c>
      <c r="O4651" s="22" t="str">
        <f t="shared" si="673"/>
        <v/>
      </c>
      <c r="Q4651" s="22" t="str">
        <f t="shared" si="671"/>
        <v>D2</v>
      </c>
    </row>
    <row r="4652" spans="1:17" x14ac:dyDescent="0.25">
      <c r="A4652" s="125" t="str">
        <f t="shared" si="676"/>
        <v/>
      </c>
      <c r="B4652" s="123" t="str">
        <f t="shared" si="677"/>
        <v/>
      </c>
      <c r="C4652" s="125" t="str">
        <f t="shared" si="678"/>
        <v/>
      </c>
      <c r="D4652" s="42"/>
      <c r="E4652" s="23" t="str">
        <f>IF(D4652="","",VLOOKUP(D4652,MASTERLIST!$A:$E,3,FALSE))</f>
        <v/>
      </c>
      <c r="F4652" s="23" t="str">
        <f>IF(D4652="","",VLOOKUP(D4652,MASTERLIST!$A:$E,4,FALSE))</f>
        <v/>
      </c>
      <c r="G4652" s="23" t="str">
        <f>IF(D4652="","",VLOOKUP(D4652,MASTERLIST!$A:$E,5,FALSE))</f>
        <v/>
      </c>
      <c r="H4652" s="23" t="str">
        <f>IF(D4652="","",VLOOKUP(D4652,MASTERLIST!$A:$E,2,FALSE))</f>
        <v/>
      </c>
      <c r="I4652" s="42"/>
      <c r="J4652" s="42"/>
      <c r="K4652" s="42"/>
      <c r="L4652" s="41" t="str">
        <f t="shared" si="674"/>
        <v/>
      </c>
      <c r="M4652" s="41" t="str">
        <f t="shared" si="675"/>
        <v/>
      </c>
      <c r="N4652" s="22" t="str">
        <f t="shared" si="672"/>
        <v xml:space="preserve"> </v>
      </c>
      <c r="O4652" s="22" t="str">
        <f t="shared" si="673"/>
        <v/>
      </c>
      <c r="Q4652" s="22" t="str">
        <f t="shared" si="671"/>
        <v>D2</v>
      </c>
    </row>
    <row r="4653" spans="1:17" x14ac:dyDescent="0.25">
      <c r="A4653" s="125" t="str">
        <f t="shared" si="676"/>
        <v/>
      </c>
      <c r="B4653" s="123" t="str">
        <f t="shared" si="677"/>
        <v/>
      </c>
      <c r="C4653" s="125" t="str">
        <f t="shared" si="678"/>
        <v/>
      </c>
      <c r="D4653" s="42"/>
      <c r="E4653" s="23" t="str">
        <f>IF(D4653="","",VLOOKUP(D4653,MASTERLIST!$A:$E,3,FALSE))</f>
        <v/>
      </c>
      <c r="F4653" s="23" t="str">
        <f>IF(D4653="","",VLOOKUP(D4653,MASTERLIST!$A:$E,4,FALSE))</f>
        <v/>
      </c>
      <c r="G4653" s="23" t="str">
        <f>IF(D4653="","",VLOOKUP(D4653,MASTERLIST!$A:$E,5,FALSE))</f>
        <v/>
      </c>
      <c r="H4653" s="23" t="str">
        <f>IF(D4653="","",VLOOKUP(D4653,MASTERLIST!$A:$E,2,FALSE))</f>
        <v/>
      </c>
      <c r="I4653" s="42"/>
      <c r="J4653" s="42"/>
      <c r="K4653" s="42"/>
      <c r="L4653" s="41" t="str">
        <f t="shared" si="674"/>
        <v/>
      </c>
      <c r="M4653" s="41" t="str">
        <f t="shared" si="675"/>
        <v/>
      </c>
      <c r="N4653" s="22" t="str">
        <f t="shared" si="672"/>
        <v xml:space="preserve"> </v>
      </c>
      <c r="O4653" s="22" t="str">
        <f t="shared" si="673"/>
        <v/>
      </c>
      <c r="Q4653" s="22" t="str">
        <f t="shared" si="671"/>
        <v>D2</v>
      </c>
    </row>
    <row r="4654" spans="1:17" x14ac:dyDescent="0.25">
      <c r="A4654" s="125" t="str">
        <f t="shared" si="676"/>
        <v/>
      </c>
      <c r="B4654" s="123" t="str">
        <f t="shared" si="677"/>
        <v/>
      </c>
      <c r="C4654" s="125" t="str">
        <f t="shared" si="678"/>
        <v/>
      </c>
      <c r="D4654" s="42"/>
      <c r="E4654" s="23" t="str">
        <f>IF(D4654="","",VLOOKUP(D4654,MASTERLIST!$A:$E,3,FALSE))</f>
        <v/>
      </c>
      <c r="F4654" s="23" t="str">
        <f>IF(D4654="","",VLOOKUP(D4654,MASTERLIST!$A:$E,4,FALSE))</f>
        <v/>
      </c>
      <c r="G4654" s="23" t="str">
        <f>IF(D4654="","",VLOOKUP(D4654,MASTERLIST!$A:$E,5,FALSE))</f>
        <v/>
      </c>
      <c r="H4654" s="23" t="str">
        <f>IF(D4654="","",VLOOKUP(D4654,MASTERLIST!$A:$E,2,FALSE))</f>
        <v/>
      </c>
      <c r="I4654" s="42"/>
      <c r="J4654" s="42"/>
      <c r="K4654" s="42"/>
      <c r="L4654" s="41" t="str">
        <f t="shared" si="674"/>
        <v/>
      </c>
      <c r="M4654" s="41" t="str">
        <f t="shared" si="675"/>
        <v/>
      </c>
      <c r="N4654" s="22" t="str">
        <f t="shared" si="672"/>
        <v xml:space="preserve"> </v>
      </c>
      <c r="O4654" s="22" t="str">
        <f t="shared" si="673"/>
        <v/>
      </c>
      <c r="Q4654" s="22" t="str">
        <f t="shared" si="671"/>
        <v>D2</v>
      </c>
    </row>
    <row r="4655" spans="1:17" x14ac:dyDescent="0.25">
      <c r="A4655" s="125" t="str">
        <f t="shared" si="676"/>
        <v/>
      </c>
      <c r="B4655" s="123" t="str">
        <f t="shared" si="677"/>
        <v/>
      </c>
      <c r="C4655" s="125" t="str">
        <f t="shared" si="678"/>
        <v/>
      </c>
      <c r="D4655" s="42"/>
      <c r="E4655" s="23" t="str">
        <f>IF(D4655="","",VLOOKUP(D4655,MASTERLIST!$A:$E,3,FALSE))</f>
        <v/>
      </c>
      <c r="F4655" s="23" t="str">
        <f>IF(D4655="","",VLOOKUP(D4655,MASTERLIST!$A:$E,4,FALSE))</f>
        <v/>
      </c>
      <c r="G4655" s="23" t="str">
        <f>IF(D4655="","",VLOOKUP(D4655,MASTERLIST!$A:$E,5,FALSE))</f>
        <v/>
      </c>
      <c r="H4655" s="23" t="str">
        <f>IF(D4655="","",VLOOKUP(D4655,MASTERLIST!$A:$E,2,FALSE))</f>
        <v/>
      </c>
      <c r="I4655" s="42"/>
      <c r="J4655" s="42"/>
      <c r="K4655" s="42"/>
      <c r="L4655" s="41" t="str">
        <f t="shared" si="674"/>
        <v/>
      </c>
      <c r="M4655" s="41" t="str">
        <f t="shared" si="675"/>
        <v/>
      </c>
      <c r="N4655" s="22" t="str">
        <f t="shared" si="672"/>
        <v xml:space="preserve"> </v>
      </c>
      <c r="O4655" s="22" t="str">
        <f t="shared" si="673"/>
        <v/>
      </c>
      <c r="Q4655" s="22" t="str">
        <f t="shared" si="671"/>
        <v>D2</v>
      </c>
    </row>
    <row r="4656" spans="1:17" x14ac:dyDescent="0.25">
      <c r="A4656" s="125" t="str">
        <f t="shared" si="676"/>
        <v/>
      </c>
      <c r="B4656" s="123" t="str">
        <f t="shared" si="677"/>
        <v/>
      </c>
      <c r="C4656" s="125" t="str">
        <f t="shared" si="678"/>
        <v/>
      </c>
      <c r="D4656" s="42"/>
      <c r="E4656" s="23" t="str">
        <f>IF(D4656="","",VLOOKUP(D4656,MASTERLIST!$A:$E,3,FALSE))</f>
        <v/>
      </c>
      <c r="F4656" s="23" t="str">
        <f>IF(D4656="","",VLOOKUP(D4656,MASTERLIST!$A:$E,4,FALSE))</f>
        <v/>
      </c>
      <c r="G4656" s="23" t="str">
        <f>IF(D4656="","",VLOOKUP(D4656,MASTERLIST!$A:$E,5,FALSE))</f>
        <v/>
      </c>
      <c r="H4656" s="23" t="str">
        <f>IF(D4656="","",VLOOKUP(D4656,MASTERLIST!$A:$E,2,FALSE))</f>
        <v/>
      </c>
      <c r="I4656" s="42"/>
      <c r="J4656" s="42"/>
      <c r="K4656" s="42"/>
      <c r="L4656" s="41" t="str">
        <f t="shared" si="674"/>
        <v/>
      </c>
      <c r="M4656" s="41" t="str">
        <f t="shared" si="675"/>
        <v/>
      </c>
      <c r="N4656" s="22" t="str">
        <f t="shared" si="672"/>
        <v xml:space="preserve"> </v>
      </c>
      <c r="O4656" s="22" t="str">
        <f t="shared" si="673"/>
        <v/>
      </c>
      <c r="Q4656" s="22" t="str">
        <f t="shared" si="671"/>
        <v>D2</v>
      </c>
    </row>
    <row r="4657" spans="1:17" x14ac:dyDescent="0.25">
      <c r="A4657" s="125" t="str">
        <f t="shared" si="676"/>
        <v/>
      </c>
      <c r="B4657" s="123" t="str">
        <f t="shared" si="677"/>
        <v/>
      </c>
      <c r="C4657" s="125" t="str">
        <f t="shared" si="678"/>
        <v/>
      </c>
      <c r="D4657" s="42"/>
      <c r="E4657" s="23" t="str">
        <f>IF(D4657="","",VLOOKUP(D4657,MASTERLIST!$A:$E,3,FALSE))</f>
        <v/>
      </c>
      <c r="F4657" s="23" t="str">
        <f>IF(D4657="","",VLOOKUP(D4657,MASTERLIST!$A:$E,4,FALSE))</f>
        <v/>
      </c>
      <c r="G4657" s="23" t="str">
        <f>IF(D4657="","",VLOOKUP(D4657,MASTERLIST!$A:$E,5,FALSE))</f>
        <v/>
      </c>
      <c r="H4657" s="23" t="str">
        <f>IF(D4657="","",VLOOKUP(D4657,MASTERLIST!$A:$E,2,FALSE))</f>
        <v/>
      </c>
      <c r="I4657" s="42"/>
      <c r="J4657" s="42"/>
      <c r="K4657" s="42"/>
      <c r="L4657" s="41" t="str">
        <f t="shared" si="674"/>
        <v/>
      </c>
      <c r="M4657" s="41" t="str">
        <f t="shared" si="675"/>
        <v/>
      </c>
      <c r="N4657" s="22" t="str">
        <f t="shared" si="672"/>
        <v xml:space="preserve"> </v>
      </c>
      <c r="O4657" s="22" t="str">
        <f t="shared" si="673"/>
        <v/>
      </c>
      <c r="Q4657" s="22" t="str">
        <f t="shared" si="671"/>
        <v>D2</v>
      </c>
    </row>
    <row r="4658" spans="1:17" x14ac:dyDescent="0.25">
      <c r="A4658" s="125" t="str">
        <f t="shared" si="676"/>
        <v/>
      </c>
      <c r="B4658" s="123" t="str">
        <f t="shared" si="677"/>
        <v/>
      </c>
      <c r="C4658" s="125" t="str">
        <f t="shared" si="678"/>
        <v/>
      </c>
      <c r="D4658" s="42"/>
      <c r="E4658" s="23" t="str">
        <f>IF(D4658="","",VLOOKUP(D4658,MASTERLIST!$A:$E,3,FALSE))</f>
        <v/>
      </c>
      <c r="F4658" s="23" t="str">
        <f>IF(D4658="","",VLOOKUP(D4658,MASTERLIST!$A:$E,4,FALSE))</f>
        <v/>
      </c>
      <c r="G4658" s="23" t="str">
        <f>IF(D4658="","",VLOOKUP(D4658,MASTERLIST!$A:$E,5,FALSE))</f>
        <v/>
      </c>
      <c r="H4658" s="23" t="str">
        <f>IF(D4658="","",VLOOKUP(D4658,MASTERLIST!$A:$E,2,FALSE))</f>
        <v/>
      </c>
      <c r="I4658" s="42"/>
      <c r="J4658" s="42"/>
      <c r="K4658" s="42"/>
      <c r="L4658" s="41" t="str">
        <f t="shared" si="674"/>
        <v/>
      </c>
      <c r="M4658" s="41" t="str">
        <f t="shared" si="675"/>
        <v/>
      </c>
      <c r="N4658" s="22" t="str">
        <f t="shared" si="672"/>
        <v xml:space="preserve"> </v>
      </c>
      <c r="O4658" s="22" t="str">
        <f t="shared" si="673"/>
        <v/>
      </c>
      <c r="Q4658" s="22" t="str">
        <f t="shared" si="671"/>
        <v>D2</v>
      </c>
    </row>
    <row r="4659" spans="1:17" x14ac:dyDescent="0.25">
      <c r="A4659" s="125" t="str">
        <f t="shared" si="676"/>
        <v/>
      </c>
      <c r="B4659" s="123" t="str">
        <f t="shared" si="677"/>
        <v/>
      </c>
      <c r="C4659" s="125" t="str">
        <f t="shared" si="678"/>
        <v/>
      </c>
      <c r="D4659" s="42"/>
      <c r="E4659" s="23" t="str">
        <f>IF(D4659="","",VLOOKUP(D4659,MASTERLIST!$A:$E,3,FALSE))</f>
        <v/>
      </c>
      <c r="F4659" s="23" t="str">
        <f>IF(D4659="","",VLOOKUP(D4659,MASTERLIST!$A:$E,4,FALSE))</f>
        <v/>
      </c>
      <c r="G4659" s="23" t="str">
        <f>IF(D4659="","",VLOOKUP(D4659,MASTERLIST!$A:$E,5,FALSE))</f>
        <v/>
      </c>
      <c r="H4659" s="23" t="str">
        <f>IF(D4659="","",VLOOKUP(D4659,MASTERLIST!$A:$E,2,FALSE))</f>
        <v/>
      </c>
      <c r="I4659" s="42"/>
      <c r="J4659" s="42"/>
      <c r="K4659" s="42"/>
      <c r="L4659" s="41" t="str">
        <f t="shared" si="674"/>
        <v/>
      </c>
      <c r="M4659" s="41" t="str">
        <f t="shared" si="675"/>
        <v/>
      </c>
      <c r="N4659" s="22" t="str">
        <f t="shared" si="672"/>
        <v xml:space="preserve"> </v>
      </c>
      <c r="O4659" s="22" t="str">
        <f t="shared" si="673"/>
        <v/>
      </c>
      <c r="Q4659" s="22" t="str">
        <f t="shared" si="671"/>
        <v>D2</v>
      </c>
    </row>
    <row r="4660" spans="1:17" x14ac:dyDescent="0.25">
      <c r="A4660" s="125" t="str">
        <f t="shared" si="676"/>
        <v/>
      </c>
      <c r="B4660" s="123" t="str">
        <f t="shared" si="677"/>
        <v/>
      </c>
      <c r="C4660" s="125" t="str">
        <f t="shared" si="678"/>
        <v/>
      </c>
      <c r="D4660" s="42"/>
      <c r="E4660" s="23" t="str">
        <f>IF(D4660="","",VLOOKUP(D4660,MASTERLIST!$A:$E,3,FALSE))</f>
        <v/>
      </c>
      <c r="F4660" s="23" t="str">
        <f>IF(D4660="","",VLOOKUP(D4660,MASTERLIST!$A:$E,4,FALSE))</f>
        <v/>
      </c>
      <c r="G4660" s="23" t="str">
        <f>IF(D4660="","",VLOOKUP(D4660,MASTERLIST!$A:$E,5,FALSE))</f>
        <v/>
      </c>
      <c r="H4660" s="23" t="str">
        <f>IF(D4660="","",VLOOKUP(D4660,MASTERLIST!$A:$E,2,FALSE))</f>
        <v/>
      </c>
      <c r="I4660" s="42"/>
      <c r="J4660" s="42"/>
      <c r="K4660" s="42"/>
      <c r="L4660" s="41" t="str">
        <f t="shared" si="674"/>
        <v/>
      </c>
      <c r="M4660" s="41" t="str">
        <f t="shared" si="675"/>
        <v/>
      </c>
      <c r="N4660" s="22" t="str">
        <f t="shared" si="672"/>
        <v xml:space="preserve"> </v>
      </c>
      <c r="O4660" s="22" t="str">
        <f t="shared" si="673"/>
        <v/>
      </c>
      <c r="Q4660" s="22" t="str">
        <f t="shared" si="671"/>
        <v>D2</v>
      </c>
    </row>
    <row r="4661" spans="1:17" x14ac:dyDescent="0.25">
      <c r="A4661" s="125" t="str">
        <f t="shared" si="676"/>
        <v/>
      </c>
      <c r="B4661" s="123" t="str">
        <f t="shared" si="677"/>
        <v/>
      </c>
      <c r="C4661" s="125" t="str">
        <f t="shared" si="678"/>
        <v/>
      </c>
      <c r="D4661" s="42"/>
      <c r="E4661" s="23" t="str">
        <f>IF(D4661="","",VLOOKUP(D4661,MASTERLIST!$A:$E,3,FALSE))</f>
        <v/>
      </c>
      <c r="F4661" s="23" t="str">
        <f>IF(D4661="","",VLOOKUP(D4661,MASTERLIST!$A:$E,4,FALSE))</f>
        <v/>
      </c>
      <c r="G4661" s="23" t="str">
        <f>IF(D4661="","",VLOOKUP(D4661,MASTERLIST!$A:$E,5,FALSE))</f>
        <v/>
      </c>
      <c r="H4661" s="23" t="str">
        <f>IF(D4661="","",VLOOKUP(D4661,MASTERLIST!$A:$E,2,FALSE))</f>
        <v/>
      </c>
      <c r="I4661" s="42"/>
      <c r="J4661" s="42"/>
      <c r="K4661" s="42"/>
      <c r="L4661" s="41" t="str">
        <f t="shared" si="674"/>
        <v/>
      </c>
      <c r="M4661" s="41" t="str">
        <f t="shared" si="675"/>
        <v/>
      </c>
      <c r="N4661" s="22" t="str">
        <f t="shared" si="672"/>
        <v xml:space="preserve"> </v>
      </c>
      <c r="O4661" s="22" t="str">
        <f t="shared" si="673"/>
        <v/>
      </c>
      <c r="Q4661" s="22" t="str">
        <f t="shared" si="671"/>
        <v>D2</v>
      </c>
    </row>
    <row r="4662" spans="1:17" x14ac:dyDescent="0.25">
      <c r="A4662" s="125" t="str">
        <f t="shared" si="676"/>
        <v/>
      </c>
      <c r="B4662" s="123" t="str">
        <f t="shared" si="677"/>
        <v/>
      </c>
      <c r="C4662" s="125" t="str">
        <f t="shared" si="678"/>
        <v/>
      </c>
      <c r="D4662" s="42"/>
      <c r="E4662" s="23" t="str">
        <f>IF(D4662="","",VLOOKUP(D4662,MASTERLIST!$A:$E,3,FALSE))</f>
        <v/>
      </c>
      <c r="F4662" s="23" t="str">
        <f>IF(D4662="","",VLOOKUP(D4662,MASTERLIST!$A:$E,4,FALSE))</f>
        <v/>
      </c>
      <c r="G4662" s="23" t="str">
        <f>IF(D4662="","",VLOOKUP(D4662,MASTERLIST!$A:$E,5,FALSE))</f>
        <v/>
      </c>
      <c r="H4662" s="23" t="str">
        <f>IF(D4662="","",VLOOKUP(D4662,MASTERLIST!$A:$E,2,FALSE))</f>
        <v/>
      </c>
      <c r="I4662" s="42"/>
      <c r="J4662" s="42"/>
      <c r="K4662" s="42"/>
      <c r="L4662" s="41" t="str">
        <f t="shared" si="674"/>
        <v/>
      </c>
      <c r="M4662" s="41" t="str">
        <f t="shared" si="675"/>
        <v/>
      </c>
      <c r="N4662" s="22" t="str">
        <f t="shared" si="672"/>
        <v xml:space="preserve"> </v>
      </c>
      <c r="O4662" s="22" t="str">
        <f t="shared" si="673"/>
        <v/>
      </c>
      <c r="Q4662" s="22" t="str">
        <f t="shared" si="671"/>
        <v>D2</v>
      </c>
    </row>
    <row r="4663" spans="1:17" x14ac:dyDescent="0.25">
      <c r="A4663" s="125" t="str">
        <f t="shared" si="676"/>
        <v/>
      </c>
      <c r="B4663" s="123" t="str">
        <f t="shared" si="677"/>
        <v/>
      </c>
      <c r="C4663" s="125" t="str">
        <f t="shared" si="678"/>
        <v/>
      </c>
      <c r="D4663" s="42"/>
      <c r="E4663" s="23" t="str">
        <f>IF(D4663="","",VLOOKUP(D4663,MASTERLIST!$A:$E,3,FALSE))</f>
        <v/>
      </c>
      <c r="F4663" s="23" t="str">
        <f>IF(D4663="","",VLOOKUP(D4663,MASTERLIST!$A:$E,4,FALSE))</f>
        <v/>
      </c>
      <c r="G4663" s="23" t="str">
        <f>IF(D4663="","",VLOOKUP(D4663,MASTERLIST!$A:$E,5,FALSE))</f>
        <v/>
      </c>
      <c r="H4663" s="23" t="str">
        <f>IF(D4663="","",VLOOKUP(D4663,MASTERLIST!$A:$E,2,FALSE))</f>
        <v/>
      </c>
      <c r="I4663" s="42"/>
      <c r="J4663" s="42"/>
      <c r="K4663" s="42"/>
      <c r="L4663" s="41" t="str">
        <f t="shared" si="674"/>
        <v/>
      </c>
      <c r="M4663" s="41" t="str">
        <f t="shared" si="675"/>
        <v/>
      </c>
      <c r="N4663" s="22" t="str">
        <f t="shared" si="672"/>
        <v xml:space="preserve"> </v>
      </c>
      <c r="O4663" s="22" t="str">
        <f t="shared" si="673"/>
        <v/>
      </c>
      <c r="Q4663" s="22" t="str">
        <f t="shared" si="671"/>
        <v>D2</v>
      </c>
    </row>
    <row r="4664" spans="1:17" x14ac:dyDescent="0.25">
      <c r="A4664" s="125" t="str">
        <f t="shared" si="676"/>
        <v/>
      </c>
      <c r="B4664" s="123" t="str">
        <f t="shared" si="677"/>
        <v/>
      </c>
      <c r="C4664" s="125" t="str">
        <f t="shared" si="678"/>
        <v/>
      </c>
      <c r="D4664" s="42"/>
      <c r="E4664" s="23" t="str">
        <f>IF(D4664="","",VLOOKUP(D4664,MASTERLIST!$A:$E,3,FALSE))</f>
        <v/>
      </c>
      <c r="F4664" s="23" t="str">
        <f>IF(D4664="","",VLOOKUP(D4664,MASTERLIST!$A:$E,4,FALSE))</f>
        <v/>
      </c>
      <c r="G4664" s="23" t="str">
        <f>IF(D4664="","",VLOOKUP(D4664,MASTERLIST!$A:$E,5,FALSE))</f>
        <v/>
      </c>
      <c r="H4664" s="23" t="str">
        <f>IF(D4664="","",VLOOKUP(D4664,MASTERLIST!$A:$E,2,FALSE))</f>
        <v/>
      </c>
      <c r="I4664" s="42"/>
      <c r="J4664" s="42"/>
      <c r="K4664" s="42"/>
      <c r="L4664" s="41" t="str">
        <f t="shared" si="674"/>
        <v/>
      </c>
      <c r="M4664" s="41" t="str">
        <f t="shared" si="675"/>
        <v/>
      </c>
      <c r="N4664" s="22" t="str">
        <f t="shared" si="672"/>
        <v xml:space="preserve"> </v>
      </c>
      <c r="O4664" s="22" t="str">
        <f t="shared" si="673"/>
        <v/>
      </c>
      <c r="Q4664" s="22" t="str">
        <f t="shared" si="671"/>
        <v>D2</v>
      </c>
    </row>
    <row r="4665" spans="1:17" x14ac:dyDescent="0.25">
      <c r="A4665" s="125" t="str">
        <f t="shared" si="676"/>
        <v/>
      </c>
      <c r="B4665" s="123" t="str">
        <f t="shared" si="677"/>
        <v/>
      </c>
      <c r="C4665" s="125" t="str">
        <f t="shared" si="678"/>
        <v/>
      </c>
      <c r="D4665" s="42"/>
      <c r="E4665" s="23" t="str">
        <f>IF(D4665="","",VLOOKUP(D4665,MASTERLIST!$A:$E,3,FALSE))</f>
        <v/>
      </c>
      <c r="F4665" s="23" t="str">
        <f>IF(D4665="","",VLOOKUP(D4665,MASTERLIST!$A:$E,4,FALSE))</f>
        <v/>
      </c>
      <c r="G4665" s="23" t="str">
        <f>IF(D4665="","",VLOOKUP(D4665,MASTERLIST!$A:$E,5,FALSE))</f>
        <v/>
      </c>
      <c r="H4665" s="23" t="str">
        <f>IF(D4665="","",VLOOKUP(D4665,MASTERLIST!$A:$E,2,FALSE))</f>
        <v/>
      </c>
      <c r="I4665" s="42"/>
      <c r="J4665" s="42"/>
      <c r="K4665" s="42"/>
      <c r="L4665" s="41" t="str">
        <f t="shared" si="674"/>
        <v/>
      </c>
      <c r="M4665" s="41" t="str">
        <f t="shared" si="675"/>
        <v/>
      </c>
      <c r="N4665" s="22" t="str">
        <f t="shared" si="672"/>
        <v xml:space="preserve"> </v>
      </c>
      <c r="O4665" s="22" t="str">
        <f t="shared" si="673"/>
        <v/>
      </c>
      <c r="Q4665" s="22" t="str">
        <f t="shared" si="671"/>
        <v>D2</v>
      </c>
    </row>
    <row r="4666" spans="1:17" x14ac:dyDescent="0.25">
      <c r="A4666" s="125" t="str">
        <f t="shared" si="676"/>
        <v/>
      </c>
      <c r="B4666" s="123" t="str">
        <f t="shared" si="677"/>
        <v/>
      </c>
      <c r="C4666" s="125" t="str">
        <f t="shared" si="678"/>
        <v/>
      </c>
      <c r="D4666" s="42"/>
      <c r="E4666" s="23" t="str">
        <f>IF(D4666="","",VLOOKUP(D4666,MASTERLIST!$A:$E,3,FALSE))</f>
        <v/>
      </c>
      <c r="F4666" s="23" t="str">
        <f>IF(D4666="","",VLOOKUP(D4666,MASTERLIST!$A:$E,4,FALSE))</f>
        <v/>
      </c>
      <c r="G4666" s="23" t="str">
        <f>IF(D4666="","",VLOOKUP(D4666,MASTERLIST!$A:$E,5,FALSE))</f>
        <v/>
      </c>
      <c r="H4666" s="23" t="str">
        <f>IF(D4666="","",VLOOKUP(D4666,MASTERLIST!$A:$E,2,FALSE))</f>
        <v/>
      </c>
      <c r="I4666" s="42"/>
      <c r="J4666" s="42"/>
      <c r="K4666" s="42"/>
      <c r="L4666" s="41" t="str">
        <f t="shared" si="674"/>
        <v/>
      </c>
      <c r="M4666" s="41" t="str">
        <f t="shared" si="675"/>
        <v/>
      </c>
      <c r="N4666" s="22" t="str">
        <f t="shared" si="672"/>
        <v xml:space="preserve"> </v>
      </c>
      <c r="O4666" s="22" t="str">
        <f t="shared" si="673"/>
        <v/>
      </c>
      <c r="Q4666" s="22" t="str">
        <f t="shared" si="671"/>
        <v>D2</v>
      </c>
    </row>
    <row r="4667" spans="1:17" x14ac:dyDescent="0.25">
      <c r="A4667" s="125" t="str">
        <f t="shared" si="676"/>
        <v/>
      </c>
      <c r="B4667" s="123" t="str">
        <f t="shared" si="677"/>
        <v/>
      </c>
      <c r="C4667" s="125" t="str">
        <f t="shared" si="678"/>
        <v/>
      </c>
      <c r="D4667" s="42"/>
      <c r="E4667" s="23" t="str">
        <f>IF(D4667="","",VLOOKUP(D4667,MASTERLIST!$A:$E,3,FALSE))</f>
        <v/>
      </c>
      <c r="F4667" s="23" t="str">
        <f>IF(D4667="","",VLOOKUP(D4667,MASTERLIST!$A:$E,4,FALSE))</f>
        <v/>
      </c>
      <c r="G4667" s="23" t="str">
        <f>IF(D4667="","",VLOOKUP(D4667,MASTERLIST!$A:$E,5,FALSE))</f>
        <v/>
      </c>
      <c r="H4667" s="23" t="str">
        <f>IF(D4667="","",VLOOKUP(D4667,MASTERLIST!$A:$E,2,FALSE))</f>
        <v/>
      </c>
      <c r="I4667" s="42"/>
      <c r="J4667" s="42"/>
      <c r="K4667" s="42"/>
      <c r="L4667" s="41" t="str">
        <f t="shared" si="674"/>
        <v/>
      </c>
      <c r="M4667" s="41" t="str">
        <f t="shared" si="675"/>
        <v/>
      </c>
      <c r="N4667" s="22" t="str">
        <f t="shared" si="672"/>
        <v xml:space="preserve"> </v>
      </c>
      <c r="O4667" s="22" t="str">
        <f t="shared" si="673"/>
        <v/>
      </c>
      <c r="Q4667" s="22" t="str">
        <f t="shared" si="671"/>
        <v>D2</v>
      </c>
    </row>
    <row r="4668" spans="1:17" x14ac:dyDescent="0.25">
      <c r="A4668" s="125" t="str">
        <f t="shared" si="676"/>
        <v/>
      </c>
      <c r="B4668" s="123" t="str">
        <f t="shared" si="677"/>
        <v/>
      </c>
      <c r="C4668" s="125" t="str">
        <f t="shared" si="678"/>
        <v/>
      </c>
      <c r="D4668" s="42"/>
      <c r="E4668" s="23" t="str">
        <f>IF(D4668="","",VLOOKUP(D4668,MASTERLIST!$A:$E,3,FALSE))</f>
        <v/>
      </c>
      <c r="F4668" s="23" t="str">
        <f>IF(D4668="","",VLOOKUP(D4668,MASTERLIST!$A:$E,4,FALSE))</f>
        <v/>
      </c>
      <c r="G4668" s="23" t="str">
        <f>IF(D4668="","",VLOOKUP(D4668,MASTERLIST!$A:$E,5,FALSE))</f>
        <v/>
      </c>
      <c r="H4668" s="23" t="str">
        <f>IF(D4668="","",VLOOKUP(D4668,MASTERLIST!$A:$E,2,FALSE))</f>
        <v/>
      </c>
      <c r="I4668" s="42"/>
      <c r="J4668" s="42"/>
      <c r="K4668" s="42"/>
      <c r="L4668" s="41" t="str">
        <f t="shared" si="674"/>
        <v/>
      </c>
      <c r="M4668" s="41" t="str">
        <f t="shared" si="675"/>
        <v/>
      </c>
      <c r="N4668" s="22" t="str">
        <f t="shared" si="672"/>
        <v xml:space="preserve"> </v>
      </c>
      <c r="O4668" s="22" t="str">
        <f t="shared" si="673"/>
        <v/>
      </c>
      <c r="Q4668" s="22" t="str">
        <f t="shared" si="671"/>
        <v>D2</v>
      </c>
    </row>
    <row r="4669" spans="1:17" x14ac:dyDescent="0.25">
      <c r="A4669" s="125" t="str">
        <f t="shared" si="676"/>
        <v/>
      </c>
      <c r="B4669" s="123" t="str">
        <f t="shared" si="677"/>
        <v/>
      </c>
      <c r="C4669" s="125" t="str">
        <f t="shared" si="678"/>
        <v/>
      </c>
      <c r="D4669" s="42"/>
      <c r="E4669" s="23" t="str">
        <f>IF(D4669="","",VLOOKUP(D4669,MASTERLIST!$A:$E,3,FALSE))</f>
        <v/>
      </c>
      <c r="F4669" s="23" t="str">
        <f>IF(D4669="","",VLOOKUP(D4669,MASTERLIST!$A:$E,4,FALSE))</f>
        <v/>
      </c>
      <c r="G4669" s="23" t="str">
        <f>IF(D4669="","",VLOOKUP(D4669,MASTERLIST!$A:$E,5,FALSE))</f>
        <v/>
      </c>
      <c r="H4669" s="23" t="str">
        <f>IF(D4669="","",VLOOKUP(D4669,MASTERLIST!$A:$E,2,FALSE))</f>
        <v/>
      </c>
      <c r="I4669" s="42"/>
      <c r="J4669" s="42"/>
      <c r="K4669" s="42"/>
      <c r="L4669" s="41" t="str">
        <f t="shared" si="674"/>
        <v/>
      </c>
      <c r="M4669" s="41" t="str">
        <f t="shared" si="675"/>
        <v/>
      </c>
      <c r="N4669" s="22" t="str">
        <f t="shared" si="672"/>
        <v xml:space="preserve"> </v>
      </c>
      <c r="O4669" s="22" t="str">
        <f t="shared" si="673"/>
        <v/>
      </c>
      <c r="Q4669" s="22" t="str">
        <f t="shared" si="671"/>
        <v>D2</v>
      </c>
    </row>
    <row r="4670" spans="1:17" x14ac:dyDescent="0.25">
      <c r="A4670" s="125" t="str">
        <f t="shared" si="676"/>
        <v/>
      </c>
      <c r="B4670" s="123" t="str">
        <f t="shared" si="677"/>
        <v/>
      </c>
      <c r="C4670" s="125" t="str">
        <f t="shared" si="678"/>
        <v/>
      </c>
      <c r="D4670" s="42"/>
      <c r="E4670" s="23" t="str">
        <f>IF(D4670="","",VLOOKUP(D4670,MASTERLIST!$A:$E,3,FALSE))</f>
        <v/>
      </c>
      <c r="F4670" s="23" t="str">
        <f>IF(D4670="","",VLOOKUP(D4670,MASTERLIST!$A:$E,4,FALSE))</f>
        <v/>
      </c>
      <c r="G4670" s="23" t="str">
        <f>IF(D4670="","",VLOOKUP(D4670,MASTERLIST!$A:$E,5,FALSE))</f>
        <v/>
      </c>
      <c r="H4670" s="23" t="str">
        <f>IF(D4670="","",VLOOKUP(D4670,MASTERLIST!$A:$E,2,FALSE))</f>
        <v/>
      </c>
      <c r="I4670" s="42"/>
      <c r="J4670" s="42"/>
      <c r="K4670" s="42"/>
      <c r="L4670" s="41" t="str">
        <f t="shared" si="674"/>
        <v/>
      </c>
      <c r="M4670" s="41" t="str">
        <f t="shared" si="675"/>
        <v/>
      </c>
      <c r="N4670" s="22" t="str">
        <f t="shared" si="672"/>
        <v xml:space="preserve"> </v>
      </c>
      <c r="O4670" s="22" t="str">
        <f t="shared" si="673"/>
        <v/>
      </c>
      <c r="Q4670" s="22" t="str">
        <f t="shared" si="671"/>
        <v>D2</v>
      </c>
    </row>
    <row r="4671" spans="1:17" x14ac:dyDescent="0.25">
      <c r="A4671" s="125" t="str">
        <f t="shared" si="676"/>
        <v/>
      </c>
      <c r="B4671" s="123" t="str">
        <f t="shared" si="677"/>
        <v/>
      </c>
      <c r="C4671" s="125" t="str">
        <f t="shared" si="678"/>
        <v/>
      </c>
      <c r="D4671" s="42"/>
      <c r="E4671" s="23" t="str">
        <f>IF(D4671="","",VLOOKUP(D4671,MASTERLIST!$A:$E,3,FALSE))</f>
        <v/>
      </c>
      <c r="F4671" s="23" t="str">
        <f>IF(D4671="","",VLOOKUP(D4671,MASTERLIST!$A:$E,4,FALSE))</f>
        <v/>
      </c>
      <c r="G4671" s="23" t="str">
        <f>IF(D4671="","",VLOOKUP(D4671,MASTERLIST!$A:$E,5,FALSE))</f>
        <v/>
      </c>
      <c r="H4671" s="23" t="str">
        <f>IF(D4671="","",VLOOKUP(D4671,MASTERLIST!$A:$E,2,FALSE))</f>
        <v/>
      </c>
      <c r="I4671" s="42"/>
      <c r="J4671" s="42"/>
      <c r="K4671" s="42"/>
      <c r="L4671" s="41" t="str">
        <f t="shared" si="674"/>
        <v/>
      </c>
      <c r="M4671" s="41" t="str">
        <f t="shared" si="675"/>
        <v/>
      </c>
      <c r="N4671" s="22" t="str">
        <f t="shared" si="672"/>
        <v xml:space="preserve"> </v>
      </c>
      <c r="O4671" s="22" t="str">
        <f t="shared" si="673"/>
        <v/>
      </c>
      <c r="Q4671" s="22" t="str">
        <f t="shared" si="671"/>
        <v>D2</v>
      </c>
    </row>
    <row r="4672" spans="1:17" x14ac:dyDescent="0.25">
      <c r="A4672" s="125" t="str">
        <f t="shared" si="676"/>
        <v/>
      </c>
      <c r="B4672" s="123" t="str">
        <f t="shared" si="677"/>
        <v/>
      </c>
      <c r="C4672" s="125" t="str">
        <f t="shared" si="678"/>
        <v/>
      </c>
      <c r="D4672" s="42"/>
      <c r="E4672" s="23" t="str">
        <f>IF(D4672="","",VLOOKUP(D4672,MASTERLIST!$A:$E,3,FALSE))</f>
        <v/>
      </c>
      <c r="F4672" s="23" t="str">
        <f>IF(D4672="","",VLOOKUP(D4672,MASTERLIST!$A:$E,4,FALSE))</f>
        <v/>
      </c>
      <c r="G4672" s="23" t="str">
        <f>IF(D4672="","",VLOOKUP(D4672,MASTERLIST!$A:$E,5,FALSE))</f>
        <v/>
      </c>
      <c r="H4672" s="23" t="str">
        <f>IF(D4672="","",VLOOKUP(D4672,MASTERLIST!$A:$E,2,FALSE))</f>
        <v/>
      </c>
      <c r="I4672" s="42"/>
      <c r="J4672" s="42"/>
      <c r="K4672" s="42"/>
      <c r="L4672" s="41" t="str">
        <f t="shared" si="674"/>
        <v/>
      </c>
      <c r="M4672" s="41" t="str">
        <f t="shared" si="675"/>
        <v/>
      </c>
      <c r="N4672" s="22" t="str">
        <f t="shared" si="672"/>
        <v xml:space="preserve"> </v>
      </c>
      <c r="O4672" s="22" t="str">
        <f t="shared" si="673"/>
        <v/>
      </c>
      <c r="Q4672" s="22" t="str">
        <f t="shared" si="671"/>
        <v>D2</v>
      </c>
    </row>
    <row r="4673" spans="1:17" x14ac:dyDescent="0.25">
      <c r="A4673" s="125" t="str">
        <f t="shared" si="676"/>
        <v/>
      </c>
      <c r="B4673" s="123" t="str">
        <f t="shared" si="677"/>
        <v/>
      </c>
      <c r="C4673" s="125" t="str">
        <f t="shared" si="678"/>
        <v/>
      </c>
      <c r="D4673" s="42"/>
      <c r="E4673" s="23" t="str">
        <f>IF(D4673="","",VLOOKUP(D4673,MASTERLIST!$A:$E,3,FALSE))</f>
        <v/>
      </c>
      <c r="F4673" s="23" t="str">
        <f>IF(D4673="","",VLOOKUP(D4673,MASTERLIST!$A:$E,4,FALSE))</f>
        <v/>
      </c>
      <c r="G4673" s="23" t="str">
        <f>IF(D4673="","",VLOOKUP(D4673,MASTERLIST!$A:$E,5,FALSE))</f>
        <v/>
      </c>
      <c r="H4673" s="23" t="str">
        <f>IF(D4673="","",VLOOKUP(D4673,MASTERLIST!$A:$E,2,FALSE))</f>
        <v/>
      </c>
      <c r="I4673" s="42"/>
      <c r="J4673" s="42"/>
      <c r="K4673" s="42"/>
      <c r="L4673" s="41" t="str">
        <f t="shared" si="674"/>
        <v/>
      </c>
      <c r="M4673" s="41" t="str">
        <f t="shared" si="675"/>
        <v/>
      </c>
      <c r="N4673" s="22" t="str">
        <f t="shared" si="672"/>
        <v xml:space="preserve"> </v>
      </c>
      <c r="O4673" s="22" t="str">
        <f t="shared" si="673"/>
        <v/>
      </c>
      <c r="Q4673" s="22" t="str">
        <f t="shared" si="671"/>
        <v>D2</v>
      </c>
    </row>
    <row r="4674" spans="1:17" x14ac:dyDescent="0.25">
      <c r="A4674" s="125" t="str">
        <f t="shared" si="676"/>
        <v/>
      </c>
      <c r="B4674" s="123" t="str">
        <f t="shared" si="677"/>
        <v/>
      </c>
      <c r="C4674" s="125" t="str">
        <f t="shared" si="678"/>
        <v/>
      </c>
      <c r="D4674" s="42"/>
      <c r="E4674" s="23" t="str">
        <f>IF(D4674="","",VLOOKUP(D4674,MASTERLIST!$A:$E,3,FALSE))</f>
        <v/>
      </c>
      <c r="F4674" s="23" t="str">
        <f>IF(D4674="","",VLOOKUP(D4674,MASTERLIST!$A:$E,4,FALSE))</f>
        <v/>
      </c>
      <c r="G4674" s="23" t="str">
        <f>IF(D4674="","",VLOOKUP(D4674,MASTERLIST!$A:$E,5,FALSE))</f>
        <v/>
      </c>
      <c r="H4674" s="23" t="str">
        <f>IF(D4674="","",VLOOKUP(D4674,MASTERLIST!$A:$E,2,FALSE))</f>
        <v/>
      </c>
      <c r="I4674" s="42"/>
      <c r="J4674" s="42"/>
      <c r="K4674" s="42"/>
      <c r="L4674" s="41" t="str">
        <f t="shared" si="674"/>
        <v/>
      </c>
      <c r="M4674" s="41" t="str">
        <f t="shared" si="675"/>
        <v/>
      </c>
      <c r="N4674" s="22" t="str">
        <f t="shared" si="672"/>
        <v xml:space="preserve"> </v>
      </c>
      <c r="O4674" s="22" t="str">
        <f t="shared" si="673"/>
        <v/>
      </c>
      <c r="Q4674" s="22" t="str">
        <f t="shared" si="671"/>
        <v>D2</v>
      </c>
    </row>
    <row r="4675" spans="1:17" x14ac:dyDescent="0.25">
      <c r="A4675" s="125" t="str">
        <f t="shared" si="676"/>
        <v/>
      </c>
      <c r="B4675" s="123" t="str">
        <f t="shared" si="677"/>
        <v/>
      </c>
      <c r="C4675" s="125" t="str">
        <f t="shared" si="678"/>
        <v/>
      </c>
      <c r="D4675" s="42"/>
      <c r="E4675" s="23" t="str">
        <f>IF(D4675="","",VLOOKUP(D4675,MASTERLIST!$A:$E,3,FALSE))</f>
        <v/>
      </c>
      <c r="F4675" s="23" t="str">
        <f>IF(D4675="","",VLOOKUP(D4675,MASTERLIST!$A:$E,4,FALSE))</f>
        <v/>
      </c>
      <c r="G4675" s="23" t="str">
        <f>IF(D4675="","",VLOOKUP(D4675,MASTERLIST!$A:$E,5,FALSE))</f>
        <v/>
      </c>
      <c r="H4675" s="23" t="str">
        <f>IF(D4675="","",VLOOKUP(D4675,MASTERLIST!$A:$E,2,FALSE))</f>
        <v/>
      </c>
      <c r="I4675" s="42"/>
      <c r="J4675" s="42"/>
      <c r="K4675" s="42"/>
      <c r="L4675" s="41" t="str">
        <f t="shared" si="674"/>
        <v/>
      </c>
      <c r="M4675" s="41" t="str">
        <f t="shared" si="675"/>
        <v/>
      </c>
      <c r="N4675" s="22" t="str">
        <f t="shared" si="672"/>
        <v xml:space="preserve"> </v>
      </c>
      <c r="O4675" s="22" t="str">
        <f t="shared" si="673"/>
        <v/>
      </c>
      <c r="Q4675" s="22" t="str">
        <f t="shared" ref="Q4675:Q4738" si="679">IF(A4675="","D2",RIGHT(A4675,2))</f>
        <v>D2</v>
      </c>
    </row>
    <row r="4676" spans="1:17" x14ac:dyDescent="0.25">
      <c r="A4676" s="125" t="str">
        <f t="shared" si="676"/>
        <v/>
      </c>
      <c r="B4676" s="123" t="str">
        <f t="shared" si="677"/>
        <v/>
      </c>
      <c r="C4676" s="125" t="str">
        <f t="shared" si="678"/>
        <v/>
      </c>
      <c r="D4676" s="42"/>
      <c r="E4676" s="23" t="str">
        <f>IF(D4676="","",VLOOKUP(D4676,MASTERLIST!$A:$E,3,FALSE))</f>
        <v/>
      </c>
      <c r="F4676" s="23" t="str">
        <f>IF(D4676="","",VLOOKUP(D4676,MASTERLIST!$A:$E,4,FALSE))</f>
        <v/>
      </c>
      <c r="G4676" s="23" t="str">
        <f>IF(D4676="","",VLOOKUP(D4676,MASTERLIST!$A:$E,5,FALSE))</f>
        <v/>
      </c>
      <c r="H4676" s="23" t="str">
        <f>IF(D4676="","",VLOOKUP(D4676,MASTERLIST!$A:$E,2,FALSE))</f>
        <v/>
      </c>
      <c r="I4676" s="42"/>
      <c r="J4676" s="42"/>
      <c r="K4676" s="42"/>
      <c r="L4676" s="41" t="str">
        <f t="shared" si="674"/>
        <v/>
      </c>
      <c r="M4676" s="41" t="str">
        <f t="shared" si="675"/>
        <v/>
      </c>
      <c r="N4676" s="22" t="str">
        <f t="shared" si="672"/>
        <v xml:space="preserve"> </v>
      </c>
      <c r="O4676" s="22" t="str">
        <f t="shared" si="673"/>
        <v/>
      </c>
      <c r="Q4676" s="22" t="str">
        <f t="shared" si="679"/>
        <v>D2</v>
      </c>
    </row>
    <row r="4677" spans="1:17" x14ac:dyDescent="0.25">
      <c r="A4677" s="125" t="str">
        <f t="shared" si="676"/>
        <v/>
      </c>
      <c r="B4677" s="123" t="str">
        <f t="shared" si="677"/>
        <v/>
      </c>
      <c r="C4677" s="125" t="str">
        <f t="shared" si="678"/>
        <v/>
      </c>
      <c r="D4677" s="42"/>
      <c r="E4677" s="23" t="str">
        <f>IF(D4677="","",VLOOKUP(D4677,MASTERLIST!$A:$E,3,FALSE))</f>
        <v/>
      </c>
      <c r="F4677" s="23" t="str">
        <f>IF(D4677="","",VLOOKUP(D4677,MASTERLIST!$A:$E,4,FALSE))</f>
        <v/>
      </c>
      <c r="G4677" s="23" t="str">
        <f>IF(D4677="","",VLOOKUP(D4677,MASTERLIST!$A:$E,5,FALSE))</f>
        <v/>
      </c>
      <c r="H4677" s="23" t="str">
        <f>IF(D4677="","",VLOOKUP(D4677,MASTERLIST!$A:$E,2,FALSE))</f>
        <v/>
      </c>
      <c r="I4677" s="42"/>
      <c r="J4677" s="42"/>
      <c r="K4677" s="42"/>
      <c r="L4677" s="41" t="str">
        <f t="shared" si="674"/>
        <v/>
      </c>
      <c r="M4677" s="41" t="str">
        <f t="shared" si="675"/>
        <v/>
      </c>
      <c r="N4677" s="22" t="str">
        <f t="shared" si="672"/>
        <v xml:space="preserve"> </v>
      </c>
      <c r="O4677" s="22" t="str">
        <f t="shared" si="673"/>
        <v/>
      </c>
      <c r="Q4677" s="22" t="str">
        <f t="shared" si="679"/>
        <v>D2</v>
      </c>
    </row>
    <row r="4678" spans="1:17" x14ac:dyDescent="0.25">
      <c r="A4678" s="125" t="str">
        <f t="shared" si="676"/>
        <v/>
      </c>
      <c r="B4678" s="123" t="str">
        <f t="shared" si="677"/>
        <v/>
      </c>
      <c r="C4678" s="125" t="str">
        <f t="shared" si="678"/>
        <v/>
      </c>
      <c r="D4678" s="42"/>
      <c r="E4678" s="23" t="str">
        <f>IF(D4678="","",VLOOKUP(D4678,MASTERLIST!$A:$E,3,FALSE))</f>
        <v/>
      </c>
      <c r="F4678" s="23" t="str">
        <f>IF(D4678="","",VLOOKUP(D4678,MASTERLIST!$A:$E,4,FALSE))</f>
        <v/>
      </c>
      <c r="G4678" s="23" t="str">
        <f>IF(D4678="","",VLOOKUP(D4678,MASTERLIST!$A:$E,5,FALSE))</f>
        <v/>
      </c>
      <c r="H4678" s="23" t="str">
        <f>IF(D4678="","",VLOOKUP(D4678,MASTERLIST!$A:$E,2,FALSE))</f>
        <v/>
      </c>
      <c r="I4678" s="42"/>
      <c r="J4678" s="42"/>
      <c r="K4678" s="42"/>
      <c r="L4678" s="41" t="str">
        <f t="shared" si="674"/>
        <v/>
      </c>
      <c r="M4678" s="41" t="str">
        <f t="shared" si="675"/>
        <v/>
      </c>
      <c r="N4678" s="22" t="str">
        <f t="shared" si="672"/>
        <v xml:space="preserve"> </v>
      </c>
      <c r="O4678" s="22" t="str">
        <f t="shared" si="673"/>
        <v/>
      </c>
      <c r="Q4678" s="22" t="str">
        <f t="shared" si="679"/>
        <v>D2</v>
      </c>
    </row>
    <row r="4679" spans="1:17" x14ac:dyDescent="0.25">
      <c r="A4679" s="125" t="str">
        <f t="shared" si="676"/>
        <v/>
      </c>
      <c r="B4679" s="123" t="str">
        <f t="shared" si="677"/>
        <v/>
      </c>
      <c r="C4679" s="125" t="str">
        <f t="shared" si="678"/>
        <v/>
      </c>
      <c r="D4679" s="42"/>
      <c r="E4679" s="23" t="str">
        <f>IF(D4679="","",VLOOKUP(D4679,MASTERLIST!$A:$E,3,FALSE))</f>
        <v/>
      </c>
      <c r="F4679" s="23" t="str">
        <f>IF(D4679="","",VLOOKUP(D4679,MASTERLIST!$A:$E,4,FALSE))</f>
        <v/>
      </c>
      <c r="G4679" s="23" t="str">
        <f>IF(D4679="","",VLOOKUP(D4679,MASTERLIST!$A:$E,5,FALSE))</f>
        <v/>
      </c>
      <c r="H4679" s="23" t="str">
        <f>IF(D4679="","",VLOOKUP(D4679,MASTERLIST!$A:$E,2,FALSE))</f>
        <v/>
      </c>
      <c r="I4679" s="42"/>
      <c r="J4679" s="42"/>
      <c r="K4679" s="42"/>
      <c r="L4679" s="41" t="str">
        <f t="shared" si="674"/>
        <v/>
      </c>
      <c r="M4679" s="41" t="str">
        <f t="shared" si="675"/>
        <v/>
      </c>
      <c r="N4679" s="22" t="str">
        <f t="shared" si="672"/>
        <v xml:space="preserve"> </v>
      </c>
      <c r="O4679" s="22" t="str">
        <f t="shared" si="673"/>
        <v/>
      </c>
      <c r="Q4679" s="22" t="str">
        <f t="shared" si="679"/>
        <v>D2</v>
      </c>
    </row>
    <row r="4680" spans="1:17" x14ac:dyDescent="0.25">
      <c r="A4680" s="125" t="str">
        <f t="shared" si="676"/>
        <v/>
      </c>
      <c r="B4680" s="123" t="str">
        <f t="shared" si="677"/>
        <v/>
      </c>
      <c r="C4680" s="125" t="str">
        <f t="shared" si="678"/>
        <v/>
      </c>
      <c r="D4680" s="42"/>
      <c r="E4680" s="23" t="str">
        <f>IF(D4680="","",VLOOKUP(D4680,MASTERLIST!$A:$E,3,FALSE))</f>
        <v/>
      </c>
      <c r="F4680" s="23" t="str">
        <f>IF(D4680="","",VLOOKUP(D4680,MASTERLIST!$A:$E,4,FALSE))</f>
        <v/>
      </c>
      <c r="G4680" s="23" t="str">
        <f>IF(D4680="","",VLOOKUP(D4680,MASTERLIST!$A:$E,5,FALSE))</f>
        <v/>
      </c>
      <c r="H4680" s="23" t="str">
        <f>IF(D4680="","",VLOOKUP(D4680,MASTERLIST!$A:$E,2,FALSE))</f>
        <v/>
      </c>
      <c r="I4680" s="42"/>
      <c r="J4680" s="42"/>
      <c r="K4680" s="42"/>
      <c r="L4680" s="41" t="str">
        <f t="shared" si="674"/>
        <v/>
      </c>
      <c r="M4680" s="41" t="str">
        <f t="shared" si="675"/>
        <v/>
      </c>
      <c r="N4680" s="22" t="str">
        <f t="shared" si="672"/>
        <v xml:space="preserve"> </v>
      </c>
      <c r="O4680" s="22" t="str">
        <f t="shared" si="673"/>
        <v/>
      </c>
      <c r="Q4680" s="22" t="str">
        <f t="shared" si="679"/>
        <v>D2</v>
      </c>
    </row>
    <row r="4681" spans="1:17" x14ac:dyDescent="0.25">
      <c r="A4681" s="125" t="str">
        <f t="shared" si="676"/>
        <v/>
      </c>
      <c r="B4681" s="123" t="str">
        <f t="shared" si="677"/>
        <v/>
      </c>
      <c r="C4681" s="125" t="str">
        <f t="shared" si="678"/>
        <v/>
      </c>
      <c r="D4681" s="42"/>
      <c r="E4681" s="23" t="str">
        <f>IF(D4681="","",VLOOKUP(D4681,MASTERLIST!$A:$E,3,FALSE))</f>
        <v/>
      </c>
      <c r="F4681" s="23" t="str">
        <f>IF(D4681="","",VLOOKUP(D4681,MASTERLIST!$A:$E,4,FALSE))</f>
        <v/>
      </c>
      <c r="G4681" s="23" t="str">
        <f>IF(D4681="","",VLOOKUP(D4681,MASTERLIST!$A:$E,5,FALSE))</f>
        <v/>
      </c>
      <c r="H4681" s="23" t="str">
        <f>IF(D4681="","",VLOOKUP(D4681,MASTERLIST!$A:$E,2,FALSE))</f>
        <v/>
      </c>
      <c r="I4681" s="42"/>
      <c r="J4681" s="42"/>
      <c r="K4681" s="42"/>
      <c r="L4681" s="41" t="str">
        <f t="shared" si="674"/>
        <v/>
      </c>
      <c r="M4681" s="41" t="str">
        <f t="shared" si="675"/>
        <v/>
      </c>
      <c r="N4681" s="22" t="str">
        <f t="shared" si="672"/>
        <v xml:space="preserve"> </v>
      </c>
      <c r="O4681" s="22" t="str">
        <f t="shared" si="673"/>
        <v/>
      </c>
      <c r="Q4681" s="22" t="str">
        <f t="shared" si="679"/>
        <v>D2</v>
      </c>
    </row>
    <row r="4682" spans="1:17" x14ac:dyDescent="0.25">
      <c r="A4682" s="125" t="str">
        <f t="shared" si="676"/>
        <v/>
      </c>
      <c r="B4682" s="123" t="str">
        <f t="shared" si="677"/>
        <v/>
      </c>
      <c r="C4682" s="125" t="str">
        <f t="shared" si="678"/>
        <v/>
      </c>
      <c r="D4682" s="42"/>
      <c r="E4682" s="23" t="str">
        <f>IF(D4682="","",VLOOKUP(D4682,MASTERLIST!$A:$E,3,FALSE))</f>
        <v/>
      </c>
      <c r="F4682" s="23" t="str">
        <f>IF(D4682="","",VLOOKUP(D4682,MASTERLIST!$A:$E,4,FALSE))</f>
        <v/>
      </c>
      <c r="G4682" s="23" t="str">
        <f>IF(D4682="","",VLOOKUP(D4682,MASTERLIST!$A:$E,5,FALSE))</f>
        <v/>
      </c>
      <c r="H4682" s="23" t="str">
        <f>IF(D4682="","",VLOOKUP(D4682,MASTERLIST!$A:$E,2,FALSE))</f>
        <v/>
      </c>
      <c r="I4682" s="42"/>
      <c r="J4682" s="42"/>
      <c r="K4682" s="42"/>
      <c r="L4682" s="41" t="str">
        <f t="shared" si="674"/>
        <v/>
      </c>
      <c r="M4682" s="41" t="str">
        <f t="shared" si="675"/>
        <v/>
      </c>
      <c r="N4682" s="22" t="str">
        <f t="shared" si="672"/>
        <v xml:space="preserve"> </v>
      </c>
      <c r="O4682" s="22" t="str">
        <f t="shared" si="673"/>
        <v/>
      </c>
      <c r="Q4682" s="22" t="str">
        <f t="shared" si="679"/>
        <v>D2</v>
      </c>
    </row>
    <row r="4683" spans="1:17" x14ac:dyDescent="0.25">
      <c r="A4683" s="125" t="str">
        <f t="shared" si="676"/>
        <v/>
      </c>
      <c r="B4683" s="123" t="str">
        <f t="shared" si="677"/>
        <v/>
      </c>
      <c r="C4683" s="125" t="str">
        <f t="shared" si="678"/>
        <v/>
      </c>
      <c r="D4683" s="42"/>
      <c r="E4683" s="23" t="str">
        <f>IF(D4683="","",VLOOKUP(D4683,MASTERLIST!$A:$E,3,FALSE))</f>
        <v/>
      </c>
      <c r="F4683" s="23" t="str">
        <f>IF(D4683="","",VLOOKUP(D4683,MASTERLIST!$A:$E,4,FALSE))</f>
        <v/>
      </c>
      <c r="G4683" s="23" t="str">
        <f>IF(D4683="","",VLOOKUP(D4683,MASTERLIST!$A:$E,5,FALSE))</f>
        <v/>
      </c>
      <c r="H4683" s="23" t="str">
        <f>IF(D4683="","",VLOOKUP(D4683,MASTERLIST!$A:$E,2,FALSE))</f>
        <v/>
      </c>
      <c r="I4683" s="42"/>
      <c r="J4683" s="42"/>
      <c r="K4683" s="42"/>
      <c r="L4683" s="41" t="str">
        <f t="shared" si="674"/>
        <v/>
      </c>
      <c r="M4683" s="41" t="str">
        <f t="shared" si="675"/>
        <v/>
      </c>
      <c r="N4683" s="22" t="str">
        <f t="shared" si="672"/>
        <v xml:space="preserve"> </v>
      </c>
      <c r="O4683" s="22" t="str">
        <f t="shared" si="673"/>
        <v/>
      </c>
      <c r="Q4683" s="22" t="str">
        <f t="shared" si="679"/>
        <v>D2</v>
      </c>
    </row>
    <row r="4684" spans="1:17" x14ac:dyDescent="0.25">
      <c r="A4684" s="125" t="str">
        <f t="shared" si="676"/>
        <v/>
      </c>
      <c r="B4684" s="123" t="str">
        <f t="shared" si="677"/>
        <v/>
      </c>
      <c r="C4684" s="125" t="str">
        <f t="shared" si="678"/>
        <v/>
      </c>
      <c r="D4684" s="42"/>
      <c r="E4684" s="23" t="str">
        <f>IF(D4684="","",VLOOKUP(D4684,MASTERLIST!$A:$E,3,FALSE))</f>
        <v/>
      </c>
      <c r="F4684" s="23" t="str">
        <f>IF(D4684="","",VLOOKUP(D4684,MASTERLIST!$A:$E,4,FALSE))</f>
        <v/>
      </c>
      <c r="G4684" s="23" t="str">
        <f>IF(D4684="","",VLOOKUP(D4684,MASTERLIST!$A:$E,5,FALSE))</f>
        <v/>
      </c>
      <c r="H4684" s="23" t="str">
        <f>IF(D4684="","",VLOOKUP(D4684,MASTERLIST!$A:$E,2,FALSE))</f>
        <v/>
      </c>
      <c r="I4684" s="42"/>
      <c r="J4684" s="42"/>
      <c r="K4684" s="42"/>
      <c r="L4684" s="41" t="str">
        <f t="shared" si="674"/>
        <v/>
      </c>
      <c r="M4684" s="41" t="str">
        <f t="shared" si="675"/>
        <v/>
      </c>
      <c r="N4684" s="22" t="str">
        <f t="shared" si="672"/>
        <v xml:space="preserve"> </v>
      </c>
      <c r="O4684" s="22" t="str">
        <f t="shared" si="673"/>
        <v/>
      </c>
      <c r="Q4684" s="22" t="str">
        <f t="shared" si="679"/>
        <v>D2</v>
      </c>
    </row>
    <row r="4685" spans="1:17" x14ac:dyDescent="0.25">
      <c r="A4685" s="125" t="str">
        <f t="shared" si="676"/>
        <v/>
      </c>
      <c r="B4685" s="123" t="str">
        <f t="shared" si="677"/>
        <v/>
      </c>
      <c r="C4685" s="125" t="str">
        <f t="shared" si="678"/>
        <v/>
      </c>
      <c r="D4685" s="42"/>
      <c r="E4685" s="23" t="str">
        <f>IF(D4685="","",VLOOKUP(D4685,MASTERLIST!$A:$E,3,FALSE))</f>
        <v/>
      </c>
      <c r="F4685" s="23" t="str">
        <f>IF(D4685="","",VLOOKUP(D4685,MASTERLIST!$A:$E,4,FALSE))</f>
        <v/>
      </c>
      <c r="G4685" s="23" t="str">
        <f>IF(D4685="","",VLOOKUP(D4685,MASTERLIST!$A:$E,5,FALSE))</f>
        <v/>
      </c>
      <c r="H4685" s="23" t="str">
        <f>IF(D4685="","",VLOOKUP(D4685,MASTERLIST!$A:$E,2,FALSE))</f>
        <v/>
      </c>
      <c r="I4685" s="42"/>
      <c r="J4685" s="42"/>
      <c r="K4685" s="42"/>
      <c r="L4685" s="41" t="str">
        <f t="shared" si="674"/>
        <v/>
      </c>
      <c r="M4685" s="41" t="str">
        <f t="shared" si="675"/>
        <v/>
      </c>
      <c r="N4685" s="22" t="str">
        <f t="shared" si="672"/>
        <v xml:space="preserve"> </v>
      </c>
      <c r="O4685" s="22" t="str">
        <f t="shared" si="673"/>
        <v/>
      </c>
      <c r="Q4685" s="22" t="str">
        <f t="shared" si="679"/>
        <v>D2</v>
      </c>
    </row>
    <row r="4686" spans="1:17" x14ac:dyDescent="0.25">
      <c r="A4686" s="125" t="str">
        <f t="shared" si="676"/>
        <v/>
      </c>
      <c r="B4686" s="123" t="str">
        <f t="shared" si="677"/>
        <v/>
      </c>
      <c r="C4686" s="125" t="str">
        <f t="shared" si="678"/>
        <v/>
      </c>
      <c r="D4686" s="42"/>
      <c r="E4686" s="23" t="str">
        <f>IF(D4686="","",VLOOKUP(D4686,MASTERLIST!$A:$E,3,FALSE))</f>
        <v/>
      </c>
      <c r="F4686" s="23" t="str">
        <f>IF(D4686="","",VLOOKUP(D4686,MASTERLIST!$A:$E,4,FALSE))</f>
        <v/>
      </c>
      <c r="G4686" s="23" t="str">
        <f>IF(D4686="","",VLOOKUP(D4686,MASTERLIST!$A:$E,5,FALSE))</f>
        <v/>
      </c>
      <c r="H4686" s="23" t="str">
        <f>IF(D4686="","",VLOOKUP(D4686,MASTERLIST!$A:$E,2,FALSE))</f>
        <v/>
      </c>
      <c r="I4686" s="42"/>
      <c r="J4686" s="42"/>
      <c r="K4686" s="42"/>
      <c r="L4686" s="41" t="str">
        <f t="shared" si="674"/>
        <v/>
      </c>
      <c r="M4686" s="41" t="str">
        <f t="shared" si="675"/>
        <v/>
      </c>
      <c r="N4686" s="22" t="str">
        <f t="shared" si="672"/>
        <v xml:space="preserve"> </v>
      </c>
      <c r="O4686" s="22" t="str">
        <f t="shared" si="673"/>
        <v/>
      </c>
      <c r="Q4686" s="22" t="str">
        <f t="shared" si="679"/>
        <v>D2</v>
      </c>
    </row>
    <row r="4687" spans="1:17" x14ac:dyDescent="0.25">
      <c r="A4687" s="125" t="str">
        <f t="shared" si="676"/>
        <v/>
      </c>
      <c r="B4687" s="123" t="str">
        <f t="shared" si="677"/>
        <v/>
      </c>
      <c r="C4687" s="125" t="str">
        <f t="shared" si="678"/>
        <v/>
      </c>
      <c r="D4687" s="42"/>
      <c r="E4687" s="23" t="str">
        <f>IF(D4687="","",VLOOKUP(D4687,MASTERLIST!$A:$E,3,FALSE))</f>
        <v/>
      </c>
      <c r="F4687" s="23" t="str">
        <f>IF(D4687="","",VLOOKUP(D4687,MASTERLIST!$A:$E,4,FALSE))</f>
        <v/>
      </c>
      <c r="G4687" s="23" t="str">
        <f>IF(D4687="","",VLOOKUP(D4687,MASTERLIST!$A:$E,5,FALSE))</f>
        <v/>
      </c>
      <c r="H4687" s="23" t="str">
        <f>IF(D4687="","",VLOOKUP(D4687,MASTERLIST!$A:$E,2,FALSE))</f>
        <v/>
      </c>
      <c r="I4687" s="42"/>
      <c r="J4687" s="42"/>
      <c r="K4687" s="42"/>
      <c r="L4687" s="41" t="str">
        <f t="shared" si="674"/>
        <v/>
      </c>
      <c r="M4687" s="41" t="str">
        <f t="shared" si="675"/>
        <v/>
      </c>
      <c r="N4687" s="22" t="str">
        <f t="shared" si="672"/>
        <v xml:space="preserve"> </v>
      </c>
      <c r="O4687" s="22" t="str">
        <f t="shared" si="673"/>
        <v/>
      </c>
      <c r="Q4687" s="22" t="str">
        <f t="shared" si="679"/>
        <v>D2</v>
      </c>
    </row>
    <row r="4688" spans="1:17" x14ac:dyDescent="0.25">
      <c r="A4688" s="125" t="str">
        <f t="shared" si="676"/>
        <v/>
      </c>
      <c r="B4688" s="123" t="str">
        <f t="shared" si="677"/>
        <v/>
      </c>
      <c r="C4688" s="125" t="str">
        <f t="shared" si="678"/>
        <v/>
      </c>
      <c r="D4688" s="42"/>
      <c r="E4688" s="23" t="str">
        <f>IF(D4688="","",VLOOKUP(D4688,MASTERLIST!$A:$E,3,FALSE))</f>
        <v/>
      </c>
      <c r="F4688" s="23" t="str">
        <f>IF(D4688="","",VLOOKUP(D4688,MASTERLIST!$A:$E,4,FALSE))</f>
        <v/>
      </c>
      <c r="G4688" s="23" t="str">
        <f>IF(D4688="","",VLOOKUP(D4688,MASTERLIST!$A:$E,5,FALSE))</f>
        <v/>
      </c>
      <c r="H4688" s="23" t="str">
        <f>IF(D4688="","",VLOOKUP(D4688,MASTERLIST!$A:$E,2,FALSE))</f>
        <v/>
      </c>
      <c r="I4688" s="42"/>
      <c r="J4688" s="42"/>
      <c r="K4688" s="42"/>
      <c r="L4688" s="41" t="str">
        <f t="shared" si="674"/>
        <v/>
      </c>
      <c r="M4688" s="41" t="str">
        <f t="shared" si="675"/>
        <v/>
      </c>
      <c r="N4688" s="22" t="str">
        <f t="shared" si="672"/>
        <v xml:space="preserve"> </v>
      </c>
      <c r="O4688" s="22" t="str">
        <f t="shared" si="673"/>
        <v/>
      </c>
      <c r="Q4688" s="22" t="str">
        <f t="shared" si="679"/>
        <v>D2</v>
      </c>
    </row>
    <row r="4689" spans="1:17" x14ac:dyDescent="0.25">
      <c r="A4689" s="125" t="str">
        <f t="shared" si="676"/>
        <v/>
      </c>
      <c r="B4689" s="123" t="str">
        <f t="shared" si="677"/>
        <v/>
      </c>
      <c r="C4689" s="125" t="str">
        <f t="shared" si="678"/>
        <v/>
      </c>
      <c r="D4689" s="42"/>
      <c r="E4689" s="23" t="str">
        <f>IF(D4689="","",VLOOKUP(D4689,MASTERLIST!$A:$E,3,FALSE))</f>
        <v/>
      </c>
      <c r="F4689" s="23" t="str">
        <f>IF(D4689="","",VLOOKUP(D4689,MASTERLIST!$A:$E,4,FALSE))</f>
        <v/>
      </c>
      <c r="G4689" s="23" t="str">
        <f>IF(D4689="","",VLOOKUP(D4689,MASTERLIST!$A:$E,5,FALSE))</f>
        <v/>
      </c>
      <c r="H4689" s="23" t="str">
        <f>IF(D4689="","",VLOOKUP(D4689,MASTERLIST!$A:$E,2,FALSE))</f>
        <v/>
      </c>
      <c r="I4689" s="42"/>
      <c r="J4689" s="42"/>
      <c r="K4689" s="42"/>
      <c r="L4689" s="41" t="str">
        <f t="shared" si="674"/>
        <v/>
      </c>
      <c r="M4689" s="41" t="str">
        <f t="shared" si="675"/>
        <v/>
      </c>
      <c r="N4689" s="22" t="str">
        <f t="shared" si="672"/>
        <v xml:space="preserve"> </v>
      </c>
      <c r="O4689" s="22" t="str">
        <f t="shared" si="673"/>
        <v/>
      </c>
      <c r="Q4689" s="22" t="str">
        <f t="shared" si="679"/>
        <v>D2</v>
      </c>
    </row>
    <row r="4690" spans="1:17" x14ac:dyDescent="0.25">
      <c r="A4690" s="125" t="str">
        <f t="shared" si="676"/>
        <v/>
      </c>
      <c r="B4690" s="123" t="str">
        <f t="shared" si="677"/>
        <v/>
      </c>
      <c r="C4690" s="125" t="str">
        <f t="shared" si="678"/>
        <v/>
      </c>
      <c r="D4690" s="42"/>
      <c r="E4690" s="23" t="str">
        <f>IF(D4690="","",VLOOKUP(D4690,MASTERLIST!$A:$E,3,FALSE))</f>
        <v/>
      </c>
      <c r="F4690" s="23" t="str">
        <f>IF(D4690="","",VLOOKUP(D4690,MASTERLIST!$A:$E,4,FALSE))</f>
        <v/>
      </c>
      <c r="G4690" s="23" t="str">
        <f>IF(D4690="","",VLOOKUP(D4690,MASTERLIST!$A:$E,5,FALSE))</f>
        <v/>
      </c>
      <c r="H4690" s="23" t="str">
        <f>IF(D4690="","",VLOOKUP(D4690,MASTERLIST!$A:$E,2,FALSE))</f>
        <v/>
      </c>
      <c r="I4690" s="42"/>
      <c r="J4690" s="42"/>
      <c r="K4690" s="42"/>
      <c r="L4690" s="41" t="str">
        <f t="shared" si="674"/>
        <v/>
      </c>
      <c r="M4690" s="41" t="str">
        <f t="shared" si="675"/>
        <v/>
      </c>
      <c r="N4690" s="22" t="str">
        <f t="shared" si="672"/>
        <v xml:space="preserve"> </v>
      </c>
      <c r="O4690" s="22" t="str">
        <f t="shared" si="673"/>
        <v/>
      </c>
      <c r="Q4690" s="22" t="str">
        <f t="shared" si="679"/>
        <v>D2</v>
      </c>
    </row>
    <row r="4691" spans="1:17" x14ac:dyDescent="0.25">
      <c r="A4691" s="125" t="str">
        <f t="shared" si="676"/>
        <v/>
      </c>
      <c r="B4691" s="123" t="str">
        <f t="shared" si="677"/>
        <v/>
      </c>
      <c r="C4691" s="125" t="str">
        <f t="shared" si="678"/>
        <v/>
      </c>
      <c r="D4691" s="42"/>
      <c r="E4691" s="23" t="str">
        <f>IF(D4691="","",VLOOKUP(D4691,MASTERLIST!$A:$E,3,FALSE))</f>
        <v/>
      </c>
      <c r="F4691" s="23" t="str">
        <f>IF(D4691="","",VLOOKUP(D4691,MASTERLIST!$A:$E,4,FALSE))</f>
        <v/>
      </c>
      <c r="G4691" s="23" t="str">
        <f>IF(D4691="","",VLOOKUP(D4691,MASTERLIST!$A:$E,5,FALSE))</f>
        <v/>
      </c>
      <c r="H4691" s="23" t="str">
        <f>IF(D4691="","",VLOOKUP(D4691,MASTERLIST!$A:$E,2,FALSE))</f>
        <v/>
      </c>
      <c r="I4691" s="42"/>
      <c r="J4691" s="42"/>
      <c r="K4691" s="42"/>
      <c r="L4691" s="41" t="str">
        <f t="shared" si="674"/>
        <v/>
      </c>
      <c r="M4691" s="41" t="str">
        <f t="shared" si="675"/>
        <v/>
      </c>
      <c r="N4691" s="22" t="str">
        <f t="shared" ref="N4691:N4754" si="680">CONCATENATE(E4691," ",F4691)</f>
        <v xml:space="preserve"> </v>
      </c>
      <c r="O4691" s="22" t="str">
        <f t="shared" ref="O4691:O4754" si="681">IFERROR(VLOOKUP(G4691,$R$2:$S$15,2,),"")</f>
        <v/>
      </c>
      <c r="Q4691" s="22" t="str">
        <f t="shared" si="679"/>
        <v>D2</v>
      </c>
    </row>
    <row r="4692" spans="1:17" x14ac:dyDescent="0.25">
      <c r="A4692" s="125" t="str">
        <f t="shared" si="676"/>
        <v/>
      </c>
      <c r="B4692" s="123" t="str">
        <f t="shared" si="677"/>
        <v/>
      </c>
      <c r="C4692" s="125" t="str">
        <f t="shared" si="678"/>
        <v/>
      </c>
      <c r="D4692" s="42"/>
      <c r="E4692" s="23" t="str">
        <f>IF(D4692="","",VLOOKUP(D4692,MASTERLIST!$A:$E,3,FALSE))</f>
        <v/>
      </c>
      <c r="F4692" s="23" t="str">
        <f>IF(D4692="","",VLOOKUP(D4692,MASTERLIST!$A:$E,4,FALSE))</f>
        <v/>
      </c>
      <c r="G4692" s="23" t="str">
        <f>IF(D4692="","",VLOOKUP(D4692,MASTERLIST!$A:$E,5,FALSE))</f>
        <v/>
      </c>
      <c r="H4692" s="23" t="str">
        <f>IF(D4692="","",VLOOKUP(D4692,MASTERLIST!$A:$E,2,FALSE))</f>
        <v/>
      </c>
      <c r="I4692" s="42"/>
      <c r="J4692" s="42"/>
      <c r="K4692" s="42"/>
      <c r="L4692" s="41" t="str">
        <f t="shared" si="674"/>
        <v/>
      </c>
      <c r="M4692" s="41" t="str">
        <f t="shared" si="675"/>
        <v/>
      </c>
      <c r="N4692" s="22" t="str">
        <f t="shared" si="680"/>
        <v xml:space="preserve"> </v>
      </c>
      <c r="O4692" s="22" t="str">
        <f t="shared" si="681"/>
        <v/>
      </c>
      <c r="Q4692" s="22" t="str">
        <f t="shared" si="679"/>
        <v>D2</v>
      </c>
    </row>
    <row r="4693" spans="1:17" x14ac:dyDescent="0.25">
      <c r="A4693" s="125" t="str">
        <f t="shared" si="676"/>
        <v/>
      </c>
      <c r="B4693" s="123" t="str">
        <f t="shared" si="677"/>
        <v/>
      </c>
      <c r="C4693" s="125" t="str">
        <f t="shared" si="678"/>
        <v/>
      </c>
      <c r="D4693" s="42"/>
      <c r="E4693" s="23" t="str">
        <f>IF(D4693="","",VLOOKUP(D4693,MASTERLIST!$A:$E,3,FALSE))</f>
        <v/>
      </c>
      <c r="F4693" s="23" t="str">
        <f>IF(D4693="","",VLOOKUP(D4693,MASTERLIST!$A:$E,4,FALSE))</f>
        <v/>
      </c>
      <c r="G4693" s="23" t="str">
        <f>IF(D4693="","",VLOOKUP(D4693,MASTERLIST!$A:$E,5,FALSE))</f>
        <v/>
      </c>
      <c r="H4693" s="23" t="str">
        <f>IF(D4693="","",VLOOKUP(D4693,MASTERLIST!$A:$E,2,FALSE))</f>
        <v/>
      </c>
      <c r="I4693" s="42"/>
      <c r="J4693" s="42"/>
      <c r="K4693" s="42"/>
      <c r="L4693" s="41" t="str">
        <f t="shared" si="674"/>
        <v/>
      </c>
      <c r="M4693" s="41" t="str">
        <f t="shared" si="675"/>
        <v/>
      </c>
      <c r="N4693" s="22" t="str">
        <f t="shared" si="680"/>
        <v xml:space="preserve"> </v>
      </c>
      <c r="O4693" s="22" t="str">
        <f t="shared" si="681"/>
        <v/>
      </c>
      <c r="Q4693" s="22" t="str">
        <f t="shared" si="679"/>
        <v>D2</v>
      </c>
    </row>
    <row r="4694" spans="1:17" x14ac:dyDescent="0.25">
      <c r="A4694" s="125" t="str">
        <f t="shared" si="676"/>
        <v/>
      </c>
      <c r="B4694" s="123" t="str">
        <f t="shared" si="677"/>
        <v/>
      </c>
      <c r="C4694" s="125" t="str">
        <f t="shared" si="678"/>
        <v/>
      </c>
      <c r="D4694" s="42"/>
      <c r="E4694" s="23" t="str">
        <f>IF(D4694="","",VLOOKUP(D4694,MASTERLIST!$A:$E,3,FALSE))</f>
        <v/>
      </c>
      <c r="F4694" s="23" t="str">
        <f>IF(D4694="","",VLOOKUP(D4694,MASTERLIST!$A:$E,4,FALSE))</f>
        <v/>
      </c>
      <c r="G4694" s="23" t="str">
        <f>IF(D4694="","",VLOOKUP(D4694,MASTERLIST!$A:$E,5,FALSE))</f>
        <v/>
      </c>
      <c r="H4694" s="23" t="str">
        <f>IF(D4694="","",VLOOKUP(D4694,MASTERLIST!$A:$E,2,FALSE))</f>
        <v/>
      </c>
      <c r="I4694" s="42"/>
      <c r="J4694" s="42"/>
      <c r="K4694" s="42"/>
      <c r="L4694" s="41" t="str">
        <f t="shared" si="674"/>
        <v/>
      </c>
      <c r="M4694" s="41" t="str">
        <f t="shared" si="675"/>
        <v/>
      </c>
      <c r="N4694" s="22" t="str">
        <f t="shared" si="680"/>
        <v xml:space="preserve"> </v>
      </c>
      <c r="O4694" s="22" t="str">
        <f t="shared" si="681"/>
        <v/>
      </c>
      <c r="Q4694" s="22" t="str">
        <f t="shared" si="679"/>
        <v>D2</v>
      </c>
    </row>
    <row r="4695" spans="1:17" x14ac:dyDescent="0.25">
      <c r="A4695" s="125" t="str">
        <f t="shared" si="676"/>
        <v/>
      </c>
      <c r="B4695" s="123" t="str">
        <f t="shared" si="677"/>
        <v/>
      </c>
      <c r="C4695" s="125" t="str">
        <f t="shared" si="678"/>
        <v/>
      </c>
      <c r="D4695" s="42"/>
      <c r="E4695" s="23" t="str">
        <f>IF(D4695="","",VLOOKUP(D4695,MASTERLIST!$A:$E,3,FALSE))</f>
        <v/>
      </c>
      <c r="F4695" s="23" t="str">
        <f>IF(D4695="","",VLOOKUP(D4695,MASTERLIST!$A:$E,4,FALSE))</f>
        <v/>
      </c>
      <c r="G4695" s="23" t="str">
        <f>IF(D4695="","",VLOOKUP(D4695,MASTERLIST!$A:$E,5,FALSE))</f>
        <v/>
      </c>
      <c r="H4695" s="23" t="str">
        <f>IF(D4695="","",VLOOKUP(D4695,MASTERLIST!$A:$E,2,FALSE))</f>
        <v/>
      </c>
      <c r="I4695" s="42"/>
      <c r="J4695" s="42"/>
      <c r="K4695" s="42"/>
      <c r="L4695" s="41" t="str">
        <f t="shared" si="674"/>
        <v/>
      </c>
      <c r="M4695" s="41" t="str">
        <f t="shared" si="675"/>
        <v/>
      </c>
      <c r="N4695" s="22" t="str">
        <f t="shared" si="680"/>
        <v xml:space="preserve"> </v>
      </c>
      <c r="O4695" s="22" t="str">
        <f t="shared" si="681"/>
        <v/>
      </c>
      <c r="Q4695" s="22" t="str">
        <f t="shared" si="679"/>
        <v>D2</v>
      </c>
    </row>
    <row r="4696" spans="1:17" x14ac:dyDescent="0.25">
      <c r="A4696" s="125" t="str">
        <f t="shared" si="676"/>
        <v/>
      </c>
      <c r="B4696" s="123" t="str">
        <f t="shared" si="677"/>
        <v/>
      </c>
      <c r="C4696" s="125" t="str">
        <f t="shared" si="678"/>
        <v/>
      </c>
      <c r="D4696" s="42"/>
      <c r="E4696" s="23" t="str">
        <f>IF(D4696="","",VLOOKUP(D4696,MASTERLIST!$A:$E,3,FALSE))</f>
        <v/>
      </c>
      <c r="F4696" s="23" t="str">
        <f>IF(D4696="","",VLOOKUP(D4696,MASTERLIST!$A:$E,4,FALSE))</f>
        <v/>
      </c>
      <c r="G4696" s="23" t="str">
        <f>IF(D4696="","",VLOOKUP(D4696,MASTERLIST!$A:$E,5,FALSE))</f>
        <v/>
      </c>
      <c r="H4696" s="23" t="str">
        <f>IF(D4696="","",VLOOKUP(D4696,MASTERLIST!$A:$E,2,FALSE))</f>
        <v/>
      </c>
      <c r="I4696" s="42"/>
      <c r="J4696" s="42"/>
      <c r="K4696" s="42"/>
      <c r="L4696" s="41" t="str">
        <f t="shared" si="674"/>
        <v/>
      </c>
      <c r="M4696" s="41" t="str">
        <f t="shared" si="675"/>
        <v/>
      </c>
      <c r="N4696" s="22" t="str">
        <f t="shared" si="680"/>
        <v xml:space="preserve"> </v>
      </c>
      <c r="O4696" s="22" t="str">
        <f t="shared" si="681"/>
        <v/>
      </c>
      <c r="Q4696" s="22" t="str">
        <f t="shared" si="679"/>
        <v>D2</v>
      </c>
    </row>
    <row r="4697" spans="1:17" x14ac:dyDescent="0.25">
      <c r="A4697" s="125" t="str">
        <f t="shared" si="676"/>
        <v/>
      </c>
      <c r="B4697" s="123" t="str">
        <f t="shared" si="677"/>
        <v/>
      </c>
      <c r="C4697" s="125" t="str">
        <f t="shared" si="678"/>
        <v/>
      </c>
      <c r="D4697" s="42"/>
      <c r="E4697" s="23" t="str">
        <f>IF(D4697="","",VLOOKUP(D4697,MASTERLIST!$A:$E,3,FALSE))</f>
        <v/>
      </c>
      <c r="F4697" s="23" t="str">
        <f>IF(D4697="","",VLOOKUP(D4697,MASTERLIST!$A:$E,4,FALSE))</f>
        <v/>
      </c>
      <c r="G4697" s="23" t="str">
        <f>IF(D4697="","",VLOOKUP(D4697,MASTERLIST!$A:$E,5,FALSE))</f>
        <v/>
      </c>
      <c r="H4697" s="23" t="str">
        <f>IF(D4697="","",VLOOKUP(D4697,MASTERLIST!$A:$E,2,FALSE))</f>
        <v/>
      </c>
      <c r="I4697" s="42"/>
      <c r="J4697" s="42"/>
      <c r="K4697" s="42"/>
      <c r="L4697" s="41" t="str">
        <f t="shared" si="674"/>
        <v/>
      </c>
      <c r="M4697" s="41" t="str">
        <f t="shared" si="675"/>
        <v/>
      </c>
      <c r="N4697" s="22" t="str">
        <f t="shared" si="680"/>
        <v xml:space="preserve"> </v>
      </c>
      <c r="O4697" s="22" t="str">
        <f t="shared" si="681"/>
        <v/>
      </c>
      <c r="Q4697" s="22" t="str">
        <f t="shared" si="679"/>
        <v>D2</v>
      </c>
    </row>
    <row r="4698" spans="1:17" x14ac:dyDescent="0.25">
      <c r="A4698" s="125" t="str">
        <f t="shared" si="676"/>
        <v/>
      </c>
      <c r="B4698" s="123" t="str">
        <f t="shared" si="677"/>
        <v/>
      </c>
      <c r="C4698" s="125" t="str">
        <f t="shared" si="678"/>
        <v/>
      </c>
      <c r="D4698" s="42"/>
      <c r="E4698" s="23" t="str">
        <f>IF(D4698="","",VLOOKUP(D4698,MASTERLIST!$A:$E,3,FALSE))</f>
        <v/>
      </c>
      <c r="F4698" s="23" t="str">
        <f>IF(D4698="","",VLOOKUP(D4698,MASTERLIST!$A:$E,4,FALSE))</f>
        <v/>
      </c>
      <c r="G4698" s="23" t="str">
        <f>IF(D4698="","",VLOOKUP(D4698,MASTERLIST!$A:$E,5,FALSE))</f>
        <v/>
      </c>
      <c r="H4698" s="23" t="str">
        <f>IF(D4698="","",VLOOKUP(D4698,MASTERLIST!$A:$E,2,FALSE))</f>
        <v/>
      </c>
      <c r="I4698" s="42"/>
      <c r="J4698" s="42"/>
      <c r="K4698" s="42"/>
      <c r="L4698" s="41" t="str">
        <f t="shared" si="674"/>
        <v/>
      </c>
      <c r="M4698" s="41" t="str">
        <f t="shared" si="675"/>
        <v/>
      </c>
      <c r="N4698" s="22" t="str">
        <f t="shared" si="680"/>
        <v xml:space="preserve"> </v>
      </c>
      <c r="O4698" s="22" t="str">
        <f t="shared" si="681"/>
        <v/>
      </c>
      <c r="Q4698" s="22" t="str">
        <f t="shared" si="679"/>
        <v>D2</v>
      </c>
    </row>
    <row r="4699" spans="1:17" x14ac:dyDescent="0.25">
      <c r="A4699" s="125" t="str">
        <f t="shared" si="676"/>
        <v/>
      </c>
      <c r="B4699" s="123" t="str">
        <f t="shared" si="677"/>
        <v/>
      </c>
      <c r="C4699" s="125" t="str">
        <f t="shared" si="678"/>
        <v/>
      </c>
      <c r="D4699" s="42"/>
      <c r="E4699" s="23" t="str">
        <f>IF(D4699="","",VLOOKUP(D4699,MASTERLIST!$A:$E,3,FALSE))</f>
        <v/>
      </c>
      <c r="F4699" s="23" t="str">
        <f>IF(D4699="","",VLOOKUP(D4699,MASTERLIST!$A:$E,4,FALSE))</f>
        <v/>
      </c>
      <c r="G4699" s="23" t="str">
        <f>IF(D4699="","",VLOOKUP(D4699,MASTERLIST!$A:$E,5,FALSE))</f>
        <v/>
      </c>
      <c r="H4699" s="23" t="str">
        <f>IF(D4699="","",VLOOKUP(D4699,MASTERLIST!$A:$E,2,FALSE))</f>
        <v/>
      </c>
      <c r="I4699" s="42"/>
      <c r="J4699" s="42"/>
      <c r="K4699" s="42"/>
      <c r="L4699" s="41" t="str">
        <f t="shared" si="674"/>
        <v/>
      </c>
      <c r="M4699" s="41" t="str">
        <f t="shared" si="675"/>
        <v/>
      </c>
      <c r="N4699" s="22" t="str">
        <f t="shared" si="680"/>
        <v xml:space="preserve"> </v>
      </c>
      <c r="O4699" s="22" t="str">
        <f t="shared" si="681"/>
        <v/>
      </c>
      <c r="Q4699" s="22" t="str">
        <f t="shared" si="679"/>
        <v>D2</v>
      </c>
    </row>
    <row r="4700" spans="1:17" x14ac:dyDescent="0.25">
      <c r="A4700" s="125" t="str">
        <f t="shared" si="676"/>
        <v/>
      </c>
      <c r="B4700" s="123" t="str">
        <f t="shared" si="677"/>
        <v/>
      </c>
      <c r="C4700" s="125" t="str">
        <f t="shared" si="678"/>
        <v/>
      </c>
      <c r="D4700" s="42"/>
      <c r="E4700" s="23" t="str">
        <f>IF(D4700="","",VLOOKUP(D4700,MASTERLIST!$A:$E,3,FALSE))</f>
        <v/>
      </c>
      <c r="F4700" s="23" t="str">
        <f>IF(D4700="","",VLOOKUP(D4700,MASTERLIST!$A:$E,4,FALSE))</f>
        <v/>
      </c>
      <c r="G4700" s="23" t="str">
        <f>IF(D4700="","",VLOOKUP(D4700,MASTERLIST!$A:$E,5,FALSE))</f>
        <v/>
      </c>
      <c r="H4700" s="23" t="str">
        <f>IF(D4700="","",VLOOKUP(D4700,MASTERLIST!$A:$E,2,FALSE))</f>
        <v/>
      </c>
      <c r="I4700" s="42"/>
      <c r="J4700" s="42"/>
      <c r="K4700" s="42"/>
      <c r="L4700" s="41" t="str">
        <f t="shared" si="674"/>
        <v/>
      </c>
      <c r="M4700" s="41" t="str">
        <f t="shared" si="675"/>
        <v/>
      </c>
      <c r="N4700" s="22" t="str">
        <f t="shared" si="680"/>
        <v xml:space="preserve"> </v>
      </c>
      <c r="O4700" s="22" t="str">
        <f t="shared" si="681"/>
        <v/>
      </c>
      <c r="Q4700" s="22" t="str">
        <f t="shared" si="679"/>
        <v>D2</v>
      </c>
    </row>
    <row r="4701" spans="1:17" x14ac:dyDescent="0.25">
      <c r="A4701" s="125" t="str">
        <f t="shared" si="676"/>
        <v/>
      </c>
      <c r="B4701" s="123" t="str">
        <f t="shared" si="677"/>
        <v/>
      </c>
      <c r="C4701" s="125" t="str">
        <f t="shared" si="678"/>
        <v/>
      </c>
      <c r="D4701" s="42"/>
      <c r="E4701" s="23" t="str">
        <f>IF(D4701="","",VLOOKUP(D4701,MASTERLIST!$A:$E,3,FALSE))</f>
        <v/>
      </c>
      <c r="F4701" s="23" t="str">
        <f>IF(D4701="","",VLOOKUP(D4701,MASTERLIST!$A:$E,4,FALSE))</f>
        <v/>
      </c>
      <c r="G4701" s="23" t="str">
        <f>IF(D4701="","",VLOOKUP(D4701,MASTERLIST!$A:$E,5,FALSE))</f>
        <v/>
      </c>
      <c r="H4701" s="23" t="str">
        <f>IF(D4701="","",VLOOKUP(D4701,MASTERLIST!$A:$E,2,FALSE))</f>
        <v/>
      </c>
      <c r="I4701" s="42"/>
      <c r="J4701" s="42"/>
      <c r="K4701" s="42"/>
      <c r="L4701" s="41" t="str">
        <f t="shared" ref="L4701:L4764" si="682">IF(K4701="","",IF(I4701="",ROUND(HLOOKUP(J4701,kgList,K4701,FALSE),1),ROUND(HLOOKUP(I4701,kgList,K4701,FALSE),1)))</f>
        <v/>
      </c>
      <c r="M4701" s="41" t="str">
        <f t="shared" ref="M4701:M4764" si="683">IF(L4701="","",IF(COUNTA(I4701:J4701)&gt;1,"Edible or Inedible",IF(COUNTA(I4701)=1,L4701*1,IF(COUNTA(J4701)=1,L4701*1,"ERROR"))))</f>
        <v/>
      </c>
      <c r="N4701" s="22" t="str">
        <f t="shared" si="680"/>
        <v xml:space="preserve"> </v>
      </c>
      <c r="O4701" s="22" t="str">
        <f t="shared" si="681"/>
        <v/>
      </c>
      <c r="Q4701" s="22" t="str">
        <f t="shared" si="679"/>
        <v>D2</v>
      </c>
    </row>
    <row r="4702" spans="1:17" x14ac:dyDescent="0.25">
      <c r="A4702" s="125" t="str">
        <f t="shared" si="676"/>
        <v/>
      </c>
      <c r="B4702" s="123" t="str">
        <f t="shared" si="677"/>
        <v/>
      </c>
      <c r="C4702" s="125" t="str">
        <f t="shared" si="678"/>
        <v/>
      </c>
      <c r="D4702" s="42"/>
      <c r="E4702" s="23" t="str">
        <f>IF(D4702="","",VLOOKUP(D4702,MASTERLIST!$A:$E,3,FALSE))</f>
        <v/>
      </c>
      <c r="F4702" s="23" t="str">
        <f>IF(D4702="","",VLOOKUP(D4702,MASTERLIST!$A:$E,4,FALSE))</f>
        <v/>
      </c>
      <c r="G4702" s="23" t="str">
        <f>IF(D4702="","",VLOOKUP(D4702,MASTERLIST!$A:$E,5,FALSE))</f>
        <v/>
      </c>
      <c r="H4702" s="23" t="str">
        <f>IF(D4702="","",VLOOKUP(D4702,MASTERLIST!$A:$E,2,FALSE))</f>
        <v/>
      </c>
      <c r="I4702" s="42"/>
      <c r="J4702" s="42"/>
      <c r="K4702" s="42"/>
      <c r="L4702" s="41" t="str">
        <f t="shared" si="682"/>
        <v/>
      </c>
      <c r="M4702" s="41" t="str">
        <f t="shared" si="683"/>
        <v/>
      </c>
      <c r="N4702" s="22" t="str">
        <f t="shared" si="680"/>
        <v xml:space="preserve"> </v>
      </c>
      <c r="O4702" s="22" t="str">
        <f t="shared" si="681"/>
        <v/>
      </c>
      <c r="Q4702" s="22" t="str">
        <f t="shared" si="679"/>
        <v>D2</v>
      </c>
    </row>
    <row r="4703" spans="1:17" x14ac:dyDescent="0.25">
      <c r="A4703" s="125" t="str">
        <f t="shared" si="676"/>
        <v/>
      </c>
      <c r="B4703" s="123" t="str">
        <f t="shared" si="677"/>
        <v/>
      </c>
      <c r="C4703" s="125" t="str">
        <f t="shared" si="678"/>
        <v/>
      </c>
      <c r="D4703" s="42"/>
      <c r="E4703" s="23" t="str">
        <f>IF(D4703="","",VLOOKUP(D4703,MASTERLIST!$A:$E,3,FALSE))</f>
        <v/>
      </c>
      <c r="F4703" s="23" t="str">
        <f>IF(D4703="","",VLOOKUP(D4703,MASTERLIST!$A:$E,4,FALSE))</f>
        <v/>
      </c>
      <c r="G4703" s="23" t="str">
        <f>IF(D4703="","",VLOOKUP(D4703,MASTERLIST!$A:$E,5,FALSE))</f>
        <v/>
      </c>
      <c r="H4703" s="23" t="str">
        <f>IF(D4703="","",VLOOKUP(D4703,MASTERLIST!$A:$E,2,FALSE))</f>
        <v/>
      </c>
      <c r="I4703" s="42"/>
      <c r="J4703" s="42"/>
      <c r="K4703" s="42"/>
      <c r="L4703" s="41" t="str">
        <f t="shared" si="682"/>
        <v/>
      </c>
      <c r="M4703" s="41" t="str">
        <f t="shared" si="683"/>
        <v/>
      </c>
      <c r="N4703" s="22" t="str">
        <f t="shared" si="680"/>
        <v xml:space="preserve"> </v>
      </c>
      <c r="O4703" s="22" t="str">
        <f t="shared" si="681"/>
        <v/>
      </c>
      <c r="Q4703" s="22" t="str">
        <f t="shared" si="679"/>
        <v>D2</v>
      </c>
    </row>
    <row r="4704" spans="1:17" x14ac:dyDescent="0.25">
      <c r="A4704" s="125" t="str">
        <f t="shared" si="676"/>
        <v/>
      </c>
      <c r="B4704" s="123" t="str">
        <f t="shared" si="677"/>
        <v/>
      </c>
      <c r="C4704" s="125" t="str">
        <f t="shared" si="678"/>
        <v/>
      </c>
      <c r="D4704" s="42"/>
      <c r="E4704" s="23" t="str">
        <f>IF(D4704="","",VLOOKUP(D4704,MASTERLIST!$A:$E,3,FALSE))</f>
        <v/>
      </c>
      <c r="F4704" s="23" t="str">
        <f>IF(D4704="","",VLOOKUP(D4704,MASTERLIST!$A:$E,4,FALSE))</f>
        <v/>
      </c>
      <c r="G4704" s="23" t="str">
        <f>IF(D4704="","",VLOOKUP(D4704,MASTERLIST!$A:$E,5,FALSE))</f>
        <v/>
      </c>
      <c r="H4704" s="23" t="str">
        <f>IF(D4704="","",VLOOKUP(D4704,MASTERLIST!$A:$E,2,FALSE))</f>
        <v/>
      </c>
      <c r="I4704" s="42"/>
      <c r="J4704" s="42"/>
      <c r="K4704" s="42"/>
      <c r="L4704" s="41" t="str">
        <f t="shared" si="682"/>
        <v/>
      </c>
      <c r="M4704" s="41" t="str">
        <f t="shared" si="683"/>
        <v/>
      </c>
      <c r="N4704" s="22" t="str">
        <f t="shared" si="680"/>
        <v xml:space="preserve"> </v>
      </c>
      <c r="O4704" s="22" t="str">
        <f t="shared" si="681"/>
        <v/>
      </c>
      <c r="Q4704" s="22" t="str">
        <f t="shared" si="679"/>
        <v>D2</v>
      </c>
    </row>
    <row r="4705" spans="1:17" x14ac:dyDescent="0.25">
      <c r="A4705" s="125" t="str">
        <f t="shared" si="676"/>
        <v/>
      </c>
      <c r="B4705" s="123" t="str">
        <f t="shared" si="677"/>
        <v/>
      </c>
      <c r="C4705" s="125" t="str">
        <f t="shared" si="678"/>
        <v/>
      </c>
      <c r="D4705" s="42"/>
      <c r="E4705" s="23" t="str">
        <f>IF(D4705="","",VLOOKUP(D4705,MASTERLIST!$A:$E,3,FALSE))</f>
        <v/>
      </c>
      <c r="F4705" s="23" t="str">
        <f>IF(D4705="","",VLOOKUP(D4705,MASTERLIST!$A:$E,4,FALSE))</f>
        <v/>
      </c>
      <c r="G4705" s="23" t="str">
        <f>IF(D4705="","",VLOOKUP(D4705,MASTERLIST!$A:$E,5,FALSE))</f>
        <v/>
      </c>
      <c r="H4705" s="23" t="str">
        <f>IF(D4705="","",VLOOKUP(D4705,MASTERLIST!$A:$E,2,FALSE))</f>
        <v/>
      </c>
      <c r="I4705" s="42"/>
      <c r="J4705" s="42"/>
      <c r="K4705" s="42"/>
      <c r="L4705" s="41" t="str">
        <f t="shared" si="682"/>
        <v/>
      </c>
      <c r="M4705" s="41" t="str">
        <f t="shared" si="683"/>
        <v/>
      </c>
      <c r="N4705" s="22" t="str">
        <f t="shared" si="680"/>
        <v xml:space="preserve"> </v>
      </c>
      <c r="O4705" s="22" t="str">
        <f t="shared" si="681"/>
        <v/>
      </c>
      <c r="Q4705" s="22" t="str">
        <f t="shared" si="679"/>
        <v>D2</v>
      </c>
    </row>
    <row r="4706" spans="1:17" x14ac:dyDescent="0.25">
      <c r="A4706" s="125" t="str">
        <f t="shared" si="676"/>
        <v/>
      </c>
      <c r="B4706" s="123" t="str">
        <f t="shared" si="677"/>
        <v/>
      </c>
      <c r="C4706" s="125" t="str">
        <f t="shared" si="678"/>
        <v/>
      </c>
      <c r="D4706" s="42"/>
      <c r="E4706" s="23" t="str">
        <f>IF(D4706="","",VLOOKUP(D4706,MASTERLIST!$A:$E,3,FALSE))</f>
        <v/>
      </c>
      <c r="F4706" s="23" t="str">
        <f>IF(D4706="","",VLOOKUP(D4706,MASTERLIST!$A:$E,4,FALSE))</f>
        <v/>
      </c>
      <c r="G4706" s="23" t="str">
        <f>IF(D4706="","",VLOOKUP(D4706,MASTERLIST!$A:$E,5,FALSE))</f>
        <v/>
      </c>
      <c r="H4706" s="23" t="str">
        <f>IF(D4706="","",VLOOKUP(D4706,MASTERLIST!$A:$E,2,FALSE))</f>
        <v/>
      </c>
      <c r="I4706" s="42"/>
      <c r="J4706" s="42"/>
      <c r="K4706" s="42"/>
      <c r="L4706" s="41" t="str">
        <f t="shared" si="682"/>
        <v/>
      </c>
      <c r="M4706" s="41" t="str">
        <f t="shared" si="683"/>
        <v/>
      </c>
      <c r="N4706" s="22" t="str">
        <f t="shared" si="680"/>
        <v xml:space="preserve"> </v>
      </c>
      <c r="O4706" s="22" t="str">
        <f t="shared" si="681"/>
        <v/>
      </c>
      <c r="Q4706" s="22" t="str">
        <f t="shared" si="679"/>
        <v>D2</v>
      </c>
    </row>
    <row r="4707" spans="1:17" x14ac:dyDescent="0.25">
      <c r="A4707" s="125" t="str">
        <f t="shared" si="676"/>
        <v/>
      </c>
      <c r="B4707" s="123" t="str">
        <f t="shared" si="677"/>
        <v/>
      </c>
      <c r="C4707" s="125" t="str">
        <f t="shared" si="678"/>
        <v/>
      </c>
      <c r="D4707" s="42"/>
      <c r="E4707" s="23" t="str">
        <f>IF(D4707="","",VLOOKUP(D4707,MASTERLIST!$A:$E,3,FALSE))</f>
        <v/>
      </c>
      <c r="F4707" s="23" t="str">
        <f>IF(D4707="","",VLOOKUP(D4707,MASTERLIST!$A:$E,4,FALSE))</f>
        <v/>
      </c>
      <c r="G4707" s="23" t="str">
        <f>IF(D4707="","",VLOOKUP(D4707,MASTERLIST!$A:$E,5,FALSE))</f>
        <v/>
      </c>
      <c r="H4707" s="23" t="str">
        <f>IF(D4707="","",VLOOKUP(D4707,MASTERLIST!$A:$E,2,FALSE))</f>
        <v/>
      </c>
      <c r="I4707" s="42"/>
      <c r="J4707" s="42"/>
      <c r="K4707" s="42"/>
      <c r="L4707" s="41" t="str">
        <f t="shared" si="682"/>
        <v/>
      </c>
      <c r="M4707" s="41" t="str">
        <f t="shared" si="683"/>
        <v/>
      </c>
      <c r="N4707" s="22" t="str">
        <f t="shared" si="680"/>
        <v xml:space="preserve"> </v>
      </c>
      <c r="O4707" s="22" t="str">
        <f t="shared" si="681"/>
        <v/>
      </c>
      <c r="Q4707" s="22" t="str">
        <f t="shared" si="679"/>
        <v>D2</v>
      </c>
    </row>
    <row r="4708" spans="1:17" x14ac:dyDescent="0.25">
      <c r="A4708" s="125" t="str">
        <f t="shared" ref="A4708:A4771" si="684">IF(D4708="","",A4707)</f>
        <v/>
      </c>
      <c r="B4708" s="123" t="str">
        <f t="shared" ref="B4708:B4771" si="685">IF(D4708="","",B4707)</f>
        <v/>
      </c>
      <c r="C4708" s="125" t="str">
        <f t="shared" ref="C4708:C4771" si="686">IF(D4708="","",C4707)</f>
        <v/>
      </c>
      <c r="D4708" s="42"/>
      <c r="E4708" s="23" t="str">
        <f>IF(D4708="","",VLOOKUP(D4708,MASTERLIST!$A:$E,3,FALSE))</f>
        <v/>
      </c>
      <c r="F4708" s="23" t="str">
        <f>IF(D4708="","",VLOOKUP(D4708,MASTERLIST!$A:$E,4,FALSE))</f>
        <v/>
      </c>
      <c r="G4708" s="23" t="str">
        <f>IF(D4708="","",VLOOKUP(D4708,MASTERLIST!$A:$E,5,FALSE))</f>
        <v/>
      </c>
      <c r="H4708" s="23" t="str">
        <f>IF(D4708="","",VLOOKUP(D4708,MASTERLIST!$A:$E,2,FALSE))</f>
        <v/>
      </c>
      <c r="I4708" s="42"/>
      <c r="J4708" s="42"/>
      <c r="K4708" s="42"/>
      <c r="L4708" s="41" t="str">
        <f t="shared" si="682"/>
        <v/>
      </c>
      <c r="M4708" s="41" t="str">
        <f t="shared" si="683"/>
        <v/>
      </c>
      <c r="N4708" s="22" t="str">
        <f t="shared" si="680"/>
        <v xml:space="preserve"> </v>
      </c>
      <c r="O4708" s="22" t="str">
        <f t="shared" si="681"/>
        <v/>
      </c>
      <c r="Q4708" s="22" t="str">
        <f t="shared" si="679"/>
        <v>D2</v>
      </c>
    </row>
    <row r="4709" spans="1:17" x14ac:dyDescent="0.25">
      <c r="A4709" s="125" t="str">
        <f t="shared" si="684"/>
        <v/>
      </c>
      <c r="B4709" s="123" t="str">
        <f t="shared" si="685"/>
        <v/>
      </c>
      <c r="C4709" s="125" t="str">
        <f t="shared" si="686"/>
        <v/>
      </c>
      <c r="D4709" s="42"/>
      <c r="E4709" s="23" t="str">
        <f>IF(D4709="","",VLOOKUP(D4709,MASTERLIST!$A:$E,3,FALSE))</f>
        <v/>
      </c>
      <c r="F4709" s="23" t="str">
        <f>IF(D4709="","",VLOOKUP(D4709,MASTERLIST!$A:$E,4,FALSE))</f>
        <v/>
      </c>
      <c r="G4709" s="23" t="str">
        <f>IF(D4709="","",VLOOKUP(D4709,MASTERLIST!$A:$E,5,FALSE))</f>
        <v/>
      </c>
      <c r="H4709" s="23" t="str">
        <f>IF(D4709="","",VLOOKUP(D4709,MASTERLIST!$A:$E,2,FALSE))</f>
        <v/>
      </c>
      <c r="I4709" s="42"/>
      <c r="J4709" s="42"/>
      <c r="K4709" s="42"/>
      <c r="L4709" s="41" t="str">
        <f t="shared" si="682"/>
        <v/>
      </c>
      <c r="M4709" s="41" t="str">
        <f t="shared" si="683"/>
        <v/>
      </c>
      <c r="N4709" s="22" t="str">
        <f t="shared" si="680"/>
        <v xml:space="preserve"> </v>
      </c>
      <c r="O4709" s="22" t="str">
        <f t="shared" si="681"/>
        <v/>
      </c>
      <c r="Q4709" s="22" t="str">
        <f t="shared" si="679"/>
        <v>D2</v>
      </c>
    </row>
    <row r="4710" spans="1:17" x14ac:dyDescent="0.25">
      <c r="A4710" s="125" t="str">
        <f t="shared" si="684"/>
        <v/>
      </c>
      <c r="B4710" s="123" t="str">
        <f t="shared" si="685"/>
        <v/>
      </c>
      <c r="C4710" s="125" t="str">
        <f t="shared" si="686"/>
        <v/>
      </c>
      <c r="D4710" s="42"/>
      <c r="E4710" s="23" t="str">
        <f>IF(D4710="","",VLOOKUP(D4710,MASTERLIST!$A:$E,3,FALSE))</f>
        <v/>
      </c>
      <c r="F4710" s="23" t="str">
        <f>IF(D4710="","",VLOOKUP(D4710,MASTERLIST!$A:$E,4,FALSE))</f>
        <v/>
      </c>
      <c r="G4710" s="23" t="str">
        <f>IF(D4710="","",VLOOKUP(D4710,MASTERLIST!$A:$E,5,FALSE))</f>
        <v/>
      </c>
      <c r="H4710" s="23" t="str">
        <f>IF(D4710="","",VLOOKUP(D4710,MASTERLIST!$A:$E,2,FALSE))</f>
        <v/>
      </c>
      <c r="I4710" s="42"/>
      <c r="J4710" s="42"/>
      <c r="K4710" s="42"/>
      <c r="L4710" s="41" t="str">
        <f t="shared" si="682"/>
        <v/>
      </c>
      <c r="M4710" s="41" t="str">
        <f t="shared" si="683"/>
        <v/>
      </c>
      <c r="N4710" s="22" t="str">
        <f t="shared" si="680"/>
        <v xml:space="preserve"> </v>
      </c>
      <c r="O4710" s="22" t="str">
        <f t="shared" si="681"/>
        <v/>
      </c>
      <c r="Q4710" s="22" t="str">
        <f t="shared" si="679"/>
        <v>D2</v>
      </c>
    </row>
    <row r="4711" spans="1:17" x14ac:dyDescent="0.25">
      <c r="A4711" s="125" t="str">
        <f t="shared" si="684"/>
        <v/>
      </c>
      <c r="B4711" s="123" t="str">
        <f t="shared" si="685"/>
        <v/>
      </c>
      <c r="C4711" s="125" t="str">
        <f t="shared" si="686"/>
        <v/>
      </c>
      <c r="D4711" s="42"/>
      <c r="E4711" s="23" t="str">
        <f>IF(D4711="","",VLOOKUP(D4711,MASTERLIST!$A:$E,3,FALSE))</f>
        <v/>
      </c>
      <c r="F4711" s="23" t="str">
        <f>IF(D4711="","",VLOOKUP(D4711,MASTERLIST!$A:$E,4,FALSE))</f>
        <v/>
      </c>
      <c r="G4711" s="23" t="str">
        <f>IF(D4711="","",VLOOKUP(D4711,MASTERLIST!$A:$E,5,FALSE))</f>
        <v/>
      </c>
      <c r="H4711" s="23" t="str">
        <f>IF(D4711="","",VLOOKUP(D4711,MASTERLIST!$A:$E,2,FALSE))</f>
        <v/>
      </c>
      <c r="I4711" s="42"/>
      <c r="J4711" s="42"/>
      <c r="K4711" s="42"/>
      <c r="L4711" s="41" t="str">
        <f t="shared" si="682"/>
        <v/>
      </c>
      <c r="M4711" s="41" t="str">
        <f t="shared" si="683"/>
        <v/>
      </c>
      <c r="N4711" s="22" t="str">
        <f t="shared" si="680"/>
        <v xml:space="preserve"> </v>
      </c>
      <c r="O4711" s="22" t="str">
        <f t="shared" si="681"/>
        <v/>
      </c>
      <c r="Q4711" s="22" t="str">
        <f t="shared" si="679"/>
        <v>D2</v>
      </c>
    </row>
    <row r="4712" spans="1:17" x14ac:dyDescent="0.25">
      <c r="A4712" s="125" t="str">
        <f t="shared" si="684"/>
        <v/>
      </c>
      <c r="B4712" s="123" t="str">
        <f t="shared" si="685"/>
        <v/>
      </c>
      <c r="C4712" s="125" t="str">
        <f t="shared" si="686"/>
        <v/>
      </c>
      <c r="D4712" s="42"/>
      <c r="E4712" s="23" t="str">
        <f>IF(D4712="","",VLOOKUP(D4712,MASTERLIST!$A:$E,3,FALSE))</f>
        <v/>
      </c>
      <c r="F4712" s="23" t="str">
        <f>IF(D4712="","",VLOOKUP(D4712,MASTERLIST!$A:$E,4,FALSE))</f>
        <v/>
      </c>
      <c r="G4712" s="23" t="str">
        <f>IF(D4712="","",VLOOKUP(D4712,MASTERLIST!$A:$E,5,FALSE))</f>
        <v/>
      </c>
      <c r="H4712" s="23" t="str">
        <f>IF(D4712="","",VLOOKUP(D4712,MASTERLIST!$A:$E,2,FALSE))</f>
        <v/>
      </c>
      <c r="I4712" s="42"/>
      <c r="J4712" s="42"/>
      <c r="K4712" s="42"/>
      <c r="L4712" s="41" t="str">
        <f t="shared" si="682"/>
        <v/>
      </c>
      <c r="M4712" s="41" t="str">
        <f t="shared" si="683"/>
        <v/>
      </c>
      <c r="N4712" s="22" t="str">
        <f t="shared" si="680"/>
        <v xml:space="preserve"> </v>
      </c>
      <c r="O4712" s="22" t="str">
        <f t="shared" si="681"/>
        <v/>
      </c>
      <c r="Q4712" s="22" t="str">
        <f t="shared" si="679"/>
        <v>D2</v>
      </c>
    </row>
    <row r="4713" spans="1:17" x14ac:dyDescent="0.25">
      <c r="A4713" s="125" t="str">
        <f t="shared" si="684"/>
        <v/>
      </c>
      <c r="B4713" s="123" t="str">
        <f t="shared" si="685"/>
        <v/>
      </c>
      <c r="C4713" s="125" t="str">
        <f t="shared" si="686"/>
        <v/>
      </c>
      <c r="D4713" s="42"/>
      <c r="E4713" s="23" t="str">
        <f>IF(D4713="","",VLOOKUP(D4713,MASTERLIST!$A:$E,3,FALSE))</f>
        <v/>
      </c>
      <c r="F4713" s="23" t="str">
        <f>IF(D4713="","",VLOOKUP(D4713,MASTERLIST!$A:$E,4,FALSE))</f>
        <v/>
      </c>
      <c r="G4713" s="23" t="str">
        <f>IF(D4713="","",VLOOKUP(D4713,MASTERLIST!$A:$E,5,FALSE))</f>
        <v/>
      </c>
      <c r="H4713" s="23" t="str">
        <f>IF(D4713="","",VLOOKUP(D4713,MASTERLIST!$A:$E,2,FALSE))</f>
        <v/>
      </c>
      <c r="I4713" s="42"/>
      <c r="J4713" s="42"/>
      <c r="K4713" s="42"/>
      <c r="L4713" s="41" t="str">
        <f t="shared" si="682"/>
        <v/>
      </c>
      <c r="M4713" s="41" t="str">
        <f t="shared" si="683"/>
        <v/>
      </c>
      <c r="N4713" s="22" t="str">
        <f t="shared" si="680"/>
        <v xml:space="preserve"> </v>
      </c>
      <c r="O4713" s="22" t="str">
        <f t="shared" si="681"/>
        <v/>
      </c>
      <c r="Q4713" s="22" t="str">
        <f t="shared" si="679"/>
        <v>D2</v>
      </c>
    </row>
    <row r="4714" spans="1:17" x14ac:dyDescent="0.25">
      <c r="A4714" s="125" t="str">
        <f t="shared" si="684"/>
        <v/>
      </c>
      <c r="B4714" s="123" t="str">
        <f t="shared" si="685"/>
        <v/>
      </c>
      <c r="C4714" s="125" t="str">
        <f t="shared" si="686"/>
        <v/>
      </c>
      <c r="D4714" s="42"/>
      <c r="E4714" s="23" t="str">
        <f>IF(D4714="","",VLOOKUP(D4714,MASTERLIST!$A:$E,3,FALSE))</f>
        <v/>
      </c>
      <c r="F4714" s="23" t="str">
        <f>IF(D4714="","",VLOOKUP(D4714,MASTERLIST!$A:$E,4,FALSE))</f>
        <v/>
      </c>
      <c r="G4714" s="23" t="str">
        <f>IF(D4714="","",VLOOKUP(D4714,MASTERLIST!$A:$E,5,FALSE))</f>
        <v/>
      </c>
      <c r="H4714" s="23" t="str">
        <f>IF(D4714="","",VLOOKUP(D4714,MASTERLIST!$A:$E,2,FALSE))</f>
        <v/>
      </c>
      <c r="I4714" s="42"/>
      <c r="J4714" s="42"/>
      <c r="K4714" s="42"/>
      <c r="L4714" s="41" t="str">
        <f t="shared" si="682"/>
        <v/>
      </c>
      <c r="M4714" s="41" t="str">
        <f t="shared" si="683"/>
        <v/>
      </c>
      <c r="N4714" s="22" t="str">
        <f t="shared" si="680"/>
        <v xml:space="preserve"> </v>
      </c>
      <c r="O4714" s="22" t="str">
        <f t="shared" si="681"/>
        <v/>
      </c>
      <c r="Q4714" s="22" t="str">
        <f t="shared" si="679"/>
        <v>D2</v>
      </c>
    </row>
    <row r="4715" spans="1:17" x14ac:dyDescent="0.25">
      <c r="A4715" s="125" t="str">
        <f t="shared" si="684"/>
        <v/>
      </c>
      <c r="B4715" s="123" t="str">
        <f t="shared" si="685"/>
        <v/>
      </c>
      <c r="C4715" s="125" t="str">
        <f t="shared" si="686"/>
        <v/>
      </c>
      <c r="D4715" s="42"/>
      <c r="E4715" s="23" t="str">
        <f>IF(D4715="","",VLOOKUP(D4715,MASTERLIST!$A:$E,3,FALSE))</f>
        <v/>
      </c>
      <c r="F4715" s="23" t="str">
        <f>IF(D4715="","",VLOOKUP(D4715,MASTERLIST!$A:$E,4,FALSE))</f>
        <v/>
      </c>
      <c r="G4715" s="23" t="str">
        <f>IF(D4715="","",VLOOKUP(D4715,MASTERLIST!$A:$E,5,FALSE))</f>
        <v/>
      </c>
      <c r="H4715" s="23" t="str">
        <f>IF(D4715="","",VLOOKUP(D4715,MASTERLIST!$A:$E,2,FALSE))</f>
        <v/>
      </c>
      <c r="I4715" s="42"/>
      <c r="J4715" s="42"/>
      <c r="K4715" s="42"/>
      <c r="L4715" s="41" t="str">
        <f t="shared" si="682"/>
        <v/>
      </c>
      <c r="M4715" s="41" t="str">
        <f t="shared" si="683"/>
        <v/>
      </c>
      <c r="N4715" s="22" t="str">
        <f t="shared" si="680"/>
        <v xml:space="preserve"> </v>
      </c>
      <c r="O4715" s="22" t="str">
        <f t="shared" si="681"/>
        <v/>
      </c>
      <c r="Q4715" s="22" t="str">
        <f t="shared" si="679"/>
        <v>D2</v>
      </c>
    </row>
    <row r="4716" spans="1:17" x14ac:dyDescent="0.25">
      <c r="A4716" s="125" t="str">
        <f t="shared" si="684"/>
        <v/>
      </c>
      <c r="B4716" s="123" t="str">
        <f t="shared" si="685"/>
        <v/>
      </c>
      <c r="C4716" s="125" t="str">
        <f t="shared" si="686"/>
        <v/>
      </c>
      <c r="D4716" s="42"/>
      <c r="E4716" s="23" t="str">
        <f>IF(D4716="","",VLOOKUP(D4716,MASTERLIST!$A:$E,3,FALSE))</f>
        <v/>
      </c>
      <c r="F4716" s="23" t="str">
        <f>IF(D4716="","",VLOOKUP(D4716,MASTERLIST!$A:$E,4,FALSE))</f>
        <v/>
      </c>
      <c r="G4716" s="23" t="str">
        <f>IF(D4716="","",VLOOKUP(D4716,MASTERLIST!$A:$E,5,FALSE))</f>
        <v/>
      </c>
      <c r="H4716" s="23" t="str">
        <f>IF(D4716="","",VLOOKUP(D4716,MASTERLIST!$A:$E,2,FALSE))</f>
        <v/>
      </c>
      <c r="I4716" s="42"/>
      <c r="J4716" s="42"/>
      <c r="K4716" s="42"/>
      <c r="L4716" s="41" t="str">
        <f t="shared" si="682"/>
        <v/>
      </c>
      <c r="M4716" s="41" t="str">
        <f t="shared" si="683"/>
        <v/>
      </c>
      <c r="N4716" s="22" t="str">
        <f t="shared" si="680"/>
        <v xml:space="preserve"> </v>
      </c>
      <c r="O4716" s="22" t="str">
        <f t="shared" si="681"/>
        <v/>
      </c>
      <c r="Q4716" s="22" t="str">
        <f t="shared" si="679"/>
        <v>D2</v>
      </c>
    </row>
    <row r="4717" spans="1:17" x14ac:dyDescent="0.25">
      <c r="A4717" s="125" t="str">
        <f t="shared" si="684"/>
        <v/>
      </c>
      <c r="B4717" s="123" t="str">
        <f t="shared" si="685"/>
        <v/>
      </c>
      <c r="C4717" s="125" t="str">
        <f t="shared" si="686"/>
        <v/>
      </c>
      <c r="D4717" s="42"/>
      <c r="E4717" s="23" t="str">
        <f>IF(D4717="","",VLOOKUP(D4717,MASTERLIST!$A:$E,3,FALSE))</f>
        <v/>
      </c>
      <c r="F4717" s="23" t="str">
        <f>IF(D4717="","",VLOOKUP(D4717,MASTERLIST!$A:$E,4,FALSE))</f>
        <v/>
      </c>
      <c r="G4717" s="23" t="str">
        <f>IF(D4717="","",VLOOKUP(D4717,MASTERLIST!$A:$E,5,FALSE))</f>
        <v/>
      </c>
      <c r="H4717" s="23" t="str">
        <f>IF(D4717="","",VLOOKUP(D4717,MASTERLIST!$A:$E,2,FALSE))</f>
        <v/>
      </c>
      <c r="I4717" s="42"/>
      <c r="J4717" s="42"/>
      <c r="K4717" s="42"/>
      <c r="L4717" s="41" t="str">
        <f t="shared" si="682"/>
        <v/>
      </c>
      <c r="M4717" s="41" t="str">
        <f t="shared" si="683"/>
        <v/>
      </c>
      <c r="N4717" s="22" t="str">
        <f t="shared" si="680"/>
        <v xml:space="preserve"> </v>
      </c>
      <c r="O4717" s="22" t="str">
        <f t="shared" si="681"/>
        <v/>
      </c>
      <c r="Q4717" s="22" t="str">
        <f t="shared" si="679"/>
        <v>D2</v>
      </c>
    </row>
    <row r="4718" spans="1:17" x14ac:dyDescent="0.25">
      <c r="A4718" s="125" t="str">
        <f t="shared" si="684"/>
        <v/>
      </c>
      <c r="B4718" s="123" t="str">
        <f t="shared" si="685"/>
        <v/>
      </c>
      <c r="C4718" s="125" t="str">
        <f t="shared" si="686"/>
        <v/>
      </c>
      <c r="D4718" s="42"/>
      <c r="E4718" s="23" t="str">
        <f>IF(D4718="","",VLOOKUP(D4718,MASTERLIST!$A:$E,3,FALSE))</f>
        <v/>
      </c>
      <c r="F4718" s="23" t="str">
        <f>IF(D4718="","",VLOOKUP(D4718,MASTERLIST!$A:$E,4,FALSE))</f>
        <v/>
      </c>
      <c r="G4718" s="23" t="str">
        <f>IF(D4718="","",VLOOKUP(D4718,MASTERLIST!$A:$E,5,FALSE))</f>
        <v/>
      </c>
      <c r="H4718" s="23" t="str">
        <f>IF(D4718="","",VLOOKUP(D4718,MASTERLIST!$A:$E,2,FALSE))</f>
        <v/>
      </c>
      <c r="I4718" s="42"/>
      <c r="J4718" s="42"/>
      <c r="K4718" s="42"/>
      <c r="L4718" s="41" t="str">
        <f t="shared" si="682"/>
        <v/>
      </c>
      <c r="M4718" s="41" t="str">
        <f t="shared" si="683"/>
        <v/>
      </c>
      <c r="N4718" s="22" t="str">
        <f t="shared" si="680"/>
        <v xml:space="preserve"> </v>
      </c>
      <c r="O4718" s="22" t="str">
        <f t="shared" si="681"/>
        <v/>
      </c>
      <c r="Q4718" s="22" t="str">
        <f t="shared" si="679"/>
        <v>D2</v>
      </c>
    </row>
    <row r="4719" spans="1:17" x14ac:dyDescent="0.25">
      <c r="A4719" s="125" t="str">
        <f t="shared" si="684"/>
        <v/>
      </c>
      <c r="B4719" s="123" t="str">
        <f t="shared" si="685"/>
        <v/>
      </c>
      <c r="C4719" s="125" t="str">
        <f t="shared" si="686"/>
        <v/>
      </c>
      <c r="D4719" s="42"/>
      <c r="E4719" s="23" t="str">
        <f>IF(D4719="","",VLOOKUP(D4719,MASTERLIST!$A:$E,3,FALSE))</f>
        <v/>
      </c>
      <c r="F4719" s="23" t="str">
        <f>IF(D4719="","",VLOOKUP(D4719,MASTERLIST!$A:$E,4,FALSE))</f>
        <v/>
      </c>
      <c r="G4719" s="23" t="str">
        <f>IF(D4719="","",VLOOKUP(D4719,MASTERLIST!$A:$E,5,FALSE))</f>
        <v/>
      </c>
      <c r="H4719" s="23" t="str">
        <f>IF(D4719="","",VLOOKUP(D4719,MASTERLIST!$A:$E,2,FALSE))</f>
        <v/>
      </c>
      <c r="I4719" s="42"/>
      <c r="J4719" s="42"/>
      <c r="K4719" s="42"/>
      <c r="L4719" s="41" t="str">
        <f t="shared" si="682"/>
        <v/>
      </c>
      <c r="M4719" s="41" t="str">
        <f t="shared" si="683"/>
        <v/>
      </c>
      <c r="N4719" s="22" t="str">
        <f t="shared" si="680"/>
        <v xml:space="preserve"> </v>
      </c>
      <c r="O4719" s="22" t="str">
        <f t="shared" si="681"/>
        <v/>
      </c>
      <c r="Q4719" s="22" t="str">
        <f t="shared" si="679"/>
        <v>D2</v>
      </c>
    </row>
    <row r="4720" spans="1:17" x14ac:dyDescent="0.25">
      <c r="A4720" s="125" t="str">
        <f t="shared" si="684"/>
        <v/>
      </c>
      <c r="B4720" s="123" t="str">
        <f t="shared" si="685"/>
        <v/>
      </c>
      <c r="C4720" s="125" t="str">
        <f t="shared" si="686"/>
        <v/>
      </c>
      <c r="D4720" s="42"/>
      <c r="E4720" s="23" t="str">
        <f>IF(D4720="","",VLOOKUP(D4720,MASTERLIST!$A:$E,3,FALSE))</f>
        <v/>
      </c>
      <c r="F4720" s="23" t="str">
        <f>IF(D4720="","",VLOOKUP(D4720,MASTERLIST!$A:$E,4,FALSE))</f>
        <v/>
      </c>
      <c r="G4720" s="23" t="str">
        <f>IF(D4720="","",VLOOKUP(D4720,MASTERLIST!$A:$E,5,FALSE))</f>
        <v/>
      </c>
      <c r="H4720" s="23" t="str">
        <f>IF(D4720="","",VLOOKUP(D4720,MASTERLIST!$A:$E,2,FALSE))</f>
        <v/>
      </c>
      <c r="I4720" s="42"/>
      <c r="J4720" s="42"/>
      <c r="K4720" s="42"/>
      <c r="L4720" s="41" t="str">
        <f t="shared" si="682"/>
        <v/>
      </c>
      <c r="M4720" s="41" t="str">
        <f t="shared" si="683"/>
        <v/>
      </c>
      <c r="N4720" s="22" t="str">
        <f t="shared" si="680"/>
        <v xml:space="preserve"> </v>
      </c>
      <c r="O4720" s="22" t="str">
        <f t="shared" si="681"/>
        <v/>
      </c>
      <c r="Q4720" s="22" t="str">
        <f t="shared" si="679"/>
        <v>D2</v>
      </c>
    </row>
    <row r="4721" spans="1:17" x14ac:dyDescent="0.25">
      <c r="A4721" s="125" t="str">
        <f t="shared" si="684"/>
        <v/>
      </c>
      <c r="B4721" s="123" t="str">
        <f t="shared" si="685"/>
        <v/>
      </c>
      <c r="C4721" s="125" t="str">
        <f t="shared" si="686"/>
        <v/>
      </c>
      <c r="D4721" s="42"/>
      <c r="E4721" s="23" t="str">
        <f>IF(D4721="","",VLOOKUP(D4721,MASTERLIST!$A:$E,3,FALSE))</f>
        <v/>
      </c>
      <c r="F4721" s="23" t="str">
        <f>IF(D4721="","",VLOOKUP(D4721,MASTERLIST!$A:$E,4,FALSE))</f>
        <v/>
      </c>
      <c r="G4721" s="23" t="str">
        <f>IF(D4721="","",VLOOKUP(D4721,MASTERLIST!$A:$E,5,FALSE))</f>
        <v/>
      </c>
      <c r="H4721" s="23" t="str">
        <f>IF(D4721="","",VLOOKUP(D4721,MASTERLIST!$A:$E,2,FALSE))</f>
        <v/>
      </c>
      <c r="I4721" s="42"/>
      <c r="J4721" s="42"/>
      <c r="K4721" s="42"/>
      <c r="L4721" s="41" t="str">
        <f t="shared" si="682"/>
        <v/>
      </c>
      <c r="M4721" s="41" t="str">
        <f t="shared" si="683"/>
        <v/>
      </c>
      <c r="N4721" s="22" t="str">
        <f t="shared" si="680"/>
        <v xml:space="preserve"> </v>
      </c>
      <c r="O4721" s="22" t="str">
        <f t="shared" si="681"/>
        <v/>
      </c>
      <c r="Q4721" s="22" t="str">
        <f t="shared" si="679"/>
        <v>D2</v>
      </c>
    </row>
    <row r="4722" spans="1:17" x14ac:dyDescent="0.25">
      <c r="A4722" s="125" t="str">
        <f t="shared" si="684"/>
        <v/>
      </c>
      <c r="B4722" s="123" t="str">
        <f t="shared" si="685"/>
        <v/>
      </c>
      <c r="C4722" s="125" t="str">
        <f t="shared" si="686"/>
        <v/>
      </c>
      <c r="D4722" s="42"/>
      <c r="E4722" s="23" t="str">
        <f>IF(D4722="","",VLOOKUP(D4722,MASTERLIST!$A:$E,3,FALSE))</f>
        <v/>
      </c>
      <c r="F4722" s="23" t="str">
        <f>IF(D4722="","",VLOOKUP(D4722,MASTERLIST!$A:$E,4,FALSE))</f>
        <v/>
      </c>
      <c r="G4722" s="23" t="str">
        <f>IF(D4722="","",VLOOKUP(D4722,MASTERLIST!$A:$E,5,FALSE))</f>
        <v/>
      </c>
      <c r="H4722" s="23" t="str">
        <f>IF(D4722="","",VLOOKUP(D4722,MASTERLIST!$A:$E,2,FALSE))</f>
        <v/>
      </c>
      <c r="I4722" s="42"/>
      <c r="J4722" s="42"/>
      <c r="K4722" s="42"/>
      <c r="L4722" s="41" t="str">
        <f t="shared" si="682"/>
        <v/>
      </c>
      <c r="M4722" s="41" t="str">
        <f t="shared" si="683"/>
        <v/>
      </c>
      <c r="N4722" s="22" t="str">
        <f t="shared" si="680"/>
        <v xml:space="preserve"> </v>
      </c>
      <c r="O4722" s="22" t="str">
        <f t="shared" si="681"/>
        <v/>
      </c>
      <c r="Q4722" s="22" t="str">
        <f t="shared" si="679"/>
        <v>D2</v>
      </c>
    </row>
    <row r="4723" spans="1:17" x14ac:dyDescent="0.25">
      <c r="A4723" s="125" t="str">
        <f t="shared" si="684"/>
        <v/>
      </c>
      <c r="B4723" s="123" t="str">
        <f t="shared" si="685"/>
        <v/>
      </c>
      <c r="C4723" s="125" t="str">
        <f t="shared" si="686"/>
        <v/>
      </c>
      <c r="D4723" s="42"/>
      <c r="E4723" s="23" t="str">
        <f>IF(D4723="","",VLOOKUP(D4723,MASTERLIST!$A:$E,3,FALSE))</f>
        <v/>
      </c>
      <c r="F4723" s="23" t="str">
        <f>IF(D4723="","",VLOOKUP(D4723,MASTERLIST!$A:$E,4,FALSE))</f>
        <v/>
      </c>
      <c r="G4723" s="23" t="str">
        <f>IF(D4723="","",VLOOKUP(D4723,MASTERLIST!$A:$E,5,FALSE))</f>
        <v/>
      </c>
      <c r="H4723" s="23" t="str">
        <f>IF(D4723="","",VLOOKUP(D4723,MASTERLIST!$A:$E,2,FALSE))</f>
        <v/>
      </c>
      <c r="I4723" s="42"/>
      <c r="J4723" s="42"/>
      <c r="K4723" s="42"/>
      <c r="L4723" s="41" t="str">
        <f t="shared" si="682"/>
        <v/>
      </c>
      <c r="M4723" s="41" t="str">
        <f t="shared" si="683"/>
        <v/>
      </c>
      <c r="N4723" s="22" t="str">
        <f t="shared" si="680"/>
        <v xml:space="preserve"> </v>
      </c>
      <c r="O4723" s="22" t="str">
        <f t="shared" si="681"/>
        <v/>
      </c>
      <c r="Q4723" s="22" t="str">
        <f t="shared" si="679"/>
        <v>D2</v>
      </c>
    </row>
    <row r="4724" spans="1:17" x14ac:dyDescent="0.25">
      <c r="A4724" s="125" t="str">
        <f t="shared" si="684"/>
        <v/>
      </c>
      <c r="B4724" s="123" t="str">
        <f t="shared" si="685"/>
        <v/>
      </c>
      <c r="C4724" s="125" t="str">
        <f t="shared" si="686"/>
        <v/>
      </c>
      <c r="D4724" s="42"/>
      <c r="E4724" s="23" t="str">
        <f>IF(D4724="","",VLOOKUP(D4724,MASTERLIST!$A:$E,3,FALSE))</f>
        <v/>
      </c>
      <c r="F4724" s="23" t="str">
        <f>IF(D4724="","",VLOOKUP(D4724,MASTERLIST!$A:$E,4,FALSE))</f>
        <v/>
      </c>
      <c r="G4724" s="23" t="str">
        <f>IF(D4724="","",VLOOKUP(D4724,MASTERLIST!$A:$E,5,FALSE))</f>
        <v/>
      </c>
      <c r="H4724" s="23" t="str">
        <f>IF(D4724="","",VLOOKUP(D4724,MASTERLIST!$A:$E,2,FALSE))</f>
        <v/>
      </c>
      <c r="I4724" s="42"/>
      <c r="J4724" s="42"/>
      <c r="K4724" s="42"/>
      <c r="L4724" s="41" t="str">
        <f t="shared" si="682"/>
        <v/>
      </c>
      <c r="M4724" s="41" t="str">
        <f t="shared" si="683"/>
        <v/>
      </c>
      <c r="N4724" s="22" t="str">
        <f t="shared" si="680"/>
        <v xml:space="preserve"> </v>
      </c>
      <c r="O4724" s="22" t="str">
        <f t="shared" si="681"/>
        <v/>
      </c>
      <c r="Q4724" s="22" t="str">
        <f t="shared" si="679"/>
        <v>D2</v>
      </c>
    </row>
    <row r="4725" spans="1:17" x14ac:dyDescent="0.25">
      <c r="A4725" s="125" t="str">
        <f t="shared" si="684"/>
        <v/>
      </c>
      <c r="B4725" s="123" t="str">
        <f t="shared" si="685"/>
        <v/>
      </c>
      <c r="C4725" s="125" t="str">
        <f t="shared" si="686"/>
        <v/>
      </c>
      <c r="D4725" s="42"/>
      <c r="E4725" s="23" t="str">
        <f>IF(D4725="","",VLOOKUP(D4725,MASTERLIST!$A:$E,3,FALSE))</f>
        <v/>
      </c>
      <c r="F4725" s="23" t="str">
        <f>IF(D4725="","",VLOOKUP(D4725,MASTERLIST!$A:$E,4,FALSE))</f>
        <v/>
      </c>
      <c r="G4725" s="23" t="str">
        <f>IF(D4725="","",VLOOKUP(D4725,MASTERLIST!$A:$E,5,FALSE))</f>
        <v/>
      </c>
      <c r="H4725" s="23" t="str">
        <f>IF(D4725="","",VLOOKUP(D4725,MASTERLIST!$A:$E,2,FALSE))</f>
        <v/>
      </c>
      <c r="I4725" s="42"/>
      <c r="J4725" s="42"/>
      <c r="K4725" s="42"/>
      <c r="L4725" s="41" t="str">
        <f t="shared" si="682"/>
        <v/>
      </c>
      <c r="M4725" s="41" t="str">
        <f t="shared" si="683"/>
        <v/>
      </c>
      <c r="N4725" s="22" t="str">
        <f t="shared" si="680"/>
        <v xml:space="preserve"> </v>
      </c>
      <c r="O4725" s="22" t="str">
        <f t="shared" si="681"/>
        <v/>
      </c>
      <c r="Q4725" s="22" t="str">
        <f t="shared" si="679"/>
        <v>D2</v>
      </c>
    </row>
    <row r="4726" spans="1:17" x14ac:dyDescent="0.25">
      <c r="A4726" s="125" t="str">
        <f t="shared" si="684"/>
        <v/>
      </c>
      <c r="B4726" s="123" t="str">
        <f t="shared" si="685"/>
        <v/>
      </c>
      <c r="C4726" s="125" t="str">
        <f t="shared" si="686"/>
        <v/>
      </c>
      <c r="D4726" s="42"/>
      <c r="E4726" s="23" t="str">
        <f>IF(D4726="","",VLOOKUP(D4726,MASTERLIST!$A:$E,3,FALSE))</f>
        <v/>
      </c>
      <c r="F4726" s="23" t="str">
        <f>IF(D4726="","",VLOOKUP(D4726,MASTERLIST!$A:$E,4,FALSE))</f>
        <v/>
      </c>
      <c r="G4726" s="23" t="str">
        <f>IF(D4726="","",VLOOKUP(D4726,MASTERLIST!$A:$E,5,FALSE))</f>
        <v/>
      </c>
      <c r="H4726" s="23" t="str">
        <f>IF(D4726="","",VLOOKUP(D4726,MASTERLIST!$A:$E,2,FALSE))</f>
        <v/>
      </c>
      <c r="I4726" s="42"/>
      <c r="J4726" s="42"/>
      <c r="K4726" s="42"/>
      <c r="L4726" s="41" t="str">
        <f t="shared" si="682"/>
        <v/>
      </c>
      <c r="M4726" s="41" t="str">
        <f t="shared" si="683"/>
        <v/>
      </c>
      <c r="N4726" s="22" t="str">
        <f t="shared" si="680"/>
        <v xml:space="preserve"> </v>
      </c>
      <c r="O4726" s="22" t="str">
        <f t="shared" si="681"/>
        <v/>
      </c>
      <c r="Q4726" s="22" t="str">
        <f t="shared" si="679"/>
        <v>D2</v>
      </c>
    </row>
    <row r="4727" spans="1:17" x14ac:dyDescent="0.25">
      <c r="A4727" s="125" t="str">
        <f t="shared" si="684"/>
        <v/>
      </c>
      <c r="B4727" s="123" t="str">
        <f t="shared" si="685"/>
        <v/>
      </c>
      <c r="C4727" s="125" t="str">
        <f t="shared" si="686"/>
        <v/>
      </c>
      <c r="D4727" s="42"/>
      <c r="E4727" s="23" t="str">
        <f>IF(D4727="","",VLOOKUP(D4727,MASTERLIST!$A:$E,3,FALSE))</f>
        <v/>
      </c>
      <c r="F4727" s="23" t="str">
        <f>IF(D4727="","",VLOOKUP(D4727,MASTERLIST!$A:$E,4,FALSE))</f>
        <v/>
      </c>
      <c r="G4727" s="23" t="str">
        <f>IF(D4727="","",VLOOKUP(D4727,MASTERLIST!$A:$E,5,FALSE))</f>
        <v/>
      </c>
      <c r="H4727" s="23" t="str">
        <f>IF(D4727="","",VLOOKUP(D4727,MASTERLIST!$A:$E,2,FALSE))</f>
        <v/>
      </c>
      <c r="I4727" s="42"/>
      <c r="J4727" s="42"/>
      <c r="K4727" s="42"/>
      <c r="L4727" s="41" t="str">
        <f t="shared" si="682"/>
        <v/>
      </c>
      <c r="M4727" s="41" t="str">
        <f t="shared" si="683"/>
        <v/>
      </c>
      <c r="N4727" s="22" t="str">
        <f t="shared" si="680"/>
        <v xml:space="preserve"> </v>
      </c>
      <c r="O4727" s="22" t="str">
        <f t="shared" si="681"/>
        <v/>
      </c>
      <c r="Q4727" s="22" t="str">
        <f t="shared" si="679"/>
        <v>D2</v>
      </c>
    </row>
    <row r="4728" spans="1:17" x14ac:dyDescent="0.25">
      <c r="A4728" s="125" t="str">
        <f t="shared" si="684"/>
        <v/>
      </c>
      <c r="B4728" s="123" t="str">
        <f t="shared" si="685"/>
        <v/>
      </c>
      <c r="C4728" s="125" t="str">
        <f t="shared" si="686"/>
        <v/>
      </c>
      <c r="D4728" s="42"/>
      <c r="E4728" s="23" t="str">
        <f>IF(D4728="","",VLOOKUP(D4728,MASTERLIST!$A:$E,3,FALSE))</f>
        <v/>
      </c>
      <c r="F4728" s="23" t="str">
        <f>IF(D4728="","",VLOOKUP(D4728,MASTERLIST!$A:$E,4,FALSE))</f>
        <v/>
      </c>
      <c r="G4728" s="23" t="str">
        <f>IF(D4728="","",VLOOKUP(D4728,MASTERLIST!$A:$E,5,FALSE))</f>
        <v/>
      </c>
      <c r="H4728" s="23" t="str">
        <f>IF(D4728="","",VLOOKUP(D4728,MASTERLIST!$A:$E,2,FALSE))</f>
        <v/>
      </c>
      <c r="I4728" s="42"/>
      <c r="J4728" s="42"/>
      <c r="K4728" s="42"/>
      <c r="L4728" s="41" t="str">
        <f t="shared" si="682"/>
        <v/>
      </c>
      <c r="M4728" s="41" t="str">
        <f t="shared" si="683"/>
        <v/>
      </c>
      <c r="N4728" s="22" t="str">
        <f t="shared" si="680"/>
        <v xml:space="preserve"> </v>
      </c>
      <c r="O4728" s="22" t="str">
        <f t="shared" si="681"/>
        <v/>
      </c>
      <c r="Q4728" s="22" t="str">
        <f t="shared" si="679"/>
        <v>D2</v>
      </c>
    </row>
    <row r="4729" spans="1:17" x14ac:dyDescent="0.25">
      <c r="A4729" s="125" t="str">
        <f t="shared" si="684"/>
        <v/>
      </c>
      <c r="B4729" s="123" t="str">
        <f t="shared" si="685"/>
        <v/>
      </c>
      <c r="C4729" s="125" t="str">
        <f t="shared" si="686"/>
        <v/>
      </c>
      <c r="D4729" s="42"/>
      <c r="E4729" s="23" t="str">
        <f>IF(D4729="","",VLOOKUP(D4729,MASTERLIST!$A:$E,3,FALSE))</f>
        <v/>
      </c>
      <c r="F4729" s="23" t="str">
        <f>IF(D4729="","",VLOOKUP(D4729,MASTERLIST!$A:$E,4,FALSE))</f>
        <v/>
      </c>
      <c r="G4729" s="23" t="str">
        <f>IF(D4729="","",VLOOKUP(D4729,MASTERLIST!$A:$E,5,FALSE))</f>
        <v/>
      </c>
      <c r="H4729" s="23" t="str">
        <f>IF(D4729="","",VLOOKUP(D4729,MASTERLIST!$A:$E,2,FALSE))</f>
        <v/>
      </c>
      <c r="I4729" s="42"/>
      <c r="J4729" s="42"/>
      <c r="K4729" s="42"/>
      <c r="L4729" s="41" t="str">
        <f t="shared" si="682"/>
        <v/>
      </c>
      <c r="M4729" s="41" t="str">
        <f t="shared" si="683"/>
        <v/>
      </c>
      <c r="N4729" s="22" t="str">
        <f t="shared" si="680"/>
        <v xml:space="preserve"> </v>
      </c>
      <c r="O4729" s="22" t="str">
        <f t="shared" si="681"/>
        <v/>
      </c>
      <c r="Q4729" s="22" t="str">
        <f t="shared" si="679"/>
        <v>D2</v>
      </c>
    </row>
    <row r="4730" spans="1:17" x14ac:dyDescent="0.25">
      <c r="A4730" s="125" t="str">
        <f t="shared" si="684"/>
        <v/>
      </c>
      <c r="B4730" s="123" t="str">
        <f t="shared" si="685"/>
        <v/>
      </c>
      <c r="C4730" s="125" t="str">
        <f t="shared" si="686"/>
        <v/>
      </c>
      <c r="D4730" s="42"/>
      <c r="E4730" s="23" t="str">
        <f>IF(D4730="","",VLOOKUP(D4730,MASTERLIST!$A:$E,3,FALSE))</f>
        <v/>
      </c>
      <c r="F4730" s="23" t="str">
        <f>IF(D4730="","",VLOOKUP(D4730,MASTERLIST!$A:$E,4,FALSE))</f>
        <v/>
      </c>
      <c r="G4730" s="23" t="str">
        <f>IF(D4730="","",VLOOKUP(D4730,MASTERLIST!$A:$E,5,FALSE))</f>
        <v/>
      </c>
      <c r="H4730" s="23" t="str">
        <f>IF(D4730="","",VLOOKUP(D4730,MASTERLIST!$A:$E,2,FALSE))</f>
        <v/>
      </c>
      <c r="I4730" s="42"/>
      <c r="J4730" s="42"/>
      <c r="K4730" s="42"/>
      <c r="L4730" s="41" t="str">
        <f t="shared" si="682"/>
        <v/>
      </c>
      <c r="M4730" s="41" t="str">
        <f t="shared" si="683"/>
        <v/>
      </c>
      <c r="N4730" s="22" t="str">
        <f t="shared" si="680"/>
        <v xml:space="preserve"> </v>
      </c>
      <c r="O4730" s="22" t="str">
        <f t="shared" si="681"/>
        <v/>
      </c>
      <c r="Q4730" s="22" t="str">
        <f t="shared" si="679"/>
        <v>D2</v>
      </c>
    </row>
    <row r="4731" spans="1:17" x14ac:dyDescent="0.25">
      <c r="A4731" s="125" t="str">
        <f t="shared" si="684"/>
        <v/>
      </c>
      <c r="B4731" s="123" t="str">
        <f t="shared" si="685"/>
        <v/>
      </c>
      <c r="C4731" s="125" t="str">
        <f t="shared" si="686"/>
        <v/>
      </c>
      <c r="D4731" s="42"/>
      <c r="E4731" s="23" t="str">
        <f>IF(D4731="","",VLOOKUP(D4731,MASTERLIST!$A:$E,3,FALSE))</f>
        <v/>
      </c>
      <c r="F4731" s="23" t="str">
        <f>IF(D4731="","",VLOOKUP(D4731,MASTERLIST!$A:$E,4,FALSE))</f>
        <v/>
      </c>
      <c r="G4731" s="23" t="str">
        <f>IF(D4731="","",VLOOKUP(D4731,MASTERLIST!$A:$E,5,FALSE))</f>
        <v/>
      </c>
      <c r="H4731" s="23" t="str">
        <f>IF(D4731="","",VLOOKUP(D4731,MASTERLIST!$A:$E,2,FALSE))</f>
        <v/>
      </c>
      <c r="I4731" s="42"/>
      <c r="J4731" s="42"/>
      <c r="K4731" s="42"/>
      <c r="L4731" s="41" t="str">
        <f t="shared" si="682"/>
        <v/>
      </c>
      <c r="M4731" s="41" t="str">
        <f t="shared" si="683"/>
        <v/>
      </c>
      <c r="N4731" s="22" t="str">
        <f t="shared" si="680"/>
        <v xml:space="preserve"> </v>
      </c>
      <c r="O4731" s="22" t="str">
        <f t="shared" si="681"/>
        <v/>
      </c>
      <c r="Q4731" s="22" t="str">
        <f t="shared" si="679"/>
        <v>D2</v>
      </c>
    </row>
    <row r="4732" spans="1:17" x14ac:dyDescent="0.25">
      <c r="A4732" s="125" t="str">
        <f t="shared" si="684"/>
        <v/>
      </c>
      <c r="B4732" s="123" t="str">
        <f t="shared" si="685"/>
        <v/>
      </c>
      <c r="C4732" s="125" t="str">
        <f t="shared" si="686"/>
        <v/>
      </c>
      <c r="D4732" s="42"/>
      <c r="E4732" s="23" t="str">
        <f>IF(D4732="","",VLOOKUP(D4732,MASTERLIST!$A:$E,3,FALSE))</f>
        <v/>
      </c>
      <c r="F4732" s="23" t="str">
        <f>IF(D4732="","",VLOOKUP(D4732,MASTERLIST!$A:$E,4,FALSE))</f>
        <v/>
      </c>
      <c r="G4732" s="23" t="str">
        <f>IF(D4732="","",VLOOKUP(D4732,MASTERLIST!$A:$E,5,FALSE))</f>
        <v/>
      </c>
      <c r="H4732" s="23" t="str">
        <f>IF(D4732="","",VLOOKUP(D4732,MASTERLIST!$A:$E,2,FALSE))</f>
        <v/>
      </c>
      <c r="I4732" s="42"/>
      <c r="J4732" s="42"/>
      <c r="K4732" s="42"/>
      <c r="L4732" s="41" t="str">
        <f t="shared" si="682"/>
        <v/>
      </c>
      <c r="M4732" s="41" t="str">
        <f t="shared" si="683"/>
        <v/>
      </c>
      <c r="N4732" s="22" t="str">
        <f t="shared" si="680"/>
        <v xml:space="preserve"> </v>
      </c>
      <c r="O4732" s="22" t="str">
        <f t="shared" si="681"/>
        <v/>
      </c>
      <c r="Q4732" s="22" t="str">
        <f t="shared" si="679"/>
        <v>D2</v>
      </c>
    </row>
    <row r="4733" spans="1:17" x14ac:dyDescent="0.25">
      <c r="A4733" s="125" t="str">
        <f t="shared" si="684"/>
        <v/>
      </c>
      <c r="B4733" s="123" t="str">
        <f t="shared" si="685"/>
        <v/>
      </c>
      <c r="C4733" s="125" t="str">
        <f t="shared" si="686"/>
        <v/>
      </c>
      <c r="D4733" s="42"/>
      <c r="E4733" s="23" t="str">
        <f>IF(D4733="","",VLOOKUP(D4733,MASTERLIST!$A:$E,3,FALSE))</f>
        <v/>
      </c>
      <c r="F4733" s="23" t="str">
        <f>IF(D4733="","",VLOOKUP(D4733,MASTERLIST!$A:$E,4,FALSE))</f>
        <v/>
      </c>
      <c r="G4733" s="23" t="str">
        <f>IF(D4733="","",VLOOKUP(D4733,MASTERLIST!$A:$E,5,FALSE))</f>
        <v/>
      </c>
      <c r="H4733" s="23" t="str">
        <f>IF(D4733="","",VLOOKUP(D4733,MASTERLIST!$A:$E,2,FALSE))</f>
        <v/>
      </c>
      <c r="I4733" s="42"/>
      <c r="J4733" s="42"/>
      <c r="K4733" s="42"/>
      <c r="L4733" s="41" t="str">
        <f t="shared" si="682"/>
        <v/>
      </c>
      <c r="M4733" s="41" t="str">
        <f t="shared" si="683"/>
        <v/>
      </c>
      <c r="N4733" s="22" t="str">
        <f t="shared" si="680"/>
        <v xml:space="preserve"> </v>
      </c>
      <c r="O4733" s="22" t="str">
        <f t="shared" si="681"/>
        <v/>
      </c>
      <c r="Q4733" s="22" t="str">
        <f t="shared" si="679"/>
        <v>D2</v>
      </c>
    </row>
    <row r="4734" spans="1:17" x14ac:dyDescent="0.25">
      <c r="A4734" s="125" t="str">
        <f t="shared" si="684"/>
        <v/>
      </c>
      <c r="B4734" s="123" t="str">
        <f t="shared" si="685"/>
        <v/>
      </c>
      <c r="C4734" s="125" t="str">
        <f t="shared" si="686"/>
        <v/>
      </c>
      <c r="D4734" s="42"/>
      <c r="E4734" s="23" t="str">
        <f>IF(D4734="","",VLOOKUP(D4734,MASTERLIST!$A:$E,3,FALSE))</f>
        <v/>
      </c>
      <c r="F4734" s="23" t="str">
        <f>IF(D4734="","",VLOOKUP(D4734,MASTERLIST!$A:$E,4,FALSE))</f>
        <v/>
      </c>
      <c r="G4734" s="23" t="str">
        <f>IF(D4734="","",VLOOKUP(D4734,MASTERLIST!$A:$E,5,FALSE))</f>
        <v/>
      </c>
      <c r="H4734" s="23" t="str">
        <f>IF(D4734="","",VLOOKUP(D4734,MASTERLIST!$A:$E,2,FALSE))</f>
        <v/>
      </c>
      <c r="I4734" s="42"/>
      <c r="J4734" s="42"/>
      <c r="K4734" s="42"/>
      <c r="L4734" s="41" t="str">
        <f t="shared" si="682"/>
        <v/>
      </c>
      <c r="M4734" s="41" t="str">
        <f t="shared" si="683"/>
        <v/>
      </c>
      <c r="N4734" s="22" t="str">
        <f t="shared" si="680"/>
        <v xml:space="preserve"> </v>
      </c>
      <c r="O4734" s="22" t="str">
        <f t="shared" si="681"/>
        <v/>
      </c>
      <c r="Q4734" s="22" t="str">
        <f t="shared" si="679"/>
        <v>D2</v>
      </c>
    </row>
    <row r="4735" spans="1:17" x14ac:dyDescent="0.25">
      <c r="A4735" s="125" t="str">
        <f t="shared" si="684"/>
        <v/>
      </c>
      <c r="B4735" s="123" t="str">
        <f t="shared" si="685"/>
        <v/>
      </c>
      <c r="C4735" s="125" t="str">
        <f t="shared" si="686"/>
        <v/>
      </c>
      <c r="D4735" s="42"/>
      <c r="E4735" s="23" t="str">
        <f>IF(D4735="","",VLOOKUP(D4735,MASTERLIST!$A:$E,3,FALSE))</f>
        <v/>
      </c>
      <c r="F4735" s="23" t="str">
        <f>IF(D4735="","",VLOOKUP(D4735,MASTERLIST!$A:$E,4,FALSE))</f>
        <v/>
      </c>
      <c r="G4735" s="23" t="str">
        <f>IF(D4735="","",VLOOKUP(D4735,MASTERLIST!$A:$E,5,FALSE))</f>
        <v/>
      </c>
      <c r="H4735" s="23" t="str">
        <f>IF(D4735="","",VLOOKUP(D4735,MASTERLIST!$A:$E,2,FALSE))</f>
        <v/>
      </c>
      <c r="I4735" s="42"/>
      <c r="J4735" s="42"/>
      <c r="K4735" s="42"/>
      <c r="L4735" s="41" t="str">
        <f t="shared" si="682"/>
        <v/>
      </c>
      <c r="M4735" s="41" t="str">
        <f t="shared" si="683"/>
        <v/>
      </c>
      <c r="N4735" s="22" t="str">
        <f t="shared" si="680"/>
        <v xml:space="preserve"> </v>
      </c>
      <c r="O4735" s="22" t="str">
        <f t="shared" si="681"/>
        <v/>
      </c>
      <c r="Q4735" s="22" t="str">
        <f t="shared" si="679"/>
        <v>D2</v>
      </c>
    </row>
    <row r="4736" spans="1:17" x14ac:dyDescent="0.25">
      <c r="A4736" s="125" t="str">
        <f t="shared" si="684"/>
        <v/>
      </c>
      <c r="B4736" s="123" t="str">
        <f t="shared" si="685"/>
        <v/>
      </c>
      <c r="C4736" s="125" t="str">
        <f t="shared" si="686"/>
        <v/>
      </c>
      <c r="D4736" s="42"/>
      <c r="E4736" s="23" t="str">
        <f>IF(D4736="","",VLOOKUP(D4736,MASTERLIST!$A:$E,3,FALSE))</f>
        <v/>
      </c>
      <c r="F4736" s="23" t="str">
        <f>IF(D4736="","",VLOOKUP(D4736,MASTERLIST!$A:$E,4,FALSE))</f>
        <v/>
      </c>
      <c r="G4736" s="23" t="str">
        <f>IF(D4736="","",VLOOKUP(D4736,MASTERLIST!$A:$E,5,FALSE))</f>
        <v/>
      </c>
      <c r="H4736" s="23" t="str">
        <f>IF(D4736="","",VLOOKUP(D4736,MASTERLIST!$A:$E,2,FALSE))</f>
        <v/>
      </c>
      <c r="I4736" s="42"/>
      <c r="J4736" s="42"/>
      <c r="K4736" s="42"/>
      <c r="L4736" s="41" t="str">
        <f t="shared" si="682"/>
        <v/>
      </c>
      <c r="M4736" s="41" t="str">
        <f t="shared" si="683"/>
        <v/>
      </c>
      <c r="N4736" s="22" t="str">
        <f t="shared" si="680"/>
        <v xml:space="preserve"> </v>
      </c>
      <c r="O4736" s="22" t="str">
        <f t="shared" si="681"/>
        <v/>
      </c>
      <c r="Q4736" s="22" t="str">
        <f t="shared" si="679"/>
        <v>D2</v>
      </c>
    </row>
    <row r="4737" spans="1:17" x14ac:dyDescent="0.25">
      <c r="A4737" s="125" t="str">
        <f t="shared" si="684"/>
        <v/>
      </c>
      <c r="B4737" s="123" t="str">
        <f t="shared" si="685"/>
        <v/>
      </c>
      <c r="C4737" s="125" t="str">
        <f t="shared" si="686"/>
        <v/>
      </c>
      <c r="D4737" s="42"/>
      <c r="E4737" s="23" t="str">
        <f>IF(D4737="","",VLOOKUP(D4737,MASTERLIST!$A:$E,3,FALSE))</f>
        <v/>
      </c>
      <c r="F4737" s="23" t="str">
        <f>IF(D4737="","",VLOOKUP(D4737,MASTERLIST!$A:$E,4,FALSE))</f>
        <v/>
      </c>
      <c r="G4737" s="23" t="str">
        <f>IF(D4737="","",VLOOKUP(D4737,MASTERLIST!$A:$E,5,FALSE))</f>
        <v/>
      </c>
      <c r="H4737" s="23" t="str">
        <f>IF(D4737="","",VLOOKUP(D4737,MASTERLIST!$A:$E,2,FALSE))</f>
        <v/>
      </c>
      <c r="I4737" s="42"/>
      <c r="J4737" s="42"/>
      <c r="K4737" s="42"/>
      <c r="L4737" s="41" t="str">
        <f t="shared" si="682"/>
        <v/>
      </c>
      <c r="M4737" s="41" t="str">
        <f t="shared" si="683"/>
        <v/>
      </c>
      <c r="N4737" s="22" t="str">
        <f t="shared" si="680"/>
        <v xml:space="preserve"> </v>
      </c>
      <c r="O4737" s="22" t="str">
        <f t="shared" si="681"/>
        <v/>
      </c>
      <c r="Q4737" s="22" t="str">
        <f t="shared" si="679"/>
        <v>D2</v>
      </c>
    </row>
    <row r="4738" spans="1:17" x14ac:dyDescent="0.25">
      <c r="A4738" s="125" t="str">
        <f t="shared" si="684"/>
        <v/>
      </c>
      <c r="B4738" s="123" t="str">
        <f t="shared" si="685"/>
        <v/>
      </c>
      <c r="C4738" s="125" t="str">
        <f t="shared" si="686"/>
        <v/>
      </c>
      <c r="D4738" s="42"/>
      <c r="E4738" s="23" t="str">
        <f>IF(D4738="","",VLOOKUP(D4738,MASTERLIST!$A:$E,3,FALSE))</f>
        <v/>
      </c>
      <c r="F4738" s="23" t="str">
        <f>IF(D4738="","",VLOOKUP(D4738,MASTERLIST!$A:$E,4,FALSE))</f>
        <v/>
      </c>
      <c r="G4738" s="23" t="str">
        <f>IF(D4738="","",VLOOKUP(D4738,MASTERLIST!$A:$E,5,FALSE))</f>
        <v/>
      </c>
      <c r="H4738" s="23" t="str">
        <f>IF(D4738="","",VLOOKUP(D4738,MASTERLIST!$A:$E,2,FALSE))</f>
        <v/>
      </c>
      <c r="I4738" s="42"/>
      <c r="J4738" s="42"/>
      <c r="K4738" s="42"/>
      <c r="L4738" s="41" t="str">
        <f t="shared" si="682"/>
        <v/>
      </c>
      <c r="M4738" s="41" t="str">
        <f t="shared" si="683"/>
        <v/>
      </c>
      <c r="N4738" s="22" t="str">
        <f t="shared" si="680"/>
        <v xml:space="preserve"> </v>
      </c>
      <c r="O4738" s="22" t="str">
        <f t="shared" si="681"/>
        <v/>
      </c>
      <c r="Q4738" s="22" t="str">
        <f t="shared" si="679"/>
        <v>D2</v>
      </c>
    </row>
    <row r="4739" spans="1:17" x14ac:dyDescent="0.25">
      <c r="A4739" s="125" t="str">
        <f t="shared" si="684"/>
        <v/>
      </c>
      <c r="B4739" s="123" t="str">
        <f t="shared" si="685"/>
        <v/>
      </c>
      <c r="C4739" s="125" t="str">
        <f t="shared" si="686"/>
        <v/>
      </c>
      <c r="D4739" s="42"/>
      <c r="E4739" s="23" t="str">
        <f>IF(D4739="","",VLOOKUP(D4739,MASTERLIST!$A:$E,3,FALSE))</f>
        <v/>
      </c>
      <c r="F4739" s="23" t="str">
        <f>IF(D4739="","",VLOOKUP(D4739,MASTERLIST!$A:$E,4,FALSE))</f>
        <v/>
      </c>
      <c r="G4739" s="23" t="str">
        <f>IF(D4739="","",VLOOKUP(D4739,MASTERLIST!$A:$E,5,FALSE))</f>
        <v/>
      </c>
      <c r="H4739" s="23" t="str">
        <f>IF(D4739="","",VLOOKUP(D4739,MASTERLIST!$A:$E,2,FALSE))</f>
        <v/>
      </c>
      <c r="I4739" s="42"/>
      <c r="J4739" s="42"/>
      <c r="K4739" s="42"/>
      <c r="L4739" s="41" t="str">
        <f t="shared" si="682"/>
        <v/>
      </c>
      <c r="M4739" s="41" t="str">
        <f t="shared" si="683"/>
        <v/>
      </c>
      <c r="N4739" s="22" t="str">
        <f t="shared" si="680"/>
        <v xml:space="preserve"> </v>
      </c>
      <c r="O4739" s="22" t="str">
        <f t="shared" si="681"/>
        <v/>
      </c>
      <c r="Q4739" s="22" t="str">
        <f t="shared" ref="Q4739:Q4802" si="687">IF(A4739="","D2",RIGHT(A4739,2))</f>
        <v>D2</v>
      </c>
    </row>
    <row r="4740" spans="1:17" x14ac:dyDescent="0.25">
      <c r="A4740" s="125" t="str">
        <f t="shared" si="684"/>
        <v/>
      </c>
      <c r="B4740" s="123" t="str">
        <f t="shared" si="685"/>
        <v/>
      </c>
      <c r="C4740" s="125" t="str">
        <f t="shared" si="686"/>
        <v/>
      </c>
      <c r="D4740" s="42"/>
      <c r="E4740" s="23" t="str">
        <f>IF(D4740="","",VLOOKUP(D4740,MASTERLIST!$A:$E,3,FALSE))</f>
        <v/>
      </c>
      <c r="F4740" s="23" t="str">
        <f>IF(D4740="","",VLOOKUP(D4740,MASTERLIST!$A:$E,4,FALSE))</f>
        <v/>
      </c>
      <c r="G4740" s="23" t="str">
        <f>IF(D4740="","",VLOOKUP(D4740,MASTERLIST!$A:$E,5,FALSE))</f>
        <v/>
      </c>
      <c r="H4740" s="23" t="str">
        <f>IF(D4740="","",VLOOKUP(D4740,MASTERLIST!$A:$E,2,FALSE))</f>
        <v/>
      </c>
      <c r="I4740" s="42"/>
      <c r="J4740" s="42"/>
      <c r="K4740" s="42"/>
      <c r="L4740" s="41" t="str">
        <f t="shared" si="682"/>
        <v/>
      </c>
      <c r="M4740" s="41" t="str">
        <f t="shared" si="683"/>
        <v/>
      </c>
      <c r="N4740" s="22" t="str">
        <f t="shared" si="680"/>
        <v xml:space="preserve"> </v>
      </c>
      <c r="O4740" s="22" t="str">
        <f t="shared" si="681"/>
        <v/>
      </c>
      <c r="Q4740" s="22" t="str">
        <f t="shared" si="687"/>
        <v>D2</v>
      </c>
    </row>
    <row r="4741" spans="1:17" x14ac:dyDescent="0.25">
      <c r="A4741" s="125" t="str">
        <f t="shared" si="684"/>
        <v/>
      </c>
      <c r="B4741" s="123" t="str">
        <f t="shared" si="685"/>
        <v/>
      </c>
      <c r="C4741" s="125" t="str">
        <f t="shared" si="686"/>
        <v/>
      </c>
      <c r="D4741" s="42"/>
      <c r="E4741" s="23" t="str">
        <f>IF(D4741="","",VLOOKUP(D4741,MASTERLIST!$A:$E,3,FALSE))</f>
        <v/>
      </c>
      <c r="F4741" s="23" t="str">
        <f>IF(D4741="","",VLOOKUP(D4741,MASTERLIST!$A:$E,4,FALSE))</f>
        <v/>
      </c>
      <c r="G4741" s="23" t="str">
        <f>IF(D4741="","",VLOOKUP(D4741,MASTERLIST!$A:$E,5,FALSE))</f>
        <v/>
      </c>
      <c r="H4741" s="23" t="str">
        <f>IF(D4741="","",VLOOKUP(D4741,MASTERLIST!$A:$E,2,FALSE))</f>
        <v/>
      </c>
      <c r="I4741" s="42"/>
      <c r="J4741" s="42"/>
      <c r="K4741" s="42"/>
      <c r="L4741" s="41" t="str">
        <f t="shared" si="682"/>
        <v/>
      </c>
      <c r="M4741" s="41" t="str">
        <f t="shared" si="683"/>
        <v/>
      </c>
      <c r="N4741" s="22" t="str">
        <f t="shared" si="680"/>
        <v xml:space="preserve"> </v>
      </c>
      <c r="O4741" s="22" t="str">
        <f t="shared" si="681"/>
        <v/>
      </c>
      <c r="Q4741" s="22" t="str">
        <f t="shared" si="687"/>
        <v>D2</v>
      </c>
    </row>
    <row r="4742" spans="1:17" x14ac:dyDescent="0.25">
      <c r="A4742" s="125" t="str">
        <f t="shared" si="684"/>
        <v/>
      </c>
      <c r="B4742" s="123" t="str">
        <f t="shared" si="685"/>
        <v/>
      </c>
      <c r="C4742" s="125" t="str">
        <f t="shared" si="686"/>
        <v/>
      </c>
      <c r="D4742" s="42"/>
      <c r="E4742" s="23" t="str">
        <f>IF(D4742="","",VLOOKUP(D4742,MASTERLIST!$A:$E,3,FALSE))</f>
        <v/>
      </c>
      <c r="F4742" s="23" t="str">
        <f>IF(D4742="","",VLOOKUP(D4742,MASTERLIST!$A:$E,4,FALSE))</f>
        <v/>
      </c>
      <c r="G4742" s="23" t="str">
        <f>IF(D4742="","",VLOOKUP(D4742,MASTERLIST!$A:$E,5,FALSE))</f>
        <v/>
      </c>
      <c r="H4742" s="23" t="str">
        <f>IF(D4742="","",VLOOKUP(D4742,MASTERLIST!$A:$E,2,FALSE))</f>
        <v/>
      </c>
      <c r="I4742" s="42"/>
      <c r="J4742" s="42"/>
      <c r="K4742" s="42"/>
      <c r="L4742" s="41" t="str">
        <f t="shared" si="682"/>
        <v/>
      </c>
      <c r="M4742" s="41" t="str">
        <f t="shared" si="683"/>
        <v/>
      </c>
      <c r="N4742" s="22" t="str">
        <f t="shared" si="680"/>
        <v xml:space="preserve"> </v>
      </c>
      <c r="O4742" s="22" t="str">
        <f t="shared" si="681"/>
        <v/>
      </c>
      <c r="Q4742" s="22" t="str">
        <f t="shared" si="687"/>
        <v>D2</v>
      </c>
    </row>
    <row r="4743" spans="1:17" x14ac:dyDescent="0.25">
      <c r="A4743" s="125" t="str">
        <f t="shared" si="684"/>
        <v/>
      </c>
      <c r="B4743" s="123" t="str">
        <f t="shared" si="685"/>
        <v/>
      </c>
      <c r="C4743" s="125" t="str">
        <f t="shared" si="686"/>
        <v/>
      </c>
      <c r="D4743" s="42"/>
      <c r="E4743" s="23" t="str">
        <f>IF(D4743="","",VLOOKUP(D4743,MASTERLIST!$A:$E,3,FALSE))</f>
        <v/>
      </c>
      <c r="F4743" s="23" t="str">
        <f>IF(D4743="","",VLOOKUP(D4743,MASTERLIST!$A:$E,4,FALSE))</f>
        <v/>
      </c>
      <c r="G4743" s="23" t="str">
        <f>IF(D4743="","",VLOOKUP(D4743,MASTERLIST!$A:$E,5,FALSE))</f>
        <v/>
      </c>
      <c r="H4743" s="23" t="str">
        <f>IF(D4743="","",VLOOKUP(D4743,MASTERLIST!$A:$E,2,FALSE))</f>
        <v/>
      </c>
      <c r="I4743" s="42"/>
      <c r="J4743" s="42"/>
      <c r="K4743" s="42"/>
      <c r="L4743" s="41" t="str">
        <f t="shared" si="682"/>
        <v/>
      </c>
      <c r="M4743" s="41" t="str">
        <f t="shared" si="683"/>
        <v/>
      </c>
      <c r="N4743" s="22" t="str">
        <f t="shared" si="680"/>
        <v xml:space="preserve"> </v>
      </c>
      <c r="O4743" s="22" t="str">
        <f t="shared" si="681"/>
        <v/>
      </c>
      <c r="Q4743" s="22" t="str">
        <f t="shared" si="687"/>
        <v>D2</v>
      </c>
    </row>
    <row r="4744" spans="1:17" x14ac:dyDescent="0.25">
      <c r="A4744" s="125" t="str">
        <f t="shared" si="684"/>
        <v/>
      </c>
      <c r="B4744" s="123" t="str">
        <f t="shared" si="685"/>
        <v/>
      </c>
      <c r="C4744" s="125" t="str">
        <f t="shared" si="686"/>
        <v/>
      </c>
      <c r="D4744" s="42"/>
      <c r="E4744" s="23" t="str">
        <f>IF(D4744="","",VLOOKUP(D4744,MASTERLIST!$A:$E,3,FALSE))</f>
        <v/>
      </c>
      <c r="F4744" s="23" t="str">
        <f>IF(D4744="","",VLOOKUP(D4744,MASTERLIST!$A:$E,4,FALSE))</f>
        <v/>
      </c>
      <c r="G4744" s="23" t="str">
        <f>IF(D4744="","",VLOOKUP(D4744,MASTERLIST!$A:$E,5,FALSE))</f>
        <v/>
      </c>
      <c r="H4744" s="23" t="str">
        <f>IF(D4744="","",VLOOKUP(D4744,MASTERLIST!$A:$E,2,FALSE))</f>
        <v/>
      </c>
      <c r="I4744" s="42"/>
      <c r="J4744" s="42"/>
      <c r="K4744" s="42"/>
      <c r="L4744" s="41" t="str">
        <f t="shared" si="682"/>
        <v/>
      </c>
      <c r="M4744" s="41" t="str">
        <f t="shared" si="683"/>
        <v/>
      </c>
      <c r="N4744" s="22" t="str">
        <f t="shared" si="680"/>
        <v xml:space="preserve"> </v>
      </c>
      <c r="O4744" s="22" t="str">
        <f t="shared" si="681"/>
        <v/>
      </c>
      <c r="Q4744" s="22" t="str">
        <f t="shared" si="687"/>
        <v>D2</v>
      </c>
    </row>
    <row r="4745" spans="1:17" x14ac:dyDescent="0.25">
      <c r="A4745" s="125" t="str">
        <f t="shared" si="684"/>
        <v/>
      </c>
      <c r="B4745" s="123" t="str">
        <f t="shared" si="685"/>
        <v/>
      </c>
      <c r="C4745" s="125" t="str">
        <f t="shared" si="686"/>
        <v/>
      </c>
      <c r="D4745" s="42"/>
      <c r="E4745" s="23" t="str">
        <f>IF(D4745="","",VLOOKUP(D4745,MASTERLIST!$A:$E,3,FALSE))</f>
        <v/>
      </c>
      <c r="F4745" s="23" t="str">
        <f>IF(D4745="","",VLOOKUP(D4745,MASTERLIST!$A:$E,4,FALSE))</f>
        <v/>
      </c>
      <c r="G4745" s="23" t="str">
        <f>IF(D4745="","",VLOOKUP(D4745,MASTERLIST!$A:$E,5,FALSE))</f>
        <v/>
      </c>
      <c r="H4745" s="23" t="str">
        <f>IF(D4745="","",VLOOKUP(D4745,MASTERLIST!$A:$E,2,FALSE))</f>
        <v/>
      </c>
      <c r="I4745" s="42"/>
      <c r="J4745" s="42"/>
      <c r="K4745" s="42"/>
      <c r="L4745" s="41" t="str">
        <f t="shared" si="682"/>
        <v/>
      </c>
      <c r="M4745" s="41" t="str">
        <f t="shared" si="683"/>
        <v/>
      </c>
      <c r="N4745" s="22" t="str">
        <f t="shared" si="680"/>
        <v xml:space="preserve"> </v>
      </c>
      <c r="O4745" s="22" t="str">
        <f t="shared" si="681"/>
        <v/>
      </c>
      <c r="Q4745" s="22" t="str">
        <f t="shared" si="687"/>
        <v>D2</v>
      </c>
    </row>
    <row r="4746" spans="1:17" x14ac:dyDescent="0.25">
      <c r="A4746" s="125" t="str">
        <f t="shared" si="684"/>
        <v/>
      </c>
      <c r="B4746" s="123" t="str">
        <f t="shared" si="685"/>
        <v/>
      </c>
      <c r="C4746" s="125" t="str">
        <f t="shared" si="686"/>
        <v/>
      </c>
      <c r="D4746" s="42"/>
      <c r="E4746" s="23" t="str">
        <f>IF(D4746="","",VLOOKUP(D4746,MASTERLIST!$A:$E,3,FALSE))</f>
        <v/>
      </c>
      <c r="F4746" s="23" t="str">
        <f>IF(D4746="","",VLOOKUP(D4746,MASTERLIST!$A:$E,4,FALSE))</f>
        <v/>
      </c>
      <c r="G4746" s="23" t="str">
        <f>IF(D4746="","",VLOOKUP(D4746,MASTERLIST!$A:$E,5,FALSE))</f>
        <v/>
      </c>
      <c r="H4746" s="23" t="str">
        <f>IF(D4746="","",VLOOKUP(D4746,MASTERLIST!$A:$E,2,FALSE))</f>
        <v/>
      </c>
      <c r="I4746" s="42"/>
      <c r="J4746" s="42"/>
      <c r="K4746" s="42"/>
      <c r="L4746" s="41" t="str">
        <f t="shared" si="682"/>
        <v/>
      </c>
      <c r="M4746" s="41" t="str">
        <f t="shared" si="683"/>
        <v/>
      </c>
      <c r="N4746" s="22" t="str">
        <f t="shared" si="680"/>
        <v xml:space="preserve"> </v>
      </c>
      <c r="O4746" s="22" t="str">
        <f t="shared" si="681"/>
        <v/>
      </c>
      <c r="Q4746" s="22" t="str">
        <f t="shared" si="687"/>
        <v>D2</v>
      </c>
    </row>
    <row r="4747" spans="1:17" x14ac:dyDescent="0.25">
      <c r="A4747" s="125" t="str">
        <f t="shared" si="684"/>
        <v/>
      </c>
      <c r="B4747" s="123" t="str">
        <f t="shared" si="685"/>
        <v/>
      </c>
      <c r="C4747" s="125" t="str">
        <f t="shared" si="686"/>
        <v/>
      </c>
      <c r="D4747" s="42"/>
      <c r="E4747" s="23" t="str">
        <f>IF(D4747="","",VLOOKUP(D4747,MASTERLIST!$A:$E,3,FALSE))</f>
        <v/>
      </c>
      <c r="F4747" s="23" t="str">
        <f>IF(D4747="","",VLOOKUP(D4747,MASTERLIST!$A:$E,4,FALSE))</f>
        <v/>
      </c>
      <c r="G4747" s="23" t="str">
        <f>IF(D4747="","",VLOOKUP(D4747,MASTERLIST!$A:$E,5,FALSE))</f>
        <v/>
      </c>
      <c r="H4747" s="23" t="str">
        <f>IF(D4747="","",VLOOKUP(D4747,MASTERLIST!$A:$E,2,FALSE))</f>
        <v/>
      </c>
      <c r="I4747" s="42"/>
      <c r="J4747" s="42"/>
      <c r="K4747" s="42"/>
      <c r="L4747" s="41" t="str">
        <f t="shared" si="682"/>
        <v/>
      </c>
      <c r="M4747" s="41" t="str">
        <f t="shared" si="683"/>
        <v/>
      </c>
      <c r="N4747" s="22" t="str">
        <f t="shared" si="680"/>
        <v xml:space="preserve"> </v>
      </c>
      <c r="O4747" s="22" t="str">
        <f t="shared" si="681"/>
        <v/>
      </c>
      <c r="Q4747" s="22" t="str">
        <f t="shared" si="687"/>
        <v>D2</v>
      </c>
    </row>
    <row r="4748" spans="1:17" x14ac:dyDescent="0.25">
      <c r="A4748" s="125" t="str">
        <f t="shared" si="684"/>
        <v/>
      </c>
      <c r="B4748" s="123" t="str">
        <f t="shared" si="685"/>
        <v/>
      </c>
      <c r="C4748" s="125" t="str">
        <f t="shared" si="686"/>
        <v/>
      </c>
      <c r="D4748" s="42"/>
      <c r="E4748" s="23" t="str">
        <f>IF(D4748="","",VLOOKUP(D4748,MASTERLIST!$A:$E,3,FALSE))</f>
        <v/>
      </c>
      <c r="F4748" s="23" t="str">
        <f>IF(D4748="","",VLOOKUP(D4748,MASTERLIST!$A:$E,4,FALSE))</f>
        <v/>
      </c>
      <c r="G4748" s="23" t="str">
        <f>IF(D4748="","",VLOOKUP(D4748,MASTERLIST!$A:$E,5,FALSE))</f>
        <v/>
      </c>
      <c r="H4748" s="23" t="str">
        <f>IF(D4748="","",VLOOKUP(D4748,MASTERLIST!$A:$E,2,FALSE))</f>
        <v/>
      </c>
      <c r="I4748" s="42"/>
      <c r="J4748" s="42"/>
      <c r="K4748" s="42"/>
      <c r="L4748" s="41" t="str">
        <f t="shared" si="682"/>
        <v/>
      </c>
      <c r="M4748" s="41" t="str">
        <f t="shared" si="683"/>
        <v/>
      </c>
      <c r="N4748" s="22" t="str">
        <f t="shared" si="680"/>
        <v xml:space="preserve"> </v>
      </c>
      <c r="O4748" s="22" t="str">
        <f t="shared" si="681"/>
        <v/>
      </c>
      <c r="Q4748" s="22" t="str">
        <f t="shared" si="687"/>
        <v>D2</v>
      </c>
    </row>
    <row r="4749" spans="1:17" x14ac:dyDescent="0.25">
      <c r="A4749" s="125" t="str">
        <f t="shared" si="684"/>
        <v/>
      </c>
      <c r="B4749" s="123" t="str">
        <f t="shared" si="685"/>
        <v/>
      </c>
      <c r="C4749" s="125" t="str">
        <f t="shared" si="686"/>
        <v/>
      </c>
      <c r="D4749" s="42"/>
      <c r="E4749" s="23" t="str">
        <f>IF(D4749="","",VLOOKUP(D4749,MASTERLIST!$A:$E,3,FALSE))</f>
        <v/>
      </c>
      <c r="F4749" s="23" t="str">
        <f>IF(D4749="","",VLOOKUP(D4749,MASTERLIST!$A:$E,4,FALSE))</f>
        <v/>
      </c>
      <c r="G4749" s="23" t="str">
        <f>IF(D4749="","",VLOOKUP(D4749,MASTERLIST!$A:$E,5,FALSE))</f>
        <v/>
      </c>
      <c r="H4749" s="23" t="str">
        <f>IF(D4749="","",VLOOKUP(D4749,MASTERLIST!$A:$E,2,FALSE))</f>
        <v/>
      </c>
      <c r="I4749" s="42"/>
      <c r="J4749" s="42"/>
      <c r="K4749" s="42"/>
      <c r="L4749" s="41" t="str">
        <f t="shared" si="682"/>
        <v/>
      </c>
      <c r="M4749" s="41" t="str">
        <f t="shared" si="683"/>
        <v/>
      </c>
      <c r="N4749" s="22" t="str">
        <f t="shared" si="680"/>
        <v xml:space="preserve"> </v>
      </c>
      <c r="O4749" s="22" t="str">
        <f t="shared" si="681"/>
        <v/>
      </c>
      <c r="Q4749" s="22" t="str">
        <f t="shared" si="687"/>
        <v>D2</v>
      </c>
    </row>
    <row r="4750" spans="1:17" x14ac:dyDescent="0.25">
      <c r="A4750" s="125" t="str">
        <f t="shared" si="684"/>
        <v/>
      </c>
      <c r="B4750" s="123" t="str">
        <f t="shared" si="685"/>
        <v/>
      </c>
      <c r="C4750" s="125" t="str">
        <f t="shared" si="686"/>
        <v/>
      </c>
      <c r="D4750" s="42"/>
      <c r="E4750" s="23" t="str">
        <f>IF(D4750="","",VLOOKUP(D4750,MASTERLIST!$A:$E,3,FALSE))</f>
        <v/>
      </c>
      <c r="F4750" s="23" t="str">
        <f>IF(D4750="","",VLOOKUP(D4750,MASTERLIST!$A:$E,4,FALSE))</f>
        <v/>
      </c>
      <c r="G4750" s="23" t="str">
        <f>IF(D4750="","",VLOOKUP(D4750,MASTERLIST!$A:$E,5,FALSE))</f>
        <v/>
      </c>
      <c r="H4750" s="23" t="str">
        <f>IF(D4750="","",VLOOKUP(D4750,MASTERLIST!$A:$E,2,FALSE))</f>
        <v/>
      </c>
      <c r="I4750" s="42"/>
      <c r="J4750" s="42"/>
      <c r="K4750" s="42"/>
      <c r="L4750" s="41" t="str">
        <f t="shared" si="682"/>
        <v/>
      </c>
      <c r="M4750" s="41" t="str">
        <f t="shared" si="683"/>
        <v/>
      </c>
      <c r="N4750" s="22" t="str">
        <f t="shared" si="680"/>
        <v xml:space="preserve"> </v>
      </c>
      <c r="O4750" s="22" t="str">
        <f t="shared" si="681"/>
        <v/>
      </c>
      <c r="Q4750" s="22" t="str">
        <f t="shared" si="687"/>
        <v>D2</v>
      </c>
    </row>
    <row r="4751" spans="1:17" x14ac:dyDescent="0.25">
      <c r="A4751" s="125" t="str">
        <f t="shared" si="684"/>
        <v/>
      </c>
      <c r="B4751" s="123" t="str">
        <f t="shared" si="685"/>
        <v/>
      </c>
      <c r="C4751" s="125" t="str">
        <f t="shared" si="686"/>
        <v/>
      </c>
      <c r="D4751" s="42"/>
      <c r="E4751" s="23" t="str">
        <f>IF(D4751="","",VLOOKUP(D4751,MASTERLIST!$A:$E,3,FALSE))</f>
        <v/>
      </c>
      <c r="F4751" s="23" t="str">
        <f>IF(D4751="","",VLOOKUP(D4751,MASTERLIST!$A:$E,4,FALSE))</f>
        <v/>
      </c>
      <c r="G4751" s="23" t="str">
        <f>IF(D4751="","",VLOOKUP(D4751,MASTERLIST!$A:$E,5,FALSE))</f>
        <v/>
      </c>
      <c r="H4751" s="23" t="str">
        <f>IF(D4751="","",VLOOKUP(D4751,MASTERLIST!$A:$E,2,FALSE))</f>
        <v/>
      </c>
      <c r="I4751" s="42"/>
      <c r="J4751" s="42"/>
      <c r="K4751" s="42"/>
      <c r="L4751" s="41" t="str">
        <f t="shared" si="682"/>
        <v/>
      </c>
      <c r="M4751" s="41" t="str">
        <f t="shared" si="683"/>
        <v/>
      </c>
      <c r="N4751" s="22" t="str">
        <f t="shared" si="680"/>
        <v xml:space="preserve"> </v>
      </c>
      <c r="O4751" s="22" t="str">
        <f t="shared" si="681"/>
        <v/>
      </c>
      <c r="Q4751" s="22" t="str">
        <f t="shared" si="687"/>
        <v>D2</v>
      </c>
    </row>
    <row r="4752" spans="1:17" x14ac:dyDescent="0.25">
      <c r="A4752" s="125" t="str">
        <f t="shared" si="684"/>
        <v/>
      </c>
      <c r="B4752" s="123" t="str">
        <f t="shared" si="685"/>
        <v/>
      </c>
      <c r="C4752" s="125" t="str">
        <f t="shared" si="686"/>
        <v/>
      </c>
      <c r="D4752" s="42"/>
      <c r="E4752" s="23" t="str">
        <f>IF(D4752="","",VLOOKUP(D4752,MASTERLIST!$A:$E,3,FALSE))</f>
        <v/>
      </c>
      <c r="F4752" s="23" t="str">
        <f>IF(D4752="","",VLOOKUP(D4752,MASTERLIST!$A:$E,4,FALSE))</f>
        <v/>
      </c>
      <c r="G4752" s="23" t="str">
        <f>IF(D4752="","",VLOOKUP(D4752,MASTERLIST!$A:$E,5,FALSE))</f>
        <v/>
      </c>
      <c r="H4752" s="23" t="str">
        <f>IF(D4752="","",VLOOKUP(D4752,MASTERLIST!$A:$E,2,FALSE))</f>
        <v/>
      </c>
      <c r="I4752" s="42"/>
      <c r="J4752" s="42"/>
      <c r="K4752" s="42"/>
      <c r="L4752" s="41" t="str">
        <f t="shared" si="682"/>
        <v/>
      </c>
      <c r="M4752" s="41" t="str">
        <f t="shared" si="683"/>
        <v/>
      </c>
      <c r="N4752" s="22" t="str">
        <f t="shared" si="680"/>
        <v xml:space="preserve"> </v>
      </c>
      <c r="O4752" s="22" t="str">
        <f t="shared" si="681"/>
        <v/>
      </c>
      <c r="Q4752" s="22" t="str">
        <f t="shared" si="687"/>
        <v>D2</v>
      </c>
    </row>
    <row r="4753" spans="1:17" x14ac:dyDescent="0.25">
      <c r="A4753" s="125" t="str">
        <f t="shared" si="684"/>
        <v/>
      </c>
      <c r="B4753" s="123" t="str">
        <f t="shared" si="685"/>
        <v/>
      </c>
      <c r="C4753" s="125" t="str">
        <f t="shared" si="686"/>
        <v/>
      </c>
      <c r="D4753" s="42"/>
      <c r="E4753" s="23" t="str">
        <f>IF(D4753="","",VLOOKUP(D4753,MASTERLIST!$A:$E,3,FALSE))</f>
        <v/>
      </c>
      <c r="F4753" s="23" t="str">
        <f>IF(D4753="","",VLOOKUP(D4753,MASTERLIST!$A:$E,4,FALSE))</f>
        <v/>
      </c>
      <c r="G4753" s="23" t="str">
        <f>IF(D4753="","",VLOOKUP(D4753,MASTERLIST!$A:$E,5,FALSE))</f>
        <v/>
      </c>
      <c r="H4753" s="23" t="str">
        <f>IF(D4753="","",VLOOKUP(D4753,MASTERLIST!$A:$E,2,FALSE))</f>
        <v/>
      </c>
      <c r="I4753" s="42"/>
      <c r="J4753" s="42"/>
      <c r="K4753" s="42"/>
      <c r="L4753" s="41" t="str">
        <f t="shared" si="682"/>
        <v/>
      </c>
      <c r="M4753" s="41" t="str">
        <f t="shared" si="683"/>
        <v/>
      </c>
      <c r="N4753" s="22" t="str">
        <f t="shared" si="680"/>
        <v xml:space="preserve"> </v>
      </c>
      <c r="O4753" s="22" t="str">
        <f t="shared" si="681"/>
        <v/>
      </c>
      <c r="Q4753" s="22" t="str">
        <f t="shared" si="687"/>
        <v>D2</v>
      </c>
    </row>
    <row r="4754" spans="1:17" x14ac:dyDescent="0.25">
      <c r="A4754" s="125" t="str">
        <f t="shared" si="684"/>
        <v/>
      </c>
      <c r="B4754" s="123" t="str">
        <f t="shared" si="685"/>
        <v/>
      </c>
      <c r="C4754" s="125" t="str">
        <f t="shared" si="686"/>
        <v/>
      </c>
      <c r="D4754" s="42"/>
      <c r="E4754" s="23" t="str">
        <f>IF(D4754="","",VLOOKUP(D4754,MASTERLIST!$A:$E,3,FALSE))</f>
        <v/>
      </c>
      <c r="F4754" s="23" t="str">
        <f>IF(D4754="","",VLOOKUP(D4754,MASTERLIST!$A:$E,4,FALSE))</f>
        <v/>
      </c>
      <c r="G4754" s="23" t="str">
        <f>IF(D4754="","",VLOOKUP(D4754,MASTERLIST!$A:$E,5,FALSE))</f>
        <v/>
      </c>
      <c r="H4754" s="23" t="str">
        <f>IF(D4754="","",VLOOKUP(D4754,MASTERLIST!$A:$E,2,FALSE))</f>
        <v/>
      </c>
      <c r="I4754" s="42"/>
      <c r="J4754" s="42"/>
      <c r="K4754" s="42"/>
      <c r="L4754" s="41" t="str">
        <f t="shared" si="682"/>
        <v/>
      </c>
      <c r="M4754" s="41" t="str">
        <f t="shared" si="683"/>
        <v/>
      </c>
      <c r="N4754" s="22" t="str">
        <f t="shared" si="680"/>
        <v xml:space="preserve"> </v>
      </c>
      <c r="O4754" s="22" t="str">
        <f t="shared" si="681"/>
        <v/>
      </c>
      <c r="Q4754" s="22" t="str">
        <f t="shared" si="687"/>
        <v>D2</v>
      </c>
    </row>
    <row r="4755" spans="1:17" x14ac:dyDescent="0.25">
      <c r="A4755" s="125" t="str">
        <f t="shared" si="684"/>
        <v/>
      </c>
      <c r="B4755" s="123" t="str">
        <f t="shared" si="685"/>
        <v/>
      </c>
      <c r="C4755" s="125" t="str">
        <f t="shared" si="686"/>
        <v/>
      </c>
      <c r="D4755" s="42"/>
      <c r="E4755" s="23" t="str">
        <f>IF(D4755="","",VLOOKUP(D4755,MASTERLIST!$A:$E,3,FALSE))</f>
        <v/>
      </c>
      <c r="F4755" s="23" t="str">
        <f>IF(D4755="","",VLOOKUP(D4755,MASTERLIST!$A:$E,4,FALSE))</f>
        <v/>
      </c>
      <c r="G4755" s="23" t="str">
        <f>IF(D4755="","",VLOOKUP(D4755,MASTERLIST!$A:$E,5,FALSE))</f>
        <v/>
      </c>
      <c r="H4755" s="23" t="str">
        <f>IF(D4755="","",VLOOKUP(D4755,MASTERLIST!$A:$E,2,FALSE))</f>
        <v/>
      </c>
      <c r="I4755" s="42"/>
      <c r="J4755" s="42"/>
      <c r="K4755" s="42"/>
      <c r="L4755" s="41" t="str">
        <f t="shared" si="682"/>
        <v/>
      </c>
      <c r="M4755" s="41" t="str">
        <f t="shared" si="683"/>
        <v/>
      </c>
      <c r="N4755" s="22" t="str">
        <f t="shared" ref="N4755:N4818" si="688">CONCATENATE(E4755," ",F4755)</f>
        <v xml:space="preserve"> </v>
      </c>
      <c r="O4755" s="22" t="str">
        <f t="shared" ref="O4755:O4818" si="689">IFERROR(VLOOKUP(G4755,$R$2:$S$15,2,),"")</f>
        <v/>
      </c>
      <c r="Q4755" s="22" t="str">
        <f t="shared" si="687"/>
        <v>D2</v>
      </c>
    </row>
    <row r="4756" spans="1:17" x14ac:dyDescent="0.25">
      <c r="A4756" s="125" t="str">
        <f t="shared" si="684"/>
        <v/>
      </c>
      <c r="B4756" s="123" t="str">
        <f t="shared" si="685"/>
        <v/>
      </c>
      <c r="C4756" s="125" t="str">
        <f t="shared" si="686"/>
        <v/>
      </c>
      <c r="D4756" s="42"/>
      <c r="E4756" s="23" t="str">
        <f>IF(D4756="","",VLOOKUP(D4756,MASTERLIST!$A:$E,3,FALSE))</f>
        <v/>
      </c>
      <c r="F4756" s="23" t="str">
        <f>IF(D4756="","",VLOOKUP(D4756,MASTERLIST!$A:$E,4,FALSE))</f>
        <v/>
      </c>
      <c r="G4756" s="23" t="str">
        <f>IF(D4756="","",VLOOKUP(D4756,MASTERLIST!$A:$E,5,FALSE))</f>
        <v/>
      </c>
      <c r="H4756" s="23" t="str">
        <f>IF(D4756="","",VLOOKUP(D4756,MASTERLIST!$A:$E,2,FALSE))</f>
        <v/>
      </c>
      <c r="I4756" s="42"/>
      <c r="J4756" s="42"/>
      <c r="K4756" s="42"/>
      <c r="L4756" s="41" t="str">
        <f t="shared" si="682"/>
        <v/>
      </c>
      <c r="M4756" s="41" t="str">
        <f t="shared" si="683"/>
        <v/>
      </c>
      <c r="N4756" s="22" t="str">
        <f t="shared" si="688"/>
        <v xml:space="preserve"> </v>
      </c>
      <c r="O4756" s="22" t="str">
        <f t="shared" si="689"/>
        <v/>
      </c>
      <c r="Q4756" s="22" t="str">
        <f t="shared" si="687"/>
        <v>D2</v>
      </c>
    </row>
    <row r="4757" spans="1:17" x14ac:dyDescent="0.25">
      <c r="A4757" s="125" t="str">
        <f t="shared" si="684"/>
        <v/>
      </c>
      <c r="B4757" s="123" t="str">
        <f t="shared" si="685"/>
        <v/>
      </c>
      <c r="C4757" s="125" t="str">
        <f t="shared" si="686"/>
        <v/>
      </c>
      <c r="D4757" s="42"/>
      <c r="E4757" s="23" t="str">
        <f>IF(D4757="","",VLOOKUP(D4757,MASTERLIST!$A:$E,3,FALSE))</f>
        <v/>
      </c>
      <c r="F4757" s="23" t="str">
        <f>IF(D4757="","",VLOOKUP(D4757,MASTERLIST!$A:$E,4,FALSE))</f>
        <v/>
      </c>
      <c r="G4757" s="23" t="str">
        <f>IF(D4757="","",VLOOKUP(D4757,MASTERLIST!$A:$E,5,FALSE))</f>
        <v/>
      </c>
      <c r="H4757" s="23" t="str">
        <f>IF(D4757="","",VLOOKUP(D4757,MASTERLIST!$A:$E,2,FALSE))</f>
        <v/>
      </c>
      <c r="I4757" s="42"/>
      <c r="J4757" s="42"/>
      <c r="K4757" s="42"/>
      <c r="L4757" s="41" t="str">
        <f t="shared" si="682"/>
        <v/>
      </c>
      <c r="M4757" s="41" t="str">
        <f t="shared" si="683"/>
        <v/>
      </c>
      <c r="N4757" s="22" t="str">
        <f t="shared" si="688"/>
        <v xml:space="preserve"> </v>
      </c>
      <c r="O4757" s="22" t="str">
        <f t="shared" si="689"/>
        <v/>
      </c>
      <c r="Q4757" s="22" t="str">
        <f t="shared" si="687"/>
        <v>D2</v>
      </c>
    </row>
    <row r="4758" spans="1:17" x14ac:dyDescent="0.25">
      <c r="A4758" s="125" t="str">
        <f t="shared" si="684"/>
        <v/>
      </c>
      <c r="B4758" s="123" t="str">
        <f t="shared" si="685"/>
        <v/>
      </c>
      <c r="C4758" s="125" t="str">
        <f t="shared" si="686"/>
        <v/>
      </c>
      <c r="D4758" s="42"/>
      <c r="E4758" s="23" t="str">
        <f>IF(D4758="","",VLOOKUP(D4758,MASTERLIST!$A:$E,3,FALSE))</f>
        <v/>
      </c>
      <c r="F4758" s="23" t="str">
        <f>IF(D4758="","",VLOOKUP(D4758,MASTERLIST!$A:$E,4,FALSE))</f>
        <v/>
      </c>
      <c r="G4758" s="23" t="str">
        <f>IF(D4758="","",VLOOKUP(D4758,MASTERLIST!$A:$E,5,FALSE))</f>
        <v/>
      </c>
      <c r="H4758" s="23" t="str">
        <f>IF(D4758="","",VLOOKUP(D4758,MASTERLIST!$A:$E,2,FALSE))</f>
        <v/>
      </c>
      <c r="I4758" s="42"/>
      <c r="J4758" s="42"/>
      <c r="K4758" s="42"/>
      <c r="L4758" s="41" t="str">
        <f t="shared" si="682"/>
        <v/>
      </c>
      <c r="M4758" s="41" t="str">
        <f t="shared" si="683"/>
        <v/>
      </c>
      <c r="N4758" s="22" t="str">
        <f t="shared" si="688"/>
        <v xml:space="preserve"> </v>
      </c>
      <c r="O4758" s="22" t="str">
        <f t="shared" si="689"/>
        <v/>
      </c>
      <c r="Q4758" s="22" t="str">
        <f t="shared" si="687"/>
        <v>D2</v>
      </c>
    </row>
    <row r="4759" spans="1:17" x14ac:dyDescent="0.25">
      <c r="A4759" s="125" t="str">
        <f t="shared" si="684"/>
        <v/>
      </c>
      <c r="B4759" s="123" t="str">
        <f t="shared" si="685"/>
        <v/>
      </c>
      <c r="C4759" s="125" t="str">
        <f t="shared" si="686"/>
        <v/>
      </c>
      <c r="D4759" s="42"/>
      <c r="E4759" s="23" t="str">
        <f>IF(D4759="","",VLOOKUP(D4759,MASTERLIST!$A:$E,3,FALSE))</f>
        <v/>
      </c>
      <c r="F4759" s="23" t="str">
        <f>IF(D4759="","",VLOOKUP(D4759,MASTERLIST!$A:$E,4,FALSE))</f>
        <v/>
      </c>
      <c r="G4759" s="23" t="str">
        <f>IF(D4759="","",VLOOKUP(D4759,MASTERLIST!$A:$E,5,FALSE))</f>
        <v/>
      </c>
      <c r="H4759" s="23" t="str">
        <f>IF(D4759="","",VLOOKUP(D4759,MASTERLIST!$A:$E,2,FALSE))</f>
        <v/>
      </c>
      <c r="I4759" s="42"/>
      <c r="J4759" s="42"/>
      <c r="K4759" s="42"/>
      <c r="L4759" s="41" t="str">
        <f t="shared" si="682"/>
        <v/>
      </c>
      <c r="M4759" s="41" t="str">
        <f t="shared" si="683"/>
        <v/>
      </c>
      <c r="N4759" s="22" t="str">
        <f t="shared" si="688"/>
        <v xml:space="preserve"> </v>
      </c>
      <c r="O4759" s="22" t="str">
        <f t="shared" si="689"/>
        <v/>
      </c>
      <c r="Q4759" s="22" t="str">
        <f t="shared" si="687"/>
        <v>D2</v>
      </c>
    </row>
    <row r="4760" spans="1:17" x14ac:dyDescent="0.25">
      <c r="A4760" s="125" t="str">
        <f t="shared" si="684"/>
        <v/>
      </c>
      <c r="B4760" s="123" t="str">
        <f t="shared" si="685"/>
        <v/>
      </c>
      <c r="C4760" s="125" t="str">
        <f t="shared" si="686"/>
        <v/>
      </c>
      <c r="D4760" s="42"/>
      <c r="E4760" s="23" t="str">
        <f>IF(D4760="","",VLOOKUP(D4760,MASTERLIST!$A:$E,3,FALSE))</f>
        <v/>
      </c>
      <c r="F4760" s="23" t="str">
        <f>IF(D4760="","",VLOOKUP(D4760,MASTERLIST!$A:$E,4,FALSE))</f>
        <v/>
      </c>
      <c r="G4760" s="23" t="str">
        <f>IF(D4760="","",VLOOKUP(D4760,MASTERLIST!$A:$E,5,FALSE))</f>
        <v/>
      </c>
      <c r="H4760" s="23" t="str">
        <f>IF(D4760="","",VLOOKUP(D4760,MASTERLIST!$A:$E,2,FALSE))</f>
        <v/>
      </c>
      <c r="I4760" s="42"/>
      <c r="J4760" s="42"/>
      <c r="K4760" s="42"/>
      <c r="L4760" s="41" t="str">
        <f t="shared" si="682"/>
        <v/>
      </c>
      <c r="M4760" s="41" t="str">
        <f t="shared" si="683"/>
        <v/>
      </c>
      <c r="N4760" s="22" t="str">
        <f t="shared" si="688"/>
        <v xml:space="preserve"> </v>
      </c>
      <c r="O4760" s="22" t="str">
        <f t="shared" si="689"/>
        <v/>
      </c>
      <c r="Q4760" s="22" t="str">
        <f t="shared" si="687"/>
        <v>D2</v>
      </c>
    </row>
    <row r="4761" spans="1:17" x14ac:dyDescent="0.25">
      <c r="A4761" s="125" t="str">
        <f t="shared" si="684"/>
        <v/>
      </c>
      <c r="B4761" s="123" t="str">
        <f t="shared" si="685"/>
        <v/>
      </c>
      <c r="C4761" s="125" t="str">
        <f t="shared" si="686"/>
        <v/>
      </c>
      <c r="D4761" s="42"/>
      <c r="E4761" s="23" t="str">
        <f>IF(D4761="","",VLOOKUP(D4761,MASTERLIST!$A:$E,3,FALSE))</f>
        <v/>
      </c>
      <c r="F4761" s="23" t="str">
        <f>IF(D4761="","",VLOOKUP(D4761,MASTERLIST!$A:$E,4,FALSE))</f>
        <v/>
      </c>
      <c r="G4761" s="23" t="str">
        <f>IF(D4761="","",VLOOKUP(D4761,MASTERLIST!$A:$E,5,FALSE))</f>
        <v/>
      </c>
      <c r="H4761" s="23" t="str">
        <f>IF(D4761="","",VLOOKUP(D4761,MASTERLIST!$A:$E,2,FALSE))</f>
        <v/>
      </c>
      <c r="I4761" s="42"/>
      <c r="J4761" s="42"/>
      <c r="K4761" s="42"/>
      <c r="L4761" s="41" t="str">
        <f t="shared" si="682"/>
        <v/>
      </c>
      <c r="M4761" s="41" t="str">
        <f t="shared" si="683"/>
        <v/>
      </c>
      <c r="N4761" s="22" t="str">
        <f t="shared" si="688"/>
        <v xml:space="preserve"> </v>
      </c>
      <c r="O4761" s="22" t="str">
        <f t="shared" si="689"/>
        <v/>
      </c>
      <c r="Q4761" s="22" t="str">
        <f t="shared" si="687"/>
        <v>D2</v>
      </c>
    </row>
    <row r="4762" spans="1:17" x14ac:dyDescent="0.25">
      <c r="A4762" s="125" t="str">
        <f t="shared" si="684"/>
        <v/>
      </c>
      <c r="B4762" s="123" t="str">
        <f t="shared" si="685"/>
        <v/>
      </c>
      <c r="C4762" s="125" t="str">
        <f t="shared" si="686"/>
        <v/>
      </c>
      <c r="D4762" s="42"/>
      <c r="E4762" s="23" t="str">
        <f>IF(D4762="","",VLOOKUP(D4762,MASTERLIST!$A:$E,3,FALSE))</f>
        <v/>
      </c>
      <c r="F4762" s="23" t="str">
        <f>IF(D4762="","",VLOOKUP(D4762,MASTERLIST!$A:$E,4,FALSE))</f>
        <v/>
      </c>
      <c r="G4762" s="23" t="str">
        <f>IF(D4762="","",VLOOKUP(D4762,MASTERLIST!$A:$E,5,FALSE))</f>
        <v/>
      </c>
      <c r="H4762" s="23" t="str">
        <f>IF(D4762="","",VLOOKUP(D4762,MASTERLIST!$A:$E,2,FALSE))</f>
        <v/>
      </c>
      <c r="I4762" s="42"/>
      <c r="J4762" s="42"/>
      <c r="K4762" s="42"/>
      <c r="L4762" s="41" t="str">
        <f t="shared" si="682"/>
        <v/>
      </c>
      <c r="M4762" s="41" t="str">
        <f t="shared" si="683"/>
        <v/>
      </c>
      <c r="N4762" s="22" t="str">
        <f t="shared" si="688"/>
        <v xml:space="preserve"> </v>
      </c>
      <c r="O4762" s="22" t="str">
        <f t="shared" si="689"/>
        <v/>
      </c>
      <c r="Q4762" s="22" t="str">
        <f t="shared" si="687"/>
        <v>D2</v>
      </c>
    </row>
    <row r="4763" spans="1:17" x14ac:dyDescent="0.25">
      <c r="A4763" s="125" t="str">
        <f t="shared" si="684"/>
        <v/>
      </c>
      <c r="B4763" s="123" t="str">
        <f t="shared" si="685"/>
        <v/>
      </c>
      <c r="C4763" s="125" t="str">
        <f t="shared" si="686"/>
        <v/>
      </c>
      <c r="D4763" s="42"/>
      <c r="E4763" s="23" t="str">
        <f>IF(D4763="","",VLOOKUP(D4763,MASTERLIST!$A:$E,3,FALSE))</f>
        <v/>
      </c>
      <c r="F4763" s="23" t="str">
        <f>IF(D4763="","",VLOOKUP(D4763,MASTERLIST!$A:$E,4,FALSE))</f>
        <v/>
      </c>
      <c r="G4763" s="23" t="str">
        <f>IF(D4763="","",VLOOKUP(D4763,MASTERLIST!$A:$E,5,FALSE))</f>
        <v/>
      </c>
      <c r="H4763" s="23" t="str">
        <f>IF(D4763="","",VLOOKUP(D4763,MASTERLIST!$A:$E,2,FALSE))</f>
        <v/>
      </c>
      <c r="I4763" s="42"/>
      <c r="J4763" s="42"/>
      <c r="K4763" s="42"/>
      <c r="L4763" s="41" t="str">
        <f t="shared" si="682"/>
        <v/>
      </c>
      <c r="M4763" s="41" t="str">
        <f t="shared" si="683"/>
        <v/>
      </c>
      <c r="N4763" s="22" t="str">
        <f t="shared" si="688"/>
        <v xml:space="preserve"> </v>
      </c>
      <c r="O4763" s="22" t="str">
        <f t="shared" si="689"/>
        <v/>
      </c>
      <c r="Q4763" s="22" t="str">
        <f t="shared" si="687"/>
        <v>D2</v>
      </c>
    </row>
    <row r="4764" spans="1:17" x14ac:dyDescent="0.25">
      <c r="A4764" s="125" t="str">
        <f t="shared" si="684"/>
        <v/>
      </c>
      <c r="B4764" s="123" t="str">
        <f t="shared" si="685"/>
        <v/>
      </c>
      <c r="C4764" s="125" t="str">
        <f t="shared" si="686"/>
        <v/>
      </c>
      <c r="D4764" s="42"/>
      <c r="E4764" s="23" t="str">
        <f>IF(D4764="","",VLOOKUP(D4764,MASTERLIST!$A:$E,3,FALSE))</f>
        <v/>
      </c>
      <c r="F4764" s="23" t="str">
        <f>IF(D4764="","",VLOOKUP(D4764,MASTERLIST!$A:$E,4,FALSE))</f>
        <v/>
      </c>
      <c r="G4764" s="23" t="str">
        <f>IF(D4764="","",VLOOKUP(D4764,MASTERLIST!$A:$E,5,FALSE))</f>
        <v/>
      </c>
      <c r="H4764" s="23" t="str">
        <f>IF(D4764="","",VLOOKUP(D4764,MASTERLIST!$A:$E,2,FALSE))</f>
        <v/>
      </c>
      <c r="I4764" s="42"/>
      <c r="J4764" s="42"/>
      <c r="K4764" s="42"/>
      <c r="L4764" s="41" t="str">
        <f t="shared" si="682"/>
        <v/>
      </c>
      <c r="M4764" s="41" t="str">
        <f t="shared" si="683"/>
        <v/>
      </c>
      <c r="N4764" s="22" t="str">
        <f t="shared" si="688"/>
        <v xml:space="preserve"> </v>
      </c>
      <c r="O4764" s="22" t="str">
        <f t="shared" si="689"/>
        <v/>
      </c>
      <c r="Q4764" s="22" t="str">
        <f t="shared" si="687"/>
        <v>D2</v>
      </c>
    </row>
    <row r="4765" spans="1:17" x14ac:dyDescent="0.25">
      <c r="A4765" s="125" t="str">
        <f t="shared" si="684"/>
        <v/>
      </c>
      <c r="B4765" s="123" t="str">
        <f t="shared" si="685"/>
        <v/>
      </c>
      <c r="C4765" s="125" t="str">
        <f t="shared" si="686"/>
        <v/>
      </c>
      <c r="D4765" s="42"/>
      <c r="E4765" s="23" t="str">
        <f>IF(D4765="","",VLOOKUP(D4765,MASTERLIST!$A:$E,3,FALSE))</f>
        <v/>
      </c>
      <c r="F4765" s="23" t="str">
        <f>IF(D4765="","",VLOOKUP(D4765,MASTERLIST!$A:$E,4,FALSE))</f>
        <v/>
      </c>
      <c r="G4765" s="23" t="str">
        <f>IF(D4765="","",VLOOKUP(D4765,MASTERLIST!$A:$E,5,FALSE))</f>
        <v/>
      </c>
      <c r="H4765" s="23" t="str">
        <f>IF(D4765="","",VLOOKUP(D4765,MASTERLIST!$A:$E,2,FALSE))</f>
        <v/>
      </c>
      <c r="I4765" s="42"/>
      <c r="J4765" s="42"/>
      <c r="K4765" s="42"/>
      <c r="L4765" s="41" t="str">
        <f t="shared" ref="L4765:L4828" si="690">IF(K4765="","",IF(I4765="",ROUND(HLOOKUP(J4765,kgList,K4765,FALSE),1),ROUND(HLOOKUP(I4765,kgList,K4765,FALSE),1)))</f>
        <v/>
      </c>
      <c r="M4765" s="41" t="str">
        <f t="shared" ref="M4765:M4828" si="691">IF(L4765="","",IF(COUNTA(I4765:J4765)&gt;1,"Edible or Inedible",IF(COUNTA(I4765)=1,L4765*1,IF(COUNTA(J4765)=1,L4765*1,"ERROR"))))</f>
        <v/>
      </c>
      <c r="N4765" s="22" t="str">
        <f t="shared" si="688"/>
        <v xml:space="preserve"> </v>
      </c>
      <c r="O4765" s="22" t="str">
        <f t="shared" si="689"/>
        <v/>
      </c>
      <c r="Q4765" s="22" t="str">
        <f t="shared" si="687"/>
        <v>D2</v>
      </c>
    </row>
    <row r="4766" spans="1:17" x14ac:dyDescent="0.25">
      <c r="A4766" s="125" t="str">
        <f t="shared" si="684"/>
        <v/>
      </c>
      <c r="B4766" s="123" t="str">
        <f t="shared" si="685"/>
        <v/>
      </c>
      <c r="C4766" s="125" t="str">
        <f t="shared" si="686"/>
        <v/>
      </c>
      <c r="D4766" s="42"/>
      <c r="E4766" s="23" t="str">
        <f>IF(D4766="","",VLOOKUP(D4766,MASTERLIST!$A:$E,3,FALSE))</f>
        <v/>
      </c>
      <c r="F4766" s="23" t="str">
        <f>IF(D4766="","",VLOOKUP(D4766,MASTERLIST!$A:$E,4,FALSE))</f>
        <v/>
      </c>
      <c r="G4766" s="23" t="str">
        <f>IF(D4766="","",VLOOKUP(D4766,MASTERLIST!$A:$E,5,FALSE))</f>
        <v/>
      </c>
      <c r="H4766" s="23" t="str">
        <f>IF(D4766="","",VLOOKUP(D4766,MASTERLIST!$A:$E,2,FALSE))</f>
        <v/>
      </c>
      <c r="I4766" s="42"/>
      <c r="J4766" s="42"/>
      <c r="K4766" s="42"/>
      <c r="L4766" s="41" t="str">
        <f t="shared" si="690"/>
        <v/>
      </c>
      <c r="M4766" s="41" t="str">
        <f t="shared" si="691"/>
        <v/>
      </c>
      <c r="N4766" s="22" t="str">
        <f t="shared" si="688"/>
        <v xml:space="preserve"> </v>
      </c>
      <c r="O4766" s="22" t="str">
        <f t="shared" si="689"/>
        <v/>
      </c>
      <c r="Q4766" s="22" t="str">
        <f t="shared" si="687"/>
        <v>D2</v>
      </c>
    </row>
    <row r="4767" spans="1:17" x14ac:dyDescent="0.25">
      <c r="A4767" s="125" t="str">
        <f t="shared" si="684"/>
        <v/>
      </c>
      <c r="B4767" s="123" t="str">
        <f t="shared" si="685"/>
        <v/>
      </c>
      <c r="C4767" s="125" t="str">
        <f t="shared" si="686"/>
        <v/>
      </c>
      <c r="D4767" s="42"/>
      <c r="E4767" s="23" t="str">
        <f>IF(D4767="","",VLOOKUP(D4767,MASTERLIST!$A:$E,3,FALSE))</f>
        <v/>
      </c>
      <c r="F4767" s="23" t="str">
        <f>IF(D4767="","",VLOOKUP(D4767,MASTERLIST!$A:$E,4,FALSE))</f>
        <v/>
      </c>
      <c r="G4767" s="23" t="str">
        <f>IF(D4767="","",VLOOKUP(D4767,MASTERLIST!$A:$E,5,FALSE))</f>
        <v/>
      </c>
      <c r="H4767" s="23" t="str">
        <f>IF(D4767="","",VLOOKUP(D4767,MASTERLIST!$A:$E,2,FALSE))</f>
        <v/>
      </c>
      <c r="I4767" s="42"/>
      <c r="J4767" s="42"/>
      <c r="K4767" s="42"/>
      <c r="L4767" s="41" t="str">
        <f t="shared" si="690"/>
        <v/>
      </c>
      <c r="M4767" s="41" t="str">
        <f t="shared" si="691"/>
        <v/>
      </c>
      <c r="N4767" s="22" t="str">
        <f t="shared" si="688"/>
        <v xml:space="preserve"> </v>
      </c>
      <c r="O4767" s="22" t="str">
        <f t="shared" si="689"/>
        <v/>
      </c>
      <c r="Q4767" s="22" t="str">
        <f t="shared" si="687"/>
        <v>D2</v>
      </c>
    </row>
    <row r="4768" spans="1:17" x14ac:dyDescent="0.25">
      <c r="A4768" s="125" t="str">
        <f t="shared" si="684"/>
        <v/>
      </c>
      <c r="B4768" s="123" t="str">
        <f t="shared" si="685"/>
        <v/>
      </c>
      <c r="C4768" s="125" t="str">
        <f t="shared" si="686"/>
        <v/>
      </c>
      <c r="D4768" s="42"/>
      <c r="E4768" s="23" t="str">
        <f>IF(D4768="","",VLOOKUP(D4768,MASTERLIST!$A:$E,3,FALSE))</f>
        <v/>
      </c>
      <c r="F4768" s="23" t="str">
        <f>IF(D4768="","",VLOOKUP(D4768,MASTERLIST!$A:$E,4,FALSE))</f>
        <v/>
      </c>
      <c r="G4768" s="23" t="str">
        <f>IF(D4768="","",VLOOKUP(D4768,MASTERLIST!$A:$E,5,FALSE))</f>
        <v/>
      </c>
      <c r="H4768" s="23" t="str">
        <f>IF(D4768="","",VLOOKUP(D4768,MASTERLIST!$A:$E,2,FALSE))</f>
        <v/>
      </c>
      <c r="I4768" s="42"/>
      <c r="J4768" s="42"/>
      <c r="K4768" s="42"/>
      <c r="L4768" s="41" t="str">
        <f t="shared" si="690"/>
        <v/>
      </c>
      <c r="M4768" s="41" t="str">
        <f t="shared" si="691"/>
        <v/>
      </c>
      <c r="N4768" s="22" t="str">
        <f t="shared" si="688"/>
        <v xml:space="preserve"> </v>
      </c>
      <c r="O4768" s="22" t="str">
        <f t="shared" si="689"/>
        <v/>
      </c>
      <c r="Q4768" s="22" t="str">
        <f t="shared" si="687"/>
        <v>D2</v>
      </c>
    </row>
    <row r="4769" spans="1:17" x14ac:dyDescent="0.25">
      <c r="A4769" s="125" t="str">
        <f t="shared" si="684"/>
        <v/>
      </c>
      <c r="B4769" s="123" t="str">
        <f t="shared" si="685"/>
        <v/>
      </c>
      <c r="C4769" s="125" t="str">
        <f t="shared" si="686"/>
        <v/>
      </c>
      <c r="D4769" s="42"/>
      <c r="E4769" s="23" t="str">
        <f>IF(D4769="","",VLOOKUP(D4769,MASTERLIST!$A:$E,3,FALSE))</f>
        <v/>
      </c>
      <c r="F4769" s="23" t="str">
        <f>IF(D4769="","",VLOOKUP(D4769,MASTERLIST!$A:$E,4,FALSE))</f>
        <v/>
      </c>
      <c r="G4769" s="23" t="str">
        <f>IF(D4769="","",VLOOKUP(D4769,MASTERLIST!$A:$E,5,FALSE))</f>
        <v/>
      </c>
      <c r="H4769" s="23" t="str">
        <f>IF(D4769="","",VLOOKUP(D4769,MASTERLIST!$A:$E,2,FALSE))</f>
        <v/>
      </c>
      <c r="I4769" s="42"/>
      <c r="J4769" s="42"/>
      <c r="K4769" s="42"/>
      <c r="L4769" s="41" t="str">
        <f t="shared" si="690"/>
        <v/>
      </c>
      <c r="M4769" s="41" t="str">
        <f t="shared" si="691"/>
        <v/>
      </c>
      <c r="N4769" s="22" t="str">
        <f t="shared" si="688"/>
        <v xml:space="preserve"> </v>
      </c>
      <c r="O4769" s="22" t="str">
        <f t="shared" si="689"/>
        <v/>
      </c>
      <c r="Q4769" s="22" t="str">
        <f t="shared" si="687"/>
        <v>D2</v>
      </c>
    </row>
    <row r="4770" spans="1:17" x14ac:dyDescent="0.25">
      <c r="A4770" s="125" t="str">
        <f t="shared" si="684"/>
        <v/>
      </c>
      <c r="B4770" s="123" t="str">
        <f t="shared" si="685"/>
        <v/>
      </c>
      <c r="C4770" s="125" t="str">
        <f t="shared" si="686"/>
        <v/>
      </c>
      <c r="D4770" s="42"/>
      <c r="E4770" s="23" t="str">
        <f>IF(D4770="","",VLOOKUP(D4770,MASTERLIST!$A:$E,3,FALSE))</f>
        <v/>
      </c>
      <c r="F4770" s="23" t="str">
        <f>IF(D4770="","",VLOOKUP(D4770,MASTERLIST!$A:$E,4,FALSE))</f>
        <v/>
      </c>
      <c r="G4770" s="23" t="str">
        <f>IF(D4770="","",VLOOKUP(D4770,MASTERLIST!$A:$E,5,FALSE))</f>
        <v/>
      </c>
      <c r="H4770" s="23" t="str">
        <f>IF(D4770="","",VLOOKUP(D4770,MASTERLIST!$A:$E,2,FALSE))</f>
        <v/>
      </c>
      <c r="I4770" s="42"/>
      <c r="J4770" s="42"/>
      <c r="K4770" s="42"/>
      <c r="L4770" s="41" t="str">
        <f t="shared" si="690"/>
        <v/>
      </c>
      <c r="M4770" s="41" t="str">
        <f t="shared" si="691"/>
        <v/>
      </c>
      <c r="N4770" s="22" t="str">
        <f t="shared" si="688"/>
        <v xml:space="preserve"> </v>
      </c>
      <c r="O4770" s="22" t="str">
        <f t="shared" si="689"/>
        <v/>
      </c>
      <c r="Q4770" s="22" t="str">
        <f t="shared" si="687"/>
        <v>D2</v>
      </c>
    </row>
    <row r="4771" spans="1:17" x14ac:dyDescent="0.25">
      <c r="A4771" s="125" t="str">
        <f t="shared" si="684"/>
        <v/>
      </c>
      <c r="B4771" s="123" t="str">
        <f t="shared" si="685"/>
        <v/>
      </c>
      <c r="C4771" s="125" t="str">
        <f t="shared" si="686"/>
        <v/>
      </c>
      <c r="D4771" s="42"/>
      <c r="E4771" s="23" t="str">
        <f>IF(D4771="","",VLOOKUP(D4771,MASTERLIST!$A:$E,3,FALSE))</f>
        <v/>
      </c>
      <c r="F4771" s="23" t="str">
        <f>IF(D4771="","",VLOOKUP(D4771,MASTERLIST!$A:$E,4,FALSE))</f>
        <v/>
      </c>
      <c r="G4771" s="23" t="str">
        <f>IF(D4771="","",VLOOKUP(D4771,MASTERLIST!$A:$E,5,FALSE))</f>
        <v/>
      </c>
      <c r="H4771" s="23" t="str">
        <f>IF(D4771="","",VLOOKUP(D4771,MASTERLIST!$A:$E,2,FALSE))</f>
        <v/>
      </c>
      <c r="I4771" s="42"/>
      <c r="J4771" s="42"/>
      <c r="K4771" s="42"/>
      <c r="L4771" s="41" t="str">
        <f t="shared" si="690"/>
        <v/>
      </c>
      <c r="M4771" s="41" t="str">
        <f t="shared" si="691"/>
        <v/>
      </c>
      <c r="N4771" s="22" t="str">
        <f t="shared" si="688"/>
        <v xml:space="preserve"> </v>
      </c>
      <c r="O4771" s="22" t="str">
        <f t="shared" si="689"/>
        <v/>
      </c>
      <c r="Q4771" s="22" t="str">
        <f t="shared" si="687"/>
        <v>D2</v>
      </c>
    </row>
    <row r="4772" spans="1:17" x14ac:dyDescent="0.25">
      <c r="A4772" s="125" t="str">
        <f t="shared" ref="A4772:A4835" si="692">IF(D4772="","",A4771)</f>
        <v/>
      </c>
      <c r="B4772" s="123" t="str">
        <f t="shared" ref="B4772:B4835" si="693">IF(D4772="","",B4771)</f>
        <v/>
      </c>
      <c r="C4772" s="125" t="str">
        <f t="shared" ref="C4772:C4835" si="694">IF(D4772="","",C4771)</f>
        <v/>
      </c>
      <c r="D4772" s="42"/>
      <c r="E4772" s="23" t="str">
        <f>IF(D4772="","",VLOOKUP(D4772,MASTERLIST!$A:$E,3,FALSE))</f>
        <v/>
      </c>
      <c r="F4772" s="23" t="str">
        <f>IF(D4772="","",VLOOKUP(D4772,MASTERLIST!$A:$E,4,FALSE))</f>
        <v/>
      </c>
      <c r="G4772" s="23" t="str">
        <f>IF(D4772="","",VLOOKUP(D4772,MASTERLIST!$A:$E,5,FALSE))</f>
        <v/>
      </c>
      <c r="H4772" s="23" t="str">
        <f>IF(D4772="","",VLOOKUP(D4772,MASTERLIST!$A:$E,2,FALSE))</f>
        <v/>
      </c>
      <c r="I4772" s="42"/>
      <c r="J4772" s="42"/>
      <c r="K4772" s="42"/>
      <c r="L4772" s="41" t="str">
        <f t="shared" si="690"/>
        <v/>
      </c>
      <c r="M4772" s="41" t="str">
        <f t="shared" si="691"/>
        <v/>
      </c>
      <c r="N4772" s="22" t="str">
        <f t="shared" si="688"/>
        <v xml:space="preserve"> </v>
      </c>
      <c r="O4772" s="22" t="str">
        <f t="shared" si="689"/>
        <v/>
      </c>
      <c r="Q4772" s="22" t="str">
        <f t="shared" si="687"/>
        <v>D2</v>
      </c>
    </row>
    <row r="4773" spans="1:17" x14ac:dyDescent="0.25">
      <c r="A4773" s="125" t="str">
        <f t="shared" si="692"/>
        <v/>
      </c>
      <c r="B4773" s="123" t="str">
        <f t="shared" si="693"/>
        <v/>
      </c>
      <c r="C4773" s="125" t="str">
        <f t="shared" si="694"/>
        <v/>
      </c>
      <c r="D4773" s="42"/>
      <c r="E4773" s="23" t="str">
        <f>IF(D4773="","",VLOOKUP(D4773,MASTERLIST!$A:$E,3,FALSE))</f>
        <v/>
      </c>
      <c r="F4773" s="23" t="str">
        <f>IF(D4773="","",VLOOKUP(D4773,MASTERLIST!$A:$E,4,FALSE))</f>
        <v/>
      </c>
      <c r="G4773" s="23" t="str">
        <f>IF(D4773="","",VLOOKUP(D4773,MASTERLIST!$A:$E,5,FALSE))</f>
        <v/>
      </c>
      <c r="H4773" s="23" t="str">
        <f>IF(D4773="","",VLOOKUP(D4773,MASTERLIST!$A:$E,2,FALSE))</f>
        <v/>
      </c>
      <c r="I4773" s="42"/>
      <c r="J4773" s="42"/>
      <c r="K4773" s="42"/>
      <c r="L4773" s="41" t="str">
        <f t="shared" si="690"/>
        <v/>
      </c>
      <c r="M4773" s="41" t="str">
        <f t="shared" si="691"/>
        <v/>
      </c>
      <c r="N4773" s="22" t="str">
        <f t="shared" si="688"/>
        <v xml:space="preserve"> </v>
      </c>
      <c r="O4773" s="22" t="str">
        <f t="shared" si="689"/>
        <v/>
      </c>
      <c r="Q4773" s="22" t="str">
        <f t="shared" si="687"/>
        <v>D2</v>
      </c>
    </row>
    <row r="4774" spans="1:17" x14ac:dyDescent="0.25">
      <c r="A4774" s="125" t="str">
        <f t="shared" si="692"/>
        <v/>
      </c>
      <c r="B4774" s="123" t="str">
        <f t="shared" si="693"/>
        <v/>
      </c>
      <c r="C4774" s="125" t="str">
        <f t="shared" si="694"/>
        <v/>
      </c>
      <c r="D4774" s="42"/>
      <c r="E4774" s="23" t="str">
        <f>IF(D4774="","",VLOOKUP(D4774,MASTERLIST!$A:$E,3,FALSE))</f>
        <v/>
      </c>
      <c r="F4774" s="23" t="str">
        <f>IF(D4774="","",VLOOKUP(D4774,MASTERLIST!$A:$E,4,FALSE))</f>
        <v/>
      </c>
      <c r="G4774" s="23" t="str">
        <f>IF(D4774="","",VLOOKUP(D4774,MASTERLIST!$A:$E,5,FALSE))</f>
        <v/>
      </c>
      <c r="H4774" s="23" t="str">
        <f>IF(D4774="","",VLOOKUP(D4774,MASTERLIST!$A:$E,2,FALSE))</f>
        <v/>
      </c>
      <c r="I4774" s="42"/>
      <c r="J4774" s="42"/>
      <c r="K4774" s="42"/>
      <c r="L4774" s="41" t="str">
        <f t="shared" si="690"/>
        <v/>
      </c>
      <c r="M4774" s="41" t="str">
        <f t="shared" si="691"/>
        <v/>
      </c>
      <c r="N4774" s="22" t="str">
        <f t="shared" si="688"/>
        <v xml:space="preserve"> </v>
      </c>
      <c r="O4774" s="22" t="str">
        <f t="shared" si="689"/>
        <v/>
      </c>
      <c r="Q4774" s="22" t="str">
        <f t="shared" si="687"/>
        <v>D2</v>
      </c>
    </row>
    <row r="4775" spans="1:17" x14ac:dyDescent="0.25">
      <c r="A4775" s="125" t="str">
        <f t="shared" si="692"/>
        <v/>
      </c>
      <c r="B4775" s="123" t="str">
        <f t="shared" si="693"/>
        <v/>
      </c>
      <c r="C4775" s="125" t="str">
        <f t="shared" si="694"/>
        <v/>
      </c>
      <c r="D4775" s="42"/>
      <c r="E4775" s="23" t="str">
        <f>IF(D4775="","",VLOOKUP(D4775,MASTERLIST!$A:$E,3,FALSE))</f>
        <v/>
      </c>
      <c r="F4775" s="23" t="str">
        <f>IF(D4775="","",VLOOKUP(D4775,MASTERLIST!$A:$E,4,FALSE))</f>
        <v/>
      </c>
      <c r="G4775" s="23" t="str">
        <f>IF(D4775="","",VLOOKUP(D4775,MASTERLIST!$A:$E,5,FALSE))</f>
        <v/>
      </c>
      <c r="H4775" s="23" t="str">
        <f>IF(D4775="","",VLOOKUP(D4775,MASTERLIST!$A:$E,2,FALSE))</f>
        <v/>
      </c>
      <c r="I4775" s="42"/>
      <c r="J4775" s="42"/>
      <c r="K4775" s="42"/>
      <c r="L4775" s="41" t="str">
        <f t="shared" si="690"/>
        <v/>
      </c>
      <c r="M4775" s="41" t="str">
        <f t="shared" si="691"/>
        <v/>
      </c>
      <c r="N4775" s="22" t="str">
        <f t="shared" si="688"/>
        <v xml:space="preserve"> </v>
      </c>
      <c r="O4775" s="22" t="str">
        <f t="shared" si="689"/>
        <v/>
      </c>
      <c r="Q4775" s="22" t="str">
        <f t="shared" si="687"/>
        <v>D2</v>
      </c>
    </row>
    <row r="4776" spans="1:17" x14ac:dyDescent="0.25">
      <c r="A4776" s="125" t="str">
        <f t="shared" si="692"/>
        <v/>
      </c>
      <c r="B4776" s="123" t="str">
        <f t="shared" si="693"/>
        <v/>
      </c>
      <c r="C4776" s="125" t="str">
        <f t="shared" si="694"/>
        <v/>
      </c>
      <c r="D4776" s="42"/>
      <c r="E4776" s="23" t="str">
        <f>IF(D4776="","",VLOOKUP(D4776,MASTERLIST!$A:$E,3,FALSE))</f>
        <v/>
      </c>
      <c r="F4776" s="23" t="str">
        <f>IF(D4776="","",VLOOKUP(D4776,MASTERLIST!$A:$E,4,FALSE))</f>
        <v/>
      </c>
      <c r="G4776" s="23" t="str">
        <f>IF(D4776="","",VLOOKUP(D4776,MASTERLIST!$A:$E,5,FALSE))</f>
        <v/>
      </c>
      <c r="H4776" s="23" t="str">
        <f>IF(D4776="","",VLOOKUP(D4776,MASTERLIST!$A:$E,2,FALSE))</f>
        <v/>
      </c>
      <c r="I4776" s="42"/>
      <c r="J4776" s="42"/>
      <c r="K4776" s="42"/>
      <c r="L4776" s="41" t="str">
        <f t="shared" si="690"/>
        <v/>
      </c>
      <c r="M4776" s="41" t="str">
        <f t="shared" si="691"/>
        <v/>
      </c>
      <c r="N4776" s="22" t="str">
        <f t="shared" si="688"/>
        <v xml:space="preserve"> </v>
      </c>
      <c r="O4776" s="22" t="str">
        <f t="shared" si="689"/>
        <v/>
      </c>
      <c r="Q4776" s="22" t="str">
        <f t="shared" si="687"/>
        <v>D2</v>
      </c>
    </row>
    <row r="4777" spans="1:17" x14ac:dyDescent="0.25">
      <c r="A4777" s="125" t="str">
        <f t="shared" si="692"/>
        <v/>
      </c>
      <c r="B4777" s="123" t="str">
        <f t="shared" si="693"/>
        <v/>
      </c>
      <c r="C4777" s="125" t="str">
        <f t="shared" si="694"/>
        <v/>
      </c>
      <c r="D4777" s="42"/>
      <c r="E4777" s="23" t="str">
        <f>IF(D4777="","",VLOOKUP(D4777,MASTERLIST!$A:$E,3,FALSE))</f>
        <v/>
      </c>
      <c r="F4777" s="23" t="str">
        <f>IF(D4777="","",VLOOKUP(D4777,MASTERLIST!$A:$E,4,FALSE))</f>
        <v/>
      </c>
      <c r="G4777" s="23" t="str">
        <f>IF(D4777="","",VLOOKUP(D4777,MASTERLIST!$A:$E,5,FALSE))</f>
        <v/>
      </c>
      <c r="H4777" s="23" t="str">
        <f>IF(D4777="","",VLOOKUP(D4777,MASTERLIST!$A:$E,2,FALSE))</f>
        <v/>
      </c>
      <c r="I4777" s="42"/>
      <c r="J4777" s="42"/>
      <c r="K4777" s="42"/>
      <c r="L4777" s="41" t="str">
        <f t="shared" si="690"/>
        <v/>
      </c>
      <c r="M4777" s="41" t="str">
        <f t="shared" si="691"/>
        <v/>
      </c>
      <c r="N4777" s="22" t="str">
        <f t="shared" si="688"/>
        <v xml:space="preserve"> </v>
      </c>
      <c r="O4777" s="22" t="str">
        <f t="shared" si="689"/>
        <v/>
      </c>
      <c r="Q4777" s="22" t="str">
        <f t="shared" si="687"/>
        <v>D2</v>
      </c>
    </row>
    <row r="4778" spans="1:17" x14ac:dyDescent="0.25">
      <c r="A4778" s="125" t="str">
        <f t="shared" si="692"/>
        <v/>
      </c>
      <c r="B4778" s="123" t="str">
        <f t="shared" si="693"/>
        <v/>
      </c>
      <c r="C4778" s="125" t="str">
        <f t="shared" si="694"/>
        <v/>
      </c>
      <c r="D4778" s="42"/>
      <c r="E4778" s="23" t="str">
        <f>IF(D4778="","",VLOOKUP(D4778,MASTERLIST!$A:$E,3,FALSE))</f>
        <v/>
      </c>
      <c r="F4778" s="23" t="str">
        <f>IF(D4778="","",VLOOKUP(D4778,MASTERLIST!$A:$E,4,FALSE))</f>
        <v/>
      </c>
      <c r="G4778" s="23" t="str">
        <f>IF(D4778="","",VLOOKUP(D4778,MASTERLIST!$A:$E,5,FALSE))</f>
        <v/>
      </c>
      <c r="H4778" s="23" t="str">
        <f>IF(D4778="","",VLOOKUP(D4778,MASTERLIST!$A:$E,2,FALSE))</f>
        <v/>
      </c>
      <c r="I4778" s="42"/>
      <c r="J4778" s="42"/>
      <c r="K4778" s="42"/>
      <c r="L4778" s="41" t="str">
        <f t="shared" si="690"/>
        <v/>
      </c>
      <c r="M4778" s="41" t="str">
        <f t="shared" si="691"/>
        <v/>
      </c>
      <c r="N4778" s="22" t="str">
        <f t="shared" si="688"/>
        <v xml:space="preserve"> </v>
      </c>
      <c r="O4778" s="22" t="str">
        <f t="shared" si="689"/>
        <v/>
      </c>
      <c r="Q4778" s="22" t="str">
        <f t="shared" si="687"/>
        <v>D2</v>
      </c>
    </row>
    <row r="4779" spans="1:17" x14ac:dyDescent="0.25">
      <c r="A4779" s="125" t="str">
        <f t="shared" si="692"/>
        <v/>
      </c>
      <c r="B4779" s="123" t="str">
        <f t="shared" si="693"/>
        <v/>
      </c>
      <c r="C4779" s="125" t="str">
        <f t="shared" si="694"/>
        <v/>
      </c>
      <c r="D4779" s="42"/>
      <c r="E4779" s="23" t="str">
        <f>IF(D4779="","",VLOOKUP(D4779,MASTERLIST!$A:$E,3,FALSE))</f>
        <v/>
      </c>
      <c r="F4779" s="23" t="str">
        <f>IF(D4779="","",VLOOKUP(D4779,MASTERLIST!$A:$E,4,FALSE))</f>
        <v/>
      </c>
      <c r="G4779" s="23" t="str">
        <f>IF(D4779="","",VLOOKUP(D4779,MASTERLIST!$A:$E,5,FALSE))</f>
        <v/>
      </c>
      <c r="H4779" s="23" t="str">
        <f>IF(D4779="","",VLOOKUP(D4779,MASTERLIST!$A:$E,2,FALSE))</f>
        <v/>
      </c>
      <c r="I4779" s="42"/>
      <c r="J4779" s="42"/>
      <c r="K4779" s="42"/>
      <c r="L4779" s="41" t="str">
        <f t="shared" si="690"/>
        <v/>
      </c>
      <c r="M4779" s="41" t="str">
        <f t="shared" si="691"/>
        <v/>
      </c>
      <c r="N4779" s="22" t="str">
        <f t="shared" si="688"/>
        <v xml:space="preserve"> </v>
      </c>
      <c r="O4779" s="22" t="str">
        <f t="shared" si="689"/>
        <v/>
      </c>
      <c r="Q4779" s="22" t="str">
        <f t="shared" si="687"/>
        <v>D2</v>
      </c>
    </row>
    <row r="4780" spans="1:17" x14ac:dyDescent="0.25">
      <c r="A4780" s="125" t="str">
        <f t="shared" si="692"/>
        <v/>
      </c>
      <c r="B4780" s="123" t="str">
        <f t="shared" si="693"/>
        <v/>
      </c>
      <c r="C4780" s="125" t="str">
        <f t="shared" si="694"/>
        <v/>
      </c>
      <c r="D4780" s="42"/>
      <c r="E4780" s="23" t="str">
        <f>IF(D4780="","",VLOOKUP(D4780,MASTERLIST!$A:$E,3,FALSE))</f>
        <v/>
      </c>
      <c r="F4780" s="23" t="str">
        <f>IF(D4780="","",VLOOKUP(D4780,MASTERLIST!$A:$E,4,FALSE))</f>
        <v/>
      </c>
      <c r="G4780" s="23" t="str">
        <f>IF(D4780="","",VLOOKUP(D4780,MASTERLIST!$A:$E,5,FALSE))</f>
        <v/>
      </c>
      <c r="H4780" s="23" t="str">
        <f>IF(D4780="","",VLOOKUP(D4780,MASTERLIST!$A:$E,2,FALSE))</f>
        <v/>
      </c>
      <c r="I4780" s="42"/>
      <c r="J4780" s="42"/>
      <c r="K4780" s="42"/>
      <c r="L4780" s="41" t="str">
        <f t="shared" si="690"/>
        <v/>
      </c>
      <c r="M4780" s="41" t="str">
        <f t="shared" si="691"/>
        <v/>
      </c>
      <c r="N4780" s="22" t="str">
        <f t="shared" si="688"/>
        <v xml:space="preserve"> </v>
      </c>
      <c r="O4780" s="22" t="str">
        <f t="shared" si="689"/>
        <v/>
      </c>
      <c r="Q4780" s="22" t="str">
        <f t="shared" si="687"/>
        <v>D2</v>
      </c>
    </row>
    <row r="4781" spans="1:17" x14ac:dyDescent="0.25">
      <c r="A4781" s="125" t="str">
        <f t="shared" si="692"/>
        <v/>
      </c>
      <c r="B4781" s="123" t="str">
        <f t="shared" si="693"/>
        <v/>
      </c>
      <c r="C4781" s="125" t="str">
        <f t="shared" si="694"/>
        <v/>
      </c>
      <c r="D4781" s="42"/>
      <c r="E4781" s="23" t="str">
        <f>IF(D4781="","",VLOOKUP(D4781,MASTERLIST!$A:$E,3,FALSE))</f>
        <v/>
      </c>
      <c r="F4781" s="23" t="str">
        <f>IF(D4781="","",VLOOKUP(D4781,MASTERLIST!$A:$E,4,FALSE))</f>
        <v/>
      </c>
      <c r="G4781" s="23" t="str">
        <f>IF(D4781="","",VLOOKUP(D4781,MASTERLIST!$A:$E,5,FALSE))</f>
        <v/>
      </c>
      <c r="H4781" s="23" t="str">
        <f>IF(D4781="","",VLOOKUP(D4781,MASTERLIST!$A:$E,2,FALSE))</f>
        <v/>
      </c>
      <c r="I4781" s="42"/>
      <c r="J4781" s="42"/>
      <c r="K4781" s="42"/>
      <c r="L4781" s="41" t="str">
        <f t="shared" si="690"/>
        <v/>
      </c>
      <c r="M4781" s="41" t="str">
        <f t="shared" si="691"/>
        <v/>
      </c>
      <c r="N4781" s="22" t="str">
        <f t="shared" si="688"/>
        <v xml:space="preserve"> </v>
      </c>
      <c r="O4781" s="22" t="str">
        <f t="shared" si="689"/>
        <v/>
      </c>
      <c r="Q4781" s="22" t="str">
        <f t="shared" si="687"/>
        <v>D2</v>
      </c>
    </row>
    <row r="4782" spans="1:17" x14ac:dyDescent="0.25">
      <c r="A4782" s="125" t="str">
        <f t="shared" si="692"/>
        <v/>
      </c>
      <c r="B4782" s="123" t="str">
        <f t="shared" si="693"/>
        <v/>
      </c>
      <c r="C4782" s="125" t="str">
        <f t="shared" si="694"/>
        <v/>
      </c>
      <c r="D4782" s="42"/>
      <c r="E4782" s="23" t="str">
        <f>IF(D4782="","",VLOOKUP(D4782,MASTERLIST!$A:$E,3,FALSE))</f>
        <v/>
      </c>
      <c r="F4782" s="23" t="str">
        <f>IF(D4782="","",VLOOKUP(D4782,MASTERLIST!$A:$E,4,FALSE))</f>
        <v/>
      </c>
      <c r="G4782" s="23" t="str">
        <f>IF(D4782="","",VLOOKUP(D4782,MASTERLIST!$A:$E,5,FALSE))</f>
        <v/>
      </c>
      <c r="H4782" s="23" t="str">
        <f>IF(D4782="","",VLOOKUP(D4782,MASTERLIST!$A:$E,2,FALSE))</f>
        <v/>
      </c>
      <c r="I4782" s="42"/>
      <c r="J4782" s="42"/>
      <c r="K4782" s="42"/>
      <c r="L4782" s="41" t="str">
        <f t="shared" si="690"/>
        <v/>
      </c>
      <c r="M4782" s="41" t="str">
        <f t="shared" si="691"/>
        <v/>
      </c>
      <c r="N4782" s="22" t="str">
        <f t="shared" si="688"/>
        <v xml:space="preserve"> </v>
      </c>
      <c r="O4782" s="22" t="str">
        <f t="shared" si="689"/>
        <v/>
      </c>
      <c r="Q4782" s="22" t="str">
        <f t="shared" si="687"/>
        <v>D2</v>
      </c>
    </row>
    <row r="4783" spans="1:17" x14ac:dyDescent="0.25">
      <c r="A4783" s="125" t="str">
        <f t="shared" si="692"/>
        <v/>
      </c>
      <c r="B4783" s="123" t="str">
        <f t="shared" si="693"/>
        <v/>
      </c>
      <c r="C4783" s="125" t="str">
        <f t="shared" si="694"/>
        <v/>
      </c>
      <c r="D4783" s="42"/>
      <c r="E4783" s="23" t="str">
        <f>IF(D4783="","",VLOOKUP(D4783,MASTERLIST!$A:$E,3,FALSE))</f>
        <v/>
      </c>
      <c r="F4783" s="23" t="str">
        <f>IF(D4783="","",VLOOKUP(D4783,MASTERLIST!$A:$E,4,FALSE))</f>
        <v/>
      </c>
      <c r="G4783" s="23" t="str">
        <f>IF(D4783="","",VLOOKUP(D4783,MASTERLIST!$A:$E,5,FALSE))</f>
        <v/>
      </c>
      <c r="H4783" s="23" t="str">
        <f>IF(D4783="","",VLOOKUP(D4783,MASTERLIST!$A:$E,2,FALSE))</f>
        <v/>
      </c>
      <c r="I4783" s="42"/>
      <c r="J4783" s="42"/>
      <c r="K4783" s="42"/>
      <c r="L4783" s="41" t="str">
        <f t="shared" si="690"/>
        <v/>
      </c>
      <c r="M4783" s="41" t="str">
        <f t="shared" si="691"/>
        <v/>
      </c>
      <c r="N4783" s="22" t="str">
        <f t="shared" si="688"/>
        <v xml:space="preserve"> </v>
      </c>
      <c r="O4783" s="22" t="str">
        <f t="shared" si="689"/>
        <v/>
      </c>
      <c r="Q4783" s="22" t="str">
        <f t="shared" si="687"/>
        <v>D2</v>
      </c>
    </row>
    <row r="4784" spans="1:17" x14ac:dyDescent="0.25">
      <c r="A4784" s="125" t="str">
        <f t="shared" si="692"/>
        <v/>
      </c>
      <c r="B4784" s="123" t="str">
        <f t="shared" si="693"/>
        <v/>
      </c>
      <c r="C4784" s="125" t="str">
        <f t="shared" si="694"/>
        <v/>
      </c>
      <c r="D4784" s="42"/>
      <c r="E4784" s="23" t="str">
        <f>IF(D4784="","",VLOOKUP(D4784,MASTERLIST!$A:$E,3,FALSE))</f>
        <v/>
      </c>
      <c r="F4784" s="23" t="str">
        <f>IF(D4784="","",VLOOKUP(D4784,MASTERLIST!$A:$E,4,FALSE))</f>
        <v/>
      </c>
      <c r="G4784" s="23" t="str">
        <f>IF(D4784="","",VLOOKUP(D4784,MASTERLIST!$A:$E,5,FALSE))</f>
        <v/>
      </c>
      <c r="H4784" s="23" t="str">
        <f>IF(D4784="","",VLOOKUP(D4784,MASTERLIST!$A:$E,2,FALSE))</f>
        <v/>
      </c>
      <c r="I4784" s="42"/>
      <c r="J4784" s="42"/>
      <c r="K4784" s="42"/>
      <c r="L4784" s="41" t="str">
        <f t="shared" si="690"/>
        <v/>
      </c>
      <c r="M4784" s="41" t="str">
        <f t="shared" si="691"/>
        <v/>
      </c>
      <c r="N4784" s="22" t="str">
        <f t="shared" si="688"/>
        <v xml:space="preserve"> </v>
      </c>
      <c r="O4784" s="22" t="str">
        <f t="shared" si="689"/>
        <v/>
      </c>
      <c r="Q4784" s="22" t="str">
        <f t="shared" si="687"/>
        <v>D2</v>
      </c>
    </row>
    <row r="4785" spans="1:17" x14ac:dyDescent="0.25">
      <c r="A4785" s="125" t="str">
        <f t="shared" si="692"/>
        <v/>
      </c>
      <c r="B4785" s="123" t="str">
        <f t="shared" si="693"/>
        <v/>
      </c>
      <c r="C4785" s="125" t="str">
        <f t="shared" si="694"/>
        <v/>
      </c>
      <c r="D4785" s="42"/>
      <c r="E4785" s="23" t="str">
        <f>IF(D4785="","",VLOOKUP(D4785,MASTERLIST!$A:$E,3,FALSE))</f>
        <v/>
      </c>
      <c r="F4785" s="23" t="str">
        <f>IF(D4785="","",VLOOKUP(D4785,MASTERLIST!$A:$E,4,FALSE))</f>
        <v/>
      </c>
      <c r="G4785" s="23" t="str">
        <f>IF(D4785="","",VLOOKUP(D4785,MASTERLIST!$A:$E,5,FALSE))</f>
        <v/>
      </c>
      <c r="H4785" s="23" t="str">
        <f>IF(D4785="","",VLOOKUP(D4785,MASTERLIST!$A:$E,2,FALSE))</f>
        <v/>
      </c>
      <c r="I4785" s="42"/>
      <c r="J4785" s="42"/>
      <c r="K4785" s="42"/>
      <c r="L4785" s="41" t="str">
        <f t="shared" si="690"/>
        <v/>
      </c>
      <c r="M4785" s="41" t="str">
        <f t="shared" si="691"/>
        <v/>
      </c>
      <c r="N4785" s="22" t="str">
        <f t="shared" si="688"/>
        <v xml:space="preserve"> </v>
      </c>
      <c r="O4785" s="22" t="str">
        <f t="shared" si="689"/>
        <v/>
      </c>
      <c r="Q4785" s="22" t="str">
        <f t="shared" si="687"/>
        <v>D2</v>
      </c>
    </row>
    <row r="4786" spans="1:17" x14ac:dyDescent="0.25">
      <c r="A4786" s="125" t="str">
        <f t="shared" si="692"/>
        <v/>
      </c>
      <c r="B4786" s="123" t="str">
        <f t="shared" si="693"/>
        <v/>
      </c>
      <c r="C4786" s="125" t="str">
        <f t="shared" si="694"/>
        <v/>
      </c>
      <c r="D4786" s="42"/>
      <c r="E4786" s="23" t="str">
        <f>IF(D4786="","",VLOOKUP(D4786,MASTERLIST!$A:$E,3,FALSE))</f>
        <v/>
      </c>
      <c r="F4786" s="23" t="str">
        <f>IF(D4786="","",VLOOKUP(D4786,MASTERLIST!$A:$E,4,FALSE))</f>
        <v/>
      </c>
      <c r="G4786" s="23" t="str">
        <f>IF(D4786="","",VLOOKUP(D4786,MASTERLIST!$A:$E,5,FALSE))</f>
        <v/>
      </c>
      <c r="H4786" s="23" t="str">
        <f>IF(D4786="","",VLOOKUP(D4786,MASTERLIST!$A:$E,2,FALSE))</f>
        <v/>
      </c>
      <c r="I4786" s="42"/>
      <c r="J4786" s="42"/>
      <c r="K4786" s="42"/>
      <c r="L4786" s="41" t="str">
        <f t="shared" si="690"/>
        <v/>
      </c>
      <c r="M4786" s="41" t="str">
        <f t="shared" si="691"/>
        <v/>
      </c>
      <c r="N4786" s="22" t="str">
        <f t="shared" si="688"/>
        <v xml:space="preserve"> </v>
      </c>
      <c r="O4786" s="22" t="str">
        <f t="shared" si="689"/>
        <v/>
      </c>
      <c r="Q4786" s="22" t="str">
        <f t="shared" si="687"/>
        <v>D2</v>
      </c>
    </row>
    <row r="4787" spans="1:17" x14ac:dyDescent="0.25">
      <c r="A4787" s="125" t="str">
        <f t="shared" si="692"/>
        <v/>
      </c>
      <c r="B4787" s="123" t="str">
        <f t="shared" si="693"/>
        <v/>
      </c>
      <c r="C4787" s="125" t="str">
        <f t="shared" si="694"/>
        <v/>
      </c>
      <c r="D4787" s="42"/>
      <c r="E4787" s="23" t="str">
        <f>IF(D4787="","",VLOOKUP(D4787,MASTERLIST!$A:$E,3,FALSE))</f>
        <v/>
      </c>
      <c r="F4787" s="23" t="str">
        <f>IF(D4787="","",VLOOKUP(D4787,MASTERLIST!$A:$E,4,FALSE))</f>
        <v/>
      </c>
      <c r="G4787" s="23" t="str">
        <f>IF(D4787="","",VLOOKUP(D4787,MASTERLIST!$A:$E,5,FALSE))</f>
        <v/>
      </c>
      <c r="H4787" s="23" t="str">
        <f>IF(D4787="","",VLOOKUP(D4787,MASTERLIST!$A:$E,2,FALSE))</f>
        <v/>
      </c>
      <c r="I4787" s="42"/>
      <c r="J4787" s="42"/>
      <c r="K4787" s="42"/>
      <c r="L4787" s="41" t="str">
        <f t="shared" si="690"/>
        <v/>
      </c>
      <c r="M4787" s="41" t="str">
        <f t="shared" si="691"/>
        <v/>
      </c>
      <c r="N4787" s="22" t="str">
        <f t="shared" si="688"/>
        <v xml:space="preserve"> </v>
      </c>
      <c r="O4787" s="22" t="str">
        <f t="shared" si="689"/>
        <v/>
      </c>
      <c r="Q4787" s="22" t="str">
        <f t="shared" si="687"/>
        <v>D2</v>
      </c>
    </row>
    <row r="4788" spans="1:17" x14ac:dyDescent="0.25">
      <c r="A4788" s="125" t="str">
        <f t="shared" si="692"/>
        <v/>
      </c>
      <c r="B4788" s="123" t="str">
        <f t="shared" si="693"/>
        <v/>
      </c>
      <c r="C4788" s="125" t="str">
        <f t="shared" si="694"/>
        <v/>
      </c>
      <c r="D4788" s="42"/>
      <c r="E4788" s="23" t="str">
        <f>IF(D4788="","",VLOOKUP(D4788,MASTERLIST!$A:$E,3,FALSE))</f>
        <v/>
      </c>
      <c r="F4788" s="23" t="str">
        <f>IF(D4788="","",VLOOKUP(D4788,MASTERLIST!$A:$E,4,FALSE))</f>
        <v/>
      </c>
      <c r="G4788" s="23" t="str">
        <f>IF(D4788="","",VLOOKUP(D4788,MASTERLIST!$A:$E,5,FALSE))</f>
        <v/>
      </c>
      <c r="H4788" s="23" t="str">
        <f>IF(D4788="","",VLOOKUP(D4788,MASTERLIST!$A:$E,2,FALSE))</f>
        <v/>
      </c>
      <c r="I4788" s="42"/>
      <c r="J4788" s="42"/>
      <c r="K4788" s="42"/>
      <c r="L4788" s="41" t="str">
        <f t="shared" si="690"/>
        <v/>
      </c>
      <c r="M4788" s="41" t="str">
        <f t="shared" si="691"/>
        <v/>
      </c>
      <c r="N4788" s="22" t="str">
        <f t="shared" si="688"/>
        <v xml:space="preserve"> </v>
      </c>
      <c r="O4788" s="22" t="str">
        <f t="shared" si="689"/>
        <v/>
      </c>
      <c r="Q4788" s="22" t="str">
        <f t="shared" si="687"/>
        <v>D2</v>
      </c>
    </row>
    <row r="4789" spans="1:17" x14ac:dyDescent="0.25">
      <c r="A4789" s="125" t="str">
        <f t="shared" si="692"/>
        <v/>
      </c>
      <c r="B4789" s="123" t="str">
        <f t="shared" si="693"/>
        <v/>
      </c>
      <c r="C4789" s="125" t="str">
        <f t="shared" si="694"/>
        <v/>
      </c>
      <c r="D4789" s="42"/>
      <c r="E4789" s="23" t="str">
        <f>IF(D4789="","",VLOOKUP(D4789,MASTERLIST!$A:$E,3,FALSE))</f>
        <v/>
      </c>
      <c r="F4789" s="23" t="str">
        <f>IF(D4789="","",VLOOKUP(D4789,MASTERLIST!$A:$E,4,FALSE))</f>
        <v/>
      </c>
      <c r="G4789" s="23" t="str">
        <f>IF(D4789="","",VLOOKUP(D4789,MASTERLIST!$A:$E,5,FALSE))</f>
        <v/>
      </c>
      <c r="H4789" s="23" t="str">
        <f>IF(D4789="","",VLOOKUP(D4789,MASTERLIST!$A:$E,2,FALSE))</f>
        <v/>
      </c>
      <c r="I4789" s="42"/>
      <c r="J4789" s="42"/>
      <c r="K4789" s="42"/>
      <c r="L4789" s="41" t="str">
        <f t="shared" si="690"/>
        <v/>
      </c>
      <c r="M4789" s="41" t="str">
        <f t="shared" si="691"/>
        <v/>
      </c>
      <c r="N4789" s="22" t="str">
        <f t="shared" si="688"/>
        <v xml:space="preserve"> </v>
      </c>
      <c r="O4789" s="22" t="str">
        <f t="shared" si="689"/>
        <v/>
      </c>
      <c r="Q4789" s="22" t="str">
        <f t="shared" si="687"/>
        <v>D2</v>
      </c>
    </row>
    <row r="4790" spans="1:17" x14ac:dyDescent="0.25">
      <c r="A4790" s="125" t="str">
        <f t="shared" si="692"/>
        <v/>
      </c>
      <c r="B4790" s="123" t="str">
        <f t="shared" si="693"/>
        <v/>
      </c>
      <c r="C4790" s="125" t="str">
        <f t="shared" si="694"/>
        <v/>
      </c>
      <c r="D4790" s="42"/>
      <c r="E4790" s="23" t="str">
        <f>IF(D4790="","",VLOOKUP(D4790,MASTERLIST!$A:$E,3,FALSE))</f>
        <v/>
      </c>
      <c r="F4790" s="23" t="str">
        <f>IF(D4790="","",VLOOKUP(D4790,MASTERLIST!$A:$E,4,FALSE))</f>
        <v/>
      </c>
      <c r="G4790" s="23" t="str">
        <f>IF(D4790="","",VLOOKUP(D4790,MASTERLIST!$A:$E,5,FALSE))</f>
        <v/>
      </c>
      <c r="H4790" s="23" t="str">
        <f>IF(D4790="","",VLOOKUP(D4790,MASTERLIST!$A:$E,2,FALSE))</f>
        <v/>
      </c>
      <c r="I4790" s="42"/>
      <c r="J4790" s="42"/>
      <c r="K4790" s="42"/>
      <c r="L4790" s="41" t="str">
        <f t="shared" si="690"/>
        <v/>
      </c>
      <c r="M4790" s="41" t="str">
        <f t="shared" si="691"/>
        <v/>
      </c>
      <c r="N4790" s="22" t="str">
        <f t="shared" si="688"/>
        <v xml:space="preserve"> </v>
      </c>
      <c r="O4790" s="22" t="str">
        <f t="shared" si="689"/>
        <v/>
      </c>
      <c r="Q4790" s="22" t="str">
        <f t="shared" si="687"/>
        <v>D2</v>
      </c>
    </row>
    <row r="4791" spans="1:17" x14ac:dyDescent="0.25">
      <c r="A4791" s="125" t="str">
        <f t="shared" si="692"/>
        <v/>
      </c>
      <c r="B4791" s="123" t="str">
        <f t="shared" si="693"/>
        <v/>
      </c>
      <c r="C4791" s="125" t="str">
        <f t="shared" si="694"/>
        <v/>
      </c>
      <c r="D4791" s="42"/>
      <c r="E4791" s="23" t="str">
        <f>IF(D4791="","",VLOOKUP(D4791,MASTERLIST!$A:$E,3,FALSE))</f>
        <v/>
      </c>
      <c r="F4791" s="23" t="str">
        <f>IF(D4791="","",VLOOKUP(D4791,MASTERLIST!$A:$E,4,FALSE))</f>
        <v/>
      </c>
      <c r="G4791" s="23" t="str">
        <f>IF(D4791="","",VLOOKUP(D4791,MASTERLIST!$A:$E,5,FALSE))</f>
        <v/>
      </c>
      <c r="H4791" s="23" t="str">
        <f>IF(D4791="","",VLOOKUP(D4791,MASTERLIST!$A:$E,2,FALSE))</f>
        <v/>
      </c>
      <c r="I4791" s="42"/>
      <c r="J4791" s="42"/>
      <c r="K4791" s="42"/>
      <c r="L4791" s="41" t="str">
        <f t="shared" si="690"/>
        <v/>
      </c>
      <c r="M4791" s="41" t="str">
        <f t="shared" si="691"/>
        <v/>
      </c>
      <c r="N4791" s="22" t="str">
        <f t="shared" si="688"/>
        <v xml:space="preserve"> </v>
      </c>
      <c r="O4791" s="22" t="str">
        <f t="shared" si="689"/>
        <v/>
      </c>
      <c r="Q4791" s="22" t="str">
        <f t="shared" si="687"/>
        <v>D2</v>
      </c>
    </row>
    <row r="4792" spans="1:17" x14ac:dyDescent="0.25">
      <c r="A4792" s="125" t="str">
        <f t="shared" si="692"/>
        <v/>
      </c>
      <c r="B4792" s="123" t="str">
        <f t="shared" si="693"/>
        <v/>
      </c>
      <c r="C4792" s="125" t="str">
        <f t="shared" si="694"/>
        <v/>
      </c>
      <c r="D4792" s="42"/>
      <c r="E4792" s="23" t="str">
        <f>IF(D4792="","",VLOOKUP(D4792,MASTERLIST!$A:$E,3,FALSE))</f>
        <v/>
      </c>
      <c r="F4792" s="23" t="str">
        <f>IF(D4792="","",VLOOKUP(D4792,MASTERLIST!$A:$E,4,FALSE))</f>
        <v/>
      </c>
      <c r="G4792" s="23" t="str">
        <f>IF(D4792="","",VLOOKUP(D4792,MASTERLIST!$A:$E,5,FALSE))</f>
        <v/>
      </c>
      <c r="H4792" s="23" t="str">
        <f>IF(D4792="","",VLOOKUP(D4792,MASTERLIST!$A:$E,2,FALSE))</f>
        <v/>
      </c>
      <c r="I4792" s="42"/>
      <c r="J4792" s="42"/>
      <c r="K4792" s="42"/>
      <c r="L4792" s="41" t="str">
        <f t="shared" si="690"/>
        <v/>
      </c>
      <c r="M4792" s="41" t="str">
        <f t="shared" si="691"/>
        <v/>
      </c>
      <c r="N4792" s="22" t="str">
        <f t="shared" si="688"/>
        <v xml:space="preserve"> </v>
      </c>
      <c r="O4792" s="22" t="str">
        <f t="shared" si="689"/>
        <v/>
      </c>
      <c r="Q4792" s="22" t="str">
        <f t="shared" si="687"/>
        <v>D2</v>
      </c>
    </row>
    <row r="4793" spans="1:17" x14ac:dyDescent="0.25">
      <c r="A4793" s="125" t="str">
        <f t="shared" si="692"/>
        <v/>
      </c>
      <c r="B4793" s="123" t="str">
        <f t="shared" si="693"/>
        <v/>
      </c>
      <c r="C4793" s="125" t="str">
        <f t="shared" si="694"/>
        <v/>
      </c>
      <c r="D4793" s="42"/>
      <c r="E4793" s="23" t="str">
        <f>IF(D4793="","",VLOOKUP(D4793,MASTERLIST!$A:$E,3,FALSE))</f>
        <v/>
      </c>
      <c r="F4793" s="23" t="str">
        <f>IF(D4793="","",VLOOKUP(D4793,MASTERLIST!$A:$E,4,FALSE))</f>
        <v/>
      </c>
      <c r="G4793" s="23" t="str">
        <f>IF(D4793="","",VLOOKUP(D4793,MASTERLIST!$A:$E,5,FALSE))</f>
        <v/>
      </c>
      <c r="H4793" s="23" t="str">
        <f>IF(D4793="","",VLOOKUP(D4793,MASTERLIST!$A:$E,2,FALSE))</f>
        <v/>
      </c>
      <c r="I4793" s="42"/>
      <c r="J4793" s="42"/>
      <c r="K4793" s="42"/>
      <c r="L4793" s="41" t="str">
        <f t="shared" si="690"/>
        <v/>
      </c>
      <c r="M4793" s="41" t="str">
        <f t="shared" si="691"/>
        <v/>
      </c>
      <c r="N4793" s="22" t="str">
        <f t="shared" si="688"/>
        <v xml:space="preserve"> </v>
      </c>
      <c r="O4793" s="22" t="str">
        <f t="shared" si="689"/>
        <v/>
      </c>
      <c r="Q4793" s="22" t="str">
        <f t="shared" si="687"/>
        <v>D2</v>
      </c>
    </row>
    <row r="4794" spans="1:17" x14ac:dyDescent="0.25">
      <c r="A4794" s="125" t="str">
        <f t="shared" si="692"/>
        <v/>
      </c>
      <c r="B4794" s="123" t="str">
        <f t="shared" si="693"/>
        <v/>
      </c>
      <c r="C4794" s="125" t="str">
        <f t="shared" si="694"/>
        <v/>
      </c>
      <c r="D4794" s="42"/>
      <c r="E4794" s="23" t="str">
        <f>IF(D4794="","",VLOOKUP(D4794,MASTERLIST!$A:$E,3,FALSE))</f>
        <v/>
      </c>
      <c r="F4794" s="23" t="str">
        <f>IF(D4794="","",VLOOKUP(D4794,MASTERLIST!$A:$E,4,FALSE))</f>
        <v/>
      </c>
      <c r="G4794" s="23" t="str">
        <f>IF(D4794="","",VLOOKUP(D4794,MASTERLIST!$A:$E,5,FALSE))</f>
        <v/>
      </c>
      <c r="H4794" s="23" t="str">
        <f>IF(D4794="","",VLOOKUP(D4794,MASTERLIST!$A:$E,2,FALSE))</f>
        <v/>
      </c>
      <c r="I4794" s="42"/>
      <c r="J4794" s="42"/>
      <c r="K4794" s="42"/>
      <c r="L4794" s="41" t="str">
        <f t="shared" si="690"/>
        <v/>
      </c>
      <c r="M4794" s="41" t="str">
        <f t="shared" si="691"/>
        <v/>
      </c>
      <c r="N4794" s="22" t="str">
        <f t="shared" si="688"/>
        <v xml:space="preserve"> </v>
      </c>
      <c r="O4794" s="22" t="str">
        <f t="shared" si="689"/>
        <v/>
      </c>
      <c r="Q4794" s="22" t="str">
        <f t="shared" si="687"/>
        <v>D2</v>
      </c>
    </row>
    <row r="4795" spans="1:17" x14ac:dyDescent="0.25">
      <c r="A4795" s="125" t="str">
        <f t="shared" si="692"/>
        <v/>
      </c>
      <c r="B4795" s="123" t="str">
        <f t="shared" si="693"/>
        <v/>
      </c>
      <c r="C4795" s="125" t="str">
        <f t="shared" si="694"/>
        <v/>
      </c>
      <c r="D4795" s="42"/>
      <c r="E4795" s="23" t="str">
        <f>IF(D4795="","",VLOOKUP(D4795,MASTERLIST!$A:$E,3,FALSE))</f>
        <v/>
      </c>
      <c r="F4795" s="23" t="str">
        <f>IF(D4795="","",VLOOKUP(D4795,MASTERLIST!$A:$E,4,FALSE))</f>
        <v/>
      </c>
      <c r="G4795" s="23" t="str">
        <f>IF(D4795="","",VLOOKUP(D4795,MASTERLIST!$A:$E,5,FALSE))</f>
        <v/>
      </c>
      <c r="H4795" s="23" t="str">
        <f>IF(D4795="","",VLOOKUP(D4795,MASTERLIST!$A:$E,2,FALSE))</f>
        <v/>
      </c>
      <c r="I4795" s="42"/>
      <c r="J4795" s="42"/>
      <c r="K4795" s="42"/>
      <c r="L4795" s="41" t="str">
        <f t="shared" si="690"/>
        <v/>
      </c>
      <c r="M4795" s="41" t="str">
        <f t="shared" si="691"/>
        <v/>
      </c>
      <c r="N4795" s="22" t="str">
        <f t="shared" si="688"/>
        <v xml:space="preserve"> </v>
      </c>
      <c r="O4795" s="22" t="str">
        <f t="shared" si="689"/>
        <v/>
      </c>
      <c r="Q4795" s="22" t="str">
        <f t="shared" si="687"/>
        <v>D2</v>
      </c>
    </row>
    <row r="4796" spans="1:17" x14ac:dyDescent="0.25">
      <c r="A4796" s="125" t="str">
        <f t="shared" si="692"/>
        <v/>
      </c>
      <c r="B4796" s="123" t="str">
        <f t="shared" si="693"/>
        <v/>
      </c>
      <c r="C4796" s="125" t="str">
        <f t="shared" si="694"/>
        <v/>
      </c>
      <c r="D4796" s="42"/>
      <c r="E4796" s="23" t="str">
        <f>IF(D4796="","",VLOOKUP(D4796,MASTERLIST!$A:$E,3,FALSE))</f>
        <v/>
      </c>
      <c r="F4796" s="23" t="str">
        <f>IF(D4796="","",VLOOKUP(D4796,MASTERLIST!$A:$E,4,FALSE))</f>
        <v/>
      </c>
      <c r="G4796" s="23" t="str">
        <f>IF(D4796="","",VLOOKUP(D4796,MASTERLIST!$A:$E,5,FALSE))</f>
        <v/>
      </c>
      <c r="H4796" s="23" t="str">
        <f>IF(D4796="","",VLOOKUP(D4796,MASTERLIST!$A:$E,2,FALSE))</f>
        <v/>
      </c>
      <c r="I4796" s="42"/>
      <c r="J4796" s="42"/>
      <c r="K4796" s="42"/>
      <c r="L4796" s="41" t="str">
        <f t="shared" si="690"/>
        <v/>
      </c>
      <c r="M4796" s="41" t="str">
        <f t="shared" si="691"/>
        <v/>
      </c>
      <c r="N4796" s="22" t="str">
        <f t="shared" si="688"/>
        <v xml:space="preserve"> </v>
      </c>
      <c r="O4796" s="22" t="str">
        <f t="shared" si="689"/>
        <v/>
      </c>
      <c r="Q4796" s="22" t="str">
        <f t="shared" si="687"/>
        <v>D2</v>
      </c>
    </row>
    <row r="4797" spans="1:17" x14ac:dyDescent="0.25">
      <c r="A4797" s="125" t="str">
        <f t="shared" si="692"/>
        <v/>
      </c>
      <c r="B4797" s="123" t="str">
        <f t="shared" si="693"/>
        <v/>
      </c>
      <c r="C4797" s="125" t="str">
        <f t="shared" si="694"/>
        <v/>
      </c>
      <c r="D4797" s="42"/>
      <c r="E4797" s="23" t="str">
        <f>IF(D4797="","",VLOOKUP(D4797,MASTERLIST!$A:$E,3,FALSE))</f>
        <v/>
      </c>
      <c r="F4797" s="23" t="str">
        <f>IF(D4797="","",VLOOKUP(D4797,MASTERLIST!$A:$E,4,FALSE))</f>
        <v/>
      </c>
      <c r="G4797" s="23" t="str">
        <f>IF(D4797="","",VLOOKUP(D4797,MASTERLIST!$A:$E,5,FALSE))</f>
        <v/>
      </c>
      <c r="H4797" s="23" t="str">
        <f>IF(D4797="","",VLOOKUP(D4797,MASTERLIST!$A:$E,2,FALSE))</f>
        <v/>
      </c>
      <c r="I4797" s="42"/>
      <c r="J4797" s="42"/>
      <c r="K4797" s="42"/>
      <c r="L4797" s="41" t="str">
        <f t="shared" si="690"/>
        <v/>
      </c>
      <c r="M4797" s="41" t="str">
        <f t="shared" si="691"/>
        <v/>
      </c>
      <c r="N4797" s="22" t="str">
        <f t="shared" si="688"/>
        <v xml:space="preserve"> </v>
      </c>
      <c r="O4797" s="22" t="str">
        <f t="shared" si="689"/>
        <v/>
      </c>
      <c r="Q4797" s="22" t="str">
        <f t="shared" si="687"/>
        <v>D2</v>
      </c>
    </row>
    <row r="4798" spans="1:17" x14ac:dyDescent="0.25">
      <c r="A4798" s="125" t="str">
        <f t="shared" si="692"/>
        <v/>
      </c>
      <c r="B4798" s="123" t="str">
        <f t="shared" si="693"/>
        <v/>
      </c>
      <c r="C4798" s="125" t="str">
        <f t="shared" si="694"/>
        <v/>
      </c>
      <c r="D4798" s="42"/>
      <c r="E4798" s="23" t="str">
        <f>IF(D4798="","",VLOOKUP(D4798,MASTERLIST!$A:$E,3,FALSE))</f>
        <v/>
      </c>
      <c r="F4798" s="23" t="str">
        <f>IF(D4798="","",VLOOKUP(D4798,MASTERLIST!$A:$E,4,FALSE))</f>
        <v/>
      </c>
      <c r="G4798" s="23" t="str">
        <f>IF(D4798="","",VLOOKUP(D4798,MASTERLIST!$A:$E,5,FALSE))</f>
        <v/>
      </c>
      <c r="H4798" s="23" t="str">
        <f>IF(D4798="","",VLOOKUP(D4798,MASTERLIST!$A:$E,2,FALSE))</f>
        <v/>
      </c>
      <c r="I4798" s="42"/>
      <c r="J4798" s="42"/>
      <c r="K4798" s="42"/>
      <c r="L4798" s="41" t="str">
        <f t="shared" si="690"/>
        <v/>
      </c>
      <c r="M4798" s="41" t="str">
        <f t="shared" si="691"/>
        <v/>
      </c>
      <c r="N4798" s="22" t="str">
        <f t="shared" si="688"/>
        <v xml:space="preserve"> </v>
      </c>
      <c r="O4798" s="22" t="str">
        <f t="shared" si="689"/>
        <v/>
      </c>
      <c r="Q4798" s="22" t="str">
        <f t="shared" si="687"/>
        <v>D2</v>
      </c>
    </row>
    <row r="4799" spans="1:17" x14ac:dyDescent="0.25">
      <c r="A4799" s="125" t="str">
        <f t="shared" si="692"/>
        <v/>
      </c>
      <c r="B4799" s="123" t="str">
        <f t="shared" si="693"/>
        <v/>
      </c>
      <c r="C4799" s="125" t="str">
        <f t="shared" si="694"/>
        <v/>
      </c>
      <c r="D4799" s="42"/>
      <c r="E4799" s="23" t="str">
        <f>IF(D4799="","",VLOOKUP(D4799,MASTERLIST!$A:$E,3,FALSE))</f>
        <v/>
      </c>
      <c r="F4799" s="23" t="str">
        <f>IF(D4799="","",VLOOKUP(D4799,MASTERLIST!$A:$E,4,FALSE))</f>
        <v/>
      </c>
      <c r="G4799" s="23" t="str">
        <f>IF(D4799="","",VLOOKUP(D4799,MASTERLIST!$A:$E,5,FALSE))</f>
        <v/>
      </c>
      <c r="H4799" s="23" t="str">
        <f>IF(D4799="","",VLOOKUP(D4799,MASTERLIST!$A:$E,2,FALSE))</f>
        <v/>
      </c>
      <c r="I4799" s="42"/>
      <c r="J4799" s="42"/>
      <c r="K4799" s="42"/>
      <c r="L4799" s="41" t="str">
        <f t="shared" si="690"/>
        <v/>
      </c>
      <c r="M4799" s="41" t="str">
        <f t="shared" si="691"/>
        <v/>
      </c>
      <c r="N4799" s="22" t="str">
        <f t="shared" si="688"/>
        <v xml:space="preserve"> </v>
      </c>
      <c r="O4799" s="22" t="str">
        <f t="shared" si="689"/>
        <v/>
      </c>
      <c r="Q4799" s="22" t="str">
        <f t="shared" si="687"/>
        <v>D2</v>
      </c>
    </row>
    <row r="4800" spans="1:17" x14ac:dyDescent="0.25">
      <c r="A4800" s="125" t="str">
        <f t="shared" si="692"/>
        <v/>
      </c>
      <c r="B4800" s="123" t="str">
        <f t="shared" si="693"/>
        <v/>
      </c>
      <c r="C4800" s="125" t="str">
        <f t="shared" si="694"/>
        <v/>
      </c>
      <c r="D4800" s="42"/>
      <c r="E4800" s="23" t="str">
        <f>IF(D4800="","",VLOOKUP(D4800,MASTERLIST!$A:$E,3,FALSE))</f>
        <v/>
      </c>
      <c r="F4800" s="23" t="str">
        <f>IF(D4800="","",VLOOKUP(D4800,MASTERLIST!$A:$E,4,FALSE))</f>
        <v/>
      </c>
      <c r="G4800" s="23" t="str">
        <f>IF(D4800="","",VLOOKUP(D4800,MASTERLIST!$A:$E,5,FALSE))</f>
        <v/>
      </c>
      <c r="H4800" s="23" t="str">
        <f>IF(D4800="","",VLOOKUP(D4800,MASTERLIST!$A:$E,2,FALSE))</f>
        <v/>
      </c>
      <c r="I4800" s="42"/>
      <c r="J4800" s="42"/>
      <c r="K4800" s="42"/>
      <c r="L4800" s="41" t="str">
        <f t="shared" si="690"/>
        <v/>
      </c>
      <c r="M4800" s="41" t="str">
        <f t="shared" si="691"/>
        <v/>
      </c>
      <c r="N4800" s="22" t="str">
        <f t="shared" si="688"/>
        <v xml:space="preserve"> </v>
      </c>
      <c r="O4800" s="22" t="str">
        <f t="shared" si="689"/>
        <v/>
      </c>
      <c r="Q4800" s="22" t="str">
        <f t="shared" si="687"/>
        <v>D2</v>
      </c>
    </row>
    <row r="4801" spans="1:17" x14ac:dyDescent="0.25">
      <c r="A4801" s="125" t="str">
        <f t="shared" si="692"/>
        <v/>
      </c>
      <c r="B4801" s="123" t="str">
        <f t="shared" si="693"/>
        <v/>
      </c>
      <c r="C4801" s="125" t="str">
        <f t="shared" si="694"/>
        <v/>
      </c>
      <c r="D4801" s="42"/>
      <c r="E4801" s="23" t="str">
        <f>IF(D4801="","",VLOOKUP(D4801,MASTERLIST!$A:$E,3,FALSE))</f>
        <v/>
      </c>
      <c r="F4801" s="23" t="str">
        <f>IF(D4801="","",VLOOKUP(D4801,MASTERLIST!$A:$E,4,FALSE))</f>
        <v/>
      </c>
      <c r="G4801" s="23" t="str">
        <f>IF(D4801="","",VLOOKUP(D4801,MASTERLIST!$A:$E,5,FALSE))</f>
        <v/>
      </c>
      <c r="H4801" s="23" t="str">
        <f>IF(D4801="","",VLOOKUP(D4801,MASTERLIST!$A:$E,2,FALSE))</f>
        <v/>
      </c>
      <c r="I4801" s="42"/>
      <c r="J4801" s="42"/>
      <c r="K4801" s="42"/>
      <c r="L4801" s="41" t="str">
        <f t="shared" si="690"/>
        <v/>
      </c>
      <c r="M4801" s="41" t="str">
        <f t="shared" si="691"/>
        <v/>
      </c>
      <c r="N4801" s="22" t="str">
        <f t="shared" si="688"/>
        <v xml:space="preserve"> </v>
      </c>
      <c r="O4801" s="22" t="str">
        <f t="shared" si="689"/>
        <v/>
      </c>
      <c r="Q4801" s="22" t="str">
        <f t="shared" si="687"/>
        <v>D2</v>
      </c>
    </row>
    <row r="4802" spans="1:17" x14ac:dyDescent="0.25">
      <c r="A4802" s="125" t="str">
        <f t="shared" si="692"/>
        <v/>
      </c>
      <c r="B4802" s="123" t="str">
        <f t="shared" si="693"/>
        <v/>
      </c>
      <c r="C4802" s="125" t="str">
        <f t="shared" si="694"/>
        <v/>
      </c>
      <c r="D4802" s="42"/>
      <c r="E4802" s="23" t="str">
        <f>IF(D4802="","",VLOOKUP(D4802,MASTERLIST!$A:$E,3,FALSE))</f>
        <v/>
      </c>
      <c r="F4802" s="23" t="str">
        <f>IF(D4802="","",VLOOKUP(D4802,MASTERLIST!$A:$E,4,FALSE))</f>
        <v/>
      </c>
      <c r="G4802" s="23" t="str">
        <f>IF(D4802="","",VLOOKUP(D4802,MASTERLIST!$A:$E,5,FALSE))</f>
        <v/>
      </c>
      <c r="H4802" s="23" t="str">
        <f>IF(D4802="","",VLOOKUP(D4802,MASTERLIST!$A:$E,2,FALSE))</f>
        <v/>
      </c>
      <c r="I4802" s="42"/>
      <c r="J4802" s="42"/>
      <c r="K4802" s="42"/>
      <c r="L4802" s="41" t="str">
        <f t="shared" si="690"/>
        <v/>
      </c>
      <c r="M4802" s="41" t="str">
        <f t="shared" si="691"/>
        <v/>
      </c>
      <c r="N4802" s="22" t="str">
        <f t="shared" si="688"/>
        <v xml:space="preserve"> </v>
      </c>
      <c r="O4802" s="22" t="str">
        <f t="shared" si="689"/>
        <v/>
      </c>
      <c r="Q4802" s="22" t="str">
        <f t="shared" si="687"/>
        <v>D2</v>
      </c>
    </row>
    <row r="4803" spans="1:17" x14ac:dyDescent="0.25">
      <c r="A4803" s="125" t="str">
        <f t="shared" si="692"/>
        <v/>
      </c>
      <c r="B4803" s="123" t="str">
        <f t="shared" si="693"/>
        <v/>
      </c>
      <c r="C4803" s="125" t="str">
        <f t="shared" si="694"/>
        <v/>
      </c>
      <c r="D4803" s="42"/>
      <c r="E4803" s="23" t="str">
        <f>IF(D4803="","",VLOOKUP(D4803,MASTERLIST!$A:$E,3,FALSE))</f>
        <v/>
      </c>
      <c r="F4803" s="23" t="str">
        <f>IF(D4803="","",VLOOKUP(D4803,MASTERLIST!$A:$E,4,FALSE))</f>
        <v/>
      </c>
      <c r="G4803" s="23" t="str">
        <f>IF(D4803="","",VLOOKUP(D4803,MASTERLIST!$A:$E,5,FALSE))</f>
        <v/>
      </c>
      <c r="H4803" s="23" t="str">
        <f>IF(D4803="","",VLOOKUP(D4803,MASTERLIST!$A:$E,2,FALSE))</f>
        <v/>
      </c>
      <c r="I4803" s="42"/>
      <c r="J4803" s="42"/>
      <c r="K4803" s="42"/>
      <c r="L4803" s="41" t="str">
        <f t="shared" si="690"/>
        <v/>
      </c>
      <c r="M4803" s="41" t="str">
        <f t="shared" si="691"/>
        <v/>
      </c>
      <c r="N4803" s="22" t="str">
        <f t="shared" si="688"/>
        <v xml:space="preserve"> </v>
      </c>
      <c r="O4803" s="22" t="str">
        <f t="shared" si="689"/>
        <v/>
      </c>
      <c r="Q4803" s="22" t="str">
        <f t="shared" ref="Q4803:Q4866" si="695">IF(A4803="","D2",RIGHT(A4803,2))</f>
        <v>D2</v>
      </c>
    </row>
    <row r="4804" spans="1:17" x14ac:dyDescent="0.25">
      <c r="A4804" s="125" t="str">
        <f t="shared" si="692"/>
        <v/>
      </c>
      <c r="B4804" s="123" t="str">
        <f t="shared" si="693"/>
        <v/>
      </c>
      <c r="C4804" s="125" t="str">
        <f t="shared" si="694"/>
        <v/>
      </c>
      <c r="D4804" s="42"/>
      <c r="E4804" s="23" t="str">
        <f>IF(D4804="","",VLOOKUP(D4804,MASTERLIST!$A:$E,3,FALSE))</f>
        <v/>
      </c>
      <c r="F4804" s="23" t="str">
        <f>IF(D4804="","",VLOOKUP(D4804,MASTERLIST!$A:$E,4,FALSE))</f>
        <v/>
      </c>
      <c r="G4804" s="23" t="str">
        <f>IF(D4804="","",VLOOKUP(D4804,MASTERLIST!$A:$E,5,FALSE))</f>
        <v/>
      </c>
      <c r="H4804" s="23" t="str">
        <f>IF(D4804="","",VLOOKUP(D4804,MASTERLIST!$A:$E,2,FALSE))</f>
        <v/>
      </c>
      <c r="I4804" s="42"/>
      <c r="J4804" s="42"/>
      <c r="K4804" s="42"/>
      <c r="L4804" s="41" t="str">
        <f t="shared" si="690"/>
        <v/>
      </c>
      <c r="M4804" s="41" t="str">
        <f t="shared" si="691"/>
        <v/>
      </c>
      <c r="N4804" s="22" t="str">
        <f t="shared" si="688"/>
        <v xml:space="preserve"> </v>
      </c>
      <c r="O4804" s="22" t="str">
        <f t="shared" si="689"/>
        <v/>
      </c>
      <c r="Q4804" s="22" t="str">
        <f t="shared" si="695"/>
        <v>D2</v>
      </c>
    </row>
    <row r="4805" spans="1:17" x14ac:dyDescent="0.25">
      <c r="A4805" s="125" t="str">
        <f t="shared" si="692"/>
        <v/>
      </c>
      <c r="B4805" s="123" t="str">
        <f t="shared" si="693"/>
        <v/>
      </c>
      <c r="C4805" s="125" t="str">
        <f t="shared" si="694"/>
        <v/>
      </c>
      <c r="D4805" s="42"/>
      <c r="E4805" s="23" t="str">
        <f>IF(D4805="","",VLOOKUP(D4805,MASTERLIST!$A:$E,3,FALSE))</f>
        <v/>
      </c>
      <c r="F4805" s="23" t="str">
        <f>IF(D4805="","",VLOOKUP(D4805,MASTERLIST!$A:$E,4,FALSE))</f>
        <v/>
      </c>
      <c r="G4805" s="23" t="str">
        <f>IF(D4805="","",VLOOKUP(D4805,MASTERLIST!$A:$E,5,FALSE))</f>
        <v/>
      </c>
      <c r="H4805" s="23" t="str">
        <f>IF(D4805="","",VLOOKUP(D4805,MASTERLIST!$A:$E,2,FALSE))</f>
        <v/>
      </c>
      <c r="I4805" s="42"/>
      <c r="J4805" s="42"/>
      <c r="K4805" s="42"/>
      <c r="L4805" s="41" t="str">
        <f t="shared" si="690"/>
        <v/>
      </c>
      <c r="M4805" s="41" t="str">
        <f t="shared" si="691"/>
        <v/>
      </c>
      <c r="N4805" s="22" t="str">
        <f t="shared" si="688"/>
        <v xml:space="preserve"> </v>
      </c>
      <c r="O4805" s="22" t="str">
        <f t="shared" si="689"/>
        <v/>
      </c>
      <c r="Q4805" s="22" t="str">
        <f t="shared" si="695"/>
        <v>D2</v>
      </c>
    </row>
    <row r="4806" spans="1:17" x14ac:dyDescent="0.25">
      <c r="A4806" s="125" t="str">
        <f t="shared" si="692"/>
        <v/>
      </c>
      <c r="B4806" s="123" t="str">
        <f t="shared" si="693"/>
        <v/>
      </c>
      <c r="C4806" s="125" t="str">
        <f t="shared" si="694"/>
        <v/>
      </c>
      <c r="D4806" s="42"/>
      <c r="E4806" s="23" t="str">
        <f>IF(D4806="","",VLOOKUP(D4806,MASTERLIST!$A:$E,3,FALSE))</f>
        <v/>
      </c>
      <c r="F4806" s="23" t="str">
        <f>IF(D4806="","",VLOOKUP(D4806,MASTERLIST!$A:$E,4,FALSE))</f>
        <v/>
      </c>
      <c r="G4806" s="23" t="str">
        <f>IF(D4806="","",VLOOKUP(D4806,MASTERLIST!$A:$E,5,FALSE))</f>
        <v/>
      </c>
      <c r="H4806" s="23" t="str">
        <f>IF(D4806="","",VLOOKUP(D4806,MASTERLIST!$A:$E,2,FALSE))</f>
        <v/>
      </c>
      <c r="I4806" s="42"/>
      <c r="J4806" s="42"/>
      <c r="K4806" s="42"/>
      <c r="L4806" s="41" t="str">
        <f t="shared" si="690"/>
        <v/>
      </c>
      <c r="M4806" s="41" t="str">
        <f t="shared" si="691"/>
        <v/>
      </c>
      <c r="N4806" s="22" t="str">
        <f t="shared" si="688"/>
        <v xml:space="preserve"> </v>
      </c>
      <c r="O4806" s="22" t="str">
        <f t="shared" si="689"/>
        <v/>
      </c>
      <c r="Q4806" s="22" t="str">
        <f t="shared" si="695"/>
        <v>D2</v>
      </c>
    </row>
    <row r="4807" spans="1:17" x14ac:dyDescent="0.25">
      <c r="A4807" s="125" t="str">
        <f t="shared" si="692"/>
        <v/>
      </c>
      <c r="B4807" s="123" t="str">
        <f t="shared" si="693"/>
        <v/>
      </c>
      <c r="C4807" s="125" t="str">
        <f t="shared" si="694"/>
        <v/>
      </c>
      <c r="D4807" s="42"/>
      <c r="E4807" s="23" t="str">
        <f>IF(D4807="","",VLOOKUP(D4807,MASTERLIST!$A:$E,3,FALSE))</f>
        <v/>
      </c>
      <c r="F4807" s="23" t="str">
        <f>IF(D4807="","",VLOOKUP(D4807,MASTERLIST!$A:$E,4,FALSE))</f>
        <v/>
      </c>
      <c r="G4807" s="23" t="str">
        <f>IF(D4807="","",VLOOKUP(D4807,MASTERLIST!$A:$E,5,FALSE))</f>
        <v/>
      </c>
      <c r="H4807" s="23" t="str">
        <f>IF(D4807="","",VLOOKUP(D4807,MASTERLIST!$A:$E,2,FALSE))</f>
        <v/>
      </c>
      <c r="I4807" s="42"/>
      <c r="J4807" s="42"/>
      <c r="K4807" s="42"/>
      <c r="L4807" s="41" t="str">
        <f t="shared" si="690"/>
        <v/>
      </c>
      <c r="M4807" s="41" t="str">
        <f t="shared" si="691"/>
        <v/>
      </c>
      <c r="N4807" s="22" t="str">
        <f t="shared" si="688"/>
        <v xml:space="preserve"> </v>
      </c>
      <c r="O4807" s="22" t="str">
        <f t="shared" si="689"/>
        <v/>
      </c>
      <c r="Q4807" s="22" t="str">
        <f t="shared" si="695"/>
        <v>D2</v>
      </c>
    </row>
    <row r="4808" spans="1:17" x14ac:dyDescent="0.25">
      <c r="A4808" s="125" t="str">
        <f t="shared" si="692"/>
        <v/>
      </c>
      <c r="B4808" s="123" t="str">
        <f t="shared" si="693"/>
        <v/>
      </c>
      <c r="C4808" s="125" t="str">
        <f t="shared" si="694"/>
        <v/>
      </c>
      <c r="D4808" s="42"/>
      <c r="E4808" s="23" t="str">
        <f>IF(D4808="","",VLOOKUP(D4808,MASTERLIST!$A:$E,3,FALSE))</f>
        <v/>
      </c>
      <c r="F4808" s="23" t="str">
        <f>IF(D4808="","",VLOOKUP(D4808,MASTERLIST!$A:$E,4,FALSE))</f>
        <v/>
      </c>
      <c r="G4808" s="23" t="str">
        <f>IF(D4808="","",VLOOKUP(D4808,MASTERLIST!$A:$E,5,FALSE))</f>
        <v/>
      </c>
      <c r="H4808" s="23" t="str">
        <f>IF(D4808="","",VLOOKUP(D4808,MASTERLIST!$A:$E,2,FALSE))</f>
        <v/>
      </c>
      <c r="I4808" s="42"/>
      <c r="J4808" s="42"/>
      <c r="K4808" s="42"/>
      <c r="L4808" s="41" t="str">
        <f t="shared" si="690"/>
        <v/>
      </c>
      <c r="M4808" s="41" t="str">
        <f t="shared" si="691"/>
        <v/>
      </c>
      <c r="N4808" s="22" t="str">
        <f t="shared" si="688"/>
        <v xml:space="preserve"> </v>
      </c>
      <c r="O4808" s="22" t="str">
        <f t="shared" si="689"/>
        <v/>
      </c>
      <c r="Q4808" s="22" t="str">
        <f t="shared" si="695"/>
        <v>D2</v>
      </c>
    </row>
    <row r="4809" spans="1:17" x14ac:dyDescent="0.25">
      <c r="A4809" s="125" t="str">
        <f t="shared" si="692"/>
        <v/>
      </c>
      <c r="B4809" s="123" t="str">
        <f t="shared" si="693"/>
        <v/>
      </c>
      <c r="C4809" s="125" t="str">
        <f t="shared" si="694"/>
        <v/>
      </c>
      <c r="D4809" s="42"/>
      <c r="E4809" s="23" t="str">
        <f>IF(D4809="","",VLOOKUP(D4809,MASTERLIST!$A:$E,3,FALSE))</f>
        <v/>
      </c>
      <c r="F4809" s="23" t="str">
        <f>IF(D4809="","",VLOOKUP(D4809,MASTERLIST!$A:$E,4,FALSE))</f>
        <v/>
      </c>
      <c r="G4809" s="23" t="str">
        <f>IF(D4809="","",VLOOKUP(D4809,MASTERLIST!$A:$E,5,FALSE))</f>
        <v/>
      </c>
      <c r="H4809" s="23" t="str">
        <f>IF(D4809="","",VLOOKUP(D4809,MASTERLIST!$A:$E,2,FALSE))</f>
        <v/>
      </c>
      <c r="I4809" s="42"/>
      <c r="J4809" s="42"/>
      <c r="K4809" s="42"/>
      <c r="L4809" s="41" t="str">
        <f t="shared" si="690"/>
        <v/>
      </c>
      <c r="M4809" s="41" t="str">
        <f t="shared" si="691"/>
        <v/>
      </c>
      <c r="N4809" s="22" t="str">
        <f t="shared" si="688"/>
        <v xml:space="preserve"> </v>
      </c>
      <c r="O4809" s="22" t="str">
        <f t="shared" si="689"/>
        <v/>
      </c>
      <c r="Q4809" s="22" t="str">
        <f t="shared" si="695"/>
        <v>D2</v>
      </c>
    </row>
    <row r="4810" spans="1:17" x14ac:dyDescent="0.25">
      <c r="A4810" s="125" t="str">
        <f t="shared" si="692"/>
        <v/>
      </c>
      <c r="B4810" s="123" t="str">
        <f t="shared" si="693"/>
        <v/>
      </c>
      <c r="C4810" s="125" t="str">
        <f t="shared" si="694"/>
        <v/>
      </c>
      <c r="D4810" s="42"/>
      <c r="E4810" s="23" t="str">
        <f>IF(D4810="","",VLOOKUP(D4810,MASTERLIST!$A:$E,3,FALSE))</f>
        <v/>
      </c>
      <c r="F4810" s="23" t="str">
        <f>IF(D4810="","",VLOOKUP(D4810,MASTERLIST!$A:$E,4,FALSE))</f>
        <v/>
      </c>
      <c r="G4810" s="23" t="str">
        <f>IF(D4810="","",VLOOKUP(D4810,MASTERLIST!$A:$E,5,FALSE))</f>
        <v/>
      </c>
      <c r="H4810" s="23" t="str">
        <f>IF(D4810="","",VLOOKUP(D4810,MASTERLIST!$A:$E,2,FALSE))</f>
        <v/>
      </c>
      <c r="I4810" s="42"/>
      <c r="J4810" s="42"/>
      <c r="K4810" s="42"/>
      <c r="L4810" s="41" t="str">
        <f t="shared" si="690"/>
        <v/>
      </c>
      <c r="M4810" s="41" t="str">
        <f t="shared" si="691"/>
        <v/>
      </c>
      <c r="N4810" s="22" t="str">
        <f t="shared" si="688"/>
        <v xml:space="preserve"> </v>
      </c>
      <c r="O4810" s="22" t="str">
        <f t="shared" si="689"/>
        <v/>
      </c>
      <c r="Q4810" s="22" t="str">
        <f t="shared" si="695"/>
        <v>D2</v>
      </c>
    </row>
    <row r="4811" spans="1:17" x14ac:dyDescent="0.25">
      <c r="A4811" s="125" t="str">
        <f t="shared" si="692"/>
        <v/>
      </c>
      <c r="B4811" s="123" t="str">
        <f t="shared" si="693"/>
        <v/>
      </c>
      <c r="C4811" s="125" t="str">
        <f t="shared" si="694"/>
        <v/>
      </c>
      <c r="D4811" s="42"/>
      <c r="E4811" s="23" t="str">
        <f>IF(D4811="","",VLOOKUP(D4811,MASTERLIST!$A:$E,3,FALSE))</f>
        <v/>
      </c>
      <c r="F4811" s="23" t="str">
        <f>IF(D4811="","",VLOOKUP(D4811,MASTERLIST!$A:$E,4,FALSE))</f>
        <v/>
      </c>
      <c r="G4811" s="23" t="str">
        <f>IF(D4811="","",VLOOKUP(D4811,MASTERLIST!$A:$E,5,FALSE))</f>
        <v/>
      </c>
      <c r="H4811" s="23" t="str">
        <f>IF(D4811="","",VLOOKUP(D4811,MASTERLIST!$A:$E,2,FALSE))</f>
        <v/>
      </c>
      <c r="I4811" s="42"/>
      <c r="J4811" s="42"/>
      <c r="K4811" s="42"/>
      <c r="L4811" s="41" t="str">
        <f t="shared" si="690"/>
        <v/>
      </c>
      <c r="M4811" s="41" t="str">
        <f t="shared" si="691"/>
        <v/>
      </c>
      <c r="N4811" s="22" t="str">
        <f t="shared" si="688"/>
        <v xml:space="preserve"> </v>
      </c>
      <c r="O4811" s="22" t="str">
        <f t="shared" si="689"/>
        <v/>
      </c>
      <c r="Q4811" s="22" t="str">
        <f t="shared" si="695"/>
        <v>D2</v>
      </c>
    </row>
    <row r="4812" spans="1:17" x14ac:dyDescent="0.25">
      <c r="A4812" s="125" t="str">
        <f t="shared" si="692"/>
        <v/>
      </c>
      <c r="B4812" s="123" t="str">
        <f t="shared" si="693"/>
        <v/>
      </c>
      <c r="C4812" s="125" t="str">
        <f t="shared" si="694"/>
        <v/>
      </c>
      <c r="D4812" s="42"/>
      <c r="E4812" s="23" t="str">
        <f>IF(D4812="","",VLOOKUP(D4812,MASTERLIST!$A:$E,3,FALSE))</f>
        <v/>
      </c>
      <c r="F4812" s="23" t="str">
        <f>IF(D4812="","",VLOOKUP(D4812,MASTERLIST!$A:$E,4,FALSE))</f>
        <v/>
      </c>
      <c r="G4812" s="23" t="str">
        <f>IF(D4812="","",VLOOKUP(D4812,MASTERLIST!$A:$E,5,FALSE))</f>
        <v/>
      </c>
      <c r="H4812" s="23" t="str">
        <f>IF(D4812="","",VLOOKUP(D4812,MASTERLIST!$A:$E,2,FALSE))</f>
        <v/>
      </c>
      <c r="I4812" s="42"/>
      <c r="J4812" s="42"/>
      <c r="K4812" s="42"/>
      <c r="L4812" s="41" t="str">
        <f t="shared" si="690"/>
        <v/>
      </c>
      <c r="M4812" s="41" t="str">
        <f t="shared" si="691"/>
        <v/>
      </c>
      <c r="N4812" s="22" t="str">
        <f t="shared" si="688"/>
        <v xml:space="preserve"> </v>
      </c>
      <c r="O4812" s="22" t="str">
        <f t="shared" si="689"/>
        <v/>
      </c>
      <c r="Q4812" s="22" t="str">
        <f t="shared" si="695"/>
        <v>D2</v>
      </c>
    </row>
    <row r="4813" spans="1:17" x14ac:dyDescent="0.25">
      <c r="A4813" s="125" t="str">
        <f t="shared" si="692"/>
        <v/>
      </c>
      <c r="B4813" s="123" t="str">
        <f t="shared" si="693"/>
        <v/>
      </c>
      <c r="C4813" s="125" t="str">
        <f t="shared" si="694"/>
        <v/>
      </c>
      <c r="D4813" s="42"/>
      <c r="E4813" s="23" t="str">
        <f>IF(D4813="","",VLOOKUP(D4813,MASTERLIST!$A:$E,3,FALSE))</f>
        <v/>
      </c>
      <c r="F4813" s="23" t="str">
        <f>IF(D4813="","",VLOOKUP(D4813,MASTERLIST!$A:$E,4,FALSE))</f>
        <v/>
      </c>
      <c r="G4813" s="23" t="str">
        <f>IF(D4813="","",VLOOKUP(D4813,MASTERLIST!$A:$E,5,FALSE))</f>
        <v/>
      </c>
      <c r="H4813" s="23" t="str">
        <f>IF(D4813="","",VLOOKUP(D4813,MASTERLIST!$A:$E,2,FALSE))</f>
        <v/>
      </c>
      <c r="I4813" s="42"/>
      <c r="J4813" s="42"/>
      <c r="K4813" s="42"/>
      <c r="L4813" s="41" t="str">
        <f t="shared" si="690"/>
        <v/>
      </c>
      <c r="M4813" s="41" t="str">
        <f t="shared" si="691"/>
        <v/>
      </c>
      <c r="N4813" s="22" t="str">
        <f t="shared" si="688"/>
        <v xml:space="preserve"> </v>
      </c>
      <c r="O4813" s="22" t="str">
        <f t="shared" si="689"/>
        <v/>
      </c>
      <c r="Q4813" s="22" t="str">
        <f t="shared" si="695"/>
        <v>D2</v>
      </c>
    </row>
    <row r="4814" spans="1:17" x14ac:dyDescent="0.25">
      <c r="A4814" s="125" t="str">
        <f t="shared" si="692"/>
        <v/>
      </c>
      <c r="B4814" s="123" t="str">
        <f t="shared" si="693"/>
        <v/>
      </c>
      <c r="C4814" s="125" t="str">
        <f t="shared" si="694"/>
        <v/>
      </c>
      <c r="D4814" s="42"/>
      <c r="E4814" s="23" t="str">
        <f>IF(D4814="","",VLOOKUP(D4814,MASTERLIST!$A:$E,3,FALSE))</f>
        <v/>
      </c>
      <c r="F4814" s="23" t="str">
        <f>IF(D4814="","",VLOOKUP(D4814,MASTERLIST!$A:$E,4,FALSE))</f>
        <v/>
      </c>
      <c r="G4814" s="23" t="str">
        <f>IF(D4814="","",VLOOKUP(D4814,MASTERLIST!$A:$E,5,FALSE))</f>
        <v/>
      </c>
      <c r="H4814" s="23" t="str">
        <f>IF(D4814="","",VLOOKUP(D4814,MASTERLIST!$A:$E,2,FALSE))</f>
        <v/>
      </c>
      <c r="I4814" s="42"/>
      <c r="J4814" s="42"/>
      <c r="K4814" s="42"/>
      <c r="L4814" s="41" t="str">
        <f t="shared" si="690"/>
        <v/>
      </c>
      <c r="M4814" s="41" t="str">
        <f t="shared" si="691"/>
        <v/>
      </c>
      <c r="N4814" s="22" t="str">
        <f t="shared" si="688"/>
        <v xml:space="preserve"> </v>
      </c>
      <c r="O4814" s="22" t="str">
        <f t="shared" si="689"/>
        <v/>
      </c>
      <c r="Q4814" s="22" t="str">
        <f t="shared" si="695"/>
        <v>D2</v>
      </c>
    </row>
    <row r="4815" spans="1:17" x14ac:dyDescent="0.25">
      <c r="A4815" s="125" t="str">
        <f t="shared" si="692"/>
        <v/>
      </c>
      <c r="B4815" s="123" t="str">
        <f t="shared" si="693"/>
        <v/>
      </c>
      <c r="C4815" s="125" t="str">
        <f t="shared" si="694"/>
        <v/>
      </c>
      <c r="D4815" s="42"/>
      <c r="E4815" s="23" t="str">
        <f>IF(D4815="","",VLOOKUP(D4815,MASTERLIST!$A:$E,3,FALSE))</f>
        <v/>
      </c>
      <c r="F4815" s="23" t="str">
        <f>IF(D4815="","",VLOOKUP(D4815,MASTERLIST!$A:$E,4,FALSE))</f>
        <v/>
      </c>
      <c r="G4815" s="23" t="str">
        <f>IF(D4815="","",VLOOKUP(D4815,MASTERLIST!$A:$E,5,FALSE))</f>
        <v/>
      </c>
      <c r="H4815" s="23" t="str">
        <f>IF(D4815="","",VLOOKUP(D4815,MASTERLIST!$A:$E,2,FALSE))</f>
        <v/>
      </c>
      <c r="I4815" s="42"/>
      <c r="J4815" s="42"/>
      <c r="K4815" s="42"/>
      <c r="L4815" s="41" t="str">
        <f t="shared" si="690"/>
        <v/>
      </c>
      <c r="M4815" s="41" t="str">
        <f t="shared" si="691"/>
        <v/>
      </c>
      <c r="N4815" s="22" t="str">
        <f t="shared" si="688"/>
        <v xml:space="preserve"> </v>
      </c>
      <c r="O4815" s="22" t="str">
        <f t="shared" si="689"/>
        <v/>
      </c>
      <c r="Q4815" s="22" t="str">
        <f t="shared" si="695"/>
        <v>D2</v>
      </c>
    </row>
    <row r="4816" spans="1:17" x14ac:dyDescent="0.25">
      <c r="A4816" s="125" t="str">
        <f t="shared" si="692"/>
        <v/>
      </c>
      <c r="B4816" s="123" t="str">
        <f t="shared" si="693"/>
        <v/>
      </c>
      <c r="C4816" s="125" t="str">
        <f t="shared" si="694"/>
        <v/>
      </c>
      <c r="D4816" s="42"/>
      <c r="E4816" s="23" t="str">
        <f>IF(D4816="","",VLOOKUP(D4816,MASTERLIST!$A:$E,3,FALSE))</f>
        <v/>
      </c>
      <c r="F4816" s="23" t="str">
        <f>IF(D4816="","",VLOOKUP(D4816,MASTERLIST!$A:$E,4,FALSE))</f>
        <v/>
      </c>
      <c r="G4816" s="23" t="str">
        <f>IF(D4816="","",VLOOKUP(D4816,MASTERLIST!$A:$E,5,FALSE))</f>
        <v/>
      </c>
      <c r="H4816" s="23" t="str">
        <f>IF(D4816="","",VLOOKUP(D4816,MASTERLIST!$A:$E,2,FALSE))</f>
        <v/>
      </c>
      <c r="I4816" s="42"/>
      <c r="J4816" s="42"/>
      <c r="K4816" s="42"/>
      <c r="L4816" s="41" t="str">
        <f t="shared" si="690"/>
        <v/>
      </c>
      <c r="M4816" s="41" t="str">
        <f t="shared" si="691"/>
        <v/>
      </c>
      <c r="N4816" s="22" t="str">
        <f t="shared" si="688"/>
        <v xml:space="preserve"> </v>
      </c>
      <c r="O4816" s="22" t="str">
        <f t="shared" si="689"/>
        <v/>
      </c>
      <c r="Q4816" s="22" t="str">
        <f t="shared" si="695"/>
        <v>D2</v>
      </c>
    </row>
    <row r="4817" spans="1:17" x14ac:dyDescent="0.25">
      <c r="A4817" s="125" t="str">
        <f t="shared" si="692"/>
        <v/>
      </c>
      <c r="B4817" s="123" t="str">
        <f t="shared" si="693"/>
        <v/>
      </c>
      <c r="C4817" s="125" t="str">
        <f t="shared" si="694"/>
        <v/>
      </c>
      <c r="D4817" s="42"/>
      <c r="E4817" s="23" t="str">
        <f>IF(D4817="","",VLOOKUP(D4817,MASTERLIST!$A:$E,3,FALSE))</f>
        <v/>
      </c>
      <c r="F4817" s="23" t="str">
        <f>IF(D4817="","",VLOOKUP(D4817,MASTERLIST!$A:$E,4,FALSE))</f>
        <v/>
      </c>
      <c r="G4817" s="23" t="str">
        <f>IF(D4817="","",VLOOKUP(D4817,MASTERLIST!$A:$E,5,FALSE))</f>
        <v/>
      </c>
      <c r="H4817" s="23" t="str">
        <f>IF(D4817="","",VLOOKUP(D4817,MASTERLIST!$A:$E,2,FALSE))</f>
        <v/>
      </c>
      <c r="I4817" s="42"/>
      <c r="J4817" s="42"/>
      <c r="K4817" s="42"/>
      <c r="L4817" s="41" t="str">
        <f t="shared" si="690"/>
        <v/>
      </c>
      <c r="M4817" s="41" t="str">
        <f t="shared" si="691"/>
        <v/>
      </c>
      <c r="N4817" s="22" t="str">
        <f t="shared" si="688"/>
        <v xml:space="preserve"> </v>
      </c>
      <c r="O4817" s="22" t="str">
        <f t="shared" si="689"/>
        <v/>
      </c>
      <c r="Q4817" s="22" t="str">
        <f t="shared" si="695"/>
        <v>D2</v>
      </c>
    </row>
    <row r="4818" spans="1:17" x14ac:dyDescent="0.25">
      <c r="A4818" s="125" t="str">
        <f t="shared" si="692"/>
        <v/>
      </c>
      <c r="B4818" s="123" t="str">
        <f t="shared" si="693"/>
        <v/>
      </c>
      <c r="C4818" s="125" t="str">
        <f t="shared" si="694"/>
        <v/>
      </c>
      <c r="D4818" s="42"/>
      <c r="E4818" s="23" t="str">
        <f>IF(D4818="","",VLOOKUP(D4818,MASTERLIST!$A:$E,3,FALSE))</f>
        <v/>
      </c>
      <c r="F4818" s="23" t="str">
        <f>IF(D4818="","",VLOOKUP(D4818,MASTERLIST!$A:$E,4,FALSE))</f>
        <v/>
      </c>
      <c r="G4818" s="23" t="str">
        <f>IF(D4818="","",VLOOKUP(D4818,MASTERLIST!$A:$E,5,FALSE))</f>
        <v/>
      </c>
      <c r="H4818" s="23" t="str">
        <f>IF(D4818="","",VLOOKUP(D4818,MASTERLIST!$A:$E,2,FALSE))</f>
        <v/>
      </c>
      <c r="I4818" s="42"/>
      <c r="J4818" s="42"/>
      <c r="K4818" s="42"/>
      <c r="L4818" s="41" t="str">
        <f t="shared" si="690"/>
        <v/>
      </c>
      <c r="M4818" s="41" t="str">
        <f t="shared" si="691"/>
        <v/>
      </c>
      <c r="N4818" s="22" t="str">
        <f t="shared" si="688"/>
        <v xml:space="preserve"> </v>
      </c>
      <c r="O4818" s="22" t="str">
        <f t="shared" si="689"/>
        <v/>
      </c>
      <c r="Q4818" s="22" t="str">
        <f t="shared" si="695"/>
        <v>D2</v>
      </c>
    </row>
    <row r="4819" spans="1:17" x14ac:dyDescent="0.25">
      <c r="A4819" s="125" t="str">
        <f t="shared" si="692"/>
        <v/>
      </c>
      <c r="B4819" s="123" t="str">
        <f t="shared" si="693"/>
        <v/>
      </c>
      <c r="C4819" s="125" t="str">
        <f t="shared" si="694"/>
        <v/>
      </c>
      <c r="D4819" s="42"/>
      <c r="E4819" s="23" t="str">
        <f>IF(D4819="","",VLOOKUP(D4819,MASTERLIST!$A:$E,3,FALSE))</f>
        <v/>
      </c>
      <c r="F4819" s="23" t="str">
        <f>IF(D4819="","",VLOOKUP(D4819,MASTERLIST!$A:$E,4,FALSE))</f>
        <v/>
      </c>
      <c r="G4819" s="23" t="str">
        <f>IF(D4819="","",VLOOKUP(D4819,MASTERLIST!$A:$E,5,FALSE))</f>
        <v/>
      </c>
      <c r="H4819" s="23" t="str">
        <f>IF(D4819="","",VLOOKUP(D4819,MASTERLIST!$A:$E,2,FALSE))</f>
        <v/>
      </c>
      <c r="I4819" s="42"/>
      <c r="J4819" s="42"/>
      <c r="K4819" s="42"/>
      <c r="L4819" s="41" t="str">
        <f t="shared" si="690"/>
        <v/>
      </c>
      <c r="M4819" s="41" t="str">
        <f t="shared" si="691"/>
        <v/>
      </c>
      <c r="N4819" s="22" t="str">
        <f t="shared" ref="N4819:N4882" si="696">CONCATENATE(E4819," ",F4819)</f>
        <v xml:space="preserve"> </v>
      </c>
      <c r="O4819" s="22" t="str">
        <f t="shared" ref="O4819:O4882" si="697">IFERROR(VLOOKUP(G4819,$R$2:$S$15,2,),"")</f>
        <v/>
      </c>
      <c r="Q4819" s="22" t="str">
        <f t="shared" si="695"/>
        <v>D2</v>
      </c>
    </row>
    <row r="4820" spans="1:17" x14ac:dyDescent="0.25">
      <c r="A4820" s="125" t="str">
        <f t="shared" si="692"/>
        <v/>
      </c>
      <c r="B4820" s="123" t="str">
        <f t="shared" si="693"/>
        <v/>
      </c>
      <c r="C4820" s="125" t="str">
        <f t="shared" si="694"/>
        <v/>
      </c>
      <c r="D4820" s="42"/>
      <c r="E4820" s="23" t="str">
        <f>IF(D4820="","",VLOOKUP(D4820,MASTERLIST!$A:$E,3,FALSE))</f>
        <v/>
      </c>
      <c r="F4820" s="23" t="str">
        <f>IF(D4820="","",VLOOKUP(D4820,MASTERLIST!$A:$E,4,FALSE))</f>
        <v/>
      </c>
      <c r="G4820" s="23" t="str">
        <f>IF(D4820="","",VLOOKUP(D4820,MASTERLIST!$A:$E,5,FALSE))</f>
        <v/>
      </c>
      <c r="H4820" s="23" t="str">
        <f>IF(D4820="","",VLOOKUP(D4820,MASTERLIST!$A:$E,2,FALSE))</f>
        <v/>
      </c>
      <c r="I4820" s="42"/>
      <c r="J4820" s="42"/>
      <c r="K4820" s="42"/>
      <c r="L4820" s="41" t="str">
        <f t="shared" si="690"/>
        <v/>
      </c>
      <c r="M4820" s="41" t="str">
        <f t="shared" si="691"/>
        <v/>
      </c>
      <c r="N4820" s="22" t="str">
        <f t="shared" si="696"/>
        <v xml:space="preserve"> </v>
      </c>
      <c r="O4820" s="22" t="str">
        <f t="shared" si="697"/>
        <v/>
      </c>
      <c r="Q4820" s="22" t="str">
        <f t="shared" si="695"/>
        <v>D2</v>
      </c>
    </row>
    <row r="4821" spans="1:17" x14ac:dyDescent="0.25">
      <c r="A4821" s="125" t="str">
        <f t="shared" si="692"/>
        <v/>
      </c>
      <c r="B4821" s="123" t="str">
        <f t="shared" si="693"/>
        <v/>
      </c>
      <c r="C4821" s="125" t="str">
        <f t="shared" si="694"/>
        <v/>
      </c>
      <c r="D4821" s="42"/>
      <c r="E4821" s="23" t="str">
        <f>IF(D4821="","",VLOOKUP(D4821,MASTERLIST!$A:$E,3,FALSE))</f>
        <v/>
      </c>
      <c r="F4821" s="23" t="str">
        <f>IF(D4821="","",VLOOKUP(D4821,MASTERLIST!$A:$E,4,FALSE))</f>
        <v/>
      </c>
      <c r="G4821" s="23" t="str">
        <f>IF(D4821="","",VLOOKUP(D4821,MASTERLIST!$A:$E,5,FALSE))</f>
        <v/>
      </c>
      <c r="H4821" s="23" t="str">
        <f>IF(D4821="","",VLOOKUP(D4821,MASTERLIST!$A:$E,2,FALSE))</f>
        <v/>
      </c>
      <c r="I4821" s="42"/>
      <c r="J4821" s="42"/>
      <c r="K4821" s="42"/>
      <c r="L4821" s="41" t="str">
        <f t="shared" si="690"/>
        <v/>
      </c>
      <c r="M4821" s="41" t="str">
        <f t="shared" si="691"/>
        <v/>
      </c>
      <c r="N4821" s="22" t="str">
        <f t="shared" si="696"/>
        <v xml:space="preserve"> </v>
      </c>
      <c r="O4821" s="22" t="str">
        <f t="shared" si="697"/>
        <v/>
      </c>
      <c r="Q4821" s="22" t="str">
        <f t="shared" si="695"/>
        <v>D2</v>
      </c>
    </row>
    <row r="4822" spans="1:17" x14ac:dyDescent="0.25">
      <c r="A4822" s="125" t="str">
        <f t="shared" si="692"/>
        <v/>
      </c>
      <c r="B4822" s="123" t="str">
        <f t="shared" si="693"/>
        <v/>
      </c>
      <c r="C4822" s="125" t="str">
        <f t="shared" si="694"/>
        <v/>
      </c>
      <c r="D4822" s="42"/>
      <c r="E4822" s="23" t="str">
        <f>IF(D4822="","",VLOOKUP(D4822,MASTERLIST!$A:$E,3,FALSE))</f>
        <v/>
      </c>
      <c r="F4822" s="23" t="str">
        <f>IF(D4822="","",VLOOKUP(D4822,MASTERLIST!$A:$E,4,FALSE))</f>
        <v/>
      </c>
      <c r="G4822" s="23" t="str">
        <f>IF(D4822="","",VLOOKUP(D4822,MASTERLIST!$A:$E,5,FALSE))</f>
        <v/>
      </c>
      <c r="H4822" s="23" t="str">
        <f>IF(D4822="","",VLOOKUP(D4822,MASTERLIST!$A:$E,2,FALSE))</f>
        <v/>
      </c>
      <c r="I4822" s="42"/>
      <c r="J4822" s="42"/>
      <c r="K4822" s="42"/>
      <c r="L4822" s="41" t="str">
        <f t="shared" si="690"/>
        <v/>
      </c>
      <c r="M4822" s="41" t="str">
        <f t="shared" si="691"/>
        <v/>
      </c>
      <c r="N4822" s="22" t="str">
        <f t="shared" si="696"/>
        <v xml:space="preserve"> </v>
      </c>
      <c r="O4822" s="22" t="str">
        <f t="shared" si="697"/>
        <v/>
      </c>
      <c r="Q4822" s="22" t="str">
        <f t="shared" si="695"/>
        <v>D2</v>
      </c>
    </row>
    <row r="4823" spans="1:17" x14ac:dyDescent="0.25">
      <c r="A4823" s="125" t="str">
        <f t="shared" si="692"/>
        <v/>
      </c>
      <c r="B4823" s="123" t="str">
        <f t="shared" si="693"/>
        <v/>
      </c>
      <c r="C4823" s="125" t="str">
        <f t="shared" si="694"/>
        <v/>
      </c>
      <c r="D4823" s="42"/>
      <c r="E4823" s="23" t="str">
        <f>IF(D4823="","",VLOOKUP(D4823,MASTERLIST!$A:$E,3,FALSE))</f>
        <v/>
      </c>
      <c r="F4823" s="23" t="str">
        <f>IF(D4823="","",VLOOKUP(D4823,MASTERLIST!$A:$E,4,FALSE))</f>
        <v/>
      </c>
      <c r="G4823" s="23" t="str">
        <f>IF(D4823="","",VLOOKUP(D4823,MASTERLIST!$A:$E,5,FALSE))</f>
        <v/>
      </c>
      <c r="H4823" s="23" t="str">
        <f>IF(D4823="","",VLOOKUP(D4823,MASTERLIST!$A:$E,2,FALSE))</f>
        <v/>
      </c>
      <c r="I4823" s="42"/>
      <c r="J4823" s="42"/>
      <c r="K4823" s="42"/>
      <c r="L4823" s="41" t="str">
        <f t="shared" si="690"/>
        <v/>
      </c>
      <c r="M4823" s="41" t="str">
        <f t="shared" si="691"/>
        <v/>
      </c>
      <c r="N4823" s="22" t="str">
        <f t="shared" si="696"/>
        <v xml:space="preserve"> </v>
      </c>
      <c r="O4823" s="22" t="str">
        <f t="shared" si="697"/>
        <v/>
      </c>
      <c r="Q4823" s="22" t="str">
        <f t="shared" si="695"/>
        <v>D2</v>
      </c>
    </row>
    <row r="4824" spans="1:17" x14ac:dyDescent="0.25">
      <c r="A4824" s="125" t="str">
        <f t="shared" si="692"/>
        <v/>
      </c>
      <c r="B4824" s="123" t="str">
        <f t="shared" si="693"/>
        <v/>
      </c>
      <c r="C4824" s="125" t="str">
        <f t="shared" si="694"/>
        <v/>
      </c>
      <c r="D4824" s="42"/>
      <c r="E4824" s="23" t="str">
        <f>IF(D4824="","",VLOOKUP(D4824,MASTERLIST!$A:$E,3,FALSE))</f>
        <v/>
      </c>
      <c r="F4824" s="23" t="str">
        <f>IF(D4824="","",VLOOKUP(D4824,MASTERLIST!$A:$E,4,FALSE))</f>
        <v/>
      </c>
      <c r="G4824" s="23" t="str">
        <f>IF(D4824="","",VLOOKUP(D4824,MASTERLIST!$A:$E,5,FALSE))</f>
        <v/>
      </c>
      <c r="H4824" s="23" t="str">
        <f>IF(D4824="","",VLOOKUP(D4824,MASTERLIST!$A:$E,2,FALSE))</f>
        <v/>
      </c>
      <c r="I4824" s="42"/>
      <c r="J4824" s="42"/>
      <c r="K4824" s="42"/>
      <c r="L4824" s="41" t="str">
        <f t="shared" si="690"/>
        <v/>
      </c>
      <c r="M4824" s="41" t="str">
        <f t="shared" si="691"/>
        <v/>
      </c>
      <c r="N4824" s="22" t="str">
        <f t="shared" si="696"/>
        <v xml:space="preserve"> </v>
      </c>
      <c r="O4824" s="22" t="str">
        <f t="shared" si="697"/>
        <v/>
      </c>
      <c r="Q4824" s="22" t="str">
        <f t="shared" si="695"/>
        <v>D2</v>
      </c>
    </row>
    <row r="4825" spans="1:17" x14ac:dyDescent="0.25">
      <c r="A4825" s="125" t="str">
        <f t="shared" si="692"/>
        <v/>
      </c>
      <c r="B4825" s="123" t="str">
        <f t="shared" si="693"/>
        <v/>
      </c>
      <c r="C4825" s="125" t="str">
        <f t="shared" si="694"/>
        <v/>
      </c>
      <c r="D4825" s="42"/>
      <c r="E4825" s="23" t="str">
        <f>IF(D4825="","",VLOOKUP(D4825,MASTERLIST!$A:$E,3,FALSE))</f>
        <v/>
      </c>
      <c r="F4825" s="23" t="str">
        <f>IF(D4825="","",VLOOKUP(D4825,MASTERLIST!$A:$E,4,FALSE))</f>
        <v/>
      </c>
      <c r="G4825" s="23" t="str">
        <f>IF(D4825="","",VLOOKUP(D4825,MASTERLIST!$A:$E,5,FALSE))</f>
        <v/>
      </c>
      <c r="H4825" s="23" t="str">
        <f>IF(D4825="","",VLOOKUP(D4825,MASTERLIST!$A:$E,2,FALSE))</f>
        <v/>
      </c>
      <c r="I4825" s="42"/>
      <c r="J4825" s="42"/>
      <c r="K4825" s="42"/>
      <c r="L4825" s="41" t="str">
        <f t="shared" si="690"/>
        <v/>
      </c>
      <c r="M4825" s="41" t="str">
        <f t="shared" si="691"/>
        <v/>
      </c>
      <c r="N4825" s="22" t="str">
        <f t="shared" si="696"/>
        <v xml:space="preserve"> </v>
      </c>
      <c r="O4825" s="22" t="str">
        <f t="shared" si="697"/>
        <v/>
      </c>
      <c r="Q4825" s="22" t="str">
        <f t="shared" si="695"/>
        <v>D2</v>
      </c>
    </row>
    <row r="4826" spans="1:17" x14ac:dyDescent="0.25">
      <c r="A4826" s="125" t="str">
        <f t="shared" si="692"/>
        <v/>
      </c>
      <c r="B4826" s="123" t="str">
        <f t="shared" si="693"/>
        <v/>
      </c>
      <c r="C4826" s="125" t="str">
        <f t="shared" si="694"/>
        <v/>
      </c>
      <c r="D4826" s="42"/>
      <c r="E4826" s="23" t="str">
        <f>IF(D4826="","",VLOOKUP(D4826,MASTERLIST!$A:$E,3,FALSE))</f>
        <v/>
      </c>
      <c r="F4826" s="23" t="str">
        <f>IF(D4826="","",VLOOKUP(D4826,MASTERLIST!$A:$E,4,FALSE))</f>
        <v/>
      </c>
      <c r="G4826" s="23" t="str">
        <f>IF(D4826="","",VLOOKUP(D4826,MASTERLIST!$A:$E,5,FALSE))</f>
        <v/>
      </c>
      <c r="H4826" s="23" t="str">
        <f>IF(D4826="","",VLOOKUP(D4826,MASTERLIST!$A:$E,2,FALSE))</f>
        <v/>
      </c>
      <c r="I4826" s="42"/>
      <c r="J4826" s="42"/>
      <c r="K4826" s="42"/>
      <c r="L4826" s="41" t="str">
        <f t="shared" si="690"/>
        <v/>
      </c>
      <c r="M4826" s="41" t="str">
        <f t="shared" si="691"/>
        <v/>
      </c>
      <c r="N4826" s="22" t="str">
        <f t="shared" si="696"/>
        <v xml:space="preserve"> </v>
      </c>
      <c r="O4826" s="22" t="str">
        <f t="shared" si="697"/>
        <v/>
      </c>
      <c r="Q4826" s="22" t="str">
        <f t="shared" si="695"/>
        <v>D2</v>
      </c>
    </row>
    <row r="4827" spans="1:17" x14ac:dyDescent="0.25">
      <c r="A4827" s="125" t="str">
        <f t="shared" si="692"/>
        <v/>
      </c>
      <c r="B4827" s="123" t="str">
        <f t="shared" si="693"/>
        <v/>
      </c>
      <c r="C4827" s="125" t="str">
        <f t="shared" si="694"/>
        <v/>
      </c>
      <c r="D4827" s="42"/>
      <c r="E4827" s="23" t="str">
        <f>IF(D4827="","",VLOOKUP(D4827,MASTERLIST!$A:$E,3,FALSE))</f>
        <v/>
      </c>
      <c r="F4827" s="23" t="str">
        <f>IF(D4827="","",VLOOKUP(D4827,MASTERLIST!$A:$E,4,FALSE))</f>
        <v/>
      </c>
      <c r="G4827" s="23" t="str">
        <f>IF(D4827="","",VLOOKUP(D4827,MASTERLIST!$A:$E,5,FALSE))</f>
        <v/>
      </c>
      <c r="H4827" s="23" t="str">
        <f>IF(D4827="","",VLOOKUP(D4827,MASTERLIST!$A:$E,2,FALSE))</f>
        <v/>
      </c>
      <c r="I4827" s="42"/>
      <c r="J4827" s="42"/>
      <c r="K4827" s="42"/>
      <c r="L4827" s="41" t="str">
        <f t="shared" si="690"/>
        <v/>
      </c>
      <c r="M4827" s="41" t="str">
        <f t="shared" si="691"/>
        <v/>
      </c>
      <c r="N4827" s="22" t="str">
        <f t="shared" si="696"/>
        <v xml:space="preserve"> </v>
      </c>
      <c r="O4827" s="22" t="str">
        <f t="shared" si="697"/>
        <v/>
      </c>
      <c r="Q4827" s="22" t="str">
        <f t="shared" si="695"/>
        <v>D2</v>
      </c>
    </row>
    <row r="4828" spans="1:17" x14ac:dyDescent="0.25">
      <c r="A4828" s="125" t="str">
        <f t="shared" si="692"/>
        <v/>
      </c>
      <c r="B4828" s="123" t="str">
        <f t="shared" si="693"/>
        <v/>
      </c>
      <c r="C4828" s="125" t="str">
        <f t="shared" si="694"/>
        <v/>
      </c>
      <c r="D4828" s="42"/>
      <c r="E4828" s="23" t="str">
        <f>IF(D4828="","",VLOOKUP(D4828,MASTERLIST!$A:$E,3,FALSE))</f>
        <v/>
      </c>
      <c r="F4828" s="23" t="str">
        <f>IF(D4828="","",VLOOKUP(D4828,MASTERLIST!$A:$E,4,FALSE))</f>
        <v/>
      </c>
      <c r="G4828" s="23" t="str">
        <f>IF(D4828="","",VLOOKUP(D4828,MASTERLIST!$A:$E,5,FALSE))</f>
        <v/>
      </c>
      <c r="H4828" s="23" t="str">
        <f>IF(D4828="","",VLOOKUP(D4828,MASTERLIST!$A:$E,2,FALSE))</f>
        <v/>
      </c>
      <c r="I4828" s="42"/>
      <c r="J4828" s="42"/>
      <c r="K4828" s="42"/>
      <c r="L4828" s="41" t="str">
        <f t="shared" si="690"/>
        <v/>
      </c>
      <c r="M4828" s="41" t="str">
        <f t="shared" si="691"/>
        <v/>
      </c>
      <c r="N4828" s="22" t="str">
        <f t="shared" si="696"/>
        <v xml:space="preserve"> </v>
      </c>
      <c r="O4828" s="22" t="str">
        <f t="shared" si="697"/>
        <v/>
      </c>
      <c r="Q4828" s="22" t="str">
        <f t="shared" si="695"/>
        <v>D2</v>
      </c>
    </row>
    <row r="4829" spans="1:17" x14ac:dyDescent="0.25">
      <c r="A4829" s="125" t="str">
        <f t="shared" si="692"/>
        <v/>
      </c>
      <c r="B4829" s="123" t="str">
        <f t="shared" si="693"/>
        <v/>
      </c>
      <c r="C4829" s="125" t="str">
        <f t="shared" si="694"/>
        <v/>
      </c>
      <c r="D4829" s="42"/>
      <c r="E4829" s="23" t="str">
        <f>IF(D4829="","",VLOOKUP(D4829,MASTERLIST!$A:$E,3,FALSE))</f>
        <v/>
      </c>
      <c r="F4829" s="23" t="str">
        <f>IF(D4829="","",VLOOKUP(D4829,MASTERLIST!$A:$E,4,FALSE))</f>
        <v/>
      </c>
      <c r="G4829" s="23" t="str">
        <f>IF(D4829="","",VLOOKUP(D4829,MASTERLIST!$A:$E,5,FALSE))</f>
        <v/>
      </c>
      <c r="H4829" s="23" t="str">
        <f>IF(D4829="","",VLOOKUP(D4829,MASTERLIST!$A:$E,2,FALSE))</f>
        <v/>
      </c>
      <c r="I4829" s="42"/>
      <c r="J4829" s="42"/>
      <c r="K4829" s="42"/>
      <c r="L4829" s="41" t="str">
        <f t="shared" ref="L4829:L4892" si="698">IF(K4829="","",IF(I4829="",ROUND(HLOOKUP(J4829,kgList,K4829,FALSE),1),ROUND(HLOOKUP(I4829,kgList,K4829,FALSE),1)))</f>
        <v/>
      </c>
      <c r="M4829" s="41" t="str">
        <f t="shared" ref="M4829:M4892" si="699">IF(L4829="","",IF(COUNTA(I4829:J4829)&gt;1,"Edible or Inedible",IF(COUNTA(I4829)=1,L4829*1,IF(COUNTA(J4829)=1,L4829*1,"ERROR"))))</f>
        <v/>
      </c>
      <c r="N4829" s="22" t="str">
        <f t="shared" si="696"/>
        <v xml:space="preserve"> </v>
      </c>
      <c r="O4829" s="22" t="str">
        <f t="shared" si="697"/>
        <v/>
      </c>
      <c r="Q4829" s="22" t="str">
        <f t="shared" si="695"/>
        <v>D2</v>
      </c>
    </row>
    <row r="4830" spans="1:17" x14ac:dyDescent="0.25">
      <c r="A4830" s="125" t="str">
        <f t="shared" si="692"/>
        <v/>
      </c>
      <c r="B4830" s="123" t="str">
        <f t="shared" si="693"/>
        <v/>
      </c>
      <c r="C4830" s="125" t="str">
        <f t="shared" si="694"/>
        <v/>
      </c>
      <c r="D4830" s="42"/>
      <c r="E4830" s="23" t="str">
        <f>IF(D4830="","",VLOOKUP(D4830,MASTERLIST!$A:$E,3,FALSE))</f>
        <v/>
      </c>
      <c r="F4830" s="23" t="str">
        <f>IF(D4830="","",VLOOKUP(D4830,MASTERLIST!$A:$E,4,FALSE))</f>
        <v/>
      </c>
      <c r="G4830" s="23" t="str">
        <f>IF(D4830="","",VLOOKUP(D4830,MASTERLIST!$A:$E,5,FALSE))</f>
        <v/>
      </c>
      <c r="H4830" s="23" t="str">
        <f>IF(D4830="","",VLOOKUP(D4830,MASTERLIST!$A:$E,2,FALSE))</f>
        <v/>
      </c>
      <c r="I4830" s="42"/>
      <c r="J4830" s="42"/>
      <c r="K4830" s="42"/>
      <c r="L4830" s="41" t="str">
        <f t="shared" si="698"/>
        <v/>
      </c>
      <c r="M4830" s="41" t="str">
        <f t="shared" si="699"/>
        <v/>
      </c>
      <c r="N4830" s="22" t="str">
        <f t="shared" si="696"/>
        <v xml:space="preserve"> </v>
      </c>
      <c r="O4830" s="22" t="str">
        <f t="shared" si="697"/>
        <v/>
      </c>
      <c r="Q4830" s="22" t="str">
        <f t="shared" si="695"/>
        <v>D2</v>
      </c>
    </row>
    <row r="4831" spans="1:17" x14ac:dyDescent="0.25">
      <c r="A4831" s="125" t="str">
        <f t="shared" si="692"/>
        <v/>
      </c>
      <c r="B4831" s="123" t="str">
        <f t="shared" si="693"/>
        <v/>
      </c>
      <c r="C4831" s="125" t="str">
        <f t="shared" si="694"/>
        <v/>
      </c>
      <c r="D4831" s="42"/>
      <c r="E4831" s="23" t="str">
        <f>IF(D4831="","",VLOOKUP(D4831,MASTERLIST!$A:$E,3,FALSE))</f>
        <v/>
      </c>
      <c r="F4831" s="23" t="str">
        <f>IF(D4831="","",VLOOKUP(D4831,MASTERLIST!$A:$E,4,FALSE))</f>
        <v/>
      </c>
      <c r="G4831" s="23" t="str">
        <f>IF(D4831="","",VLOOKUP(D4831,MASTERLIST!$A:$E,5,FALSE))</f>
        <v/>
      </c>
      <c r="H4831" s="23" t="str">
        <f>IF(D4831="","",VLOOKUP(D4831,MASTERLIST!$A:$E,2,FALSE))</f>
        <v/>
      </c>
      <c r="I4831" s="42"/>
      <c r="J4831" s="42"/>
      <c r="K4831" s="42"/>
      <c r="L4831" s="41" t="str">
        <f t="shared" si="698"/>
        <v/>
      </c>
      <c r="M4831" s="41" t="str">
        <f t="shared" si="699"/>
        <v/>
      </c>
      <c r="N4831" s="22" t="str">
        <f t="shared" si="696"/>
        <v xml:space="preserve"> </v>
      </c>
      <c r="O4831" s="22" t="str">
        <f t="shared" si="697"/>
        <v/>
      </c>
      <c r="Q4831" s="22" t="str">
        <f t="shared" si="695"/>
        <v>D2</v>
      </c>
    </row>
    <row r="4832" spans="1:17" x14ac:dyDescent="0.25">
      <c r="A4832" s="125" t="str">
        <f t="shared" si="692"/>
        <v/>
      </c>
      <c r="B4832" s="123" t="str">
        <f t="shared" si="693"/>
        <v/>
      </c>
      <c r="C4832" s="125" t="str">
        <f t="shared" si="694"/>
        <v/>
      </c>
      <c r="D4832" s="42"/>
      <c r="E4832" s="23" t="str">
        <f>IF(D4832="","",VLOOKUP(D4832,MASTERLIST!$A:$E,3,FALSE))</f>
        <v/>
      </c>
      <c r="F4832" s="23" t="str">
        <f>IF(D4832="","",VLOOKUP(D4832,MASTERLIST!$A:$E,4,FALSE))</f>
        <v/>
      </c>
      <c r="G4832" s="23" t="str">
        <f>IF(D4832="","",VLOOKUP(D4832,MASTERLIST!$A:$E,5,FALSE))</f>
        <v/>
      </c>
      <c r="H4832" s="23" t="str">
        <f>IF(D4832="","",VLOOKUP(D4832,MASTERLIST!$A:$E,2,FALSE))</f>
        <v/>
      </c>
      <c r="I4832" s="42"/>
      <c r="J4832" s="42"/>
      <c r="K4832" s="42"/>
      <c r="L4832" s="41" t="str">
        <f t="shared" si="698"/>
        <v/>
      </c>
      <c r="M4832" s="41" t="str">
        <f t="shared" si="699"/>
        <v/>
      </c>
      <c r="N4832" s="22" t="str">
        <f t="shared" si="696"/>
        <v xml:space="preserve"> </v>
      </c>
      <c r="O4832" s="22" t="str">
        <f t="shared" si="697"/>
        <v/>
      </c>
      <c r="Q4832" s="22" t="str">
        <f t="shared" si="695"/>
        <v>D2</v>
      </c>
    </row>
    <row r="4833" spans="1:17" x14ac:dyDescent="0.25">
      <c r="A4833" s="125" t="str">
        <f t="shared" si="692"/>
        <v/>
      </c>
      <c r="B4833" s="123" t="str">
        <f t="shared" si="693"/>
        <v/>
      </c>
      <c r="C4833" s="125" t="str">
        <f t="shared" si="694"/>
        <v/>
      </c>
      <c r="D4833" s="42"/>
      <c r="E4833" s="23" t="str">
        <f>IF(D4833="","",VLOOKUP(D4833,MASTERLIST!$A:$E,3,FALSE))</f>
        <v/>
      </c>
      <c r="F4833" s="23" t="str">
        <f>IF(D4833="","",VLOOKUP(D4833,MASTERLIST!$A:$E,4,FALSE))</f>
        <v/>
      </c>
      <c r="G4833" s="23" t="str">
        <f>IF(D4833="","",VLOOKUP(D4833,MASTERLIST!$A:$E,5,FALSE))</f>
        <v/>
      </c>
      <c r="H4833" s="23" t="str">
        <f>IF(D4833="","",VLOOKUP(D4833,MASTERLIST!$A:$E,2,FALSE))</f>
        <v/>
      </c>
      <c r="I4833" s="42"/>
      <c r="J4833" s="42"/>
      <c r="K4833" s="42"/>
      <c r="L4833" s="41" t="str">
        <f t="shared" si="698"/>
        <v/>
      </c>
      <c r="M4833" s="41" t="str">
        <f t="shared" si="699"/>
        <v/>
      </c>
      <c r="N4833" s="22" t="str">
        <f t="shared" si="696"/>
        <v xml:space="preserve"> </v>
      </c>
      <c r="O4833" s="22" t="str">
        <f t="shared" si="697"/>
        <v/>
      </c>
      <c r="Q4833" s="22" t="str">
        <f t="shared" si="695"/>
        <v>D2</v>
      </c>
    </row>
    <row r="4834" spans="1:17" x14ac:dyDescent="0.25">
      <c r="A4834" s="125" t="str">
        <f t="shared" si="692"/>
        <v/>
      </c>
      <c r="B4834" s="123" t="str">
        <f t="shared" si="693"/>
        <v/>
      </c>
      <c r="C4834" s="125" t="str">
        <f t="shared" si="694"/>
        <v/>
      </c>
      <c r="D4834" s="42"/>
      <c r="E4834" s="23" t="str">
        <f>IF(D4834="","",VLOOKUP(D4834,MASTERLIST!$A:$E,3,FALSE))</f>
        <v/>
      </c>
      <c r="F4834" s="23" t="str">
        <f>IF(D4834="","",VLOOKUP(D4834,MASTERLIST!$A:$E,4,FALSE))</f>
        <v/>
      </c>
      <c r="G4834" s="23" t="str">
        <f>IF(D4834="","",VLOOKUP(D4834,MASTERLIST!$A:$E,5,FALSE))</f>
        <v/>
      </c>
      <c r="H4834" s="23" t="str">
        <f>IF(D4834="","",VLOOKUP(D4834,MASTERLIST!$A:$E,2,FALSE))</f>
        <v/>
      </c>
      <c r="I4834" s="42"/>
      <c r="J4834" s="42"/>
      <c r="K4834" s="42"/>
      <c r="L4834" s="41" t="str">
        <f t="shared" si="698"/>
        <v/>
      </c>
      <c r="M4834" s="41" t="str">
        <f t="shared" si="699"/>
        <v/>
      </c>
      <c r="N4834" s="22" t="str">
        <f t="shared" si="696"/>
        <v xml:space="preserve"> </v>
      </c>
      <c r="O4834" s="22" t="str">
        <f t="shared" si="697"/>
        <v/>
      </c>
      <c r="Q4834" s="22" t="str">
        <f t="shared" si="695"/>
        <v>D2</v>
      </c>
    </row>
    <row r="4835" spans="1:17" x14ac:dyDescent="0.25">
      <c r="A4835" s="125" t="str">
        <f t="shared" si="692"/>
        <v/>
      </c>
      <c r="B4835" s="123" t="str">
        <f t="shared" si="693"/>
        <v/>
      </c>
      <c r="C4835" s="125" t="str">
        <f t="shared" si="694"/>
        <v/>
      </c>
      <c r="D4835" s="42"/>
      <c r="E4835" s="23" t="str">
        <f>IF(D4835="","",VLOOKUP(D4835,MASTERLIST!$A:$E,3,FALSE))</f>
        <v/>
      </c>
      <c r="F4835" s="23" t="str">
        <f>IF(D4835="","",VLOOKUP(D4835,MASTERLIST!$A:$E,4,FALSE))</f>
        <v/>
      </c>
      <c r="G4835" s="23" t="str">
        <f>IF(D4835="","",VLOOKUP(D4835,MASTERLIST!$A:$E,5,FALSE))</f>
        <v/>
      </c>
      <c r="H4835" s="23" t="str">
        <f>IF(D4835="","",VLOOKUP(D4835,MASTERLIST!$A:$E,2,FALSE))</f>
        <v/>
      </c>
      <c r="I4835" s="42"/>
      <c r="J4835" s="42"/>
      <c r="K4835" s="42"/>
      <c r="L4835" s="41" t="str">
        <f t="shared" si="698"/>
        <v/>
      </c>
      <c r="M4835" s="41" t="str">
        <f t="shared" si="699"/>
        <v/>
      </c>
      <c r="N4835" s="22" t="str">
        <f t="shared" si="696"/>
        <v xml:space="preserve"> </v>
      </c>
      <c r="O4835" s="22" t="str">
        <f t="shared" si="697"/>
        <v/>
      </c>
      <c r="Q4835" s="22" t="str">
        <f t="shared" si="695"/>
        <v>D2</v>
      </c>
    </row>
    <row r="4836" spans="1:17" x14ac:dyDescent="0.25">
      <c r="A4836" s="125" t="str">
        <f t="shared" ref="A4836:A4899" si="700">IF(D4836="","",A4835)</f>
        <v/>
      </c>
      <c r="B4836" s="123" t="str">
        <f t="shared" ref="B4836:B4899" si="701">IF(D4836="","",B4835)</f>
        <v/>
      </c>
      <c r="C4836" s="125" t="str">
        <f t="shared" ref="C4836:C4899" si="702">IF(D4836="","",C4835)</f>
        <v/>
      </c>
      <c r="D4836" s="42"/>
      <c r="E4836" s="23" t="str">
        <f>IF(D4836="","",VLOOKUP(D4836,MASTERLIST!$A:$E,3,FALSE))</f>
        <v/>
      </c>
      <c r="F4836" s="23" t="str">
        <f>IF(D4836="","",VLOOKUP(D4836,MASTERLIST!$A:$E,4,FALSE))</f>
        <v/>
      </c>
      <c r="G4836" s="23" t="str">
        <f>IF(D4836="","",VLOOKUP(D4836,MASTERLIST!$A:$E,5,FALSE))</f>
        <v/>
      </c>
      <c r="H4836" s="23" t="str">
        <f>IF(D4836="","",VLOOKUP(D4836,MASTERLIST!$A:$E,2,FALSE))</f>
        <v/>
      </c>
      <c r="I4836" s="42"/>
      <c r="J4836" s="42"/>
      <c r="K4836" s="42"/>
      <c r="L4836" s="41" t="str">
        <f t="shared" si="698"/>
        <v/>
      </c>
      <c r="M4836" s="41" t="str">
        <f t="shared" si="699"/>
        <v/>
      </c>
      <c r="N4836" s="22" t="str">
        <f t="shared" si="696"/>
        <v xml:space="preserve"> </v>
      </c>
      <c r="O4836" s="22" t="str">
        <f t="shared" si="697"/>
        <v/>
      </c>
      <c r="Q4836" s="22" t="str">
        <f t="shared" si="695"/>
        <v>D2</v>
      </c>
    </row>
    <row r="4837" spans="1:17" x14ac:dyDescent="0.25">
      <c r="A4837" s="125" t="str">
        <f t="shared" si="700"/>
        <v/>
      </c>
      <c r="B4837" s="123" t="str">
        <f t="shared" si="701"/>
        <v/>
      </c>
      <c r="C4837" s="125" t="str">
        <f t="shared" si="702"/>
        <v/>
      </c>
      <c r="D4837" s="42"/>
      <c r="E4837" s="23" t="str">
        <f>IF(D4837="","",VLOOKUP(D4837,MASTERLIST!$A:$E,3,FALSE))</f>
        <v/>
      </c>
      <c r="F4837" s="23" t="str">
        <f>IF(D4837="","",VLOOKUP(D4837,MASTERLIST!$A:$E,4,FALSE))</f>
        <v/>
      </c>
      <c r="G4837" s="23" t="str">
        <f>IF(D4837="","",VLOOKUP(D4837,MASTERLIST!$A:$E,5,FALSE))</f>
        <v/>
      </c>
      <c r="H4837" s="23" t="str">
        <f>IF(D4837="","",VLOOKUP(D4837,MASTERLIST!$A:$E,2,FALSE))</f>
        <v/>
      </c>
      <c r="I4837" s="42"/>
      <c r="J4837" s="42"/>
      <c r="K4837" s="42"/>
      <c r="L4837" s="41" t="str">
        <f t="shared" si="698"/>
        <v/>
      </c>
      <c r="M4837" s="41" t="str">
        <f t="shared" si="699"/>
        <v/>
      </c>
      <c r="N4837" s="22" t="str">
        <f t="shared" si="696"/>
        <v xml:space="preserve"> </v>
      </c>
      <c r="O4837" s="22" t="str">
        <f t="shared" si="697"/>
        <v/>
      </c>
      <c r="Q4837" s="22" t="str">
        <f t="shared" si="695"/>
        <v>D2</v>
      </c>
    </row>
    <row r="4838" spans="1:17" x14ac:dyDescent="0.25">
      <c r="A4838" s="125" t="str">
        <f t="shared" si="700"/>
        <v/>
      </c>
      <c r="B4838" s="123" t="str">
        <f t="shared" si="701"/>
        <v/>
      </c>
      <c r="C4838" s="125" t="str">
        <f t="shared" si="702"/>
        <v/>
      </c>
      <c r="D4838" s="42"/>
      <c r="E4838" s="23" t="str">
        <f>IF(D4838="","",VLOOKUP(D4838,MASTERLIST!$A:$E,3,FALSE))</f>
        <v/>
      </c>
      <c r="F4838" s="23" t="str">
        <f>IF(D4838="","",VLOOKUP(D4838,MASTERLIST!$A:$E,4,FALSE))</f>
        <v/>
      </c>
      <c r="G4838" s="23" t="str">
        <f>IF(D4838="","",VLOOKUP(D4838,MASTERLIST!$A:$E,5,FALSE))</f>
        <v/>
      </c>
      <c r="H4838" s="23" t="str">
        <f>IF(D4838="","",VLOOKUP(D4838,MASTERLIST!$A:$E,2,FALSE))</f>
        <v/>
      </c>
      <c r="I4838" s="42"/>
      <c r="J4838" s="42"/>
      <c r="K4838" s="42"/>
      <c r="L4838" s="41" t="str">
        <f t="shared" si="698"/>
        <v/>
      </c>
      <c r="M4838" s="41" t="str">
        <f t="shared" si="699"/>
        <v/>
      </c>
      <c r="N4838" s="22" t="str">
        <f t="shared" si="696"/>
        <v xml:space="preserve"> </v>
      </c>
      <c r="O4838" s="22" t="str">
        <f t="shared" si="697"/>
        <v/>
      </c>
      <c r="Q4838" s="22" t="str">
        <f t="shared" si="695"/>
        <v>D2</v>
      </c>
    </row>
    <row r="4839" spans="1:17" x14ac:dyDescent="0.25">
      <c r="A4839" s="125" t="str">
        <f t="shared" si="700"/>
        <v/>
      </c>
      <c r="B4839" s="123" t="str">
        <f t="shared" si="701"/>
        <v/>
      </c>
      <c r="C4839" s="125" t="str">
        <f t="shared" si="702"/>
        <v/>
      </c>
      <c r="D4839" s="42"/>
      <c r="E4839" s="23" t="str">
        <f>IF(D4839="","",VLOOKUP(D4839,MASTERLIST!$A:$E,3,FALSE))</f>
        <v/>
      </c>
      <c r="F4839" s="23" t="str">
        <f>IF(D4839="","",VLOOKUP(D4839,MASTERLIST!$A:$E,4,FALSE))</f>
        <v/>
      </c>
      <c r="G4839" s="23" t="str">
        <f>IF(D4839="","",VLOOKUP(D4839,MASTERLIST!$A:$E,5,FALSE))</f>
        <v/>
      </c>
      <c r="H4839" s="23" t="str">
        <f>IF(D4839="","",VLOOKUP(D4839,MASTERLIST!$A:$E,2,FALSE))</f>
        <v/>
      </c>
      <c r="I4839" s="42"/>
      <c r="J4839" s="42"/>
      <c r="K4839" s="42"/>
      <c r="L4839" s="41" t="str">
        <f t="shared" si="698"/>
        <v/>
      </c>
      <c r="M4839" s="41" t="str">
        <f t="shared" si="699"/>
        <v/>
      </c>
      <c r="N4839" s="22" t="str">
        <f t="shared" si="696"/>
        <v xml:space="preserve"> </v>
      </c>
      <c r="O4839" s="22" t="str">
        <f t="shared" si="697"/>
        <v/>
      </c>
      <c r="Q4839" s="22" t="str">
        <f t="shared" si="695"/>
        <v>D2</v>
      </c>
    </row>
    <row r="4840" spans="1:17" x14ac:dyDescent="0.25">
      <c r="A4840" s="125" t="str">
        <f t="shared" si="700"/>
        <v/>
      </c>
      <c r="B4840" s="123" t="str">
        <f t="shared" si="701"/>
        <v/>
      </c>
      <c r="C4840" s="125" t="str">
        <f t="shared" si="702"/>
        <v/>
      </c>
      <c r="D4840" s="42"/>
      <c r="E4840" s="23" t="str">
        <f>IF(D4840="","",VLOOKUP(D4840,MASTERLIST!$A:$E,3,FALSE))</f>
        <v/>
      </c>
      <c r="F4840" s="23" t="str">
        <f>IF(D4840="","",VLOOKUP(D4840,MASTERLIST!$A:$E,4,FALSE))</f>
        <v/>
      </c>
      <c r="G4840" s="23" t="str">
        <f>IF(D4840="","",VLOOKUP(D4840,MASTERLIST!$A:$E,5,FALSE))</f>
        <v/>
      </c>
      <c r="H4840" s="23" t="str">
        <f>IF(D4840="","",VLOOKUP(D4840,MASTERLIST!$A:$E,2,FALSE))</f>
        <v/>
      </c>
      <c r="I4840" s="42"/>
      <c r="J4840" s="42"/>
      <c r="K4840" s="42"/>
      <c r="L4840" s="41" t="str">
        <f t="shared" si="698"/>
        <v/>
      </c>
      <c r="M4840" s="41" t="str">
        <f t="shared" si="699"/>
        <v/>
      </c>
      <c r="N4840" s="22" t="str">
        <f t="shared" si="696"/>
        <v xml:space="preserve"> </v>
      </c>
      <c r="O4840" s="22" t="str">
        <f t="shared" si="697"/>
        <v/>
      </c>
      <c r="Q4840" s="22" t="str">
        <f t="shared" si="695"/>
        <v>D2</v>
      </c>
    </row>
    <row r="4841" spans="1:17" x14ac:dyDescent="0.25">
      <c r="A4841" s="125" t="str">
        <f t="shared" si="700"/>
        <v/>
      </c>
      <c r="B4841" s="123" t="str">
        <f t="shared" si="701"/>
        <v/>
      </c>
      <c r="C4841" s="125" t="str">
        <f t="shared" si="702"/>
        <v/>
      </c>
      <c r="D4841" s="42"/>
      <c r="E4841" s="23" t="str">
        <f>IF(D4841="","",VLOOKUP(D4841,MASTERLIST!$A:$E,3,FALSE))</f>
        <v/>
      </c>
      <c r="F4841" s="23" t="str">
        <f>IF(D4841="","",VLOOKUP(D4841,MASTERLIST!$A:$E,4,FALSE))</f>
        <v/>
      </c>
      <c r="G4841" s="23" t="str">
        <f>IF(D4841="","",VLOOKUP(D4841,MASTERLIST!$A:$E,5,FALSE))</f>
        <v/>
      </c>
      <c r="H4841" s="23" t="str">
        <f>IF(D4841="","",VLOOKUP(D4841,MASTERLIST!$A:$E,2,FALSE))</f>
        <v/>
      </c>
      <c r="I4841" s="42"/>
      <c r="J4841" s="42"/>
      <c r="K4841" s="42"/>
      <c r="L4841" s="41" t="str">
        <f t="shared" si="698"/>
        <v/>
      </c>
      <c r="M4841" s="41" t="str">
        <f t="shared" si="699"/>
        <v/>
      </c>
      <c r="N4841" s="22" t="str">
        <f t="shared" si="696"/>
        <v xml:space="preserve"> </v>
      </c>
      <c r="O4841" s="22" t="str">
        <f t="shared" si="697"/>
        <v/>
      </c>
      <c r="Q4841" s="22" t="str">
        <f t="shared" si="695"/>
        <v>D2</v>
      </c>
    </row>
    <row r="4842" spans="1:17" x14ac:dyDescent="0.25">
      <c r="A4842" s="125" t="str">
        <f t="shared" si="700"/>
        <v/>
      </c>
      <c r="B4842" s="123" t="str">
        <f t="shared" si="701"/>
        <v/>
      </c>
      <c r="C4842" s="125" t="str">
        <f t="shared" si="702"/>
        <v/>
      </c>
      <c r="D4842" s="42"/>
      <c r="E4842" s="23" t="str">
        <f>IF(D4842="","",VLOOKUP(D4842,MASTERLIST!$A:$E,3,FALSE))</f>
        <v/>
      </c>
      <c r="F4842" s="23" t="str">
        <f>IF(D4842="","",VLOOKUP(D4842,MASTERLIST!$A:$E,4,FALSE))</f>
        <v/>
      </c>
      <c r="G4842" s="23" t="str">
        <f>IF(D4842="","",VLOOKUP(D4842,MASTERLIST!$A:$E,5,FALSE))</f>
        <v/>
      </c>
      <c r="H4842" s="23" t="str">
        <f>IF(D4842="","",VLOOKUP(D4842,MASTERLIST!$A:$E,2,FALSE))</f>
        <v/>
      </c>
      <c r="I4842" s="42"/>
      <c r="J4842" s="42"/>
      <c r="K4842" s="42"/>
      <c r="L4842" s="41" t="str">
        <f t="shared" si="698"/>
        <v/>
      </c>
      <c r="M4842" s="41" t="str">
        <f t="shared" si="699"/>
        <v/>
      </c>
      <c r="N4842" s="22" t="str">
        <f t="shared" si="696"/>
        <v xml:space="preserve"> </v>
      </c>
      <c r="O4842" s="22" t="str">
        <f t="shared" si="697"/>
        <v/>
      </c>
      <c r="Q4842" s="22" t="str">
        <f t="shared" si="695"/>
        <v>D2</v>
      </c>
    </row>
    <row r="4843" spans="1:17" x14ac:dyDescent="0.25">
      <c r="A4843" s="125" t="str">
        <f t="shared" si="700"/>
        <v/>
      </c>
      <c r="B4843" s="123" t="str">
        <f t="shared" si="701"/>
        <v/>
      </c>
      <c r="C4843" s="125" t="str">
        <f t="shared" si="702"/>
        <v/>
      </c>
      <c r="D4843" s="42"/>
      <c r="E4843" s="23" t="str">
        <f>IF(D4843="","",VLOOKUP(D4843,MASTERLIST!$A:$E,3,FALSE))</f>
        <v/>
      </c>
      <c r="F4843" s="23" t="str">
        <f>IF(D4843="","",VLOOKUP(D4843,MASTERLIST!$A:$E,4,FALSE))</f>
        <v/>
      </c>
      <c r="G4843" s="23" t="str">
        <f>IF(D4843="","",VLOOKUP(D4843,MASTERLIST!$A:$E,5,FALSE))</f>
        <v/>
      </c>
      <c r="H4843" s="23" t="str">
        <f>IF(D4843="","",VLOOKUP(D4843,MASTERLIST!$A:$E,2,FALSE))</f>
        <v/>
      </c>
      <c r="I4843" s="42"/>
      <c r="J4843" s="42"/>
      <c r="K4843" s="42"/>
      <c r="L4843" s="41" t="str">
        <f t="shared" si="698"/>
        <v/>
      </c>
      <c r="M4843" s="41" t="str">
        <f t="shared" si="699"/>
        <v/>
      </c>
      <c r="N4843" s="22" t="str">
        <f t="shared" si="696"/>
        <v xml:space="preserve"> </v>
      </c>
      <c r="O4843" s="22" t="str">
        <f t="shared" si="697"/>
        <v/>
      </c>
      <c r="Q4843" s="22" t="str">
        <f t="shared" si="695"/>
        <v>D2</v>
      </c>
    </row>
    <row r="4844" spans="1:17" x14ac:dyDescent="0.25">
      <c r="A4844" s="125" t="str">
        <f t="shared" si="700"/>
        <v/>
      </c>
      <c r="B4844" s="123" t="str">
        <f t="shared" si="701"/>
        <v/>
      </c>
      <c r="C4844" s="125" t="str">
        <f t="shared" si="702"/>
        <v/>
      </c>
      <c r="D4844" s="42"/>
      <c r="E4844" s="23" t="str">
        <f>IF(D4844="","",VLOOKUP(D4844,MASTERLIST!$A:$E,3,FALSE))</f>
        <v/>
      </c>
      <c r="F4844" s="23" t="str">
        <f>IF(D4844="","",VLOOKUP(D4844,MASTERLIST!$A:$E,4,FALSE))</f>
        <v/>
      </c>
      <c r="G4844" s="23" t="str">
        <f>IF(D4844="","",VLOOKUP(D4844,MASTERLIST!$A:$E,5,FALSE))</f>
        <v/>
      </c>
      <c r="H4844" s="23" t="str">
        <f>IF(D4844="","",VLOOKUP(D4844,MASTERLIST!$A:$E,2,FALSE))</f>
        <v/>
      </c>
      <c r="I4844" s="42"/>
      <c r="J4844" s="42"/>
      <c r="K4844" s="42"/>
      <c r="L4844" s="41" t="str">
        <f t="shared" si="698"/>
        <v/>
      </c>
      <c r="M4844" s="41" t="str">
        <f t="shared" si="699"/>
        <v/>
      </c>
      <c r="N4844" s="22" t="str">
        <f t="shared" si="696"/>
        <v xml:space="preserve"> </v>
      </c>
      <c r="O4844" s="22" t="str">
        <f t="shared" si="697"/>
        <v/>
      </c>
      <c r="Q4844" s="22" t="str">
        <f t="shared" si="695"/>
        <v>D2</v>
      </c>
    </row>
    <row r="4845" spans="1:17" x14ac:dyDescent="0.25">
      <c r="A4845" s="125" t="str">
        <f t="shared" si="700"/>
        <v/>
      </c>
      <c r="B4845" s="123" t="str">
        <f t="shared" si="701"/>
        <v/>
      </c>
      <c r="C4845" s="125" t="str">
        <f t="shared" si="702"/>
        <v/>
      </c>
      <c r="D4845" s="42"/>
      <c r="E4845" s="23" t="str">
        <f>IF(D4845="","",VLOOKUP(D4845,MASTERLIST!$A:$E,3,FALSE))</f>
        <v/>
      </c>
      <c r="F4845" s="23" t="str">
        <f>IF(D4845="","",VLOOKUP(D4845,MASTERLIST!$A:$E,4,FALSE))</f>
        <v/>
      </c>
      <c r="G4845" s="23" t="str">
        <f>IF(D4845="","",VLOOKUP(D4845,MASTERLIST!$A:$E,5,FALSE))</f>
        <v/>
      </c>
      <c r="H4845" s="23" t="str">
        <f>IF(D4845="","",VLOOKUP(D4845,MASTERLIST!$A:$E,2,FALSE))</f>
        <v/>
      </c>
      <c r="I4845" s="42"/>
      <c r="J4845" s="42"/>
      <c r="K4845" s="42"/>
      <c r="L4845" s="41" t="str">
        <f t="shared" si="698"/>
        <v/>
      </c>
      <c r="M4845" s="41" t="str">
        <f t="shared" si="699"/>
        <v/>
      </c>
      <c r="N4845" s="22" t="str">
        <f t="shared" si="696"/>
        <v xml:space="preserve"> </v>
      </c>
      <c r="O4845" s="22" t="str">
        <f t="shared" si="697"/>
        <v/>
      </c>
      <c r="Q4845" s="22" t="str">
        <f t="shared" si="695"/>
        <v>D2</v>
      </c>
    </row>
    <row r="4846" spans="1:17" x14ac:dyDescent="0.25">
      <c r="A4846" s="125" t="str">
        <f t="shared" si="700"/>
        <v/>
      </c>
      <c r="B4846" s="123" t="str">
        <f t="shared" si="701"/>
        <v/>
      </c>
      <c r="C4846" s="125" t="str">
        <f t="shared" si="702"/>
        <v/>
      </c>
      <c r="D4846" s="42"/>
      <c r="E4846" s="23" t="str">
        <f>IF(D4846="","",VLOOKUP(D4846,MASTERLIST!$A:$E,3,FALSE))</f>
        <v/>
      </c>
      <c r="F4846" s="23" t="str">
        <f>IF(D4846="","",VLOOKUP(D4846,MASTERLIST!$A:$E,4,FALSE))</f>
        <v/>
      </c>
      <c r="G4846" s="23" t="str">
        <f>IF(D4846="","",VLOOKUP(D4846,MASTERLIST!$A:$E,5,FALSE))</f>
        <v/>
      </c>
      <c r="H4846" s="23" t="str">
        <f>IF(D4846="","",VLOOKUP(D4846,MASTERLIST!$A:$E,2,FALSE))</f>
        <v/>
      </c>
      <c r="I4846" s="42"/>
      <c r="J4846" s="42"/>
      <c r="K4846" s="42"/>
      <c r="L4846" s="41" t="str">
        <f t="shared" si="698"/>
        <v/>
      </c>
      <c r="M4846" s="41" t="str">
        <f t="shared" si="699"/>
        <v/>
      </c>
      <c r="N4846" s="22" t="str">
        <f t="shared" si="696"/>
        <v xml:space="preserve"> </v>
      </c>
      <c r="O4846" s="22" t="str">
        <f t="shared" si="697"/>
        <v/>
      </c>
      <c r="Q4846" s="22" t="str">
        <f t="shared" si="695"/>
        <v>D2</v>
      </c>
    </row>
    <row r="4847" spans="1:17" x14ac:dyDescent="0.25">
      <c r="A4847" s="125" t="str">
        <f t="shared" si="700"/>
        <v/>
      </c>
      <c r="B4847" s="123" t="str">
        <f t="shared" si="701"/>
        <v/>
      </c>
      <c r="C4847" s="125" t="str">
        <f t="shared" si="702"/>
        <v/>
      </c>
      <c r="D4847" s="42"/>
      <c r="E4847" s="23" t="str">
        <f>IF(D4847="","",VLOOKUP(D4847,MASTERLIST!$A:$E,3,FALSE))</f>
        <v/>
      </c>
      <c r="F4847" s="23" t="str">
        <f>IF(D4847="","",VLOOKUP(D4847,MASTERLIST!$A:$E,4,FALSE))</f>
        <v/>
      </c>
      <c r="G4847" s="23" t="str">
        <f>IF(D4847="","",VLOOKUP(D4847,MASTERLIST!$A:$E,5,FALSE))</f>
        <v/>
      </c>
      <c r="H4847" s="23" t="str">
        <f>IF(D4847="","",VLOOKUP(D4847,MASTERLIST!$A:$E,2,FALSE))</f>
        <v/>
      </c>
      <c r="I4847" s="42"/>
      <c r="J4847" s="42"/>
      <c r="K4847" s="42"/>
      <c r="L4847" s="41" t="str">
        <f t="shared" si="698"/>
        <v/>
      </c>
      <c r="M4847" s="41" t="str">
        <f t="shared" si="699"/>
        <v/>
      </c>
      <c r="N4847" s="22" t="str">
        <f t="shared" si="696"/>
        <v xml:space="preserve"> </v>
      </c>
      <c r="O4847" s="22" t="str">
        <f t="shared" si="697"/>
        <v/>
      </c>
      <c r="Q4847" s="22" t="str">
        <f t="shared" si="695"/>
        <v>D2</v>
      </c>
    </row>
    <row r="4848" spans="1:17" x14ac:dyDescent="0.25">
      <c r="A4848" s="125" t="str">
        <f t="shared" si="700"/>
        <v/>
      </c>
      <c r="B4848" s="123" t="str">
        <f t="shared" si="701"/>
        <v/>
      </c>
      <c r="C4848" s="125" t="str">
        <f t="shared" si="702"/>
        <v/>
      </c>
      <c r="D4848" s="42"/>
      <c r="E4848" s="23" t="str">
        <f>IF(D4848="","",VLOOKUP(D4848,MASTERLIST!$A:$E,3,FALSE))</f>
        <v/>
      </c>
      <c r="F4848" s="23" t="str">
        <f>IF(D4848="","",VLOOKUP(D4848,MASTERLIST!$A:$E,4,FALSE))</f>
        <v/>
      </c>
      <c r="G4848" s="23" t="str">
        <f>IF(D4848="","",VLOOKUP(D4848,MASTERLIST!$A:$E,5,FALSE))</f>
        <v/>
      </c>
      <c r="H4848" s="23" t="str">
        <f>IF(D4848="","",VLOOKUP(D4848,MASTERLIST!$A:$E,2,FALSE))</f>
        <v/>
      </c>
      <c r="I4848" s="42"/>
      <c r="J4848" s="42"/>
      <c r="K4848" s="42"/>
      <c r="L4848" s="41" t="str">
        <f t="shared" si="698"/>
        <v/>
      </c>
      <c r="M4848" s="41" t="str">
        <f t="shared" si="699"/>
        <v/>
      </c>
      <c r="N4848" s="22" t="str">
        <f t="shared" si="696"/>
        <v xml:space="preserve"> </v>
      </c>
      <c r="O4848" s="22" t="str">
        <f t="shared" si="697"/>
        <v/>
      </c>
      <c r="Q4848" s="22" t="str">
        <f t="shared" si="695"/>
        <v>D2</v>
      </c>
    </row>
    <row r="4849" spans="1:17" x14ac:dyDescent="0.25">
      <c r="A4849" s="125" t="str">
        <f t="shared" si="700"/>
        <v/>
      </c>
      <c r="B4849" s="123" t="str">
        <f t="shared" si="701"/>
        <v/>
      </c>
      <c r="C4849" s="125" t="str">
        <f t="shared" si="702"/>
        <v/>
      </c>
      <c r="D4849" s="42"/>
      <c r="E4849" s="23" t="str">
        <f>IF(D4849="","",VLOOKUP(D4849,MASTERLIST!$A:$E,3,FALSE))</f>
        <v/>
      </c>
      <c r="F4849" s="23" t="str">
        <f>IF(D4849="","",VLOOKUP(D4849,MASTERLIST!$A:$E,4,FALSE))</f>
        <v/>
      </c>
      <c r="G4849" s="23" t="str">
        <f>IF(D4849="","",VLOOKUP(D4849,MASTERLIST!$A:$E,5,FALSE))</f>
        <v/>
      </c>
      <c r="H4849" s="23" t="str">
        <f>IF(D4849="","",VLOOKUP(D4849,MASTERLIST!$A:$E,2,FALSE))</f>
        <v/>
      </c>
      <c r="I4849" s="42"/>
      <c r="J4849" s="42"/>
      <c r="K4849" s="42"/>
      <c r="L4849" s="41" t="str">
        <f t="shared" si="698"/>
        <v/>
      </c>
      <c r="M4849" s="41" t="str">
        <f t="shared" si="699"/>
        <v/>
      </c>
      <c r="N4849" s="22" t="str">
        <f t="shared" si="696"/>
        <v xml:space="preserve"> </v>
      </c>
      <c r="O4849" s="22" t="str">
        <f t="shared" si="697"/>
        <v/>
      </c>
      <c r="Q4849" s="22" t="str">
        <f t="shared" si="695"/>
        <v>D2</v>
      </c>
    </row>
    <row r="4850" spans="1:17" x14ac:dyDescent="0.25">
      <c r="A4850" s="125" t="str">
        <f t="shared" si="700"/>
        <v/>
      </c>
      <c r="B4850" s="123" t="str">
        <f t="shared" si="701"/>
        <v/>
      </c>
      <c r="C4850" s="125" t="str">
        <f t="shared" si="702"/>
        <v/>
      </c>
      <c r="D4850" s="42"/>
      <c r="E4850" s="23" t="str">
        <f>IF(D4850="","",VLOOKUP(D4850,MASTERLIST!$A:$E,3,FALSE))</f>
        <v/>
      </c>
      <c r="F4850" s="23" t="str">
        <f>IF(D4850="","",VLOOKUP(D4850,MASTERLIST!$A:$E,4,FALSE))</f>
        <v/>
      </c>
      <c r="G4850" s="23" t="str">
        <f>IF(D4850="","",VLOOKUP(D4850,MASTERLIST!$A:$E,5,FALSE))</f>
        <v/>
      </c>
      <c r="H4850" s="23" t="str">
        <f>IF(D4850="","",VLOOKUP(D4850,MASTERLIST!$A:$E,2,FALSE))</f>
        <v/>
      </c>
      <c r="I4850" s="42"/>
      <c r="J4850" s="42"/>
      <c r="K4850" s="42"/>
      <c r="L4850" s="41" t="str">
        <f t="shared" si="698"/>
        <v/>
      </c>
      <c r="M4850" s="41" t="str">
        <f t="shared" si="699"/>
        <v/>
      </c>
      <c r="N4850" s="22" t="str">
        <f t="shared" si="696"/>
        <v xml:space="preserve"> </v>
      </c>
      <c r="O4850" s="22" t="str">
        <f t="shared" si="697"/>
        <v/>
      </c>
      <c r="Q4850" s="22" t="str">
        <f t="shared" si="695"/>
        <v>D2</v>
      </c>
    </row>
    <row r="4851" spans="1:17" x14ac:dyDescent="0.25">
      <c r="A4851" s="125" t="str">
        <f t="shared" si="700"/>
        <v/>
      </c>
      <c r="B4851" s="123" t="str">
        <f t="shared" si="701"/>
        <v/>
      </c>
      <c r="C4851" s="125" t="str">
        <f t="shared" si="702"/>
        <v/>
      </c>
      <c r="D4851" s="42"/>
      <c r="E4851" s="23" t="str">
        <f>IF(D4851="","",VLOOKUP(D4851,MASTERLIST!$A:$E,3,FALSE))</f>
        <v/>
      </c>
      <c r="F4851" s="23" t="str">
        <f>IF(D4851="","",VLOOKUP(D4851,MASTERLIST!$A:$E,4,FALSE))</f>
        <v/>
      </c>
      <c r="G4851" s="23" t="str">
        <f>IF(D4851="","",VLOOKUP(D4851,MASTERLIST!$A:$E,5,FALSE))</f>
        <v/>
      </c>
      <c r="H4851" s="23" t="str">
        <f>IF(D4851="","",VLOOKUP(D4851,MASTERLIST!$A:$E,2,FALSE))</f>
        <v/>
      </c>
      <c r="I4851" s="42"/>
      <c r="J4851" s="42"/>
      <c r="K4851" s="42"/>
      <c r="L4851" s="41" t="str">
        <f t="shared" si="698"/>
        <v/>
      </c>
      <c r="M4851" s="41" t="str">
        <f t="shared" si="699"/>
        <v/>
      </c>
      <c r="N4851" s="22" t="str">
        <f t="shared" si="696"/>
        <v xml:space="preserve"> </v>
      </c>
      <c r="O4851" s="22" t="str">
        <f t="shared" si="697"/>
        <v/>
      </c>
      <c r="Q4851" s="22" t="str">
        <f t="shared" si="695"/>
        <v>D2</v>
      </c>
    </row>
    <row r="4852" spans="1:17" x14ac:dyDescent="0.25">
      <c r="A4852" s="125" t="str">
        <f t="shared" si="700"/>
        <v/>
      </c>
      <c r="B4852" s="123" t="str">
        <f t="shared" si="701"/>
        <v/>
      </c>
      <c r="C4852" s="125" t="str">
        <f t="shared" si="702"/>
        <v/>
      </c>
      <c r="D4852" s="42"/>
      <c r="E4852" s="23" t="str">
        <f>IF(D4852="","",VLOOKUP(D4852,MASTERLIST!$A:$E,3,FALSE))</f>
        <v/>
      </c>
      <c r="F4852" s="23" t="str">
        <f>IF(D4852="","",VLOOKUP(D4852,MASTERLIST!$A:$E,4,FALSE))</f>
        <v/>
      </c>
      <c r="G4852" s="23" t="str">
        <f>IF(D4852="","",VLOOKUP(D4852,MASTERLIST!$A:$E,5,FALSE))</f>
        <v/>
      </c>
      <c r="H4852" s="23" t="str">
        <f>IF(D4852="","",VLOOKUP(D4852,MASTERLIST!$A:$E,2,FALSE))</f>
        <v/>
      </c>
      <c r="I4852" s="42"/>
      <c r="J4852" s="42"/>
      <c r="K4852" s="42"/>
      <c r="L4852" s="41" t="str">
        <f t="shared" si="698"/>
        <v/>
      </c>
      <c r="M4852" s="41" t="str">
        <f t="shared" si="699"/>
        <v/>
      </c>
      <c r="N4852" s="22" t="str">
        <f t="shared" si="696"/>
        <v xml:space="preserve"> </v>
      </c>
      <c r="O4852" s="22" t="str">
        <f t="shared" si="697"/>
        <v/>
      </c>
      <c r="Q4852" s="22" t="str">
        <f t="shared" si="695"/>
        <v>D2</v>
      </c>
    </row>
    <row r="4853" spans="1:17" x14ac:dyDescent="0.25">
      <c r="A4853" s="125" t="str">
        <f t="shared" si="700"/>
        <v/>
      </c>
      <c r="B4853" s="123" t="str">
        <f t="shared" si="701"/>
        <v/>
      </c>
      <c r="C4853" s="125" t="str">
        <f t="shared" si="702"/>
        <v/>
      </c>
      <c r="D4853" s="42"/>
      <c r="E4853" s="23" t="str">
        <f>IF(D4853="","",VLOOKUP(D4853,MASTERLIST!$A:$E,3,FALSE))</f>
        <v/>
      </c>
      <c r="F4853" s="23" t="str">
        <f>IF(D4853="","",VLOOKUP(D4853,MASTERLIST!$A:$E,4,FALSE))</f>
        <v/>
      </c>
      <c r="G4853" s="23" t="str">
        <f>IF(D4853="","",VLOOKUP(D4853,MASTERLIST!$A:$E,5,FALSE))</f>
        <v/>
      </c>
      <c r="H4853" s="23" t="str">
        <f>IF(D4853="","",VLOOKUP(D4853,MASTERLIST!$A:$E,2,FALSE))</f>
        <v/>
      </c>
      <c r="I4853" s="42"/>
      <c r="J4853" s="42"/>
      <c r="K4853" s="42"/>
      <c r="L4853" s="41" t="str">
        <f t="shared" si="698"/>
        <v/>
      </c>
      <c r="M4853" s="41" t="str">
        <f t="shared" si="699"/>
        <v/>
      </c>
      <c r="N4853" s="22" t="str">
        <f t="shared" si="696"/>
        <v xml:space="preserve"> </v>
      </c>
      <c r="O4853" s="22" t="str">
        <f t="shared" si="697"/>
        <v/>
      </c>
      <c r="Q4853" s="22" t="str">
        <f t="shared" si="695"/>
        <v>D2</v>
      </c>
    </row>
    <row r="4854" spans="1:17" x14ac:dyDescent="0.25">
      <c r="A4854" s="125" t="str">
        <f t="shared" si="700"/>
        <v/>
      </c>
      <c r="B4854" s="123" t="str">
        <f t="shared" si="701"/>
        <v/>
      </c>
      <c r="C4854" s="125" t="str">
        <f t="shared" si="702"/>
        <v/>
      </c>
      <c r="D4854" s="42"/>
      <c r="E4854" s="23" t="str">
        <f>IF(D4854="","",VLOOKUP(D4854,MASTERLIST!$A:$E,3,FALSE))</f>
        <v/>
      </c>
      <c r="F4854" s="23" t="str">
        <f>IF(D4854="","",VLOOKUP(D4854,MASTERLIST!$A:$E,4,FALSE))</f>
        <v/>
      </c>
      <c r="G4854" s="23" t="str">
        <f>IF(D4854="","",VLOOKUP(D4854,MASTERLIST!$A:$E,5,FALSE))</f>
        <v/>
      </c>
      <c r="H4854" s="23" t="str">
        <f>IF(D4854="","",VLOOKUP(D4854,MASTERLIST!$A:$E,2,FALSE))</f>
        <v/>
      </c>
      <c r="I4854" s="42"/>
      <c r="J4854" s="42"/>
      <c r="K4854" s="42"/>
      <c r="L4854" s="41" t="str">
        <f t="shared" si="698"/>
        <v/>
      </c>
      <c r="M4854" s="41" t="str">
        <f t="shared" si="699"/>
        <v/>
      </c>
      <c r="N4854" s="22" t="str">
        <f t="shared" si="696"/>
        <v xml:space="preserve"> </v>
      </c>
      <c r="O4854" s="22" t="str">
        <f t="shared" si="697"/>
        <v/>
      </c>
      <c r="Q4854" s="22" t="str">
        <f t="shared" si="695"/>
        <v>D2</v>
      </c>
    </row>
    <row r="4855" spans="1:17" x14ac:dyDescent="0.25">
      <c r="A4855" s="125" t="str">
        <f t="shared" si="700"/>
        <v/>
      </c>
      <c r="B4855" s="123" t="str">
        <f t="shared" si="701"/>
        <v/>
      </c>
      <c r="C4855" s="125" t="str">
        <f t="shared" si="702"/>
        <v/>
      </c>
      <c r="D4855" s="42"/>
      <c r="E4855" s="23" t="str">
        <f>IF(D4855="","",VLOOKUP(D4855,MASTERLIST!$A:$E,3,FALSE))</f>
        <v/>
      </c>
      <c r="F4855" s="23" t="str">
        <f>IF(D4855="","",VLOOKUP(D4855,MASTERLIST!$A:$E,4,FALSE))</f>
        <v/>
      </c>
      <c r="G4855" s="23" t="str">
        <f>IF(D4855="","",VLOOKUP(D4855,MASTERLIST!$A:$E,5,FALSE))</f>
        <v/>
      </c>
      <c r="H4855" s="23" t="str">
        <f>IF(D4855="","",VLOOKUP(D4855,MASTERLIST!$A:$E,2,FALSE))</f>
        <v/>
      </c>
      <c r="I4855" s="42"/>
      <c r="J4855" s="42"/>
      <c r="K4855" s="42"/>
      <c r="L4855" s="41" t="str">
        <f t="shared" si="698"/>
        <v/>
      </c>
      <c r="M4855" s="41" t="str">
        <f t="shared" si="699"/>
        <v/>
      </c>
      <c r="N4855" s="22" t="str">
        <f t="shared" si="696"/>
        <v xml:space="preserve"> </v>
      </c>
      <c r="O4855" s="22" t="str">
        <f t="shared" si="697"/>
        <v/>
      </c>
      <c r="Q4855" s="22" t="str">
        <f t="shared" si="695"/>
        <v>D2</v>
      </c>
    </row>
    <row r="4856" spans="1:17" x14ac:dyDescent="0.25">
      <c r="A4856" s="125" t="str">
        <f t="shared" si="700"/>
        <v/>
      </c>
      <c r="B4856" s="123" t="str">
        <f t="shared" si="701"/>
        <v/>
      </c>
      <c r="C4856" s="125" t="str">
        <f t="shared" si="702"/>
        <v/>
      </c>
      <c r="D4856" s="42"/>
      <c r="E4856" s="23" t="str">
        <f>IF(D4856="","",VLOOKUP(D4856,MASTERLIST!$A:$E,3,FALSE))</f>
        <v/>
      </c>
      <c r="F4856" s="23" t="str">
        <f>IF(D4856="","",VLOOKUP(D4856,MASTERLIST!$A:$E,4,FALSE))</f>
        <v/>
      </c>
      <c r="G4856" s="23" t="str">
        <f>IF(D4856="","",VLOOKUP(D4856,MASTERLIST!$A:$E,5,FALSE))</f>
        <v/>
      </c>
      <c r="H4856" s="23" t="str">
        <f>IF(D4856="","",VLOOKUP(D4856,MASTERLIST!$A:$E,2,FALSE))</f>
        <v/>
      </c>
      <c r="I4856" s="42"/>
      <c r="J4856" s="42"/>
      <c r="K4856" s="42"/>
      <c r="L4856" s="41" t="str">
        <f t="shared" si="698"/>
        <v/>
      </c>
      <c r="M4856" s="41" t="str">
        <f t="shared" si="699"/>
        <v/>
      </c>
      <c r="N4856" s="22" t="str">
        <f t="shared" si="696"/>
        <v xml:space="preserve"> </v>
      </c>
      <c r="O4856" s="22" t="str">
        <f t="shared" si="697"/>
        <v/>
      </c>
      <c r="Q4856" s="22" t="str">
        <f t="shared" si="695"/>
        <v>D2</v>
      </c>
    </row>
    <row r="4857" spans="1:17" x14ac:dyDescent="0.25">
      <c r="A4857" s="125" t="str">
        <f t="shared" si="700"/>
        <v/>
      </c>
      <c r="B4857" s="123" t="str">
        <f t="shared" si="701"/>
        <v/>
      </c>
      <c r="C4857" s="125" t="str">
        <f t="shared" si="702"/>
        <v/>
      </c>
      <c r="D4857" s="42"/>
      <c r="E4857" s="23" t="str">
        <f>IF(D4857="","",VLOOKUP(D4857,MASTERLIST!$A:$E,3,FALSE))</f>
        <v/>
      </c>
      <c r="F4857" s="23" t="str">
        <f>IF(D4857="","",VLOOKUP(D4857,MASTERLIST!$A:$E,4,FALSE))</f>
        <v/>
      </c>
      <c r="G4857" s="23" t="str">
        <f>IF(D4857="","",VLOOKUP(D4857,MASTERLIST!$A:$E,5,FALSE))</f>
        <v/>
      </c>
      <c r="H4857" s="23" t="str">
        <f>IF(D4857="","",VLOOKUP(D4857,MASTERLIST!$A:$E,2,FALSE))</f>
        <v/>
      </c>
      <c r="I4857" s="42"/>
      <c r="J4857" s="42"/>
      <c r="K4857" s="42"/>
      <c r="L4857" s="41" t="str">
        <f t="shared" si="698"/>
        <v/>
      </c>
      <c r="M4857" s="41" t="str">
        <f t="shared" si="699"/>
        <v/>
      </c>
      <c r="N4857" s="22" t="str">
        <f t="shared" si="696"/>
        <v xml:space="preserve"> </v>
      </c>
      <c r="O4857" s="22" t="str">
        <f t="shared" si="697"/>
        <v/>
      </c>
      <c r="Q4857" s="22" t="str">
        <f t="shared" si="695"/>
        <v>D2</v>
      </c>
    </row>
    <row r="4858" spans="1:17" x14ac:dyDescent="0.25">
      <c r="A4858" s="125" t="str">
        <f t="shared" si="700"/>
        <v/>
      </c>
      <c r="B4858" s="123" t="str">
        <f t="shared" si="701"/>
        <v/>
      </c>
      <c r="C4858" s="125" t="str">
        <f t="shared" si="702"/>
        <v/>
      </c>
      <c r="D4858" s="42"/>
      <c r="E4858" s="23" t="str">
        <f>IF(D4858="","",VLOOKUP(D4858,MASTERLIST!$A:$E,3,FALSE))</f>
        <v/>
      </c>
      <c r="F4858" s="23" t="str">
        <f>IF(D4858="","",VLOOKUP(D4858,MASTERLIST!$A:$E,4,FALSE))</f>
        <v/>
      </c>
      <c r="G4858" s="23" t="str">
        <f>IF(D4858="","",VLOOKUP(D4858,MASTERLIST!$A:$E,5,FALSE))</f>
        <v/>
      </c>
      <c r="H4858" s="23" t="str">
        <f>IF(D4858="","",VLOOKUP(D4858,MASTERLIST!$A:$E,2,FALSE))</f>
        <v/>
      </c>
      <c r="I4858" s="42"/>
      <c r="J4858" s="42"/>
      <c r="K4858" s="42"/>
      <c r="L4858" s="41" t="str">
        <f t="shared" si="698"/>
        <v/>
      </c>
      <c r="M4858" s="41" t="str">
        <f t="shared" si="699"/>
        <v/>
      </c>
      <c r="N4858" s="22" t="str">
        <f t="shared" si="696"/>
        <v xml:space="preserve"> </v>
      </c>
      <c r="O4858" s="22" t="str">
        <f t="shared" si="697"/>
        <v/>
      </c>
      <c r="Q4858" s="22" t="str">
        <f t="shared" si="695"/>
        <v>D2</v>
      </c>
    </row>
    <row r="4859" spans="1:17" x14ac:dyDescent="0.25">
      <c r="A4859" s="125" t="str">
        <f t="shared" si="700"/>
        <v/>
      </c>
      <c r="B4859" s="123" t="str">
        <f t="shared" si="701"/>
        <v/>
      </c>
      <c r="C4859" s="125" t="str">
        <f t="shared" si="702"/>
        <v/>
      </c>
      <c r="D4859" s="42"/>
      <c r="E4859" s="23" t="str">
        <f>IF(D4859="","",VLOOKUP(D4859,MASTERLIST!$A:$E,3,FALSE))</f>
        <v/>
      </c>
      <c r="F4859" s="23" t="str">
        <f>IF(D4859="","",VLOOKUP(D4859,MASTERLIST!$A:$E,4,FALSE))</f>
        <v/>
      </c>
      <c r="G4859" s="23" t="str">
        <f>IF(D4859="","",VLOOKUP(D4859,MASTERLIST!$A:$E,5,FALSE))</f>
        <v/>
      </c>
      <c r="H4859" s="23" t="str">
        <f>IF(D4859="","",VLOOKUP(D4859,MASTERLIST!$A:$E,2,FALSE))</f>
        <v/>
      </c>
      <c r="I4859" s="42"/>
      <c r="J4859" s="42"/>
      <c r="K4859" s="42"/>
      <c r="L4859" s="41" t="str">
        <f t="shared" si="698"/>
        <v/>
      </c>
      <c r="M4859" s="41" t="str">
        <f t="shared" si="699"/>
        <v/>
      </c>
      <c r="N4859" s="22" t="str">
        <f t="shared" si="696"/>
        <v xml:space="preserve"> </v>
      </c>
      <c r="O4859" s="22" t="str">
        <f t="shared" si="697"/>
        <v/>
      </c>
      <c r="Q4859" s="22" t="str">
        <f t="shared" si="695"/>
        <v>D2</v>
      </c>
    </row>
    <row r="4860" spans="1:17" x14ac:dyDescent="0.25">
      <c r="A4860" s="125" t="str">
        <f t="shared" si="700"/>
        <v/>
      </c>
      <c r="B4860" s="123" t="str">
        <f t="shared" si="701"/>
        <v/>
      </c>
      <c r="C4860" s="125" t="str">
        <f t="shared" si="702"/>
        <v/>
      </c>
      <c r="D4860" s="42"/>
      <c r="E4860" s="23" t="str">
        <f>IF(D4860="","",VLOOKUP(D4860,MASTERLIST!$A:$E,3,FALSE))</f>
        <v/>
      </c>
      <c r="F4860" s="23" t="str">
        <f>IF(D4860="","",VLOOKUP(D4860,MASTERLIST!$A:$E,4,FALSE))</f>
        <v/>
      </c>
      <c r="G4860" s="23" t="str">
        <f>IF(D4860="","",VLOOKUP(D4860,MASTERLIST!$A:$E,5,FALSE))</f>
        <v/>
      </c>
      <c r="H4860" s="23" t="str">
        <f>IF(D4860="","",VLOOKUP(D4860,MASTERLIST!$A:$E,2,FALSE))</f>
        <v/>
      </c>
      <c r="I4860" s="42"/>
      <c r="J4860" s="42"/>
      <c r="K4860" s="42"/>
      <c r="L4860" s="41" t="str">
        <f t="shared" si="698"/>
        <v/>
      </c>
      <c r="M4860" s="41" t="str">
        <f t="shared" si="699"/>
        <v/>
      </c>
      <c r="N4860" s="22" t="str">
        <f t="shared" si="696"/>
        <v xml:space="preserve"> </v>
      </c>
      <c r="O4860" s="22" t="str">
        <f t="shared" si="697"/>
        <v/>
      </c>
      <c r="Q4860" s="22" t="str">
        <f t="shared" si="695"/>
        <v>D2</v>
      </c>
    </row>
    <row r="4861" spans="1:17" x14ac:dyDescent="0.25">
      <c r="A4861" s="125" t="str">
        <f t="shared" si="700"/>
        <v/>
      </c>
      <c r="B4861" s="123" t="str">
        <f t="shared" si="701"/>
        <v/>
      </c>
      <c r="C4861" s="125" t="str">
        <f t="shared" si="702"/>
        <v/>
      </c>
      <c r="D4861" s="42"/>
      <c r="E4861" s="23" t="str">
        <f>IF(D4861="","",VLOOKUP(D4861,MASTERLIST!$A:$E,3,FALSE))</f>
        <v/>
      </c>
      <c r="F4861" s="23" t="str">
        <f>IF(D4861="","",VLOOKUP(D4861,MASTERLIST!$A:$E,4,FALSE))</f>
        <v/>
      </c>
      <c r="G4861" s="23" t="str">
        <f>IF(D4861="","",VLOOKUP(D4861,MASTERLIST!$A:$E,5,FALSE))</f>
        <v/>
      </c>
      <c r="H4861" s="23" t="str">
        <f>IF(D4861="","",VLOOKUP(D4861,MASTERLIST!$A:$E,2,FALSE))</f>
        <v/>
      </c>
      <c r="I4861" s="42"/>
      <c r="J4861" s="42"/>
      <c r="K4861" s="42"/>
      <c r="L4861" s="41" t="str">
        <f t="shared" si="698"/>
        <v/>
      </c>
      <c r="M4861" s="41" t="str">
        <f t="shared" si="699"/>
        <v/>
      </c>
      <c r="N4861" s="22" t="str">
        <f t="shared" si="696"/>
        <v xml:space="preserve"> </v>
      </c>
      <c r="O4861" s="22" t="str">
        <f t="shared" si="697"/>
        <v/>
      </c>
      <c r="Q4861" s="22" t="str">
        <f t="shared" si="695"/>
        <v>D2</v>
      </c>
    </row>
    <row r="4862" spans="1:17" x14ac:dyDescent="0.25">
      <c r="A4862" s="125" t="str">
        <f t="shared" si="700"/>
        <v/>
      </c>
      <c r="B4862" s="123" t="str">
        <f t="shared" si="701"/>
        <v/>
      </c>
      <c r="C4862" s="125" t="str">
        <f t="shared" si="702"/>
        <v/>
      </c>
      <c r="D4862" s="42"/>
      <c r="E4862" s="23" t="str">
        <f>IF(D4862="","",VLOOKUP(D4862,MASTERLIST!$A:$E,3,FALSE))</f>
        <v/>
      </c>
      <c r="F4862" s="23" t="str">
        <f>IF(D4862="","",VLOOKUP(D4862,MASTERLIST!$A:$E,4,FALSE))</f>
        <v/>
      </c>
      <c r="G4862" s="23" t="str">
        <f>IF(D4862="","",VLOOKUP(D4862,MASTERLIST!$A:$E,5,FALSE))</f>
        <v/>
      </c>
      <c r="H4862" s="23" t="str">
        <f>IF(D4862="","",VLOOKUP(D4862,MASTERLIST!$A:$E,2,FALSE))</f>
        <v/>
      </c>
      <c r="I4862" s="42"/>
      <c r="J4862" s="42"/>
      <c r="K4862" s="42"/>
      <c r="L4862" s="41" t="str">
        <f t="shared" si="698"/>
        <v/>
      </c>
      <c r="M4862" s="41" t="str">
        <f t="shared" si="699"/>
        <v/>
      </c>
      <c r="N4862" s="22" t="str">
        <f t="shared" si="696"/>
        <v xml:space="preserve"> </v>
      </c>
      <c r="O4862" s="22" t="str">
        <f t="shared" si="697"/>
        <v/>
      </c>
      <c r="Q4862" s="22" t="str">
        <f t="shared" si="695"/>
        <v>D2</v>
      </c>
    </row>
    <row r="4863" spans="1:17" x14ac:dyDescent="0.25">
      <c r="A4863" s="125" t="str">
        <f t="shared" si="700"/>
        <v/>
      </c>
      <c r="B4863" s="123" t="str">
        <f t="shared" si="701"/>
        <v/>
      </c>
      <c r="C4863" s="125" t="str">
        <f t="shared" si="702"/>
        <v/>
      </c>
      <c r="D4863" s="42"/>
      <c r="E4863" s="23" t="str">
        <f>IF(D4863="","",VLOOKUP(D4863,MASTERLIST!$A:$E,3,FALSE))</f>
        <v/>
      </c>
      <c r="F4863" s="23" t="str">
        <f>IF(D4863="","",VLOOKUP(D4863,MASTERLIST!$A:$E,4,FALSE))</f>
        <v/>
      </c>
      <c r="G4863" s="23" t="str">
        <f>IF(D4863="","",VLOOKUP(D4863,MASTERLIST!$A:$E,5,FALSE))</f>
        <v/>
      </c>
      <c r="H4863" s="23" t="str">
        <f>IF(D4863="","",VLOOKUP(D4863,MASTERLIST!$A:$E,2,FALSE))</f>
        <v/>
      </c>
      <c r="I4863" s="42"/>
      <c r="J4863" s="42"/>
      <c r="K4863" s="42"/>
      <c r="L4863" s="41" t="str">
        <f t="shared" si="698"/>
        <v/>
      </c>
      <c r="M4863" s="41" t="str">
        <f t="shared" si="699"/>
        <v/>
      </c>
      <c r="N4863" s="22" t="str">
        <f t="shared" si="696"/>
        <v xml:space="preserve"> </v>
      </c>
      <c r="O4863" s="22" t="str">
        <f t="shared" si="697"/>
        <v/>
      </c>
      <c r="Q4863" s="22" t="str">
        <f t="shared" si="695"/>
        <v>D2</v>
      </c>
    </row>
    <row r="4864" spans="1:17" x14ac:dyDescent="0.25">
      <c r="A4864" s="125" t="str">
        <f t="shared" si="700"/>
        <v/>
      </c>
      <c r="B4864" s="123" t="str">
        <f t="shared" si="701"/>
        <v/>
      </c>
      <c r="C4864" s="125" t="str">
        <f t="shared" si="702"/>
        <v/>
      </c>
      <c r="D4864" s="42"/>
      <c r="E4864" s="23" t="str">
        <f>IF(D4864="","",VLOOKUP(D4864,MASTERLIST!$A:$E,3,FALSE))</f>
        <v/>
      </c>
      <c r="F4864" s="23" t="str">
        <f>IF(D4864="","",VLOOKUP(D4864,MASTERLIST!$A:$E,4,FALSE))</f>
        <v/>
      </c>
      <c r="G4864" s="23" t="str">
        <f>IF(D4864="","",VLOOKUP(D4864,MASTERLIST!$A:$E,5,FALSE))</f>
        <v/>
      </c>
      <c r="H4864" s="23" t="str">
        <f>IF(D4864="","",VLOOKUP(D4864,MASTERLIST!$A:$E,2,FALSE))</f>
        <v/>
      </c>
      <c r="I4864" s="42"/>
      <c r="J4864" s="42"/>
      <c r="K4864" s="42"/>
      <c r="L4864" s="41" t="str">
        <f t="shared" si="698"/>
        <v/>
      </c>
      <c r="M4864" s="41" t="str">
        <f t="shared" si="699"/>
        <v/>
      </c>
      <c r="N4864" s="22" t="str">
        <f t="shared" si="696"/>
        <v xml:space="preserve"> </v>
      </c>
      <c r="O4864" s="22" t="str">
        <f t="shared" si="697"/>
        <v/>
      </c>
      <c r="Q4864" s="22" t="str">
        <f t="shared" si="695"/>
        <v>D2</v>
      </c>
    </row>
    <row r="4865" spans="1:17" x14ac:dyDescent="0.25">
      <c r="A4865" s="125" t="str">
        <f t="shared" si="700"/>
        <v/>
      </c>
      <c r="B4865" s="123" t="str">
        <f t="shared" si="701"/>
        <v/>
      </c>
      <c r="C4865" s="125" t="str">
        <f t="shared" si="702"/>
        <v/>
      </c>
      <c r="D4865" s="42"/>
      <c r="E4865" s="23" t="str">
        <f>IF(D4865="","",VLOOKUP(D4865,MASTERLIST!$A:$E,3,FALSE))</f>
        <v/>
      </c>
      <c r="F4865" s="23" t="str">
        <f>IF(D4865="","",VLOOKUP(D4865,MASTERLIST!$A:$E,4,FALSE))</f>
        <v/>
      </c>
      <c r="G4865" s="23" t="str">
        <f>IF(D4865="","",VLOOKUP(D4865,MASTERLIST!$A:$E,5,FALSE))</f>
        <v/>
      </c>
      <c r="H4865" s="23" t="str">
        <f>IF(D4865="","",VLOOKUP(D4865,MASTERLIST!$A:$E,2,FALSE))</f>
        <v/>
      </c>
      <c r="I4865" s="42"/>
      <c r="J4865" s="42"/>
      <c r="K4865" s="42"/>
      <c r="L4865" s="41" t="str">
        <f t="shared" si="698"/>
        <v/>
      </c>
      <c r="M4865" s="41" t="str">
        <f t="shared" si="699"/>
        <v/>
      </c>
      <c r="N4865" s="22" t="str">
        <f t="shared" si="696"/>
        <v xml:space="preserve"> </v>
      </c>
      <c r="O4865" s="22" t="str">
        <f t="shared" si="697"/>
        <v/>
      </c>
      <c r="Q4865" s="22" t="str">
        <f t="shared" si="695"/>
        <v>D2</v>
      </c>
    </row>
    <row r="4866" spans="1:17" x14ac:dyDescent="0.25">
      <c r="A4866" s="125" t="str">
        <f t="shared" si="700"/>
        <v/>
      </c>
      <c r="B4866" s="123" t="str">
        <f t="shared" si="701"/>
        <v/>
      </c>
      <c r="C4866" s="125" t="str">
        <f t="shared" si="702"/>
        <v/>
      </c>
      <c r="D4866" s="42"/>
      <c r="E4866" s="23" t="str">
        <f>IF(D4866="","",VLOOKUP(D4866,MASTERLIST!$A:$E,3,FALSE))</f>
        <v/>
      </c>
      <c r="F4866" s="23" t="str">
        <f>IF(D4866="","",VLOOKUP(D4866,MASTERLIST!$A:$E,4,FALSE))</f>
        <v/>
      </c>
      <c r="G4866" s="23" t="str">
        <f>IF(D4866="","",VLOOKUP(D4866,MASTERLIST!$A:$E,5,FALSE))</f>
        <v/>
      </c>
      <c r="H4866" s="23" t="str">
        <f>IF(D4866="","",VLOOKUP(D4866,MASTERLIST!$A:$E,2,FALSE))</f>
        <v/>
      </c>
      <c r="I4866" s="42"/>
      <c r="J4866" s="42"/>
      <c r="K4866" s="42"/>
      <c r="L4866" s="41" t="str">
        <f t="shared" si="698"/>
        <v/>
      </c>
      <c r="M4866" s="41" t="str">
        <f t="shared" si="699"/>
        <v/>
      </c>
      <c r="N4866" s="22" t="str">
        <f t="shared" si="696"/>
        <v xml:space="preserve"> </v>
      </c>
      <c r="O4866" s="22" t="str">
        <f t="shared" si="697"/>
        <v/>
      </c>
      <c r="Q4866" s="22" t="str">
        <f t="shared" si="695"/>
        <v>D2</v>
      </c>
    </row>
    <row r="4867" spans="1:17" x14ac:dyDescent="0.25">
      <c r="A4867" s="125" t="str">
        <f t="shared" si="700"/>
        <v/>
      </c>
      <c r="B4867" s="123" t="str">
        <f t="shared" si="701"/>
        <v/>
      </c>
      <c r="C4867" s="125" t="str">
        <f t="shared" si="702"/>
        <v/>
      </c>
      <c r="D4867" s="42"/>
      <c r="E4867" s="23" t="str">
        <f>IF(D4867="","",VLOOKUP(D4867,MASTERLIST!$A:$E,3,FALSE))</f>
        <v/>
      </c>
      <c r="F4867" s="23" t="str">
        <f>IF(D4867="","",VLOOKUP(D4867,MASTERLIST!$A:$E,4,FALSE))</f>
        <v/>
      </c>
      <c r="G4867" s="23" t="str">
        <f>IF(D4867="","",VLOOKUP(D4867,MASTERLIST!$A:$E,5,FALSE))</f>
        <v/>
      </c>
      <c r="H4867" s="23" t="str">
        <f>IF(D4867="","",VLOOKUP(D4867,MASTERLIST!$A:$E,2,FALSE))</f>
        <v/>
      </c>
      <c r="I4867" s="42"/>
      <c r="J4867" s="42"/>
      <c r="K4867" s="42"/>
      <c r="L4867" s="41" t="str">
        <f t="shared" si="698"/>
        <v/>
      </c>
      <c r="M4867" s="41" t="str">
        <f t="shared" si="699"/>
        <v/>
      </c>
      <c r="N4867" s="22" t="str">
        <f t="shared" si="696"/>
        <v xml:space="preserve"> </v>
      </c>
      <c r="O4867" s="22" t="str">
        <f t="shared" si="697"/>
        <v/>
      </c>
      <c r="Q4867" s="22" t="str">
        <f t="shared" ref="Q4867:Q4930" si="703">IF(A4867="","D2",RIGHT(A4867,2))</f>
        <v>D2</v>
      </c>
    </row>
    <row r="4868" spans="1:17" x14ac:dyDescent="0.25">
      <c r="A4868" s="125" t="str">
        <f t="shared" si="700"/>
        <v/>
      </c>
      <c r="B4868" s="123" t="str">
        <f t="shared" si="701"/>
        <v/>
      </c>
      <c r="C4868" s="125" t="str">
        <f t="shared" si="702"/>
        <v/>
      </c>
      <c r="D4868" s="42"/>
      <c r="E4868" s="23" t="str">
        <f>IF(D4868="","",VLOOKUP(D4868,MASTERLIST!$A:$E,3,FALSE))</f>
        <v/>
      </c>
      <c r="F4868" s="23" t="str">
        <f>IF(D4868="","",VLOOKUP(D4868,MASTERLIST!$A:$E,4,FALSE))</f>
        <v/>
      </c>
      <c r="G4868" s="23" t="str">
        <f>IF(D4868="","",VLOOKUP(D4868,MASTERLIST!$A:$E,5,FALSE))</f>
        <v/>
      </c>
      <c r="H4868" s="23" t="str">
        <f>IF(D4868="","",VLOOKUP(D4868,MASTERLIST!$A:$E,2,FALSE))</f>
        <v/>
      </c>
      <c r="I4868" s="42"/>
      <c r="J4868" s="42"/>
      <c r="K4868" s="42"/>
      <c r="L4868" s="41" t="str">
        <f t="shared" si="698"/>
        <v/>
      </c>
      <c r="M4868" s="41" t="str">
        <f t="shared" si="699"/>
        <v/>
      </c>
      <c r="N4868" s="22" t="str">
        <f t="shared" si="696"/>
        <v xml:space="preserve"> </v>
      </c>
      <c r="O4868" s="22" t="str">
        <f t="shared" si="697"/>
        <v/>
      </c>
      <c r="Q4868" s="22" t="str">
        <f t="shared" si="703"/>
        <v>D2</v>
      </c>
    </row>
    <row r="4869" spans="1:17" x14ac:dyDescent="0.25">
      <c r="A4869" s="125" t="str">
        <f t="shared" si="700"/>
        <v/>
      </c>
      <c r="B4869" s="123" t="str">
        <f t="shared" si="701"/>
        <v/>
      </c>
      <c r="C4869" s="125" t="str">
        <f t="shared" si="702"/>
        <v/>
      </c>
      <c r="D4869" s="42"/>
      <c r="E4869" s="23" t="str">
        <f>IF(D4869="","",VLOOKUP(D4869,MASTERLIST!$A:$E,3,FALSE))</f>
        <v/>
      </c>
      <c r="F4869" s="23" t="str">
        <f>IF(D4869="","",VLOOKUP(D4869,MASTERLIST!$A:$E,4,FALSE))</f>
        <v/>
      </c>
      <c r="G4869" s="23" t="str">
        <f>IF(D4869="","",VLOOKUP(D4869,MASTERLIST!$A:$E,5,FALSE))</f>
        <v/>
      </c>
      <c r="H4869" s="23" t="str">
        <f>IF(D4869="","",VLOOKUP(D4869,MASTERLIST!$A:$E,2,FALSE))</f>
        <v/>
      </c>
      <c r="I4869" s="42"/>
      <c r="J4869" s="42"/>
      <c r="K4869" s="42"/>
      <c r="L4869" s="41" t="str">
        <f t="shared" si="698"/>
        <v/>
      </c>
      <c r="M4869" s="41" t="str">
        <f t="shared" si="699"/>
        <v/>
      </c>
      <c r="N4869" s="22" t="str">
        <f t="shared" si="696"/>
        <v xml:space="preserve"> </v>
      </c>
      <c r="O4869" s="22" t="str">
        <f t="shared" si="697"/>
        <v/>
      </c>
      <c r="Q4869" s="22" t="str">
        <f t="shared" si="703"/>
        <v>D2</v>
      </c>
    </row>
    <row r="4870" spans="1:17" x14ac:dyDescent="0.25">
      <c r="A4870" s="125" t="str">
        <f t="shared" si="700"/>
        <v/>
      </c>
      <c r="B4870" s="123" t="str">
        <f t="shared" si="701"/>
        <v/>
      </c>
      <c r="C4870" s="125" t="str">
        <f t="shared" si="702"/>
        <v/>
      </c>
      <c r="D4870" s="42"/>
      <c r="E4870" s="23" t="str">
        <f>IF(D4870="","",VLOOKUP(D4870,MASTERLIST!$A:$E,3,FALSE))</f>
        <v/>
      </c>
      <c r="F4870" s="23" t="str">
        <f>IF(D4870="","",VLOOKUP(D4870,MASTERLIST!$A:$E,4,FALSE))</f>
        <v/>
      </c>
      <c r="G4870" s="23" t="str">
        <f>IF(D4870="","",VLOOKUP(D4870,MASTERLIST!$A:$E,5,FALSE))</f>
        <v/>
      </c>
      <c r="H4870" s="23" t="str">
        <f>IF(D4870="","",VLOOKUP(D4870,MASTERLIST!$A:$E,2,FALSE))</f>
        <v/>
      </c>
      <c r="I4870" s="42"/>
      <c r="J4870" s="42"/>
      <c r="K4870" s="42"/>
      <c r="L4870" s="41" t="str">
        <f t="shared" si="698"/>
        <v/>
      </c>
      <c r="M4870" s="41" t="str">
        <f t="shared" si="699"/>
        <v/>
      </c>
      <c r="N4870" s="22" t="str">
        <f t="shared" si="696"/>
        <v xml:space="preserve"> </v>
      </c>
      <c r="O4870" s="22" t="str">
        <f t="shared" si="697"/>
        <v/>
      </c>
      <c r="Q4870" s="22" t="str">
        <f t="shared" si="703"/>
        <v>D2</v>
      </c>
    </row>
    <row r="4871" spans="1:17" x14ac:dyDescent="0.25">
      <c r="A4871" s="125" t="str">
        <f t="shared" si="700"/>
        <v/>
      </c>
      <c r="B4871" s="123" t="str">
        <f t="shared" si="701"/>
        <v/>
      </c>
      <c r="C4871" s="125" t="str">
        <f t="shared" si="702"/>
        <v/>
      </c>
      <c r="D4871" s="42"/>
      <c r="E4871" s="23" t="str">
        <f>IF(D4871="","",VLOOKUP(D4871,MASTERLIST!$A:$E,3,FALSE))</f>
        <v/>
      </c>
      <c r="F4871" s="23" t="str">
        <f>IF(D4871="","",VLOOKUP(D4871,MASTERLIST!$A:$E,4,FALSE))</f>
        <v/>
      </c>
      <c r="G4871" s="23" t="str">
        <f>IF(D4871="","",VLOOKUP(D4871,MASTERLIST!$A:$E,5,FALSE))</f>
        <v/>
      </c>
      <c r="H4871" s="23" t="str">
        <f>IF(D4871="","",VLOOKUP(D4871,MASTERLIST!$A:$E,2,FALSE))</f>
        <v/>
      </c>
      <c r="I4871" s="42"/>
      <c r="J4871" s="42"/>
      <c r="K4871" s="42"/>
      <c r="L4871" s="41" t="str">
        <f t="shared" si="698"/>
        <v/>
      </c>
      <c r="M4871" s="41" t="str">
        <f t="shared" si="699"/>
        <v/>
      </c>
      <c r="N4871" s="22" t="str">
        <f t="shared" si="696"/>
        <v xml:space="preserve"> </v>
      </c>
      <c r="O4871" s="22" t="str">
        <f t="shared" si="697"/>
        <v/>
      </c>
      <c r="Q4871" s="22" t="str">
        <f t="shared" si="703"/>
        <v>D2</v>
      </c>
    </row>
    <row r="4872" spans="1:17" x14ac:dyDescent="0.25">
      <c r="A4872" s="125" t="str">
        <f t="shared" si="700"/>
        <v/>
      </c>
      <c r="B4872" s="123" t="str">
        <f t="shared" si="701"/>
        <v/>
      </c>
      <c r="C4872" s="125" t="str">
        <f t="shared" si="702"/>
        <v/>
      </c>
      <c r="D4872" s="42"/>
      <c r="E4872" s="23" t="str">
        <f>IF(D4872="","",VLOOKUP(D4872,MASTERLIST!$A:$E,3,FALSE))</f>
        <v/>
      </c>
      <c r="F4872" s="23" t="str">
        <f>IF(D4872="","",VLOOKUP(D4872,MASTERLIST!$A:$E,4,FALSE))</f>
        <v/>
      </c>
      <c r="G4872" s="23" t="str">
        <f>IF(D4872="","",VLOOKUP(D4872,MASTERLIST!$A:$E,5,FALSE))</f>
        <v/>
      </c>
      <c r="H4872" s="23" t="str">
        <f>IF(D4872="","",VLOOKUP(D4872,MASTERLIST!$A:$E,2,FALSE))</f>
        <v/>
      </c>
      <c r="I4872" s="42"/>
      <c r="J4872" s="42"/>
      <c r="K4872" s="42"/>
      <c r="L4872" s="41" t="str">
        <f t="shared" si="698"/>
        <v/>
      </c>
      <c r="M4872" s="41" t="str">
        <f t="shared" si="699"/>
        <v/>
      </c>
      <c r="N4872" s="22" t="str">
        <f t="shared" si="696"/>
        <v xml:space="preserve"> </v>
      </c>
      <c r="O4872" s="22" t="str">
        <f t="shared" si="697"/>
        <v/>
      </c>
      <c r="Q4872" s="22" t="str">
        <f t="shared" si="703"/>
        <v>D2</v>
      </c>
    </row>
    <row r="4873" spans="1:17" x14ac:dyDescent="0.25">
      <c r="A4873" s="125" t="str">
        <f t="shared" si="700"/>
        <v/>
      </c>
      <c r="B4873" s="123" t="str">
        <f t="shared" si="701"/>
        <v/>
      </c>
      <c r="C4873" s="125" t="str">
        <f t="shared" si="702"/>
        <v/>
      </c>
      <c r="D4873" s="42"/>
      <c r="E4873" s="23" t="str">
        <f>IF(D4873="","",VLOOKUP(D4873,MASTERLIST!$A:$E,3,FALSE))</f>
        <v/>
      </c>
      <c r="F4873" s="23" t="str">
        <f>IF(D4873="","",VLOOKUP(D4873,MASTERLIST!$A:$E,4,FALSE))</f>
        <v/>
      </c>
      <c r="G4873" s="23" t="str">
        <f>IF(D4873="","",VLOOKUP(D4873,MASTERLIST!$A:$E,5,FALSE))</f>
        <v/>
      </c>
      <c r="H4873" s="23" t="str">
        <f>IF(D4873="","",VLOOKUP(D4873,MASTERLIST!$A:$E,2,FALSE))</f>
        <v/>
      </c>
      <c r="I4873" s="42"/>
      <c r="J4873" s="42"/>
      <c r="K4873" s="42"/>
      <c r="L4873" s="41" t="str">
        <f t="shared" si="698"/>
        <v/>
      </c>
      <c r="M4873" s="41" t="str">
        <f t="shared" si="699"/>
        <v/>
      </c>
      <c r="N4873" s="22" t="str">
        <f t="shared" si="696"/>
        <v xml:space="preserve"> </v>
      </c>
      <c r="O4873" s="22" t="str">
        <f t="shared" si="697"/>
        <v/>
      </c>
      <c r="Q4873" s="22" t="str">
        <f t="shared" si="703"/>
        <v>D2</v>
      </c>
    </row>
    <row r="4874" spans="1:17" x14ac:dyDescent="0.25">
      <c r="A4874" s="125" t="str">
        <f t="shared" si="700"/>
        <v/>
      </c>
      <c r="B4874" s="123" t="str">
        <f t="shared" si="701"/>
        <v/>
      </c>
      <c r="C4874" s="125" t="str">
        <f t="shared" si="702"/>
        <v/>
      </c>
      <c r="D4874" s="42"/>
      <c r="E4874" s="23" t="str">
        <f>IF(D4874="","",VLOOKUP(D4874,MASTERLIST!$A:$E,3,FALSE))</f>
        <v/>
      </c>
      <c r="F4874" s="23" t="str">
        <f>IF(D4874="","",VLOOKUP(D4874,MASTERLIST!$A:$E,4,FALSE))</f>
        <v/>
      </c>
      <c r="G4874" s="23" t="str">
        <f>IF(D4874="","",VLOOKUP(D4874,MASTERLIST!$A:$E,5,FALSE))</f>
        <v/>
      </c>
      <c r="H4874" s="23" t="str">
        <f>IF(D4874="","",VLOOKUP(D4874,MASTERLIST!$A:$E,2,FALSE))</f>
        <v/>
      </c>
      <c r="I4874" s="42"/>
      <c r="J4874" s="42"/>
      <c r="K4874" s="42"/>
      <c r="L4874" s="41" t="str">
        <f t="shared" si="698"/>
        <v/>
      </c>
      <c r="M4874" s="41" t="str">
        <f t="shared" si="699"/>
        <v/>
      </c>
      <c r="N4874" s="22" t="str">
        <f t="shared" si="696"/>
        <v xml:space="preserve"> </v>
      </c>
      <c r="O4874" s="22" t="str">
        <f t="shared" si="697"/>
        <v/>
      </c>
      <c r="Q4874" s="22" t="str">
        <f t="shared" si="703"/>
        <v>D2</v>
      </c>
    </row>
    <row r="4875" spans="1:17" x14ac:dyDescent="0.25">
      <c r="A4875" s="125" t="str">
        <f t="shared" si="700"/>
        <v/>
      </c>
      <c r="B4875" s="123" t="str">
        <f t="shared" si="701"/>
        <v/>
      </c>
      <c r="C4875" s="125" t="str">
        <f t="shared" si="702"/>
        <v/>
      </c>
      <c r="D4875" s="42"/>
      <c r="E4875" s="23" t="str">
        <f>IF(D4875="","",VLOOKUP(D4875,MASTERLIST!$A:$E,3,FALSE))</f>
        <v/>
      </c>
      <c r="F4875" s="23" t="str">
        <f>IF(D4875="","",VLOOKUP(D4875,MASTERLIST!$A:$E,4,FALSE))</f>
        <v/>
      </c>
      <c r="G4875" s="23" t="str">
        <f>IF(D4875="","",VLOOKUP(D4875,MASTERLIST!$A:$E,5,FALSE))</f>
        <v/>
      </c>
      <c r="H4875" s="23" t="str">
        <f>IF(D4875="","",VLOOKUP(D4875,MASTERLIST!$A:$E,2,FALSE))</f>
        <v/>
      </c>
      <c r="I4875" s="42"/>
      <c r="J4875" s="42"/>
      <c r="K4875" s="42"/>
      <c r="L4875" s="41" t="str">
        <f t="shared" si="698"/>
        <v/>
      </c>
      <c r="M4875" s="41" t="str">
        <f t="shared" si="699"/>
        <v/>
      </c>
      <c r="N4875" s="22" t="str">
        <f t="shared" si="696"/>
        <v xml:space="preserve"> </v>
      </c>
      <c r="O4875" s="22" t="str">
        <f t="shared" si="697"/>
        <v/>
      </c>
      <c r="Q4875" s="22" t="str">
        <f t="shared" si="703"/>
        <v>D2</v>
      </c>
    </row>
    <row r="4876" spans="1:17" x14ac:dyDescent="0.25">
      <c r="A4876" s="125" t="str">
        <f t="shared" si="700"/>
        <v/>
      </c>
      <c r="B4876" s="123" t="str">
        <f t="shared" si="701"/>
        <v/>
      </c>
      <c r="C4876" s="125" t="str">
        <f t="shared" si="702"/>
        <v/>
      </c>
      <c r="D4876" s="42"/>
      <c r="E4876" s="23" t="str">
        <f>IF(D4876="","",VLOOKUP(D4876,MASTERLIST!$A:$E,3,FALSE))</f>
        <v/>
      </c>
      <c r="F4876" s="23" t="str">
        <f>IF(D4876="","",VLOOKUP(D4876,MASTERLIST!$A:$E,4,FALSE))</f>
        <v/>
      </c>
      <c r="G4876" s="23" t="str">
        <f>IF(D4876="","",VLOOKUP(D4876,MASTERLIST!$A:$E,5,FALSE))</f>
        <v/>
      </c>
      <c r="H4876" s="23" t="str">
        <f>IF(D4876="","",VLOOKUP(D4876,MASTERLIST!$A:$E,2,FALSE))</f>
        <v/>
      </c>
      <c r="I4876" s="42"/>
      <c r="J4876" s="42"/>
      <c r="K4876" s="42"/>
      <c r="L4876" s="41" t="str">
        <f t="shared" si="698"/>
        <v/>
      </c>
      <c r="M4876" s="41" t="str">
        <f t="shared" si="699"/>
        <v/>
      </c>
      <c r="N4876" s="22" t="str">
        <f t="shared" si="696"/>
        <v xml:space="preserve"> </v>
      </c>
      <c r="O4876" s="22" t="str">
        <f t="shared" si="697"/>
        <v/>
      </c>
      <c r="Q4876" s="22" t="str">
        <f t="shared" si="703"/>
        <v>D2</v>
      </c>
    </row>
    <row r="4877" spans="1:17" x14ac:dyDescent="0.25">
      <c r="A4877" s="125" t="str">
        <f t="shared" si="700"/>
        <v/>
      </c>
      <c r="B4877" s="123" t="str">
        <f t="shared" si="701"/>
        <v/>
      </c>
      <c r="C4877" s="125" t="str">
        <f t="shared" si="702"/>
        <v/>
      </c>
      <c r="D4877" s="42"/>
      <c r="E4877" s="23" t="str">
        <f>IF(D4877="","",VLOOKUP(D4877,MASTERLIST!$A:$E,3,FALSE))</f>
        <v/>
      </c>
      <c r="F4877" s="23" t="str">
        <f>IF(D4877="","",VLOOKUP(D4877,MASTERLIST!$A:$E,4,FALSE))</f>
        <v/>
      </c>
      <c r="G4877" s="23" t="str">
        <f>IF(D4877="","",VLOOKUP(D4877,MASTERLIST!$A:$E,5,FALSE))</f>
        <v/>
      </c>
      <c r="H4877" s="23" t="str">
        <f>IF(D4877="","",VLOOKUP(D4877,MASTERLIST!$A:$E,2,FALSE))</f>
        <v/>
      </c>
      <c r="I4877" s="42"/>
      <c r="J4877" s="42"/>
      <c r="K4877" s="42"/>
      <c r="L4877" s="41" t="str">
        <f t="shared" si="698"/>
        <v/>
      </c>
      <c r="M4877" s="41" t="str">
        <f t="shared" si="699"/>
        <v/>
      </c>
      <c r="N4877" s="22" t="str">
        <f t="shared" si="696"/>
        <v xml:space="preserve"> </v>
      </c>
      <c r="O4877" s="22" t="str">
        <f t="shared" si="697"/>
        <v/>
      </c>
      <c r="Q4877" s="22" t="str">
        <f t="shared" si="703"/>
        <v>D2</v>
      </c>
    </row>
    <row r="4878" spans="1:17" x14ac:dyDescent="0.25">
      <c r="A4878" s="125" t="str">
        <f t="shared" si="700"/>
        <v/>
      </c>
      <c r="B4878" s="123" t="str">
        <f t="shared" si="701"/>
        <v/>
      </c>
      <c r="C4878" s="125" t="str">
        <f t="shared" si="702"/>
        <v/>
      </c>
      <c r="D4878" s="42"/>
      <c r="E4878" s="23" t="str">
        <f>IF(D4878="","",VLOOKUP(D4878,MASTERLIST!$A:$E,3,FALSE))</f>
        <v/>
      </c>
      <c r="F4878" s="23" t="str">
        <f>IF(D4878="","",VLOOKUP(D4878,MASTERLIST!$A:$E,4,FALSE))</f>
        <v/>
      </c>
      <c r="G4878" s="23" t="str">
        <f>IF(D4878="","",VLOOKUP(D4878,MASTERLIST!$A:$E,5,FALSE))</f>
        <v/>
      </c>
      <c r="H4878" s="23" t="str">
        <f>IF(D4878="","",VLOOKUP(D4878,MASTERLIST!$A:$E,2,FALSE))</f>
        <v/>
      </c>
      <c r="I4878" s="42"/>
      <c r="J4878" s="42"/>
      <c r="K4878" s="42"/>
      <c r="L4878" s="41" t="str">
        <f t="shared" si="698"/>
        <v/>
      </c>
      <c r="M4878" s="41" t="str">
        <f t="shared" si="699"/>
        <v/>
      </c>
      <c r="N4878" s="22" t="str">
        <f t="shared" si="696"/>
        <v xml:space="preserve"> </v>
      </c>
      <c r="O4878" s="22" t="str">
        <f t="shared" si="697"/>
        <v/>
      </c>
      <c r="Q4878" s="22" t="str">
        <f t="shared" si="703"/>
        <v>D2</v>
      </c>
    </row>
    <row r="4879" spans="1:17" x14ac:dyDescent="0.25">
      <c r="A4879" s="125" t="str">
        <f t="shared" si="700"/>
        <v/>
      </c>
      <c r="B4879" s="123" t="str">
        <f t="shared" si="701"/>
        <v/>
      </c>
      <c r="C4879" s="125" t="str">
        <f t="shared" si="702"/>
        <v/>
      </c>
      <c r="D4879" s="42"/>
      <c r="E4879" s="23" t="str">
        <f>IF(D4879="","",VLOOKUP(D4879,MASTERLIST!$A:$E,3,FALSE))</f>
        <v/>
      </c>
      <c r="F4879" s="23" t="str">
        <f>IF(D4879="","",VLOOKUP(D4879,MASTERLIST!$A:$E,4,FALSE))</f>
        <v/>
      </c>
      <c r="G4879" s="23" t="str">
        <f>IF(D4879="","",VLOOKUP(D4879,MASTERLIST!$A:$E,5,FALSE))</f>
        <v/>
      </c>
      <c r="H4879" s="23" t="str">
        <f>IF(D4879="","",VLOOKUP(D4879,MASTERLIST!$A:$E,2,FALSE))</f>
        <v/>
      </c>
      <c r="I4879" s="42"/>
      <c r="J4879" s="42"/>
      <c r="K4879" s="42"/>
      <c r="L4879" s="41" t="str">
        <f t="shared" si="698"/>
        <v/>
      </c>
      <c r="M4879" s="41" t="str">
        <f t="shared" si="699"/>
        <v/>
      </c>
      <c r="N4879" s="22" t="str">
        <f t="shared" si="696"/>
        <v xml:space="preserve"> </v>
      </c>
      <c r="O4879" s="22" t="str">
        <f t="shared" si="697"/>
        <v/>
      </c>
      <c r="Q4879" s="22" t="str">
        <f t="shared" si="703"/>
        <v>D2</v>
      </c>
    </row>
    <row r="4880" spans="1:17" x14ac:dyDescent="0.25">
      <c r="A4880" s="125" t="str">
        <f t="shared" si="700"/>
        <v/>
      </c>
      <c r="B4880" s="123" t="str">
        <f t="shared" si="701"/>
        <v/>
      </c>
      <c r="C4880" s="125" t="str">
        <f t="shared" si="702"/>
        <v/>
      </c>
      <c r="D4880" s="42"/>
      <c r="E4880" s="23" t="str">
        <f>IF(D4880="","",VLOOKUP(D4880,MASTERLIST!$A:$E,3,FALSE))</f>
        <v/>
      </c>
      <c r="F4880" s="23" t="str">
        <f>IF(D4880="","",VLOOKUP(D4880,MASTERLIST!$A:$E,4,FALSE))</f>
        <v/>
      </c>
      <c r="G4880" s="23" t="str">
        <f>IF(D4880="","",VLOOKUP(D4880,MASTERLIST!$A:$E,5,FALSE))</f>
        <v/>
      </c>
      <c r="H4880" s="23" t="str">
        <f>IF(D4880="","",VLOOKUP(D4880,MASTERLIST!$A:$E,2,FALSE))</f>
        <v/>
      </c>
      <c r="I4880" s="42"/>
      <c r="J4880" s="42"/>
      <c r="K4880" s="42"/>
      <c r="L4880" s="41" t="str">
        <f t="shared" si="698"/>
        <v/>
      </c>
      <c r="M4880" s="41" t="str">
        <f t="shared" si="699"/>
        <v/>
      </c>
      <c r="N4880" s="22" t="str">
        <f t="shared" si="696"/>
        <v xml:space="preserve"> </v>
      </c>
      <c r="O4880" s="22" t="str">
        <f t="shared" si="697"/>
        <v/>
      </c>
      <c r="Q4880" s="22" t="str">
        <f t="shared" si="703"/>
        <v>D2</v>
      </c>
    </row>
    <row r="4881" spans="1:17" x14ac:dyDescent="0.25">
      <c r="A4881" s="125" t="str">
        <f t="shared" si="700"/>
        <v/>
      </c>
      <c r="B4881" s="123" t="str">
        <f t="shared" si="701"/>
        <v/>
      </c>
      <c r="C4881" s="125" t="str">
        <f t="shared" si="702"/>
        <v/>
      </c>
      <c r="D4881" s="42"/>
      <c r="E4881" s="23" t="str">
        <f>IF(D4881="","",VLOOKUP(D4881,MASTERLIST!$A:$E,3,FALSE))</f>
        <v/>
      </c>
      <c r="F4881" s="23" t="str">
        <f>IF(D4881="","",VLOOKUP(D4881,MASTERLIST!$A:$E,4,FALSE))</f>
        <v/>
      </c>
      <c r="G4881" s="23" t="str">
        <f>IF(D4881="","",VLOOKUP(D4881,MASTERLIST!$A:$E,5,FALSE))</f>
        <v/>
      </c>
      <c r="H4881" s="23" t="str">
        <f>IF(D4881="","",VLOOKUP(D4881,MASTERLIST!$A:$E,2,FALSE))</f>
        <v/>
      </c>
      <c r="I4881" s="42"/>
      <c r="J4881" s="42"/>
      <c r="K4881" s="42"/>
      <c r="L4881" s="41" t="str">
        <f t="shared" si="698"/>
        <v/>
      </c>
      <c r="M4881" s="41" t="str">
        <f t="shared" si="699"/>
        <v/>
      </c>
      <c r="N4881" s="22" t="str">
        <f t="shared" si="696"/>
        <v xml:space="preserve"> </v>
      </c>
      <c r="O4881" s="22" t="str">
        <f t="shared" si="697"/>
        <v/>
      </c>
      <c r="Q4881" s="22" t="str">
        <f t="shared" si="703"/>
        <v>D2</v>
      </c>
    </row>
    <row r="4882" spans="1:17" x14ac:dyDescent="0.25">
      <c r="A4882" s="125" t="str">
        <f t="shared" si="700"/>
        <v/>
      </c>
      <c r="B4882" s="123" t="str">
        <f t="shared" si="701"/>
        <v/>
      </c>
      <c r="C4882" s="125" t="str">
        <f t="shared" si="702"/>
        <v/>
      </c>
      <c r="D4882" s="42"/>
      <c r="E4882" s="23" t="str">
        <f>IF(D4882="","",VLOOKUP(D4882,MASTERLIST!$A:$E,3,FALSE))</f>
        <v/>
      </c>
      <c r="F4882" s="23" t="str">
        <f>IF(D4882="","",VLOOKUP(D4882,MASTERLIST!$A:$E,4,FALSE))</f>
        <v/>
      </c>
      <c r="G4882" s="23" t="str">
        <f>IF(D4882="","",VLOOKUP(D4882,MASTERLIST!$A:$E,5,FALSE))</f>
        <v/>
      </c>
      <c r="H4882" s="23" t="str">
        <f>IF(D4882="","",VLOOKUP(D4882,MASTERLIST!$A:$E,2,FALSE))</f>
        <v/>
      </c>
      <c r="I4882" s="42"/>
      <c r="J4882" s="42"/>
      <c r="K4882" s="42"/>
      <c r="L4882" s="41" t="str">
        <f t="shared" si="698"/>
        <v/>
      </c>
      <c r="M4882" s="41" t="str">
        <f t="shared" si="699"/>
        <v/>
      </c>
      <c r="N4882" s="22" t="str">
        <f t="shared" si="696"/>
        <v xml:space="preserve"> </v>
      </c>
      <c r="O4882" s="22" t="str">
        <f t="shared" si="697"/>
        <v/>
      </c>
      <c r="Q4882" s="22" t="str">
        <f t="shared" si="703"/>
        <v>D2</v>
      </c>
    </row>
    <row r="4883" spans="1:17" x14ac:dyDescent="0.25">
      <c r="A4883" s="125" t="str">
        <f t="shared" si="700"/>
        <v/>
      </c>
      <c r="B4883" s="123" t="str">
        <f t="shared" si="701"/>
        <v/>
      </c>
      <c r="C4883" s="125" t="str">
        <f t="shared" si="702"/>
        <v/>
      </c>
      <c r="D4883" s="42"/>
      <c r="E4883" s="23" t="str">
        <f>IF(D4883="","",VLOOKUP(D4883,MASTERLIST!$A:$E,3,FALSE))</f>
        <v/>
      </c>
      <c r="F4883" s="23" t="str">
        <f>IF(D4883="","",VLOOKUP(D4883,MASTERLIST!$A:$E,4,FALSE))</f>
        <v/>
      </c>
      <c r="G4883" s="23" t="str">
        <f>IF(D4883="","",VLOOKUP(D4883,MASTERLIST!$A:$E,5,FALSE))</f>
        <v/>
      </c>
      <c r="H4883" s="23" t="str">
        <f>IF(D4883="","",VLOOKUP(D4883,MASTERLIST!$A:$E,2,FALSE))</f>
        <v/>
      </c>
      <c r="I4883" s="42"/>
      <c r="J4883" s="42"/>
      <c r="K4883" s="42"/>
      <c r="L4883" s="41" t="str">
        <f t="shared" si="698"/>
        <v/>
      </c>
      <c r="M4883" s="41" t="str">
        <f t="shared" si="699"/>
        <v/>
      </c>
      <c r="N4883" s="22" t="str">
        <f t="shared" ref="N4883:N4946" si="704">CONCATENATE(E4883," ",F4883)</f>
        <v xml:space="preserve"> </v>
      </c>
      <c r="O4883" s="22" t="str">
        <f t="shared" ref="O4883:O4946" si="705">IFERROR(VLOOKUP(G4883,$R$2:$S$15,2,),"")</f>
        <v/>
      </c>
      <c r="Q4883" s="22" t="str">
        <f t="shared" si="703"/>
        <v>D2</v>
      </c>
    </row>
    <row r="4884" spans="1:17" x14ac:dyDescent="0.25">
      <c r="A4884" s="125" t="str">
        <f t="shared" si="700"/>
        <v/>
      </c>
      <c r="B4884" s="123" t="str">
        <f t="shared" si="701"/>
        <v/>
      </c>
      <c r="C4884" s="125" t="str">
        <f t="shared" si="702"/>
        <v/>
      </c>
      <c r="D4884" s="42"/>
      <c r="E4884" s="23" t="str">
        <f>IF(D4884="","",VLOOKUP(D4884,MASTERLIST!$A:$E,3,FALSE))</f>
        <v/>
      </c>
      <c r="F4884" s="23" t="str">
        <f>IF(D4884="","",VLOOKUP(D4884,MASTERLIST!$A:$E,4,FALSE))</f>
        <v/>
      </c>
      <c r="G4884" s="23" t="str">
        <f>IF(D4884="","",VLOOKUP(D4884,MASTERLIST!$A:$E,5,FALSE))</f>
        <v/>
      </c>
      <c r="H4884" s="23" t="str">
        <f>IF(D4884="","",VLOOKUP(D4884,MASTERLIST!$A:$E,2,FALSE))</f>
        <v/>
      </c>
      <c r="I4884" s="42"/>
      <c r="J4884" s="42"/>
      <c r="K4884" s="42"/>
      <c r="L4884" s="41" t="str">
        <f t="shared" si="698"/>
        <v/>
      </c>
      <c r="M4884" s="41" t="str">
        <f t="shared" si="699"/>
        <v/>
      </c>
      <c r="N4884" s="22" t="str">
        <f t="shared" si="704"/>
        <v xml:space="preserve"> </v>
      </c>
      <c r="O4884" s="22" t="str">
        <f t="shared" si="705"/>
        <v/>
      </c>
      <c r="Q4884" s="22" t="str">
        <f t="shared" si="703"/>
        <v>D2</v>
      </c>
    </row>
    <row r="4885" spans="1:17" x14ac:dyDescent="0.25">
      <c r="A4885" s="125" t="str">
        <f t="shared" si="700"/>
        <v/>
      </c>
      <c r="B4885" s="123" t="str">
        <f t="shared" si="701"/>
        <v/>
      </c>
      <c r="C4885" s="125" t="str">
        <f t="shared" si="702"/>
        <v/>
      </c>
      <c r="D4885" s="42"/>
      <c r="E4885" s="23" t="str">
        <f>IF(D4885="","",VLOOKUP(D4885,MASTERLIST!$A:$E,3,FALSE))</f>
        <v/>
      </c>
      <c r="F4885" s="23" t="str">
        <f>IF(D4885="","",VLOOKUP(D4885,MASTERLIST!$A:$E,4,FALSE))</f>
        <v/>
      </c>
      <c r="G4885" s="23" t="str">
        <f>IF(D4885="","",VLOOKUP(D4885,MASTERLIST!$A:$E,5,FALSE))</f>
        <v/>
      </c>
      <c r="H4885" s="23" t="str">
        <f>IF(D4885="","",VLOOKUP(D4885,MASTERLIST!$A:$E,2,FALSE))</f>
        <v/>
      </c>
      <c r="I4885" s="42"/>
      <c r="J4885" s="42"/>
      <c r="K4885" s="42"/>
      <c r="L4885" s="41" t="str">
        <f t="shared" si="698"/>
        <v/>
      </c>
      <c r="M4885" s="41" t="str">
        <f t="shared" si="699"/>
        <v/>
      </c>
      <c r="N4885" s="22" t="str">
        <f t="shared" si="704"/>
        <v xml:space="preserve"> </v>
      </c>
      <c r="O4885" s="22" t="str">
        <f t="shared" si="705"/>
        <v/>
      </c>
      <c r="Q4885" s="22" t="str">
        <f t="shared" si="703"/>
        <v>D2</v>
      </c>
    </row>
    <row r="4886" spans="1:17" x14ac:dyDescent="0.25">
      <c r="A4886" s="125" t="str">
        <f t="shared" si="700"/>
        <v/>
      </c>
      <c r="B4886" s="123" t="str">
        <f t="shared" si="701"/>
        <v/>
      </c>
      <c r="C4886" s="125" t="str">
        <f t="shared" si="702"/>
        <v/>
      </c>
      <c r="D4886" s="42"/>
      <c r="E4886" s="23" t="str">
        <f>IF(D4886="","",VLOOKUP(D4886,MASTERLIST!$A:$E,3,FALSE))</f>
        <v/>
      </c>
      <c r="F4886" s="23" t="str">
        <f>IF(D4886="","",VLOOKUP(D4886,MASTERLIST!$A:$E,4,FALSE))</f>
        <v/>
      </c>
      <c r="G4886" s="23" t="str">
        <f>IF(D4886="","",VLOOKUP(D4886,MASTERLIST!$A:$E,5,FALSE))</f>
        <v/>
      </c>
      <c r="H4886" s="23" t="str">
        <f>IF(D4886="","",VLOOKUP(D4886,MASTERLIST!$A:$E,2,FALSE))</f>
        <v/>
      </c>
      <c r="I4886" s="42"/>
      <c r="J4886" s="42"/>
      <c r="K4886" s="42"/>
      <c r="L4886" s="41" t="str">
        <f t="shared" si="698"/>
        <v/>
      </c>
      <c r="M4886" s="41" t="str">
        <f t="shared" si="699"/>
        <v/>
      </c>
      <c r="N4886" s="22" t="str">
        <f t="shared" si="704"/>
        <v xml:space="preserve"> </v>
      </c>
      <c r="O4886" s="22" t="str">
        <f t="shared" si="705"/>
        <v/>
      </c>
      <c r="Q4886" s="22" t="str">
        <f t="shared" si="703"/>
        <v>D2</v>
      </c>
    </row>
    <row r="4887" spans="1:17" x14ac:dyDescent="0.25">
      <c r="A4887" s="125" t="str">
        <f t="shared" si="700"/>
        <v/>
      </c>
      <c r="B4887" s="123" t="str">
        <f t="shared" si="701"/>
        <v/>
      </c>
      <c r="C4887" s="125" t="str">
        <f t="shared" si="702"/>
        <v/>
      </c>
      <c r="D4887" s="42"/>
      <c r="E4887" s="23" t="str">
        <f>IF(D4887="","",VLOOKUP(D4887,MASTERLIST!$A:$E,3,FALSE))</f>
        <v/>
      </c>
      <c r="F4887" s="23" t="str">
        <f>IF(D4887="","",VLOOKUP(D4887,MASTERLIST!$A:$E,4,FALSE))</f>
        <v/>
      </c>
      <c r="G4887" s="23" t="str">
        <f>IF(D4887="","",VLOOKUP(D4887,MASTERLIST!$A:$E,5,FALSE))</f>
        <v/>
      </c>
      <c r="H4887" s="23" t="str">
        <f>IF(D4887="","",VLOOKUP(D4887,MASTERLIST!$A:$E,2,FALSE))</f>
        <v/>
      </c>
      <c r="I4887" s="42"/>
      <c r="J4887" s="42"/>
      <c r="K4887" s="42"/>
      <c r="L4887" s="41" t="str">
        <f t="shared" si="698"/>
        <v/>
      </c>
      <c r="M4887" s="41" t="str">
        <f t="shared" si="699"/>
        <v/>
      </c>
      <c r="N4887" s="22" t="str">
        <f t="shared" si="704"/>
        <v xml:space="preserve"> </v>
      </c>
      <c r="O4887" s="22" t="str">
        <f t="shared" si="705"/>
        <v/>
      </c>
      <c r="Q4887" s="22" t="str">
        <f t="shared" si="703"/>
        <v>D2</v>
      </c>
    </row>
    <row r="4888" spans="1:17" x14ac:dyDescent="0.25">
      <c r="A4888" s="125" t="str">
        <f t="shared" si="700"/>
        <v/>
      </c>
      <c r="B4888" s="123" t="str">
        <f t="shared" si="701"/>
        <v/>
      </c>
      <c r="C4888" s="125" t="str">
        <f t="shared" si="702"/>
        <v/>
      </c>
      <c r="D4888" s="42"/>
      <c r="E4888" s="23" t="str">
        <f>IF(D4888="","",VLOOKUP(D4888,MASTERLIST!$A:$E,3,FALSE))</f>
        <v/>
      </c>
      <c r="F4888" s="23" t="str">
        <f>IF(D4888="","",VLOOKUP(D4888,MASTERLIST!$A:$E,4,FALSE))</f>
        <v/>
      </c>
      <c r="G4888" s="23" t="str">
        <f>IF(D4888="","",VLOOKUP(D4888,MASTERLIST!$A:$E,5,FALSE))</f>
        <v/>
      </c>
      <c r="H4888" s="23" t="str">
        <f>IF(D4888="","",VLOOKUP(D4888,MASTERLIST!$A:$E,2,FALSE))</f>
        <v/>
      </c>
      <c r="I4888" s="42"/>
      <c r="J4888" s="42"/>
      <c r="K4888" s="42"/>
      <c r="L4888" s="41" t="str">
        <f t="shared" si="698"/>
        <v/>
      </c>
      <c r="M4888" s="41" t="str">
        <f t="shared" si="699"/>
        <v/>
      </c>
      <c r="N4888" s="22" t="str">
        <f t="shared" si="704"/>
        <v xml:space="preserve"> </v>
      </c>
      <c r="O4888" s="22" t="str">
        <f t="shared" si="705"/>
        <v/>
      </c>
      <c r="Q4888" s="22" t="str">
        <f t="shared" si="703"/>
        <v>D2</v>
      </c>
    </row>
    <row r="4889" spans="1:17" x14ac:dyDescent="0.25">
      <c r="A4889" s="125" t="str">
        <f t="shared" si="700"/>
        <v/>
      </c>
      <c r="B4889" s="123" t="str">
        <f t="shared" si="701"/>
        <v/>
      </c>
      <c r="C4889" s="125" t="str">
        <f t="shared" si="702"/>
        <v/>
      </c>
      <c r="D4889" s="42"/>
      <c r="E4889" s="23" t="str">
        <f>IF(D4889="","",VLOOKUP(D4889,MASTERLIST!$A:$E,3,FALSE))</f>
        <v/>
      </c>
      <c r="F4889" s="23" t="str">
        <f>IF(D4889="","",VLOOKUP(D4889,MASTERLIST!$A:$E,4,FALSE))</f>
        <v/>
      </c>
      <c r="G4889" s="23" t="str">
        <f>IF(D4889="","",VLOOKUP(D4889,MASTERLIST!$A:$E,5,FALSE))</f>
        <v/>
      </c>
      <c r="H4889" s="23" t="str">
        <f>IF(D4889="","",VLOOKUP(D4889,MASTERLIST!$A:$E,2,FALSE))</f>
        <v/>
      </c>
      <c r="I4889" s="42"/>
      <c r="J4889" s="42"/>
      <c r="K4889" s="42"/>
      <c r="L4889" s="41" t="str">
        <f t="shared" si="698"/>
        <v/>
      </c>
      <c r="M4889" s="41" t="str">
        <f t="shared" si="699"/>
        <v/>
      </c>
      <c r="N4889" s="22" t="str">
        <f t="shared" si="704"/>
        <v xml:space="preserve"> </v>
      </c>
      <c r="O4889" s="22" t="str">
        <f t="shared" si="705"/>
        <v/>
      </c>
      <c r="Q4889" s="22" t="str">
        <f t="shared" si="703"/>
        <v>D2</v>
      </c>
    </row>
    <row r="4890" spans="1:17" x14ac:dyDescent="0.25">
      <c r="A4890" s="125" t="str">
        <f t="shared" si="700"/>
        <v/>
      </c>
      <c r="B4890" s="123" t="str">
        <f t="shared" si="701"/>
        <v/>
      </c>
      <c r="C4890" s="125" t="str">
        <f t="shared" si="702"/>
        <v/>
      </c>
      <c r="D4890" s="42"/>
      <c r="E4890" s="23" t="str">
        <f>IF(D4890="","",VLOOKUP(D4890,MASTERLIST!$A:$E,3,FALSE))</f>
        <v/>
      </c>
      <c r="F4890" s="23" t="str">
        <f>IF(D4890="","",VLOOKUP(D4890,MASTERLIST!$A:$E,4,FALSE))</f>
        <v/>
      </c>
      <c r="G4890" s="23" t="str">
        <f>IF(D4890="","",VLOOKUP(D4890,MASTERLIST!$A:$E,5,FALSE))</f>
        <v/>
      </c>
      <c r="H4890" s="23" t="str">
        <f>IF(D4890="","",VLOOKUP(D4890,MASTERLIST!$A:$E,2,FALSE))</f>
        <v/>
      </c>
      <c r="I4890" s="42"/>
      <c r="J4890" s="42"/>
      <c r="K4890" s="42"/>
      <c r="L4890" s="41" t="str">
        <f t="shared" si="698"/>
        <v/>
      </c>
      <c r="M4890" s="41" t="str">
        <f t="shared" si="699"/>
        <v/>
      </c>
      <c r="N4890" s="22" t="str">
        <f t="shared" si="704"/>
        <v xml:space="preserve"> </v>
      </c>
      <c r="O4890" s="22" t="str">
        <f t="shared" si="705"/>
        <v/>
      </c>
      <c r="Q4890" s="22" t="str">
        <f t="shared" si="703"/>
        <v>D2</v>
      </c>
    </row>
    <row r="4891" spans="1:17" x14ac:dyDescent="0.25">
      <c r="A4891" s="125" t="str">
        <f t="shared" si="700"/>
        <v/>
      </c>
      <c r="B4891" s="123" t="str">
        <f t="shared" si="701"/>
        <v/>
      </c>
      <c r="C4891" s="125" t="str">
        <f t="shared" si="702"/>
        <v/>
      </c>
      <c r="D4891" s="42"/>
      <c r="E4891" s="23" t="str">
        <f>IF(D4891="","",VLOOKUP(D4891,MASTERLIST!$A:$E,3,FALSE))</f>
        <v/>
      </c>
      <c r="F4891" s="23" t="str">
        <f>IF(D4891="","",VLOOKUP(D4891,MASTERLIST!$A:$E,4,FALSE))</f>
        <v/>
      </c>
      <c r="G4891" s="23" t="str">
        <f>IF(D4891="","",VLOOKUP(D4891,MASTERLIST!$A:$E,5,FALSE))</f>
        <v/>
      </c>
      <c r="H4891" s="23" t="str">
        <f>IF(D4891="","",VLOOKUP(D4891,MASTERLIST!$A:$E,2,FALSE))</f>
        <v/>
      </c>
      <c r="I4891" s="42"/>
      <c r="J4891" s="42"/>
      <c r="K4891" s="42"/>
      <c r="L4891" s="41" t="str">
        <f t="shared" si="698"/>
        <v/>
      </c>
      <c r="M4891" s="41" t="str">
        <f t="shared" si="699"/>
        <v/>
      </c>
      <c r="N4891" s="22" t="str">
        <f t="shared" si="704"/>
        <v xml:space="preserve"> </v>
      </c>
      <c r="O4891" s="22" t="str">
        <f t="shared" si="705"/>
        <v/>
      </c>
      <c r="Q4891" s="22" t="str">
        <f t="shared" si="703"/>
        <v>D2</v>
      </c>
    </row>
    <row r="4892" spans="1:17" x14ac:dyDescent="0.25">
      <c r="A4892" s="125" t="str">
        <f t="shared" si="700"/>
        <v/>
      </c>
      <c r="B4892" s="123" t="str">
        <f t="shared" si="701"/>
        <v/>
      </c>
      <c r="C4892" s="125" t="str">
        <f t="shared" si="702"/>
        <v/>
      </c>
      <c r="D4892" s="42"/>
      <c r="E4892" s="23" t="str">
        <f>IF(D4892="","",VLOOKUP(D4892,MASTERLIST!$A:$E,3,FALSE))</f>
        <v/>
      </c>
      <c r="F4892" s="23" t="str">
        <f>IF(D4892="","",VLOOKUP(D4892,MASTERLIST!$A:$E,4,FALSE))</f>
        <v/>
      </c>
      <c r="G4892" s="23" t="str">
        <f>IF(D4892="","",VLOOKUP(D4892,MASTERLIST!$A:$E,5,FALSE))</f>
        <v/>
      </c>
      <c r="H4892" s="23" t="str">
        <f>IF(D4892="","",VLOOKUP(D4892,MASTERLIST!$A:$E,2,FALSE))</f>
        <v/>
      </c>
      <c r="I4892" s="42"/>
      <c r="J4892" s="42"/>
      <c r="K4892" s="42"/>
      <c r="L4892" s="41" t="str">
        <f t="shared" si="698"/>
        <v/>
      </c>
      <c r="M4892" s="41" t="str">
        <f t="shared" si="699"/>
        <v/>
      </c>
      <c r="N4892" s="22" t="str">
        <f t="shared" si="704"/>
        <v xml:space="preserve"> </v>
      </c>
      <c r="O4892" s="22" t="str">
        <f t="shared" si="705"/>
        <v/>
      </c>
      <c r="Q4892" s="22" t="str">
        <f t="shared" si="703"/>
        <v>D2</v>
      </c>
    </row>
    <row r="4893" spans="1:17" x14ac:dyDescent="0.25">
      <c r="A4893" s="125" t="str">
        <f t="shared" si="700"/>
        <v/>
      </c>
      <c r="B4893" s="123" t="str">
        <f t="shared" si="701"/>
        <v/>
      </c>
      <c r="C4893" s="125" t="str">
        <f t="shared" si="702"/>
        <v/>
      </c>
      <c r="D4893" s="42"/>
      <c r="E4893" s="23" t="str">
        <f>IF(D4893="","",VLOOKUP(D4893,MASTERLIST!$A:$E,3,FALSE))</f>
        <v/>
      </c>
      <c r="F4893" s="23" t="str">
        <f>IF(D4893="","",VLOOKUP(D4893,MASTERLIST!$A:$E,4,FALSE))</f>
        <v/>
      </c>
      <c r="G4893" s="23" t="str">
        <f>IF(D4893="","",VLOOKUP(D4893,MASTERLIST!$A:$E,5,FALSE))</f>
        <v/>
      </c>
      <c r="H4893" s="23" t="str">
        <f>IF(D4893="","",VLOOKUP(D4893,MASTERLIST!$A:$E,2,FALSE))</f>
        <v/>
      </c>
      <c r="I4893" s="42"/>
      <c r="J4893" s="42"/>
      <c r="K4893" s="42"/>
      <c r="L4893" s="41" t="str">
        <f t="shared" ref="L4893:L4956" si="706">IF(K4893="","",IF(I4893="",ROUND(HLOOKUP(J4893,kgList,K4893,FALSE),1),ROUND(HLOOKUP(I4893,kgList,K4893,FALSE),1)))</f>
        <v/>
      </c>
      <c r="M4893" s="41" t="str">
        <f t="shared" ref="M4893:M4956" si="707">IF(L4893="","",IF(COUNTA(I4893:J4893)&gt;1,"Edible or Inedible",IF(COUNTA(I4893)=1,L4893*1,IF(COUNTA(J4893)=1,L4893*1,"ERROR"))))</f>
        <v/>
      </c>
      <c r="N4893" s="22" t="str">
        <f t="shared" si="704"/>
        <v xml:space="preserve"> </v>
      </c>
      <c r="O4893" s="22" t="str">
        <f t="shared" si="705"/>
        <v/>
      </c>
      <c r="Q4893" s="22" t="str">
        <f t="shared" si="703"/>
        <v>D2</v>
      </c>
    </row>
    <row r="4894" spans="1:17" x14ac:dyDescent="0.25">
      <c r="A4894" s="125" t="str">
        <f t="shared" si="700"/>
        <v/>
      </c>
      <c r="B4894" s="123" t="str">
        <f t="shared" si="701"/>
        <v/>
      </c>
      <c r="C4894" s="125" t="str">
        <f t="shared" si="702"/>
        <v/>
      </c>
      <c r="D4894" s="42"/>
      <c r="E4894" s="23" t="str">
        <f>IF(D4894="","",VLOOKUP(D4894,MASTERLIST!$A:$E,3,FALSE))</f>
        <v/>
      </c>
      <c r="F4894" s="23" t="str">
        <f>IF(D4894="","",VLOOKUP(D4894,MASTERLIST!$A:$E,4,FALSE))</f>
        <v/>
      </c>
      <c r="G4894" s="23" t="str">
        <f>IF(D4894="","",VLOOKUP(D4894,MASTERLIST!$A:$E,5,FALSE))</f>
        <v/>
      </c>
      <c r="H4894" s="23" t="str">
        <f>IF(D4894="","",VLOOKUP(D4894,MASTERLIST!$A:$E,2,FALSE))</f>
        <v/>
      </c>
      <c r="I4894" s="42"/>
      <c r="J4894" s="42"/>
      <c r="K4894" s="42"/>
      <c r="L4894" s="41" t="str">
        <f t="shared" si="706"/>
        <v/>
      </c>
      <c r="M4894" s="41" t="str">
        <f t="shared" si="707"/>
        <v/>
      </c>
      <c r="N4894" s="22" t="str">
        <f t="shared" si="704"/>
        <v xml:space="preserve"> </v>
      </c>
      <c r="O4894" s="22" t="str">
        <f t="shared" si="705"/>
        <v/>
      </c>
      <c r="Q4894" s="22" t="str">
        <f t="shared" si="703"/>
        <v>D2</v>
      </c>
    </row>
    <row r="4895" spans="1:17" x14ac:dyDescent="0.25">
      <c r="A4895" s="125" t="str">
        <f t="shared" si="700"/>
        <v/>
      </c>
      <c r="B4895" s="123" t="str">
        <f t="shared" si="701"/>
        <v/>
      </c>
      <c r="C4895" s="125" t="str">
        <f t="shared" si="702"/>
        <v/>
      </c>
      <c r="D4895" s="42"/>
      <c r="E4895" s="23" t="str">
        <f>IF(D4895="","",VLOOKUP(D4895,MASTERLIST!$A:$E,3,FALSE))</f>
        <v/>
      </c>
      <c r="F4895" s="23" t="str">
        <f>IF(D4895="","",VLOOKUP(D4895,MASTERLIST!$A:$E,4,FALSE))</f>
        <v/>
      </c>
      <c r="G4895" s="23" t="str">
        <f>IF(D4895="","",VLOOKUP(D4895,MASTERLIST!$A:$E,5,FALSE))</f>
        <v/>
      </c>
      <c r="H4895" s="23" t="str">
        <f>IF(D4895="","",VLOOKUP(D4895,MASTERLIST!$A:$E,2,FALSE))</f>
        <v/>
      </c>
      <c r="I4895" s="42"/>
      <c r="J4895" s="42"/>
      <c r="K4895" s="42"/>
      <c r="L4895" s="41" t="str">
        <f t="shared" si="706"/>
        <v/>
      </c>
      <c r="M4895" s="41" t="str">
        <f t="shared" si="707"/>
        <v/>
      </c>
      <c r="N4895" s="22" t="str">
        <f t="shared" si="704"/>
        <v xml:space="preserve"> </v>
      </c>
      <c r="O4895" s="22" t="str">
        <f t="shared" si="705"/>
        <v/>
      </c>
      <c r="Q4895" s="22" t="str">
        <f t="shared" si="703"/>
        <v>D2</v>
      </c>
    </row>
    <row r="4896" spans="1:17" x14ac:dyDescent="0.25">
      <c r="A4896" s="125" t="str">
        <f t="shared" si="700"/>
        <v/>
      </c>
      <c r="B4896" s="123" t="str">
        <f t="shared" si="701"/>
        <v/>
      </c>
      <c r="C4896" s="125" t="str">
        <f t="shared" si="702"/>
        <v/>
      </c>
      <c r="D4896" s="42"/>
      <c r="E4896" s="23" t="str">
        <f>IF(D4896="","",VLOOKUP(D4896,MASTERLIST!$A:$E,3,FALSE))</f>
        <v/>
      </c>
      <c r="F4896" s="23" t="str">
        <f>IF(D4896="","",VLOOKUP(D4896,MASTERLIST!$A:$E,4,FALSE))</f>
        <v/>
      </c>
      <c r="G4896" s="23" t="str">
        <f>IF(D4896="","",VLOOKUP(D4896,MASTERLIST!$A:$E,5,FALSE))</f>
        <v/>
      </c>
      <c r="H4896" s="23" t="str">
        <f>IF(D4896="","",VLOOKUP(D4896,MASTERLIST!$A:$E,2,FALSE))</f>
        <v/>
      </c>
      <c r="I4896" s="42"/>
      <c r="J4896" s="42"/>
      <c r="K4896" s="42"/>
      <c r="L4896" s="41" t="str">
        <f t="shared" si="706"/>
        <v/>
      </c>
      <c r="M4896" s="41" t="str">
        <f t="shared" si="707"/>
        <v/>
      </c>
      <c r="N4896" s="22" t="str">
        <f t="shared" si="704"/>
        <v xml:space="preserve"> </v>
      </c>
      <c r="O4896" s="22" t="str">
        <f t="shared" si="705"/>
        <v/>
      </c>
      <c r="Q4896" s="22" t="str">
        <f t="shared" si="703"/>
        <v>D2</v>
      </c>
    </row>
    <row r="4897" spans="1:17" x14ac:dyDescent="0.25">
      <c r="A4897" s="125" t="str">
        <f t="shared" si="700"/>
        <v/>
      </c>
      <c r="B4897" s="123" t="str">
        <f t="shared" si="701"/>
        <v/>
      </c>
      <c r="C4897" s="125" t="str">
        <f t="shared" si="702"/>
        <v/>
      </c>
      <c r="D4897" s="42"/>
      <c r="E4897" s="23" t="str">
        <f>IF(D4897="","",VLOOKUP(D4897,MASTERLIST!$A:$E,3,FALSE))</f>
        <v/>
      </c>
      <c r="F4897" s="23" t="str">
        <f>IF(D4897="","",VLOOKUP(D4897,MASTERLIST!$A:$E,4,FALSE))</f>
        <v/>
      </c>
      <c r="G4897" s="23" t="str">
        <f>IF(D4897="","",VLOOKUP(D4897,MASTERLIST!$A:$E,5,FALSE))</f>
        <v/>
      </c>
      <c r="H4897" s="23" t="str">
        <f>IF(D4897="","",VLOOKUP(D4897,MASTERLIST!$A:$E,2,FALSE))</f>
        <v/>
      </c>
      <c r="I4897" s="42"/>
      <c r="J4897" s="42"/>
      <c r="K4897" s="42"/>
      <c r="L4897" s="41" t="str">
        <f t="shared" si="706"/>
        <v/>
      </c>
      <c r="M4897" s="41" t="str">
        <f t="shared" si="707"/>
        <v/>
      </c>
      <c r="N4897" s="22" t="str">
        <f t="shared" si="704"/>
        <v xml:space="preserve"> </v>
      </c>
      <c r="O4897" s="22" t="str">
        <f t="shared" si="705"/>
        <v/>
      </c>
      <c r="Q4897" s="22" t="str">
        <f t="shared" si="703"/>
        <v>D2</v>
      </c>
    </row>
    <row r="4898" spans="1:17" x14ac:dyDescent="0.25">
      <c r="A4898" s="125" t="str">
        <f t="shared" si="700"/>
        <v/>
      </c>
      <c r="B4898" s="123" t="str">
        <f t="shared" si="701"/>
        <v/>
      </c>
      <c r="C4898" s="125" t="str">
        <f t="shared" si="702"/>
        <v/>
      </c>
      <c r="D4898" s="42"/>
      <c r="E4898" s="23" t="str">
        <f>IF(D4898="","",VLOOKUP(D4898,MASTERLIST!$A:$E,3,FALSE))</f>
        <v/>
      </c>
      <c r="F4898" s="23" t="str">
        <f>IF(D4898="","",VLOOKUP(D4898,MASTERLIST!$A:$E,4,FALSE))</f>
        <v/>
      </c>
      <c r="G4898" s="23" t="str">
        <f>IF(D4898="","",VLOOKUP(D4898,MASTERLIST!$A:$E,5,FALSE))</f>
        <v/>
      </c>
      <c r="H4898" s="23" t="str">
        <f>IF(D4898="","",VLOOKUP(D4898,MASTERLIST!$A:$E,2,FALSE))</f>
        <v/>
      </c>
      <c r="I4898" s="42"/>
      <c r="J4898" s="42"/>
      <c r="K4898" s="42"/>
      <c r="L4898" s="41" t="str">
        <f t="shared" si="706"/>
        <v/>
      </c>
      <c r="M4898" s="41" t="str">
        <f t="shared" si="707"/>
        <v/>
      </c>
      <c r="N4898" s="22" t="str">
        <f t="shared" si="704"/>
        <v xml:space="preserve"> </v>
      </c>
      <c r="O4898" s="22" t="str">
        <f t="shared" si="705"/>
        <v/>
      </c>
      <c r="Q4898" s="22" t="str">
        <f t="shared" si="703"/>
        <v>D2</v>
      </c>
    </row>
    <row r="4899" spans="1:17" x14ac:dyDescent="0.25">
      <c r="A4899" s="125" t="str">
        <f t="shared" si="700"/>
        <v/>
      </c>
      <c r="B4899" s="123" t="str">
        <f t="shared" si="701"/>
        <v/>
      </c>
      <c r="C4899" s="125" t="str">
        <f t="shared" si="702"/>
        <v/>
      </c>
      <c r="D4899" s="42"/>
      <c r="E4899" s="23" t="str">
        <f>IF(D4899="","",VLOOKUP(D4899,MASTERLIST!$A:$E,3,FALSE))</f>
        <v/>
      </c>
      <c r="F4899" s="23" t="str">
        <f>IF(D4899="","",VLOOKUP(D4899,MASTERLIST!$A:$E,4,FALSE))</f>
        <v/>
      </c>
      <c r="G4899" s="23" t="str">
        <f>IF(D4899="","",VLOOKUP(D4899,MASTERLIST!$A:$E,5,FALSE))</f>
        <v/>
      </c>
      <c r="H4899" s="23" t="str">
        <f>IF(D4899="","",VLOOKUP(D4899,MASTERLIST!$A:$E,2,FALSE))</f>
        <v/>
      </c>
      <c r="I4899" s="42"/>
      <c r="J4899" s="42"/>
      <c r="K4899" s="42"/>
      <c r="L4899" s="41" t="str">
        <f t="shared" si="706"/>
        <v/>
      </c>
      <c r="M4899" s="41" t="str">
        <f t="shared" si="707"/>
        <v/>
      </c>
      <c r="N4899" s="22" t="str">
        <f t="shared" si="704"/>
        <v xml:space="preserve"> </v>
      </c>
      <c r="O4899" s="22" t="str">
        <f t="shared" si="705"/>
        <v/>
      </c>
      <c r="Q4899" s="22" t="str">
        <f t="shared" si="703"/>
        <v>D2</v>
      </c>
    </row>
    <row r="4900" spans="1:17" x14ac:dyDescent="0.25">
      <c r="A4900" s="125" t="str">
        <f t="shared" ref="A4900:A4963" si="708">IF(D4900="","",A4899)</f>
        <v/>
      </c>
      <c r="B4900" s="123" t="str">
        <f t="shared" ref="B4900:B4963" si="709">IF(D4900="","",B4899)</f>
        <v/>
      </c>
      <c r="C4900" s="125" t="str">
        <f t="shared" ref="C4900:C4963" si="710">IF(D4900="","",C4899)</f>
        <v/>
      </c>
      <c r="D4900" s="42"/>
      <c r="E4900" s="23" t="str">
        <f>IF(D4900="","",VLOOKUP(D4900,MASTERLIST!$A:$E,3,FALSE))</f>
        <v/>
      </c>
      <c r="F4900" s="23" t="str">
        <f>IF(D4900="","",VLOOKUP(D4900,MASTERLIST!$A:$E,4,FALSE))</f>
        <v/>
      </c>
      <c r="G4900" s="23" t="str">
        <f>IF(D4900="","",VLOOKUP(D4900,MASTERLIST!$A:$E,5,FALSE))</f>
        <v/>
      </c>
      <c r="H4900" s="23" t="str">
        <f>IF(D4900="","",VLOOKUP(D4900,MASTERLIST!$A:$E,2,FALSE))</f>
        <v/>
      </c>
      <c r="I4900" s="42"/>
      <c r="J4900" s="42"/>
      <c r="K4900" s="42"/>
      <c r="L4900" s="41" t="str">
        <f t="shared" si="706"/>
        <v/>
      </c>
      <c r="M4900" s="41" t="str">
        <f t="shared" si="707"/>
        <v/>
      </c>
      <c r="N4900" s="22" t="str">
        <f t="shared" si="704"/>
        <v xml:space="preserve"> </v>
      </c>
      <c r="O4900" s="22" t="str">
        <f t="shared" si="705"/>
        <v/>
      </c>
      <c r="Q4900" s="22" t="str">
        <f t="shared" si="703"/>
        <v>D2</v>
      </c>
    </row>
    <row r="4901" spans="1:17" x14ac:dyDescent="0.25">
      <c r="A4901" s="125" t="str">
        <f t="shared" si="708"/>
        <v/>
      </c>
      <c r="B4901" s="123" t="str">
        <f t="shared" si="709"/>
        <v/>
      </c>
      <c r="C4901" s="125" t="str">
        <f t="shared" si="710"/>
        <v/>
      </c>
      <c r="D4901" s="42"/>
      <c r="E4901" s="23" t="str">
        <f>IF(D4901="","",VLOOKUP(D4901,MASTERLIST!$A:$E,3,FALSE))</f>
        <v/>
      </c>
      <c r="F4901" s="23" t="str">
        <f>IF(D4901="","",VLOOKUP(D4901,MASTERLIST!$A:$E,4,FALSE))</f>
        <v/>
      </c>
      <c r="G4901" s="23" t="str">
        <f>IF(D4901="","",VLOOKUP(D4901,MASTERLIST!$A:$E,5,FALSE))</f>
        <v/>
      </c>
      <c r="H4901" s="23" t="str">
        <f>IF(D4901="","",VLOOKUP(D4901,MASTERLIST!$A:$E,2,FALSE))</f>
        <v/>
      </c>
      <c r="I4901" s="42"/>
      <c r="J4901" s="42"/>
      <c r="K4901" s="42"/>
      <c r="L4901" s="41" t="str">
        <f t="shared" si="706"/>
        <v/>
      </c>
      <c r="M4901" s="41" t="str">
        <f t="shared" si="707"/>
        <v/>
      </c>
      <c r="N4901" s="22" t="str">
        <f t="shared" si="704"/>
        <v xml:space="preserve"> </v>
      </c>
      <c r="O4901" s="22" t="str">
        <f t="shared" si="705"/>
        <v/>
      </c>
      <c r="Q4901" s="22" t="str">
        <f t="shared" si="703"/>
        <v>D2</v>
      </c>
    </row>
    <row r="4902" spans="1:17" x14ac:dyDescent="0.25">
      <c r="A4902" s="125" t="str">
        <f t="shared" si="708"/>
        <v/>
      </c>
      <c r="B4902" s="123" t="str">
        <f t="shared" si="709"/>
        <v/>
      </c>
      <c r="C4902" s="125" t="str">
        <f t="shared" si="710"/>
        <v/>
      </c>
      <c r="D4902" s="42"/>
      <c r="E4902" s="23" t="str">
        <f>IF(D4902="","",VLOOKUP(D4902,MASTERLIST!$A:$E,3,FALSE))</f>
        <v/>
      </c>
      <c r="F4902" s="23" t="str">
        <f>IF(D4902="","",VLOOKUP(D4902,MASTERLIST!$A:$E,4,FALSE))</f>
        <v/>
      </c>
      <c r="G4902" s="23" t="str">
        <f>IF(D4902="","",VLOOKUP(D4902,MASTERLIST!$A:$E,5,FALSE))</f>
        <v/>
      </c>
      <c r="H4902" s="23" t="str">
        <f>IF(D4902="","",VLOOKUP(D4902,MASTERLIST!$A:$E,2,FALSE))</f>
        <v/>
      </c>
      <c r="I4902" s="42"/>
      <c r="J4902" s="42"/>
      <c r="K4902" s="42"/>
      <c r="L4902" s="41" t="str">
        <f t="shared" si="706"/>
        <v/>
      </c>
      <c r="M4902" s="41" t="str">
        <f t="shared" si="707"/>
        <v/>
      </c>
      <c r="N4902" s="22" t="str">
        <f t="shared" si="704"/>
        <v xml:space="preserve"> </v>
      </c>
      <c r="O4902" s="22" t="str">
        <f t="shared" si="705"/>
        <v/>
      </c>
      <c r="Q4902" s="22" t="str">
        <f t="shared" si="703"/>
        <v>D2</v>
      </c>
    </row>
    <row r="4903" spans="1:17" x14ac:dyDescent="0.25">
      <c r="A4903" s="125" t="str">
        <f t="shared" si="708"/>
        <v/>
      </c>
      <c r="B4903" s="123" t="str">
        <f t="shared" si="709"/>
        <v/>
      </c>
      <c r="C4903" s="125" t="str">
        <f t="shared" si="710"/>
        <v/>
      </c>
      <c r="D4903" s="42"/>
      <c r="E4903" s="23" t="str">
        <f>IF(D4903="","",VLOOKUP(D4903,MASTERLIST!$A:$E,3,FALSE))</f>
        <v/>
      </c>
      <c r="F4903" s="23" t="str">
        <f>IF(D4903="","",VLOOKUP(D4903,MASTERLIST!$A:$E,4,FALSE))</f>
        <v/>
      </c>
      <c r="G4903" s="23" t="str">
        <f>IF(D4903="","",VLOOKUP(D4903,MASTERLIST!$A:$E,5,FALSE))</f>
        <v/>
      </c>
      <c r="H4903" s="23" t="str">
        <f>IF(D4903="","",VLOOKUP(D4903,MASTERLIST!$A:$E,2,FALSE))</f>
        <v/>
      </c>
      <c r="I4903" s="42"/>
      <c r="J4903" s="42"/>
      <c r="K4903" s="42"/>
      <c r="L4903" s="41" t="str">
        <f t="shared" si="706"/>
        <v/>
      </c>
      <c r="M4903" s="41" t="str">
        <f t="shared" si="707"/>
        <v/>
      </c>
      <c r="N4903" s="22" t="str">
        <f t="shared" si="704"/>
        <v xml:space="preserve"> </v>
      </c>
      <c r="O4903" s="22" t="str">
        <f t="shared" si="705"/>
        <v/>
      </c>
      <c r="Q4903" s="22" t="str">
        <f t="shared" si="703"/>
        <v>D2</v>
      </c>
    </row>
    <row r="4904" spans="1:17" x14ac:dyDescent="0.25">
      <c r="A4904" s="125" t="str">
        <f t="shared" si="708"/>
        <v/>
      </c>
      <c r="B4904" s="123" t="str">
        <f t="shared" si="709"/>
        <v/>
      </c>
      <c r="C4904" s="125" t="str">
        <f t="shared" si="710"/>
        <v/>
      </c>
      <c r="D4904" s="42"/>
      <c r="E4904" s="23" t="str">
        <f>IF(D4904="","",VLOOKUP(D4904,MASTERLIST!$A:$E,3,FALSE))</f>
        <v/>
      </c>
      <c r="F4904" s="23" t="str">
        <f>IF(D4904="","",VLOOKUP(D4904,MASTERLIST!$A:$E,4,FALSE))</f>
        <v/>
      </c>
      <c r="G4904" s="23" t="str">
        <f>IF(D4904="","",VLOOKUP(D4904,MASTERLIST!$A:$E,5,FALSE))</f>
        <v/>
      </c>
      <c r="H4904" s="23" t="str">
        <f>IF(D4904="","",VLOOKUP(D4904,MASTERLIST!$A:$E,2,FALSE))</f>
        <v/>
      </c>
      <c r="I4904" s="42"/>
      <c r="J4904" s="42"/>
      <c r="K4904" s="42"/>
      <c r="L4904" s="41" t="str">
        <f t="shared" si="706"/>
        <v/>
      </c>
      <c r="M4904" s="41" t="str">
        <f t="shared" si="707"/>
        <v/>
      </c>
      <c r="N4904" s="22" t="str">
        <f t="shared" si="704"/>
        <v xml:space="preserve"> </v>
      </c>
      <c r="O4904" s="22" t="str">
        <f t="shared" si="705"/>
        <v/>
      </c>
      <c r="Q4904" s="22" t="str">
        <f t="shared" si="703"/>
        <v>D2</v>
      </c>
    </row>
    <row r="4905" spans="1:17" x14ac:dyDescent="0.25">
      <c r="A4905" s="125" t="str">
        <f t="shared" si="708"/>
        <v/>
      </c>
      <c r="B4905" s="123" t="str">
        <f t="shared" si="709"/>
        <v/>
      </c>
      <c r="C4905" s="125" t="str">
        <f t="shared" si="710"/>
        <v/>
      </c>
      <c r="D4905" s="42"/>
      <c r="E4905" s="23" t="str">
        <f>IF(D4905="","",VLOOKUP(D4905,MASTERLIST!$A:$E,3,FALSE))</f>
        <v/>
      </c>
      <c r="F4905" s="23" t="str">
        <f>IF(D4905="","",VLOOKUP(D4905,MASTERLIST!$A:$E,4,FALSE))</f>
        <v/>
      </c>
      <c r="G4905" s="23" t="str">
        <f>IF(D4905="","",VLOOKUP(D4905,MASTERLIST!$A:$E,5,FALSE))</f>
        <v/>
      </c>
      <c r="H4905" s="23" t="str">
        <f>IF(D4905="","",VLOOKUP(D4905,MASTERLIST!$A:$E,2,FALSE))</f>
        <v/>
      </c>
      <c r="I4905" s="42"/>
      <c r="J4905" s="42"/>
      <c r="K4905" s="42"/>
      <c r="L4905" s="41" t="str">
        <f t="shared" si="706"/>
        <v/>
      </c>
      <c r="M4905" s="41" t="str">
        <f t="shared" si="707"/>
        <v/>
      </c>
      <c r="N4905" s="22" t="str">
        <f t="shared" si="704"/>
        <v xml:space="preserve"> </v>
      </c>
      <c r="O4905" s="22" t="str">
        <f t="shared" si="705"/>
        <v/>
      </c>
      <c r="Q4905" s="22" t="str">
        <f t="shared" si="703"/>
        <v>D2</v>
      </c>
    </row>
    <row r="4906" spans="1:17" x14ac:dyDescent="0.25">
      <c r="A4906" s="125" t="str">
        <f t="shared" si="708"/>
        <v/>
      </c>
      <c r="B4906" s="123" t="str">
        <f t="shared" si="709"/>
        <v/>
      </c>
      <c r="C4906" s="125" t="str">
        <f t="shared" si="710"/>
        <v/>
      </c>
      <c r="D4906" s="42"/>
      <c r="E4906" s="23" t="str">
        <f>IF(D4906="","",VLOOKUP(D4906,MASTERLIST!$A:$E,3,FALSE))</f>
        <v/>
      </c>
      <c r="F4906" s="23" t="str">
        <f>IF(D4906="","",VLOOKUP(D4906,MASTERLIST!$A:$E,4,FALSE))</f>
        <v/>
      </c>
      <c r="G4906" s="23" t="str">
        <f>IF(D4906="","",VLOOKUP(D4906,MASTERLIST!$A:$E,5,FALSE))</f>
        <v/>
      </c>
      <c r="H4906" s="23" t="str">
        <f>IF(D4906="","",VLOOKUP(D4906,MASTERLIST!$A:$E,2,FALSE))</f>
        <v/>
      </c>
      <c r="I4906" s="42"/>
      <c r="J4906" s="42"/>
      <c r="K4906" s="42"/>
      <c r="L4906" s="41" t="str">
        <f t="shared" si="706"/>
        <v/>
      </c>
      <c r="M4906" s="41" t="str">
        <f t="shared" si="707"/>
        <v/>
      </c>
      <c r="N4906" s="22" t="str">
        <f t="shared" si="704"/>
        <v xml:space="preserve"> </v>
      </c>
      <c r="O4906" s="22" t="str">
        <f t="shared" si="705"/>
        <v/>
      </c>
      <c r="Q4906" s="22" t="str">
        <f t="shared" si="703"/>
        <v>D2</v>
      </c>
    </row>
    <row r="4907" spans="1:17" x14ac:dyDescent="0.25">
      <c r="A4907" s="125" t="str">
        <f t="shared" si="708"/>
        <v/>
      </c>
      <c r="B4907" s="123" t="str">
        <f t="shared" si="709"/>
        <v/>
      </c>
      <c r="C4907" s="125" t="str">
        <f t="shared" si="710"/>
        <v/>
      </c>
      <c r="D4907" s="42"/>
      <c r="E4907" s="23" t="str">
        <f>IF(D4907="","",VLOOKUP(D4907,MASTERLIST!$A:$E,3,FALSE))</f>
        <v/>
      </c>
      <c r="F4907" s="23" t="str">
        <f>IF(D4907="","",VLOOKUP(D4907,MASTERLIST!$A:$E,4,FALSE))</f>
        <v/>
      </c>
      <c r="G4907" s="23" t="str">
        <f>IF(D4907="","",VLOOKUP(D4907,MASTERLIST!$A:$E,5,FALSE))</f>
        <v/>
      </c>
      <c r="H4907" s="23" t="str">
        <f>IF(D4907="","",VLOOKUP(D4907,MASTERLIST!$A:$E,2,FALSE))</f>
        <v/>
      </c>
      <c r="I4907" s="42"/>
      <c r="J4907" s="42"/>
      <c r="K4907" s="42"/>
      <c r="L4907" s="41" t="str">
        <f t="shared" si="706"/>
        <v/>
      </c>
      <c r="M4907" s="41" t="str">
        <f t="shared" si="707"/>
        <v/>
      </c>
      <c r="N4907" s="22" t="str">
        <f t="shared" si="704"/>
        <v xml:space="preserve"> </v>
      </c>
      <c r="O4907" s="22" t="str">
        <f t="shared" si="705"/>
        <v/>
      </c>
      <c r="Q4907" s="22" t="str">
        <f t="shared" si="703"/>
        <v>D2</v>
      </c>
    </row>
    <row r="4908" spans="1:17" x14ac:dyDescent="0.25">
      <c r="A4908" s="125" t="str">
        <f t="shared" si="708"/>
        <v/>
      </c>
      <c r="B4908" s="123" t="str">
        <f t="shared" si="709"/>
        <v/>
      </c>
      <c r="C4908" s="125" t="str">
        <f t="shared" si="710"/>
        <v/>
      </c>
      <c r="D4908" s="42"/>
      <c r="E4908" s="23" t="str">
        <f>IF(D4908="","",VLOOKUP(D4908,MASTERLIST!$A:$E,3,FALSE))</f>
        <v/>
      </c>
      <c r="F4908" s="23" t="str">
        <f>IF(D4908="","",VLOOKUP(D4908,MASTERLIST!$A:$E,4,FALSE))</f>
        <v/>
      </c>
      <c r="G4908" s="23" t="str">
        <f>IF(D4908="","",VLOOKUP(D4908,MASTERLIST!$A:$E,5,FALSE))</f>
        <v/>
      </c>
      <c r="H4908" s="23" t="str">
        <f>IF(D4908="","",VLOOKUP(D4908,MASTERLIST!$A:$E,2,FALSE))</f>
        <v/>
      </c>
      <c r="I4908" s="42"/>
      <c r="J4908" s="42"/>
      <c r="K4908" s="42"/>
      <c r="L4908" s="41" t="str">
        <f t="shared" si="706"/>
        <v/>
      </c>
      <c r="M4908" s="41" t="str">
        <f t="shared" si="707"/>
        <v/>
      </c>
      <c r="N4908" s="22" t="str">
        <f t="shared" si="704"/>
        <v xml:space="preserve"> </v>
      </c>
      <c r="O4908" s="22" t="str">
        <f t="shared" si="705"/>
        <v/>
      </c>
      <c r="Q4908" s="22" t="str">
        <f t="shared" si="703"/>
        <v>D2</v>
      </c>
    </row>
    <row r="4909" spans="1:17" x14ac:dyDescent="0.25">
      <c r="A4909" s="125" t="str">
        <f t="shared" si="708"/>
        <v/>
      </c>
      <c r="B4909" s="123" t="str">
        <f t="shared" si="709"/>
        <v/>
      </c>
      <c r="C4909" s="125" t="str">
        <f t="shared" si="710"/>
        <v/>
      </c>
      <c r="D4909" s="42"/>
      <c r="E4909" s="23" t="str">
        <f>IF(D4909="","",VLOOKUP(D4909,MASTERLIST!$A:$E,3,FALSE))</f>
        <v/>
      </c>
      <c r="F4909" s="23" t="str">
        <f>IF(D4909="","",VLOOKUP(D4909,MASTERLIST!$A:$E,4,FALSE))</f>
        <v/>
      </c>
      <c r="G4909" s="23" t="str">
        <f>IF(D4909="","",VLOOKUP(D4909,MASTERLIST!$A:$E,5,FALSE))</f>
        <v/>
      </c>
      <c r="H4909" s="23" t="str">
        <f>IF(D4909="","",VLOOKUP(D4909,MASTERLIST!$A:$E,2,FALSE))</f>
        <v/>
      </c>
      <c r="I4909" s="42"/>
      <c r="J4909" s="42"/>
      <c r="K4909" s="42"/>
      <c r="L4909" s="41" t="str">
        <f t="shared" si="706"/>
        <v/>
      </c>
      <c r="M4909" s="41" t="str">
        <f t="shared" si="707"/>
        <v/>
      </c>
      <c r="N4909" s="22" t="str">
        <f t="shared" si="704"/>
        <v xml:space="preserve"> </v>
      </c>
      <c r="O4909" s="22" t="str">
        <f t="shared" si="705"/>
        <v/>
      </c>
      <c r="Q4909" s="22" t="str">
        <f t="shared" si="703"/>
        <v>D2</v>
      </c>
    </row>
    <row r="4910" spans="1:17" x14ac:dyDescent="0.25">
      <c r="A4910" s="125" t="str">
        <f t="shared" si="708"/>
        <v/>
      </c>
      <c r="B4910" s="123" t="str">
        <f t="shared" si="709"/>
        <v/>
      </c>
      <c r="C4910" s="125" t="str">
        <f t="shared" si="710"/>
        <v/>
      </c>
      <c r="D4910" s="42"/>
      <c r="E4910" s="23" t="str">
        <f>IF(D4910="","",VLOOKUP(D4910,MASTERLIST!$A:$E,3,FALSE))</f>
        <v/>
      </c>
      <c r="F4910" s="23" t="str">
        <f>IF(D4910="","",VLOOKUP(D4910,MASTERLIST!$A:$E,4,FALSE))</f>
        <v/>
      </c>
      <c r="G4910" s="23" t="str">
        <f>IF(D4910="","",VLOOKUP(D4910,MASTERLIST!$A:$E,5,FALSE))</f>
        <v/>
      </c>
      <c r="H4910" s="23" t="str">
        <f>IF(D4910="","",VLOOKUP(D4910,MASTERLIST!$A:$E,2,FALSE))</f>
        <v/>
      </c>
      <c r="I4910" s="42"/>
      <c r="J4910" s="42"/>
      <c r="K4910" s="42"/>
      <c r="L4910" s="41" t="str">
        <f t="shared" si="706"/>
        <v/>
      </c>
      <c r="M4910" s="41" t="str">
        <f t="shared" si="707"/>
        <v/>
      </c>
      <c r="N4910" s="22" t="str">
        <f t="shared" si="704"/>
        <v xml:space="preserve"> </v>
      </c>
      <c r="O4910" s="22" t="str">
        <f t="shared" si="705"/>
        <v/>
      </c>
      <c r="Q4910" s="22" t="str">
        <f t="shared" si="703"/>
        <v>D2</v>
      </c>
    </row>
    <row r="4911" spans="1:17" x14ac:dyDescent="0.25">
      <c r="A4911" s="125" t="str">
        <f t="shared" si="708"/>
        <v/>
      </c>
      <c r="B4911" s="123" t="str">
        <f t="shared" si="709"/>
        <v/>
      </c>
      <c r="C4911" s="125" t="str">
        <f t="shared" si="710"/>
        <v/>
      </c>
      <c r="D4911" s="42"/>
      <c r="E4911" s="23" t="str">
        <f>IF(D4911="","",VLOOKUP(D4911,MASTERLIST!$A:$E,3,FALSE))</f>
        <v/>
      </c>
      <c r="F4911" s="23" t="str">
        <f>IF(D4911="","",VLOOKUP(D4911,MASTERLIST!$A:$E,4,FALSE))</f>
        <v/>
      </c>
      <c r="G4911" s="23" t="str">
        <f>IF(D4911="","",VLOOKUP(D4911,MASTERLIST!$A:$E,5,FALSE))</f>
        <v/>
      </c>
      <c r="H4911" s="23" t="str">
        <f>IF(D4911="","",VLOOKUP(D4911,MASTERLIST!$A:$E,2,FALSE))</f>
        <v/>
      </c>
      <c r="I4911" s="42"/>
      <c r="J4911" s="42"/>
      <c r="K4911" s="42"/>
      <c r="L4911" s="41" t="str">
        <f t="shared" si="706"/>
        <v/>
      </c>
      <c r="M4911" s="41" t="str">
        <f t="shared" si="707"/>
        <v/>
      </c>
      <c r="N4911" s="22" t="str">
        <f t="shared" si="704"/>
        <v xml:space="preserve"> </v>
      </c>
      <c r="O4911" s="22" t="str">
        <f t="shared" si="705"/>
        <v/>
      </c>
      <c r="Q4911" s="22" t="str">
        <f t="shared" si="703"/>
        <v>D2</v>
      </c>
    </row>
    <row r="4912" spans="1:17" x14ac:dyDescent="0.25">
      <c r="A4912" s="125" t="str">
        <f t="shared" si="708"/>
        <v/>
      </c>
      <c r="B4912" s="123" t="str">
        <f t="shared" si="709"/>
        <v/>
      </c>
      <c r="C4912" s="125" t="str">
        <f t="shared" si="710"/>
        <v/>
      </c>
      <c r="D4912" s="42"/>
      <c r="E4912" s="23" t="str">
        <f>IF(D4912="","",VLOOKUP(D4912,MASTERLIST!$A:$E,3,FALSE))</f>
        <v/>
      </c>
      <c r="F4912" s="23" t="str">
        <f>IF(D4912="","",VLOOKUP(D4912,MASTERLIST!$A:$E,4,FALSE))</f>
        <v/>
      </c>
      <c r="G4912" s="23" t="str">
        <f>IF(D4912="","",VLOOKUP(D4912,MASTERLIST!$A:$E,5,FALSE))</f>
        <v/>
      </c>
      <c r="H4912" s="23" t="str">
        <f>IF(D4912="","",VLOOKUP(D4912,MASTERLIST!$A:$E,2,FALSE))</f>
        <v/>
      </c>
      <c r="I4912" s="42"/>
      <c r="J4912" s="42"/>
      <c r="K4912" s="42"/>
      <c r="L4912" s="41" t="str">
        <f t="shared" si="706"/>
        <v/>
      </c>
      <c r="M4912" s="41" t="str">
        <f t="shared" si="707"/>
        <v/>
      </c>
      <c r="N4912" s="22" t="str">
        <f t="shared" si="704"/>
        <v xml:space="preserve"> </v>
      </c>
      <c r="O4912" s="22" t="str">
        <f t="shared" si="705"/>
        <v/>
      </c>
      <c r="Q4912" s="22" t="str">
        <f t="shared" si="703"/>
        <v>D2</v>
      </c>
    </row>
    <row r="4913" spans="1:17" x14ac:dyDescent="0.25">
      <c r="A4913" s="125" t="str">
        <f t="shared" si="708"/>
        <v/>
      </c>
      <c r="B4913" s="123" t="str">
        <f t="shared" si="709"/>
        <v/>
      </c>
      <c r="C4913" s="125" t="str">
        <f t="shared" si="710"/>
        <v/>
      </c>
      <c r="D4913" s="42"/>
      <c r="E4913" s="23" t="str">
        <f>IF(D4913="","",VLOOKUP(D4913,MASTERLIST!$A:$E,3,FALSE))</f>
        <v/>
      </c>
      <c r="F4913" s="23" t="str">
        <f>IF(D4913="","",VLOOKUP(D4913,MASTERLIST!$A:$E,4,FALSE))</f>
        <v/>
      </c>
      <c r="G4913" s="23" t="str">
        <f>IF(D4913="","",VLOOKUP(D4913,MASTERLIST!$A:$E,5,FALSE))</f>
        <v/>
      </c>
      <c r="H4913" s="23" t="str">
        <f>IF(D4913="","",VLOOKUP(D4913,MASTERLIST!$A:$E,2,FALSE))</f>
        <v/>
      </c>
      <c r="I4913" s="42"/>
      <c r="J4913" s="42"/>
      <c r="K4913" s="42"/>
      <c r="L4913" s="41" t="str">
        <f t="shared" si="706"/>
        <v/>
      </c>
      <c r="M4913" s="41" t="str">
        <f t="shared" si="707"/>
        <v/>
      </c>
      <c r="N4913" s="22" t="str">
        <f t="shared" si="704"/>
        <v xml:space="preserve"> </v>
      </c>
      <c r="O4913" s="22" t="str">
        <f t="shared" si="705"/>
        <v/>
      </c>
      <c r="Q4913" s="22" t="str">
        <f t="shared" si="703"/>
        <v>D2</v>
      </c>
    </row>
    <row r="4914" spans="1:17" x14ac:dyDescent="0.25">
      <c r="A4914" s="125" t="str">
        <f t="shared" si="708"/>
        <v/>
      </c>
      <c r="B4914" s="123" t="str">
        <f t="shared" si="709"/>
        <v/>
      </c>
      <c r="C4914" s="125" t="str">
        <f t="shared" si="710"/>
        <v/>
      </c>
      <c r="D4914" s="42"/>
      <c r="E4914" s="23" t="str">
        <f>IF(D4914="","",VLOOKUP(D4914,MASTERLIST!$A:$E,3,FALSE))</f>
        <v/>
      </c>
      <c r="F4914" s="23" t="str">
        <f>IF(D4914="","",VLOOKUP(D4914,MASTERLIST!$A:$E,4,FALSE))</f>
        <v/>
      </c>
      <c r="G4914" s="23" t="str">
        <f>IF(D4914="","",VLOOKUP(D4914,MASTERLIST!$A:$E,5,FALSE))</f>
        <v/>
      </c>
      <c r="H4914" s="23" t="str">
        <f>IF(D4914="","",VLOOKUP(D4914,MASTERLIST!$A:$E,2,FALSE))</f>
        <v/>
      </c>
      <c r="I4914" s="42"/>
      <c r="J4914" s="42"/>
      <c r="K4914" s="42"/>
      <c r="L4914" s="41" t="str">
        <f t="shared" si="706"/>
        <v/>
      </c>
      <c r="M4914" s="41" t="str">
        <f t="shared" si="707"/>
        <v/>
      </c>
      <c r="N4914" s="22" t="str">
        <f t="shared" si="704"/>
        <v xml:space="preserve"> </v>
      </c>
      <c r="O4914" s="22" t="str">
        <f t="shared" si="705"/>
        <v/>
      </c>
      <c r="Q4914" s="22" t="str">
        <f t="shared" si="703"/>
        <v>D2</v>
      </c>
    </row>
    <row r="4915" spans="1:17" x14ac:dyDescent="0.25">
      <c r="A4915" s="125" t="str">
        <f t="shared" si="708"/>
        <v/>
      </c>
      <c r="B4915" s="123" t="str">
        <f t="shared" si="709"/>
        <v/>
      </c>
      <c r="C4915" s="125" t="str">
        <f t="shared" si="710"/>
        <v/>
      </c>
      <c r="D4915" s="42"/>
      <c r="E4915" s="23" t="str">
        <f>IF(D4915="","",VLOOKUP(D4915,MASTERLIST!$A:$E,3,FALSE))</f>
        <v/>
      </c>
      <c r="F4915" s="23" t="str">
        <f>IF(D4915="","",VLOOKUP(D4915,MASTERLIST!$A:$E,4,FALSE))</f>
        <v/>
      </c>
      <c r="G4915" s="23" t="str">
        <f>IF(D4915="","",VLOOKUP(D4915,MASTERLIST!$A:$E,5,FALSE))</f>
        <v/>
      </c>
      <c r="H4915" s="23" t="str">
        <f>IF(D4915="","",VLOOKUP(D4915,MASTERLIST!$A:$E,2,FALSE))</f>
        <v/>
      </c>
      <c r="I4915" s="42"/>
      <c r="J4915" s="42"/>
      <c r="K4915" s="42"/>
      <c r="L4915" s="41" t="str">
        <f t="shared" si="706"/>
        <v/>
      </c>
      <c r="M4915" s="41" t="str">
        <f t="shared" si="707"/>
        <v/>
      </c>
      <c r="N4915" s="22" t="str">
        <f t="shared" si="704"/>
        <v xml:space="preserve"> </v>
      </c>
      <c r="O4915" s="22" t="str">
        <f t="shared" si="705"/>
        <v/>
      </c>
      <c r="Q4915" s="22" t="str">
        <f t="shared" si="703"/>
        <v>D2</v>
      </c>
    </row>
    <row r="4916" spans="1:17" x14ac:dyDescent="0.25">
      <c r="A4916" s="125" t="str">
        <f t="shared" si="708"/>
        <v/>
      </c>
      <c r="B4916" s="123" t="str">
        <f t="shared" si="709"/>
        <v/>
      </c>
      <c r="C4916" s="125" t="str">
        <f t="shared" si="710"/>
        <v/>
      </c>
      <c r="D4916" s="42"/>
      <c r="E4916" s="23" t="str">
        <f>IF(D4916="","",VLOOKUP(D4916,MASTERLIST!$A:$E,3,FALSE))</f>
        <v/>
      </c>
      <c r="F4916" s="23" t="str">
        <f>IF(D4916="","",VLOOKUP(D4916,MASTERLIST!$A:$E,4,FALSE))</f>
        <v/>
      </c>
      <c r="G4916" s="23" t="str">
        <f>IF(D4916="","",VLOOKUP(D4916,MASTERLIST!$A:$E,5,FALSE))</f>
        <v/>
      </c>
      <c r="H4916" s="23" t="str">
        <f>IF(D4916="","",VLOOKUP(D4916,MASTERLIST!$A:$E,2,FALSE))</f>
        <v/>
      </c>
      <c r="I4916" s="42"/>
      <c r="J4916" s="42"/>
      <c r="K4916" s="42"/>
      <c r="L4916" s="41" t="str">
        <f t="shared" si="706"/>
        <v/>
      </c>
      <c r="M4916" s="41" t="str">
        <f t="shared" si="707"/>
        <v/>
      </c>
      <c r="N4916" s="22" t="str">
        <f t="shared" si="704"/>
        <v xml:space="preserve"> </v>
      </c>
      <c r="O4916" s="22" t="str">
        <f t="shared" si="705"/>
        <v/>
      </c>
      <c r="Q4916" s="22" t="str">
        <f t="shared" si="703"/>
        <v>D2</v>
      </c>
    </row>
    <row r="4917" spans="1:17" x14ac:dyDescent="0.25">
      <c r="A4917" s="125" t="str">
        <f t="shared" si="708"/>
        <v/>
      </c>
      <c r="B4917" s="123" t="str">
        <f t="shared" si="709"/>
        <v/>
      </c>
      <c r="C4917" s="125" t="str">
        <f t="shared" si="710"/>
        <v/>
      </c>
      <c r="D4917" s="42"/>
      <c r="E4917" s="23" t="str">
        <f>IF(D4917="","",VLOOKUP(D4917,MASTERLIST!$A:$E,3,FALSE))</f>
        <v/>
      </c>
      <c r="F4917" s="23" t="str">
        <f>IF(D4917="","",VLOOKUP(D4917,MASTERLIST!$A:$E,4,FALSE))</f>
        <v/>
      </c>
      <c r="G4917" s="23" t="str">
        <f>IF(D4917="","",VLOOKUP(D4917,MASTERLIST!$A:$E,5,FALSE))</f>
        <v/>
      </c>
      <c r="H4917" s="23" t="str">
        <f>IF(D4917="","",VLOOKUP(D4917,MASTERLIST!$A:$E,2,FALSE))</f>
        <v/>
      </c>
      <c r="I4917" s="42"/>
      <c r="J4917" s="42"/>
      <c r="K4917" s="42"/>
      <c r="L4917" s="41" t="str">
        <f t="shared" si="706"/>
        <v/>
      </c>
      <c r="M4917" s="41" t="str">
        <f t="shared" si="707"/>
        <v/>
      </c>
      <c r="N4917" s="22" t="str">
        <f t="shared" si="704"/>
        <v xml:space="preserve"> </v>
      </c>
      <c r="O4917" s="22" t="str">
        <f t="shared" si="705"/>
        <v/>
      </c>
      <c r="Q4917" s="22" t="str">
        <f t="shared" si="703"/>
        <v>D2</v>
      </c>
    </row>
    <row r="4918" spans="1:17" x14ac:dyDescent="0.25">
      <c r="A4918" s="125" t="str">
        <f t="shared" si="708"/>
        <v/>
      </c>
      <c r="B4918" s="123" t="str">
        <f t="shared" si="709"/>
        <v/>
      </c>
      <c r="C4918" s="125" t="str">
        <f t="shared" si="710"/>
        <v/>
      </c>
      <c r="D4918" s="42"/>
      <c r="E4918" s="23" t="str">
        <f>IF(D4918="","",VLOOKUP(D4918,MASTERLIST!$A:$E,3,FALSE))</f>
        <v/>
      </c>
      <c r="F4918" s="23" t="str">
        <f>IF(D4918="","",VLOOKUP(D4918,MASTERLIST!$A:$E,4,FALSE))</f>
        <v/>
      </c>
      <c r="G4918" s="23" t="str">
        <f>IF(D4918="","",VLOOKUP(D4918,MASTERLIST!$A:$E,5,FALSE))</f>
        <v/>
      </c>
      <c r="H4918" s="23" t="str">
        <f>IF(D4918="","",VLOOKUP(D4918,MASTERLIST!$A:$E,2,FALSE))</f>
        <v/>
      </c>
      <c r="I4918" s="42"/>
      <c r="J4918" s="42"/>
      <c r="K4918" s="42"/>
      <c r="L4918" s="41" t="str">
        <f t="shared" si="706"/>
        <v/>
      </c>
      <c r="M4918" s="41" t="str">
        <f t="shared" si="707"/>
        <v/>
      </c>
      <c r="N4918" s="22" t="str">
        <f t="shared" si="704"/>
        <v xml:space="preserve"> </v>
      </c>
      <c r="O4918" s="22" t="str">
        <f t="shared" si="705"/>
        <v/>
      </c>
      <c r="Q4918" s="22" t="str">
        <f t="shared" si="703"/>
        <v>D2</v>
      </c>
    </row>
    <row r="4919" spans="1:17" x14ac:dyDescent="0.25">
      <c r="A4919" s="125" t="str">
        <f t="shared" si="708"/>
        <v/>
      </c>
      <c r="B4919" s="123" t="str">
        <f t="shared" si="709"/>
        <v/>
      </c>
      <c r="C4919" s="125" t="str">
        <f t="shared" si="710"/>
        <v/>
      </c>
      <c r="D4919" s="42"/>
      <c r="E4919" s="23" t="str">
        <f>IF(D4919="","",VLOOKUP(D4919,MASTERLIST!$A:$E,3,FALSE))</f>
        <v/>
      </c>
      <c r="F4919" s="23" t="str">
        <f>IF(D4919="","",VLOOKUP(D4919,MASTERLIST!$A:$E,4,FALSE))</f>
        <v/>
      </c>
      <c r="G4919" s="23" t="str">
        <f>IF(D4919="","",VLOOKUP(D4919,MASTERLIST!$A:$E,5,FALSE))</f>
        <v/>
      </c>
      <c r="H4919" s="23" t="str">
        <f>IF(D4919="","",VLOOKUP(D4919,MASTERLIST!$A:$E,2,FALSE))</f>
        <v/>
      </c>
      <c r="I4919" s="42"/>
      <c r="J4919" s="42"/>
      <c r="K4919" s="42"/>
      <c r="L4919" s="41" t="str">
        <f t="shared" si="706"/>
        <v/>
      </c>
      <c r="M4919" s="41" t="str">
        <f t="shared" si="707"/>
        <v/>
      </c>
      <c r="N4919" s="22" t="str">
        <f t="shared" si="704"/>
        <v xml:space="preserve"> </v>
      </c>
      <c r="O4919" s="22" t="str">
        <f t="shared" si="705"/>
        <v/>
      </c>
      <c r="Q4919" s="22" t="str">
        <f t="shared" si="703"/>
        <v>D2</v>
      </c>
    </row>
    <row r="4920" spans="1:17" x14ac:dyDescent="0.25">
      <c r="A4920" s="125" t="str">
        <f t="shared" si="708"/>
        <v/>
      </c>
      <c r="B4920" s="123" t="str">
        <f t="shared" si="709"/>
        <v/>
      </c>
      <c r="C4920" s="125" t="str">
        <f t="shared" si="710"/>
        <v/>
      </c>
      <c r="D4920" s="42"/>
      <c r="E4920" s="23" t="str">
        <f>IF(D4920="","",VLOOKUP(D4920,MASTERLIST!$A:$E,3,FALSE))</f>
        <v/>
      </c>
      <c r="F4920" s="23" t="str">
        <f>IF(D4920="","",VLOOKUP(D4920,MASTERLIST!$A:$E,4,FALSE))</f>
        <v/>
      </c>
      <c r="G4920" s="23" t="str">
        <f>IF(D4920="","",VLOOKUP(D4920,MASTERLIST!$A:$E,5,FALSE))</f>
        <v/>
      </c>
      <c r="H4920" s="23" t="str">
        <f>IF(D4920="","",VLOOKUP(D4920,MASTERLIST!$A:$E,2,FALSE))</f>
        <v/>
      </c>
      <c r="I4920" s="42"/>
      <c r="J4920" s="42"/>
      <c r="K4920" s="42"/>
      <c r="L4920" s="41" t="str">
        <f t="shared" si="706"/>
        <v/>
      </c>
      <c r="M4920" s="41" t="str">
        <f t="shared" si="707"/>
        <v/>
      </c>
      <c r="N4920" s="22" t="str">
        <f t="shared" si="704"/>
        <v xml:space="preserve"> </v>
      </c>
      <c r="O4920" s="22" t="str">
        <f t="shared" si="705"/>
        <v/>
      </c>
      <c r="Q4920" s="22" t="str">
        <f t="shared" si="703"/>
        <v>D2</v>
      </c>
    </row>
    <row r="4921" spans="1:17" x14ac:dyDescent="0.25">
      <c r="A4921" s="125" t="str">
        <f t="shared" si="708"/>
        <v/>
      </c>
      <c r="B4921" s="123" t="str">
        <f t="shared" si="709"/>
        <v/>
      </c>
      <c r="C4921" s="125" t="str">
        <f t="shared" si="710"/>
        <v/>
      </c>
      <c r="D4921" s="42"/>
      <c r="E4921" s="23" t="str">
        <f>IF(D4921="","",VLOOKUP(D4921,MASTERLIST!$A:$E,3,FALSE))</f>
        <v/>
      </c>
      <c r="F4921" s="23" t="str">
        <f>IF(D4921="","",VLOOKUP(D4921,MASTERLIST!$A:$E,4,FALSE))</f>
        <v/>
      </c>
      <c r="G4921" s="23" t="str">
        <f>IF(D4921="","",VLOOKUP(D4921,MASTERLIST!$A:$E,5,FALSE))</f>
        <v/>
      </c>
      <c r="H4921" s="23" t="str">
        <f>IF(D4921="","",VLOOKUP(D4921,MASTERLIST!$A:$E,2,FALSE))</f>
        <v/>
      </c>
      <c r="I4921" s="42"/>
      <c r="J4921" s="42"/>
      <c r="K4921" s="42"/>
      <c r="L4921" s="41" t="str">
        <f t="shared" si="706"/>
        <v/>
      </c>
      <c r="M4921" s="41" t="str">
        <f t="shared" si="707"/>
        <v/>
      </c>
      <c r="N4921" s="22" t="str">
        <f t="shared" si="704"/>
        <v xml:space="preserve"> </v>
      </c>
      <c r="O4921" s="22" t="str">
        <f t="shared" si="705"/>
        <v/>
      </c>
      <c r="Q4921" s="22" t="str">
        <f t="shared" si="703"/>
        <v>D2</v>
      </c>
    </row>
    <row r="4922" spans="1:17" x14ac:dyDescent="0.25">
      <c r="A4922" s="125" t="str">
        <f t="shared" si="708"/>
        <v/>
      </c>
      <c r="B4922" s="123" t="str">
        <f t="shared" si="709"/>
        <v/>
      </c>
      <c r="C4922" s="125" t="str">
        <f t="shared" si="710"/>
        <v/>
      </c>
      <c r="D4922" s="42"/>
      <c r="E4922" s="23" t="str">
        <f>IF(D4922="","",VLOOKUP(D4922,MASTERLIST!$A:$E,3,FALSE))</f>
        <v/>
      </c>
      <c r="F4922" s="23" t="str">
        <f>IF(D4922="","",VLOOKUP(D4922,MASTERLIST!$A:$E,4,FALSE))</f>
        <v/>
      </c>
      <c r="G4922" s="23" t="str">
        <f>IF(D4922="","",VLOOKUP(D4922,MASTERLIST!$A:$E,5,FALSE))</f>
        <v/>
      </c>
      <c r="H4922" s="23" t="str">
        <f>IF(D4922="","",VLOOKUP(D4922,MASTERLIST!$A:$E,2,FALSE))</f>
        <v/>
      </c>
      <c r="I4922" s="42"/>
      <c r="J4922" s="42"/>
      <c r="K4922" s="42"/>
      <c r="L4922" s="41" t="str">
        <f t="shared" si="706"/>
        <v/>
      </c>
      <c r="M4922" s="41" t="str">
        <f t="shared" si="707"/>
        <v/>
      </c>
      <c r="N4922" s="22" t="str">
        <f t="shared" si="704"/>
        <v xml:space="preserve"> </v>
      </c>
      <c r="O4922" s="22" t="str">
        <f t="shared" si="705"/>
        <v/>
      </c>
      <c r="Q4922" s="22" t="str">
        <f t="shared" si="703"/>
        <v>D2</v>
      </c>
    </row>
    <row r="4923" spans="1:17" x14ac:dyDescent="0.25">
      <c r="A4923" s="125" t="str">
        <f t="shared" si="708"/>
        <v/>
      </c>
      <c r="B4923" s="123" t="str">
        <f t="shared" si="709"/>
        <v/>
      </c>
      <c r="C4923" s="125" t="str">
        <f t="shared" si="710"/>
        <v/>
      </c>
      <c r="D4923" s="42"/>
      <c r="E4923" s="23" t="str">
        <f>IF(D4923="","",VLOOKUP(D4923,MASTERLIST!$A:$E,3,FALSE))</f>
        <v/>
      </c>
      <c r="F4923" s="23" t="str">
        <f>IF(D4923="","",VLOOKUP(D4923,MASTERLIST!$A:$E,4,FALSE))</f>
        <v/>
      </c>
      <c r="G4923" s="23" t="str">
        <f>IF(D4923="","",VLOOKUP(D4923,MASTERLIST!$A:$E,5,FALSE))</f>
        <v/>
      </c>
      <c r="H4923" s="23" t="str">
        <f>IF(D4923="","",VLOOKUP(D4923,MASTERLIST!$A:$E,2,FALSE))</f>
        <v/>
      </c>
      <c r="I4923" s="42"/>
      <c r="J4923" s="42"/>
      <c r="K4923" s="42"/>
      <c r="L4923" s="41" t="str">
        <f t="shared" si="706"/>
        <v/>
      </c>
      <c r="M4923" s="41" t="str">
        <f t="shared" si="707"/>
        <v/>
      </c>
      <c r="N4923" s="22" t="str">
        <f t="shared" si="704"/>
        <v xml:space="preserve"> </v>
      </c>
      <c r="O4923" s="22" t="str">
        <f t="shared" si="705"/>
        <v/>
      </c>
      <c r="Q4923" s="22" t="str">
        <f t="shared" si="703"/>
        <v>D2</v>
      </c>
    </row>
    <row r="4924" spans="1:17" x14ac:dyDescent="0.25">
      <c r="A4924" s="125" t="str">
        <f t="shared" si="708"/>
        <v/>
      </c>
      <c r="B4924" s="123" t="str">
        <f t="shared" si="709"/>
        <v/>
      </c>
      <c r="C4924" s="125" t="str">
        <f t="shared" si="710"/>
        <v/>
      </c>
      <c r="D4924" s="42"/>
      <c r="E4924" s="23" t="str">
        <f>IF(D4924="","",VLOOKUP(D4924,MASTERLIST!$A:$E,3,FALSE))</f>
        <v/>
      </c>
      <c r="F4924" s="23" t="str">
        <f>IF(D4924="","",VLOOKUP(D4924,MASTERLIST!$A:$E,4,FALSE))</f>
        <v/>
      </c>
      <c r="G4924" s="23" t="str">
        <f>IF(D4924="","",VLOOKUP(D4924,MASTERLIST!$A:$E,5,FALSE))</f>
        <v/>
      </c>
      <c r="H4924" s="23" t="str">
        <f>IF(D4924="","",VLOOKUP(D4924,MASTERLIST!$A:$E,2,FALSE))</f>
        <v/>
      </c>
      <c r="I4924" s="42"/>
      <c r="J4924" s="42"/>
      <c r="K4924" s="42"/>
      <c r="L4924" s="41" t="str">
        <f t="shared" si="706"/>
        <v/>
      </c>
      <c r="M4924" s="41" t="str">
        <f t="shared" si="707"/>
        <v/>
      </c>
      <c r="N4924" s="22" t="str">
        <f t="shared" si="704"/>
        <v xml:space="preserve"> </v>
      </c>
      <c r="O4924" s="22" t="str">
        <f t="shared" si="705"/>
        <v/>
      </c>
      <c r="Q4924" s="22" t="str">
        <f t="shared" si="703"/>
        <v>D2</v>
      </c>
    </row>
    <row r="4925" spans="1:17" x14ac:dyDescent="0.25">
      <c r="A4925" s="125" t="str">
        <f t="shared" si="708"/>
        <v/>
      </c>
      <c r="B4925" s="123" t="str">
        <f t="shared" si="709"/>
        <v/>
      </c>
      <c r="C4925" s="125" t="str">
        <f t="shared" si="710"/>
        <v/>
      </c>
      <c r="D4925" s="42"/>
      <c r="E4925" s="23" t="str">
        <f>IF(D4925="","",VLOOKUP(D4925,MASTERLIST!$A:$E,3,FALSE))</f>
        <v/>
      </c>
      <c r="F4925" s="23" t="str">
        <f>IF(D4925="","",VLOOKUP(D4925,MASTERLIST!$A:$E,4,FALSE))</f>
        <v/>
      </c>
      <c r="G4925" s="23" t="str">
        <f>IF(D4925="","",VLOOKUP(D4925,MASTERLIST!$A:$E,5,FALSE))</f>
        <v/>
      </c>
      <c r="H4925" s="23" t="str">
        <f>IF(D4925="","",VLOOKUP(D4925,MASTERLIST!$A:$E,2,FALSE))</f>
        <v/>
      </c>
      <c r="I4925" s="42"/>
      <c r="J4925" s="42"/>
      <c r="K4925" s="42"/>
      <c r="L4925" s="41" t="str">
        <f t="shared" si="706"/>
        <v/>
      </c>
      <c r="M4925" s="41" t="str">
        <f t="shared" si="707"/>
        <v/>
      </c>
      <c r="N4925" s="22" t="str">
        <f t="shared" si="704"/>
        <v xml:space="preserve"> </v>
      </c>
      <c r="O4925" s="22" t="str">
        <f t="shared" si="705"/>
        <v/>
      </c>
      <c r="Q4925" s="22" t="str">
        <f t="shared" si="703"/>
        <v>D2</v>
      </c>
    </row>
    <row r="4926" spans="1:17" x14ac:dyDescent="0.25">
      <c r="A4926" s="125" t="str">
        <f t="shared" si="708"/>
        <v/>
      </c>
      <c r="B4926" s="123" t="str">
        <f t="shared" si="709"/>
        <v/>
      </c>
      <c r="C4926" s="125" t="str">
        <f t="shared" si="710"/>
        <v/>
      </c>
      <c r="D4926" s="42"/>
      <c r="E4926" s="23" t="str">
        <f>IF(D4926="","",VLOOKUP(D4926,MASTERLIST!$A:$E,3,FALSE))</f>
        <v/>
      </c>
      <c r="F4926" s="23" t="str">
        <f>IF(D4926="","",VLOOKUP(D4926,MASTERLIST!$A:$E,4,FALSE))</f>
        <v/>
      </c>
      <c r="G4926" s="23" t="str">
        <f>IF(D4926="","",VLOOKUP(D4926,MASTERLIST!$A:$E,5,FALSE))</f>
        <v/>
      </c>
      <c r="H4926" s="23" t="str">
        <f>IF(D4926="","",VLOOKUP(D4926,MASTERLIST!$A:$E,2,FALSE))</f>
        <v/>
      </c>
      <c r="I4926" s="42"/>
      <c r="J4926" s="42"/>
      <c r="K4926" s="42"/>
      <c r="L4926" s="41" t="str">
        <f t="shared" si="706"/>
        <v/>
      </c>
      <c r="M4926" s="41" t="str">
        <f t="shared" si="707"/>
        <v/>
      </c>
      <c r="N4926" s="22" t="str">
        <f t="shared" si="704"/>
        <v xml:space="preserve"> </v>
      </c>
      <c r="O4926" s="22" t="str">
        <f t="shared" si="705"/>
        <v/>
      </c>
      <c r="Q4926" s="22" t="str">
        <f t="shared" si="703"/>
        <v>D2</v>
      </c>
    </row>
    <row r="4927" spans="1:17" x14ac:dyDescent="0.25">
      <c r="A4927" s="125" t="str">
        <f t="shared" si="708"/>
        <v/>
      </c>
      <c r="B4927" s="123" t="str">
        <f t="shared" si="709"/>
        <v/>
      </c>
      <c r="C4927" s="125" t="str">
        <f t="shared" si="710"/>
        <v/>
      </c>
      <c r="D4927" s="42"/>
      <c r="E4927" s="23" t="str">
        <f>IF(D4927="","",VLOOKUP(D4927,MASTERLIST!$A:$E,3,FALSE))</f>
        <v/>
      </c>
      <c r="F4927" s="23" t="str">
        <f>IF(D4927="","",VLOOKUP(D4927,MASTERLIST!$A:$E,4,FALSE))</f>
        <v/>
      </c>
      <c r="G4927" s="23" t="str">
        <f>IF(D4927="","",VLOOKUP(D4927,MASTERLIST!$A:$E,5,FALSE))</f>
        <v/>
      </c>
      <c r="H4927" s="23" t="str">
        <f>IF(D4927="","",VLOOKUP(D4927,MASTERLIST!$A:$E,2,FALSE))</f>
        <v/>
      </c>
      <c r="I4927" s="42"/>
      <c r="J4927" s="42"/>
      <c r="K4927" s="42"/>
      <c r="L4927" s="41" t="str">
        <f t="shared" si="706"/>
        <v/>
      </c>
      <c r="M4927" s="41" t="str">
        <f t="shared" si="707"/>
        <v/>
      </c>
      <c r="N4927" s="22" t="str">
        <f t="shared" si="704"/>
        <v xml:space="preserve"> </v>
      </c>
      <c r="O4927" s="22" t="str">
        <f t="shared" si="705"/>
        <v/>
      </c>
      <c r="Q4927" s="22" t="str">
        <f t="shared" si="703"/>
        <v>D2</v>
      </c>
    </row>
    <row r="4928" spans="1:17" x14ac:dyDescent="0.25">
      <c r="A4928" s="125" t="str">
        <f t="shared" si="708"/>
        <v/>
      </c>
      <c r="B4928" s="123" t="str">
        <f t="shared" si="709"/>
        <v/>
      </c>
      <c r="C4928" s="125" t="str">
        <f t="shared" si="710"/>
        <v/>
      </c>
      <c r="D4928" s="42"/>
      <c r="E4928" s="23" t="str">
        <f>IF(D4928="","",VLOOKUP(D4928,MASTERLIST!$A:$E,3,FALSE))</f>
        <v/>
      </c>
      <c r="F4928" s="23" t="str">
        <f>IF(D4928="","",VLOOKUP(D4928,MASTERLIST!$A:$E,4,FALSE))</f>
        <v/>
      </c>
      <c r="G4928" s="23" t="str">
        <f>IF(D4928="","",VLOOKUP(D4928,MASTERLIST!$A:$E,5,FALSE))</f>
        <v/>
      </c>
      <c r="H4928" s="23" t="str">
        <f>IF(D4928="","",VLOOKUP(D4928,MASTERLIST!$A:$E,2,FALSE))</f>
        <v/>
      </c>
      <c r="I4928" s="42"/>
      <c r="J4928" s="42"/>
      <c r="K4928" s="42"/>
      <c r="L4928" s="41" t="str">
        <f t="shared" si="706"/>
        <v/>
      </c>
      <c r="M4928" s="41" t="str">
        <f t="shared" si="707"/>
        <v/>
      </c>
      <c r="N4928" s="22" t="str">
        <f t="shared" si="704"/>
        <v xml:space="preserve"> </v>
      </c>
      <c r="O4928" s="22" t="str">
        <f t="shared" si="705"/>
        <v/>
      </c>
      <c r="Q4928" s="22" t="str">
        <f t="shared" si="703"/>
        <v>D2</v>
      </c>
    </row>
    <row r="4929" spans="1:17" x14ac:dyDescent="0.25">
      <c r="A4929" s="125" t="str">
        <f t="shared" si="708"/>
        <v/>
      </c>
      <c r="B4929" s="123" t="str">
        <f t="shared" si="709"/>
        <v/>
      </c>
      <c r="C4929" s="125" t="str">
        <f t="shared" si="710"/>
        <v/>
      </c>
      <c r="D4929" s="42"/>
      <c r="E4929" s="23" t="str">
        <f>IF(D4929="","",VLOOKUP(D4929,MASTERLIST!$A:$E,3,FALSE))</f>
        <v/>
      </c>
      <c r="F4929" s="23" t="str">
        <f>IF(D4929="","",VLOOKUP(D4929,MASTERLIST!$A:$E,4,FALSE))</f>
        <v/>
      </c>
      <c r="G4929" s="23" t="str">
        <f>IF(D4929="","",VLOOKUP(D4929,MASTERLIST!$A:$E,5,FALSE))</f>
        <v/>
      </c>
      <c r="H4929" s="23" t="str">
        <f>IF(D4929="","",VLOOKUP(D4929,MASTERLIST!$A:$E,2,FALSE))</f>
        <v/>
      </c>
      <c r="I4929" s="42"/>
      <c r="J4929" s="42"/>
      <c r="K4929" s="42"/>
      <c r="L4929" s="41" t="str">
        <f t="shared" si="706"/>
        <v/>
      </c>
      <c r="M4929" s="41" t="str">
        <f t="shared" si="707"/>
        <v/>
      </c>
      <c r="N4929" s="22" t="str">
        <f t="shared" si="704"/>
        <v xml:space="preserve"> </v>
      </c>
      <c r="O4929" s="22" t="str">
        <f t="shared" si="705"/>
        <v/>
      </c>
      <c r="Q4929" s="22" t="str">
        <f t="shared" si="703"/>
        <v>D2</v>
      </c>
    </row>
    <row r="4930" spans="1:17" x14ac:dyDescent="0.25">
      <c r="A4930" s="125" t="str">
        <f t="shared" si="708"/>
        <v/>
      </c>
      <c r="B4930" s="123" t="str">
        <f t="shared" si="709"/>
        <v/>
      </c>
      <c r="C4930" s="125" t="str">
        <f t="shared" si="710"/>
        <v/>
      </c>
      <c r="D4930" s="42"/>
      <c r="E4930" s="23" t="str">
        <f>IF(D4930="","",VLOOKUP(D4930,MASTERLIST!$A:$E,3,FALSE))</f>
        <v/>
      </c>
      <c r="F4930" s="23" t="str">
        <f>IF(D4930="","",VLOOKUP(D4930,MASTERLIST!$A:$E,4,FALSE))</f>
        <v/>
      </c>
      <c r="G4930" s="23" t="str">
        <f>IF(D4930="","",VLOOKUP(D4930,MASTERLIST!$A:$E,5,FALSE))</f>
        <v/>
      </c>
      <c r="H4930" s="23" t="str">
        <f>IF(D4930="","",VLOOKUP(D4930,MASTERLIST!$A:$E,2,FALSE))</f>
        <v/>
      </c>
      <c r="I4930" s="42"/>
      <c r="J4930" s="42"/>
      <c r="K4930" s="42"/>
      <c r="L4930" s="41" t="str">
        <f t="shared" si="706"/>
        <v/>
      </c>
      <c r="M4930" s="41" t="str">
        <f t="shared" si="707"/>
        <v/>
      </c>
      <c r="N4930" s="22" t="str">
        <f t="shared" si="704"/>
        <v xml:space="preserve"> </v>
      </c>
      <c r="O4930" s="22" t="str">
        <f t="shared" si="705"/>
        <v/>
      </c>
      <c r="Q4930" s="22" t="str">
        <f t="shared" si="703"/>
        <v>D2</v>
      </c>
    </row>
    <row r="4931" spans="1:17" x14ac:dyDescent="0.25">
      <c r="A4931" s="125" t="str">
        <f t="shared" si="708"/>
        <v/>
      </c>
      <c r="B4931" s="123" t="str">
        <f t="shared" si="709"/>
        <v/>
      </c>
      <c r="C4931" s="125" t="str">
        <f t="shared" si="710"/>
        <v/>
      </c>
      <c r="D4931" s="42"/>
      <c r="E4931" s="23" t="str">
        <f>IF(D4931="","",VLOOKUP(D4931,MASTERLIST!$A:$E,3,FALSE))</f>
        <v/>
      </c>
      <c r="F4931" s="23" t="str">
        <f>IF(D4931="","",VLOOKUP(D4931,MASTERLIST!$A:$E,4,FALSE))</f>
        <v/>
      </c>
      <c r="G4931" s="23" t="str">
        <f>IF(D4931="","",VLOOKUP(D4931,MASTERLIST!$A:$E,5,FALSE))</f>
        <v/>
      </c>
      <c r="H4931" s="23" t="str">
        <f>IF(D4931="","",VLOOKUP(D4931,MASTERLIST!$A:$E,2,FALSE))</f>
        <v/>
      </c>
      <c r="I4931" s="42"/>
      <c r="J4931" s="42"/>
      <c r="K4931" s="42"/>
      <c r="L4931" s="41" t="str">
        <f t="shared" si="706"/>
        <v/>
      </c>
      <c r="M4931" s="41" t="str">
        <f t="shared" si="707"/>
        <v/>
      </c>
      <c r="N4931" s="22" t="str">
        <f t="shared" si="704"/>
        <v xml:space="preserve"> </v>
      </c>
      <c r="O4931" s="22" t="str">
        <f t="shared" si="705"/>
        <v/>
      </c>
      <c r="Q4931" s="22" t="str">
        <f t="shared" ref="Q4931:Q4994" si="711">IF(A4931="","D2",RIGHT(A4931,2))</f>
        <v>D2</v>
      </c>
    </row>
    <row r="4932" spans="1:17" x14ac:dyDescent="0.25">
      <c r="A4932" s="125" t="str">
        <f t="shared" si="708"/>
        <v/>
      </c>
      <c r="B4932" s="123" t="str">
        <f t="shared" si="709"/>
        <v/>
      </c>
      <c r="C4932" s="125" t="str">
        <f t="shared" si="710"/>
        <v/>
      </c>
      <c r="D4932" s="42"/>
      <c r="E4932" s="23" t="str">
        <f>IF(D4932="","",VLOOKUP(D4932,MASTERLIST!$A:$E,3,FALSE))</f>
        <v/>
      </c>
      <c r="F4932" s="23" t="str">
        <f>IF(D4932="","",VLOOKUP(D4932,MASTERLIST!$A:$E,4,FALSE))</f>
        <v/>
      </c>
      <c r="G4932" s="23" t="str">
        <f>IF(D4932="","",VLOOKUP(D4932,MASTERLIST!$A:$E,5,FALSE))</f>
        <v/>
      </c>
      <c r="H4932" s="23" t="str">
        <f>IF(D4932="","",VLOOKUP(D4932,MASTERLIST!$A:$E,2,FALSE))</f>
        <v/>
      </c>
      <c r="I4932" s="42"/>
      <c r="J4932" s="42"/>
      <c r="K4932" s="42"/>
      <c r="L4932" s="41" t="str">
        <f t="shared" si="706"/>
        <v/>
      </c>
      <c r="M4932" s="41" t="str">
        <f t="shared" si="707"/>
        <v/>
      </c>
      <c r="N4932" s="22" t="str">
        <f t="shared" si="704"/>
        <v xml:space="preserve"> </v>
      </c>
      <c r="O4932" s="22" t="str">
        <f t="shared" si="705"/>
        <v/>
      </c>
      <c r="Q4932" s="22" t="str">
        <f t="shared" si="711"/>
        <v>D2</v>
      </c>
    </row>
    <row r="4933" spans="1:17" x14ac:dyDescent="0.25">
      <c r="A4933" s="125" t="str">
        <f t="shared" si="708"/>
        <v/>
      </c>
      <c r="B4933" s="123" t="str">
        <f t="shared" si="709"/>
        <v/>
      </c>
      <c r="C4933" s="125" t="str">
        <f t="shared" si="710"/>
        <v/>
      </c>
      <c r="D4933" s="42"/>
      <c r="E4933" s="23" t="str">
        <f>IF(D4933="","",VLOOKUP(D4933,MASTERLIST!$A:$E,3,FALSE))</f>
        <v/>
      </c>
      <c r="F4933" s="23" t="str">
        <f>IF(D4933="","",VLOOKUP(D4933,MASTERLIST!$A:$E,4,FALSE))</f>
        <v/>
      </c>
      <c r="G4933" s="23" t="str">
        <f>IF(D4933="","",VLOOKUP(D4933,MASTERLIST!$A:$E,5,FALSE))</f>
        <v/>
      </c>
      <c r="H4933" s="23" t="str">
        <f>IF(D4933="","",VLOOKUP(D4933,MASTERLIST!$A:$E,2,FALSE))</f>
        <v/>
      </c>
      <c r="I4933" s="42"/>
      <c r="J4933" s="42"/>
      <c r="K4933" s="42"/>
      <c r="L4933" s="41" t="str">
        <f t="shared" si="706"/>
        <v/>
      </c>
      <c r="M4933" s="41" t="str">
        <f t="shared" si="707"/>
        <v/>
      </c>
      <c r="N4933" s="22" t="str">
        <f t="shared" si="704"/>
        <v xml:space="preserve"> </v>
      </c>
      <c r="O4933" s="22" t="str">
        <f t="shared" si="705"/>
        <v/>
      </c>
      <c r="Q4933" s="22" t="str">
        <f t="shared" si="711"/>
        <v>D2</v>
      </c>
    </row>
    <row r="4934" spans="1:17" x14ac:dyDescent="0.25">
      <c r="A4934" s="125" t="str">
        <f t="shared" si="708"/>
        <v/>
      </c>
      <c r="B4934" s="123" t="str">
        <f t="shared" si="709"/>
        <v/>
      </c>
      <c r="C4934" s="125" t="str">
        <f t="shared" si="710"/>
        <v/>
      </c>
      <c r="D4934" s="42"/>
      <c r="E4934" s="23" t="str">
        <f>IF(D4934="","",VLOOKUP(D4934,MASTERLIST!$A:$E,3,FALSE))</f>
        <v/>
      </c>
      <c r="F4934" s="23" t="str">
        <f>IF(D4934="","",VLOOKUP(D4934,MASTERLIST!$A:$E,4,FALSE))</f>
        <v/>
      </c>
      <c r="G4934" s="23" t="str">
        <f>IF(D4934="","",VLOOKUP(D4934,MASTERLIST!$A:$E,5,FALSE))</f>
        <v/>
      </c>
      <c r="H4934" s="23" t="str">
        <f>IF(D4934="","",VLOOKUP(D4934,MASTERLIST!$A:$E,2,FALSE))</f>
        <v/>
      </c>
      <c r="I4934" s="42"/>
      <c r="J4934" s="42"/>
      <c r="K4934" s="42"/>
      <c r="L4934" s="41" t="str">
        <f t="shared" si="706"/>
        <v/>
      </c>
      <c r="M4934" s="41" t="str">
        <f t="shared" si="707"/>
        <v/>
      </c>
      <c r="N4934" s="22" t="str">
        <f t="shared" si="704"/>
        <v xml:space="preserve"> </v>
      </c>
      <c r="O4934" s="22" t="str">
        <f t="shared" si="705"/>
        <v/>
      </c>
      <c r="Q4934" s="22" t="str">
        <f t="shared" si="711"/>
        <v>D2</v>
      </c>
    </row>
    <row r="4935" spans="1:17" x14ac:dyDescent="0.25">
      <c r="A4935" s="125" t="str">
        <f t="shared" si="708"/>
        <v/>
      </c>
      <c r="B4935" s="123" t="str">
        <f t="shared" si="709"/>
        <v/>
      </c>
      <c r="C4935" s="125" t="str">
        <f t="shared" si="710"/>
        <v/>
      </c>
      <c r="D4935" s="42"/>
      <c r="E4935" s="23" t="str">
        <f>IF(D4935="","",VLOOKUP(D4935,MASTERLIST!$A:$E,3,FALSE))</f>
        <v/>
      </c>
      <c r="F4935" s="23" t="str">
        <f>IF(D4935="","",VLOOKUP(D4935,MASTERLIST!$A:$E,4,FALSE))</f>
        <v/>
      </c>
      <c r="G4935" s="23" t="str">
        <f>IF(D4935="","",VLOOKUP(D4935,MASTERLIST!$A:$E,5,FALSE))</f>
        <v/>
      </c>
      <c r="H4935" s="23" t="str">
        <f>IF(D4935="","",VLOOKUP(D4935,MASTERLIST!$A:$E,2,FALSE))</f>
        <v/>
      </c>
      <c r="I4935" s="42"/>
      <c r="J4935" s="42"/>
      <c r="K4935" s="42"/>
      <c r="L4935" s="41" t="str">
        <f t="shared" si="706"/>
        <v/>
      </c>
      <c r="M4935" s="41" t="str">
        <f t="shared" si="707"/>
        <v/>
      </c>
      <c r="N4935" s="22" t="str">
        <f t="shared" si="704"/>
        <v xml:space="preserve"> </v>
      </c>
      <c r="O4935" s="22" t="str">
        <f t="shared" si="705"/>
        <v/>
      </c>
      <c r="Q4935" s="22" t="str">
        <f t="shared" si="711"/>
        <v>D2</v>
      </c>
    </row>
    <row r="4936" spans="1:17" x14ac:dyDescent="0.25">
      <c r="A4936" s="125" t="str">
        <f t="shared" si="708"/>
        <v/>
      </c>
      <c r="B4936" s="123" t="str">
        <f t="shared" si="709"/>
        <v/>
      </c>
      <c r="C4936" s="125" t="str">
        <f t="shared" si="710"/>
        <v/>
      </c>
      <c r="D4936" s="42"/>
      <c r="E4936" s="23" t="str">
        <f>IF(D4936="","",VLOOKUP(D4936,MASTERLIST!$A:$E,3,FALSE))</f>
        <v/>
      </c>
      <c r="F4936" s="23" t="str">
        <f>IF(D4936="","",VLOOKUP(D4936,MASTERLIST!$A:$E,4,FALSE))</f>
        <v/>
      </c>
      <c r="G4936" s="23" t="str">
        <f>IF(D4936="","",VLOOKUP(D4936,MASTERLIST!$A:$E,5,FALSE))</f>
        <v/>
      </c>
      <c r="H4936" s="23" t="str">
        <f>IF(D4936="","",VLOOKUP(D4936,MASTERLIST!$A:$E,2,FALSE))</f>
        <v/>
      </c>
      <c r="I4936" s="42"/>
      <c r="J4936" s="42"/>
      <c r="K4936" s="42"/>
      <c r="L4936" s="41" t="str">
        <f t="shared" si="706"/>
        <v/>
      </c>
      <c r="M4936" s="41" t="str">
        <f t="shared" si="707"/>
        <v/>
      </c>
      <c r="N4936" s="22" t="str">
        <f t="shared" si="704"/>
        <v xml:space="preserve"> </v>
      </c>
      <c r="O4936" s="22" t="str">
        <f t="shared" si="705"/>
        <v/>
      </c>
      <c r="Q4936" s="22" t="str">
        <f t="shared" si="711"/>
        <v>D2</v>
      </c>
    </row>
    <row r="4937" spans="1:17" x14ac:dyDescent="0.25">
      <c r="A4937" s="125" t="str">
        <f t="shared" si="708"/>
        <v/>
      </c>
      <c r="B4937" s="123" t="str">
        <f t="shared" si="709"/>
        <v/>
      </c>
      <c r="C4937" s="125" t="str">
        <f t="shared" si="710"/>
        <v/>
      </c>
      <c r="D4937" s="42"/>
      <c r="E4937" s="23" t="str">
        <f>IF(D4937="","",VLOOKUP(D4937,MASTERLIST!$A:$E,3,FALSE))</f>
        <v/>
      </c>
      <c r="F4937" s="23" t="str">
        <f>IF(D4937="","",VLOOKUP(D4937,MASTERLIST!$A:$E,4,FALSE))</f>
        <v/>
      </c>
      <c r="G4937" s="23" t="str">
        <f>IF(D4937="","",VLOOKUP(D4937,MASTERLIST!$A:$E,5,FALSE))</f>
        <v/>
      </c>
      <c r="H4937" s="23" t="str">
        <f>IF(D4937="","",VLOOKUP(D4937,MASTERLIST!$A:$E,2,FALSE))</f>
        <v/>
      </c>
      <c r="I4937" s="42"/>
      <c r="J4937" s="42"/>
      <c r="K4937" s="42"/>
      <c r="L4937" s="41" t="str">
        <f t="shared" si="706"/>
        <v/>
      </c>
      <c r="M4937" s="41" t="str">
        <f t="shared" si="707"/>
        <v/>
      </c>
      <c r="N4937" s="22" t="str">
        <f t="shared" si="704"/>
        <v xml:space="preserve"> </v>
      </c>
      <c r="O4937" s="22" t="str">
        <f t="shared" si="705"/>
        <v/>
      </c>
      <c r="Q4937" s="22" t="str">
        <f t="shared" si="711"/>
        <v>D2</v>
      </c>
    </row>
    <row r="4938" spans="1:17" x14ac:dyDescent="0.25">
      <c r="A4938" s="125" t="str">
        <f t="shared" si="708"/>
        <v/>
      </c>
      <c r="B4938" s="123" t="str">
        <f t="shared" si="709"/>
        <v/>
      </c>
      <c r="C4938" s="125" t="str">
        <f t="shared" si="710"/>
        <v/>
      </c>
      <c r="D4938" s="42"/>
      <c r="E4938" s="23" t="str">
        <f>IF(D4938="","",VLOOKUP(D4938,MASTERLIST!$A:$E,3,FALSE))</f>
        <v/>
      </c>
      <c r="F4938" s="23" t="str">
        <f>IF(D4938="","",VLOOKUP(D4938,MASTERLIST!$A:$E,4,FALSE))</f>
        <v/>
      </c>
      <c r="G4938" s="23" t="str">
        <f>IF(D4938="","",VLOOKUP(D4938,MASTERLIST!$A:$E,5,FALSE))</f>
        <v/>
      </c>
      <c r="H4938" s="23" t="str">
        <f>IF(D4938="","",VLOOKUP(D4938,MASTERLIST!$A:$E,2,FALSE))</f>
        <v/>
      </c>
      <c r="I4938" s="42"/>
      <c r="J4938" s="42"/>
      <c r="K4938" s="42"/>
      <c r="L4938" s="41" t="str">
        <f t="shared" si="706"/>
        <v/>
      </c>
      <c r="M4938" s="41" t="str">
        <f t="shared" si="707"/>
        <v/>
      </c>
      <c r="N4938" s="22" t="str">
        <f t="shared" si="704"/>
        <v xml:space="preserve"> </v>
      </c>
      <c r="O4938" s="22" t="str">
        <f t="shared" si="705"/>
        <v/>
      </c>
      <c r="Q4938" s="22" t="str">
        <f t="shared" si="711"/>
        <v>D2</v>
      </c>
    </row>
    <row r="4939" spans="1:17" x14ac:dyDescent="0.25">
      <c r="A4939" s="125" t="str">
        <f t="shared" si="708"/>
        <v/>
      </c>
      <c r="B4939" s="123" t="str">
        <f t="shared" si="709"/>
        <v/>
      </c>
      <c r="C4939" s="125" t="str">
        <f t="shared" si="710"/>
        <v/>
      </c>
      <c r="D4939" s="42"/>
      <c r="E4939" s="23" t="str">
        <f>IF(D4939="","",VLOOKUP(D4939,MASTERLIST!$A:$E,3,FALSE))</f>
        <v/>
      </c>
      <c r="F4939" s="23" t="str">
        <f>IF(D4939="","",VLOOKUP(D4939,MASTERLIST!$A:$E,4,FALSE))</f>
        <v/>
      </c>
      <c r="G4939" s="23" t="str">
        <f>IF(D4939="","",VLOOKUP(D4939,MASTERLIST!$A:$E,5,FALSE))</f>
        <v/>
      </c>
      <c r="H4939" s="23" t="str">
        <f>IF(D4939="","",VLOOKUP(D4939,MASTERLIST!$A:$E,2,FALSE))</f>
        <v/>
      </c>
      <c r="I4939" s="42"/>
      <c r="J4939" s="42"/>
      <c r="K4939" s="42"/>
      <c r="L4939" s="41" t="str">
        <f t="shared" si="706"/>
        <v/>
      </c>
      <c r="M4939" s="41" t="str">
        <f t="shared" si="707"/>
        <v/>
      </c>
      <c r="N4939" s="22" t="str">
        <f t="shared" si="704"/>
        <v xml:space="preserve"> </v>
      </c>
      <c r="O4939" s="22" t="str">
        <f t="shared" si="705"/>
        <v/>
      </c>
      <c r="Q4939" s="22" t="str">
        <f t="shared" si="711"/>
        <v>D2</v>
      </c>
    </row>
    <row r="4940" spans="1:17" x14ac:dyDescent="0.25">
      <c r="A4940" s="125" t="str">
        <f t="shared" si="708"/>
        <v/>
      </c>
      <c r="B4940" s="123" t="str">
        <f t="shared" si="709"/>
        <v/>
      </c>
      <c r="C4940" s="125" t="str">
        <f t="shared" si="710"/>
        <v/>
      </c>
      <c r="D4940" s="42"/>
      <c r="E4940" s="23" t="str">
        <f>IF(D4940="","",VLOOKUP(D4940,MASTERLIST!$A:$E,3,FALSE))</f>
        <v/>
      </c>
      <c r="F4940" s="23" t="str">
        <f>IF(D4940="","",VLOOKUP(D4940,MASTERLIST!$A:$E,4,FALSE))</f>
        <v/>
      </c>
      <c r="G4940" s="23" t="str">
        <f>IF(D4940="","",VLOOKUP(D4940,MASTERLIST!$A:$E,5,FALSE))</f>
        <v/>
      </c>
      <c r="H4940" s="23" t="str">
        <f>IF(D4940="","",VLOOKUP(D4940,MASTERLIST!$A:$E,2,FALSE))</f>
        <v/>
      </c>
      <c r="I4940" s="42"/>
      <c r="J4940" s="42"/>
      <c r="K4940" s="42"/>
      <c r="L4940" s="41" t="str">
        <f t="shared" si="706"/>
        <v/>
      </c>
      <c r="M4940" s="41" t="str">
        <f t="shared" si="707"/>
        <v/>
      </c>
      <c r="N4940" s="22" t="str">
        <f t="shared" si="704"/>
        <v xml:space="preserve"> </v>
      </c>
      <c r="O4940" s="22" t="str">
        <f t="shared" si="705"/>
        <v/>
      </c>
      <c r="Q4940" s="22" t="str">
        <f t="shared" si="711"/>
        <v>D2</v>
      </c>
    </row>
    <row r="4941" spans="1:17" x14ac:dyDescent="0.25">
      <c r="A4941" s="125" t="str">
        <f t="shared" si="708"/>
        <v/>
      </c>
      <c r="B4941" s="123" t="str">
        <f t="shared" si="709"/>
        <v/>
      </c>
      <c r="C4941" s="125" t="str">
        <f t="shared" si="710"/>
        <v/>
      </c>
      <c r="D4941" s="42"/>
      <c r="E4941" s="23" t="str">
        <f>IF(D4941="","",VLOOKUP(D4941,MASTERLIST!$A:$E,3,FALSE))</f>
        <v/>
      </c>
      <c r="F4941" s="23" t="str">
        <f>IF(D4941="","",VLOOKUP(D4941,MASTERLIST!$A:$E,4,FALSE))</f>
        <v/>
      </c>
      <c r="G4941" s="23" t="str">
        <f>IF(D4941="","",VLOOKUP(D4941,MASTERLIST!$A:$E,5,FALSE))</f>
        <v/>
      </c>
      <c r="H4941" s="23" t="str">
        <f>IF(D4941="","",VLOOKUP(D4941,MASTERLIST!$A:$E,2,FALSE))</f>
        <v/>
      </c>
      <c r="I4941" s="42"/>
      <c r="J4941" s="42"/>
      <c r="K4941" s="42"/>
      <c r="L4941" s="41" t="str">
        <f t="shared" si="706"/>
        <v/>
      </c>
      <c r="M4941" s="41" t="str">
        <f t="shared" si="707"/>
        <v/>
      </c>
      <c r="N4941" s="22" t="str">
        <f t="shared" si="704"/>
        <v xml:space="preserve"> </v>
      </c>
      <c r="O4941" s="22" t="str">
        <f t="shared" si="705"/>
        <v/>
      </c>
      <c r="Q4941" s="22" t="str">
        <f t="shared" si="711"/>
        <v>D2</v>
      </c>
    </row>
    <row r="4942" spans="1:17" x14ac:dyDescent="0.25">
      <c r="A4942" s="125" t="str">
        <f t="shared" si="708"/>
        <v/>
      </c>
      <c r="B4942" s="123" t="str">
        <f t="shared" si="709"/>
        <v/>
      </c>
      <c r="C4942" s="125" t="str">
        <f t="shared" si="710"/>
        <v/>
      </c>
      <c r="D4942" s="42"/>
      <c r="E4942" s="23" t="str">
        <f>IF(D4942="","",VLOOKUP(D4942,MASTERLIST!$A:$E,3,FALSE))</f>
        <v/>
      </c>
      <c r="F4942" s="23" t="str">
        <f>IF(D4942="","",VLOOKUP(D4942,MASTERLIST!$A:$E,4,FALSE))</f>
        <v/>
      </c>
      <c r="G4942" s="23" t="str">
        <f>IF(D4942="","",VLOOKUP(D4942,MASTERLIST!$A:$E,5,FALSE))</f>
        <v/>
      </c>
      <c r="H4942" s="23" t="str">
        <f>IF(D4942="","",VLOOKUP(D4942,MASTERLIST!$A:$E,2,FALSE))</f>
        <v/>
      </c>
      <c r="I4942" s="42"/>
      <c r="J4942" s="42"/>
      <c r="K4942" s="42"/>
      <c r="L4942" s="41" t="str">
        <f t="shared" si="706"/>
        <v/>
      </c>
      <c r="M4942" s="41" t="str">
        <f t="shared" si="707"/>
        <v/>
      </c>
      <c r="N4942" s="22" t="str">
        <f t="shared" si="704"/>
        <v xml:space="preserve"> </v>
      </c>
      <c r="O4942" s="22" t="str">
        <f t="shared" si="705"/>
        <v/>
      </c>
      <c r="Q4942" s="22" t="str">
        <f t="shared" si="711"/>
        <v>D2</v>
      </c>
    </row>
    <row r="4943" spans="1:17" x14ac:dyDescent="0.25">
      <c r="A4943" s="125" t="str">
        <f t="shared" si="708"/>
        <v/>
      </c>
      <c r="B4943" s="123" t="str">
        <f t="shared" si="709"/>
        <v/>
      </c>
      <c r="C4943" s="125" t="str">
        <f t="shared" si="710"/>
        <v/>
      </c>
      <c r="D4943" s="42"/>
      <c r="E4943" s="23" t="str">
        <f>IF(D4943="","",VLOOKUP(D4943,MASTERLIST!$A:$E,3,FALSE))</f>
        <v/>
      </c>
      <c r="F4943" s="23" t="str">
        <f>IF(D4943="","",VLOOKUP(D4943,MASTERLIST!$A:$E,4,FALSE))</f>
        <v/>
      </c>
      <c r="G4943" s="23" t="str">
        <f>IF(D4943="","",VLOOKUP(D4943,MASTERLIST!$A:$E,5,FALSE))</f>
        <v/>
      </c>
      <c r="H4943" s="23" t="str">
        <f>IF(D4943="","",VLOOKUP(D4943,MASTERLIST!$A:$E,2,FALSE))</f>
        <v/>
      </c>
      <c r="I4943" s="42"/>
      <c r="J4943" s="42"/>
      <c r="K4943" s="42"/>
      <c r="L4943" s="41" t="str">
        <f t="shared" si="706"/>
        <v/>
      </c>
      <c r="M4943" s="41" t="str">
        <f t="shared" si="707"/>
        <v/>
      </c>
      <c r="N4943" s="22" t="str">
        <f t="shared" si="704"/>
        <v xml:space="preserve"> </v>
      </c>
      <c r="O4943" s="22" t="str">
        <f t="shared" si="705"/>
        <v/>
      </c>
      <c r="Q4943" s="22" t="str">
        <f t="shared" si="711"/>
        <v>D2</v>
      </c>
    </row>
    <row r="4944" spans="1:17" x14ac:dyDescent="0.25">
      <c r="A4944" s="125" t="str">
        <f t="shared" si="708"/>
        <v/>
      </c>
      <c r="B4944" s="123" t="str">
        <f t="shared" si="709"/>
        <v/>
      </c>
      <c r="C4944" s="125" t="str">
        <f t="shared" si="710"/>
        <v/>
      </c>
      <c r="D4944" s="42"/>
      <c r="E4944" s="23" t="str">
        <f>IF(D4944="","",VLOOKUP(D4944,MASTERLIST!$A:$E,3,FALSE))</f>
        <v/>
      </c>
      <c r="F4944" s="23" t="str">
        <f>IF(D4944="","",VLOOKUP(D4944,MASTERLIST!$A:$E,4,FALSE))</f>
        <v/>
      </c>
      <c r="G4944" s="23" t="str">
        <f>IF(D4944="","",VLOOKUP(D4944,MASTERLIST!$A:$E,5,FALSE))</f>
        <v/>
      </c>
      <c r="H4944" s="23" t="str">
        <f>IF(D4944="","",VLOOKUP(D4944,MASTERLIST!$A:$E,2,FALSE))</f>
        <v/>
      </c>
      <c r="I4944" s="42"/>
      <c r="J4944" s="42"/>
      <c r="K4944" s="42"/>
      <c r="L4944" s="41" t="str">
        <f t="shared" si="706"/>
        <v/>
      </c>
      <c r="M4944" s="41" t="str">
        <f t="shared" si="707"/>
        <v/>
      </c>
      <c r="N4944" s="22" t="str">
        <f t="shared" si="704"/>
        <v xml:space="preserve"> </v>
      </c>
      <c r="O4944" s="22" t="str">
        <f t="shared" si="705"/>
        <v/>
      </c>
      <c r="Q4944" s="22" t="str">
        <f t="shared" si="711"/>
        <v>D2</v>
      </c>
    </row>
    <row r="4945" spans="1:17" x14ac:dyDescent="0.25">
      <c r="A4945" s="125" t="str">
        <f t="shared" si="708"/>
        <v/>
      </c>
      <c r="B4945" s="123" t="str">
        <f t="shared" si="709"/>
        <v/>
      </c>
      <c r="C4945" s="125" t="str">
        <f t="shared" si="710"/>
        <v/>
      </c>
      <c r="D4945" s="42"/>
      <c r="E4945" s="23" t="str">
        <f>IF(D4945="","",VLOOKUP(D4945,MASTERLIST!$A:$E,3,FALSE))</f>
        <v/>
      </c>
      <c r="F4945" s="23" t="str">
        <f>IF(D4945="","",VLOOKUP(D4945,MASTERLIST!$A:$E,4,FALSE))</f>
        <v/>
      </c>
      <c r="G4945" s="23" t="str">
        <f>IF(D4945="","",VLOOKUP(D4945,MASTERLIST!$A:$E,5,FALSE))</f>
        <v/>
      </c>
      <c r="H4945" s="23" t="str">
        <f>IF(D4945="","",VLOOKUP(D4945,MASTERLIST!$A:$E,2,FALSE))</f>
        <v/>
      </c>
      <c r="I4945" s="42"/>
      <c r="J4945" s="42"/>
      <c r="K4945" s="42"/>
      <c r="L4945" s="41" t="str">
        <f t="shared" si="706"/>
        <v/>
      </c>
      <c r="M4945" s="41" t="str">
        <f t="shared" si="707"/>
        <v/>
      </c>
      <c r="N4945" s="22" t="str">
        <f t="shared" si="704"/>
        <v xml:space="preserve"> </v>
      </c>
      <c r="O4945" s="22" t="str">
        <f t="shared" si="705"/>
        <v/>
      </c>
      <c r="Q4945" s="22" t="str">
        <f t="shared" si="711"/>
        <v>D2</v>
      </c>
    </row>
    <row r="4946" spans="1:17" x14ac:dyDescent="0.25">
      <c r="A4946" s="125" t="str">
        <f t="shared" si="708"/>
        <v/>
      </c>
      <c r="B4946" s="123" t="str">
        <f t="shared" si="709"/>
        <v/>
      </c>
      <c r="C4946" s="125" t="str">
        <f t="shared" si="710"/>
        <v/>
      </c>
      <c r="D4946" s="42"/>
      <c r="E4946" s="23" t="str">
        <f>IF(D4946="","",VLOOKUP(D4946,MASTERLIST!$A:$E,3,FALSE))</f>
        <v/>
      </c>
      <c r="F4946" s="23" t="str">
        <f>IF(D4946="","",VLOOKUP(D4946,MASTERLIST!$A:$E,4,FALSE))</f>
        <v/>
      </c>
      <c r="G4946" s="23" t="str">
        <f>IF(D4946="","",VLOOKUP(D4946,MASTERLIST!$A:$E,5,FALSE))</f>
        <v/>
      </c>
      <c r="H4946" s="23" t="str">
        <f>IF(D4946="","",VLOOKUP(D4946,MASTERLIST!$A:$E,2,FALSE))</f>
        <v/>
      </c>
      <c r="I4946" s="42"/>
      <c r="J4946" s="42"/>
      <c r="K4946" s="42"/>
      <c r="L4946" s="41" t="str">
        <f t="shared" si="706"/>
        <v/>
      </c>
      <c r="M4946" s="41" t="str">
        <f t="shared" si="707"/>
        <v/>
      </c>
      <c r="N4946" s="22" t="str">
        <f t="shared" si="704"/>
        <v xml:space="preserve"> </v>
      </c>
      <c r="O4946" s="22" t="str">
        <f t="shared" si="705"/>
        <v/>
      </c>
      <c r="Q4946" s="22" t="str">
        <f t="shared" si="711"/>
        <v>D2</v>
      </c>
    </row>
    <row r="4947" spans="1:17" x14ac:dyDescent="0.25">
      <c r="A4947" s="125" t="str">
        <f t="shared" si="708"/>
        <v/>
      </c>
      <c r="B4947" s="123" t="str">
        <f t="shared" si="709"/>
        <v/>
      </c>
      <c r="C4947" s="125" t="str">
        <f t="shared" si="710"/>
        <v/>
      </c>
      <c r="D4947" s="42"/>
      <c r="E4947" s="23" t="str">
        <f>IF(D4947="","",VLOOKUP(D4947,MASTERLIST!$A:$E,3,FALSE))</f>
        <v/>
      </c>
      <c r="F4947" s="23" t="str">
        <f>IF(D4947="","",VLOOKUP(D4947,MASTERLIST!$A:$E,4,FALSE))</f>
        <v/>
      </c>
      <c r="G4947" s="23" t="str">
        <f>IF(D4947="","",VLOOKUP(D4947,MASTERLIST!$A:$E,5,FALSE))</f>
        <v/>
      </c>
      <c r="H4947" s="23" t="str">
        <f>IF(D4947="","",VLOOKUP(D4947,MASTERLIST!$A:$E,2,FALSE))</f>
        <v/>
      </c>
      <c r="I4947" s="42"/>
      <c r="J4947" s="42"/>
      <c r="K4947" s="42"/>
      <c r="L4947" s="41" t="str">
        <f t="shared" si="706"/>
        <v/>
      </c>
      <c r="M4947" s="41" t="str">
        <f t="shared" si="707"/>
        <v/>
      </c>
      <c r="N4947" s="22" t="str">
        <f t="shared" ref="N4947:N5010" si="712">CONCATENATE(E4947," ",F4947)</f>
        <v xml:space="preserve"> </v>
      </c>
      <c r="O4947" s="22" t="str">
        <f t="shared" ref="O4947:O5010" si="713">IFERROR(VLOOKUP(G4947,$R$2:$S$15,2,),"")</f>
        <v/>
      </c>
      <c r="Q4947" s="22" t="str">
        <f t="shared" si="711"/>
        <v>D2</v>
      </c>
    </row>
    <row r="4948" spans="1:17" x14ac:dyDescent="0.25">
      <c r="A4948" s="125" t="str">
        <f t="shared" si="708"/>
        <v/>
      </c>
      <c r="B4948" s="123" t="str">
        <f t="shared" si="709"/>
        <v/>
      </c>
      <c r="C4948" s="125" t="str">
        <f t="shared" si="710"/>
        <v/>
      </c>
      <c r="D4948" s="42"/>
      <c r="E4948" s="23" t="str">
        <f>IF(D4948="","",VLOOKUP(D4948,MASTERLIST!$A:$E,3,FALSE))</f>
        <v/>
      </c>
      <c r="F4948" s="23" t="str">
        <f>IF(D4948="","",VLOOKUP(D4948,MASTERLIST!$A:$E,4,FALSE))</f>
        <v/>
      </c>
      <c r="G4948" s="23" t="str">
        <f>IF(D4948="","",VLOOKUP(D4948,MASTERLIST!$A:$E,5,FALSE))</f>
        <v/>
      </c>
      <c r="H4948" s="23" t="str">
        <f>IF(D4948="","",VLOOKUP(D4948,MASTERLIST!$A:$E,2,FALSE))</f>
        <v/>
      </c>
      <c r="I4948" s="42"/>
      <c r="J4948" s="42"/>
      <c r="K4948" s="42"/>
      <c r="L4948" s="41" t="str">
        <f t="shared" si="706"/>
        <v/>
      </c>
      <c r="M4948" s="41" t="str">
        <f t="shared" si="707"/>
        <v/>
      </c>
      <c r="N4948" s="22" t="str">
        <f t="shared" si="712"/>
        <v xml:space="preserve"> </v>
      </c>
      <c r="O4948" s="22" t="str">
        <f t="shared" si="713"/>
        <v/>
      </c>
      <c r="Q4948" s="22" t="str">
        <f t="shared" si="711"/>
        <v>D2</v>
      </c>
    </row>
    <row r="4949" spans="1:17" x14ac:dyDescent="0.25">
      <c r="A4949" s="125" t="str">
        <f t="shared" si="708"/>
        <v/>
      </c>
      <c r="B4949" s="123" t="str">
        <f t="shared" si="709"/>
        <v/>
      </c>
      <c r="C4949" s="125" t="str">
        <f t="shared" si="710"/>
        <v/>
      </c>
      <c r="D4949" s="42"/>
      <c r="E4949" s="23" t="str">
        <f>IF(D4949="","",VLOOKUP(D4949,MASTERLIST!$A:$E,3,FALSE))</f>
        <v/>
      </c>
      <c r="F4949" s="23" t="str">
        <f>IF(D4949="","",VLOOKUP(D4949,MASTERLIST!$A:$E,4,FALSE))</f>
        <v/>
      </c>
      <c r="G4949" s="23" t="str">
        <f>IF(D4949="","",VLOOKUP(D4949,MASTERLIST!$A:$E,5,FALSE))</f>
        <v/>
      </c>
      <c r="H4949" s="23" t="str">
        <f>IF(D4949="","",VLOOKUP(D4949,MASTERLIST!$A:$E,2,FALSE))</f>
        <v/>
      </c>
      <c r="I4949" s="42"/>
      <c r="J4949" s="42"/>
      <c r="K4949" s="42"/>
      <c r="L4949" s="41" t="str">
        <f t="shared" si="706"/>
        <v/>
      </c>
      <c r="M4949" s="41" t="str">
        <f t="shared" si="707"/>
        <v/>
      </c>
      <c r="N4949" s="22" t="str">
        <f t="shared" si="712"/>
        <v xml:space="preserve"> </v>
      </c>
      <c r="O4949" s="22" t="str">
        <f t="shared" si="713"/>
        <v/>
      </c>
      <c r="Q4949" s="22" t="str">
        <f t="shared" si="711"/>
        <v>D2</v>
      </c>
    </row>
    <row r="4950" spans="1:17" x14ac:dyDescent="0.25">
      <c r="A4950" s="125" t="str">
        <f t="shared" si="708"/>
        <v/>
      </c>
      <c r="B4950" s="123" t="str">
        <f t="shared" si="709"/>
        <v/>
      </c>
      <c r="C4950" s="125" t="str">
        <f t="shared" si="710"/>
        <v/>
      </c>
      <c r="D4950" s="42"/>
      <c r="E4950" s="23" t="str">
        <f>IF(D4950="","",VLOOKUP(D4950,MASTERLIST!$A:$E,3,FALSE))</f>
        <v/>
      </c>
      <c r="F4950" s="23" t="str">
        <f>IF(D4950="","",VLOOKUP(D4950,MASTERLIST!$A:$E,4,FALSE))</f>
        <v/>
      </c>
      <c r="G4950" s="23" t="str">
        <f>IF(D4950="","",VLOOKUP(D4950,MASTERLIST!$A:$E,5,FALSE))</f>
        <v/>
      </c>
      <c r="H4950" s="23" t="str">
        <f>IF(D4950="","",VLOOKUP(D4950,MASTERLIST!$A:$E,2,FALSE))</f>
        <v/>
      </c>
      <c r="I4950" s="42"/>
      <c r="J4950" s="42"/>
      <c r="K4950" s="42"/>
      <c r="L4950" s="41" t="str">
        <f t="shared" si="706"/>
        <v/>
      </c>
      <c r="M4950" s="41" t="str">
        <f t="shared" si="707"/>
        <v/>
      </c>
      <c r="N4950" s="22" t="str">
        <f t="shared" si="712"/>
        <v xml:space="preserve"> </v>
      </c>
      <c r="O4950" s="22" t="str">
        <f t="shared" si="713"/>
        <v/>
      </c>
      <c r="Q4950" s="22" t="str">
        <f t="shared" si="711"/>
        <v>D2</v>
      </c>
    </row>
    <row r="4951" spans="1:17" x14ac:dyDescent="0.25">
      <c r="A4951" s="125" t="str">
        <f t="shared" si="708"/>
        <v/>
      </c>
      <c r="B4951" s="123" t="str">
        <f t="shared" si="709"/>
        <v/>
      </c>
      <c r="C4951" s="125" t="str">
        <f t="shared" si="710"/>
        <v/>
      </c>
      <c r="D4951" s="42"/>
      <c r="E4951" s="23" t="str">
        <f>IF(D4951="","",VLOOKUP(D4951,MASTERLIST!$A:$E,3,FALSE))</f>
        <v/>
      </c>
      <c r="F4951" s="23" t="str">
        <f>IF(D4951="","",VLOOKUP(D4951,MASTERLIST!$A:$E,4,FALSE))</f>
        <v/>
      </c>
      <c r="G4951" s="23" t="str">
        <f>IF(D4951="","",VLOOKUP(D4951,MASTERLIST!$A:$E,5,FALSE))</f>
        <v/>
      </c>
      <c r="H4951" s="23" t="str">
        <f>IF(D4951="","",VLOOKUP(D4951,MASTERLIST!$A:$E,2,FALSE))</f>
        <v/>
      </c>
      <c r="I4951" s="42"/>
      <c r="J4951" s="42"/>
      <c r="K4951" s="42"/>
      <c r="L4951" s="41" t="str">
        <f t="shared" si="706"/>
        <v/>
      </c>
      <c r="M4951" s="41" t="str">
        <f t="shared" si="707"/>
        <v/>
      </c>
      <c r="N4951" s="22" t="str">
        <f t="shared" si="712"/>
        <v xml:space="preserve"> </v>
      </c>
      <c r="O4951" s="22" t="str">
        <f t="shared" si="713"/>
        <v/>
      </c>
      <c r="Q4951" s="22" t="str">
        <f t="shared" si="711"/>
        <v>D2</v>
      </c>
    </row>
    <row r="4952" spans="1:17" x14ac:dyDescent="0.25">
      <c r="A4952" s="125" t="str">
        <f t="shared" si="708"/>
        <v/>
      </c>
      <c r="B4952" s="123" t="str">
        <f t="shared" si="709"/>
        <v/>
      </c>
      <c r="C4952" s="125" t="str">
        <f t="shared" si="710"/>
        <v/>
      </c>
      <c r="D4952" s="42"/>
      <c r="E4952" s="23" t="str">
        <f>IF(D4952="","",VLOOKUP(D4952,MASTERLIST!$A:$E,3,FALSE))</f>
        <v/>
      </c>
      <c r="F4952" s="23" t="str">
        <f>IF(D4952="","",VLOOKUP(D4952,MASTERLIST!$A:$E,4,FALSE))</f>
        <v/>
      </c>
      <c r="G4952" s="23" t="str">
        <f>IF(D4952="","",VLOOKUP(D4952,MASTERLIST!$A:$E,5,FALSE))</f>
        <v/>
      </c>
      <c r="H4952" s="23" t="str">
        <f>IF(D4952="","",VLOOKUP(D4952,MASTERLIST!$A:$E,2,FALSE))</f>
        <v/>
      </c>
      <c r="I4952" s="42"/>
      <c r="J4952" s="42"/>
      <c r="K4952" s="42"/>
      <c r="L4952" s="41" t="str">
        <f t="shared" si="706"/>
        <v/>
      </c>
      <c r="M4952" s="41" t="str">
        <f t="shared" si="707"/>
        <v/>
      </c>
      <c r="N4952" s="22" t="str">
        <f t="shared" si="712"/>
        <v xml:space="preserve"> </v>
      </c>
      <c r="O4952" s="22" t="str">
        <f t="shared" si="713"/>
        <v/>
      </c>
      <c r="Q4952" s="22" t="str">
        <f t="shared" si="711"/>
        <v>D2</v>
      </c>
    </row>
    <row r="4953" spans="1:17" x14ac:dyDescent="0.25">
      <c r="A4953" s="125" t="str">
        <f t="shared" si="708"/>
        <v/>
      </c>
      <c r="B4953" s="123" t="str">
        <f t="shared" si="709"/>
        <v/>
      </c>
      <c r="C4953" s="125" t="str">
        <f t="shared" si="710"/>
        <v/>
      </c>
      <c r="D4953" s="42"/>
      <c r="E4953" s="23" t="str">
        <f>IF(D4953="","",VLOOKUP(D4953,MASTERLIST!$A:$E,3,FALSE))</f>
        <v/>
      </c>
      <c r="F4953" s="23" t="str">
        <f>IF(D4953="","",VLOOKUP(D4953,MASTERLIST!$A:$E,4,FALSE))</f>
        <v/>
      </c>
      <c r="G4953" s="23" t="str">
        <f>IF(D4953="","",VLOOKUP(D4953,MASTERLIST!$A:$E,5,FALSE))</f>
        <v/>
      </c>
      <c r="H4953" s="23" t="str">
        <f>IF(D4953="","",VLOOKUP(D4953,MASTERLIST!$A:$E,2,FALSE))</f>
        <v/>
      </c>
      <c r="I4953" s="42"/>
      <c r="J4953" s="42"/>
      <c r="K4953" s="42"/>
      <c r="L4953" s="41" t="str">
        <f t="shared" si="706"/>
        <v/>
      </c>
      <c r="M4953" s="41" t="str">
        <f t="shared" si="707"/>
        <v/>
      </c>
      <c r="N4953" s="22" t="str">
        <f t="shared" si="712"/>
        <v xml:space="preserve"> </v>
      </c>
      <c r="O4953" s="22" t="str">
        <f t="shared" si="713"/>
        <v/>
      </c>
      <c r="Q4953" s="22" t="str">
        <f t="shared" si="711"/>
        <v>D2</v>
      </c>
    </row>
    <row r="4954" spans="1:17" x14ac:dyDescent="0.25">
      <c r="A4954" s="125" t="str">
        <f t="shared" si="708"/>
        <v/>
      </c>
      <c r="B4954" s="123" t="str">
        <f t="shared" si="709"/>
        <v/>
      </c>
      <c r="C4954" s="125" t="str">
        <f t="shared" si="710"/>
        <v/>
      </c>
      <c r="D4954" s="42"/>
      <c r="E4954" s="23" t="str">
        <f>IF(D4954="","",VLOOKUP(D4954,MASTERLIST!$A:$E,3,FALSE))</f>
        <v/>
      </c>
      <c r="F4954" s="23" t="str">
        <f>IF(D4954="","",VLOOKUP(D4954,MASTERLIST!$A:$E,4,FALSE))</f>
        <v/>
      </c>
      <c r="G4954" s="23" t="str">
        <f>IF(D4954="","",VLOOKUP(D4954,MASTERLIST!$A:$E,5,FALSE))</f>
        <v/>
      </c>
      <c r="H4954" s="23" t="str">
        <f>IF(D4954="","",VLOOKUP(D4954,MASTERLIST!$A:$E,2,FALSE))</f>
        <v/>
      </c>
      <c r="I4954" s="42"/>
      <c r="J4954" s="42"/>
      <c r="K4954" s="42"/>
      <c r="L4954" s="41" t="str">
        <f t="shared" si="706"/>
        <v/>
      </c>
      <c r="M4954" s="41" t="str">
        <f t="shared" si="707"/>
        <v/>
      </c>
      <c r="N4954" s="22" t="str">
        <f t="shared" si="712"/>
        <v xml:space="preserve"> </v>
      </c>
      <c r="O4954" s="22" t="str">
        <f t="shared" si="713"/>
        <v/>
      </c>
      <c r="Q4954" s="22" t="str">
        <f t="shared" si="711"/>
        <v>D2</v>
      </c>
    </row>
    <row r="4955" spans="1:17" x14ac:dyDescent="0.25">
      <c r="A4955" s="125" t="str">
        <f t="shared" si="708"/>
        <v/>
      </c>
      <c r="B4955" s="123" t="str">
        <f t="shared" si="709"/>
        <v/>
      </c>
      <c r="C4955" s="125" t="str">
        <f t="shared" si="710"/>
        <v/>
      </c>
      <c r="D4955" s="42"/>
      <c r="E4955" s="23" t="str">
        <f>IF(D4955="","",VLOOKUP(D4955,MASTERLIST!$A:$E,3,FALSE))</f>
        <v/>
      </c>
      <c r="F4955" s="23" t="str">
        <f>IF(D4955="","",VLOOKUP(D4955,MASTERLIST!$A:$E,4,FALSE))</f>
        <v/>
      </c>
      <c r="G4955" s="23" t="str">
        <f>IF(D4955="","",VLOOKUP(D4955,MASTERLIST!$A:$E,5,FALSE))</f>
        <v/>
      </c>
      <c r="H4955" s="23" t="str">
        <f>IF(D4955="","",VLOOKUP(D4955,MASTERLIST!$A:$E,2,FALSE))</f>
        <v/>
      </c>
      <c r="I4955" s="42"/>
      <c r="J4955" s="42"/>
      <c r="K4955" s="42"/>
      <c r="L4955" s="41" t="str">
        <f t="shared" si="706"/>
        <v/>
      </c>
      <c r="M4955" s="41" t="str">
        <f t="shared" si="707"/>
        <v/>
      </c>
      <c r="N4955" s="22" t="str">
        <f t="shared" si="712"/>
        <v xml:space="preserve"> </v>
      </c>
      <c r="O4955" s="22" t="str">
        <f t="shared" si="713"/>
        <v/>
      </c>
      <c r="Q4955" s="22" t="str">
        <f t="shared" si="711"/>
        <v>D2</v>
      </c>
    </row>
    <row r="4956" spans="1:17" x14ac:dyDescent="0.25">
      <c r="A4956" s="125" t="str">
        <f t="shared" si="708"/>
        <v/>
      </c>
      <c r="B4956" s="123" t="str">
        <f t="shared" si="709"/>
        <v/>
      </c>
      <c r="C4956" s="125" t="str">
        <f t="shared" si="710"/>
        <v/>
      </c>
      <c r="D4956" s="42"/>
      <c r="E4956" s="23" t="str">
        <f>IF(D4956="","",VLOOKUP(D4956,MASTERLIST!$A:$E,3,FALSE))</f>
        <v/>
      </c>
      <c r="F4956" s="23" t="str">
        <f>IF(D4956="","",VLOOKUP(D4956,MASTERLIST!$A:$E,4,FALSE))</f>
        <v/>
      </c>
      <c r="G4956" s="23" t="str">
        <f>IF(D4956="","",VLOOKUP(D4956,MASTERLIST!$A:$E,5,FALSE))</f>
        <v/>
      </c>
      <c r="H4956" s="23" t="str">
        <f>IF(D4956="","",VLOOKUP(D4956,MASTERLIST!$A:$E,2,FALSE))</f>
        <v/>
      </c>
      <c r="I4956" s="42"/>
      <c r="J4956" s="42"/>
      <c r="K4956" s="42"/>
      <c r="L4956" s="41" t="str">
        <f t="shared" si="706"/>
        <v/>
      </c>
      <c r="M4956" s="41" t="str">
        <f t="shared" si="707"/>
        <v/>
      </c>
      <c r="N4956" s="22" t="str">
        <f t="shared" si="712"/>
        <v xml:space="preserve"> </v>
      </c>
      <c r="O4956" s="22" t="str">
        <f t="shared" si="713"/>
        <v/>
      </c>
      <c r="Q4956" s="22" t="str">
        <f t="shared" si="711"/>
        <v>D2</v>
      </c>
    </row>
    <row r="4957" spans="1:17" x14ac:dyDescent="0.25">
      <c r="A4957" s="125" t="str">
        <f t="shared" si="708"/>
        <v/>
      </c>
      <c r="B4957" s="123" t="str">
        <f t="shared" si="709"/>
        <v/>
      </c>
      <c r="C4957" s="125" t="str">
        <f t="shared" si="710"/>
        <v/>
      </c>
      <c r="D4957" s="42"/>
      <c r="E4957" s="23" t="str">
        <f>IF(D4957="","",VLOOKUP(D4957,MASTERLIST!$A:$E,3,FALSE))</f>
        <v/>
      </c>
      <c r="F4957" s="23" t="str">
        <f>IF(D4957="","",VLOOKUP(D4957,MASTERLIST!$A:$E,4,FALSE))</f>
        <v/>
      </c>
      <c r="G4957" s="23" t="str">
        <f>IF(D4957="","",VLOOKUP(D4957,MASTERLIST!$A:$E,5,FALSE))</f>
        <v/>
      </c>
      <c r="H4957" s="23" t="str">
        <f>IF(D4957="","",VLOOKUP(D4957,MASTERLIST!$A:$E,2,FALSE))</f>
        <v/>
      </c>
      <c r="I4957" s="42"/>
      <c r="J4957" s="42"/>
      <c r="K4957" s="42"/>
      <c r="L4957" s="41" t="str">
        <f t="shared" ref="L4957:L5020" si="714">IF(K4957="","",IF(I4957="",ROUND(HLOOKUP(J4957,kgList,K4957,FALSE),1),ROUND(HLOOKUP(I4957,kgList,K4957,FALSE),1)))</f>
        <v/>
      </c>
      <c r="M4957" s="41" t="str">
        <f t="shared" ref="M4957:M5020" si="715">IF(L4957="","",IF(COUNTA(I4957:J4957)&gt;1,"Edible or Inedible",IF(COUNTA(I4957)=1,L4957*1,IF(COUNTA(J4957)=1,L4957*1,"ERROR"))))</f>
        <v/>
      </c>
      <c r="N4957" s="22" t="str">
        <f t="shared" si="712"/>
        <v xml:space="preserve"> </v>
      </c>
      <c r="O4957" s="22" t="str">
        <f t="shared" si="713"/>
        <v/>
      </c>
      <c r="Q4957" s="22" t="str">
        <f t="shared" si="711"/>
        <v>D2</v>
      </c>
    </row>
    <row r="4958" spans="1:17" x14ac:dyDescent="0.25">
      <c r="A4958" s="125" t="str">
        <f t="shared" si="708"/>
        <v/>
      </c>
      <c r="B4958" s="123" t="str">
        <f t="shared" si="709"/>
        <v/>
      </c>
      <c r="C4958" s="125" t="str">
        <f t="shared" si="710"/>
        <v/>
      </c>
      <c r="D4958" s="42"/>
      <c r="E4958" s="23" t="str">
        <f>IF(D4958="","",VLOOKUP(D4958,MASTERLIST!$A:$E,3,FALSE))</f>
        <v/>
      </c>
      <c r="F4958" s="23" t="str">
        <f>IF(D4958="","",VLOOKUP(D4958,MASTERLIST!$A:$E,4,FALSE))</f>
        <v/>
      </c>
      <c r="G4958" s="23" t="str">
        <f>IF(D4958="","",VLOOKUP(D4958,MASTERLIST!$A:$E,5,FALSE))</f>
        <v/>
      </c>
      <c r="H4958" s="23" t="str">
        <f>IF(D4958="","",VLOOKUP(D4958,MASTERLIST!$A:$E,2,FALSE))</f>
        <v/>
      </c>
      <c r="I4958" s="42"/>
      <c r="J4958" s="42"/>
      <c r="K4958" s="42"/>
      <c r="L4958" s="41" t="str">
        <f t="shared" si="714"/>
        <v/>
      </c>
      <c r="M4958" s="41" t="str">
        <f t="shared" si="715"/>
        <v/>
      </c>
      <c r="N4958" s="22" t="str">
        <f t="shared" si="712"/>
        <v xml:space="preserve"> </v>
      </c>
      <c r="O4958" s="22" t="str">
        <f t="shared" si="713"/>
        <v/>
      </c>
      <c r="Q4958" s="22" t="str">
        <f t="shared" si="711"/>
        <v>D2</v>
      </c>
    </row>
    <row r="4959" spans="1:17" x14ac:dyDescent="0.25">
      <c r="A4959" s="125" t="str">
        <f t="shared" si="708"/>
        <v/>
      </c>
      <c r="B4959" s="123" t="str">
        <f t="shared" si="709"/>
        <v/>
      </c>
      <c r="C4959" s="125" t="str">
        <f t="shared" si="710"/>
        <v/>
      </c>
      <c r="D4959" s="42"/>
      <c r="E4959" s="23" t="str">
        <f>IF(D4959="","",VLOOKUP(D4959,MASTERLIST!$A:$E,3,FALSE))</f>
        <v/>
      </c>
      <c r="F4959" s="23" t="str">
        <f>IF(D4959="","",VLOOKUP(D4959,MASTERLIST!$A:$E,4,FALSE))</f>
        <v/>
      </c>
      <c r="G4959" s="23" t="str">
        <f>IF(D4959="","",VLOOKUP(D4959,MASTERLIST!$A:$E,5,FALSE))</f>
        <v/>
      </c>
      <c r="H4959" s="23" t="str">
        <f>IF(D4959="","",VLOOKUP(D4959,MASTERLIST!$A:$E,2,FALSE))</f>
        <v/>
      </c>
      <c r="I4959" s="42"/>
      <c r="J4959" s="42"/>
      <c r="K4959" s="42"/>
      <c r="L4959" s="41" t="str">
        <f t="shared" si="714"/>
        <v/>
      </c>
      <c r="M4959" s="41" t="str">
        <f t="shared" si="715"/>
        <v/>
      </c>
      <c r="N4959" s="22" t="str">
        <f t="shared" si="712"/>
        <v xml:space="preserve"> </v>
      </c>
      <c r="O4959" s="22" t="str">
        <f t="shared" si="713"/>
        <v/>
      </c>
      <c r="Q4959" s="22" t="str">
        <f t="shared" si="711"/>
        <v>D2</v>
      </c>
    </row>
    <row r="4960" spans="1:17" x14ac:dyDescent="0.25">
      <c r="A4960" s="125" t="str">
        <f t="shared" si="708"/>
        <v/>
      </c>
      <c r="B4960" s="123" t="str">
        <f t="shared" si="709"/>
        <v/>
      </c>
      <c r="C4960" s="125" t="str">
        <f t="shared" si="710"/>
        <v/>
      </c>
      <c r="D4960" s="42"/>
      <c r="E4960" s="23" t="str">
        <f>IF(D4960="","",VLOOKUP(D4960,MASTERLIST!$A:$E,3,FALSE))</f>
        <v/>
      </c>
      <c r="F4960" s="23" t="str">
        <f>IF(D4960="","",VLOOKUP(D4960,MASTERLIST!$A:$E,4,FALSE))</f>
        <v/>
      </c>
      <c r="G4960" s="23" t="str">
        <f>IF(D4960="","",VLOOKUP(D4960,MASTERLIST!$A:$E,5,FALSE))</f>
        <v/>
      </c>
      <c r="H4960" s="23" t="str">
        <f>IF(D4960="","",VLOOKUP(D4960,MASTERLIST!$A:$E,2,FALSE))</f>
        <v/>
      </c>
      <c r="I4960" s="42"/>
      <c r="J4960" s="42"/>
      <c r="K4960" s="42"/>
      <c r="L4960" s="41" t="str">
        <f t="shared" si="714"/>
        <v/>
      </c>
      <c r="M4960" s="41" t="str">
        <f t="shared" si="715"/>
        <v/>
      </c>
      <c r="N4960" s="22" t="str">
        <f t="shared" si="712"/>
        <v xml:space="preserve"> </v>
      </c>
      <c r="O4960" s="22" t="str">
        <f t="shared" si="713"/>
        <v/>
      </c>
      <c r="Q4960" s="22" t="str">
        <f t="shared" si="711"/>
        <v>D2</v>
      </c>
    </row>
    <row r="4961" spans="1:17" x14ac:dyDescent="0.25">
      <c r="A4961" s="125" t="str">
        <f t="shared" si="708"/>
        <v/>
      </c>
      <c r="B4961" s="123" t="str">
        <f t="shared" si="709"/>
        <v/>
      </c>
      <c r="C4961" s="125" t="str">
        <f t="shared" si="710"/>
        <v/>
      </c>
      <c r="D4961" s="42"/>
      <c r="E4961" s="23" t="str">
        <f>IF(D4961="","",VLOOKUP(D4961,MASTERLIST!$A:$E,3,FALSE))</f>
        <v/>
      </c>
      <c r="F4961" s="23" t="str">
        <f>IF(D4961="","",VLOOKUP(D4961,MASTERLIST!$A:$E,4,FALSE))</f>
        <v/>
      </c>
      <c r="G4961" s="23" t="str">
        <f>IF(D4961="","",VLOOKUP(D4961,MASTERLIST!$A:$E,5,FALSE))</f>
        <v/>
      </c>
      <c r="H4961" s="23" t="str">
        <f>IF(D4961="","",VLOOKUP(D4961,MASTERLIST!$A:$E,2,FALSE))</f>
        <v/>
      </c>
      <c r="I4961" s="42"/>
      <c r="J4961" s="42"/>
      <c r="K4961" s="42"/>
      <c r="L4961" s="41" t="str">
        <f t="shared" si="714"/>
        <v/>
      </c>
      <c r="M4961" s="41" t="str">
        <f t="shared" si="715"/>
        <v/>
      </c>
      <c r="N4961" s="22" t="str">
        <f t="shared" si="712"/>
        <v xml:space="preserve"> </v>
      </c>
      <c r="O4961" s="22" t="str">
        <f t="shared" si="713"/>
        <v/>
      </c>
      <c r="Q4961" s="22" t="str">
        <f t="shared" si="711"/>
        <v>D2</v>
      </c>
    </row>
    <row r="4962" spans="1:17" x14ac:dyDescent="0.25">
      <c r="A4962" s="125" t="str">
        <f t="shared" si="708"/>
        <v/>
      </c>
      <c r="B4962" s="123" t="str">
        <f t="shared" si="709"/>
        <v/>
      </c>
      <c r="C4962" s="125" t="str">
        <f t="shared" si="710"/>
        <v/>
      </c>
      <c r="D4962" s="42"/>
      <c r="E4962" s="23" t="str">
        <f>IF(D4962="","",VLOOKUP(D4962,MASTERLIST!$A:$E,3,FALSE))</f>
        <v/>
      </c>
      <c r="F4962" s="23" t="str">
        <f>IF(D4962="","",VLOOKUP(D4962,MASTERLIST!$A:$E,4,FALSE))</f>
        <v/>
      </c>
      <c r="G4962" s="23" t="str">
        <f>IF(D4962="","",VLOOKUP(D4962,MASTERLIST!$A:$E,5,FALSE))</f>
        <v/>
      </c>
      <c r="H4962" s="23" t="str">
        <f>IF(D4962="","",VLOOKUP(D4962,MASTERLIST!$A:$E,2,FALSE))</f>
        <v/>
      </c>
      <c r="I4962" s="42"/>
      <c r="J4962" s="42"/>
      <c r="K4962" s="42"/>
      <c r="L4962" s="41" t="str">
        <f t="shared" si="714"/>
        <v/>
      </c>
      <c r="M4962" s="41" t="str">
        <f t="shared" si="715"/>
        <v/>
      </c>
      <c r="N4962" s="22" t="str">
        <f t="shared" si="712"/>
        <v xml:space="preserve"> </v>
      </c>
      <c r="O4962" s="22" t="str">
        <f t="shared" si="713"/>
        <v/>
      </c>
      <c r="Q4962" s="22" t="str">
        <f t="shared" si="711"/>
        <v>D2</v>
      </c>
    </row>
    <row r="4963" spans="1:17" x14ac:dyDescent="0.25">
      <c r="A4963" s="125" t="str">
        <f t="shared" si="708"/>
        <v/>
      </c>
      <c r="B4963" s="123" t="str">
        <f t="shared" si="709"/>
        <v/>
      </c>
      <c r="C4963" s="125" t="str">
        <f t="shared" si="710"/>
        <v/>
      </c>
      <c r="D4963" s="42"/>
      <c r="E4963" s="23" t="str">
        <f>IF(D4963="","",VLOOKUP(D4963,MASTERLIST!$A:$E,3,FALSE))</f>
        <v/>
      </c>
      <c r="F4963" s="23" t="str">
        <f>IF(D4963="","",VLOOKUP(D4963,MASTERLIST!$A:$E,4,FALSE))</f>
        <v/>
      </c>
      <c r="G4963" s="23" t="str">
        <f>IF(D4963="","",VLOOKUP(D4963,MASTERLIST!$A:$E,5,FALSE))</f>
        <v/>
      </c>
      <c r="H4963" s="23" t="str">
        <f>IF(D4963="","",VLOOKUP(D4963,MASTERLIST!$A:$E,2,FALSE))</f>
        <v/>
      </c>
      <c r="I4963" s="42"/>
      <c r="J4963" s="42"/>
      <c r="K4963" s="42"/>
      <c r="L4963" s="41" t="str">
        <f t="shared" si="714"/>
        <v/>
      </c>
      <c r="M4963" s="41" t="str">
        <f t="shared" si="715"/>
        <v/>
      </c>
      <c r="N4963" s="22" t="str">
        <f t="shared" si="712"/>
        <v xml:space="preserve"> </v>
      </c>
      <c r="O4963" s="22" t="str">
        <f t="shared" si="713"/>
        <v/>
      </c>
      <c r="Q4963" s="22" t="str">
        <f t="shared" si="711"/>
        <v>D2</v>
      </c>
    </row>
    <row r="4964" spans="1:17" x14ac:dyDescent="0.25">
      <c r="A4964" s="125" t="str">
        <f t="shared" ref="A4964:A5027" si="716">IF(D4964="","",A4963)</f>
        <v/>
      </c>
      <c r="B4964" s="123" t="str">
        <f t="shared" ref="B4964:B5027" si="717">IF(D4964="","",B4963)</f>
        <v/>
      </c>
      <c r="C4964" s="125" t="str">
        <f t="shared" ref="C4964:C5027" si="718">IF(D4964="","",C4963)</f>
        <v/>
      </c>
      <c r="D4964" s="42"/>
      <c r="E4964" s="23" t="str">
        <f>IF(D4964="","",VLOOKUP(D4964,MASTERLIST!$A:$E,3,FALSE))</f>
        <v/>
      </c>
      <c r="F4964" s="23" t="str">
        <f>IF(D4964="","",VLOOKUP(D4964,MASTERLIST!$A:$E,4,FALSE))</f>
        <v/>
      </c>
      <c r="G4964" s="23" t="str">
        <f>IF(D4964="","",VLOOKUP(D4964,MASTERLIST!$A:$E,5,FALSE))</f>
        <v/>
      </c>
      <c r="H4964" s="23" t="str">
        <f>IF(D4964="","",VLOOKUP(D4964,MASTERLIST!$A:$E,2,FALSE))</f>
        <v/>
      </c>
      <c r="I4964" s="42"/>
      <c r="J4964" s="42"/>
      <c r="K4964" s="42"/>
      <c r="L4964" s="41" t="str">
        <f t="shared" si="714"/>
        <v/>
      </c>
      <c r="M4964" s="41" t="str">
        <f t="shared" si="715"/>
        <v/>
      </c>
      <c r="N4964" s="22" t="str">
        <f t="shared" si="712"/>
        <v xml:space="preserve"> </v>
      </c>
      <c r="O4964" s="22" t="str">
        <f t="shared" si="713"/>
        <v/>
      </c>
      <c r="Q4964" s="22" t="str">
        <f t="shared" si="711"/>
        <v>D2</v>
      </c>
    </row>
    <row r="4965" spans="1:17" x14ac:dyDescent="0.25">
      <c r="A4965" s="125" t="str">
        <f t="shared" si="716"/>
        <v/>
      </c>
      <c r="B4965" s="123" t="str">
        <f t="shared" si="717"/>
        <v/>
      </c>
      <c r="C4965" s="125" t="str">
        <f t="shared" si="718"/>
        <v/>
      </c>
      <c r="D4965" s="42"/>
      <c r="E4965" s="23" t="str">
        <f>IF(D4965="","",VLOOKUP(D4965,MASTERLIST!$A:$E,3,FALSE))</f>
        <v/>
      </c>
      <c r="F4965" s="23" t="str">
        <f>IF(D4965="","",VLOOKUP(D4965,MASTERLIST!$A:$E,4,FALSE))</f>
        <v/>
      </c>
      <c r="G4965" s="23" t="str">
        <f>IF(D4965="","",VLOOKUP(D4965,MASTERLIST!$A:$E,5,FALSE))</f>
        <v/>
      </c>
      <c r="H4965" s="23" t="str">
        <f>IF(D4965="","",VLOOKUP(D4965,MASTERLIST!$A:$E,2,FALSE))</f>
        <v/>
      </c>
      <c r="I4965" s="42"/>
      <c r="J4965" s="42"/>
      <c r="K4965" s="42"/>
      <c r="L4965" s="41" t="str">
        <f t="shared" si="714"/>
        <v/>
      </c>
      <c r="M4965" s="41" t="str">
        <f t="shared" si="715"/>
        <v/>
      </c>
      <c r="N4965" s="22" t="str">
        <f t="shared" si="712"/>
        <v xml:space="preserve"> </v>
      </c>
      <c r="O4965" s="22" t="str">
        <f t="shared" si="713"/>
        <v/>
      </c>
      <c r="Q4965" s="22" t="str">
        <f t="shared" si="711"/>
        <v>D2</v>
      </c>
    </row>
    <row r="4966" spans="1:17" x14ac:dyDescent="0.25">
      <c r="A4966" s="125" t="str">
        <f t="shared" si="716"/>
        <v/>
      </c>
      <c r="B4966" s="123" t="str">
        <f t="shared" si="717"/>
        <v/>
      </c>
      <c r="C4966" s="125" t="str">
        <f t="shared" si="718"/>
        <v/>
      </c>
      <c r="D4966" s="42"/>
      <c r="E4966" s="23" t="str">
        <f>IF(D4966="","",VLOOKUP(D4966,MASTERLIST!$A:$E,3,FALSE))</f>
        <v/>
      </c>
      <c r="F4966" s="23" t="str">
        <f>IF(D4966="","",VLOOKUP(D4966,MASTERLIST!$A:$E,4,FALSE))</f>
        <v/>
      </c>
      <c r="G4966" s="23" t="str">
        <f>IF(D4966="","",VLOOKUP(D4966,MASTERLIST!$A:$E,5,FALSE))</f>
        <v/>
      </c>
      <c r="H4966" s="23" t="str">
        <f>IF(D4966="","",VLOOKUP(D4966,MASTERLIST!$A:$E,2,FALSE))</f>
        <v/>
      </c>
      <c r="I4966" s="42"/>
      <c r="J4966" s="42"/>
      <c r="K4966" s="42"/>
      <c r="L4966" s="41" t="str">
        <f t="shared" si="714"/>
        <v/>
      </c>
      <c r="M4966" s="41" t="str">
        <f t="shared" si="715"/>
        <v/>
      </c>
      <c r="N4966" s="22" t="str">
        <f t="shared" si="712"/>
        <v xml:space="preserve"> </v>
      </c>
      <c r="O4966" s="22" t="str">
        <f t="shared" si="713"/>
        <v/>
      </c>
      <c r="Q4966" s="22" t="str">
        <f t="shared" si="711"/>
        <v>D2</v>
      </c>
    </row>
    <row r="4967" spans="1:17" x14ac:dyDescent="0.25">
      <c r="A4967" s="125" t="str">
        <f t="shared" si="716"/>
        <v/>
      </c>
      <c r="B4967" s="123" t="str">
        <f t="shared" si="717"/>
        <v/>
      </c>
      <c r="C4967" s="125" t="str">
        <f t="shared" si="718"/>
        <v/>
      </c>
      <c r="D4967" s="42"/>
      <c r="E4967" s="23" t="str">
        <f>IF(D4967="","",VLOOKUP(D4967,MASTERLIST!$A:$E,3,FALSE))</f>
        <v/>
      </c>
      <c r="F4967" s="23" t="str">
        <f>IF(D4967="","",VLOOKUP(D4967,MASTERLIST!$A:$E,4,FALSE))</f>
        <v/>
      </c>
      <c r="G4967" s="23" t="str">
        <f>IF(D4967="","",VLOOKUP(D4967,MASTERLIST!$A:$E,5,FALSE))</f>
        <v/>
      </c>
      <c r="H4967" s="23" t="str">
        <f>IF(D4967="","",VLOOKUP(D4967,MASTERLIST!$A:$E,2,FALSE))</f>
        <v/>
      </c>
      <c r="I4967" s="42"/>
      <c r="J4967" s="42"/>
      <c r="K4967" s="42"/>
      <c r="L4967" s="41" t="str">
        <f t="shared" si="714"/>
        <v/>
      </c>
      <c r="M4967" s="41" t="str">
        <f t="shared" si="715"/>
        <v/>
      </c>
      <c r="N4967" s="22" t="str">
        <f t="shared" si="712"/>
        <v xml:space="preserve"> </v>
      </c>
      <c r="O4967" s="22" t="str">
        <f t="shared" si="713"/>
        <v/>
      </c>
      <c r="Q4967" s="22" t="str">
        <f t="shared" si="711"/>
        <v>D2</v>
      </c>
    </row>
    <row r="4968" spans="1:17" x14ac:dyDescent="0.25">
      <c r="A4968" s="125" t="str">
        <f t="shared" si="716"/>
        <v/>
      </c>
      <c r="B4968" s="123" t="str">
        <f t="shared" si="717"/>
        <v/>
      </c>
      <c r="C4968" s="125" t="str">
        <f t="shared" si="718"/>
        <v/>
      </c>
      <c r="D4968" s="42"/>
      <c r="E4968" s="23" t="str">
        <f>IF(D4968="","",VLOOKUP(D4968,MASTERLIST!$A:$E,3,FALSE))</f>
        <v/>
      </c>
      <c r="F4968" s="23" t="str">
        <f>IF(D4968="","",VLOOKUP(D4968,MASTERLIST!$A:$E,4,FALSE))</f>
        <v/>
      </c>
      <c r="G4968" s="23" t="str">
        <f>IF(D4968="","",VLOOKUP(D4968,MASTERLIST!$A:$E,5,FALSE))</f>
        <v/>
      </c>
      <c r="H4968" s="23" t="str">
        <f>IF(D4968="","",VLOOKUP(D4968,MASTERLIST!$A:$E,2,FALSE))</f>
        <v/>
      </c>
      <c r="I4968" s="42"/>
      <c r="J4968" s="42"/>
      <c r="K4968" s="42"/>
      <c r="L4968" s="41" t="str">
        <f t="shared" si="714"/>
        <v/>
      </c>
      <c r="M4968" s="41" t="str">
        <f t="shared" si="715"/>
        <v/>
      </c>
      <c r="N4968" s="22" t="str">
        <f t="shared" si="712"/>
        <v xml:space="preserve"> </v>
      </c>
      <c r="O4968" s="22" t="str">
        <f t="shared" si="713"/>
        <v/>
      </c>
      <c r="Q4968" s="22" t="str">
        <f t="shared" si="711"/>
        <v>D2</v>
      </c>
    </row>
    <row r="4969" spans="1:17" x14ac:dyDescent="0.25">
      <c r="A4969" s="125" t="str">
        <f t="shared" si="716"/>
        <v/>
      </c>
      <c r="B4969" s="123" t="str">
        <f t="shared" si="717"/>
        <v/>
      </c>
      <c r="C4969" s="125" t="str">
        <f t="shared" si="718"/>
        <v/>
      </c>
      <c r="D4969" s="42"/>
      <c r="E4969" s="23" t="str">
        <f>IF(D4969="","",VLOOKUP(D4969,MASTERLIST!$A:$E,3,FALSE))</f>
        <v/>
      </c>
      <c r="F4969" s="23" t="str">
        <f>IF(D4969="","",VLOOKUP(D4969,MASTERLIST!$A:$E,4,FALSE))</f>
        <v/>
      </c>
      <c r="G4969" s="23" t="str">
        <f>IF(D4969="","",VLOOKUP(D4969,MASTERLIST!$A:$E,5,FALSE))</f>
        <v/>
      </c>
      <c r="H4969" s="23" t="str">
        <f>IF(D4969="","",VLOOKUP(D4969,MASTERLIST!$A:$E,2,FALSE))</f>
        <v/>
      </c>
      <c r="I4969" s="42"/>
      <c r="J4969" s="42"/>
      <c r="K4969" s="42"/>
      <c r="L4969" s="41" t="str">
        <f t="shared" si="714"/>
        <v/>
      </c>
      <c r="M4969" s="41" t="str">
        <f t="shared" si="715"/>
        <v/>
      </c>
      <c r="N4969" s="22" t="str">
        <f t="shared" si="712"/>
        <v xml:space="preserve"> </v>
      </c>
      <c r="O4969" s="22" t="str">
        <f t="shared" si="713"/>
        <v/>
      </c>
      <c r="Q4969" s="22" t="str">
        <f t="shared" si="711"/>
        <v>D2</v>
      </c>
    </row>
    <row r="4970" spans="1:17" x14ac:dyDescent="0.25">
      <c r="A4970" s="125" t="str">
        <f t="shared" si="716"/>
        <v/>
      </c>
      <c r="B4970" s="123" t="str">
        <f t="shared" si="717"/>
        <v/>
      </c>
      <c r="C4970" s="125" t="str">
        <f t="shared" si="718"/>
        <v/>
      </c>
      <c r="D4970" s="42"/>
      <c r="E4970" s="23" t="str">
        <f>IF(D4970="","",VLOOKUP(D4970,MASTERLIST!$A:$E,3,FALSE))</f>
        <v/>
      </c>
      <c r="F4970" s="23" t="str">
        <f>IF(D4970="","",VLOOKUP(D4970,MASTERLIST!$A:$E,4,FALSE))</f>
        <v/>
      </c>
      <c r="G4970" s="23" t="str">
        <f>IF(D4970="","",VLOOKUP(D4970,MASTERLIST!$A:$E,5,FALSE))</f>
        <v/>
      </c>
      <c r="H4970" s="23" t="str">
        <f>IF(D4970="","",VLOOKUP(D4970,MASTERLIST!$A:$E,2,FALSE))</f>
        <v/>
      </c>
      <c r="I4970" s="42"/>
      <c r="J4970" s="42"/>
      <c r="K4970" s="42"/>
      <c r="L4970" s="41" t="str">
        <f t="shared" si="714"/>
        <v/>
      </c>
      <c r="M4970" s="41" t="str">
        <f t="shared" si="715"/>
        <v/>
      </c>
      <c r="N4970" s="22" t="str">
        <f t="shared" si="712"/>
        <v xml:space="preserve"> </v>
      </c>
      <c r="O4970" s="22" t="str">
        <f t="shared" si="713"/>
        <v/>
      </c>
      <c r="Q4970" s="22" t="str">
        <f t="shared" si="711"/>
        <v>D2</v>
      </c>
    </row>
    <row r="4971" spans="1:17" x14ac:dyDescent="0.25">
      <c r="A4971" s="125" t="str">
        <f t="shared" si="716"/>
        <v/>
      </c>
      <c r="B4971" s="123" t="str">
        <f t="shared" si="717"/>
        <v/>
      </c>
      <c r="C4971" s="125" t="str">
        <f t="shared" si="718"/>
        <v/>
      </c>
      <c r="D4971" s="42"/>
      <c r="E4971" s="23" t="str">
        <f>IF(D4971="","",VLOOKUP(D4971,MASTERLIST!$A:$E,3,FALSE))</f>
        <v/>
      </c>
      <c r="F4971" s="23" t="str">
        <f>IF(D4971="","",VLOOKUP(D4971,MASTERLIST!$A:$E,4,FALSE))</f>
        <v/>
      </c>
      <c r="G4971" s="23" t="str">
        <f>IF(D4971="","",VLOOKUP(D4971,MASTERLIST!$A:$E,5,FALSE))</f>
        <v/>
      </c>
      <c r="H4971" s="23" t="str">
        <f>IF(D4971="","",VLOOKUP(D4971,MASTERLIST!$A:$E,2,FALSE))</f>
        <v/>
      </c>
      <c r="I4971" s="42"/>
      <c r="J4971" s="42"/>
      <c r="K4971" s="42"/>
      <c r="L4971" s="41" t="str">
        <f t="shared" si="714"/>
        <v/>
      </c>
      <c r="M4971" s="41" t="str">
        <f t="shared" si="715"/>
        <v/>
      </c>
      <c r="N4971" s="22" t="str">
        <f t="shared" si="712"/>
        <v xml:space="preserve"> </v>
      </c>
      <c r="O4971" s="22" t="str">
        <f t="shared" si="713"/>
        <v/>
      </c>
      <c r="Q4971" s="22" t="str">
        <f t="shared" si="711"/>
        <v>D2</v>
      </c>
    </row>
    <row r="4972" spans="1:17" x14ac:dyDescent="0.25">
      <c r="A4972" s="125" t="str">
        <f t="shared" si="716"/>
        <v/>
      </c>
      <c r="B4972" s="123" t="str">
        <f t="shared" si="717"/>
        <v/>
      </c>
      <c r="C4972" s="125" t="str">
        <f t="shared" si="718"/>
        <v/>
      </c>
      <c r="D4972" s="42"/>
      <c r="E4972" s="23" t="str">
        <f>IF(D4972="","",VLOOKUP(D4972,MASTERLIST!$A:$E,3,FALSE))</f>
        <v/>
      </c>
      <c r="F4972" s="23" t="str">
        <f>IF(D4972="","",VLOOKUP(D4972,MASTERLIST!$A:$E,4,FALSE))</f>
        <v/>
      </c>
      <c r="G4972" s="23" t="str">
        <f>IF(D4972="","",VLOOKUP(D4972,MASTERLIST!$A:$E,5,FALSE))</f>
        <v/>
      </c>
      <c r="H4972" s="23" t="str">
        <f>IF(D4972="","",VLOOKUP(D4972,MASTERLIST!$A:$E,2,FALSE))</f>
        <v/>
      </c>
      <c r="I4972" s="42"/>
      <c r="J4972" s="42"/>
      <c r="K4972" s="42"/>
      <c r="L4972" s="41" t="str">
        <f t="shared" si="714"/>
        <v/>
      </c>
      <c r="M4972" s="41" t="str">
        <f t="shared" si="715"/>
        <v/>
      </c>
      <c r="N4972" s="22" t="str">
        <f t="shared" si="712"/>
        <v xml:space="preserve"> </v>
      </c>
      <c r="O4972" s="22" t="str">
        <f t="shared" si="713"/>
        <v/>
      </c>
      <c r="Q4972" s="22" t="str">
        <f t="shared" si="711"/>
        <v>D2</v>
      </c>
    </row>
    <row r="4973" spans="1:17" x14ac:dyDescent="0.25">
      <c r="A4973" s="125" t="str">
        <f t="shared" si="716"/>
        <v/>
      </c>
      <c r="B4973" s="123" t="str">
        <f t="shared" si="717"/>
        <v/>
      </c>
      <c r="C4973" s="125" t="str">
        <f t="shared" si="718"/>
        <v/>
      </c>
      <c r="D4973" s="42"/>
      <c r="E4973" s="23" t="str">
        <f>IF(D4973="","",VLOOKUP(D4973,MASTERLIST!$A:$E,3,FALSE))</f>
        <v/>
      </c>
      <c r="F4973" s="23" t="str">
        <f>IF(D4973="","",VLOOKUP(D4973,MASTERLIST!$A:$E,4,FALSE))</f>
        <v/>
      </c>
      <c r="G4973" s="23" t="str">
        <f>IF(D4973="","",VLOOKUP(D4973,MASTERLIST!$A:$E,5,FALSE))</f>
        <v/>
      </c>
      <c r="H4973" s="23" t="str">
        <f>IF(D4973="","",VLOOKUP(D4973,MASTERLIST!$A:$E,2,FALSE))</f>
        <v/>
      </c>
      <c r="I4973" s="42"/>
      <c r="J4973" s="42"/>
      <c r="K4973" s="42"/>
      <c r="L4973" s="41" t="str">
        <f t="shared" si="714"/>
        <v/>
      </c>
      <c r="M4973" s="41" t="str">
        <f t="shared" si="715"/>
        <v/>
      </c>
      <c r="N4973" s="22" t="str">
        <f t="shared" si="712"/>
        <v xml:space="preserve"> </v>
      </c>
      <c r="O4973" s="22" t="str">
        <f t="shared" si="713"/>
        <v/>
      </c>
      <c r="Q4973" s="22" t="str">
        <f t="shared" si="711"/>
        <v>D2</v>
      </c>
    </row>
    <row r="4974" spans="1:17" x14ac:dyDescent="0.25">
      <c r="A4974" s="125" t="str">
        <f t="shared" si="716"/>
        <v/>
      </c>
      <c r="B4974" s="123" t="str">
        <f t="shared" si="717"/>
        <v/>
      </c>
      <c r="C4974" s="125" t="str">
        <f t="shared" si="718"/>
        <v/>
      </c>
      <c r="D4974" s="42"/>
      <c r="E4974" s="23" t="str">
        <f>IF(D4974="","",VLOOKUP(D4974,MASTERLIST!$A:$E,3,FALSE))</f>
        <v/>
      </c>
      <c r="F4974" s="23" t="str">
        <f>IF(D4974="","",VLOOKUP(D4974,MASTERLIST!$A:$E,4,FALSE))</f>
        <v/>
      </c>
      <c r="G4974" s="23" t="str">
        <f>IF(D4974="","",VLOOKUP(D4974,MASTERLIST!$A:$E,5,FALSE))</f>
        <v/>
      </c>
      <c r="H4974" s="23" t="str">
        <f>IF(D4974="","",VLOOKUP(D4974,MASTERLIST!$A:$E,2,FALSE))</f>
        <v/>
      </c>
      <c r="I4974" s="42"/>
      <c r="J4974" s="42"/>
      <c r="K4974" s="42"/>
      <c r="L4974" s="41" t="str">
        <f t="shared" si="714"/>
        <v/>
      </c>
      <c r="M4974" s="41" t="str">
        <f t="shared" si="715"/>
        <v/>
      </c>
      <c r="N4974" s="22" t="str">
        <f t="shared" si="712"/>
        <v xml:space="preserve"> </v>
      </c>
      <c r="O4974" s="22" t="str">
        <f t="shared" si="713"/>
        <v/>
      </c>
      <c r="Q4974" s="22" t="str">
        <f t="shared" si="711"/>
        <v>D2</v>
      </c>
    </row>
    <row r="4975" spans="1:17" x14ac:dyDescent="0.25">
      <c r="A4975" s="125" t="str">
        <f t="shared" si="716"/>
        <v/>
      </c>
      <c r="B4975" s="123" t="str">
        <f t="shared" si="717"/>
        <v/>
      </c>
      <c r="C4975" s="125" t="str">
        <f t="shared" si="718"/>
        <v/>
      </c>
      <c r="D4975" s="42"/>
      <c r="E4975" s="23" t="str">
        <f>IF(D4975="","",VLOOKUP(D4975,MASTERLIST!$A:$E,3,FALSE))</f>
        <v/>
      </c>
      <c r="F4975" s="23" t="str">
        <f>IF(D4975="","",VLOOKUP(D4975,MASTERLIST!$A:$E,4,FALSE))</f>
        <v/>
      </c>
      <c r="G4975" s="23" t="str">
        <f>IF(D4975="","",VLOOKUP(D4975,MASTERLIST!$A:$E,5,FALSE))</f>
        <v/>
      </c>
      <c r="H4975" s="23" t="str">
        <f>IF(D4975="","",VLOOKUP(D4975,MASTERLIST!$A:$E,2,FALSE))</f>
        <v/>
      </c>
      <c r="I4975" s="42"/>
      <c r="J4975" s="42"/>
      <c r="K4975" s="42"/>
      <c r="L4975" s="41" t="str">
        <f t="shared" si="714"/>
        <v/>
      </c>
      <c r="M4975" s="41" t="str">
        <f t="shared" si="715"/>
        <v/>
      </c>
      <c r="N4975" s="22" t="str">
        <f t="shared" si="712"/>
        <v xml:space="preserve"> </v>
      </c>
      <c r="O4975" s="22" t="str">
        <f t="shared" si="713"/>
        <v/>
      </c>
      <c r="Q4975" s="22" t="str">
        <f t="shared" si="711"/>
        <v>D2</v>
      </c>
    </row>
    <row r="4976" spans="1:17" x14ac:dyDescent="0.25">
      <c r="A4976" s="125" t="str">
        <f t="shared" si="716"/>
        <v/>
      </c>
      <c r="B4976" s="123" t="str">
        <f t="shared" si="717"/>
        <v/>
      </c>
      <c r="C4976" s="125" t="str">
        <f t="shared" si="718"/>
        <v/>
      </c>
      <c r="D4976" s="42"/>
      <c r="E4976" s="23" t="str">
        <f>IF(D4976="","",VLOOKUP(D4976,MASTERLIST!$A:$E,3,FALSE))</f>
        <v/>
      </c>
      <c r="F4976" s="23" t="str">
        <f>IF(D4976="","",VLOOKUP(D4976,MASTERLIST!$A:$E,4,FALSE))</f>
        <v/>
      </c>
      <c r="G4976" s="23" t="str">
        <f>IF(D4976="","",VLOOKUP(D4976,MASTERLIST!$A:$E,5,FALSE))</f>
        <v/>
      </c>
      <c r="H4976" s="23" t="str">
        <f>IF(D4976="","",VLOOKUP(D4976,MASTERLIST!$A:$E,2,FALSE))</f>
        <v/>
      </c>
      <c r="I4976" s="42"/>
      <c r="J4976" s="42"/>
      <c r="K4976" s="42"/>
      <c r="L4976" s="41" t="str">
        <f t="shared" si="714"/>
        <v/>
      </c>
      <c r="M4976" s="41" t="str">
        <f t="shared" si="715"/>
        <v/>
      </c>
      <c r="N4976" s="22" t="str">
        <f t="shared" si="712"/>
        <v xml:space="preserve"> </v>
      </c>
      <c r="O4976" s="22" t="str">
        <f t="shared" si="713"/>
        <v/>
      </c>
      <c r="Q4976" s="22" t="str">
        <f t="shared" si="711"/>
        <v>D2</v>
      </c>
    </row>
    <row r="4977" spans="1:17" x14ac:dyDescent="0.25">
      <c r="A4977" s="125" t="str">
        <f t="shared" si="716"/>
        <v/>
      </c>
      <c r="B4977" s="123" t="str">
        <f t="shared" si="717"/>
        <v/>
      </c>
      <c r="C4977" s="125" t="str">
        <f t="shared" si="718"/>
        <v/>
      </c>
      <c r="D4977" s="42"/>
      <c r="E4977" s="23" t="str">
        <f>IF(D4977="","",VLOOKUP(D4977,MASTERLIST!$A:$E,3,FALSE))</f>
        <v/>
      </c>
      <c r="F4977" s="23" t="str">
        <f>IF(D4977="","",VLOOKUP(D4977,MASTERLIST!$A:$E,4,FALSE))</f>
        <v/>
      </c>
      <c r="G4977" s="23" t="str">
        <f>IF(D4977="","",VLOOKUP(D4977,MASTERLIST!$A:$E,5,FALSE))</f>
        <v/>
      </c>
      <c r="H4977" s="23" t="str">
        <f>IF(D4977="","",VLOOKUP(D4977,MASTERLIST!$A:$E,2,FALSE))</f>
        <v/>
      </c>
      <c r="I4977" s="42"/>
      <c r="J4977" s="42"/>
      <c r="K4977" s="42"/>
      <c r="L4977" s="41" t="str">
        <f t="shared" si="714"/>
        <v/>
      </c>
      <c r="M4977" s="41" t="str">
        <f t="shared" si="715"/>
        <v/>
      </c>
      <c r="N4977" s="22" t="str">
        <f t="shared" si="712"/>
        <v xml:space="preserve"> </v>
      </c>
      <c r="O4977" s="22" t="str">
        <f t="shared" si="713"/>
        <v/>
      </c>
      <c r="Q4977" s="22" t="str">
        <f t="shared" si="711"/>
        <v>D2</v>
      </c>
    </row>
    <row r="4978" spans="1:17" x14ac:dyDescent="0.25">
      <c r="A4978" s="125" t="str">
        <f t="shared" si="716"/>
        <v/>
      </c>
      <c r="B4978" s="123" t="str">
        <f t="shared" si="717"/>
        <v/>
      </c>
      <c r="C4978" s="125" t="str">
        <f t="shared" si="718"/>
        <v/>
      </c>
      <c r="D4978" s="42"/>
      <c r="E4978" s="23" t="str">
        <f>IF(D4978="","",VLOOKUP(D4978,MASTERLIST!$A:$E,3,FALSE))</f>
        <v/>
      </c>
      <c r="F4978" s="23" t="str">
        <f>IF(D4978="","",VLOOKUP(D4978,MASTERLIST!$A:$E,4,FALSE))</f>
        <v/>
      </c>
      <c r="G4978" s="23" t="str">
        <f>IF(D4978="","",VLOOKUP(D4978,MASTERLIST!$A:$E,5,FALSE))</f>
        <v/>
      </c>
      <c r="H4978" s="23" t="str">
        <f>IF(D4978="","",VLOOKUP(D4978,MASTERLIST!$A:$E,2,FALSE))</f>
        <v/>
      </c>
      <c r="I4978" s="42"/>
      <c r="J4978" s="42"/>
      <c r="K4978" s="42"/>
      <c r="L4978" s="41" t="str">
        <f t="shared" si="714"/>
        <v/>
      </c>
      <c r="M4978" s="41" t="str">
        <f t="shared" si="715"/>
        <v/>
      </c>
      <c r="N4978" s="22" t="str">
        <f t="shared" si="712"/>
        <v xml:space="preserve"> </v>
      </c>
      <c r="O4978" s="22" t="str">
        <f t="shared" si="713"/>
        <v/>
      </c>
      <c r="Q4978" s="22" t="str">
        <f t="shared" si="711"/>
        <v>D2</v>
      </c>
    </row>
    <row r="4979" spans="1:17" x14ac:dyDescent="0.25">
      <c r="A4979" s="125" t="str">
        <f t="shared" si="716"/>
        <v/>
      </c>
      <c r="B4979" s="123" t="str">
        <f t="shared" si="717"/>
        <v/>
      </c>
      <c r="C4979" s="125" t="str">
        <f t="shared" si="718"/>
        <v/>
      </c>
      <c r="D4979" s="42"/>
      <c r="E4979" s="23" t="str">
        <f>IF(D4979="","",VLOOKUP(D4979,MASTERLIST!$A:$E,3,FALSE))</f>
        <v/>
      </c>
      <c r="F4979" s="23" t="str">
        <f>IF(D4979="","",VLOOKUP(D4979,MASTERLIST!$A:$E,4,FALSE))</f>
        <v/>
      </c>
      <c r="G4979" s="23" t="str">
        <f>IF(D4979="","",VLOOKUP(D4979,MASTERLIST!$A:$E,5,FALSE))</f>
        <v/>
      </c>
      <c r="H4979" s="23" t="str">
        <f>IF(D4979="","",VLOOKUP(D4979,MASTERLIST!$A:$E,2,FALSE))</f>
        <v/>
      </c>
      <c r="I4979" s="42"/>
      <c r="J4979" s="42"/>
      <c r="K4979" s="42"/>
      <c r="L4979" s="41" t="str">
        <f t="shared" si="714"/>
        <v/>
      </c>
      <c r="M4979" s="41" t="str">
        <f t="shared" si="715"/>
        <v/>
      </c>
      <c r="N4979" s="22" t="str">
        <f t="shared" si="712"/>
        <v xml:space="preserve"> </v>
      </c>
      <c r="O4979" s="22" t="str">
        <f t="shared" si="713"/>
        <v/>
      </c>
      <c r="Q4979" s="22" t="str">
        <f t="shared" si="711"/>
        <v>D2</v>
      </c>
    </row>
    <row r="4980" spans="1:17" x14ac:dyDescent="0.25">
      <c r="A4980" s="125" t="str">
        <f t="shared" si="716"/>
        <v/>
      </c>
      <c r="B4980" s="123" t="str">
        <f t="shared" si="717"/>
        <v/>
      </c>
      <c r="C4980" s="125" t="str">
        <f t="shared" si="718"/>
        <v/>
      </c>
      <c r="D4980" s="42"/>
      <c r="E4980" s="23" t="str">
        <f>IF(D4980="","",VLOOKUP(D4980,MASTERLIST!$A:$E,3,FALSE))</f>
        <v/>
      </c>
      <c r="F4980" s="23" t="str">
        <f>IF(D4980="","",VLOOKUP(D4980,MASTERLIST!$A:$E,4,FALSE))</f>
        <v/>
      </c>
      <c r="G4980" s="23" t="str">
        <f>IF(D4980="","",VLOOKUP(D4980,MASTERLIST!$A:$E,5,FALSE))</f>
        <v/>
      </c>
      <c r="H4980" s="23" t="str">
        <f>IF(D4980="","",VLOOKUP(D4980,MASTERLIST!$A:$E,2,FALSE))</f>
        <v/>
      </c>
      <c r="I4980" s="42"/>
      <c r="J4980" s="42"/>
      <c r="K4980" s="42"/>
      <c r="L4980" s="41" t="str">
        <f t="shared" si="714"/>
        <v/>
      </c>
      <c r="M4980" s="41" t="str">
        <f t="shared" si="715"/>
        <v/>
      </c>
      <c r="N4980" s="22" t="str">
        <f t="shared" si="712"/>
        <v xml:space="preserve"> </v>
      </c>
      <c r="O4980" s="22" t="str">
        <f t="shared" si="713"/>
        <v/>
      </c>
      <c r="Q4980" s="22" t="str">
        <f t="shared" si="711"/>
        <v>D2</v>
      </c>
    </row>
    <row r="4981" spans="1:17" x14ac:dyDescent="0.25">
      <c r="A4981" s="125" t="str">
        <f t="shared" si="716"/>
        <v/>
      </c>
      <c r="B4981" s="123" t="str">
        <f t="shared" si="717"/>
        <v/>
      </c>
      <c r="C4981" s="125" t="str">
        <f t="shared" si="718"/>
        <v/>
      </c>
      <c r="D4981" s="42"/>
      <c r="E4981" s="23" t="str">
        <f>IF(D4981="","",VLOOKUP(D4981,MASTERLIST!$A:$E,3,FALSE))</f>
        <v/>
      </c>
      <c r="F4981" s="23" t="str">
        <f>IF(D4981="","",VLOOKUP(D4981,MASTERLIST!$A:$E,4,FALSE))</f>
        <v/>
      </c>
      <c r="G4981" s="23" t="str">
        <f>IF(D4981="","",VLOOKUP(D4981,MASTERLIST!$A:$E,5,FALSE))</f>
        <v/>
      </c>
      <c r="H4981" s="23" t="str">
        <f>IF(D4981="","",VLOOKUP(D4981,MASTERLIST!$A:$E,2,FALSE))</f>
        <v/>
      </c>
      <c r="I4981" s="42"/>
      <c r="J4981" s="42"/>
      <c r="K4981" s="42"/>
      <c r="L4981" s="41" t="str">
        <f t="shared" si="714"/>
        <v/>
      </c>
      <c r="M4981" s="41" t="str">
        <f t="shared" si="715"/>
        <v/>
      </c>
      <c r="N4981" s="22" t="str">
        <f t="shared" si="712"/>
        <v xml:space="preserve"> </v>
      </c>
      <c r="O4981" s="22" t="str">
        <f t="shared" si="713"/>
        <v/>
      </c>
      <c r="Q4981" s="22" t="str">
        <f t="shared" si="711"/>
        <v>D2</v>
      </c>
    </row>
    <row r="4982" spans="1:17" x14ac:dyDescent="0.25">
      <c r="A4982" s="125" t="str">
        <f t="shared" si="716"/>
        <v/>
      </c>
      <c r="B4982" s="123" t="str">
        <f t="shared" si="717"/>
        <v/>
      </c>
      <c r="C4982" s="125" t="str">
        <f t="shared" si="718"/>
        <v/>
      </c>
      <c r="D4982" s="42"/>
      <c r="E4982" s="23" t="str">
        <f>IF(D4982="","",VLOOKUP(D4982,MASTERLIST!$A:$E,3,FALSE))</f>
        <v/>
      </c>
      <c r="F4982" s="23" t="str">
        <f>IF(D4982="","",VLOOKUP(D4982,MASTERLIST!$A:$E,4,FALSE))</f>
        <v/>
      </c>
      <c r="G4982" s="23" t="str">
        <f>IF(D4982="","",VLOOKUP(D4982,MASTERLIST!$A:$E,5,FALSE))</f>
        <v/>
      </c>
      <c r="H4982" s="23" t="str">
        <f>IF(D4982="","",VLOOKUP(D4982,MASTERLIST!$A:$E,2,FALSE))</f>
        <v/>
      </c>
      <c r="I4982" s="42"/>
      <c r="J4982" s="42"/>
      <c r="K4982" s="42"/>
      <c r="L4982" s="41" t="str">
        <f t="shared" si="714"/>
        <v/>
      </c>
      <c r="M4982" s="41" t="str">
        <f t="shared" si="715"/>
        <v/>
      </c>
      <c r="N4982" s="22" t="str">
        <f t="shared" si="712"/>
        <v xml:space="preserve"> </v>
      </c>
      <c r="O4982" s="22" t="str">
        <f t="shared" si="713"/>
        <v/>
      </c>
      <c r="Q4982" s="22" t="str">
        <f t="shared" si="711"/>
        <v>D2</v>
      </c>
    </row>
    <row r="4983" spans="1:17" x14ac:dyDescent="0.25">
      <c r="A4983" s="125" t="str">
        <f t="shared" si="716"/>
        <v/>
      </c>
      <c r="B4983" s="123" t="str">
        <f t="shared" si="717"/>
        <v/>
      </c>
      <c r="C4983" s="125" t="str">
        <f t="shared" si="718"/>
        <v/>
      </c>
      <c r="D4983" s="42"/>
      <c r="E4983" s="23" t="str">
        <f>IF(D4983="","",VLOOKUP(D4983,MASTERLIST!$A:$E,3,FALSE))</f>
        <v/>
      </c>
      <c r="F4983" s="23" t="str">
        <f>IF(D4983="","",VLOOKUP(D4983,MASTERLIST!$A:$E,4,FALSE))</f>
        <v/>
      </c>
      <c r="G4983" s="23" t="str">
        <f>IF(D4983="","",VLOOKUP(D4983,MASTERLIST!$A:$E,5,FALSE))</f>
        <v/>
      </c>
      <c r="H4983" s="23" t="str">
        <f>IF(D4983="","",VLOOKUP(D4983,MASTERLIST!$A:$E,2,FALSE))</f>
        <v/>
      </c>
      <c r="I4983" s="42"/>
      <c r="J4983" s="42"/>
      <c r="K4983" s="42"/>
      <c r="L4983" s="41" t="str">
        <f t="shared" si="714"/>
        <v/>
      </c>
      <c r="M4983" s="41" t="str">
        <f t="shared" si="715"/>
        <v/>
      </c>
      <c r="N4983" s="22" t="str">
        <f t="shared" si="712"/>
        <v xml:space="preserve"> </v>
      </c>
      <c r="O4983" s="22" t="str">
        <f t="shared" si="713"/>
        <v/>
      </c>
      <c r="Q4983" s="22" t="str">
        <f t="shared" si="711"/>
        <v>D2</v>
      </c>
    </row>
    <row r="4984" spans="1:17" x14ac:dyDescent="0.25">
      <c r="A4984" s="125" t="str">
        <f t="shared" si="716"/>
        <v/>
      </c>
      <c r="B4984" s="123" t="str">
        <f t="shared" si="717"/>
        <v/>
      </c>
      <c r="C4984" s="125" t="str">
        <f t="shared" si="718"/>
        <v/>
      </c>
      <c r="D4984" s="42"/>
      <c r="E4984" s="23" t="str">
        <f>IF(D4984="","",VLOOKUP(D4984,MASTERLIST!$A:$E,3,FALSE))</f>
        <v/>
      </c>
      <c r="F4984" s="23" t="str">
        <f>IF(D4984="","",VLOOKUP(D4984,MASTERLIST!$A:$E,4,FALSE))</f>
        <v/>
      </c>
      <c r="G4984" s="23" t="str">
        <f>IF(D4984="","",VLOOKUP(D4984,MASTERLIST!$A:$E,5,FALSE))</f>
        <v/>
      </c>
      <c r="H4984" s="23" t="str">
        <f>IF(D4984="","",VLOOKUP(D4984,MASTERLIST!$A:$E,2,FALSE))</f>
        <v/>
      </c>
      <c r="I4984" s="42"/>
      <c r="J4984" s="42"/>
      <c r="K4984" s="42"/>
      <c r="L4984" s="41" t="str">
        <f t="shared" si="714"/>
        <v/>
      </c>
      <c r="M4984" s="41" t="str">
        <f t="shared" si="715"/>
        <v/>
      </c>
      <c r="N4984" s="22" t="str">
        <f t="shared" si="712"/>
        <v xml:space="preserve"> </v>
      </c>
      <c r="O4984" s="22" t="str">
        <f t="shared" si="713"/>
        <v/>
      </c>
      <c r="Q4984" s="22" t="str">
        <f t="shared" si="711"/>
        <v>D2</v>
      </c>
    </row>
    <row r="4985" spans="1:17" x14ac:dyDescent="0.25">
      <c r="A4985" s="125" t="str">
        <f t="shared" si="716"/>
        <v/>
      </c>
      <c r="B4985" s="123" t="str">
        <f t="shared" si="717"/>
        <v/>
      </c>
      <c r="C4985" s="125" t="str">
        <f t="shared" si="718"/>
        <v/>
      </c>
      <c r="D4985" s="42"/>
      <c r="E4985" s="23" t="str">
        <f>IF(D4985="","",VLOOKUP(D4985,MASTERLIST!$A:$E,3,FALSE))</f>
        <v/>
      </c>
      <c r="F4985" s="23" t="str">
        <f>IF(D4985="","",VLOOKUP(D4985,MASTERLIST!$A:$E,4,FALSE))</f>
        <v/>
      </c>
      <c r="G4985" s="23" t="str">
        <f>IF(D4985="","",VLOOKUP(D4985,MASTERLIST!$A:$E,5,FALSE))</f>
        <v/>
      </c>
      <c r="H4985" s="23" t="str">
        <f>IF(D4985="","",VLOOKUP(D4985,MASTERLIST!$A:$E,2,FALSE))</f>
        <v/>
      </c>
      <c r="I4985" s="42"/>
      <c r="J4985" s="42"/>
      <c r="K4985" s="42"/>
      <c r="L4985" s="41" t="str">
        <f t="shared" si="714"/>
        <v/>
      </c>
      <c r="M4985" s="41" t="str">
        <f t="shared" si="715"/>
        <v/>
      </c>
      <c r="N4985" s="22" t="str">
        <f t="shared" si="712"/>
        <v xml:space="preserve"> </v>
      </c>
      <c r="O4985" s="22" t="str">
        <f t="shared" si="713"/>
        <v/>
      </c>
      <c r="Q4985" s="22" t="str">
        <f t="shared" si="711"/>
        <v>D2</v>
      </c>
    </row>
    <row r="4986" spans="1:17" x14ac:dyDescent="0.25">
      <c r="A4986" s="125" t="str">
        <f t="shared" si="716"/>
        <v/>
      </c>
      <c r="B4986" s="123" t="str">
        <f t="shared" si="717"/>
        <v/>
      </c>
      <c r="C4986" s="125" t="str">
        <f t="shared" si="718"/>
        <v/>
      </c>
      <c r="D4986" s="42"/>
      <c r="E4986" s="23" t="str">
        <f>IF(D4986="","",VLOOKUP(D4986,MASTERLIST!$A:$E,3,FALSE))</f>
        <v/>
      </c>
      <c r="F4986" s="23" t="str">
        <f>IF(D4986="","",VLOOKUP(D4986,MASTERLIST!$A:$E,4,FALSE))</f>
        <v/>
      </c>
      <c r="G4986" s="23" t="str">
        <f>IF(D4986="","",VLOOKUP(D4986,MASTERLIST!$A:$E,5,FALSE))</f>
        <v/>
      </c>
      <c r="H4986" s="23" t="str">
        <f>IF(D4986="","",VLOOKUP(D4986,MASTERLIST!$A:$E,2,FALSE))</f>
        <v/>
      </c>
      <c r="I4986" s="42"/>
      <c r="J4986" s="42"/>
      <c r="K4986" s="42"/>
      <c r="L4986" s="41" t="str">
        <f t="shared" si="714"/>
        <v/>
      </c>
      <c r="M4986" s="41" t="str">
        <f t="shared" si="715"/>
        <v/>
      </c>
      <c r="N4986" s="22" t="str">
        <f t="shared" si="712"/>
        <v xml:space="preserve"> </v>
      </c>
      <c r="O4986" s="22" t="str">
        <f t="shared" si="713"/>
        <v/>
      </c>
      <c r="Q4986" s="22" t="str">
        <f t="shared" si="711"/>
        <v>D2</v>
      </c>
    </row>
    <row r="4987" spans="1:17" x14ac:dyDescent="0.25">
      <c r="A4987" s="125" t="str">
        <f t="shared" si="716"/>
        <v/>
      </c>
      <c r="B4987" s="123" t="str">
        <f t="shared" si="717"/>
        <v/>
      </c>
      <c r="C4987" s="125" t="str">
        <f t="shared" si="718"/>
        <v/>
      </c>
      <c r="D4987" s="42"/>
      <c r="E4987" s="23" t="str">
        <f>IF(D4987="","",VLOOKUP(D4987,MASTERLIST!$A:$E,3,FALSE))</f>
        <v/>
      </c>
      <c r="F4987" s="23" t="str">
        <f>IF(D4987="","",VLOOKUP(D4987,MASTERLIST!$A:$E,4,FALSE))</f>
        <v/>
      </c>
      <c r="G4987" s="23" t="str">
        <f>IF(D4987="","",VLOOKUP(D4987,MASTERLIST!$A:$E,5,FALSE))</f>
        <v/>
      </c>
      <c r="H4987" s="23" t="str">
        <f>IF(D4987="","",VLOOKUP(D4987,MASTERLIST!$A:$E,2,FALSE))</f>
        <v/>
      </c>
      <c r="I4987" s="42"/>
      <c r="J4987" s="42"/>
      <c r="K4987" s="42"/>
      <c r="L4987" s="41" t="str">
        <f t="shared" si="714"/>
        <v/>
      </c>
      <c r="M4987" s="41" t="str">
        <f t="shared" si="715"/>
        <v/>
      </c>
      <c r="N4987" s="22" t="str">
        <f t="shared" si="712"/>
        <v xml:space="preserve"> </v>
      </c>
      <c r="O4987" s="22" t="str">
        <f t="shared" si="713"/>
        <v/>
      </c>
      <c r="Q4987" s="22" t="str">
        <f t="shared" si="711"/>
        <v>D2</v>
      </c>
    </row>
    <row r="4988" spans="1:17" x14ac:dyDescent="0.25">
      <c r="A4988" s="125" t="str">
        <f t="shared" si="716"/>
        <v/>
      </c>
      <c r="B4988" s="123" t="str">
        <f t="shared" si="717"/>
        <v/>
      </c>
      <c r="C4988" s="125" t="str">
        <f t="shared" si="718"/>
        <v/>
      </c>
      <c r="D4988" s="42"/>
      <c r="E4988" s="23" t="str">
        <f>IF(D4988="","",VLOOKUP(D4988,MASTERLIST!$A:$E,3,FALSE))</f>
        <v/>
      </c>
      <c r="F4988" s="23" t="str">
        <f>IF(D4988="","",VLOOKUP(D4988,MASTERLIST!$A:$E,4,FALSE))</f>
        <v/>
      </c>
      <c r="G4988" s="23" t="str">
        <f>IF(D4988="","",VLOOKUP(D4988,MASTERLIST!$A:$E,5,FALSE))</f>
        <v/>
      </c>
      <c r="H4988" s="23" t="str">
        <f>IF(D4988="","",VLOOKUP(D4988,MASTERLIST!$A:$E,2,FALSE))</f>
        <v/>
      </c>
      <c r="I4988" s="42"/>
      <c r="J4988" s="42"/>
      <c r="K4988" s="42"/>
      <c r="L4988" s="41" t="str">
        <f t="shared" si="714"/>
        <v/>
      </c>
      <c r="M4988" s="41" t="str">
        <f t="shared" si="715"/>
        <v/>
      </c>
      <c r="N4988" s="22" t="str">
        <f t="shared" si="712"/>
        <v xml:space="preserve"> </v>
      </c>
      <c r="O4988" s="22" t="str">
        <f t="shared" si="713"/>
        <v/>
      </c>
      <c r="Q4988" s="22" t="str">
        <f t="shared" si="711"/>
        <v>D2</v>
      </c>
    </row>
    <row r="4989" spans="1:17" x14ac:dyDescent="0.25">
      <c r="A4989" s="125" t="str">
        <f t="shared" si="716"/>
        <v/>
      </c>
      <c r="B4989" s="123" t="str">
        <f t="shared" si="717"/>
        <v/>
      </c>
      <c r="C4989" s="125" t="str">
        <f t="shared" si="718"/>
        <v/>
      </c>
      <c r="D4989" s="42"/>
      <c r="E4989" s="23" t="str">
        <f>IF(D4989="","",VLOOKUP(D4989,MASTERLIST!$A:$E,3,FALSE))</f>
        <v/>
      </c>
      <c r="F4989" s="23" t="str">
        <f>IF(D4989="","",VLOOKUP(D4989,MASTERLIST!$A:$E,4,FALSE))</f>
        <v/>
      </c>
      <c r="G4989" s="23" t="str">
        <f>IF(D4989="","",VLOOKUP(D4989,MASTERLIST!$A:$E,5,FALSE))</f>
        <v/>
      </c>
      <c r="H4989" s="23" t="str">
        <f>IF(D4989="","",VLOOKUP(D4989,MASTERLIST!$A:$E,2,FALSE))</f>
        <v/>
      </c>
      <c r="I4989" s="42"/>
      <c r="J4989" s="42"/>
      <c r="K4989" s="42"/>
      <c r="L4989" s="41" t="str">
        <f t="shared" si="714"/>
        <v/>
      </c>
      <c r="M4989" s="41" t="str">
        <f t="shared" si="715"/>
        <v/>
      </c>
      <c r="N4989" s="22" t="str">
        <f t="shared" si="712"/>
        <v xml:space="preserve"> </v>
      </c>
      <c r="O4989" s="22" t="str">
        <f t="shared" si="713"/>
        <v/>
      </c>
      <c r="Q4989" s="22" t="str">
        <f t="shared" si="711"/>
        <v>D2</v>
      </c>
    </row>
    <row r="4990" spans="1:17" x14ac:dyDescent="0.25">
      <c r="A4990" s="125" t="str">
        <f t="shared" si="716"/>
        <v/>
      </c>
      <c r="B4990" s="123" t="str">
        <f t="shared" si="717"/>
        <v/>
      </c>
      <c r="C4990" s="125" t="str">
        <f t="shared" si="718"/>
        <v/>
      </c>
      <c r="D4990" s="42"/>
      <c r="E4990" s="23" t="str">
        <f>IF(D4990="","",VLOOKUP(D4990,MASTERLIST!$A:$E,3,FALSE))</f>
        <v/>
      </c>
      <c r="F4990" s="23" t="str">
        <f>IF(D4990="","",VLOOKUP(D4990,MASTERLIST!$A:$E,4,FALSE))</f>
        <v/>
      </c>
      <c r="G4990" s="23" t="str">
        <f>IF(D4990="","",VLOOKUP(D4990,MASTERLIST!$A:$E,5,FALSE))</f>
        <v/>
      </c>
      <c r="H4990" s="23" t="str">
        <f>IF(D4990="","",VLOOKUP(D4990,MASTERLIST!$A:$E,2,FALSE))</f>
        <v/>
      </c>
      <c r="I4990" s="42"/>
      <c r="J4990" s="42"/>
      <c r="K4990" s="42"/>
      <c r="L4990" s="41" t="str">
        <f t="shared" si="714"/>
        <v/>
      </c>
      <c r="M4990" s="41" t="str">
        <f t="shared" si="715"/>
        <v/>
      </c>
      <c r="N4990" s="22" t="str">
        <f t="shared" si="712"/>
        <v xml:space="preserve"> </v>
      </c>
      <c r="O4990" s="22" t="str">
        <f t="shared" si="713"/>
        <v/>
      </c>
      <c r="Q4990" s="22" t="str">
        <f t="shared" si="711"/>
        <v>D2</v>
      </c>
    </row>
    <row r="4991" spans="1:17" x14ac:dyDescent="0.25">
      <c r="A4991" s="125" t="str">
        <f t="shared" si="716"/>
        <v/>
      </c>
      <c r="B4991" s="123" t="str">
        <f t="shared" si="717"/>
        <v/>
      </c>
      <c r="C4991" s="125" t="str">
        <f t="shared" si="718"/>
        <v/>
      </c>
      <c r="D4991" s="42"/>
      <c r="E4991" s="23" t="str">
        <f>IF(D4991="","",VLOOKUP(D4991,MASTERLIST!$A:$E,3,FALSE))</f>
        <v/>
      </c>
      <c r="F4991" s="23" t="str">
        <f>IF(D4991="","",VLOOKUP(D4991,MASTERLIST!$A:$E,4,FALSE))</f>
        <v/>
      </c>
      <c r="G4991" s="23" t="str">
        <f>IF(D4991="","",VLOOKUP(D4991,MASTERLIST!$A:$E,5,FALSE))</f>
        <v/>
      </c>
      <c r="H4991" s="23" t="str">
        <f>IF(D4991="","",VLOOKUP(D4991,MASTERLIST!$A:$E,2,FALSE))</f>
        <v/>
      </c>
      <c r="I4991" s="42"/>
      <c r="J4991" s="42"/>
      <c r="K4991" s="42"/>
      <c r="L4991" s="41" t="str">
        <f t="shared" si="714"/>
        <v/>
      </c>
      <c r="M4991" s="41" t="str">
        <f t="shared" si="715"/>
        <v/>
      </c>
      <c r="N4991" s="22" t="str">
        <f t="shared" si="712"/>
        <v xml:space="preserve"> </v>
      </c>
      <c r="O4991" s="22" t="str">
        <f t="shared" si="713"/>
        <v/>
      </c>
      <c r="Q4991" s="22" t="str">
        <f t="shared" si="711"/>
        <v>D2</v>
      </c>
    </row>
    <row r="4992" spans="1:17" x14ac:dyDescent="0.25">
      <c r="A4992" s="125" t="str">
        <f t="shared" si="716"/>
        <v/>
      </c>
      <c r="B4992" s="123" t="str">
        <f t="shared" si="717"/>
        <v/>
      </c>
      <c r="C4992" s="125" t="str">
        <f t="shared" si="718"/>
        <v/>
      </c>
      <c r="D4992" s="42"/>
      <c r="E4992" s="23" t="str">
        <f>IF(D4992="","",VLOOKUP(D4992,MASTERLIST!$A:$E,3,FALSE))</f>
        <v/>
      </c>
      <c r="F4992" s="23" t="str">
        <f>IF(D4992="","",VLOOKUP(D4992,MASTERLIST!$A:$E,4,FALSE))</f>
        <v/>
      </c>
      <c r="G4992" s="23" t="str">
        <f>IF(D4992="","",VLOOKUP(D4992,MASTERLIST!$A:$E,5,FALSE))</f>
        <v/>
      </c>
      <c r="H4992" s="23" t="str">
        <f>IF(D4992="","",VLOOKUP(D4992,MASTERLIST!$A:$E,2,FALSE))</f>
        <v/>
      </c>
      <c r="I4992" s="42"/>
      <c r="J4992" s="42"/>
      <c r="K4992" s="42"/>
      <c r="L4992" s="41" t="str">
        <f t="shared" si="714"/>
        <v/>
      </c>
      <c r="M4992" s="41" t="str">
        <f t="shared" si="715"/>
        <v/>
      </c>
      <c r="N4992" s="22" t="str">
        <f t="shared" si="712"/>
        <v xml:space="preserve"> </v>
      </c>
      <c r="O4992" s="22" t="str">
        <f t="shared" si="713"/>
        <v/>
      </c>
      <c r="Q4992" s="22" t="str">
        <f t="shared" si="711"/>
        <v>D2</v>
      </c>
    </row>
    <row r="4993" spans="1:17" x14ac:dyDescent="0.25">
      <c r="A4993" s="125" t="str">
        <f t="shared" si="716"/>
        <v/>
      </c>
      <c r="B4993" s="123" t="str">
        <f t="shared" si="717"/>
        <v/>
      </c>
      <c r="C4993" s="125" t="str">
        <f t="shared" si="718"/>
        <v/>
      </c>
      <c r="D4993" s="42"/>
      <c r="E4993" s="23" t="str">
        <f>IF(D4993="","",VLOOKUP(D4993,MASTERLIST!$A:$E,3,FALSE))</f>
        <v/>
      </c>
      <c r="F4993" s="23" t="str">
        <f>IF(D4993="","",VLOOKUP(D4993,MASTERLIST!$A:$E,4,FALSE))</f>
        <v/>
      </c>
      <c r="G4993" s="23" t="str">
        <f>IF(D4993="","",VLOOKUP(D4993,MASTERLIST!$A:$E,5,FALSE))</f>
        <v/>
      </c>
      <c r="H4993" s="23" t="str">
        <f>IF(D4993="","",VLOOKUP(D4993,MASTERLIST!$A:$E,2,FALSE))</f>
        <v/>
      </c>
      <c r="I4993" s="42"/>
      <c r="J4993" s="42"/>
      <c r="K4993" s="42"/>
      <c r="L4993" s="41" t="str">
        <f t="shared" si="714"/>
        <v/>
      </c>
      <c r="M4993" s="41" t="str">
        <f t="shared" si="715"/>
        <v/>
      </c>
      <c r="N4993" s="22" t="str">
        <f t="shared" si="712"/>
        <v xml:space="preserve"> </v>
      </c>
      <c r="O4993" s="22" t="str">
        <f t="shared" si="713"/>
        <v/>
      </c>
      <c r="Q4993" s="22" t="str">
        <f t="shared" si="711"/>
        <v>D2</v>
      </c>
    </row>
    <row r="4994" spans="1:17" x14ac:dyDescent="0.25">
      <c r="A4994" s="125" t="str">
        <f t="shared" si="716"/>
        <v/>
      </c>
      <c r="B4994" s="123" t="str">
        <f t="shared" si="717"/>
        <v/>
      </c>
      <c r="C4994" s="125" t="str">
        <f t="shared" si="718"/>
        <v/>
      </c>
      <c r="D4994" s="42"/>
      <c r="E4994" s="23" t="str">
        <f>IF(D4994="","",VLOOKUP(D4994,MASTERLIST!$A:$E,3,FALSE))</f>
        <v/>
      </c>
      <c r="F4994" s="23" t="str">
        <f>IF(D4994="","",VLOOKUP(D4994,MASTERLIST!$A:$E,4,FALSE))</f>
        <v/>
      </c>
      <c r="G4994" s="23" t="str">
        <f>IF(D4994="","",VLOOKUP(D4994,MASTERLIST!$A:$E,5,FALSE))</f>
        <v/>
      </c>
      <c r="H4994" s="23" t="str">
        <f>IF(D4994="","",VLOOKUP(D4994,MASTERLIST!$A:$E,2,FALSE))</f>
        <v/>
      </c>
      <c r="I4994" s="42"/>
      <c r="J4994" s="42"/>
      <c r="K4994" s="42"/>
      <c r="L4994" s="41" t="str">
        <f t="shared" si="714"/>
        <v/>
      </c>
      <c r="M4994" s="41" t="str">
        <f t="shared" si="715"/>
        <v/>
      </c>
      <c r="N4994" s="22" t="str">
        <f t="shared" si="712"/>
        <v xml:space="preserve"> </v>
      </c>
      <c r="O4994" s="22" t="str">
        <f t="shared" si="713"/>
        <v/>
      </c>
      <c r="Q4994" s="22" t="str">
        <f t="shared" si="711"/>
        <v>D2</v>
      </c>
    </row>
    <row r="4995" spans="1:17" x14ac:dyDescent="0.25">
      <c r="A4995" s="125" t="str">
        <f t="shared" si="716"/>
        <v/>
      </c>
      <c r="B4995" s="123" t="str">
        <f t="shared" si="717"/>
        <v/>
      </c>
      <c r="C4995" s="125" t="str">
        <f t="shared" si="718"/>
        <v/>
      </c>
      <c r="D4995" s="42"/>
      <c r="E4995" s="23" t="str">
        <f>IF(D4995="","",VLOOKUP(D4995,MASTERLIST!$A:$E,3,FALSE))</f>
        <v/>
      </c>
      <c r="F4995" s="23" t="str">
        <f>IF(D4995="","",VLOOKUP(D4995,MASTERLIST!$A:$E,4,FALSE))</f>
        <v/>
      </c>
      <c r="G4995" s="23" t="str">
        <f>IF(D4995="","",VLOOKUP(D4995,MASTERLIST!$A:$E,5,FALSE))</f>
        <v/>
      </c>
      <c r="H4995" s="23" t="str">
        <f>IF(D4995="","",VLOOKUP(D4995,MASTERLIST!$A:$E,2,FALSE))</f>
        <v/>
      </c>
      <c r="I4995" s="42"/>
      <c r="J4995" s="42"/>
      <c r="K4995" s="42"/>
      <c r="L4995" s="41" t="str">
        <f t="shared" si="714"/>
        <v/>
      </c>
      <c r="M4995" s="41" t="str">
        <f t="shared" si="715"/>
        <v/>
      </c>
      <c r="N4995" s="22" t="str">
        <f t="shared" si="712"/>
        <v xml:space="preserve"> </v>
      </c>
      <c r="O4995" s="22" t="str">
        <f t="shared" si="713"/>
        <v/>
      </c>
      <c r="Q4995" s="22" t="str">
        <f t="shared" ref="Q4995:Q5051" si="719">IF(A4995="","D2",RIGHT(A4995,2))</f>
        <v>D2</v>
      </c>
    </row>
    <row r="4996" spans="1:17" x14ac:dyDescent="0.25">
      <c r="A4996" s="125" t="str">
        <f t="shared" si="716"/>
        <v/>
      </c>
      <c r="B4996" s="123" t="str">
        <f t="shared" si="717"/>
        <v/>
      </c>
      <c r="C4996" s="125" t="str">
        <f t="shared" si="718"/>
        <v/>
      </c>
      <c r="D4996" s="42"/>
      <c r="E4996" s="23" t="str">
        <f>IF(D4996="","",VLOOKUP(D4996,MASTERLIST!$A:$E,3,FALSE))</f>
        <v/>
      </c>
      <c r="F4996" s="23" t="str">
        <f>IF(D4996="","",VLOOKUP(D4996,MASTERLIST!$A:$E,4,FALSE))</f>
        <v/>
      </c>
      <c r="G4996" s="23" t="str">
        <f>IF(D4996="","",VLOOKUP(D4996,MASTERLIST!$A:$E,5,FALSE))</f>
        <v/>
      </c>
      <c r="H4996" s="23" t="str">
        <f>IF(D4996="","",VLOOKUP(D4996,MASTERLIST!$A:$E,2,FALSE))</f>
        <v/>
      </c>
      <c r="I4996" s="42"/>
      <c r="J4996" s="42"/>
      <c r="K4996" s="42"/>
      <c r="L4996" s="41" t="str">
        <f t="shared" si="714"/>
        <v/>
      </c>
      <c r="M4996" s="41" t="str">
        <f t="shared" si="715"/>
        <v/>
      </c>
      <c r="N4996" s="22" t="str">
        <f t="shared" si="712"/>
        <v xml:space="preserve"> </v>
      </c>
      <c r="O4996" s="22" t="str">
        <f t="shared" si="713"/>
        <v/>
      </c>
      <c r="Q4996" s="22" t="str">
        <f t="shared" si="719"/>
        <v>D2</v>
      </c>
    </row>
    <row r="4997" spans="1:17" x14ac:dyDescent="0.25">
      <c r="A4997" s="125" t="str">
        <f t="shared" si="716"/>
        <v/>
      </c>
      <c r="B4997" s="123" t="str">
        <f t="shared" si="717"/>
        <v/>
      </c>
      <c r="C4997" s="125" t="str">
        <f t="shared" si="718"/>
        <v/>
      </c>
      <c r="D4997" s="42"/>
      <c r="E4997" s="23" t="str">
        <f>IF(D4997="","",VLOOKUP(D4997,MASTERLIST!$A:$E,3,FALSE))</f>
        <v/>
      </c>
      <c r="F4997" s="23" t="str">
        <f>IF(D4997="","",VLOOKUP(D4997,MASTERLIST!$A:$E,4,FALSE))</f>
        <v/>
      </c>
      <c r="G4997" s="23" t="str">
        <f>IF(D4997="","",VLOOKUP(D4997,MASTERLIST!$A:$E,5,FALSE))</f>
        <v/>
      </c>
      <c r="H4997" s="23" t="str">
        <f>IF(D4997="","",VLOOKUP(D4997,MASTERLIST!$A:$E,2,FALSE))</f>
        <v/>
      </c>
      <c r="I4997" s="42"/>
      <c r="J4997" s="42"/>
      <c r="K4997" s="42"/>
      <c r="L4997" s="41" t="str">
        <f t="shared" si="714"/>
        <v/>
      </c>
      <c r="M4997" s="41" t="str">
        <f t="shared" si="715"/>
        <v/>
      </c>
      <c r="N4997" s="22" t="str">
        <f t="shared" si="712"/>
        <v xml:space="preserve"> </v>
      </c>
      <c r="O4997" s="22" t="str">
        <f t="shared" si="713"/>
        <v/>
      </c>
      <c r="Q4997" s="22" t="str">
        <f t="shared" si="719"/>
        <v>D2</v>
      </c>
    </row>
    <row r="4998" spans="1:17" x14ac:dyDescent="0.25">
      <c r="A4998" s="125" t="str">
        <f t="shared" si="716"/>
        <v/>
      </c>
      <c r="B4998" s="123" t="str">
        <f t="shared" si="717"/>
        <v/>
      </c>
      <c r="C4998" s="125" t="str">
        <f t="shared" si="718"/>
        <v/>
      </c>
      <c r="D4998" s="42"/>
      <c r="E4998" s="23" t="str">
        <f>IF(D4998="","",VLOOKUP(D4998,MASTERLIST!$A:$E,3,FALSE))</f>
        <v/>
      </c>
      <c r="F4998" s="23" t="str">
        <f>IF(D4998="","",VLOOKUP(D4998,MASTERLIST!$A:$E,4,FALSE))</f>
        <v/>
      </c>
      <c r="G4998" s="23" t="str">
        <f>IF(D4998="","",VLOOKUP(D4998,MASTERLIST!$A:$E,5,FALSE))</f>
        <v/>
      </c>
      <c r="H4998" s="23" t="str">
        <f>IF(D4998="","",VLOOKUP(D4998,MASTERLIST!$A:$E,2,FALSE))</f>
        <v/>
      </c>
      <c r="I4998" s="42"/>
      <c r="J4998" s="42"/>
      <c r="K4998" s="42"/>
      <c r="L4998" s="41" t="str">
        <f t="shared" si="714"/>
        <v/>
      </c>
      <c r="M4998" s="41" t="str">
        <f t="shared" si="715"/>
        <v/>
      </c>
      <c r="N4998" s="22" t="str">
        <f t="shared" si="712"/>
        <v xml:space="preserve"> </v>
      </c>
      <c r="O4998" s="22" t="str">
        <f t="shared" si="713"/>
        <v/>
      </c>
      <c r="Q4998" s="22" t="str">
        <f t="shared" si="719"/>
        <v>D2</v>
      </c>
    </row>
    <row r="4999" spans="1:17" x14ac:dyDescent="0.25">
      <c r="A4999" s="125" t="str">
        <f t="shared" si="716"/>
        <v/>
      </c>
      <c r="B4999" s="123" t="str">
        <f t="shared" si="717"/>
        <v/>
      </c>
      <c r="C4999" s="125" t="str">
        <f t="shared" si="718"/>
        <v/>
      </c>
      <c r="D4999" s="42"/>
      <c r="E4999" s="23" t="str">
        <f>IF(D4999="","",VLOOKUP(D4999,MASTERLIST!$A:$E,3,FALSE))</f>
        <v/>
      </c>
      <c r="F4999" s="23" t="str">
        <f>IF(D4999="","",VLOOKUP(D4999,MASTERLIST!$A:$E,4,FALSE))</f>
        <v/>
      </c>
      <c r="G4999" s="23" t="str">
        <f>IF(D4999="","",VLOOKUP(D4999,MASTERLIST!$A:$E,5,FALSE))</f>
        <v/>
      </c>
      <c r="H4999" s="23" t="str">
        <f>IF(D4999="","",VLOOKUP(D4999,MASTERLIST!$A:$E,2,FALSE))</f>
        <v/>
      </c>
      <c r="I4999" s="42"/>
      <c r="J4999" s="42"/>
      <c r="K4999" s="42"/>
      <c r="L4999" s="41" t="str">
        <f t="shared" si="714"/>
        <v/>
      </c>
      <c r="M4999" s="41" t="str">
        <f t="shared" si="715"/>
        <v/>
      </c>
      <c r="N4999" s="22" t="str">
        <f t="shared" si="712"/>
        <v xml:space="preserve"> </v>
      </c>
      <c r="O4999" s="22" t="str">
        <f t="shared" si="713"/>
        <v/>
      </c>
      <c r="Q4999" s="22" t="str">
        <f t="shared" si="719"/>
        <v>D2</v>
      </c>
    </row>
    <row r="5000" spans="1:17" x14ac:dyDescent="0.25">
      <c r="A5000" s="125" t="str">
        <f t="shared" si="716"/>
        <v/>
      </c>
      <c r="B5000" s="123" t="str">
        <f t="shared" si="717"/>
        <v/>
      </c>
      <c r="C5000" s="125" t="str">
        <f t="shared" si="718"/>
        <v/>
      </c>
      <c r="D5000" s="42"/>
      <c r="E5000" s="23" t="str">
        <f>IF(D5000="","",VLOOKUP(D5000,MASTERLIST!$A:$E,3,FALSE))</f>
        <v/>
      </c>
      <c r="F5000" s="23" t="str">
        <f>IF(D5000="","",VLOOKUP(D5000,MASTERLIST!$A:$E,4,FALSE))</f>
        <v/>
      </c>
      <c r="G5000" s="23" t="str">
        <f>IF(D5000="","",VLOOKUP(D5000,MASTERLIST!$A:$E,5,FALSE))</f>
        <v/>
      </c>
      <c r="H5000" s="23" t="str">
        <f>IF(D5000="","",VLOOKUP(D5000,MASTERLIST!$A:$E,2,FALSE))</f>
        <v/>
      </c>
      <c r="I5000" s="42"/>
      <c r="J5000" s="42"/>
      <c r="K5000" s="42"/>
      <c r="L5000" s="41" t="str">
        <f t="shared" si="714"/>
        <v/>
      </c>
      <c r="M5000" s="41" t="str">
        <f t="shared" si="715"/>
        <v/>
      </c>
      <c r="N5000" s="22" t="str">
        <f t="shared" si="712"/>
        <v xml:space="preserve"> </v>
      </c>
      <c r="O5000" s="22" t="str">
        <f t="shared" si="713"/>
        <v/>
      </c>
      <c r="Q5000" s="22" t="str">
        <f t="shared" si="719"/>
        <v>D2</v>
      </c>
    </row>
    <row r="5001" spans="1:17" x14ac:dyDescent="0.25">
      <c r="A5001" s="125" t="str">
        <f t="shared" si="716"/>
        <v/>
      </c>
      <c r="B5001" s="123" t="str">
        <f t="shared" si="717"/>
        <v/>
      </c>
      <c r="C5001" s="125" t="str">
        <f t="shared" si="718"/>
        <v/>
      </c>
      <c r="D5001" s="42"/>
      <c r="E5001" s="23" t="str">
        <f>IF(D5001="","",VLOOKUP(D5001,MASTERLIST!$A:$E,3,FALSE))</f>
        <v/>
      </c>
      <c r="F5001" s="23" t="str">
        <f>IF(D5001="","",VLOOKUP(D5001,MASTERLIST!$A:$E,4,FALSE))</f>
        <v/>
      </c>
      <c r="G5001" s="23" t="str">
        <f>IF(D5001="","",VLOOKUP(D5001,MASTERLIST!$A:$E,5,FALSE))</f>
        <v/>
      </c>
      <c r="H5001" s="23" t="str">
        <f>IF(D5001="","",VLOOKUP(D5001,MASTERLIST!$A:$E,2,FALSE))</f>
        <v/>
      </c>
      <c r="I5001" s="42"/>
      <c r="J5001" s="42"/>
      <c r="K5001" s="42"/>
      <c r="L5001" s="41" t="str">
        <f t="shared" si="714"/>
        <v/>
      </c>
      <c r="M5001" s="41" t="str">
        <f t="shared" si="715"/>
        <v/>
      </c>
      <c r="N5001" s="22" t="str">
        <f t="shared" si="712"/>
        <v xml:space="preserve"> </v>
      </c>
      <c r="O5001" s="22" t="str">
        <f t="shared" si="713"/>
        <v/>
      </c>
      <c r="Q5001" s="22" t="str">
        <f t="shared" si="719"/>
        <v>D2</v>
      </c>
    </row>
    <row r="5002" spans="1:17" x14ac:dyDescent="0.25">
      <c r="A5002" s="125" t="str">
        <f t="shared" si="716"/>
        <v/>
      </c>
      <c r="B5002" s="123" t="str">
        <f t="shared" si="717"/>
        <v/>
      </c>
      <c r="C5002" s="125" t="str">
        <f t="shared" si="718"/>
        <v/>
      </c>
      <c r="D5002" s="42"/>
      <c r="E5002" s="23" t="str">
        <f>IF(D5002="","",VLOOKUP(D5002,MASTERLIST!$A:$E,3,FALSE))</f>
        <v/>
      </c>
      <c r="F5002" s="23" t="str">
        <f>IF(D5002="","",VLOOKUP(D5002,MASTERLIST!$A:$E,4,FALSE))</f>
        <v/>
      </c>
      <c r="G5002" s="23" t="str">
        <f>IF(D5002="","",VLOOKUP(D5002,MASTERLIST!$A:$E,5,FALSE))</f>
        <v/>
      </c>
      <c r="H5002" s="23" t="str">
        <f>IF(D5002="","",VLOOKUP(D5002,MASTERLIST!$A:$E,2,FALSE))</f>
        <v/>
      </c>
      <c r="I5002" s="42"/>
      <c r="J5002" s="42"/>
      <c r="K5002" s="42"/>
      <c r="L5002" s="41" t="str">
        <f t="shared" si="714"/>
        <v/>
      </c>
      <c r="M5002" s="41" t="str">
        <f t="shared" si="715"/>
        <v/>
      </c>
      <c r="N5002" s="22" t="str">
        <f t="shared" si="712"/>
        <v xml:space="preserve"> </v>
      </c>
      <c r="O5002" s="22" t="str">
        <f t="shared" si="713"/>
        <v/>
      </c>
      <c r="Q5002" s="22" t="str">
        <f t="shared" si="719"/>
        <v>D2</v>
      </c>
    </row>
    <row r="5003" spans="1:17" x14ac:dyDescent="0.25">
      <c r="A5003" s="125" t="str">
        <f t="shared" si="716"/>
        <v/>
      </c>
      <c r="B5003" s="123" t="str">
        <f t="shared" si="717"/>
        <v/>
      </c>
      <c r="C5003" s="125" t="str">
        <f t="shared" si="718"/>
        <v/>
      </c>
      <c r="D5003" s="42"/>
      <c r="E5003" s="23" t="str">
        <f>IF(D5003="","",VLOOKUP(D5003,MASTERLIST!$A:$E,3,FALSE))</f>
        <v/>
      </c>
      <c r="F5003" s="23" t="str">
        <f>IF(D5003="","",VLOOKUP(D5003,MASTERLIST!$A:$E,4,FALSE))</f>
        <v/>
      </c>
      <c r="G5003" s="23" t="str">
        <f>IF(D5003="","",VLOOKUP(D5003,MASTERLIST!$A:$E,5,FALSE))</f>
        <v/>
      </c>
      <c r="H5003" s="23" t="str">
        <f>IF(D5003="","",VLOOKUP(D5003,MASTERLIST!$A:$E,2,FALSE))</f>
        <v/>
      </c>
      <c r="I5003" s="42"/>
      <c r="J5003" s="42"/>
      <c r="K5003" s="42"/>
      <c r="L5003" s="41" t="str">
        <f t="shared" si="714"/>
        <v/>
      </c>
      <c r="M5003" s="41" t="str">
        <f t="shared" si="715"/>
        <v/>
      </c>
      <c r="N5003" s="22" t="str">
        <f t="shared" si="712"/>
        <v xml:space="preserve"> </v>
      </c>
      <c r="O5003" s="22" t="str">
        <f t="shared" si="713"/>
        <v/>
      </c>
      <c r="Q5003" s="22" t="str">
        <f t="shared" si="719"/>
        <v>D2</v>
      </c>
    </row>
    <row r="5004" spans="1:17" x14ac:dyDescent="0.25">
      <c r="A5004" s="125" t="str">
        <f t="shared" si="716"/>
        <v/>
      </c>
      <c r="B5004" s="123" t="str">
        <f t="shared" si="717"/>
        <v/>
      </c>
      <c r="C5004" s="125" t="str">
        <f t="shared" si="718"/>
        <v/>
      </c>
      <c r="D5004" s="42"/>
      <c r="E5004" s="23" t="str">
        <f>IF(D5004="","",VLOOKUP(D5004,MASTERLIST!$A:$E,3,FALSE))</f>
        <v/>
      </c>
      <c r="F5004" s="23" t="str">
        <f>IF(D5004="","",VLOOKUP(D5004,MASTERLIST!$A:$E,4,FALSE))</f>
        <v/>
      </c>
      <c r="G5004" s="23" t="str">
        <f>IF(D5004="","",VLOOKUP(D5004,MASTERLIST!$A:$E,5,FALSE))</f>
        <v/>
      </c>
      <c r="H5004" s="23" t="str">
        <f>IF(D5004="","",VLOOKUP(D5004,MASTERLIST!$A:$E,2,FALSE))</f>
        <v/>
      </c>
      <c r="I5004" s="42"/>
      <c r="J5004" s="42"/>
      <c r="K5004" s="42"/>
      <c r="L5004" s="41" t="str">
        <f t="shared" si="714"/>
        <v/>
      </c>
      <c r="M5004" s="41" t="str">
        <f t="shared" si="715"/>
        <v/>
      </c>
      <c r="N5004" s="22" t="str">
        <f t="shared" si="712"/>
        <v xml:space="preserve"> </v>
      </c>
      <c r="O5004" s="22" t="str">
        <f t="shared" si="713"/>
        <v/>
      </c>
      <c r="Q5004" s="22" t="str">
        <f t="shared" si="719"/>
        <v>D2</v>
      </c>
    </row>
    <row r="5005" spans="1:17" x14ac:dyDescent="0.25">
      <c r="A5005" s="125" t="str">
        <f t="shared" si="716"/>
        <v/>
      </c>
      <c r="B5005" s="123" t="str">
        <f t="shared" si="717"/>
        <v/>
      </c>
      <c r="C5005" s="125" t="str">
        <f t="shared" si="718"/>
        <v/>
      </c>
      <c r="D5005" s="42"/>
      <c r="E5005" s="23" t="str">
        <f>IF(D5005="","",VLOOKUP(D5005,MASTERLIST!$A:$E,3,FALSE))</f>
        <v/>
      </c>
      <c r="F5005" s="23" t="str">
        <f>IF(D5005="","",VLOOKUP(D5005,MASTERLIST!$A:$E,4,FALSE))</f>
        <v/>
      </c>
      <c r="G5005" s="23" t="str">
        <f>IF(D5005="","",VLOOKUP(D5005,MASTERLIST!$A:$E,5,FALSE))</f>
        <v/>
      </c>
      <c r="H5005" s="23" t="str">
        <f>IF(D5005="","",VLOOKUP(D5005,MASTERLIST!$A:$E,2,FALSE))</f>
        <v/>
      </c>
      <c r="I5005" s="42"/>
      <c r="J5005" s="42"/>
      <c r="K5005" s="42"/>
      <c r="L5005" s="41" t="str">
        <f t="shared" si="714"/>
        <v/>
      </c>
      <c r="M5005" s="41" t="str">
        <f t="shared" si="715"/>
        <v/>
      </c>
      <c r="N5005" s="22" t="str">
        <f t="shared" si="712"/>
        <v xml:space="preserve"> </v>
      </c>
      <c r="O5005" s="22" t="str">
        <f t="shared" si="713"/>
        <v/>
      </c>
      <c r="Q5005" s="22" t="str">
        <f t="shared" si="719"/>
        <v>D2</v>
      </c>
    </row>
    <row r="5006" spans="1:17" x14ac:dyDescent="0.25">
      <c r="A5006" s="125" t="str">
        <f t="shared" si="716"/>
        <v/>
      </c>
      <c r="B5006" s="123" t="str">
        <f t="shared" si="717"/>
        <v/>
      </c>
      <c r="C5006" s="125" t="str">
        <f t="shared" si="718"/>
        <v/>
      </c>
      <c r="D5006" s="42"/>
      <c r="E5006" s="23" t="str">
        <f>IF(D5006="","",VLOOKUP(D5006,MASTERLIST!$A:$E,3,FALSE))</f>
        <v/>
      </c>
      <c r="F5006" s="23" t="str">
        <f>IF(D5006="","",VLOOKUP(D5006,MASTERLIST!$A:$E,4,FALSE))</f>
        <v/>
      </c>
      <c r="G5006" s="23" t="str">
        <f>IF(D5006="","",VLOOKUP(D5006,MASTERLIST!$A:$E,5,FALSE))</f>
        <v/>
      </c>
      <c r="H5006" s="23" t="str">
        <f>IF(D5006="","",VLOOKUP(D5006,MASTERLIST!$A:$E,2,FALSE))</f>
        <v/>
      </c>
      <c r="I5006" s="42"/>
      <c r="J5006" s="42"/>
      <c r="K5006" s="42"/>
      <c r="L5006" s="41" t="str">
        <f t="shared" si="714"/>
        <v/>
      </c>
      <c r="M5006" s="41" t="str">
        <f t="shared" si="715"/>
        <v/>
      </c>
      <c r="N5006" s="22" t="str">
        <f t="shared" si="712"/>
        <v xml:space="preserve"> </v>
      </c>
      <c r="O5006" s="22" t="str">
        <f t="shared" si="713"/>
        <v/>
      </c>
      <c r="Q5006" s="22" t="str">
        <f t="shared" si="719"/>
        <v>D2</v>
      </c>
    </row>
    <row r="5007" spans="1:17" x14ac:dyDescent="0.25">
      <c r="A5007" s="125" t="str">
        <f t="shared" si="716"/>
        <v/>
      </c>
      <c r="B5007" s="123" t="str">
        <f t="shared" si="717"/>
        <v/>
      </c>
      <c r="C5007" s="125" t="str">
        <f t="shared" si="718"/>
        <v/>
      </c>
      <c r="D5007" s="42"/>
      <c r="E5007" s="23" t="str">
        <f>IF(D5007="","",VLOOKUP(D5007,MASTERLIST!$A:$E,3,FALSE))</f>
        <v/>
      </c>
      <c r="F5007" s="23" t="str">
        <f>IF(D5007="","",VLOOKUP(D5007,MASTERLIST!$A:$E,4,FALSE))</f>
        <v/>
      </c>
      <c r="G5007" s="23" t="str">
        <f>IF(D5007="","",VLOOKUP(D5007,MASTERLIST!$A:$E,5,FALSE))</f>
        <v/>
      </c>
      <c r="H5007" s="23" t="str">
        <f>IF(D5007="","",VLOOKUP(D5007,MASTERLIST!$A:$E,2,FALSE))</f>
        <v/>
      </c>
      <c r="I5007" s="42"/>
      <c r="J5007" s="42"/>
      <c r="K5007" s="42"/>
      <c r="L5007" s="41" t="str">
        <f t="shared" si="714"/>
        <v/>
      </c>
      <c r="M5007" s="41" t="str">
        <f t="shared" si="715"/>
        <v/>
      </c>
      <c r="N5007" s="22" t="str">
        <f t="shared" si="712"/>
        <v xml:space="preserve"> </v>
      </c>
      <c r="O5007" s="22" t="str">
        <f t="shared" si="713"/>
        <v/>
      </c>
      <c r="Q5007" s="22" t="str">
        <f t="shared" si="719"/>
        <v>D2</v>
      </c>
    </row>
    <row r="5008" spans="1:17" x14ac:dyDescent="0.25">
      <c r="A5008" s="125" t="str">
        <f t="shared" si="716"/>
        <v/>
      </c>
      <c r="B5008" s="123" t="str">
        <f t="shared" si="717"/>
        <v/>
      </c>
      <c r="C5008" s="125" t="str">
        <f t="shared" si="718"/>
        <v/>
      </c>
      <c r="D5008" s="42"/>
      <c r="E5008" s="23" t="str">
        <f>IF(D5008="","",VLOOKUP(D5008,MASTERLIST!$A:$E,3,FALSE))</f>
        <v/>
      </c>
      <c r="F5008" s="23" t="str">
        <f>IF(D5008="","",VLOOKUP(D5008,MASTERLIST!$A:$E,4,FALSE))</f>
        <v/>
      </c>
      <c r="G5008" s="23" t="str">
        <f>IF(D5008="","",VLOOKUP(D5008,MASTERLIST!$A:$E,5,FALSE))</f>
        <v/>
      </c>
      <c r="H5008" s="23" t="str">
        <f>IF(D5008="","",VLOOKUP(D5008,MASTERLIST!$A:$E,2,FALSE))</f>
        <v/>
      </c>
      <c r="I5008" s="42"/>
      <c r="J5008" s="42"/>
      <c r="K5008" s="42"/>
      <c r="L5008" s="41" t="str">
        <f t="shared" si="714"/>
        <v/>
      </c>
      <c r="M5008" s="41" t="str">
        <f t="shared" si="715"/>
        <v/>
      </c>
      <c r="N5008" s="22" t="str">
        <f t="shared" si="712"/>
        <v xml:space="preserve"> </v>
      </c>
      <c r="O5008" s="22" t="str">
        <f t="shared" si="713"/>
        <v/>
      </c>
      <c r="Q5008" s="22" t="str">
        <f t="shared" si="719"/>
        <v>D2</v>
      </c>
    </row>
    <row r="5009" spans="1:17" x14ac:dyDescent="0.25">
      <c r="A5009" s="125" t="str">
        <f t="shared" si="716"/>
        <v/>
      </c>
      <c r="B5009" s="123" t="str">
        <f t="shared" si="717"/>
        <v/>
      </c>
      <c r="C5009" s="125" t="str">
        <f t="shared" si="718"/>
        <v/>
      </c>
      <c r="D5009" s="42"/>
      <c r="E5009" s="23" t="str">
        <f>IF(D5009="","",VLOOKUP(D5009,MASTERLIST!$A:$E,3,FALSE))</f>
        <v/>
      </c>
      <c r="F5009" s="23" t="str">
        <f>IF(D5009="","",VLOOKUP(D5009,MASTERLIST!$A:$E,4,FALSE))</f>
        <v/>
      </c>
      <c r="G5009" s="23" t="str">
        <f>IF(D5009="","",VLOOKUP(D5009,MASTERLIST!$A:$E,5,FALSE))</f>
        <v/>
      </c>
      <c r="H5009" s="23" t="str">
        <f>IF(D5009="","",VLOOKUP(D5009,MASTERLIST!$A:$E,2,FALSE))</f>
        <v/>
      </c>
      <c r="I5009" s="42"/>
      <c r="J5009" s="42"/>
      <c r="K5009" s="42"/>
      <c r="L5009" s="41" t="str">
        <f t="shared" si="714"/>
        <v/>
      </c>
      <c r="M5009" s="41" t="str">
        <f t="shared" si="715"/>
        <v/>
      </c>
      <c r="N5009" s="22" t="str">
        <f t="shared" si="712"/>
        <v xml:space="preserve"> </v>
      </c>
      <c r="O5009" s="22" t="str">
        <f t="shared" si="713"/>
        <v/>
      </c>
      <c r="Q5009" s="22" t="str">
        <f t="shared" si="719"/>
        <v>D2</v>
      </c>
    </row>
    <row r="5010" spans="1:17" x14ac:dyDescent="0.25">
      <c r="A5010" s="125" t="str">
        <f t="shared" si="716"/>
        <v/>
      </c>
      <c r="B5010" s="123" t="str">
        <f t="shared" si="717"/>
        <v/>
      </c>
      <c r="C5010" s="125" t="str">
        <f t="shared" si="718"/>
        <v/>
      </c>
      <c r="D5010" s="42"/>
      <c r="E5010" s="23" t="str">
        <f>IF(D5010="","",VLOOKUP(D5010,MASTERLIST!$A:$E,3,FALSE))</f>
        <v/>
      </c>
      <c r="F5010" s="23" t="str">
        <f>IF(D5010="","",VLOOKUP(D5010,MASTERLIST!$A:$E,4,FALSE))</f>
        <v/>
      </c>
      <c r="G5010" s="23" t="str">
        <f>IF(D5010="","",VLOOKUP(D5010,MASTERLIST!$A:$E,5,FALSE))</f>
        <v/>
      </c>
      <c r="H5010" s="23" t="str">
        <f>IF(D5010="","",VLOOKUP(D5010,MASTERLIST!$A:$E,2,FALSE))</f>
        <v/>
      </c>
      <c r="I5010" s="42"/>
      <c r="J5010" s="42"/>
      <c r="K5010" s="42"/>
      <c r="L5010" s="41" t="str">
        <f t="shared" si="714"/>
        <v/>
      </c>
      <c r="M5010" s="41" t="str">
        <f t="shared" si="715"/>
        <v/>
      </c>
      <c r="N5010" s="22" t="str">
        <f t="shared" si="712"/>
        <v xml:space="preserve"> </v>
      </c>
      <c r="O5010" s="22" t="str">
        <f t="shared" si="713"/>
        <v/>
      </c>
      <c r="Q5010" s="22" t="str">
        <f t="shared" si="719"/>
        <v>D2</v>
      </c>
    </row>
    <row r="5011" spans="1:17" x14ac:dyDescent="0.25">
      <c r="A5011" s="125" t="str">
        <f t="shared" si="716"/>
        <v/>
      </c>
      <c r="B5011" s="123" t="str">
        <f t="shared" si="717"/>
        <v/>
      </c>
      <c r="C5011" s="125" t="str">
        <f t="shared" si="718"/>
        <v/>
      </c>
      <c r="D5011" s="42"/>
      <c r="E5011" s="23" t="str">
        <f>IF(D5011="","",VLOOKUP(D5011,MASTERLIST!$A:$E,3,FALSE))</f>
        <v/>
      </c>
      <c r="F5011" s="23" t="str">
        <f>IF(D5011="","",VLOOKUP(D5011,MASTERLIST!$A:$E,4,FALSE))</f>
        <v/>
      </c>
      <c r="G5011" s="23" t="str">
        <f>IF(D5011="","",VLOOKUP(D5011,MASTERLIST!$A:$E,5,FALSE))</f>
        <v/>
      </c>
      <c r="H5011" s="23" t="str">
        <f>IF(D5011="","",VLOOKUP(D5011,MASTERLIST!$A:$E,2,FALSE))</f>
        <v/>
      </c>
      <c r="I5011" s="42"/>
      <c r="J5011" s="42"/>
      <c r="K5011" s="42"/>
      <c r="L5011" s="41" t="str">
        <f t="shared" si="714"/>
        <v/>
      </c>
      <c r="M5011" s="41" t="str">
        <f t="shared" si="715"/>
        <v/>
      </c>
      <c r="N5011" s="22" t="str">
        <f t="shared" ref="N5011:N5051" si="720">CONCATENATE(E5011," ",F5011)</f>
        <v xml:space="preserve"> </v>
      </c>
      <c r="O5011" s="22" t="str">
        <f t="shared" ref="O5011:O5051" si="721">IFERROR(VLOOKUP(G5011,$R$2:$S$15,2,),"")</f>
        <v/>
      </c>
      <c r="Q5011" s="22" t="str">
        <f t="shared" si="719"/>
        <v>D2</v>
      </c>
    </row>
    <row r="5012" spans="1:17" x14ac:dyDescent="0.25">
      <c r="A5012" s="125" t="str">
        <f t="shared" si="716"/>
        <v/>
      </c>
      <c r="B5012" s="123" t="str">
        <f t="shared" si="717"/>
        <v/>
      </c>
      <c r="C5012" s="125" t="str">
        <f t="shared" si="718"/>
        <v/>
      </c>
      <c r="D5012" s="42"/>
      <c r="E5012" s="23" t="str">
        <f>IF(D5012="","",VLOOKUP(D5012,MASTERLIST!$A:$E,3,FALSE))</f>
        <v/>
      </c>
      <c r="F5012" s="23" t="str">
        <f>IF(D5012="","",VLOOKUP(D5012,MASTERLIST!$A:$E,4,FALSE))</f>
        <v/>
      </c>
      <c r="G5012" s="23" t="str">
        <f>IF(D5012="","",VLOOKUP(D5012,MASTERLIST!$A:$E,5,FALSE))</f>
        <v/>
      </c>
      <c r="H5012" s="23" t="str">
        <f>IF(D5012="","",VLOOKUP(D5012,MASTERLIST!$A:$E,2,FALSE))</f>
        <v/>
      </c>
      <c r="I5012" s="42"/>
      <c r="J5012" s="42"/>
      <c r="K5012" s="42"/>
      <c r="L5012" s="41" t="str">
        <f t="shared" si="714"/>
        <v/>
      </c>
      <c r="M5012" s="41" t="str">
        <f t="shared" si="715"/>
        <v/>
      </c>
      <c r="N5012" s="22" t="str">
        <f t="shared" si="720"/>
        <v xml:space="preserve"> </v>
      </c>
      <c r="O5012" s="22" t="str">
        <f t="shared" si="721"/>
        <v/>
      </c>
      <c r="Q5012" s="22" t="str">
        <f t="shared" si="719"/>
        <v>D2</v>
      </c>
    </row>
    <row r="5013" spans="1:17" x14ac:dyDescent="0.25">
      <c r="A5013" s="125" t="str">
        <f t="shared" si="716"/>
        <v/>
      </c>
      <c r="B5013" s="123" t="str">
        <f t="shared" si="717"/>
        <v/>
      </c>
      <c r="C5013" s="125" t="str">
        <f t="shared" si="718"/>
        <v/>
      </c>
      <c r="D5013" s="42"/>
      <c r="E5013" s="23" t="str">
        <f>IF(D5013="","",VLOOKUP(D5013,MASTERLIST!$A:$E,3,FALSE))</f>
        <v/>
      </c>
      <c r="F5013" s="23" t="str">
        <f>IF(D5013="","",VLOOKUP(D5013,MASTERLIST!$A:$E,4,FALSE))</f>
        <v/>
      </c>
      <c r="G5013" s="23" t="str">
        <f>IF(D5013="","",VLOOKUP(D5013,MASTERLIST!$A:$E,5,FALSE))</f>
        <v/>
      </c>
      <c r="H5013" s="23" t="str">
        <f>IF(D5013="","",VLOOKUP(D5013,MASTERLIST!$A:$E,2,FALSE))</f>
        <v/>
      </c>
      <c r="I5013" s="42"/>
      <c r="J5013" s="42"/>
      <c r="K5013" s="42"/>
      <c r="L5013" s="41" t="str">
        <f t="shared" si="714"/>
        <v/>
      </c>
      <c r="M5013" s="41" t="str">
        <f t="shared" si="715"/>
        <v/>
      </c>
      <c r="N5013" s="22" t="str">
        <f t="shared" si="720"/>
        <v xml:space="preserve"> </v>
      </c>
      <c r="O5013" s="22" t="str">
        <f t="shared" si="721"/>
        <v/>
      </c>
      <c r="Q5013" s="22" t="str">
        <f t="shared" si="719"/>
        <v>D2</v>
      </c>
    </row>
    <row r="5014" spans="1:17" x14ac:dyDescent="0.25">
      <c r="A5014" s="125" t="str">
        <f t="shared" si="716"/>
        <v/>
      </c>
      <c r="B5014" s="123" t="str">
        <f t="shared" si="717"/>
        <v/>
      </c>
      <c r="C5014" s="125" t="str">
        <f t="shared" si="718"/>
        <v/>
      </c>
      <c r="D5014" s="42"/>
      <c r="E5014" s="23" t="str">
        <f>IF(D5014="","",VLOOKUP(D5014,MASTERLIST!$A:$E,3,FALSE))</f>
        <v/>
      </c>
      <c r="F5014" s="23" t="str">
        <f>IF(D5014="","",VLOOKUP(D5014,MASTERLIST!$A:$E,4,FALSE))</f>
        <v/>
      </c>
      <c r="G5014" s="23" t="str">
        <f>IF(D5014="","",VLOOKUP(D5014,MASTERLIST!$A:$E,5,FALSE))</f>
        <v/>
      </c>
      <c r="H5014" s="23" t="str">
        <f>IF(D5014="","",VLOOKUP(D5014,MASTERLIST!$A:$E,2,FALSE))</f>
        <v/>
      </c>
      <c r="I5014" s="42"/>
      <c r="J5014" s="42"/>
      <c r="K5014" s="42"/>
      <c r="L5014" s="41" t="str">
        <f t="shared" si="714"/>
        <v/>
      </c>
      <c r="M5014" s="41" t="str">
        <f t="shared" si="715"/>
        <v/>
      </c>
      <c r="N5014" s="22" t="str">
        <f t="shared" si="720"/>
        <v xml:space="preserve"> </v>
      </c>
      <c r="O5014" s="22" t="str">
        <f t="shared" si="721"/>
        <v/>
      </c>
      <c r="Q5014" s="22" t="str">
        <f t="shared" si="719"/>
        <v>D2</v>
      </c>
    </row>
    <row r="5015" spans="1:17" x14ac:dyDescent="0.25">
      <c r="A5015" s="125" t="str">
        <f t="shared" si="716"/>
        <v/>
      </c>
      <c r="B5015" s="123" t="str">
        <f t="shared" si="717"/>
        <v/>
      </c>
      <c r="C5015" s="125" t="str">
        <f t="shared" si="718"/>
        <v/>
      </c>
      <c r="D5015" s="42"/>
      <c r="E5015" s="23" t="str">
        <f>IF(D5015="","",VLOOKUP(D5015,MASTERLIST!$A:$E,3,FALSE))</f>
        <v/>
      </c>
      <c r="F5015" s="23" t="str">
        <f>IF(D5015="","",VLOOKUP(D5015,MASTERLIST!$A:$E,4,FALSE))</f>
        <v/>
      </c>
      <c r="G5015" s="23" t="str">
        <f>IF(D5015="","",VLOOKUP(D5015,MASTERLIST!$A:$E,5,FALSE))</f>
        <v/>
      </c>
      <c r="H5015" s="23" t="str">
        <f>IF(D5015="","",VLOOKUP(D5015,MASTERLIST!$A:$E,2,FALSE))</f>
        <v/>
      </c>
      <c r="I5015" s="42"/>
      <c r="J5015" s="42"/>
      <c r="K5015" s="42"/>
      <c r="L5015" s="41" t="str">
        <f t="shared" si="714"/>
        <v/>
      </c>
      <c r="M5015" s="41" t="str">
        <f t="shared" si="715"/>
        <v/>
      </c>
      <c r="N5015" s="22" t="str">
        <f t="shared" si="720"/>
        <v xml:space="preserve"> </v>
      </c>
      <c r="O5015" s="22" t="str">
        <f t="shared" si="721"/>
        <v/>
      </c>
      <c r="Q5015" s="22" t="str">
        <f t="shared" si="719"/>
        <v>D2</v>
      </c>
    </row>
    <row r="5016" spans="1:17" x14ac:dyDescent="0.25">
      <c r="A5016" s="125" t="str">
        <f t="shared" si="716"/>
        <v/>
      </c>
      <c r="B5016" s="123" t="str">
        <f t="shared" si="717"/>
        <v/>
      </c>
      <c r="C5016" s="125" t="str">
        <f t="shared" si="718"/>
        <v/>
      </c>
      <c r="D5016" s="42"/>
      <c r="E5016" s="23" t="str">
        <f>IF(D5016="","",VLOOKUP(D5016,MASTERLIST!$A:$E,3,FALSE))</f>
        <v/>
      </c>
      <c r="F5016" s="23" t="str">
        <f>IF(D5016="","",VLOOKUP(D5016,MASTERLIST!$A:$E,4,FALSE))</f>
        <v/>
      </c>
      <c r="G5016" s="23" t="str">
        <f>IF(D5016="","",VLOOKUP(D5016,MASTERLIST!$A:$E,5,FALSE))</f>
        <v/>
      </c>
      <c r="H5016" s="23" t="str">
        <f>IF(D5016="","",VLOOKUP(D5016,MASTERLIST!$A:$E,2,FALSE))</f>
        <v/>
      </c>
      <c r="I5016" s="42"/>
      <c r="J5016" s="42"/>
      <c r="K5016" s="42"/>
      <c r="L5016" s="41" t="str">
        <f t="shared" si="714"/>
        <v/>
      </c>
      <c r="M5016" s="41" t="str">
        <f t="shared" si="715"/>
        <v/>
      </c>
      <c r="N5016" s="22" t="str">
        <f t="shared" si="720"/>
        <v xml:space="preserve"> </v>
      </c>
      <c r="O5016" s="22" t="str">
        <f t="shared" si="721"/>
        <v/>
      </c>
      <c r="Q5016" s="22" t="str">
        <f t="shared" si="719"/>
        <v>D2</v>
      </c>
    </row>
    <row r="5017" spans="1:17" x14ac:dyDescent="0.25">
      <c r="A5017" s="125" t="str">
        <f t="shared" si="716"/>
        <v/>
      </c>
      <c r="B5017" s="123" t="str">
        <f t="shared" si="717"/>
        <v/>
      </c>
      <c r="C5017" s="125" t="str">
        <f t="shared" si="718"/>
        <v/>
      </c>
      <c r="D5017" s="42"/>
      <c r="E5017" s="23" t="str">
        <f>IF(D5017="","",VLOOKUP(D5017,MASTERLIST!$A:$E,3,FALSE))</f>
        <v/>
      </c>
      <c r="F5017" s="23" t="str">
        <f>IF(D5017="","",VLOOKUP(D5017,MASTERLIST!$A:$E,4,FALSE))</f>
        <v/>
      </c>
      <c r="G5017" s="23" t="str">
        <f>IF(D5017="","",VLOOKUP(D5017,MASTERLIST!$A:$E,5,FALSE))</f>
        <v/>
      </c>
      <c r="H5017" s="23" t="str">
        <f>IF(D5017="","",VLOOKUP(D5017,MASTERLIST!$A:$E,2,FALSE))</f>
        <v/>
      </c>
      <c r="I5017" s="42"/>
      <c r="J5017" s="42"/>
      <c r="K5017" s="42"/>
      <c r="L5017" s="41" t="str">
        <f t="shared" si="714"/>
        <v/>
      </c>
      <c r="M5017" s="41" t="str">
        <f t="shared" si="715"/>
        <v/>
      </c>
      <c r="N5017" s="22" t="str">
        <f t="shared" si="720"/>
        <v xml:space="preserve"> </v>
      </c>
      <c r="O5017" s="22" t="str">
        <f t="shared" si="721"/>
        <v/>
      </c>
      <c r="Q5017" s="22" t="str">
        <f t="shared" si="719"/>
        <v>D2</v>
      </c>
    </row>
    <row r="5018" spans="1:17" x14ac:dyDescent="0.25">
      <c r="A5018" s="125" t="str">
        <f t="shared" si="716"/>
        <v/>
      </c>
      <c r="B5018" s="123" t="str">
        <f t="shared" si="717"/>
        <v/>
      </c>
      <c r="C5018" s="125" t="str">
        <f t="shared" si="718"/>
        <v/>
      </c>
      <c r="D5018" s="42"/>
      <c r="E5018" s="23" t="str">
        <f>IF(D5018="","",VLOOKUP(D5018,MASTERLIST!$A:$E,3,FALSE))</f>
        <v/>
      </c>
      <c r="F5018" s="23" t="str">
        <f>IF(D5018="","",VLOOKUP(D5018,MASTERLIST!$A:$E,4,FALSE))</f>
        <v/>
      </c>
      <c r="G5018" s="23" t="str">
        <f>IF(D5018="","",VLOOKUP(D5018,MASTERLIST!$A:$E,5,FALSE))</f>
        <v/>
      </c>
      <c r="H5018" s="23" t="str">
        <f>IF(D5018="","",VLOOKUP(D5018,MASTERLIST!$A:$E,2,FALSE))</f>
        <v/>
      </c>
      <c r="I5018" s="42"/>
      <c r="J5018" s="42"/>
      <c r="K5018" s="42"/>
      <c r="L5018" s="41" t="str">
        <f t="shared" si="714"/>
        <v/>
      </c>
      <c r="M5018" s="41" t="str">
        <f t="shared" si="715"/>
        <v/>
      </c>
      <c r="N5018" s="22" t="str">
        <f t="shared" si="720"/>
        <v xml:space="preserve"> </v>
      </c>
      <c r="O5018" s="22" t="str">
        <f t="shared" si="721"/>
        <v/>
      </c>
      <c r="Q5018" s="22" t="str">
        <f t="shared" si="719"/>
        <v>D2</v>
      </c>
    </row>
    <row r="5019" spans="1:17" x14ac:dyDescent="0.25">
      <c r="A5019" s="125" t="str">
        <f t="shared" si="716"/>
        <v/>
      </c>
      <c r="B5019" s="123" t="str">
        <f t="shared" si="717"/>
        <v/>
      </c>
      <c r="C5019" s="125" t="str">
        <f t="shared" si="718"/>
        <v/>
      </c>
      <c r="D5019" s="42"/>
      <c r="E5019" s="23" t="str">
        <f>IF(D5019="","",VLOOKUP(D5019,MASTERLIST!$A:$E,3,FALSE))</f>
        <v/>
      </c>
      <c r="F5019" s="23" t="str">
        <f>IF(D5019="","",VLOOKUP(D5019,MASTERLIST!$A:$E,4,FALSE))</f>
        <v/>
      </c>
      <c r="G5019" s="23" t="str">
        <f>IF(D5019="","",VLOOKUP(D5019,MASTERLIST!$A:$E,5,FALSE))</f>
        <v/>
      </c>
      <c r="H5019" s="23" t="str">
        <f>IF(D5019="","",VLOOKUP(D5019,MASTERLIST!$A:$E,2,FALSE))</f>
        <v/>
      </c>
      <c r="I5019" s="42"/>
      <c r="J5019" s="42"/>
      <c r="K5019" s="42"/>
      <c r="L5019" s="41" t="str">
        <f t="shared" si="714"/>
        <v/>
      </c>
      <c r="M5019" s="41" t="str">
        <f t="shared" si="715"/>
        <v/>
      </c>
      <c r="N5019" s="22" t="str">
        <f t="shared" si="720"/>
        <v xml:space="preserve"> </v>
      </c>
      <c r="O5019" s="22" t="str">
        <f t="shared" si="721"/>
        <v/>
      </c>
      <c r="Q5019" s="22" t="str">
        <f t="shared" si="719"/>
        <v>D2</v>
      </c>
    </row>
    <row r="5020" spans="1:17" x14ac:dyDescent="0.25">
      <c r="A5020" s="125" t="str">
        <f t="shared" si="716"/>
        <v/>
      </c>
      <c r="B5020" s="123" t="str">
        <f t="shared" si="717"/>
        <v/>
      </c>
      <c r="C5020" s="125" t="str">
        <f t="shared" si="718"/>
        <v/>
      </c>
      <c r="D5020" s="42"/>
      <c r="E5020" s="23" t="str">
        <f>IF(D5020="","",VLOOKUP(D5020,MASTERLIST!$A:$E,3,FALSE))</f>
        <v/>
      </c>
      <c r="F5020" s="23" t="str">
        <f>IF(D5020="","",VLOOKUP(D5020,MASTERLIST!$A:$E,4,FALSE))</f>
        <v/>
      </c>
      <c r="G5020" s="23" t="str">
        <f>IF(D5020="","",VLOOKUP(D5020,MASTERLIST!$A:$E,5,FALSE))</f>
        <v/>
      </c>
      <c r="H5020" s="23" t="str">
        <f>IF(D5020="","",VLOOKUP(D5020,MASTERLIST!$A:$E,2,FALSE))</f>
        <v/>
      </c>
      <c r="I5020" s="42"/>
      <c r="J5020" s="42"/>
      <c r="K5020" s="42"/>
      <c r="L5020" s="41" t="str">
        <f t="shared" si="714"/>
        <v/>
      </c>
      <c r="M5020" s="41" t="str">
        <f t="shared" si="715"/>
        <v/>
      </c>
      <c r="N5020" s="22" t="str">
        <f t="shared" si="720"/>
        <v xml:space="preserve"> </v>
      </c>
      <c r="O5020" s="22" t="str">
        <f t="shared" si="721"/>
        <v/>
      </c>
      <c r="Q5020" s="22" t="str">
        <f t="shared" si="719"/>
        <v>D2</v>
      </c>
    </row>
    <row r="5021" spans="1:17" x14ac:dyDescent="0.25">
      <c r="A5021" s="125" t="str">
        <f t="shared" si="716"/>
        <v/>
      </c>
      <c r="B5021" s="123" t="str">
        <f t="shared" si="717"/>
        <v/>
      </c>
      <c r="C5021" s="125" t="str">
        <f t="shared" si="718"/>
        <v/>
      </c>
      <c r="D5021" s="42"/>
      <c r="E5021" s="23" t="str">
        <f>IF(D5021="","",VLOOKUP(D5021,MASTERLIST!$A:$E,3,FALSE))</f>
        <v/>
      </c>
      <c r="F5021" s="23" t="str">
        <f>IF(D5021="","",VLOOKUP(D5021,MASTERLIST!$A:$E,4,FALSE))</f>
        <v/>
      </c>
      <c r="G5021" s="23" t="str">
        <f>IF(D5021="","",VLOOKUP(D5021,MASTERLIST!$A:$E,5,FALSE))</f>
        <v/>
      </c>
      <c r="H5021" s="23" t="str">
        <f>IF(D5021="","",VLOOKUP(D5021,MASTERLIST!$A:$E,2,FALSE))</f>
        <v/>
      </c>
      <c r="I5021" s="42"/>
      <c r="J5021" s="42"/>
      <c r="K5021" s="42"/>
      <c r="L5021" s="41" t="str">
        <f t="shared" ref="L5021:L5051" si="722">IF(K5021="","",IF(I5021="",ROUND(HLOOKUP(J5021,kgList,K5021,FALSE),1),ROUND(HLOOKUP(I5021,kgList,K5021,FALSE),1)))</f>
        <v/>
      </c>
      <c r="M5021" s="41" t="str">
        <f t="shared" ref="M5021:M5051" si="723">IF(L5021="","",IF(COUNTA(I5021:J5021)&gt;1,"Edible or Inedible",IF(COUNTA(I5021)=1,L5021*1,IF(COUNTA(J5021)=1,L5021*1,"ERROR"))))</f>
        <v/>
      </c>
      <c r="N5021" s="22" t="str">
        <f t="shared" si="720"/>
        <v xml:space="preserve"> </v>
      </c>
      <c r="O5021" s="22" t="str">
        <f t="shared" si="721"/>
        <v/>
      </c>
      <c r="Q5021" s="22" t="str">
        <f t="shared" si="719"/>
        <v>D2</v>
      </c>
    </row>
    <row r="5022" spans="1:17" x14ac:dyDescent="0.25">
      <c r="A5022" s="125" t="str">
        <f t="shared" si="716"/>
        <v/>
      </c>
      <c r="B5022" s="123" t="str">
        <f t="shared" si="717"/>
        <v/>
      </c>
      <c r="C5022" s="125" t="str">
        <f t="shared" si="718"/>
        <v/>
      </c>
      <c r="D5022" s="42"/>
      <c r="E5022" s="23" t="str">
        <f>IF(D5022="","",VLOOKUP(D5022,MASTERLIST!$A:$E,3,FALSE))</f>
        <v/>
      </c>
      <c r="F5022" s="23" t="str">
        <f>IF(D5022="","",VLOOKUP(D5022,MASTERLIST!$A:$E,4,FALSE))</f>
        <v/>
      </c>
      <c r="G5022" s="23" t="str">
        <f>IF(D5022="","",VLOOKUP(D5022,MASTERLIST!$A:$E,5,FALSE))</f>
        <v/>
      </c>
      <c r="H5022" s="23" t="str">
        <f>IF(D5022="","",VLOOKUP(D5022,MASTERLIST!$A:$E,2,FALSE))</f>
        <v/>
      </c>
      <c r="I5022" s="42"/>
      <c r="J5022" s="42"/>
      <c r="K5022" s="42"/>
      <c r="L5022" s="41" t="str">
        <f t="shared" si="722"/>
        <v/>
      </c>
      <c r="M5022" s="41" t="str">
        <f t="shared" si="723"/>
        <v/>
      </c>
      <c r="N5022" s="22" t="str">
        <f t="shared" si="720"/>
        <v xml:space="preserve"> </v>
      </c>
      <c r="O5022" s="22" t="str">
        <f t="shared" si="721"/>
        <v/>
      </c>
      <c r="Q5022" s="22" t="str">
        <f t="shared" si="719"/>
        <v>D2</v>
      </c>
    </row>
    <row r="5023" spans="1:17" x14ac:dyDescent="0.25">
      <c r="A5023" s="125" t="str">
        <f t="shared" si="716"/>
        <v/>
      </c>
      <c r="B5023" s="123" t="str">
        <f t="shared" si="717"/>
        <v/>
      </c>
      <c r="C5023" s="125" t="str">
        <f t="shared" si="718"/>
        <v/>
      </c>
      <c r="D5023" s="42"/>
      <c r="E5023" s="23" t="str">
        <f>IF(D5023="","",VLOOKUP(D5023,MASTERLIST!$A:$E,3,FALSE))</f>
        <v/>
      </c>
      <c r="F5023" s="23" t="str">
        <f>IF(D5023="","",VLOOKUP(D5023,MASTERLIST!$A:$E,4,FALSE))</f>
        <v/>
      </c>
      <c r="G5023" s="23" t="str">
        <f>IF(D5023="","",VLOOKUP(D5023,MASTERLIST!$A:$E,5,FALSE))</f>
        <v/>
      </c>
      <c r="H5023" s="23" t="str">
        <f>IF(D5023="","",VLOOKUP(D5023,MASTERLIST!$A:$E,2,FALSE))</f>
        <v/>
      </c>
      <c r="I5023" s="42"/>
      <c r="J5023" s="42"/>
      <c r="K5023" s="42"/>
      <c r="L5023" s="41" t="str">
        <f t="shared" si="722"/>
        <v/>
      </c>
      <c r="M5023" s="41" t="str">
        <f t="shared" si="723"/>
        <v/>
      </c>
      <c r="N5023" s="22" t="str">
        <f t="shared" si="720"/>
        <v xml:space="preserve"> </v>
      </c>
      <c r="O5023" s="22" t="str">
        <f t="shared" si="721"/>
        <v/>
      </c>
      <c r="Q5023" s="22" t="str">
        <f t="shared" si="719"/>
        <v>D2</v>
      </c>
    </row>
    <row r="5024" spans="1:17" x14ac:dyDescent="0.25">
      <c r="A5024" s="125" t="str">
        <f t="shared" si="716"/>
        <v/>
      </c>
      <c r="B5024" s="123" t="str">
        <f t="shared" si="717"/>
        <v/>
      </c>
      <c r="C5024" s="125" t="str">
        <f t="shared" si="718"/>
        <v/>
      </c>
      <c r="D5024" s="42"/>
      <c r="E5024" s="23" t="str">
        <f>IF(D5024="","",VLOOKUP(D5024,MASTERLIST!$A:$E,3,FALSE))</f>
        <v/>
      </c>
      <c r="F5024" s="23" t="str">
        <f>IF(D5024="","",VLOOKUP(D5024,MASTERLIST!$A:$E,4,FALSE))</f>
        <v/>
      </c>
      <c r="G5024" s="23" t="str">
        <f>IF(D5024="","",VLOOKUP(D5024,MASTERLIST!$A:$E,5,FALSE))</f>
        <v/>
      </c>
      <c r="H5024" s="23" t="str">
        <f>IF(D5024="","",VLOOKUP(D5024,MASTERLIST!$A:$E,2,FALSE))</f>
        <v/>
      </c>
      <c r="I5024" s="42"/>
      <c r="J5024" s="42"/>
      <c r="K5024" s="42"/>
      <c r="L5024" s="41" t="str">
        <f t="shared" si="722"/>
        <v/>
      </c>
      <c r="M5024" s="41" t="str">
        <f t="shared" si="723"/>
        <v/>
      </c>
      <c r="N5024" s="22" t="str">
        <f t="shared" si="720"/>
        <v xml:space="preserve"> </v>
      </c>
      <c r="O5024" s="22" t="str">
        <f t="shared" si="721"/>
        <v/>
      </c>
      <c r="Q5024" s="22" t="str">
        <f t="shared" si="719"/>
        <v>D2</v>
      </c>
    </row>
    <row r="5025" spans="1:17" x14ac:dyDescent="0.25">
      <c r="A5025" s="125" t="str">
        <f t="shared" si="716"/>
        <v/>
      </c>
      <c r="B5025" s="123" t="str">
        <f t="shared" si="717"/>
        <v/>
      </c>
      <c r="C5025" s="125" t="str">
        <f t="shared" si="718"/>
        <v/>
      </c>
      <c r="D5025" s="42"/>
      <c r="E5025" s="23" t="str">
        <f>IF(D5025="","",VLOOKUP(D5025,MASTERLIST!$A:$E,3,FALSE))</f>
        <v/>
      </c>
      <c r="F5025" s="23" t="str">
        <f>IF(D5025="","",VLOOKUP(D5025,MASTERLIST!$A:$E,4,FALSE))</f>
        <v/>
      </c>
      <c r="G5025" s="23" t="str">
        <f>IF(D5025="","",VLOOKUP(D5025,MASTERLIST!$A:$E,5,FALSE))</f>
        <v/>
      </c>
      <c r="H5025" s="23" t="str">
        <f>IF(D5025="","",VLOOKUP(D5025,MASTERLIST!$A:$E,2,FALSE))</f>
        <v/>
      </c>
      <c r="I5025" s="42"/>
      <c r="J5025" s="42"/>
      <c r="K5025" s="42"/>
      <c r="L5025" s="41" t="str">
        <f t="shared" si="722"/>
        <v/>
      </c>
      <c r="M5025" s="41" t="str">
        <f t="shared" si="723"/>
        <v/>
      </c>
      <c r="N5025" s="22" t="str">
        <f t="shared" si="720"/>
        <v xml:space="preserve"> </v>
      </c>
      <c r="O5025" s="22" t="str">
        <f t="shared" si="721"/>
        <v/>
      </c>
      <c r="Q5025" s="22" t="str">
        <f t="shared" si="719"/>
        <v>D2</v>
      </c>
    </row>
    <row r="5026" spans="1:17" x14ac:dyDescent="0.25">
      <c r="A5026" s="125" t="str">
        <f t="shared" si="716"/>
        <v/>
      </c>
      <c r="B5026" s="123" t="str">
        <f t="shared" si="717"/>
        <v/>
      </c>
      <c r="C5026" s="125" t="str">
        <f t="shared" si="718"/>
        <v/>
      </c>
      <c r="D5026" s="42"/>
      <c r="E5026" s="23" t="str">
        <f>IF(D5026="","",VLOOKUP(D5026,MASTERLIST!$A:$E,3,FALSE))</f>
        <v/>
      </c>
      <c r="F5026" s="23" t="str">
        <f>IF(D5026="","",VLOOKUP(D5026,MASTERLIST!$A:$E,4,FALSE))</f>
        <v/>
      </c>
      <c r="G5026" s="23" t="str">
        <f>IF(D5026="","",VLOOKUP(D5026,MASTERLIST!$A:$E,5,FALSE))</f>
        <v/>
      </c>
      <c r="H5026" s="23" t="str">
        <f>IF(D5026="","",VLOOKUP(D5026,MASTERLIST!$A:$E,2,FALSE))</f>
        <v/>
      </c>
      <c r="I5026" s="42"/>
      <c r="J5026" s="42"/>
      <c r="K5026" s="42"/>
      <c r="L5026" s="41" t="str">
        <f t="shared" si="722"/>
        <v/>
      </c>
      <c r="M5026" s="41" t="str">
        <f t="shared" si="723"/>
        <v/>
      </c>
      <c r="N5026" s="22" t="str">
        <f t="shared" si="720"/>
        <v xml:space="preserve"> </v>
      </c>
      <c r="O5026" s="22" t="str">
        <f t="shared" si="721"/>
        <v/>
      </c>
      <c r="Q5026" s="22" t="str">
        <f t="shared" si="719"/>
        <v>D2</v>
      </c>
    </row>
    <row r="5027" spans="1:17" x14ac:dyDescent="0.25">
      <c r="A5027" s="125" t="str">
        <f t="shared" si="716"/>
        <v/>
      </c>
      <c r="B5027" s="123" t="str">
        <f t="shared" si="717"/>
        <v/>
      </c>
      <c r="C5027" s="125" t="str">
        <f t="shared" si="718"/>
        <v/>
      </c>
      <c r="D5027" s="42"/>
      <c r="E5027" s="23" t="str">
        <f>IF(D5027="","",VLOOKUP(D5027,MASTERLIST!$A:$E,3,FALSE))</f>
        <v/>
      </c>
      <c r="F5027" s="23" t="str">
        <f>IF(D5027="","",VLOOKUP(D5027,MASTERLIST!$A:$E,4,FALSE))</f>
        <v/>
      </c>
      <c r="G5027" s="23" t="str">
        <f>IF(D5027="","",VLOOKUP(D5027,MASTERLIST!$A:$E,5,FALSE))</f>
        <v/>
      </c>
      <c r="H5027" s="23" t="str">
        <f>IF(D5027="","",VLOOKUP(D5027,MASTERLIST!$A:$E,2,FALSE))</f>
        <v/>
      </c>
      <c r="I5027" s="42"/>
      <c r="J5027" s="42"/>
      <c r="K5027" s="42"/>
      <c r="L5027" s="41" t="str">
        <f t="shared" si="722"/>
        <v/>
      </c>
      <c r="M5027" s="41" t="str">
        <f t="shared" si="723"/>
        <v/>
      </c>
      <c r="N5027" s="22" t="str">
        <f t="shared" si="720"/>
        <v xml:space="preserve"> </v>
      </c>
      <c r="O5027" s="22" t="str">
        <f t="shared" si="721"/>
        <v/>
      </c>
      <c r="Q5027" s="22" t="str">
        <f t="shared" si="719"/>
        <v>D2</v>
      </c>
    </row>
    <row r="5028" spans="1:17" x14ac:dyDescent="0.25">
      <c r="A5028" s="125" t="str">
        <f t="shared" ref="A5028:A5051" si="724">IF(D5028="","",A5027)</f>
        <v/>
      </c>
      <c r="B5028" s="123" t="str">
        <f t="shared" ref="B5028:B5051" si="725">IF(D5028="","",B5027)</f>
        <v/>
      </c>
      <c r="C5028" s="125" t="str">
        <f t="shared" ref="C5028:C5051" si="726">IF(D5028="","",C5027)</f>
        <v/>
      </c>
      <c r="D5028" s="42"/>
      <c r="E5028" s="23" t="str">
        <f>IF(D5028="","",VLOOKUP(D5028,MASTERLIST!$A:$E,3,FALSE))</f>
        <v/>
      </c>
      <c r="F5028" s="23" t="str">
        <f>IF(D5028="","",VLOOKUP(D5028,MASTERLIST!$A:$E,4,FALSE))</f>
        <v/>
      </c>
      <c r="G5028" s="23" t="str">
        <f>IF(D5028="","",VLOOKUP(D5028,MASTERLIST!$A:$E,5,FALSE))</f>
        <v/>
      </c>
      <c r="H5028" s="23" t="str">
        <f>IF(D5028="","",VLOOKUP(D5028,MASTERLIST!$A:$E,2,FALSE))</f>
        <v/>
      </c>
      <c r="I5028" s="42"/>
      <c r="J5028" s="42"/>
      <c r="K5028" s="42"/>
      <c r="L5028" s="41" t="str">
        <f t="shared" si="722"/>
        <v/>
      </c>
      <c r="M5028" s="41" t="str">
        <f t="shared" si="723"/>
        <v/>
      </c>
      <c r="N5028" s="22" t="str">
        <f t="shared" si="720"/>
        <v xml:space="preserve"> </v>
      </c>
      <c r="O5028" s="22" t="str">
        <f t="shared" si="721"/>
        <v/>
      </c>
      <c r="Q5028" s="22" t="str">
        <f t="shared" si="719"/>
        <v>D2</v>
      </c>
    </row>
    <row r="5029" spans="1:17" x14ac:dyDescent="0.25">
      <c r="A5029" s="125" t="str">
        <f t="shared" si="724"/>
        <v/>
      </c>
      <c r="B5029" s="123" t="str">
        <f t="shared" si="725"/>
        <v/>
      </c>
      <c r="C5029" s="125" t="str">
        <f t="shared" si="726"/>
        <v/>
      </c>
      <c r="D5029" s="42"/>
      <c r="E5029" s="23" t="str">
        <f>IF(D5029="","",VLOOKUP(D5029,MASTERLIST!$A:$E,3,FALSE))</f>
        <v/>
      </c>
      <c r="F5029" s="23" t="str">
        <f>IF(D5029="","",VLOOKUP(D5029,MASTERLIST!$A:$E,4,FALSE))</f>
        <v/>
      </c>
      <c r="G5029" s="23" t="str">
        <f>IF(D5029="","",VLOOKUP(D5029,MASTERLIST!$A:$E,5,FALSE))</f>
        <v/>
      </c>
      <c r="H5029" s="23" t="str">
        <f>IF(D5029="","",VLOOKUP(D5029,MASTERLIST!$A:$E,2,FALSE))</f>
        <v/>
      </c>
      <c r="I5029" s="42"/>
      <c r="J5029" s="42"/>
      <c r="K5029" s="42"/>
      <c r="L5029" s="41" t="str">
        <f t="shared" si="722"/>
        <v/>
      </c>
      <c r="M5029" s="41" t="str">
        <f t="shared" si="723"/>
        <v/>
      </c>
      <c r="N5029" s="22" t="str">
        <f t="shared" si="720"/>
        <v xml:space="preserve"> </v>
      </c>
      <c r="O5029" s="22" t="str">
        <f t="shared" si="721"/>
        <v/>
      </c>
      <c r="Q5029" s="22" t="str">
        <f t="shared" si="719"/>
        <v>D2</v>
      </c>
    </row>
    <row r="5030" spans="1:17" x14ac:dyDescent="0.25">
      <c r="A5030" s="125" t="str">
        <f t="shared" si="724"/>
        <v/>
      </c>
      <c r="B5030" s="123" t="str">
        <f t="shared" si="725"/>
        <v/>
      </c>
      <c r="C5030" s="125" t="str">
        <f t="shared" si="726"/>
        <v/>
      </c>
      <c r="D5030" s="42"/>
      <c r="E5030" s="23" t="str">
        <f>IF(D5030="","",VLOOKUP(D5030,MASTERLIST!$A:$E,3,FALSE))</f>
        <v/>
      </c>
      <c r="F5030" s="23" t="str">
        <f>IF(D5030="","",VLOOKUP(D5030,MASTERLIST!$A:$E,4,FALSE))</f>
        <v/>
      </c>
      <c r="G5030" s="23" t="str">
        <f>IF(D5030="","",VLOOKUP(D5030,MASTERLIST!$A:$E,5,FALSE))</f>
        <v/>
      </c>
      <c r="H5030" s="23" t="str">
        <f>IF(D5030="","",VLOOKUP(D5030,MASTERLIST!$A:$E,2,FALSE))</f>
        <v/>
      </c>
      <c r="I5030" s="42"/>
      <c r="J5030" s="42"/>
      <c r="K5030" s="42"/>
      <c r="L5030" s="41" t="str">
        <f t="shared" si="722"/>
        <v/>
      </c>
      <c r="M5030" s="41" t="str">
        <f t="shared" si="723"/>
        <v/>
      </c>
      <c r="N5030" s="22" t="str">
        <f t="shared" si="720"/>
        <v xml:space="preserve"> </v>
      </c>
      <c r="O5030" s="22" t="str">
        <f t="shared" si="721"/>
        <v/>
      </c>
      <c r="Q5030" s="22" t="str">
        <f t="shared" si="719"/>
        <v>D2</v>
      </c>
    </row>
    <row r="5031" spans="1:17" x14ac:dyDescent="0.25">
      <c r="A5031" s="125" t="str">
        <f t="shared" si="724"/>
        <v/>
      </c>
      <c r="B5031" s="123" t="str">
        <f t="shared" si="725"/>
        <v/>
      </c>
      <c r="C5031" s="125" t="str">
        <f t="shared" si="726"/>
        <v/>
      </c>
      <c r="D5031" s="42"/>
      <c r="E5031" s="23" t="str">
        <f>IF(D5031="","",VLOOKUP(D5031,MASTERLIST!$A:$E,3,FALSE))</f>
        <v/>
      </c>
      <c r="F5031" s="23" t="str">
        <f>IF(D5031="","",VLOOKUP(D5031,MASTERLIST!$A:$E,4,FALSE))</f>
        <v/>
      </c>
      <c r="G5031" s="23" t="str">
        <f>IF(D5031="","",VLOOKUP(D5031,MASTERLIST!$A:$E,5,FALSE))</f>
        <v/>
      </c>
      <c r="H5031" s="23" t="str">
        <f>IF(D5031="","",VLOOKUP(D5031,MASTERLIST!$A:$E,2,FALSE))</f>
        <v/>
      </c>
      <c r="I5031" s="42"/>
      <c r="J5031" s="42"/>
      <c r="K5031" s="42"/>
      <c r="L5031" s="41" t="str">
        <f t="shared" si="722"/>
        <v/>
      </c>
      <c r="M5031" s="41" t="str">
        <f t="shared" si="723"/>
        <v/>
      </c>
      <c r="N5031" s="22" t="str">
        <f t="shared" si="720"/>
        <v xml:space="preserve"> </v>
      </c>
      <c r="O5031" s="22" t="str">
        <f t="shared" si="721"/>
        <v/>
      </c>
      <c r="Q5031" s="22" t="str">
        <f t="shared" si="719"/>
        <v>D2</v>
      </c>
    </row>
    <row r="5032" spans="1:17" x14ac:dyDescent="0.25">
      <c r="A5032" s="125" t="str">
        <f t="shared" si="724"/>
        <v/>
      </c>
      <c r="B5032" s="123" t="str">
        <f t="shared" si="725"/>
        <v/>
      </c>
      <c r="C5032" s="125" t="str">
        <f t="shared" si="726"/>
        <v/>
      </c>
      <c r="D5032" s="42"/>
      <c r="E5032" s="23" t="str">
        <f>IF(D5032="","",VLOOKUP(D5032,MASTERLIST!$A:$E,3,FALSE))</f>
        <v/>
      </c>
      <c r="F5032" s="23" t="str">
        <f>IF(D5032="","",VLOOKUP(D5032,MASTERLIST!$A:$E,4,FALSE))</f>
        <v/>
      </c>
      <c r="G5032" s="23" t="str">
        <f>IF(D5032="","",VLOOKUP(D5032,MASTERLIST!$A:$E,5,FALSE))</f>
        <v/>
      </c>
      <c r="H5032" s="23" t="str">
        <f>IF(D5032="","",VLOOKUP(D5032,MASTERLIST!$A:$E,2,FALSE))</f>
        <v/>
      </c>
      <c r="I5032" s="42"/>
      <c r="J5032" s="42"/>
      <c r="K5032" s="42"/>
      <c r="L5032" s="41" t="str">
        <f t="shared" si="722"/>
        <v/>
      </c>
      <c r="M5032" s="41" t="str">
        <f t="shared" si="723"/>
        <v/>
      </c>
      <c r="N5032" s="22" t="str">
        <f t="shared" si="720"/>
        <v xml:space="preserve"> </v>
      </c>
      <c r="O5032" s="22" t="str">
        <f t="shared" si="721"/>
        <v/>
      </c>
      <c r="Q5032" s="22" t="str">
        <f t="shared" si="719"/>
        <v>D2</v>
      </c>
    </row>
    <row r="5033" spans="1:17" x14ac:dyDescent="0.25">
      <c r="A5033" s="125" t="str">
        <f t="shared" si="724"/>
        <v/>
      </c>
      <c r="B5033" s="123" t="str">
        <f t="shared" si="725"/>
        <v/>
      </c>
      <c r="C5033" s="125" t="str">
        <f t="shared" si="726"/>
        <v/>
      </c>
      <c r="D5033" s="42"/>
      <c r="E5033" s="23" t="str">
        <f>IF(D5033="","",VLOOKUP(D5033,MASTERLIST!$A:$E,3,FALSE))</f>
        <v/>
      </c>
      <c r="F5033" s="23" t="str">
        <f>IF(D5033="","",VLOOKUP(D5033,MASTERLIST!$A:$E,4,FALSE))</f>
        <v/>
      </c>
      <c r="G5033" s="23" t="str">
        <f>IF(D5033="","",VLOOKUP(D5033,MASTERLIST!$A:$E,5,FALSE))</f>
        <v/>
      </c>
      <c r="H5033" s="23" t="str">
        <f>IF(D5033="","",VLOOKUP(D5033,MASTERLIST!$A:$E,2,FALSE))</f>
        <v/>
      </c>
      <c r="I5033" s="42"/>
      <c r="J5033" s="42"/>
      <c r="K5033" s="42"/>
      <c r="L5033" s="41" t="str">
        <f t="shared" si="722"/>
        <v/>
      </c>
      <c r="M5033" s="41" t="str">
        <f t="shared" si="723"/>
        <v/>
      </c>
      <c r="N5033" s="22" t="str">
        <f t="shared" si="720"/>
        <v xml:space="preserve"> </v>
      </c>
      <c r="O5033" s="22" t="str">
        <f t="shared" si="721"/>
        <v/>
      </c>
      <c r="Q5033" s="22" t="str">
        <f t="shared" si="719"/>
        <v>D2</v>
      </c>
    </row>
    <row r="5034" spans="1:17" x14ac:dyDescent="0.25">
      <c r="A5034" s="125" t="str">
        <f t="shared" si="724"/>
        <v/>
      </c>
      <c r="B5034" s="123" t="str">
        <f t="shared" si="725"/>
        <v/>
      </c>
      <c r="C5034" s="125" t="str">
        <f t="shared" si="726"/>
        <v/>
      </c>
      <c r="D5034" s="42"/>
      <c r="E5034" s="23" t="str">
        <f>IF(D5034="","",VLOOKUP(D5034,MASTERLIST!$A:$E,3,FALSE))</f>
        <v/>
      </c>
      <c r="F5034" s="23" t="str">
        <f>IF(D5034="","",VLOOKUP(D5034,MASTERLIST!$A:$E,4,FALSE))</f>
        <v/>
      </c>
      <c r="G5034" s="23" t="str">
        <f>IF(D5034="","",VLOOKUP(D5034,MASTERLIST!$A:$E,5,FALSE))</f>
        <v/>
      </c>
      <c r="H5034" s="23" t="str">
        <f>IF(D5034="","",VLOOKUP(D5034,MASTERLIST!$A:$E,2,FALSE))</f>
        <v/>
      </c>
      <c r="I5034" s="42"/>
      <c r="J5034" s="42"/>
      <c r="K5034" s="42"/>
      <c r="L5034" s="41" t="str">
        <f t="shared" si="722"/>
        <v/>
      </c>
      <c r="M5034" s="41" t="str">
        <f t="shared" si="723"/>
        <v/>
      </c>
      <c r="N5034" s="22" t="str">
        <f t="shared" si="720"/>
        <v xml:space="preserve"> </v>
      </c>
      <c r="O5034" s="22" t="str">
        <f t="shared" si="721"/>
        <v/>
      </c>
      <c r="Q5034" s="22" t="str">
        <f t="shared" si="719"/>
        <v>D2</v>
      </c>
    </row>
    <row r="5035" spans="1:17" x14ac:dyDescent="0.25">
      <c r="A5035" s="125" t="str">
        <f t="shared" si="724"/>
        <v/>
      </c>
      <c r="B5035" s="123" t="str">
        <f t="shared" si="725"/>
        <v/>
      </c>
      <c r="C5035" s="125" t="str">
        <f t="shared" si="726"/>
        <v/>
      </c>
      <c r="D5035" s="42"/>
      <c r="E5035" s="23" t="str">
        <f>IF(D5035="","",VLOOKUP(D5035,MASTERLIST!$A:$E,3,FALSE))</f>
        <v/>
      </c>
      <c r="F5035" s="23" t="str">
        <f>IF(D5035="","",VLOOKUP(D5035,MASTERLIST!$A:$E,4,FALSE))</f>
        <v/>
      </c>
      <c r="G5035" s="23" t="str">
        <f>IF(D5035="","",VLOOKUP(D5035,MASTERLIST!$A:$E,5,FALSE))</f>
        <v/>
      </c>
      <c r="H5035" s="23" t="str">
        <f>IF(D5035="","",VLOOKUP(D5035,MASTERLIST!$A:$E,2,FALSE))</f>
        <v/>
      </c>
      <c r="I5035" s="42"/>
      <c r="J5035" s="42"/>
      <c r="K5035" s="42"/>
      <c r="L5035" s="41" t="str">
        <f t="shared" si="722"/>
        <v/>
      </c>
      <c r="M5035" s="41" t="str">
        <f t="shared" si="723"/>
        <v/>
      </c>
      <c r="N5035" s="22" t="str">
        <f t="shared" si="720"/>
        <v xml:space="preserve"> </v>
      </c>
      <c r="O5035" s="22" t="str">
        <f t="shared" si="721"/>
        <v/>
      </c>
      <c r="Q5035" s="22" t="str">
        <f t="shared" si="719"/>
        <v>D2</v>
      </c>
    </row>
    <row r="5036" spans="1:17" x14ac:dyDescent="0.25">
      <c r="A5036" s="125" t="str">
        <f t="shared" si="724"/>
        <v/>
      </c>
      <c r="B5036" s="123" t="str">
        <f t="shared" si="725"/>
        <v/>
      </c>
      <c r="C5036" s="125" t="str">
        <f t="shared" si="726"/>
        <v/>
      </c>
      <c r="D5036" s="42"/>
      <c r="E5036" s="23" t="str">
        <f>IF(D5036="","",VLOOKUP(D5036,MASTERLIST!$A:$E,3,FALSE))</f>
        <v/>
      </c>
      <c r="F5036" s="23" t="str">
        <f>IF(D5036="","",VLOOKUP(D5036,MASTERLIST!$A:$E,4,FALSE))</f>
        <v/>
      </c>
      <c r="G5036" s="23" t="str">
        <f>IF(D5036="","",VLOOKUP(D5036,MASTERLIST!$A:$E,5,FALSE))</f>
        <v/>
      </c>
      <c r="H5036" s="23" t="str">
        <f>IF(D5036="","",VLOOKUP(D5036,MASTERLIST!$A:$E,2,FALSE))</f>
        <v/>
      </c>
      <c r="I5036" s="42"/>
      <c r="J5036" s="42"/>
      <c r="K5036" s="42"/>
      <c r="L5036" s="41" t="str">
        <f t="shared" si="722"/>
        <v/>
      </c>
      <c r="M5036" s="41" t="str">
        <f t="shared" si="723"/>
        <v/>
      </c>
      <c r="N5036" s="22" t="str">
        <f t="shared" si="720"/>
        <v xml:space="preserve"> </v>
      </c>
      <c r="O5036" s="22" t="str">
        <f t="shared" si="721"/>
        <v/>
      </c>
      <c r="Q5036" s="22" t="str">
        <f t="shared" si="719"/>
        <v>D2</v>
      </c>
    </row>
    <row r="5037" spans="1:17" x14ac:dyDescent="0.25">
      <c r="A5037" s="125" t="str">
        <f t="shared" si="724"/>
        <v/>
      </c>
      <c r="B5037" s="123" t="str">
        <f t="shared" si="725"/>
        <v/>
      </c>
      <c r="C5037" s="125" t="str">
        <f t="shared" si="726"/>
        <v/>
      </c>
      <c r="D5037" s="42"/>
      <c r="E5037" s="23" t="str">
        <f>IF(D5037="","",VLOOKUP(D5037,MASTERLIST!$A:$E,3,FALSE))</f>
        <v/>
      </c>
      <c r="F5037" s="23" t="str">
        <f>IF(D5037="","",VLOOKUP(D5037,MASTERLIST!$A:$E,4,FALSE))</f>
        <v/>
      </c>
      <c r="G5037" s="23" t="str">
        <f>IF(D5037="","",VLOOKUP(D5037,MASTERLIST!$A:$E,5,FALSE))</f>
        <v/>
      </c>
      <c r="H5037" s="23" t="str">
        <f>IF(D5037="","",VLOOKUP(D5037,MASTERLIST!$A:$E,2,FALSE))</f>
        <v/>
      </c>
      <c r="I5037" s="42"/>
      <c r="J5037" s="42"/>
      <c r="K5037" s="42"/>
      <c r="L5037" s="41" t="str">
        <f t="shared" si="722"/>
        <v/>
      </c>
      <c r="M5037" s="41" t="str">
        <f t="shared" si="723"/>
        <v/>
      </c>
      <c r="N5037" s="22" t="str">
        <f t="shared" si="720"/>
        <v xml:space="preserve"> </v>
      </c>
      <c r="O5037" s="22" t="str">
        <f t="shared" si="721"/>
        <v/>
      </c>
      <c r="Q5037" s="22" t="str">
        <f t="shared" si="719"/>
        <v>D2</v>
      </c>
    </row>
    <row r="5038" spans="1:17" x14ac:dyDescent="0.25">
      <c r="A5038" s="125" t="str">
        <f t="shared" si="724"/>
        <v/>
      </c>
      <c r="B5038" s="123" t="str">
        <f t="shared" si="725"/>
        <v/>
      </c>
      <c r="C5038" s="125" t="str">
        <f t="shared" si="726"/>
        <v/>
      </c>
      <c r="D5038" s="42"/>
      <c r="E5038" s="23" t="str">
        <f>IF(D5038="","",VLOOKUP(D5038,MASTERLIST!$A:$E,3,FALSE))</f>
        <v/>
      </c>
      <c r="F5038" s="23" t="str">
        <f>IF(D5038="","",VLOOKUP(D5038,MASTERLIST!$A:$E,4,FALSE))</f>
        <v/>
      </c>
      <c r="G5038" s="23" t="str">
        <f>IF(D5038="","",VLOOKUP(D5038,MASTERLIST!$A:$E,5,FALSE))</f>
        <v/>
      </c>
      <c r="H5038" s="23" t="str">
        <f>IF(D5038="","",VLOOKUP(D5038,MASTERLIST!$A:$E,2,FALSE))</f>
        <v/>
      </c>
      <c r="I5038" s="42"/>
      <c r="J5038" s="42"/>
      <c r="K5038" s="42"/>
      <c r="L5038" s="41" t="str">
        <f t="shared" si="722"/>
        <v/>
      </c>
      <c r="M5038" s="41" t="str">
        <f t="shared" si="723"/>
        <v/>
      </c>
      <c r="N5038" s="22" t="str">
        <f t="shared" si="720"/>
        <v xml:space="preserve"> </v>
      </c>
      <c r="O5038" s="22" t="str">
        <f t="shared" si="721"/>
        <v/>
      </c>
      <c r="Q5038" s="22" t="str">
        <f t="shared" si="719"/>
        <v>D2</v>
      </c>
    </row>
    <row r="5039" spans="1:17" x14ac:dyDescent="0.25">
      <c r="A5039" s="125" t="str">
        <f t="shared" si="724"/>
        <v/>
      </c>
      <c r="B5039" s="123" t="str">
        <f t="shared" si="725"/>
        <v/>
      </c>
      <c r="C5039" s="125" t="str">
        <f t="shared" si="726"/>
        <v/>
      </c>
      <c r="D5039" s="42"/>
      <c r="E5039" s="23" t="str">
        <f>IF(D5039="","",VLOOKUP(D5039,MASTERLIST!$A:$E,3,FALSE))</f>
        <v/>
      </c>
      <c r="F5039" s="23" t="str">
        <f>IF(D5039="","",VLOOKUP(D5039,MASTERLIST!$A:$E,4,FALSE))</f>
        <v/>
      </c>
      <c r="G5039" s="23" t="str">
        <f>IF(D5039="","",VLOOKUP(D5039,MASTERLIST!$A:$E,5,FALSE))</f>
        <v/>
      </c>
      <c r="H5039" s="23" t="str">
        <f>IF(D5039="","",VLOOKUP(D5039,MASTERLIST!$A:$E,2,FALSE))</f>
        <v/>
      </c>
      <c r="I5039" s="42"/>
      <c r="J5039" s="42"/>
      <c r="K5039" s="42"/>
      <c r="L5039" s="41" t="str">
        <f t="shared" si="722"/>
        <v/>
      </c>
      <c r="M5039" s="41" t="str">
        <f t="shared" si="723"/>
        <v/>
      </c>
      <c r="N5039" s="22" t="str">
        <f t="shared" si="720"/>
        <v xml:space="preserve"> </v>
      </c>
      <c r="O5039" s="22" t="str">
        <f t="shared" si="721"/>
        <v/>
      </c>
      <c r="Q5039" s="22" t="str">
        <f t="shared" si="719"/>
        <v>D2</v>
      </c>
    </row>
    <row r="5040" spans="1:17" x14ac:dyDescent="0.25">
      <c r="A5040" s="125" t="str">
        <f t="shared" si="724"/>
        <v/>
      </c>
      <c r="B5040" s="123" t="str">
        <f t="shared" si="725"/>
        <v/>
      </c>
      <c r="C5040" s="125" t="str">
        <f t="shared" si="726"/>
        <v/>
      </c>
      <c r="D5040" s="42"/>
      <c r="E5040" s="23" t="str">
        <f>IF(D5040="","",VLOOKUP(D5040,MASTERLIST!$A:$E,3,FALSE))</f>
        <v/>
      </c>
      <c r="F5040" s="23" t="str">
        <f>IF(D5040="","",VLOOKUP(D5040,MASTERLIST!$A:$E,4,FALSE))</f>
        <v/>
      </c>
      <c r="G5040" s="23" t="str">
        <f>IF(D5040="","",VLOOKUP(D5040,MASTERLIST!$A:$E,5,FALSE))</f>
        <v/>
      </c>
      <c r="H5040" s="23" t="str">
        <f>IF(D5040="","",VLOOKUP(D5040,MASTERLIST!$A:$E,2,FALSE))</f>
        <v/>
      </c>
      <c r="I5040" s="42"/>
      <c r="J5040" s="42"/>
      <c r="K5040" s="42"/>
      <c r="L5040" s="41" t="str">
        <f t="shared" si="722"/>
        <v/>
      </c>
      <c r="M5040" s="41" t="str">
        <f t="shared" si="723"/>
        <v/>
      </c>
      <c r="N5040" s="22" t="str">
        <f t="shared" si="720"/>
        <v xml:space="preserve"> </v>
      </c>
      <c r="O5040" s="22" t="str">
        <f t="shared" si="721"/>
        <v/>
      </c>
      <c r="Q5040" s="22" t="str">
        <f t="shared" si="719"/>
        <v>D2</v>
      </c>
    </row>
    <row r="5041" spans="1:17" x14ac:dyDescent="0.25">
      <c r="A5041" s="125" t="str">
        <f t="shared" si="724"/>
        <v/>
      </c>
      <c r="B5041" s="123" t="str">
        <f t="shared" si="725"/>
        <v/>
      </c>
      <c r="C5041" s="125" t="str">
        <f t="shared" si="726"/>
        <v/>
      </c>
      <c r="D5041" s="42"/>
      <c r="E5041" s="23" t="str">
        <f>IF(D5041="","",VLOOKUP(D5041,MASTERLIST!$A:$E,3,FALSE))</f>
        <v/>
      </c>
      <c r="F5041" s="23" t="str">
        <f>IF(D5041="","",VLOOKUP(D5041,MASTERLIST!$A:$E,4,FALSE))</f>
        <v/>
      </c>
      <c r="G5041" s="23" t="str">
        <f>IF(D5041="","",VLOOKUP(D5041,MASTERLIST!$A:$E,5,FALSE))</f>
        <v/>
      </c>
      <c r="H5041" s="23" t="str">
        <f>IF(D5041="","",VLOOKUP(D5041,MASTERLIST!$A:$E,2,FALSE))</f>
        <v/>
      </c>
      <c r="I5041" s="42"/>
      <c r="J5041" s="42"/>
      <c r="K5041" s="42"/>
      <c r="L5041" s="41" t="str">
        <f t="shared" si="722"/>
        <v/>
      </c>
      <c r="M5041" s="41" t="str">
        <f t="shared" si="723"/>
        <v/>
      </c>
      <c r="N5041" s="22" t="str">
        <f t="shared" si="720"/>
        <v xml:space="preserve"> </v>
      </c>
      <c r="O5041" s="22" t="str">
        <f t="shared" si="721"/>
        <v/>
      </c>
      <c r="Q5041" s="22" t="str">
        <f t="shared" si="719"/>
        <v>D2</v>
      </c>
    </row>
    <row r="5042" spans="1:17" x14ac:dyDescent="0.25">
      <c r="A5042" s="125" t="str">
        <f t="shared" si="724"/>
        <v/>
      </c>
      <c r="B5042" s="123" t="str">
        <f t="shared" si="725"/>
        <v/>
      </c>
      <c r="C5042" s="125" t="str">
        <f t="shared" si="726"/>
        <v/>
      </c>
      <c r="D5042" s="42"/>
      <c r="E5042" s="23" t="str">
        <f>IF(D5042="","",VLOOKUP(D5042,MASTERLIST!$A:$E,3,FALSE))</f>
        <v/>
      </c>
      <c r="F5042" s="23" t="str">
        <f>IF(D5042="","",VLOOKUP(D5042,MASTERLIST!$A:$E,4,FALSE))</f>
        <v/>
      </c>
      <c r="G5042" s="23" t="str">
        <f>IF(D5042="","",VLOOKUP(D5042,MASTERLIST!$A:$E,5,FALSE))</f>
        <v/>
      </c>
      <c r="H5042" s="23" t="str">
        <f>IF(D5042="","",VLOOKUP(D5042,MASTERLIST!$A:$E,2,FALSE))</f>
        <v/>
      </c>
      <c r="I5042" s="42"/>
      <c r="J5042" s="42"/>
      <c r="K5042" s="42"/>
      <c r="L5042" s="41" t="str">
        <f t="shared" si="722"/>
        <v/>
      </c>
      <c r="M5042" s="41" t="str">
        <f t="shared" si="723"/>
        <v/>
      </c>
      <c r="N5042" s="22" t="str">
        <f t="shared" si="720"/>
        <v xml:space="preserve"> </v>
      </c>
      <c r="O5042" s="22" t="str">
        <f t="shared" si="721"/>
        <v/>
      </c>
      <c r="Q5042" s="22" t="str">
        <f t="shared" si="719"/>
        <v>D2</v>
      </c>
    </row>
    <row r="5043" spans="1:17" x14ac:dyDescent="0.25">
      <c r="A5043" s="125" t="str">
        <f t="shared" si="724"/>
        <v/>
      </c>
      <c r="B5043" s="123" t="str">
        <f t="shared" si="725"/>
        <v/>
      </c>
      <c r="C5043" s="125" t="str">
        <f t="shared" si="726"/>
        <v/>
      </c>
      <c r="D5043" s="42"/>
      <c r="E5043" s="23" t="str">
        <f>IF(D5043="","",VLOOKUP(D5043,MASTERLIST!$A:$E,3,FALSE))</f>
        <v/>
      </c>
      <c r="F5043" s="23" t="str">
        <f>IF(D5043="","",VLOOKUP(D5043,MASTERLIST!$A:$E,4,FALSE))</f>
        <v/>
      </c>
      <c r="G5043" s="23" t="str">
        <f>IF(D5043="","",VLOOKUP(D5043,MASTERLIST!$A:$E,5,FALSE))</f>
        <v/>
      </c>
      <c r="H5043" s="23" t="str">
        <f>IF(D5043="","",VLOOKUP(D5043,MASTERLIST!$A:$E,2,FALSE))</f>
        <v/>
      </c>
      <c r="I5043" s="42"/>
      <c r="J5043" s="42"/>
      <c r="K5043" s="42"/>
      <c r="L5043" s="41" t="str">
        <f t="shared" si="722"/>
        <v/>
      </c>
      <c r="M5043" s="41" t="str">
        <f t="shared" si="723"/>
        <v/>
      </c>
      <c r="N5043" s="22" t="str">
        <f t="shared" si="720"/>
        <v xml:space="preserve"> </v>
      </c>
      <c r="O5043" s="22" t="str">
        <f t="shared" si="721"/>
        <v/>
      </c>
      <c r="Q5043" s="22" t="str">
        <f t="shared" si="719"/>
        <v>D2</v>
      </c>
    </row>
    <row r="5044" spans="1:17" x14ac:dyDescent="0.25">
      <c r="A5044" s="125" t="str">
        <f t="shared" si="724"/>
        <v/>
      </c>
      <c r="B5044" s="123" t="str">
        <f t="shared" si="725"/>
        <v/>
      </c>
      <c r="C5044" s="125" t="str">
        <f t="shared" si="726"/>
        <v/>
      </c>
      <c r="D5044" s="42"/>
      <c r="E5044" s="23" t="str">
        <f>IF(D5044="","",VLOOKUP(D5044,MASTERLIST!$A:$E,3,FALSE))</f>
        <v/>
      </c>
      <c r="F5044" s="23" t="str">
        <f>IF(D5044="","",VLOOKUP(D5044,MASTERLIST!$A:$E,4,FALSE))</f>
        <v/>
      </c>
      <c r="G5044" s="23" t="str">
        <f>IF(D5044="","",VLOOKUP(D5044,MASTERLIST!$A:$E,5,FALSE))</f>
        <v/>
      </c>
      <c r="H5044" s="23" t="str">
        <f>IF(D5044="","",VLOOKUP(D5044,MASTERLIST!$A:$E,2,FALSE))</f>
        <v/>
      </c>
      <c r="I5044" s="42"/>
      <c r="J5044" s="42"/>
      <c r="K5044" s="42"/>
      <c r="L5044" s="41" t="str">
        <f t="shared" si="722"/>
        <v/>
      </c>
      <c r="M5044" s="41" t="str">
        <f t="shared" si="723"/>
        <v/>
      </c>
      <c r="N5044" s="22" t="str">
        <f t="shared" si="720"/>
        <v xml:space="preserve"> </v>
      </c>
      <c r="O5044" s="22" t="str">
        <f t="shared" si="721"/>
        <v/>
      </c>
      <c r="Q5044" s="22" t="str">
        <f t="shared" si="719"/>
        <v>D2</v>
      </c>
    </row>
    <row r="5045" spans="1:17" x14ac:dyDescent="0.25">
      <c r="A5045" s="125" t="str">
        <f t="shared" si="724"/>
        <v/>
      </c>
      <c r="B5045" s="123" t="str">
        <f t="shared" si="725"/>
        <v/>
      </c>
      <c r="C5045" s="125" t="str">
        <f t="shared" si="726"/>
        <v/>
      </c>
      <c r="D5045" s="42"/>
      <c r="E5045" s="23" t="str">
        <f>IF(D5045="","",VLOOKUP(D5045,MASTERLIST!$A:$E,3,FALSE))</f>
        <v/>
      </c>
      <c r="F5045" s="23" t="str">
        <f>IF(D5045="","",VLOOKUP(D5045,MASTERLIST!$A:$E,4,FALSE))</f>
        <v/>
      </c>
      <c r="G5045" s="23" t="str">
        <f>IF(D5045="","",VLOOKUP(D5045,MASTERLIST!$A:$E,5,FALSE))</f>
        <v/>
      </c>
      <c r="H5045" s="23" t="str">
        <f>IF(D5045="","",VLOOKUP(D5045,MASTERLIST!$A:$E,2,FALSE))</f>
        <v/>
      </c>
      <c r="I5045" s="42"/>
      <c r="J5045" s="42"/>
      <c r="K5045" s="42"/>
      <c r="L5045" s="41" t="str">
        <f t="shared" si="722"/>
        <v/>
      </c>
      <c r="M5045" s="41" t="str">
        <f t="shared" si="723"/>
        <v/>
      </c>
      <c r="N5045" s="22" t="str">
        <f t="shared" si="720"/>
        <v xml:space="preserve"> </v>
      </c>
      <c r="O5045" s="22" t="str">
        <f t="shared" si="721"/>
        <v/>
      </c>
      <c r="Q5045" s="22" t="str">
        <f t="shared" si="719"/>
        <v>D2</v>
      </c>
    </row>
    <row r="5046" spans="1:17" x14ac:dyDescent="0.25">
      <c r="A5046" s="125" t="str">
        <f t="shared" si="724"/>
        <v/>
      </c>
      <c r="B5046" s="123" t="str">
        <f t="shared" si="725"/>
        <v/>
      </c>
      <c r="C5046" s="125" t="str">
        <f t="shared" si="726"/>
        <v/>
      </c>
      <c r="D5046" s="42"/>
      <c r="E5046" s="23" t="str">
        <f>IF(D5046="","",VLOOKUP(D5046,MASTERLIST!$A:$E,3,FALSE))</f>
        <v/>
      </c>
      <c r="F5046" s="23" t="str">
        <f>IF(D5046="","",VLOOKUP(D5046,MASTERLIST!$A:$E,4,FALSE))</f>
        <v/>
      </c>
      <c r="G5046" s="23" t="str">
        <f>IF(D5046="","",VLOOKUP(D5046,MASTERLIST!$A:$E,5,FALSE))</f>
        <v/>
      </c>
      <c r="H5046" s="23" t="str">
        <f>IF(D5046="","",VLOOKUP(D5046,MASTERLIST!$A:$E,2,FALSE))</f>
        <v/>
      </c>
      <c r="I5046" s="42"/>
      <c r="J5046" s="42"/>
      <c r="K5046" s="42"/>
      <c r="L5046" s="41" t="str">
        <f t="shared" si="722"/>
        <v/>
      </c>
      <c r="M5046" s="41" t="str">
        <f t="shared" si="723"/>
        <v/>
      </c>
      <c r="N5046" s="22" t="str">
        <f t="shared" si="720"/>
        <v xml:space="preserve"> </v>
      </c>
      <c r="O5046" s="22" t="str">
        <f t="shared" si="721"/>
        <v/>
      </c>
      <c r="Q5046" s="22" t="str">
        <f t="shared" si="719"/>
        <v>D2</v>
      </c>
    </row>
    <row r="5047" spans="1:17" x14ac:dyDescent="0.25">
      <c r="A5047" s="125" t="str">
        <f t="shared" si="724"/>
        <v/>
      </c>
      <c r="B5047" s="123" t="str">
        <f t="shared" si="725"/>
        <v/>
      </c>
      <c r="C5047" s="125" t="str">
        <f t="shared" si="726"/>
        <v/>
      </c>
      <c r="D5047" s="42"/>
      <c r="E5047" s="23" t="str">
        <f>IF(D5047="","",VLOOKUP(D5047,MASTERLIST!$A:$E,3,FALSE))</f>
        <v/>
      </c>
      <c r="F5047" s="23" t="str">
        <f>IF(D5047="","",VLOOKUP(D5047,MASTERLIST!$A:$E,4,FALSE))</f>
        <v/>
      </c>
      <c r="G5047" s="23" t="str">
        <f>IF(D5047="","",VLOOKUP(D5047,MASTERLIST!$A:$E,5,FALSE))</f>
        <v/>
      </c>
      <c r="H5047" s="23" t="str">
        <f>IF(D5047="","",VLOOKUP(D5047,MASTERLIST!$A:$E,2,FALSE))</f>
        <v/>
      </c>
      <c r="I5047" s="42"/>
      <c r="J5047" s="42"/>
      <c r="K5047" s="42"/>
      <c r="L5047" s="41" t="str">
        <f t="shared" si="722"/>
        <v/>
      </c>
      <c r="M5047" s="41" t="str">
        <f t="shared" si="723"/>
        <v/>
      </c>
      <c r="N5047" s="22" t="str">
        <f t="shared" si="720"/>
        <v xml:space="preserve"> </v>
      </c>
      <c r="O5047" s="22" t="str">
        <f t="shared" si="721"/>
        <v/>
      </c>
      <c r="Q5047" s="22" t="str">
        <f t="shared" si="719"/>
        <v>D2</v>
      </c>
    </row>
    <row r="5048" spans="1:17" x14ac:dyDescent="0.25">
      <c r="A5048" s="125" t="str">
        <f t="shared" si="724"/>
        <v/>
      </c>
      <c r="B5048" s="123" t="str">
        <f t="shared" si="725"/>
        <v/>
      </c>
      <c r="C5048" s="125" t="str">
        <f t="shared" si="726"/>
        <v/>
      </c>
      <c r="D5048" s="42"/>
      <c r="E5048" s="23" t="str">
        <f>IF(D5048="","",VLOOKUP(D5048,MASTERLIST!$A:$E,3,FALSE))</f>
        <v/>
      </c>
      <c r="F5048" s="23" t="str">
        <f>IF(D5048="","",VLOOKUP(D5048,MASTERLIST!$A:$E,4,FALSE))</f>
        <v/>
      </c>
      <c r="G5048" s="23" t="str">
        <f>IF(D5048="","",VLOOKUP(D5048,MASTERLIST!$A:$E,5,FALSE))</f>
        <v/>
      </c>
      <c r="H5048" s="23" t="str">
        <f>IF(D5048="","",VLOOKUP(D5048,MASTERLIST!$A:$E,2,FALSE))</f>
        <v/>
      </c>
      <c r="I5048" s="42"/>
      <c r="J5048" s="42"/>
      <c r="K5048" s="42"/>
      <c r="L5048" s="41" t="str">
        <f t="shared" si="722"/>
        <v/>
      </c>
      <c r="M5048" s="41" t="str">
        <f t="shared" si="723"/>
        <v/>
      </c>
      <c r="N5048" s="22" t="str">
        <f t="shared" si="720"/>
        <v xml:space="preserve"> </v>
      </c>
      <c r="O5048" s="22" t="str">
        <f t="shared" si="721"/>
        <v/>
      </c>
      <c r="Q5048" s="22" t="str">
        <f t="shared" si="719"/>
        <v>D2</v>
      </c>
    </row>
    <row r="5049" spans="1:17" x14ac:dyDescent="0.25">
      <c r="A5049" s="125" t="str">
        <f t="shared" si="724"/>
        <v/>
      </c>
      <c r="B5049" s="123" t="str">
        <f t="shared" si="725"/>
        <v/>
      </c>
      <c r="C5049" s="125" t="str">
        <f t="shared" si="726"/>
        <v/>
      </c>
      <c r="D5049" s="42"/>
      <c r="E5049" s="23" t="str">
        <f>IF(D5049="","",VLOOKUP(D5049,MASTERLIST!$A:$E,3,FALSE))</f>
        <v/>
      </c>
      <c r="F5049" s="23" t="str">
        <f>IF(D5049="","",VLOOKUP(D5049,MASTERLIST!$A:$E,4,FALSE))</f>
        <v/>
      </c>
      <c r="G5049" s="23" t="str">
        <f>IF(D5049="","",VLOOKUP(D5049,MASTERLIST!$A:$E,5,FALSE))</f>
        <v/>
      </c>
      <c r="H5049" s="23" t="str">
        <f>IF(D5049="","",VLOOKUP(D5049,MASTERLIST!$A:$E,2,FALSE))</f>
        <v/>
      </c>
      <c r="I5049" s="42"/>
      <c r="J5049" s="42"/>
      <c r="K5049" s="42"/>
      <c r="L5049" s="41" t="str">
        <f t="shared" si="722"/>
        <v/>
      </c>
      <c r="M5049" s="41" t="str">
        <f t="shared" si="723"/>
        <v/>
      </c>
      <c r="N5049" s="22" t="str">
        <f t="shared" si="720"/>
        <v xml:space="preserve"> </v>
      </c>
      <c r="O5049" s="22" t="str">
        <f t="shared" si="721"/>
        <v/>
      </c>
      <c r="Q5049" s="22" t="str">
        <f t="shared" si="719"/>
        <v>D2</v>
      </c>
    </row>
    <row r="5050" spans="1:17" x14ac:dyDescent="0.25">
      <c r="A5050" s="125" t="str">
        <f t="shared" si="724"/>
        <v/>
      </c>
      <c r="B5050" s="123" t="str">
        <f t="shared" si="725"/>
        <v/>
      </c>
      <c r="C5050" s="125" t="str">
        <f t="shared" si="726"/>
        <v/>
      </c>
      <c r="D5050" s="42"/>
      <c r="E5050" s="23" t="str">
        <f>IF(D5050="","",VLOOKUP(D5050,MASTERLIST!$A:$E,3,FALSE))</f>
        <v/>
      </c>
      <c r="F5050" s="23" t="str">
        <f>IF(D5050="","",VLOOKUP(D5050,MASTERLIST!$A:$E,4,FALSE))</f>
        <v/>
      </c>
      <c r="G5050" s="23" t="str">
        <f>IF(D5050="","",VLOOKUP(D5050,MASTERLIST!$A:$E,5,FALSE))</f>
        <v/>
      </c>
      <c r="H5050" s="23" t="str">
        <f>IF(D5050="","",VLOOKUP(D5050,MASTERLIST!$A:$E,2,FALSE))</f>
        <v/>
      </c>
      <c r="I5050" s="42"/>
      <c r="J5050" s="42"/>
      <c r="K5050" s="42"/>
      <c r="L5050" s="41" t="str">
        <f t="shared" si="722"/>
        <v/>
      </c>
      <c r="M5050" s="41" t="str">
        <f t="shared" si="723"/>
        <v/>
      </c>
      <c r="N5050" s="22" t="str">
        <f t="shared" si="720"/>
        <v xml:space="preserve"> </v>
      </c>
      <c r="O5050" s="22" t="str">
        <f t="shared" si="721"/>
        <v/>
      </c>
      <c r="Q5050" s="22" t="str">
        <f t="shared" si="719"/>
        <v>D2</v>
      </c>
    </row>
    <row r="5051" spans="1:17" x14ac:dyDescent="0.25">
      <c r="A5051" s="125" t="str">
        <f t="shared" si="724"/>
        <v/>
      </c>
      <c r="B5051" s="123" t="str">
        <f t="shared" si="725"/>
        <v/>
      </c>
      <c r="C5051" s="125" t="str">
        <f t="shared" si="726"/>
        <v/>
      </c>
      <c r="D5051" s="42"/>
      <c r="E5051" s="23" t="str">
        <f>IF(D5051="","",VLOOKUP(D5051,MASTERLIST!$A:$E,3,FALSE))</f>
        <v/>
      </c>
      <c r="F5051" s="23" t="str">
        <f>IF(D5051="","",VLOOKUP(D5051,MASTERLIST!$A:$E,4,FALSE))</f>
        <v/>
      </c>
      <c r="G5051" s="23" t="str">
        <f>IF(D5051="","",VLOOKUP(D5051,MASTERLIST!$A:$E,5,FALSE))</f>
        <v/>
      </c>
      <c r="H5051" s="23" t="str">
        <f>IF(D5051="","",VLOOKUP(D5051,MASTERLIST!$A:$E,2,FALSE))</f>
        <v/>
      </c>
      <c r="I5051" s="42"/>
      <c r="J5051" s="42"/>
      <c r="K5051" s="42"/>
      <c r="L5051" s="41" t="str">
        <f t="shared" si="722"/>
        <v/>
      </c>
      <c r="M5051" s="41" t="str">
        <f t="shared" si="723"/>
        <v/>
      </c>
      <c r="N5051" s="22" t="str">
        <f t="shared" si="720"/>
        <v xml:space="preserve"> </v>
      </c>
      <c r="O5051" s="22" t="str">
        <f t="shared" si="721"/>
        <v/>
      </c>
      <c r="Q5051" s="22" t="str">
        <f t="shared" si="719"/>
        <v>D2</v>
      </c>
    </row>
  </sheetData>
  <autoFilter ref="A1:Q5051" xr:uid="{00000000-0001-0000-0200-000000000000}">
    <filterColumn colId="12">
      <filters>
        <filter val="26.2"/>
      </filters>
    </filterColumn>
    <filterColumn colId="14">
      <filters>
        <filter val="Grand Masters"/>
      </filters>
    </filterColumn>
    <filterColumn colId="15">
      <filters>
        <filter val="Inedibles"/>
      </filters>
    </filterColumn>
  </autoFilter>
  <phoneticPr fontId="36" type="noConversion"/>
  <dataValidations count="2">
    <dataValidation type="list" allowBlank="1" showInputMessage="1" showErrorMessage="1" sqref="J2:J5051" xr:uid="{00000000-0002-0000-0200-000000000000}">
      <formula1>Inedibles</formula1>
    </dataValidation>
    <dataValidation type="list" allowBlank="1" showInputMessage="1" showErrorMessage="1" sqref="I2:I5051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12"/>
  <sheetViews>
    <sheetView workbookViewId="0">
      <selection activeCell="C2" sqref="C2"/>
    </sheetView>
  </sheetViews>
  <sheetFormatPr defaultColWidth="9.453125" defaultRowHeight="13" x14ac:dyDescent="0.25"/>
  <cols>
    <col min="1" max="1" width="3.54296875" style="35" customWidth="1"/>
    <col min="2" max="2" width="13.54296875" style="33" customWidth="1"/>
    <col min="3" max="3" width="17.453125" style="33" bestFit="1" customWidth="1"/>
    <col min="4" max="4" width="19.81640625" style="33" customWidth="1"/>
    <col min="5" max="5" width="17.26953125" style="33" bestFit="1" customWidth="1"/>
    <col min="6" max="6" width="6.08984375" style="33" bestFit="1" customWidth="1"/>
    <col min="7" max="7" width="8.453125" style="33" bestFit="1" customWidth="1"/>
    <col min="8" max="8" width="6.453125" style="51" bestFit="1" customWidth="1"/>
    <col min="9" max="9" width="6.453125" style="55" bestFit="1" customWidth="1"/>
    <col min="10" max="10" width="9.453125" style="33" customWidth="1"/>
    <col min="11" max="11" width="4" style="33" customWidth="1"/>
    <col min="12" max="16" width="9.453125" style="33"/>
    <col min="17" max="18" width="9.453125" style="35"/>
    <col min="19" max="16384" width="9.453125" style="33"/>
  </cols>
  <sheetData>
    <row r="1" spans="1:18" s="27" customFormat="1" ht="18" x14ac:dyDescent="0.25">
      <c r="A1" s="59"/>
      <c r="B1" s="48"/>
      <c r="C1" s="48"/>
      <c r="D1" s="526" t="s">
        <v>593</v>
      </c>
      <c r="E1" s="526"/>
      <c r="F1" s="526"/>
      <c r="G1" s="58" t="s">
        <v>605</v>
      </c>
      <c r="H1" s="50"/>
      <c r="I1" s="53"/>
      <c r="J1" s="56"/>
      <c r="K1" s="48"/>
      <c r="Q1" s="12"/>
      <c r="R1" s="12"/>
    </row>
    <row r="2" spans="1:18" s="27" customFormat="1" x14ac:dyDescent="0.25">
      <c r="A2" s="59"/>
      <c r="B2" s="34" t="s">
        <v>79</v>
      </c>
      <c r="C2" s="35" t="s">
        <v>186</v>
      </c>
      <c r="D2" s="48" t="str">
        <f>$C$3&amp;" "&amp; Individuals!$G$1</f>
        <v>(All) GUS Day 3</v>
      </c>
      <c r="E2" s="48"/>
      <c r="F2" s="48"/>
      <c r="G2" s="48"/>
      <c r="H2" s="50"/>
      <c r="I2" s="53"/>
      <c r="J2" s="56"/>
      <c r="K2" s="48"/>
      <c r="Q2" s="12"/>
      <c r="R2" s="12"/>
    </row>
    <row r="3" spans="1:18" x14ac:dyDescent="0.25">
      <c r="A3" s="59"/>
      <c r="B3" s="36" t="s">
        <v>4</v>
      </c>
      <c r="C3" s="35" t="s">
        <v>177</v>
      </c>
      <c r="D3" s="48"/>
      <c r="E3" s="48"/>
      <c r="F3" s="48"/>
      <c r="G3" s="48"/>
      <c r="H3" s="50"/>
      <c r="I3" s="53"/>
      <c r="J3" s="56"/>
      <c r="K3" s="48"/>
    </row>
    <row r="4" spans="1:18" x14ac:dyDescent="0.25">
      <c r="A4" s="59"/>
      <c r="B4" s="48"/>
      <c r="C4" s="48"/>
      <c r="D4" s="48"/>
      <c r="E4" s="48"/>
      <c r="F4" s="48"/>
      <c r="G4" s="48"/>
      <c r="H4" s="50"/>
      <c r="I4" s="53"/>
      <c r="J4" s="56"/>
      <c r="K4" s="48"/>
    </row>
    <row r="5" spans="1:18" s="31" customFormat="1" ht="39" x14ac:dyDescent="0.25">
      <c r="A5" s="49"/>
      <c r="B5" s="47" t="s">
        <v>82</v>
      </c>
      <c r="C5" s="47" t="s">
        <v>1</v>
      </c>
      <c r="D5" s="47" t="s">
        <v>2</v>
      </c>
      <c r="E5" s="47" t="s">
        <v>83</v>
      </c>
      <c r="F5" s="31" t="s">
        <v>86</v>
      </c>
      <c r="G5" s="31" t="s">
        <v>116</v>
      </c>
      <c r="H5" s="52" t="s">
        <v>102</v>
      </c>
      <c r="I5" s="54" t="s">
        <v>117</v>
      </c>
      <c r="J5" s="57" t="s">
        <v>170</v>
      </c>
      <c r="K5" s="49"/>
      <c r="Q5" s="525"/>
      <c r="R5" s="525"/>
    </row>
    <row r="6" spans="1:18" x14ac:dyDescent="0.25">
      <c r="A6" s="59">
        <v>1</v>
      </c>
      <c r="B6" s="35" t="s">
        <v>428</v>
      </c>
      <c r="C6" s="35" t="s">
        <v>394</v>
      </c>
      <c r="D6" s="35" t="s">
        <v>395</v>
      </c>
      <c r="E6" s="35" t="s">
        <v>234</v>
      </c>
      <c r="F6" s="533">
        <v>19</v>
      </c>
      <c r="G6" s="533">
        <v>5</v>
      </c>
      <c r="H6" s="112">
        <v>182.89999999999998</v>
      </c>
      <c r="I6" s="113">
        <v>182.89999999999998</v>
      </c>
      <c r="J6" s="57">
        <v>300</v>
      </c>
      <c r="K6" s="48">
        <v>1</v>
      </c>
    </row>
    <row r="7" spans="1:18" x14ac:dyDescent="0.25">
      <c r="A7" s="59">
        <v>2</v>
      </c>
      <c r="B7" s="35" t="s">
        <v>521</v>
      </c>
      <c r="C7" s="35" t="s">
        <v>519</v>
      </c>
      <c r="D7" s="35" t="s">
        <v>520</v>
      </c>
      <c r="E7" s="35" t="s">
        <v>379</v>
      </c>
      <c r="F7" s="533">
        <v>9</v>
      </c>
      <c r="G7" s="533">
        <v>8</v>
      </c>
      <c r="H7" s="112">
        <v>131.29999999999998</v>
      </c>
      <c r="I7" s="113">
        <v>131.29999999999998</v>
      </c>
      <c r="J7" s="57">
        <f>IF(I7=I6,J6,IF(I7=0,ROUNDDOWN(20,0),J6-K6))</f>
        <v>299</v>
      </c>
      <c r="K7" s="48">
        <f>IF(I7&lt;I6,1,IF(I7=I6,K6+1,0))</f>
        <v>1</v>
      </c>
      <c r="Q7" s="33"/>
      <c r="R7" s="33"/>
    </row>
    <row r="8" spans="1:18" x14ac:dyDescent="0.25">
      <c r="A8" s="59">
        <v>3</v>
      </c>
      <c r="B8" s="35" t="s">
        <v>274</v>
      </c>
      <c r="C8" s="35" t="s">
        <v>275</v>
      </c>
      <c r="D8" s="35" t="s">
        <v>276</v>
      </c>
      <c r="E8" s="35" t="s">
        <v>225</v>
      </c>
      <c r="F8" s="533">
        <v>11</v>
      </c>
      <c r="G8" s="533">
        <v>2</v>
      </c>
      <c r="H8" s="112">
        <v>114.49999999999999</v>
      </c>
      <c r="I8" s="113">
        <v>114.49999999999999</v>
      </c>
      <c r="J8" s="57">
        <f t="shared" ref="J8:J71" si="0">IF(I8=I7,J7,IF(I8=0,ROUNDDOWN(20,0),J7-K7))</f>
        <v>298</v>
      </c>
      <c r="K8" s="48">
        <f t="shared" ref="K8:K71" si="1">IF(I8&lt;I7,1,IF(I8=I7,K7+1,0))</f>
        <v>1</v>
      </c>
      <c r="Q8" s="33"/>
      <c r="R8" s="33"/>
    </row>
    <row r="9" spans="1:18" x14ac:dyDescent="0.25">
      <c r="A9" s="59">
        <v>4</v>
      </c>
      <c r="B9" s="35" t="s">
        <v>424</v>
      </c>
      <c r="C9" s="35" t="s">
        <v>386</v>
      </c>
      <c r="D9" s="35" t="s">
        <v>391</v>
      </c>
      <c r="E9" s="35" t="s">
        <v>231</v>
      </c>
      <c r="F9" s="533">
        <v>2</v>
      </c>
      <c r="G9" s="533">
        <v>8</v>
      </c>
      <c r="H9" s="112">
        <v>106.60000000000001</v>
      </c>
      <c r="I9" s="113">
        <v>106.60000000000001</v>
      </c>
      <c r="J9" s="57">
        <f t="shared" si="0"/>
        <v>297</v>
      </c>
      <c r="K9" s="48">
        <f t="shared" si="1"/>
        <v>1</v>
      </c>
      <c r="Q9" s="33"/>
      <c r="R9" s="33"/>
    </row>
    <row r="10" spans="1:18" x14ac:dyDescent="0.25">
      <c r="A10" s="59">
        <v>5</v>
      </c>
      <c r="B10" s="35" t="s">
        <v>337</v>
      </c>
      <c r="C10" s="35" t="s">
        <v>338</v>
      </c>
      <c r="D10" s="35" t="s">
        <v>595</v>
      </c>
      <c r="E10" s="35" t="s">
        <v>232</v>
      </c>
      <c r="F10" s="533">
        <v>7</v>
      </c>
      <c r="G10" s="533">
        <v>6</v>
      </c>
      <c r="H10" s="112">
        <v>92.4</v>
      </c>
      <c r="I10" s="113">
        <v>92.4</v>
      </c>
      <c r="J10" s="57">
        <f t="shared" si="0"/>
        <v>296</v>
      </c>
      <c r="K10" s="48">
        <f t="shared" si="1"/>
        <v>1</v>
      </c>
      <c r="Q10" s="33"/>
      <c r="R10" s="33"/>
    </row>
    <row r="11" spans="1:18" x14ac:dyDescent="0.25">
      <c r="A11" s="59">
        <v>6</v>
      </c>
      <c r="B11" s="35" t="s">
        <v>446</v>
      </c>
      <c r="C11" s="35" t="s">
        <v>447</v>
      </c>
      <c r="D11" s="35" t="s">
        <v>448</v>
      </c>
      <c r="E11" s="35" t="s">
        <v>225</v>
      </c>
      <c r="F11" s="533">
        <v>3</v>
      </c>
      <c r="G11" s="533">
        <v>8</v>
      </c>
      <c r="H11" s="112">
        <v>90.5</v>
      </c>
      <c r="I11" s="113">
        <v>90.5</v>
      </c>
      <c r="J11" s="57">
        <f t="shared" si="0"/>
        <v>295</v>
      </c>
      <c r="K11" s="48">
        <f t="shared" si="1"/>
        <v>1</v>
      </c>
      <c r="Q11" s="33"/>
      <c r="R11" s="33"/>
    </row>
    <row r="12" spans="1:18" x14ac:dyDescent="0.25">
      <c r="A12" s="59">
        <v>7</v>
      </c>
      <c r="B12" s="35" t="s">
        <v>513</v>
      </c>
      <c r="C12" s="35" t="s">
        <v>381</v>
      </c>
      <c r="D12" s="35" t="s">
        <v>194</v>
      </c>
      <c r="E12" s="35" t="s">
        <v>230</v>
      </c>
      <c r="F12" s="533"/>
      <c r="G12" s="533">
        <v>5</v>
      </c>
      <c r="H12" s="112">
        <v>89.5</v>
      </c>
      <c r="I12" s="113">
        <v>89.5</v>
      </c>
      <c r="J12" s="57">
        <f t="shared" si="0"/>
        <v>294</v>
      </c>
      <c r="K12" s="48">
        <f t="shared" si="1"/>
        <v>1</v>
      </c>
      <c r="Q12" s="33"/>
      <c r="R12" s="33"/>
    </row>
    <row r="13" spans="1:18" x14ac:dyDescent="0.25">
      <c r="A13" s="59">
        <v>8</v>
      </c>
      <c r="B13" s="35" t="s">
        <v>282</v>
      </c>
      <c r="C13" s="35" t="s">
        <v>283</v>
      </c>
      <c r="D13" s="35" t="s">
        <v>284</v>
      </c>
      <c r="E13" s="35" t="s">
        <v>227</v>
      </c>
      <c r="F13" s="533">
        <v>8</v>
      </c>
      <c r="G13" s="533">
        <v>4</v>
      </c>
      <c r="H13" s="112">
        <v>86</v>
      </c>
      <c r="I13" s="113">
        <v>86</v>
      </c>
      <c r="J13" s="57">
        <f t="shared" si="0"/>
        <v>293</v>
      </c>
      <c r="K13" s="48">
        <f t="shared" si="1"/>
        <v>1</v>
      </c>
      <c r="Q13" s="33"/>
      <c r="R13" s="33"/>
    </row>
    <row r="14" spans="1:18" x14ac:dyDescent="0.25">
      <c r="A14" s="59">
        <v>9</v>
      </c>
      <c r="B14" s="35" t="s">
        <v>422</v>
      </c>
      <c r="C14" s="35" t="s">
        <v>384</v>
      </c>
      <c r="D14" s="35" t="s">
        <v>389</v>
      </c>
      <c r="E14" s="35" t="s">
        <v>231</v>
      </c>
      <c r="F14" s="533"/>
      <c r="G14" s="533">
        <v>7</v>
      </c>
      <c r="H14" s="112">
        <v>85.6</v>
      </c>
      <c r="I14" s="113">
        <v>85.6</v>
      </c>
      <c r="J14" s="57">
        <f t="shared" si="0"/>
        <v>292</v>
      </c>
      <c r="K14" s="48">
        <f t="shared" si="1"/>
        <v>1</v>
      </c>
      <c r="Q14" s="33"/>
      <c r="R14" s="33"/>
    </row>
    <row r="15" spans="1:18" x14ac:dyDescent="0.25">
      <c r="A15" s="59">
        <v>10</v>
      </c>
      <c r="B15" s="35" t="s">
        <v>461</v>
      </c>
      <c r="C15" s="35" t="s">
        <v>310</v>
      </c>
      <c r="D15" s="35" t="s">
        <v>462</v>
      </c>
      <c r="E15" s="35" t="s">
        <v>229</v>
      </c>
      <c r="F15" s="533">
        <v>12</v>
      </c>
      <c r="G15" s="533">
        <v>6</v>
      </c>
      <c r="H15" s="112">
        <v>80.2</v>
      </c>
      <c r="I15" s="113">
        <v>80.2</v>
      </c>
      <c r="J15" s="57">
        <f t="shared" si="0"/>
        <v>291</v>
      </c>
      <c r="K15" s="48">
        <f t="shared" si="1"/>
        <v>1</v>
      </c>
      <c r="Q15" s="33"/>
      <c r="R15" s="33"/>
    </row>
    <row r="16" spans="1:18" x14ac:dyDescent="0.25">
      <c r="A16" s="59">
        <v>11</v>
      </c>
      <c r="B16" s="35" t="s">
        <v>432</v>
      </c>
      <c r="C16" s="35" t="s">
        <v>401</v>
      </c>
      <c r="D16" s="35" t="s">
        <v>304</v>
      </c>
      <c r="E16" s="35" t="s">
        <v>192</v>
      </c>
      <c r="F16" s="533">
        <v>10</v>
      </c>
      <c r="G16" s="533">
        <v>3</v>
      </c>
      <c r="H16" s="112">
        <v>79.099999999999994</v>
      </c>
      <c r="I16" s="113">
        <v>79.099999999999994</v>
      </c>
      <c r="J16" s="57">
        <f t="shared" si="0"/>
        <v>290</v>
      </c>
      <c r="K16" s="48">
        <f t="shared" si="1"/>
        <v>1</v>
      </c>
      <c r="Q16" s="33"/>
      <c r="R16" s="33"/>
    </row>
    <row r="17" spans="1:11" x14ac:dyDescent="0.25">
      <c r="A17" s="59">
        <v>12</v>
      </c>
      <c r="B17" s="35" t="s">
        <v>339</v>
      </c>
      <c r="C17" s="35" t="s">
        <v>340</v>
      </c>
      <c r="D17" s="35" t="s">
        <v>341</v>
      </c>
      <c r="E17" s="35" t="s">
        <v>232</v>
      </c>
      <c r="F17" s="533">
        <v>9</v>
      </c>
      <c r="G17" s="533">
        <v>5</v>
      </c>
      <c r="H17" s="112">
        <v>78.300000000000011</v>
      </c>
      <c r="I17" s="113">
        <v>78.300000000000011</v>
      </c>
      <c r="J17" s="57">
        <f t="shared" si="0"/>
        <v>289</v>
      </c>
      <c r="K17" s="48">
        <f t="shared" si="1"/>
        <v>1</v>
      </c>
    </row>
    <row r="18" spans="1:11" x14ac:dyDescent="0.25">
      <c r="A18" s="59">
        <v>13</v>
      </c>
      <c r="B18" s="35" t="s">
        <v>253</v>
      </c>
      <c r="C18" s="35" t="s">
        <v>254</v>
      </c>
      <c r="D18" s="35" t="s">
        <v>250</v>
      </c>
      <c r="E18" s="35" t="s">
        <v>225</v>
      </c>
      <c r="F18" s="533">
        <v>14</v>
      </c>
      <c r="G18" s="533">
        <v>4</v>
      </c>
      <c r="H18" s="112">
        <v>77.500000000000014</v>
      </c>
      <c r="I18" s="113">
        <v>77.500000000000014</v>
      </c>
      <c r="J18" s="57">
        <f t="shared" si="0"/>
        <v>288</v>
      </c>
      <c r="K18" s="48">
        <f t="shared" si="1"/>
        <v>1</v>
      </c>
    </row>
    <row r="19" spans="1:11" x14ac:dyDescent="0.25">
      <c r="A19" s="59">
        <v>14</v>
      </c>
      <c r="B19" s="35" t="s">
        <v>442</v>
      </c>
      <c r="C19" s="35" t="s">
        <v>416</v>
      </c>
      <c r="D19" s="35" t="s">
        <v>417</v>
      </c>
      <c r="E19" s="35" t="s">
        <v>232</v>
      </c>
      <c r="F19" s="533">
        <v>8</v>
      </c>
      <c r="G19" s="533">
        <v>4</v>
      </c>
      <c r="H19" s="112">
        <v>72.099999999999994</v>
      </c>
      <c r="I19" s="113">
        <v>72.099999999999994</v>
      </c>
      <c r="J19" s="57">
        <f t="shared" si="0"/>
        <v>287</v>
      </c>
      <c r="K19" s="48">
        <f t="shared" si="1"/>
        <v>1</v>
      </c>
    </row>
    <row r="20" spans="1:11" x14ac:dyDescent="0.25">
      <c r="A20" s="59">
        <v>15</v>
      </c>
      <c r="B20" s="35" t="s">
        <v>333</v>
      </c>
      <c r="C20" s="35" t="s">
        <v>189</v>
      </c>
      <c r="D20" s="35" t="s">
        <v>334</v>
      </c>
      <c r="E20" s="35" t="s">
        <v>232</v>
      </c>
      <c r="F20" s="533">
        <v>14</v>
      </c>
      <c r="G20" s="533">
        <v>3</v>
      </c>
      <c r="H20" s="112">
        <v>71.699999999999989</v>
      </c>
      <c r="I20" s="113">
        <v>71.699999999999989</v>
      </c>
      <c r="J20" s="57">
        <f t="shared" si="0"/>
        <v>286</v>
      </c>
      <c r="K20" s="48">
        <f t="shared" si="1"/>
        <v>1</v>
      </c>
    </row>
    <row r="21" spans="1:11" x14ac:dyDescent="0.25">
      <c r="A21" s="59">
        <v>16</v>
      </c>
      <c r="B21" s="35" t="s">
        <v>435</v>
      </c>
      <c r="C21" s="35" t="s">
        <v>406</v>
      </c>
      <c r="D21" s="35" t="s">
        <v>529</v>
      </c>
      <c r="E21" s="35" t="s">
        <v>233</v>
      </c>
      <c r="F21" s="533">
        <v>13</v>
      </c>
      <c r="G21" s="533">
        <v>3</v>
      </c>
      <c r="H21" s="112">
        <v>71.600000000000009</v>
      </c>
      <c r="I21" s="113">
        <v>71.600000000000009</v>
      </c>
      <c r="J21" s="57">
        <f t="shared" si="0"/>
        <v>285</v>
      </c>
      <c r="K21" s="48">
        <f t="shared" si="1"/>
        <v>1</v>
      </c>
    </row>
    <row r="22" spans="1:11" x14ac:dyDescent="0.25">
      <c r="A22" s="59">
        <v>17</v>
      </c>
      <c r="B22" s="35" t="s">
        <v>293</v>
      </c>
      <c r="C22" s="35" t="s">
        <v>294</v>
      </c>
      <c r="D22" s="35" t="s">
        <v>77</v>
      </c>
      <c r="E22" s="35" t="s">
        <v>184</v>
      </c>
      <c r="F22" s="533">
        <v>6</v>
      </c>
      <c r="G22" s="533">
        <v>4</v>
      </c>
      <c r="H22" s="112">
        <v>71.099999999999994</v>
      </c>
      <c r="I22" s="113">
        <v>71.099999999999994</v>
      </c>
      <c r="J22" s="57">
        <f t="shared" si="0"/>
        <v>284</v>
      </c>
      <c r="K22" s="48">
        <f t="shared" si="1"/>
        <v>1</v>
      </c>
    </row>
    <row r="23" spans="1:11" x14ac:dyDescent="0.25">
      <c r="A23" s="59">
        <v>18</v>
      </c>
      <c r="B23" s="35" t="s">
        <v>527</v>
      </c>
      <c r="C23" s="35" t="s">
        <v>488</v>
      </c>
      <c r="D23" s="35" t="s">
        <v>463</v>
      </c>
      <c r="E23" s="35" t="s">
        <v>379</v>
      </c>
      <c r="F23" s="533">
        <v>3</v>
      </c>
      <c r="G23" s="533">
        <v>4</v>
      </c>
      <c r="H23" s="112">
        <v>69.5</v>
      </c>
      <c r="I23" s="113">
        <v>69.5</v>
      </c>
      <c r="J23" s="57">
        <f t="shared" si="0"/>
        <v>283</v>
      </c>
      <c r="K23" s="48">
        <f t="shared" si="1"/>
        <v>1</v>
      </c>
    </row>
    <row r="24" spans="1:11" x14ac:dyDescent="0.25">
      <c r="A24" s="59">
        <v>19</v>
      </c>
      <c r="B24" s="35" t="s">
        <v>307</v>
      </c>
      <c r="C24" s="35" t="s">
        <v>308</v>
      </c>
      <c r="D24" s="35" t="s">
        <v>309</v>
      </c>
      <c r="E24" s="35" t="s">
        <v>230</v>
      </c>
      <c r="F24" s="533"/>
      <c r="G24" s="533">
        <v>6</v>
      </c>
      <c r="H24" s="112">
        <v>69</v>
      </c>
      <c r="I24" s="113">
        <v>69</v>
      </c>
      <c r="J24" s="57">
        <f t="shared" si="0"/>
        <v>282</v>
      </c>
      <c r="K24" s="48">
        <f t="shared" si="1"/>
        <v>1</v>
      </c>
    </row>
    <row r="25" spans="1:11" x14ac:dyDescent="0.25">
      <c r="A25" s="59">
        <v>20</v>
      </c>
      <c r="B25" s="35" t="s">
        <v>443</v>
      </c>
      <c r="C25" s="35" t="s">
        <v>418</v>
      </c>
      <c r="D25" s="35" t="s">
        <v>74</v>
      </c>
      <c r="E25" s="35" t="s">
        <v>232</v>
      </c>
      <c r="F25" s="533">
        <v>3</v>
      </c>
      <c r="G25" s="533">
        <v>3</v>
      </c>
      <c r="H25" s="112">
        <v>66.7</v>
      </c>
      <c r="I25" s="113">
        <v>66.7</v>
      </c>
      <c r="J25" s="57">
        <f t="shared" si="0"/>
        <v>281</v>
      </c>
      <c r="K25" s="48">
        <f t="shared" si="1"/>
        <v>1</v>
      </c>
    </row>
    <row r="26" spans="1:11" x14ac:dyDescent="0.25">
      <c r="A26" s="59">
        <v>21</v>
      </c>
      <c r="B26" s="35" t="s">
        <v>516</v>
      </c>
      <c r="C26" s="35" t="s">
        <v>517</v>
      </c>
      <c r="D26" s="35" t="s">
        <v>518</v>
      </c>
      <c r="E26" s="35" t="s">
        <v>230</v>
      </c>
      <c r="F26" s="533">
        <v>15</v>
      </c>
      <c r="G26" s="533">
        <v>2</v>
      </c>
      <c r="H26" s="112">
        <v>64.099999999999994</v>
      </c>
      <c r="I26" s="113">
        <v>64.099999999999994</v>
      </c>
      <c r="J26" s="57">
        <f t="shared" si="0"/>
        <v>280</v>
      </c>
      <c r="K26" s="48">
        <f t="shared" si="1"/>
        <v>1</v>
      </c>
    </row>
    <row r="27" spans="1:11" x14ac:dyDescent="0.25">
      <c r="A27" s="59">
        <v>22</v>
      </c>
      <c r="B27" s="35" t="s">
        <v>434</v>
      </c>
      <c r="C27" s="35" t="s">
        <v>404</v>
      </c>
      <c r="D27" s="35" t="s">
        <v>405</v>
      </c>
      <c r="E27" s="35" t="s">
        <v>233</v>
      </c>
      <c r="F27" s="533">
        <v>6</v>
      </c>
      <c r="G27" s="533">
        <v>2</v>
      </c>
      <c r="H27" s="112">
        <v>64.099999999999994</v>
      </c>
      <c r="I27" s="113">
        <v>64.099999999999994</v>
      </c>
      <c r="J27" s="57">
        <f t="shared" si="0"/>
        <v>280</v>
      </c>
      <c r="K27" s="48">
        <f t="shared" si="1"/>
        <v>2</v>
      </c>
    </row>
    <row r="28" spans="1:11" x14ac:dyDescent="0.25">
      <c r="A28" s="59">
        <v>23</v>
      </c>
      <c r="B28" s="35" t="s">
        <v>528</v>
      </c>
      <c r="C28" s="35" t="s">
        <v>449</v>
      </c>
      <c r="D28" s="35" t="s">
        <v>597</v>
      </c>
      <c r="E28" s="35" t="s">
        <v>379</v>
      </c>
      <c r="F28" s="533">
        <v>11</v>
      </c>
      <c r="G28" s="533">
        <v>4</v>
      </c>
      <c r="H28" s="112">
        <v>63.7</v>
      </c>
      <c r="I28" s="113">
        <v>63.7</v>
      </c>
      <c r="J28" s="57">
        <f t="shared" si="0"/>
        <v>278</v>
      </c>
      <c r="K28" s="48">
        <f t="shared" si="1"/>
        <v>1</v>
      </c>
    </row>
    <row r="29" spans="1:11" x14ac:dyDescent="0.25">
      <c r="A29" s="59">
        <v>24</v>
      </c>
      <c r="B29" s="35" t="s">
        <v>300</v>
      </c>
      <c r="C29" s="35" t="s">
        <v>301</v>
      </c>
      <c r="D29" s="35" t="s">
        <v>302</v>
      </c>
      <c r="E29" s="35" t="s">
        <v>226</v>
      </c>
      <c r="F29" s="533">
        <v>3</v>
      </c>
      <c r="G29" s="533">
        <v>2</v>
      </c>
      <c r="H29" s="112">
        <v>62.1</v>
      </c>
      <c r="I29" s="113">
        <v>62.1</v>
      </c>
      <c r="J29" s="57">
        <f t="shared" si="0"/>
        <v>277</v>
      </c>
      <c r="K29" s="48">
        <f t="shared" si="1"/>
        <v>1</v>
      </c>
    </row>
    <row r="30" spans="1:11" x14ac:dyDescent="0.25">
      <c r="A30" s="59">
        <v>25</v>
      </c>
      <c r="B30" s="35" t="s">
        <v>305</v>
      </c>
      <c r="C30" s="35" t="s">
        <v>196</v>
      </c>
      <c r="D30" s="35" t="s">
        <v>306</v>
      </c>
      <c r="E30" s="35" t="s">
        <v>230</v>
      </c>
      <c r="F30" s="533">
        <v>18</v>
      </c>
      <c r="G30" s="533">
        <v>4</v>
      </c>
      <c r="H30" s="112">
        <v>61.6</v>
      </c>
      <c r="I30" s="113">
        <v>61.6</v>
      </c>
      <c r="J30" s="57">
        <f t="shared" si="0"/>
        <v>276</v>
      </c>
      <c r="K30" s="48">
        <f t="shared" si="1"/>
        <v>1</v>
      </c>
    </row>
    <row r="31" spans="1:11" x14ac:dyDescent="0.25">
      <c r="A31" s="59">
        <v>26</v>
      </c>
      <c r="B31" s="35" t="s">
        <v>452</v>
      </c>
      <c r="C31" s="35" t="s">
        <v>411</v>
      </c>
      <c r="D31" s="35" t="s">
        <v>453</v>
      </c>
      <c r="E31" s="35" t="s">
        <v>227</v>
      </c>
      <c r="F31" s="533">
        <v>14</v>
      </c>
      <c r="G31" s="533">
        <v>2</v>
      </c>
      <c r="H31" s="112">
        <v>60.999999999999993</v>
      </c>
      <c r="I31" s="113">
        <v>60.999999999999993</v>
      </c>
      <c r="J31" s="57">
        <f t="shared" si="0"/>
        <v>275</v>
      </c>
      <c r="K31" s="48">
        <f t="shared" si="1"/>
        <v>1</v>
      </c>
    </row>
    <row r="32" spans="1:11" x14ac:dyDescent="0.25">
      <c r="A32" s="59">
        <v>27</v>
      </c>
      <c r="B32" s="35" t="s">
        <v>288</v>
      </c>
      <c r="C32" s="35" t="s">
        <v>289</v>
      </c>
      <c r="D32" s="35" t="s">
        <v>267</v>
      </c>
      <c r="E32" s="35" t="s">
        <v>227</v>
      </c>
      <c r="F32" s="533">
        <v>3</v>
      </c>
      <c r="G32" s="533">
        <v>3</v>
      </c>
      <c r="H32" s="112">
        <v>59.000000000000007</v>
      </c>
      <c r="I32" s="113">
        <v>59.000000000000007</v>
      </c>
      <c r="J32" s="57">
        <f t="shared" si="0"/>
        <v>274</v>
      </c>
      <c r="K32" s="48">
        <f t="shared" si="1"/>
        <v>1</v>
      </c>
    </row>
    <row r="33" spans="1:11" x14ac:dyDescent="0.25">
      <c r="A33" s="59">
        <v>28</v>
      </c>
      <c r="B33" s="35" t="s">
        <v>438</v>
      </c>
      <c r="C33" s="35" t="s">
        <v>411</v>
      </c>
      <c r="D33" s="35" t="s">
        <v>77</v>
      </c>
      <c r="E33" s="35" t="s">
        <v>233</v>
      </c>
      <c r="F33" s="533">
        <v>15</v>
      </c>
      <c r="G33" s="533">
        <v>3</v>
      </c>
      <c r="H33" s="112">
        <v>57.6</v>
      </c>
      <c r="I33" s="113">
        <v>57.6</v>
      </c>
      <c r="J33" s="57">
        <f t="shared" si="0"/>
        <v>273</v>
      </c>
      <c r="K33" s="48">
        <f t="shared" si="1"/>
        <v>1</v>
      </c>
    </row>
    <row r="34" spans="1:11" x14ac:dyDescent="0.25">
      <c r="A34" s="59">
        <v>29</v>
      </c>
      <c r="B34" s="35" t="s">
        <v>290</v>
      </c>
      <c r="C34" s="35" t="s">
        <v>291</v>
      </c>
      <c r="D34" s="35" t="s">
        <v>292</v>
      </c>
      <c r="E34" s="35" t="s">
        <v>229</v>
      </c>
      <c r="F34" s="533">
        <v>4</v>
      </c>
      <c r="G34" s="533">
        <v>4</v>
      </c>
      <c r="H34" s="112">
        <v>55.699999999999989</v>
      </c>
      <c r="I34" s="113">
        <v>55.699999999999989</v>
      </c>
      <c r="J34" s="57">
        <f t="shared" si="0"/>
        <v>272</v>
      </c>
      <c r="K34" s="48">
        <f t="shared" si="1"/>
        <v>1</v>
      </c>
    </row>
    <row r="35" spans="1:11" x14ac:dyDescent="0.25">
      <c r="A35" s="59">
        <v>30</v>
      </c>
      <c r="B35" s="35" t="s">
        <v>515</v>
      </c>
      <c r="C35" s="35" t="s">
        <v>383</v>
      </c>
      <c r="D35" s="35" t="s">
        <v>267</v>
      </c>
      <c r="E35" s="35" t="s">
        <v>230</v>
      </c>
      <c r="F35" s="533">
        <v>5</v>
      </c>
      <c r="G35" s="533">
        <v>4</v>
      </c>
      <c r="H35" s="112">
        <v>55.599999999999987</v>
      </c>
      <c r="I35" s="113">
        <v>55.599999999999987</v>
      </c>
      <c r="J35" s="57">
        <f t="shared" si="0"/>
        <v>271</v>
      </c>
      <c r="K35" s="48">
        <f t="shared" si="1"/>
        <v>1</v>
      </c>
    </row>
    <row r="36" spans="1:11" x14ac:dyDescent="0.25">
      <c r="A36" s="59">
        <v>31</v>
      </c>
      <c r="B36" s="35" t="s">
        <v>483</v>
      </c>
      <c r="C36" s="35" t="s">
        <v>460</v>
      </c>
      <c r="D36" s="35" t="s">
        <v>467</v>
      </c>
      <c r="E36" s="35" t="s">
        <v>228</v>
      </c>
      <c r="F36" s="533">
        <v>14</v>
      </c>
      <c r="G36" s="533">
        <v>4</v>
      </c>
      <c r="H36" s="112">
        <v>55</v>
      </c>
      <c r="I36" s="113">
        <v>55</v>
      </c>
      <c r="J36" s="57">
        <f t="shared" si="0"/>
        <v>270</v>
      </c>
      <c r="K36" s="48">
        <f t="shared" si="1"/>
        <v>1</v>
      </c>
    </row>
    <row r="37" spans="1:11" x14ac:dyDescent="0.25">
      <c r="A37" s="59">
        <v>32</v>
      </c>
      <c r="B37" s="35" t="s">
        <v>514</v>
      </c>
      <c r="C37" s="35" t="s">
        <v>382</v>
      </c>
      <c r="D37" s="35" t="s">
        <v>71</v>
      </c>
      <c r="E37" s="35" t="s">
        <v>230</v>
      </c>
      <c r="F37" s="533"/>
      <c r="G37" s="533">
        <v>4</v>
      </c>
      <c r="H37" s="112">
        <v>54.3</v>
      </c>
      <c r="I37" s="113">
        <v>54.3</v>
      </c>
      <c r="J37" s="57">
        <f t="shared" si="0"/>
        <v>269</v>
      </c>
      <c r="K37" s="48">
        <f t="shared" si="1"/>
        <v>1</v>
      </c>
    </row>
    <row r="38" spans="1:11" x14ac:dyDescent="0.25">
      <c r="A38" s="59">
        <v>33</v>
      </c>
      <c r="B38" s="35" t="s">
        <v>522</v>
      </c>
      <c r="C38" s="35" t="s">
        <v>454</v>
      </c>
      <c r="D38" s="35" t="s">
        <v>190</v>
      </c>
      <c r="E38" s="35" t="s">
        <v>379</v>
      </c>
      <c r="F38" s="533">
        <v>3</v>
      </c>
      <c r="G38" s="533">
        <v>3</v>
      </c>
      <c r="H38" s="112">
        <v>54.1</v>
      </c>
      <c r="I38" s="113">
        <v>54.1</v>
      </c>
      <c r="J38" s="57">
        <f t="shared" si="0"/>
        <v>268</v>
      </c>
      <c r="K38" s="48">
        <f t="shared" si="1"/>
        <v>1</v>
      </c>
    </row>
    <row r="39" spans="1:11" x14ac:dyDescent="0.25">
      <c r="A39" s="59">
        <v>34</v>
      </c>
      <c r="B39" s="35" t="s">
        <v>444</v>
      </c>
      <c r="C39" s="35" t="s">
        <v>419</v>
      </c>
      <c r="D39" s="35" t="s">
        <v>420</v>
      </c>
      <c r="E39" s="35" t="s">
        <v>232</v>
      </c>
      <c r="F39" s="533">
        <v>9</v>
      </c>
      <c r="G39" s="533">
        <v>2</v>
      </c>
      <c r="H39" s="112">
        <v>53.6</v>
      </c>
      <c r="I39" s="113">
        <v>53.6</v>
      </c>
      <c r="J39" s="57">
        <f t="shared" si="0"/>
        <v>267</v>
      </c>
      <c r="K39" s="48">
        <f t="shared" si="1"/>
        <v>1</v>
      </c>
    </row>
    <row r="40" spans="1:11" x14ac:dyDescent="0.25">
      <c r="A40" s="59">
        <v>35</v>
      </c>
      <c r="B40" s="35" t="s">
        <v>508</v>
      </c>
      <c r="C40" s="35" t="s">
        <v>509</v>
      </c>
      <c r="D40" s="35" t="s">
        <v>502</v>
      </c>
      <c r="E40" s="35" t="s">
        <v>378</v>
      </c>
      <c r="F40" s="533">
        <v>5</v>
      </c>
      <c r="G40" s="533">
        <v>3</v>
      </c>
      <c r="H40" s="112">
        <v>52.7</v>
      </c>
      <c r="I40" s="113">
        <v>52.7</v>
      </c>
      <c r="J40" s="57">
        <f t="shared" si="0"/>
        <v>266</v>
      </c>
      <c r="K40" s="48">
        <f t="shared" si="1"/>
        <v>1</v>
      </c>
    </row>
    <row r="41" spans="1:11" x14ac:dyDescent="0.25">
      <c r="A41" s="59">
        <v>36</v>
      </c>
      <c r="B41" s="35" t="s">
        <v>271</v>
      </c>
      <c r="C41" s="35" t="s">
        <v>272</v>
      </c>
      <c r="D41" s="35" t="s">
        <v>273</v>
      </c>
      <c r="E41" s="35" t="s">
        <v>229</v>
      </c>
      <c r="F41" s="533">
        <v>4</v>
      </c>
      <c r="G41" s="533">
        <v>5</v>
      </c>
      <c r="H41" s="112">
        <v>48.600000000000016</v>
      </c>
      <c r="I41" s="113">
        <v>48.600000000000016</v>
      </c>
      <c r="J41" s="57">
        <f t="shared" si="0"/>
        <v>265</v>
      </c>
      <c r="K41" s="48">
        <f t="shared" si="1"/>
        <v>1</v>
      </c>
    </row>
    <row r="42" spans="1:11" x14ac:dyDescent="0.25">
      <c r="A42" s="59">
        <v>37</v>
      </c>
      <c r="B42" s="35" t="s">
        <v>311</v>
      </c>
      <c r="C42" s="35" t="s">
        <v>312</v>
      </c>
      <c r="D42" s="35" t="s">
        <v>313</v>
      </c>
      <c r="E42" s="35" t="s">
        <v>231</v>
      </c>
      <c r="F42" s="533">
        <v>5</v>
      </c>
      <c r="G42" s="533">
        <v>2</v>
      </c>
      <c r="H42" s="112">
        <v>48.199999999999989</v>
      </c>
      <c r="I42" s="113">
        <v>48.199999999999989</v>
      </c>
      <c r="J42" s="57">
        <f t="shared" si="0"/>
        <v>264</v>
      </c>
      <c r="K42" s="48">
        <f t="shared" si="1"/>
        <v>1</v>
      </c>
    </row>
    <row r="43" spans="1:11" x14ac:dyDescent="0.25">
      <c r="A43" s="59">
        <v>38</v>
      </c>
      <c r="B43" s="35" t="s">
        <v>437</v>
      </c>
      <c r="C43" s="35" t="s">
        <v>409</v>
      </c>
      <c r="D43" s="35" t="s">
        <v>410</v>
      </c>
      <c r="E43" s="35" t="s">
        <v>233</v>
      </c>
      <c r="F43" s="533">
        <v>9</v>
      </c>
      <c r="G43" s="533">
        <v>2</v>
      </c>
      <c r="H43" s="112">
        <v>47.7</v>
      </c>
      <c r="I43" s="113">
        <v>47.7</v>
      </c>
      <c r="J43" s="57">
        <f t="shared" si="0"/>
        <v>263</v>
      </c>
      <c r="K43" s="48">
        <f t="shared" si="1"/>
        <v>1</v>
      </c>
    </row>
    <row r="44" spans="1:11" x14ac:dyDescent="0.25">
      <c r="A44" s="59">
        <v>39</v>
      </c>
      <c r="B44" s="35" t="s">
        <v>243</v>
      </c>
      <c r="C44" s="35" t="s">
        <v>244</v>
      </c>
      <c r="D44" s="35" t="s">
        <v>245</v>
      </c>
      <c r="E44" s="35" t="s">
        <v>227</v>
      </c>
      <c r="F44" s="533">
        <v>13</v>
      </c>
      <c r="G44" s="533">
        <v>2</v>
      </c>
      <c r="H44" s="112">
        <v>46.2</v>
      </c>
      <c r="I44" s="113">
        <v>46.2</v>
      </c>
      <c r="J44" s="57">
        <f t="shared" si="0"/>
        <v>262</v>
      </c>
      <c r="K44" s="48">
        <f t="shared" si="1"/>
        <v>1</v>
      </c>
    </row>
    <row r="45" spans="1:11" x14ac:dyDescent="0.25">
      <c r="A45" s="59">
        <v>40</v>
      </c>
      <c r="B45" s="35" t="s">
        <v>476</v>
      </c>
      <c r="C45" s="35" t="s">
        <v>477</v>
      </c>
      <c r="D45" s="35" t="s">
        <v>260</v>
      </c>
      <c r="E45" s="35" t="s">
        <v>378</v>
      </c>
      <c r="F45" s="533">
        <v>7</v>
      </c>
      <c r="G45" s="533">
        <v>2</v>
      </c>
      <c r="H45" s="112">
        <v>46.2</v>
      </c>
      <c r="I45" s="113">
        <v>46.2</v>
      </c>
      <c r="J45" s="57">
        <f t="shared" si="0"/>
        <v>262</v>
      </c>
      <c r="K45" s="48">
        <f t="shared" si="1"/>
        <v>2</v>
      </c>
    </row>
    <row r="46" spans="1:11" x14ac:dyDescent="0.25">
      <c r="A46" s="59">
        <v>41</v>
      </c>
      <c r="B46" s="35" t="s">
        <v>530</v>
      </c>
      <c r="C46" s="35" t="s">
        <v>381</v>
      </c>
      <c r="D46" s="35" t="s">
        <v>319</v>
      </c>
      <c r="E46" s="35" t="s">
        <v>234</v>
      </c>
      <c r="F46" s="533">
        <v>16</v>
      </c>
      <c r="G46" s="533">
        <v>2</v>
      </c>
      <c r="H46" s="112">
        <v>43.800000000000004</v>
      </c>
      <c r="I46" s="113">
        <v>43.800000000000004</v>
      </c>
      <c r="J46" s="57">
        <f t="shared" si="0"/>
        <v>260</v>
      </c>
      <c r="K46" s="48">
        <f t="shared" si="1"/>
        <v>1</v>
      </c>
    </row>
    <row r="47" spans="1:11" x14ac:dyDescent="0.25">
      <c r="A47" s="59">
        <v>42</v>
      </c>
      <c r="B47" s="35" t="s">
        <v>427</v>
      </c>
      <c r="C47" s="35" t="s">
        <v>187</v>
      </c>
      <c r="D47" s="35" t="s">
        <v>188</v>
      </c>
      <c r="E47" s="35" t="s">
        <v>234</v>
      </c>
      <c r="F47" s="533">
        <v>27</v>
      </c>
      <c r="G47" s="533">
        <v>1</v>
      </c>
      <c r="H47" s="112">
        <v>42.499999999999993</v>
      </c>
      <c r="I47" s="113">
        <v>42.499999999999993</v>
      </c>
      <c r="J47" s="57">
        <f t="shared" si="0"/>
        <v>259</v>
      </c>
      <c r="K47" s="48">
        <f t="shared" si="1"/>
        <v>1</v>
      </c>
    </row>
    <row r="48" spans="1:11" x14ac:dyDescent="0.25">
      <c r="A48" s="59">
        <v>43</v>
      </c>
      <c r="B48" s="35" t="s">
        <v>425</v>
      </c>
      <c r="C48" s="35" t="s">
        <v>387</v>
      </c>
      <c r="D48" s="35" t="s">
        <v>188</v>
      </c>
      <c r="E48" s="35" t="s">
        <v>231</v>
      </c>
      <c r="F48" s="533">
        <v>10</v>
      </c>
      <c r="G48" s="533">
        <v>3</v>
      </c>
      <c r="H48" s="112">
        <v>42.400000000000006</v>
      </c>
      <c r="I48" s="113">
        <v>42.400000000000006</v>
      </c>
      <c r="J48" s="57">
        <f t="shared" si="0"/>
        <v>258</v>
      </c>
      <c r="K48" s="48">
        <f t="shared" si="1"/>
        <v>1</v>
      </c>
    </row>
    <row r="49" spans="1:11" x14ac:dyDescent="0.25">
      <c r="A49" s="59">
        <v>44</v>
      </c>
      <c r="B49" s="35" t="s">
        <v>423</v>
      </c>
      <c r="C49" s="35" t="s">
        <v>385</v>
      </c>
      <c r="D49" s="35" t="s">
        <v>390</v>
      </c>
      <c r="E49" s="35" t="s">
        <v>231</v>
      </c>
      <c r="F49" s="533">
        <v>9</v>
      </c>
      <c r="G49" s="533">
        <v>2</v>
      </c>
      <c r="H49" s="112">
        <v>42.100000000000009</v>
      </c>
      <c r="I49" s="113">
        <v>42.100000000000009</v>
      </c>
      <c r="J49" s="57">
        <f t="shared" si="0"/>
        <v>257</v>
      </c>
      <c r="K49" s="48">
        <f t="shared" si="1"/>
        <v>1</v>
      </c>
    </row>
    <row r="50" spans="1:11" x14ac:dyDescent="0.25">
      <c r="A50" s="59">
        <v>45</v>
      </c>
      <c r="B50" s="35" t="s">
        <v>433</v>
      </c>
      <c r="C50" s="35" t="s">
        <v>402</v>
      </c>
      <c r="D50" s="35" t="s">
        <v>403</v>
      </c>
      <c r="E50" s="35" t="s">
        <v>192</v>
      </c>
      <c r="F50" s="533">
        <v>13</v>
      </c>
      <c r="G50" s="533">
        <v>2</v>
      </c>
      <c r="H50" s="112">
        <v>41.800000000000004</v>
      </c>
      <c r="I50" s="113">
        <v>41.800000000000004</v>
      </c>
      <c r="J50" s="57">
        <f t="shared" si="0"/>
        <v>256</v>
      </c>
      <c r="K50" s="48">
        <f t="shared" si="1"/>
        <v>1</v>
      </c>
    </row>
    <row r="51" spans="1:11" x14ac:dyDescent="0.25">
      <c r="A51" s="59">
        <v>46</v>
      </c>
      <c r="B51" s="35" t="s">
        <v>429</v>
      </c>
      <c r="C51" s="35" t="s">
        <v>396</v>
      </c>
      <c r="D51" s="35" t="s">
        <v>397</v>
      </c>
      <c r="E51" s="35" t="s">
        <v>234</v>
      </c>
      <c r="F51" s="533">
        <v>13</v>
      </c>
      <c r="G51" s="533">
        <v>1</v>
      </c>
      <c r="H51" s="112">
        <v>41.300000000000011</v>
      </c>
      <c r="I51" s="113">
        <v>41.300000000000011</v>
      </c>
      <c r="J51" s="57">
        <f t="shared" si="0"/>
        <v>255</v>
      </c>
      <c r="K51" s="48">
        <f t="shared" si="1"/>
        <v>1</v>
      </c>
    </row>
    <row r="52" spans="1:11" x14ac:dyDescent="0.25">
      <c r="A52" s="59">
        <v>47</v>
      </c>
      <c r="B52" s="35" t="s">
        <v>251</v>
      </c>
      <c r="C52" s="35" t="s">
        <v>70</v>
      </c>
      <c r="D52" s="35" t="s">
        <v>252</v>
      </c>
      <c r="E52" s="35" t="s">
        <v>227</v>
      </c>
      <c r="F52" s="533">
        <v>10</v>
      </c>
      <c r="G52" s="533">
        <v>2</v>
      </c>
      <c r="H52" s="112">
        <v>41.000000000000007</v>
      </c>
      <c r="I52" s="113">
        <v>41.000000000000007</v>
      </c>
      <c r="J52" s="57">
        <f t="shared" si="0"/>
        <v>254</v>
      </c>
      <c r="K52" s="48">
        <f t="shared" si="1"/>
        <v>1</v>
      </c>
    </row>
    <row r="53" spans="1:11" x14ac:dyDescent="0.25">
      <c r="A53" s="59">
        <v>48</v>
      </c>
      <c r="B53" s="35" t="s">
        <v>264</v>
      </c>
      <c r="C53" s="35" t="s">
        <v>265</v>
      </c>
      <c r="D53" s="35" t="s">
        <v>266</v>
      </c>
      <c r="E53" s="35" t="s">
        <v>226</v>
      </c>
      <c r="F53" s="533">
        <v>5</v>
      </c>
      <c r="G53" s="533">
        <v>5</v>
      </c>
      <c r="H53" s="112">
        <v>40.299999999999997</v>
      </c>
      <c r="I53" s="113">
        <v>40.299999999999997</v>
      </c>
      <c r="J53" s="57">
        <f t="shared" si="0"/>
        <v>253</v>
      </c>
      <c r="K53" s="48">
        <f t="shared" si="1"/>
        <v>1</v>
      </c>
    </row>
    <row r="54" spans="1:11" x14ac:dyDescent="0.25">
      <c r="A54" s="59">
        <v>49</v>
      </c>
      <c r="B54" s="35" t="s">
        <v>88</v>
      </c>
      <c r="C54" s="35" t="s">
        <v>75</v>
      </c>
      <c r="D54" s="35" t="s">
        <v>76</v>
      </c>
      <c r="E54" s="35" t="s">
        <v>225</v>
      </c>
      <c r="F54" s="533">
        <v>5</v>
      </c>
      <c r="G54" s="533">
        <v>3</v>
      </c>
      <c r="H54" s="112">
        <v>40</v>
      </c>
      <c r="I54" s="113">
        <v>40</v>
      </c>
      <c r="J54" s="57">
        <f t="shared" si="0"/>
        <v>252</v>
      </c>
      <c r="K54" s="48">
        <f t="shared" si="1"/>
        <v>1</v>
      </c>
    </row>
    <row r="55" spans="1:11" x14ac:dyDescent="0.25">
      <c r="A55" s="59">
        <v>50</v>
      </c>
      <c r="B55" s="35" t="s">
        <v>500</v>
      </c>
      <c r="C55" s="35" t="s">
        <v>501</v>
      </c>
      <c r="D55" s="35" t="s">
        <v>499</v>
      </c>
      <c r="E55" s="35" t="s">
        <v>228</v>
      </c>
      <c r="F55" s="533">
        <v>12</v>
      </c>
      <c r="G55" s="533">
        <v>1</v>
      </c>
      <c r="H55" s="112">
        <v>39.900000000000006</v>
      </c>
      <c r="I55" s="113">
        <v>39.900000000000006</v>
      </c>
      <c r="J55" s="57">
        <f t="shared" si="0"/>
        <v>251</v>
      </c>
      <c r="K55" s="48">
        <f t="shared" si="1"/>
        <v>1</v>
      </c>
    </row>
    <row r="56" spans="1:11" x14ac:dyDescent="0.25">
      <c r="A56" s="59">
        <v>51</v>
      </c>
      <c r="B56" s="35" t="s">
        <v>492</v>
      </c>
      <c r="C56" s="35" t="s">
        <v>323</v>
      </c>
      <c r="D56" s="35" t="s">
        <v>77</v>
      </c>
      <c r="E56" s="35" t="s">
        <v>226</v>
      </c>
      <c r="F56" s="533">
        <v>1</v>
      </c>
      <c r="G56" s="533">
        <v>3</v>
      </c>
      <c r="H56" s="112">
        <v>39.5</v>
      </c>
      <c r="I56" s="113">
        <v>39.5</v>
      </c>
      <c r="J56" s="57">
        <f t="shared" si="0"/>
        <v>250</v>
      </c>
      <c r="K56" s="48">
        <f t="shared" si="1"/>
        <v>1</v>
      </c>
    </row>
    <row r="57" spans="1:11" x14ac:dyDescent="0.25">
      <c r="A57" s="59">
        <v>52</v>
      </c>
      <c r="B57" s="35" t="s">
        <v>431</v>
      </c>
      <c r="C57" s="35" t="s">
        <v>193</v>
      </c>
      <c r="D57" s="35" t="s">
        <v>400</v>
      </c>
      <c r="E57" s="35" t="s">
        <v>192</v>
      </c>
      <c r="F57" s="533">
        <v>11</v>
      </c>
      <c r="G57" s="533">
        <v>1</v>
      </c>
      <c r="H57" s="112">
        <v>37</v>
      </c>
      <c r="I57" s="113">
        <v>37</v>
      </c>
      <c r="J57" s="57">
        <f t="shared" si="0"/>
        <v>249</v>
      </c>
      <c r="K57" s="48">
        <f t="shared" si="1"/>
        <v>1</v>
      </c>
    </row>
    <row r="58" spans="1:11" x14ac:dyDescent="0.25">
      <c r="A58" s="59">
        <v>53</v>
      </c>
      <c r="B58" s="35" t="s">
        <v>510</v>
      </c>
      <c r="C58" s="35" t="s">
        <v>511</v>
      </c>
      <c r="D58" s="35" t="s">
        <v>459</v>
      </c>
      <c r="E58" s="35" t="s">
        <v>228</v>
      </c>
      <c r="F58" s="533">
        <v>16</v>
      </c>
      <c r="G58" s="533">
        <v>2</v>
      </c>
      <c r="H58" s="112">
        <v>34.599999999999994</v>
      </c>
      <c r="I58" s="113">
        <v>34.599999999999994</v>
      </c>
      <c r="J58" s="57">
        <f t="shared" si="0"/>
        <v>248</v>
      </c>
      <c r="K58" s="48">
        <f t="shared" si="1"/>
        <v>1</v>
      </c>
    </row>
    <row r="59" spans="1:11" x14ac:dyDescent="0.25">
      <c r="A59" s="59">
        <v>54</v>
      </c>
      <c r="B59" s="35" t="s">
        <v>436</v>
      </c>
      <c r="C59" s="35" t="s">
        <v>407</v>
      </c>
      <c r="D59" s="35" t="s">
        <v>408</v>
      </c>
      <c r="E59" s="35" t="s">
        <v>233</v>
      </c>
      <c r="F59" s="533">
        <v>6</v>
      </c>
      <c r="G59" s="533">
        <v>1</v>
      </c>
      <c r="H59" s="112">
        <v>30.4</v>
      </c>
      <c r="I59" s="113">
        <v>30.4</v>
      </c>
      <c r="J59" s="57">
        <f t="shared" si="0"/>
        <v>247</v>
      </c>
      <c r="K59" s="48">
        <f t="shared" si="1"/>
        <v>1</v>
      </c>
    </row>
    <row r="60" spans="1:11" x14ac:dyDescent="0.25">
      <c r="A60" s="59">
        <v>55</v>
      </c>
      <c r="B60" s="35" t="s">
        <v>246</v>
      </c>
      <c r="C60" s="35" t="s">
        <v>247</v>
      </c>
      <c r="D60" s="35" t="s">
        <v>72</v>
      </c>
      <c r="E60" s="35" t="s">
        <v>225</v>
      </c>
      <c r="F60" s="533"/>
      <c r="G60" s="533">
        <v>3</v>
      </c>
      <c r="H60" s="112">
        <v>30</v>
      </c>
      <c r="I60" s="113">
        <v>30</v>
      </c>
      <c r="J60" s="57">
        <f t="shared" si="0"/>
        <v>246</v>
      </c>
      <c r="K60" s="48">
        <f t="shared" si="1"/>
        <v>1</v>
      </c>
    </row>
    <row r="61" spans="1:11" x14ac:dyDescent="0.25">
      <c r="A61" s="59">
        <v>56</v>
      </c>
      <c r="B61" s="35" t="s">
        <v>262</v>
      </c>
      <c r="C61" s="35" t="s">
        <v>263</v>
      </c>
      <c r="D61" s="35" t="s">
        <v>245</v>
      </c>
      <c r="E61" s="35" t="s">
        <v>184</v>
      </c>
      <c r="F61" s="533">
        <v>15</v>
      </c>
      <c r="G61" s="533">
        <v>1</v>
      </c>
      <c r="H61" s="112">
        <v>29.6</v>
      </c>
      <c r="I61" s="113">
        <v>29.6</v>
      </c>
      <c r="J61" s="57">
        <f t="shared" si="0"/>
        <v>245</v>
      </c>
      <c r="K61" s="48">
        <f t="shared" si="1"/>
        <v>1</v>
      </c>
    </row>
    <row r="62" spans="1:11" x14ac:dyDescent="0.25">
      <c r="A62" s="59">
        <v>57</v>
      </c>
      <c r="B62" s="35" t="s">
        <v>258</v>
      </c>
      <c r="C62" s="35" t="s">
        <v>259</v>
      </c>
      <c r="D62" s="35" t="s">
        <v>260</v>
      </c>
      <c r="E62" s="35" t="s">
        <v>228</v>
      </c>
      <c r="F62" s="533">
        <v>9</v>
      </c>
      <c r="G62" s="533">
        <v>3</v>
      </c>
      <c r="H62" s="112">
        <v>29.499999999999996</v>
      </c>
      <c r="I62" s="113">
        <v>29.499999999999996</v>
      </c>
      <c r="J62" s="57">
        <f t="shared" si="0"/>
        <v>244</v>
      </c>
      <c r="K62" s="48">
        <f t="shared" si="1"/>
        <v>1</v>
      </c>
    </row>
    <row r="63" spans="1:11" x14ac:dyDescent="0.25">
      <c r="A63" s="59">
        <v>58</v>
      </c>
      <c r="B63" s="35" t="s">
        <v>280</v>
      </c>
      <c r="C63" s="35" t="s">
        <v>69</v>
      </c>
      <c r="D63" s="35" t="s">
        <v>281</v>
      </c>
      <c r="E63" s="35" t="s">
        <v>229</v>
      </c>
      <c r="F63" s="533">
        <v>13</v>
      </c>
      <c r="G63" s="533">
        <v>1</v>
      </c>
      <c r="H63" s="112">
        <v>28.5</v>
      </c>
      <c r="I63" s="113">
        <v>28.5</v>
      </c>
      <c r="J63" s="57">
        <f t="shared" si="0"/>
        <v>243</v>
      </c>
      <c r="K63" s="48">
        <f t="shared" si="1"/>
        <v>1</v>
      </c>
    </row>
    <row r="64" spans="1:11" x14ac:dyDescent="0.25">
      <c r="A64" s="59">
        <v>59</v>
      </c>
      <c r="B64" s="35" t="s">
        <v>320</v>
      </c>
      <c r="C64" s="35" t="s">
        <v>321</v>
      </c>
      <c r="D64" s="35" t="s">
        <v>393</v>
      </c>
      <c r="E64" s="35" t="s">
        <v>234</v>
      </c>
      <c r="F64" s="533"/>
      <c r="G64" s="533">
        <v>3</v>
      </c>
      <c r="H64" s="112">
        <v>28</v>
      </c>
      <c r="I64" s="113">
        <v>28</v>
      </c>
      <c r="J64" s="57">
        <f t="shared" si="0"/>
        <v>242</v>
      </c>
      <c r="K64" s="48">
        <f t="shared" si="1"/>
        <v>1</v>
      </c>
    </row>
    <row r="65" spans="1:11" x14ac:dyDescent="0.25">
      <c r="A65" s="59">
        <v>60</v>
      </c>
      <c r="B65" s="35" t="s">
        <v>455</v>
      </c>
      <c r="C65" s="35" t="s">
        <v>456</v>
      </c>
      <c r="D65" s="35" t="s">
        <v>457</v>
      </c>
      <c r="E65" s="35" t="s">
        <v>378</v>
      </c>
      <c r="F65" s="533">
        <v>4</v>
      </c>
      <c r="G65" s="533">
        <v>1</v>
      </c>
      <c r="H65" s="112">
        <v>27.900000000000002</v>
      </c>
      <c r="I65" s="113">
        <v>27.900000000000002</v>
      </c>
      <c r="J65" s="57">
        <f t="shared" si="0"/>
        <v>241</v>
      </c>
      <c r="K65" s="48">
        <f t="shared" si="1"/>
        <v>1</v>
      </c>
    </row>
    <row r="66" spans="1:11" x14ac:dyDescent="0.25">
      <c r="A66" s="59">
        <v>61</v>
      </c>
      <c r="B66" s="35" t="s">
        <v>505</v>
      </c>
      <c r="C66" s="35" t="s">
        <v>506</v>
      </c>
      <c r="D66" s="35" t="s">
        <v>507</v>
      </c>
      <c r="E66" s="35" t="s">
        <v>229</v>
      </c>
      <c r="F66" s="533">
        <v>8</v>
      </c>
      <c r="G66" s="533">
        <v>3</v>
      </c>
      <c r="H66" s="112">
        <v>27.5</v>
      </c>
      <c r="I66" s="113">
        <v>27.5</v>
      </c>
      <c r="J66" s="57">
        <f t="shared" si="0"/>
        <v>240</v>
      </c>
      <c r="K66" s="48">
        <f t="shared" si="1"/>
        <v>1</v>
      </c>
    </row>
    <row r="67" spans="1:11" x14ac:dyDescent="0.25">
      <c r="A67" s="59">
        <v>62</v>
      </c>
      <c r="B67" s="35" t="s">
        <v>322</v>
      </c>
      <c r="C67" s="35" t="s">
        <v>323</v>
      </c>
      <c r="D67" s="35" t="s">
        <v>324</v>
      </c>
      <c r="E67" s="35" t="s">
        <v>230</v>
      </c>
      <c r="F67" s="533">
        <v>3</v>
      </c>
      <c r="G67" s="533">
        <v>2</v>
      </c>
      <c r="H67" s="112">
        <v>26.3</v>
      </c>
      <c r="I67" s="113">
        <v>26.3</v>
      </c>
      <c r="J67" s="57">
        <f t="shared" si="0"/>
        <v>239</v>
      </c>
      <c r="K67" s="48">
        <f t="shared" si="1"/>
        <v>1</v>
      </c>
    </row>
    <row r="68" spans="1:11" x14ac:dyDescent="0.25">
      <c r="A68" s="59">
        <v>63</v>
      </c>
      <c r="B68" s="35" t="s">
        <v>493</v>
      </c>
      <c r="C68" s="35" t="s">
        <v>494</v>
      </c>
      <c r="D68" s="35" t="s">
        <v>495</v>
      </c>
      <c r="E68" s="35" t="s">
        <v>184</v>
      </c>
      <c r="F68" s="533">
        <v>4</v>
      </c>
      <c r="G68" s="533">
        <v>1</v>
      </c>
      <c r="H68" s="112">
        <v>26.299999999999997</v>
      </c>
      <c r="I68" s="113">
        <v>26.299999999999997</v>
      </c>
      <c r="J68" s="57">
        <f t="shared" si="0"/>
        <v>239</v>
      </c>
      <c r="K68" s="48">
        <f t="shared" si="1"/>
        <v>2</v>
      </c>
    </row>
    <row r="69" spans="1:11" x14ac:dyDescent="0.25">
      <c r="A69" s="59">
        <v>64</v>
      </c>
      <c r="B69" s="35" t="s">
        <v>277</v>
      </c>
      <c r="C69" s="35" t="s">
        <v>278</v>
      </c>
      <c r="D69" s="35" t="s">
        <v>279</v>
      </c>
      <c r="E69" s="35" t="s">
        <v>225</v>
      </c>
      <c r="F69" s="533">
        <v>1</v>
      </c>
      <c r="G69" s="533">
        <v>2</v>
      </c>
      <c r="H69" s="112">
        <v>25.5</v>
      </c>
      <c r="I69" s="113">
        <v>25.5</v>
      </c>
      <c r="J69" s="57">
        <f t="shared" si="0"/>
        <v>237</v>
      </c>
      <c r="K69" s="48">
        <f t="shared" si="1"/>
        <v>1</v>
      </c>
    </row>
    <row r="70" spans="1:11" x14ac:dyDescent="0.25">
      <c r="A70" s="59">
        <v>65</v>
      </c>
      <c r="B70" s="35" t="s">
        <v>439</v>
      </c>
      <c r="C70" s="35" t="s">
        <v>412</v>
      </c>
      <c r="D70" s="35" t="s">
        <v>413</v>
      </c>
      <c r="E70" s="35" t="s">
        <v>233</v>
      </c>
      <c r="F70" s="533">
        <v>6</v>
      </c>
      <c r="G70" s="533">
        <v>2</v>
      </c>
      <c r="H70" s="112">
        <v>25.4</v>
      </c>
      <c r="I70" s="113">
        <v>25.4</v>
      </c>
      <c r="J70" s="57">
        <f t="shared" si="0"/>
        <v>236</v>
      </c>
      <c r="K70" s="48">
        <f t="shared" si="1"/>
        <v>1</v>
      </c>
    </row>
    <row r="71" spans="1:11" x14ac:dyDescent="0.25">
      <c r="A71" s="59">
        <v>66</v>
      </c>
      <c r="B71" s="35" t="s">
        <v>191</v>
      </c>
      <c r="C71" s="35" t="s">
        <v>193</v>
      </c>
      <c r="D71" s="35" t="s">
        <v>194</v>
      </c>
      <c r="E71" s="35" t="s">
        <v>192</v>
      </c>
      <c r="F71" s="533">
        <v>16</v>
      </c>
      <c r="G71" s="533"/>
      <c r="H71" s="112">
        <v>25.1</v>
      </c>
      <c r="I71" s="113">
        <v>25.1</v>
      </c>
      <c r="J71" s="57">
        <f t="shared" si="0"/>
        <v>235</v>
      </c>
      <c r="K71" s="48">
        <f t="shared" si="1"/>
        <v>1</v>
      </c>
    </row>
    <row r="72" spans="1:11" x14ac:dyDescent="0.25">
      <c r="A72" s="59">
        <v>67</v>
      </c>
      <c r="B72" s="35" t="s">
        <v>440</v>
      </c>
      <c r="C72" s="35" t="s">
        <v>414</v>
      </c>
      <c r="D72" s="35" t="s">
        <v>415</v>
      </c>
      <c r="E72" s="35" t="s">
        <v>233</v>
      </c>
      <c r="F72" s="533">
        <v>4</v>
      </c>
      <c r="G72" s="533">
        <v>1</v>
      </c>
      <c r="H72" s="112">
        <v>24.400000000000006</v>
      </c>
      <c r="I72" s="113">
        <v>24.400000000000006</v>
      </c>
      <c r="J72" s="57">
        <f t="shared" ref="J72:J135" si="2">IF(I72=I71,J71,IF(I72=0,ROUNDDOWN(20,0),J71-K71))</f>
        <v>234</v>
      </c>
      <c r="K72" s="48">
        <f t="shared" ref="K72:K135" si="3">IF(I72&lt;I71,1,IF(I72=I71,K71+1,0))</f>
        <v>1</v>
      </c>
    </row>
    <row r="73" spans="1:11" x14ac:dyDescent="0.25">
      <c r="A73" s="59">
        <v>68</v>
      </c>
      <c r="B73" s="35" t="s">
        <v>478</v>
      </c>
      <c r="C73" s="35" t="s">
        <v>479</v>
      </c>
      <c r="D73" s="35" t="s">
        <v>480</v>
      </c>
      <c r="E73" s="35" t="s">
        <v>228</v>
      </c>
      <c r="F73" s="533">
        <v>6</v>
      </c>
      <c r="G73" s="533">
        <v>1</v>
      </c>
      <c r="H73" s="112">
        <v>24.299999999999997</v>
      </c>
      <c r="I73" s="113">
        <v>24.299999999999997</v>
      </c>
      <c r="J73" s="57">
        <f t="shared" si="2"/>
        <v>233</v>
      </c>
      <c r="K73" s="48">
        <f t="shared" si="3"/>
        <v>1</v>
      </c>
    </row>
    <row r="74" spans="1:11" x14ac:dyDescent="0.25">
      <c r="A74" s="59">
        <v>69</v>
      </c>
      <c r="B74" s="35" t="s">
        <v>295</v>
      </c>
      <c r="C74" s="35" t="s">
        <v>70</v>
      </c>
      <c r="D74" s="35" t="s">
        <v>296</v>
      </c>
      <c r="E74" s="35" t="s">
        <v>229</v>
      </c>
      <c r="F74" s="533">
        <v>4</v>
      </c>
      <c r="G74" s="533">
        <v>2</v>
      </c>
      <c r="H74" s="112">
        <v>23.7</v>
      </c>
      <c r="I74" s="113">
        <v>23.7</v>
      </c>
      <c r="J74" s="57">
        <f t="shared" si="2"/>
        <v>232</v>
      </c>
      <c r="K74" s="48">
        <f t="shared" si="3"/>
        <v>1</v>
      </c>
    </row>
    <row r="75" spans="1:11" x14ac:dyDescent="0.25">
      <c r="A75" s="59">
        <v>70</v>
      </c>
      <c r="B75" s="35" t="s">
        <v>314</v>
      </c>
      <c r="C75" s="35" t="s">
        <v>315</v>
      </c>
      <c r="D75" s="35" t="s">
        <v>316</v>
      </c>
      <c r="E75" s="35" t="s">
        <v>231</v>
      </c>
      <c r="F75" s="533"/>
      <c r="G75" s="533">
        <v>1</v>
      </c>
      <c r="H75" s="112">
        <v>22.7</v>
      </c>
      <c r="I75" s="113">
        <v>22.7</v>
      </c>
      <c r="J75" s="57">
        <f t="shared" si="2"/>
        <v>231</v>
      </c>
      <c r="K75" s="48">
        <f t="shared" si="3"/>
        <v>1</v>
      </c>
    </row>
    <row r="76" spans="1:11" x14ac:dyDescent="0.25">
      <c r="A76" s="59">
        <v>71</v>
      </c>
      <c r="B76" s="35" t="s">
        <v>489</v>
      </c>
      <c r="C76" s="35" t="s">
        <v>472</v>
      </c>
      <c r="D76" s="35" t="s">
        <v>490</v>
      </c>
      <c r="E76" s="35" t="s">
        <v>225</v>
      </c>
      <c r="F76" s="533">
        <v>2</v>
      </c>
      <c r="G76" s="533">
        <v>1</v>
      </c>
      <c r="H76" s="112">
        <v>22.6</v>
      </c>
      <c r="I76" s="113">
        <v>22.6</v>
      </c>
      <c r="J76" s="57">
        <f t="shared" si="2"/>
        <v>230</v>
      </c>
      <c r="K76" s="48">
        <f t="shared" si="3"/>
        <v>1</v>
      </c>
    </row>
    <row r="77" spans="1:11" x14ac:dyDescent="0.25">
      <c r="A77" s="59">
        <v>72</v>
      </c>
      <c r="B77" s="35" t="s">
        <v>297</v>
      </c>
      <c r="C77" s="35" t="s">
        <v>298</v>
      </c>
      <c r="D77" s="35" t="s">
        <v>299</v>
      </c>
      <c r="E77" s="35" t="s">
        <v>228</v>
      </c>
      <c r="F77" s="533">
        <v>13</v>
      </c>
      <c r="G77" s="533"/>
      <c r="H77" s="112">
        <v>22.2</v>
      </c>
      <c r="I77" s="113">
        <v>22.2</v>
      </c>
      <c r="J77" s="57">
        <f t="shared" si="2"/>
        <v>229</v>
      </c>
      <c r="K77" s="48">
        <f t="shared" si="3"/>
        <v>1</v>
      </c>
    </row>
    <row r="78" spans="1:11" x14ac:dyDescent="0.25">
      <c r="A78" s="59">
        <v>73</v>
      </c>
      <c r="B78" s="35" t="s">
        <v>285</v>
      </c>
      <c r="C78" s="35" t="s">
        <v>286</v>
      </c>
      <c r="D78" s="35" t="s">
        <v>287</v>
      </c>
      <c r="E78" s="35" t="s">
        <v>226</v>
      </c>
      <c r="F78" s="533">
        <v>11</v>
      </c>
      <c r="G78" s="533">
        <v>1</v>
      </c>
      <c r="H78" s="112">
        <v>20.500000000000004</v>
      </c>
      <c r="I78" s="113">
        <v>20.500000000000004</v>
      </c>
      <c r="J78" s="57">
        <f t="shared" si="2"/>
        <v>228</v>
      </c>
      <c r="K78" s="48">
        <f t="shared" si="3"/>
        <v>1</v>
      </c>
    </row>
    <row r="79" spans="1:11" x14ac:dyDescent="0.25">
      <c r="A79" s="59">
        <v>74</v>
      </c>
      <c r="B79" s="35" t="s">
        <v>594</v>
      </c>
      <c r="C79" s="35" t="s">
        <v>491</v>
      </c>
      <c r="D79" s="35" t="s">
        <v>596</v>
      </c>
      <c r="E79" s="35" t="s">
        <v>379</v>
      </c>
      <c r="F79" s="533">
        <v>11</v>
      </c>
      <c r="G79" s="533"/>
      <c r="H79" s="112">
        <v>18.599999999999998</v>
      </c>
      <c r="I79" s="113">
        <v>18.599999999999998</v>
      </c>
      <c r="J79" s="57">
        <f t="shared" si="2"/>
        <v>227</v>
      </c>
      <c r="K79" s="48">
        <f t="shared" si="3"/>
        <v>1</v>
      </c>
    </row>
    <row r="80" spans="1:11" x14ac:dyDescent="0.25">
      <c r="A80" s="59">
        <v>75</v>
      </c>
      <c r="B80" s="35" t="s">
        <v>303</v>
      </c>
      <c r="C80" s="35" t="s">
        <v>261</v>
      </c>
      <c r="D80" s="35" t="s">
        <v>304</v>
      </c>
      <c r="E80" s="35" t="s">
        <v>226</v>
      </c>
      <c r="F80" s="533">
        <v>11</v>
      </c>
      <c r="G80" s="533">
        <v>1</v>
      </c>
      <c r="H80" s="112">
        <v>17.7</v>
      </c>
      <c r="I80" s="113">
        <v>17.7</v>
      </c>
      <c r="J80" s="57">
        <f t="shared" si="2"/>
        <v>226</v>
      </c>
      <c r="K80" s="48">
        <f t="shared" si="3"/>
        <v>1</v>
      </c>
    </row>
    <row r="81" spans="1:11" x14ac:dyDescent="0.25">
      <c r="A81" s="59">
        <v>76</v>
      </c>
      <c r="B81" s="35" t="s">
        <v>441</v>
      </c>
      <c r="C81" s="35" t="s">
        <v>335</v>
      </c>
      <c r="D81" s="35" t="s">
        <v>336</v>
      </c>
      <c r="E81" s="35" t="s">
        <v>232</v>
      </c>
      <c r="F81" s="533">
        <v>11</v>
      </c>
      <c r="G81" s="533"/>
      <c r="H81" s="112">
        <v>16.700000000000003</v>
      </c>
      <c r="I81" s="113">
        <v>16.700000000000003</v>
      </c>
      <c r="J81" s="57">
        <f t="shared" si="2"/>
        <v>225</v>
      </c>
      <c r="K81" s="48">
        <f t="shared" si="3"/>
        <v>1</v>
      </c>
    </row>
    <row r="82" spans="1:11" x14ac:dyDescent="0.25">
      <c r="A82" s="59">
        <v>77</v>
      </c>
      <c r="B82" s="35" t="s">
        <v>317</v>
      </c>
      <c r="C82" s="35" t="s">
        <v>318</v>
      </c>
      <c r="D82" s="35" t="s">
        <v>319</v>
      </c>
      <c r="E82" s="35" t="s">
        <v>234</v>
      </c>
      <c r="F82" s="533"/>
      <c r="G82" s="533">
        <v>1</v>
      </c>
      <c r="H82" s="112">
        <v>16.2</v>
      </c>
      <c r="I82" s="113">
        <v>16.2</v>
      </c>
      <c r="J82" s="57">
        <f t="shared" si="2"/>
        <v>224</v>
      </c>
      <c r="K82" s="48">
        <f t="shared" si="3"/>
        <v>1</v>
      </c>
    </row>
    <row r="83" spans="1:11" x14ac:dyDescent="0.25">
      <c r="A83" s="59">
        <v>78</v>
      </c>
      <c r="B83" s="35" t="s">
        <v>496</v>
      </c>
      <c r="C83" s="35" t="s">
        <v>497</v>
      </c>
      <c r="D83" s="35" t="s">
        <v>498</v>
      </c>
      <c r="E83" s="35" t="s">
        <v>184</v>
      </c>
      <c r="F83" s="533">
        <v>11</v>
      </c>
      <c r="G83" s="533"/>
      <c r="H83" s="112">
        <v>15.999999999999998</v>
      </c>
      <c r="I83" s="113">
        <v>15.999999999999998</v>
      </c>
      <c r="J83" s="57">
        <f t="shared" si="2"/>
        <v>223</v>
      </c>
      <c r="K83" s="48">
        <f t="shared" si="3"/>
        <v>1</v>
      </c>
    </row>
    <row r="84" spans="1:11" x14ac:dyDescent="0.25">
      <c r="A84" s="59">
        <v>79</v>
      </c>
      <c r="B84" s="35" t="s">
        <v>473</v>
      </c>
      <c r="C84" s="35" t="s">
        <v>474</v>
      </c>
      <c r="D84" s="35" t="s">
        <v>475</v>
      </c>
      <c r="E84" s="35" t="s">
        <v>184</v>
      </c>
      <c r="F84" s="533">
        <v>2</v>
      </c>
      <c r="G84" s="533"/>
      <c r="H84" s="112">
        <v>15.200000000000001</v>
      </c>
      <c r="I84" s="113">
        <v>15.200000000000001</v>
      </c>
      <c r="J84" s="57">
        <f t="shared" si="2"/>
        <v>222</v>
      </c>
      <c r="K84" s="48">
        <f t="shared" si="3"/>
        <v>1</v>
      </c>
    </row>
    <row r="85" spans="1:11" x14ac:dyDescent="0.25">
      <c r="A85" s="59">
        <v>80</v>
      </c>
      <c r="B85" s="35" t="s">
        <v>430</v>
      </c>
      <c r="C85" s="35" t="s">
        <v>398</v>
      </c>
      <c r="D85" s="35" t="s">
        <v>399</v>
      </c>
      <c r="E85" s="35" t="s">
        <v>234</v>
      </c>
      <c r="F85" s="533">
        <v>10</v>
      </c>
      <c r="G85" s="533">
        <v>1</v>
      </c>
      <c r="H85" s="112">
        <v>14.500000000000002</v>
      </c>
      <c r="I85" s="113">
        <v>14.500000000000002</v>
      </c>
      <c r="J85" s="57">
        <f t="shared" si="2"/>
        <v>221</v>
      </c>
      <c r="K85" s="48">
        <f t="shared" si="3"/>
        <v>1</v>
      </c>
    </row>
    <row r="86" spans="1:11" x14ac:dyDescent="0.25">
      <c r="A86" s="59">
        <v>81</v>
      </c>
      <c r="B86" s="35" t="s">
        <v>268</v>
      </c>
      <c r="C86" s="35" t="s">
        <v>269</v>
      </c>
      <c r="D86" s="35" t="s">
        <v>270</v>
      </c>
      <c r="E86" s="35" t="s">
        <v>227</v>
      </c>
      <c r="F86" s="533">
        <v>12</v>
      </c>
      <c r="G86" s="533"/>
      <c r="H86" s="112">
        <v>14.1</v>
      </c>
      <c r="I86" s="113">
        <v>14.1</v>
      </c>
      <c r="J86" s="57">
        <f t="shared" si="2"/>
        <v>220</v>
      </c>
      <c r="K86" s="48">
        <f t="shared" si="3"/>
        <v>1</v>
      </c>
    </row>
    <row r="87" spans="1:11" x14ac:dyDescent="0.25">
      <c r="A87" s="59">
        <v>82</v>
      </c>
      <c r="B87" s="35" t="s">
        <v>450</v>
      </c>
      <c r="C87" s="35" t="s">
        <v>451</v>
      </c>
      <c r="D87" s="35" t="s">
        <v>304</v>
      </c>
      <c r="E87" s="35" t="s">
        <v>229</v>
      </c>
      <c r="F87" s="533">
        <v>9</v>
      </c>
      <c r="G87" s="533">
        <v>1</v>
      </c>
      <c r="H87" s="112">
        <v>13.900000000000002</v>
      </c>
      <c r="I87" s="113">
        <v>13.900000000000002</v>
      </c>
      <c r="J87" s="57">
        <f t="shared" si="2"/>
        <v>219</v>
      </c>
      <c r="K87" s="48">
        <f t="shared" si="3"/>
        <v>1</v>
      </c>
    </row>
    <row r="88" spans="1:11" x14ac:dyDescent="0.25">
      <c r="A88" s="59">
        <v>83</v>
      </c>
      <c r="B88" s="35" t="s">
        <v>255</v>
      </c>
      <c r="C88" s="35" t="s">
        <v>256</v>
      </c>
      <c r="D88" s="35" t="s">
        <v>257</v>
      </c>
      <c r="E88" s="35" t="s">
        <v>227</v>
      </c>
      <c r="F88" s="533">
        <v>2</v>
      </c>
      <c r="G88" s="533">
        <v>3</v>
      </c>
      <c r="H88" s="112">
        <v>13.9</v>
      </c>
      <c r="I88" s="113">
        <v>13.9</v>
      </c>
      <c r="J88" s="57">
        <f t="shared" si="2"/>
        <v>219</v>
      </c>
      <c r="K88" s="48">
        <f t="shared" si="3"/>
        <v>2</v>
      </c>
    </row>
    <row r="89" spans="1:11" x14ac:dyDescent="0.25">
      <c r="A89" s="59">
        <v>84</v>
      </c>
      <c r="B89" s="35" t="s">
        <v>248</v>
      </c>
      <c r="C89" s="35" t="s">
        <v>249</v>
      </c>
      <c r="D89" s="35" t="s">
        <v>250</v>
      </c>
      <c r="E89" s="35" t="s">
        <v>226</v>
      </c>
      <c r="F89" s="533">
        <v>1</v>
      </c>
      <c r="G89" s="533">
        <v>2</v>
      </c>
      <c r="H89" s="112">
        <v>11.7</v>
      </c>
      <c r="I89" s="113">
        <v>11.7</v>
      </c>
      <c r="J89" s="57">
        <f t="shared" si="2"/>
        <v>217</v>
      </c>
      <c r="K89" s="48">
        <f t="shared" si="3"/>
        <v>1</v>
      </c>
    </row>
    <row r="90" spans="1:11" x14ac:dyDescent="0.25">
      <c r="A90" s="59">
        <v>85</v>
      </c>
      <c r="B90" s="35" t="s">
        <v>468</v>
      </c>
      <c r="C90" s="35" t="s">
        <v>469</v>
      </c>
      <c r="D90" s="35" t="s">
        <v>470</v>
      </c>
      <c r="E90" s="35" t="s">
        <v>184</v>
      </c>
      <c r="F90" s="533">
        <v>6</v>
      </c>
      <c r="G90" s="533">
        <v>1</v>
      </c>
      <c r="H90" s="112">
        <v>11.7</v>
      </c>
      <c r="I90" s="113">
        <v>11.7</v>
      </c>
      <c r="J90" s="57">
        <f t="shared" si="2"/>
        <v>217</v>
      </c>
      <c r="K90" s="48">
        <f t="shared" si="3"/>
        <v>2</v>
      </c>
    </row>
    <row r="91" spans="1:11" x14ac:dyDescent="0.25">
      <c r="A91" s="59">
        <v>86</v>
      </c>
      <c r="B91" s="35" t="s">
        <v>325</v>
      </c>
      <c r="C91" s="35" t="s">
        <v>326</v>
      </c>
      <c r="D91" s="35" t="s">
        <v>327</v>
      </c>
      <c r="E91" s="35" t="s">
        <v>192</v>
      </c>
      <c r="F91" s="533">
        <v>9</v>
      </c>
      <c r="G91" s="533"/>
      <c r="H91" s="112">
        <v>11.5</v>
      </c>
      <c r="I91" s="113">
        <v>11.5</v>
      </c>
      <c r="J91" s="57">
        <f t="shared" si="2"/>
        <v>215</v>
      </c>
      <c r="K91" s="48">
        <f t="shared" si="3"/>
        <v>1</v>
      </c>
    </row>
    <row r="92" spans="1:11" x14ac:dyDescent="0.25">
      <c r="A92" s="59">
        <v>87</v>
      </c>
      <c r="B92" s="35" t="s">
        <v>330</v>
      </c>
      <c r="C92" s="35" t="s">
        <v>331</v>
      </c>
      <c r="D92" s="35" t="s">
        <v>332</v>
      </c>
      <c r="E92" s="35" t="s">
        <v>192</v>
      </c>
      <c r="F92" s="533">
        <v>7</v>
      </c>
      <c r="G92" s="533"/>
      <c r="H92" s="112">
        <v>10.500000000000002</v>
      </c>
      <c r="I92" s="113">
        <v>10.500000000000002</v>
      </c>
      <c r="J92" s="57">
        <f t="shared" si="2"/>
        <v>214</v>
      </c>
      <c r="K92" s="48">
        <f t="shared" si="3"/>
        <v>1</v>
      </c>
    </row>
    <row r="93" spans="1:11" x14ac:dyDescent="0.25">
      <c r="A93" s="59">
        <v>88</v>
      </c>
      <c r="B93" s="35" t="s">
        <v>484</v>
      </c>
      <c r="C93" s="35" t="s">
        <v>384</v>
      </c>
      <c r="D93" s="35" t="s">
        <v>459</v>
      </c>
      <c r="E93" s="35" t="s">
        <v>228</v>
      </c>
      <c r="F93" s="533">
        <v>7</v>
      </c>
      <c r="G93" s="533"/>
      <c r="H93" s="112">
        <v>10.4</v>
      </c>
      <c r="I93" s="113">
        <v>10.4</v>
      </c>
      <c r="J93" s="57">
        <f t="shared" si="2"/>
        <v>213</v>
      </c>
      <c r="K93" s="48">
        <f t="shared" si="3"/>
        <v>1</v>
      </c>
    </row>
    <row r="94" spans="1:11" x14ac:dyDescent="0.25">
      <c r="A94" s="59">
        <v>89</v>
      </c>
      <c r="B94" s="35" t="s">
        <v>526</v>
      </c>
      <c r="C94" s="35" t="s">
        <v>519</v>
      </c>
      <c r="D94" s="35" t="s">
        <v>525</v>
      </c>
      <c r="E94" s="35" t="s">
        <v>379</v>
      </c>
      <c r="F94" s="533">
        <v>8</v>
      </c>
      <c r="G94" s="533"/>
      <c r="H94" s="112">
        <v>9.8999999999999986</v>
      </c>
      <c r="I94" s="113">
        <v>9.8999999999999986</v>
      </c>
      <c r="J94" s="57">
        <f t="shared" si="2"/>
        <v>212</v>
      </c>
      <c r="K94" s="48">
        <f t="shared" si="3"/>
        <v>1</v>
      </c>
    </row>
    <row r="95" spans="1:11" x14ac:dyDescent="0.25">
      <c r="A95" s="59">
        <v>90</v>
      </c>
      <c r="B95" s="35" t="s">
        <v>486</v>
      </c>
      <c r="C95" s="35" t="s">
        <v>487</v>
      </c>
      <c r="D95" s="35" t="s">
        <v>485</v>
      </c>
      <c r="E95" s="35" t="s">
        <v>378</v>
      </c>
      <c r="F95" s="533">
        <v>6</v>
      </c>
      <c r="G95" s="533"/>
      <c r="H95" s="112">
        <v>8.8000000000000007</v>
      </c>
      <c r="I95" s="113">
        <v>8.8000000000000007</v>
      </c>
      <c r="J95" s="57">
        <f t="shared" si="2"/>
        <v>211</v>
      </c>
      <c r="K95" s="48">
        <f t="shared" si="3"/>
        <v>1</v>
      </c>
    </row>
    <row r="96" spans="1:11" x14ac:dyDescent="0.25">
      <c r="A96" s="59">
        <v>91</v>
      </c>
      <c r="B96" s="35" t="s">
        <v>328</v>
      </c>
      <c r="C96" s="35" t="s">
        <v>329</v>
      </c>
      <c r="D96" s="35" t="s">
        <v>76</v>
      </c>
      <c r="E96" s="35" t="s">
        <v>192</v>
      </c>
      <c r="F96" s="533">
        <v>6</v>
      </c>
      <c r="G96" s="533"/>
      <c r="H96" s="112">
        <v>8.8000000000000007</v>
      </c>
      <c r="I96" s="113">
        <v>8.8000000000000007</v>
      </c>
      <c r="J96" s="57">
        <f t="shared" si="2"/>
        <v>211</v>
      </c>
      <c r="K96" s="48">
        <f t="shared" si="3"/>
        <v>2</v>
      </c>
    </row>
    <row r="97" spans="1:11" x14ac:dyDescent="0.25">
      <c r="A97" s="59">
        <v>92</v>
      </c>
      <c r="B97" s="35" t="s">
        <v>426</v>
      </c>
      <c r="C97" s="35" t="s">
        <v>388</v>
      </c>
      <c r="D97" s="35" t="s">
        <v>392</v>
      </c>
      <c r="E97" s="35" t="s">
        <v>231</v>
      </c>
      <c r="F97" s="533">
        <v>6</v>
      </c>
      <c r="G97" s="533"/>
      <c r="H97" s="112">
        <v>7.5</v>
      </c>
      <c r="I97" s="113">
        <v>7.5</v>
      </c>
      <c r="J97" s="57">
        <f t="shared" si="2"/>
        <v>209</v>
      </c>
      <c r="K97" s="48">
        <f t="shared" si="3"/>
        <v>1</v>
      </c>
    </row>
    <row r="98" spans="1:11" x14ac:dyDescent="0.25">
      <c r="A98" s="59">
        <v>93</v>
      </c>
      <c r="B98" s="35" t="s">
        <v>465</v>
      </c>
      <c r="C98" s="35" t="s">
        <v>466</v>
      </c>
      <c r="D98" s="35" t="s">
        <v>273</v>
      </c>
      <c r="E98" s="35" t="s">
        <v>378</v>
      </c>
      <c r="F98" s="533">
        <v>3</v>
      </c>
      <c r="G98" s="533"/>
      <c r="H98" s="112">
        <v>7.3999999999999995</v>
      </c>
      <c r="I98" s="113">
        <v>7.3999999999999995</v>
      </c>
      <c r="J98" s="57">
        <f t="shared" si="2"/>
        <v>208</v>
      </c>
      <c r="K98" s="48">
        <f t="shared" si="3"/>
        <v>1</v>
      </c>
    </row>
    <row r="99" spans="1:11" x14ac:dyDescent="0.25">
      <c r="A99" s="59">
        <v>94</v>
      </c>
      <c r="B99" s="35" t="s">
        <v>471</v>
      </c>
      <c r="C99" s="35" t="s">
        <v>464</v>
      </c>
      <c r="D99" s="35" t="s">
        <v>458</v>
      </c>
      <c r="E99" s="35" t="s">
        <v>378</v>
      </c>
      <c r="F99" s="533">
        <v>4</v>
      </c>
      <c r="G99" s="533">
        <v>1</v>
      </c>
      <c r="H99" s="112">
        <v>7.3</v>
      </c>
      <c r="I99" s="113">
        <v>7.3</v>
      </c>
      <c r="J99" s="57">
        <f t="shared" si="2"/>
        <v>207</v>
      </c>
      <c r="K99" s="48">
        <f t="shared" si="3"/>
        <v>1</v>
      </c>
    </row>
    <row r="100" spans="1:11" x14ac:dyDescent="0.25">
      <c r="A100" s="59">
        <v>95</v>
      </c>
      <c r="B100" s="35" t="s">
        <v>89</v>
      </c>
      <c r="C100" s="35" t="s">
        <v>78</v>
      </c>
      <c r="D100" s="35" t="s">
        <v>73</v>
      </c>
      <c r="E100" s="35" t="s">
        <v>226</v>
      </c>
      <c r="F100" s="533"/>
      <c r="G100" s="533">
        <v>1</v>
      </c>
      <c r="H100" s="112">
        <v>6.2</v>
      </c>
      <c r="I100" s="113">
        <v>6.2</v>
      </c>
      <c r="J100" s="57">
        <f t="shared" si="2"/>
        <v>206</v>
      </c>
      <c r="K100" s="48">
        <f t="shared" si="3"/>
        <v>1</v>
      </c>
    </row>
    <row r="101" spans="1:11" x14ac:dyDescent="0.25">
      <c r="A101" s="59">
        <v>96</v>
      </c>
      <c r="B101" s="35" t="s">
        <v>481</v>
      </c>
      <c r="C101" s="35" t="s">
        <v>69</v>
      </c>
      <c r="D101" s="35" t="s">
        <v>482</v>
      </c>
      <c r="E101" s="35" t="s">
        <v>378</v>
      </c>
      <c r="F101" s="533">
        <v>5</v>
      </c>
      <c r="G101" s="533">
        <v>1</v>
      </c>
      <c r="H101" s="112">
        <v>6.1999999999999993</v>
      </c>
      <c r="I101" s="113">
        <v>6.1999999999999993</v>
      </c>
      <c r="J101" s="57">
        <f t="shared" si="2"/>
        <v>206</v>
      </c>
      <c r="K101" s="48">
        <f t="shared" si="3"/>
        <v>2</v>
      </c>
    </row>
    <row r="102" spans="1:11" x14ac:dyDescent="0.25">
      <c r="A102" s="59">
        <v>97</v>
      </c>
      <c r="B102" s="35" t="s">
        <v>503</v>
      </c>
      <c r="C102" s="35" t="s">
        <v>504</v>
      </c>
      <c r="D102" s="35" t="s">
        <v>400</v>
      </c>
      <c r="E102" s="35" t="s">
        <v>184</v>
      </c>
      <c r="F102" s="533">
        <v>2</v>
      </c>
      <c r="G102" s="533"/>
      <c r="H102" s="112">
        <v>2.5</v>
      </c>
      <c r="I102" s="113">
        <v>2.5</v>
      </c>
      <c r="J102" s="57">
        <f t="shared" si="2"/>
        <v>204</v>
      </c>
      <c r="K102" s="48">
        <f t="shared" si="3"/>
        <v>1</v>
      </c>
    </row>
    <row r="103" spans="1:11" x14ac:dyDescent="0.25">
      <c r="A103" s="59">
        <v>98</v>
      </c>
      <c r="B103" s="35" t="s">
        <v>523</v>
      </c>
      <c r="C103" s="35" t="s">
        <v>421</v>
      </c>
      <c r="D103" s="35" t="s">
        <v>524</v>
      </c>
      <c r="E103" s="35" t="s">
        <v>379</v>
      </c>
      <c r="F103" s="533">
        <v>1</v>
      </c>
      <c r="G103" s="533"/>
      <c r="H103" s="112">
        <v>1.2</v>
      </c>
      <c r="I103" s="113">
        <v>1.2</v>
      </c>
      <c r="J103" s="57">
        <f t="shared" si="2"/>
        <v>203</v>
      </c>
      <c r="K103" s="48">
        <f t="shared" si="3"/>
        <v>1</v>
      </c>
    </row>
    <row r="104" spans="1:11" x14ac:dyDescent="0.25">
      <c r="A104" s="59">
        <v>99</v>
      </c>
      <c r="B104"/>
      <c r="C104"/>
      <c r="D104"/>
      <c r="E104"/>
      <c r="F104"/>
      <c r="G104"/>
      <c r="H104"/>
      <c r="I104"/>
      <c r="J104" s="57">
        <f t="shared" si="2"/>
        <v>20</v>
      </c>
      <c r="K104" s="48">
        <f t="shared" si="3"/>
        <v>1</v>
      </c>
    </row>
    <row r="105" spans="1:11" x14ac:dyDescent="0.25">
      <c r="A105" s="59">
        <v>100</v>
      </c>
      <c r="B105"/>
      <c r="C105"/>
      <c r="D105"/>
      <c r="E105"/>
      <c r="F105"/>
      <c r="G105"/>
      <c r="H105"/>
      <c r="I105"/>
      <c r="J105" s="57">
        <f t="shared" si="2"/>
        <v>20</v>
      </c>
      <c r="K105" s="48">
        <f t="shared" si="3"/>
        <v>2</v>
      </c>
    </row>
    <row r="106" spans="1:11" x14ac:dyDescent="0.25">
      <c r="A106" s="59">
        <v>101</v>
      </c>
      <c r="B106"/>
      <c r="C106"/>
      <c r="D106"/>
      <c r="E106"/>
      <c r="F106"/>
      <c r="G106"/>
      <c r="H106"/>
      <c r="I106"/>
      <c r="J106" s="57">
        <f t="shared" si="2"/>
        <v>20</v>
      </c>
      <c r="K106" s="48">
        <f t="shared" si="3"/>
        <v>3</v>
      </c>
    </row>
    <row r="107" spans="1:11" x14ac:dyDescent="0.25">
      <c r="A107" s="59">
        <v>102</v>
      </c>
      <c r="B107"/>
      <c r="C107"/>
      <c r="D107"/>
      <c r="E107"/>
      <c r="F107"/>
      <c r="G107"/>
      <c r="H107"/>
      <c r="I107"/>
      <c r="J107" s="57">
        <f t="shared" si="2"/>
        <v>20</v>
      </c>
      <c r="K107" s="48">
        <f t="shared" si="3"/>
        <v>4</v>
      </c>
    </row>
    <row r="108" spans="1:11" x14ac:dyDescent="0.25">
      <c r="A108" s="59">
        <v>103</v>
      </c>
      <c r="B108"/>
      <c r="C108"/>
      <c r="D108"/>
      <c r="E108"/>
      <c r="F108"/>
      <c r="G108"/>
      <c r="H108"/>
      <c r="I108"/>
      <c r="J108" s="57">
        <f t="shared" si="2"/>
        <v>20</v>
      </c>
      <c r="K108" s="48">
        <f t="shared" si="3"/>
        <v>5</v>
      </c>
    </row>
    <row r="109" spans="1:11" x14ac:dyDescent="0.25">
      <c r="A109" s="59">
        <v>104</v>
      </c>
      <c r="B109"/>
      <c r="C109"/>
      <c r="D109"/>
      <c r="E109"/>
      <c r="F109"/>
      <c r="G109"/>
      <c r="H109"/>
      <c r="I109"/>
      <c r="J109" s="57">
        <f t="shared" si="2"/>
        <v>20</v>
      </c>
      <c r="K109" s="48">
        <f t="shared" si="3"/>
        <v>6</v>
      </c>
    </row>
    <row r="110" spans="1:11" x14ac:dyDescent="0.25">
      <c r="A110" s="59">
        <v>105</v>
      </c>
      <c r="B110"/>
      <c r="C110"/>
      <c r="D110"/>
      <c r="E110"/>
      <c r="F110"/>
      <c r="G110"/>
      <c r="H110"/>
      <c r="I110"/>
      <c r="J110" s="57">
        <f t="shared" si="2"/>
        <v>20</v>
      </c>
      <c r="K110" s="48">
        <f t="shared" si="3"/>
        <v>7</v>
      </c>
    </row>
    <row r="111" spans="1:11" x14ac:dyDescent="0.25">
      <c r="A111" s="59">
        <v>106</v>
      </c>
      <c r="B111"/>
      <c r="C111"/>
      <c r="D111"/>
      <c r="E111"/>
      <c r="F111"/>
      <c r="G111"/>
      <c r="H111"/>
      <c r="I111"/>
      <c r="J111" s="57">
        <f t="shared" si="2"/>
        <v>20</v>
      </c>
      <c r="K111" s="48">
        <f t="shared" si="3"/>
        <v>8</v>
      </c>
    </row>
    <row r="112" spans="1:11" x14ac:dyDescent="0.25">
      <c r="A112" s="59">
        <v>107</v>
      </c>
      <c r="B112"/>
      <c r="C112"/>
      <c r="D112"/>
      <c r="E112"/>
      <c r="F112"/>
      <c r="G112"/>
      <c r="H112"/>
      <c r="I112"/>
      <c r="J112" s="57">
        <f t="shared" si="2"/>
        <v>20</v>
      </c>
      <c r="K112" s="48">
        <f t="shared" si="3"/>
        <v>9</v>
      </c>
    </row>
    <row r="113" spans="1:11" x14ac:dyDescent="0.25">
      <c r="A113" s="59">
        <v>108</v>
      </c>
      <c r="B113"/>
      <c r="C113"/>
      <c r="D113"/>
      <c r="E113"/>
      <c r="F113"/>
      <c r="G113"/>
      <c r="H113"/>
      <c r="I113"/>
      <c r="J113" s="57">
        <f t="shared" si="2"/>
        <v>20</v>
      </c>
      <c r="K113" s="48">
        <f t="shared" si="3"/>
        <v>10</v>
      </c>
    </row>
    <row r="114" spans="1:11" x14ac:dyDescent="0.25">
      <c r="A114" s="59">
        <v>109</v>
      </c>
      <c r="B114"/>
      <c r="C114"/>
      <c r="D114"/>
      <c r="E114"/>
      <c r="F114"/>
      <c r="G114"/>
      <c r="H114"/>
      <c r="I114"/>
      <c r="J114" s="57">
        <f t="shared" si="2"/>
        <v>20</v>
      </c>
      <c r="K114" s="48">
        <f t="shared" si="3"/>
        <v>11</v>
      </c>
    </row>
    <row r="115" spans="1:11" x14ac:dyDescent="0.25">
      <c r="A115" s="59">
        <v>110</v>
      </c>
      <c r="B115"/>
      <c r="C115"/>
      <c r="D115"/>
      <c r="E115"/>
      <c r="F115"/>
      <c r="G115"/>
      <c r="H115"/>
      <c r="I115"/>
      <c r="J115" s="57">
        <f t="shared" si="2"/>
        <v>20</v>
      </c>
      <c r="K115" s="48">
        <f t="shared" si="3"/>
        <v>12</v>
      </c>
    </row>
    <row r="116" spans="1:11" x14ac:dyDescent="0.25">
      <c r="A116" s="59">
        <v>111</v>
      </c>
      <c r="B116"/>
      <c r="C116"/>
      <c r="D116"/>
      <c r="E116"/>
      <c r="F116"/>
      <c r="G116"/>
      <c r="H116"/>
      <c r="I116"/>
      <c r="J116" s="57">
        <f t="shared" si="2"/>
        <v>20</v>
      </c>
      <c r="K116" s="48">
        <f t="shared" si="3"/>
        <v>13</v>
      </c>
    </row>
    <row r="117" spans="1:11" x14ac:dyDescent="0.25">
      <c r="A117" s="59">
        <v>112</v>
      </c>
      <c r="B117"/>
      <c r="C117"/>
      <c r="D117"/>
      <c r="E117"/>
      <c r="F117"/>
      <c r="G117"/>
      <c r="H117"/>
      <c r="I117"/>
      <c r="J117" s="57">
        <f t="shared" si="2"/>
        <v>20</v>
      </c>
      <c r="K117" s="48">
        <f t="shared" si="3"/>
        <v>14</v>
      </c>
    </row>
    <row r="118" spans="1:11" x14ac:dyDescent="0.25">
      <c r="A118" s="59">
        <v>113</v>
      </c>
      <c r="B118"/>
      <c r="C118"/>
      <c r="D118"/>
      <c r="E118"/>
      <c r="F118"/>
      <c r="G118"/>
      <c r="H118"/>
      <c r="I118"/>
      <c r="J118" s="57">
        <f t="shared" si="2"/>
        <v>20</v>
      </c>
      <c r="K118" s="48">
        <f t="shared" si="3"/>
        <v>15</v>
      </c>
    </row>
    <row r="119" spans="1:11" x14ac:dyDescent="0.25">
      <c r="A119" s="59">
        <v>114</v>
      </c>
      <c r="B119"/>
      <c r="C119"/>
      <c r="D119"/>
      <c r="E119"/>
      <c r="F119"/>
      <c r="G119"/>
      <c r="H119"/>
      <c r="I119"/>
      <c r="J119" s="57">
        <f t="shared" si="2"/>
        <v>20</v>
      </c>
      <c r="K119" s="48">
        <f t="shared" si="3"/>
        <v>16</v>
      </c>
    </row>
    <row r="120" spans="1:11" x14ac:dyDescent="0.25">
      <c r="A120" s="59">
        <v>115</v>
      </c>
      <c r="B120"/>
      <c r="C120"/>
      <c r="D120"/>
      <c r="E120"/>
      <c r="F120"/>
      <c r="G120"/>
      <c r="H120"/>
      <c r="I120"/>
      <c r="J120" s="57">
        <f t="shared" si="2"/>
        <v>20</v>
      </c>
      <c r="K120" s="48">
        <f t="shared" si="3"/>
        <v>17</v>
      </c>
    </row>
    <row r="121" spans="1:11" x14ac:dyDescent="0.25">
      <c r="A121" s="59">
        <v>116</v>
      </c>
      <c r="B121"/>
      <c r="C121"/>
      <c r="D121"/>
      <c r="E121"/>
      <c r="F121"/>
      <c r="G121"/>
      <c r="H121"/>
      <c r="I121"/>
      <c r="J121" s="57">
        <f t="shared" si="2"/>
        <v>20</v>
      </c>
      <c r="K121" s="48">
        <f t="shared" si="3"/>
        <v>18</v>
      </c>
    </row>
    <row r="122" spans="1:11" x14ac:dyDescent="0.25">
      <c r="A122" s="59">
        <v>117</v>
      </c>
      <c r="B122"/>
      <c r="C122"/>
      <c r="D122"/>
      <c r="E122"/>
      <c r="F122"/>
      <c r="G122"/>
      <c r="H122"/>
      <c r="I122"/>
      <c r="J122" s="57">
        <f t="shared" si="2"/>
        <v>20</v>
      </c>
      <c r="K122" s="48">
        <f t="shared" si="3"/>
        <v>19</v>
      </c>
    </row>
    <row r="123" spans="1:11" x14ac:dyDescent="0.25">
      <c r="A123" s="59">
        <v>118</v>
      </c>
      <c r="B123"/>
      <c r="C123"/>
      <c r="D123"/>
      <c r="E123"/>
      <c r="F123"/>
      <c r="G123"/>
      <c r="H123"/>
      <c r="I123"/>
      <c r="J123" s="57">
        <f t="shared" si="2"/>
        <v>20</v>
      </c>
      <c r="K123" s="48">
        <f t="shared" si="3"/>
        <v>20</v>
      </c>
    </row>
    <row r="124" spans="1:11" x14ac:dyDescent="0.25">
      <c r="A124" s="59">
        <v>119</v>
      </c>
      <c r="B124"/>
      <c r="C124"/>
      <c r="D124"/>
      <c r="E124"/>
      <c r="F124"/>
      <c r="G124"/>
      <c r="H124"/>
      <c r="I124"/>
      <c r="J124" s="57">
        <f t="shared" si="2"/>
        <v>20</v>
      </c>
      <c r="K124" s="48">
        <f t="shared" si="3"/>
        <v>21</v>
      </c>
    </row>
    <row r="125" spans="1:11" x14ac:dyDescent="0.25">
      <c r="A125" s="59">
        <v>120</v>
      </c>
      <c r="B125"/>
      <c r="C125"/>
      <c r="D125"/>
      <c r="E125"/>
      <c r="F125"/>
      <c r="G125"/>
      <c r="H125"/>
      <c r="I125"/>
      <c r="J125" s="57">
        <f t="shared" si="2"/>
        <v>20</v>
      </c>
      <c r="K125" s="48">
        <f t="shared" si="3"/>
        <v>22</v>
      </c>
    </row>
    <row r="126" spans="1:11" x14ac:dyDescent="0.25">
      <c r="A126" s="59">
        <v>121</v>
      </c>
      <c r="B126"/>
      <c r="C126"/>
      <c r="D126"/>
      <c r="E126"/>
      <c r="F126"/>
      <c r="G126"/>
      <c r="H126"/>
      <c r="I126"/>
      <c r="J126" s="57">
        <f t="shared" si="2"/>
        <v>20</v>
      </c>
      <c r="K126" s="48">
        <f t="shared" si="3"/>
        <v>23</v>
      </c>
    </row>
    <row r="127" spans="1:11" x14ac:dyDescent="0.25">
      <c r="A127" s="59">
        <v>122</v>
      </c>
      <c r="B127"/>
      <c r="C127"/>
      <c r="D127"/>
      <c r="E127"/>
      <c r="F127"/>
      <c r="G127"/>
      <c r="H127"/>
      <c r="I127"/>
      <c r="J127" s="57">
        <f t="shared" si="2"/>
        <v>20</v>
      </c>
      <c r="K127" s="48">
        <f t="shared" si="3"/>
        <v>24</v>
      </c>
    </row>
    <row r="128" spans="1:11" x14ac:dyDescent="0.25">
      <c r="A128" s="59">
        <v>123</v>
      </c>
      <c r="B128"/>
      <c r="C128"/>
      <c r="D128"/>
      <c r="E128"/>
      <c r="F128"/>
      <c r="G128"/>
      <c r="H128"/>
      <c r="I128"/>
      <c r="J128" s="57">
        <f t="shared" si="2"/>
        <v>20</v>
      </c>
      <c r="K128" s="48">
        <f t="shared" si="3"/>
        <v>25</v>
      </c>
    </row>
    <row r="129" spans="1:11" x14ac:dyDescent="0.25">
      <c r="A129" s="59">
        <v>124</v>
      </c>
      <c r="B129"/>
      <c r="C129"/>
      <c r="D129"/>
      <c r="E129"/>
      <c r="F129"/>
      <c r="G129"/>
      <c r="H129"/>
      <c r="I129"/>
      <c r="J129" s="57">
        <f t="shared" si="2"/>
        <v>20</v>
      </c>
      <c r="K129" s="48">
        <f t="shared" si="3"/>
        <v>26</v>
      </c>
    </row>
    <row r="130" spans="1:11" x14ac:dyDescent="0.25">
      <c r="A130" s="59">
        <v>125</v>
      </c>
      <c r="B130"/>
      <c r="C130"/>
      <c r="D130"/>
      <c r="E130"/>
      <c r="F130"/>
      <c r="G130"/>
      <c r="H130"/>
      <c r="I130"/>
      <c r="J130" s="57">
        <f t="shared" si="2"/>
        <v>20</v>
      </c>
      <c r="K130" s="48">
        <f t="shared" si="3"/>
        <v>27</v>
      </c>
    </row>
    <row r="131" spans="1:11" x14ac:dyDescent="0.25">
      <c r="A131" s="59">
        <v>126</v>
      </c>
      <c r="B131"/>
      <c r="C131"/>
      <c r="D131"/>
      <c r="E131"/>
      <c r="F131"/>
      <c r="G131"/>
      <c r="H131"/>
      <c r="I131"/>
      <c r="J131" s="57">
        <f t="shared" si="2"/>
        <v>20</v>
      </c>
      <c r="K131" s="48">
        <f t="shared" si="3"/>
        <v>28</v>
      </c>
    </row>
    <row r="132" spans="1:11" x14ac:dyDescent="0.25">
      <c r="A132" s="59">
        <v>127</v>
      </c>
      <c r="B132"/>
      <c r="C132"/>
      <c r="D132"/>
      <c r="E132"/>
      <c r="F132"/>
      <c r="G132"/>
      <c r="H132"/>
      <c r="I132"/>
      <c r="J132" s="57">
        <f t="shared" si="2"/>
        <v>20</v>
      </c>
      <c r="K132" s="48">
        <f t="shared" si="3"/>
        <v>29</v>
      </c>
    </row>
    <row r="133" spans="1:11" x14ac:dyDescent="0.25">
      <c r="A133" s="59">
        <v>128</v>
      </c>
      <c r="B133"/>
      <c r="C133"/>
      <c r="D133"/>
      <c r="E133"/>
      <c r="F133"/>
      <c r="G133"/>
      <c r="H133"/>
      <c r="I133"/>
      <c r="J133" s="57">
        <f t="shared" si="2"/>
        <v>20</v>
      </c>
      <c r="K133" s="48">
        <f t="shared" si="3"/>
        <v>30</v>
      </c>
    </row>
    <row r="134" spans="1:11" x14ac:dyDescent="0.25">
      <c r="A134" s="59">
        <v>129</v>
      </c>
      <c r="B134"/>
      <c r="C134"/>
      <c r="D134"/>
      <c r="E134"/>
      <c r="F134"/>
      <c r="G134"/>
      <c r="H134"/>
      <c r="I134"/>
      <c r="J134" s="57">
        <f t="shared" si="2"/>
        <v>20</v>
      </c>
      <c r="K134" s="48">
        <f t="shared" si="3"/>
        <v>31</v>
      </c>
    </row>
    <row r="135" spans="1:11" x14ac:dyDescent="0.25">
      <c r="A135" s="59">
        <v>130</v>
      </c>
      <c r="B135"/>
      <c r="C135"/>
      <c r="D135"/>
      <c r="E135"/>
      <c r="F135"/>
      <c r="G135"/>
      <c r="H135"/>
      <c r="I135"/>
      <c r="J135" s="57">
        <f t="shared" si="2"/>
        <v>20</v>
      </c>
      <c r="K135" s="48">
        <f t="shared" si="3"/>
        <v>32</v>
      </c>
    </row>
    <row r="136" spans="1:11" x14ac:dyDescent="0.25">
      <c r="A136" s="59">
        <v>131</v>
      </c>
      <c r="B136"/>
      <c r="C136"/>
      <c r="D136"/>
      <c r="E136"/>
      <c r="F136"/>
      <c r="G136"/>
      <c r="H136"/>
      <c r="I136"/>
      <c r="J136" s="57">
        <f t="shared" ref="J136:J199" si="4">IF(I136=I135,J135,IF(I136=0,ROUNDDOWN(20,0),J135-K135))</f>
        <v>20</v>
      </c>
      <c r="K136" s="48">
        <f t="shared" ref="K136:K199" si="5">IF(I136&lt;I135,1,IF(I136=I135,K135+1,0))</f>
        <v>33</v>
      </c>
    </row>
    <row r="137" spans="1:11" x14ac:dyDescent="0.25">
      <c r="A137" s="59">
        <v>132</v>
      </c>
      <c r="B137"/>
      <c r="C137"/>
      <c r="D137"/>
      <c r="E137"/>
      <c r="F137"/>
      <c r="G137"/>
      <c r="H137"/>
      <c r="I137"/>
      <c r="J137" s="57">
        <f t="shared" si="4"/>
        <v>20</v>
      </c>
      <c r="K137" s="48">
        <f t="shared" si="5"/>
        <v>34</v>
      </c>
    </row>
    <row r="138" spans="1:11" x14ac:dyDescent="0.25">
      <c r="A138" s="59">
        <v>133</v>
      </c>
      <c r="B138"/>
      <c r="C138"/>
      <c r="D138"/>
      <c r="E138"/>
      <c r="F138"/>
      <c r="G138"/>
      <c r="H138"/>
      <c r="I138"/>
      <c r="J138" s="57">
        <f t="shared" si="4"/>
        <v>20</v>
      </c>
      <c r="K138" s="48">
        <f t="shared" si="5"/>
        <v>35</v>
      </c>
    </row>
    <row r="139" spans="1:11" x14ac:dyDescent="0.25">
      <c r="A139" s="59">
        <v>134</v>
      </c>
      <c r="B139"/>
      <c r="C139"/>
      <c r="D139"/>
      <c r="E139"/>
      <c r="F139"/>
      <c r="G139"/>
      <c r="H139"/>
      <c r="I139"/>
      <c r="J139" s="57">
        <f t="shared" si="4"/>
        <v>20</v>
      </c>
      <c r="K139" s="48">
        <f t="shared" si="5"/>
        <v>36</v>
      </c>
    </row>
    <row r="140" spans="1:11" x14ac:dyDescent="0.25">
      <c r="A140" s="59">
        <v>135</v>
      </c>
      <c r="B140"/>
      <c r="C140"/>
      <c r="D140"/>
      <c r="E140"/>
      <c r="F140"/>
      <c r="G140"/>
      <c r="H140"/>
      <c r="I140"/>
      <c r="J140" s="57">
        <f t="shared" si="4"/>
        <v>20</v>
      </c>
      <c r="K140" s="48">
        <f t="shared" si="5"/>
        <v>37</v>
      </c>
    </row>
    <row r="141" spans="1:11" x14ac:dyDescent="0.25">
      <c r="A141" s="59">
        <v>136</v>
      </c>
      <c r="B141"/>
      <c r="C141"/>
      <c r="D141"/>
      <c r="E141"/>
      <c r="F141"/>
      <c r="G141"/>
      <c r="H141"/>
      <c r="I141"/>
      <c r="J141" s="57">
        <f t="shared" si="4"/>
        <v>20</v>
      </c>
      <c r="K141" s="48">
        <f t="shared" si="5"/>
        <v>38</v>
      </c>
    </row>
    <row r="142" spans="1:11" x14ac:dyDescent="0.25">
      <c r="A142" s="59">
        <v>137</v>
      </c>
      <c r="B142"/>
      <c r="C142"/>
      <c r="D142"/>
      <c r="E142"/>
      <c r="F142"/>
      <c r="G142"/>
      <c r="H142"/>
      <c r="I142"/>
      <c r="J142" s="57">
        <f t="shared" si="4"/>
        <v>20</v>
      </c>
      <c r="K142" s="48">
        <f t="shared" si="5"/>
        <v>39</v>
      </c>
    </row>
    <row r="143" spans="1:11" x14ac:dyDescent="0.25">
      <c r="A143" s="59">
        <v>138</v>
      </c>
      <c r="B143"/>
      <c r="C143"/>
      <c r="D143"/>
      <c r="E143"/>
      <c r="F143"/>
      <c r="G143"/>
      <c r="H143"/>
      <c r="I143"/>
      <c r="J143" s="57">
        <f t="shared" si="4"/>
        <v>20</v>
      </c>
      <c r="K143" s="48">
        <f t="shared" si="5"/>
        <v>40</v>
      </c>
    </row>
    <row r="144" spans="1:11" x14ac:dyDescent="0.25">
      <c r="A144" s="59">
        <v>139</v>
      </c>
      <c r="B144"/>
      <c r="C144"/>
      <c r="D144"/>
      <c r="E144"/>
      <c r="F144"/>
      <c r="G144"/>
      <c r="H144"/>
      <c r="I144"/>
      <c r="J144" s="57">
        <f t="shared" si="4"/>
        <v>20</v>
      </c>
      <c r="K144" s="48">
        <f t="shared" si="5"/>
        <v>41</v>
      </c>
    </row>
    <row r="145" spans="1:11" x14ac:dyDescent="0.25">
      <c r="A145" s="59">
        <v>140</v>
      </c>
      <c r="B145"/>
      <c r="C145"/>
      <c r="D145"/>
      <c r="E145"/>
      <c r="F145"/>
      <c r="G145"/>
      <c r="H145"/>
      <c r="I145"/>
      <c r="J145" s="57">
        <f t="shared" si="4"/>
        <v>20</v>
      </c>
      <c r="K145" s="48">
        <f t="shared" si="5"/>
        <v>42</v>
      </c>
    </row>
    <row r="146" spans="1:11" x14ac:dyDescent="0.25">
      <c r="A146" s="59">
        <v>141</v>
      </c>
      <c r="B146"/>
      <c r="C146"/>
      <c r="D146"/>
      <c r="E146"/>
      <c r="F146"/>
      <c r="G146"/>
      <c r="H146"/>
      <c r="I146"/>
      <c r="J146" s="57">
        <f t="shared" si="4"/>
        <v>20</v>
      </c>
      <c r="K146" s="48">
        <f t="shared" si="5"/>
        <v>43</v>
      </c>
    </row>
    <row r="147" spans="1:11" x14ac:dyDescent="0.25">
      <c r="A147" s="59">
        <v>142</v>
      </c>
      <c r="B147"/>
      <c r="C147"/>
      <c r="D147"/>
      <c r="E147"/>
      <c r="F147"/>
      <c r="G147"/>
      <c r="H147"/>
      <c r="I147"/>
      <c r="J147" s="57">
        <f t="shared" si="4"/>
        <v>20</v>
      </c>
      <c r="K147" s="48">
        <f t="shared" si="5"/>
        <v>44</v>
      </c>
    </row>
    <row r="148" spans="1:11" x14ac:dyDescent="0.25">
      <c r="A148" s="59">
        <v>143</v>
      </c>
      <c r="B148"/>
      <c r="C148"/>
      <c r="D148"/>
      <c r="E148"/>
      <c r="F148"/>
      <c r="G148"/>
      <c r="H148"/>
      <c r="I148"/>
      <c r="J148" s="57">
        <f t="shared" si="4"/>
        <v>20</v>
      </c>
      <c r="K148" s="48">
        <f t="shared" si="5"/>
        <v>45</v>
      </c>
    </row>
    <row r="149" spans="1:11" x14ac:dyDescent="0.25">
      <c r="A149" s="59">
        <v>144</v>
      </c>
      <c r="B149"/>
      <c r="C149"/>
      <c r="D149"/>
      <c r="E149"/>
      <c r="F149"/>
      <c r="G149"/>
      <c r="H149"/>
      <c r="I149"/>
      <c r="J149" s="57">
        <f t="shared" si="4"/>
        <v>20</v>
      </c>
      <c r="K149" s="48">
        <f t="shared" si="5"/>
        <v>46</v>
      </c>
    </row>
    <row r="150" spans="1:11" x14ac:dyDescent="0.25">
      <c r="A150" s="59">
        <v>145</v>
      </c>
      <c r="B150"/>
      <c r="C150"/>
      <c r="D150"/>
      <c r="E150"/>
      <c r="F150"/>
      <c r="G150"/>
      <c r="H150"/>
      <c r="I150"/>
      <c r="J150" s="57">
        <f t="shared" si="4"/>
        <v>20</v>
      </c>
      <c r="K150" s="48">
        <f t="shared" si="5"/>
        <v>47</v>
      </c>
    </row>
    <row r="151" spans="1:11" x14ac:dyDescent="0.25">
      <c r="A151" s="59">
        <v>146</v>
      </c>
      <c r="B151"/>
      <c r="C151"/>
      <c r="D151"/>
      <c r="E151"/>
      <c r="F151"/>
      <c r="G151"/>
      <c r="H151"/>
      <c r="I151"/>
      <c r="J151" s="57">
        <f t="shared" si="4"/>
        <v>20</v>
      </c>
      <c r="K151" s="48">
        <f t="shared" si="5"/>
        <v>48</v>
      </c>
    </row>
    <row r="152" spans="1:11" x14ac:dyDescent="0.25">
      <c r="A152" s="59">
        <v>147</v>
      </c>
      <c r="B152"/>
      <c r="C152"/>
      <c r="D152"/>
      <c r="E152"/>
      <c r="F152"/>
      <c r="G152"/>
      <c r="H152"/>
      <c r="I152"/>
      <c r="J152" s="57">
        <f t="shared" si="4"/>
        <v>20</v>
      </c>
      <c r="K152" s="48">
        <f t="shared" si="5"/>
        <v>49</v>
      </c>
    </row>
    <row r="153" spans="1:11" x14ac:dyDescent="0.25">
      <c r="A153" s="59">
        <v>148</v>
      </c>
      <c r="B153"/>
      <c r="C153"/>
      <c r="D153"/>
      <c r="E153"/>
      <c r="F153"/>
      <c r="G153"/>
      <c r="H153"/>
      <c r="I153"/>
      <c r="J153" s="57">
        <f t="shared" si="4"/>
        <v>20</v>
      </c>
      <c r="K153" s="48">
        <f t="shared" si="5"/>
        <v>50</v>
      </c>
    </row>
    <row r="154" spans="1:11" x14ac:dyDescent="0.25">
      <c r="A154" s="59">
        <v>149</v>
      </c>
      <c r="B154"/>
      <c r="C154"/>
      <c r="D154"/>
      <c r="E154"/>
      <c r="F154"/>
      <c r="G154"/>
      <c r="H154"/>
      <c r="I154"/>
      <c r="J154" s="57">
        <f t="shared" si="4"/>
        <v>20</v>
      </c>
      <c r="K154" s="48">
        <f t="shared" si="5"/>
        <v>51</v>
      </c>
    </row>
    <row r="155" spans="1:11" x14ac:dyDescent="0.25">
      <c r="A155" s="59">
        <v>150</v>
      </c>
      <c r="B155"/>
      <c r="C155"/>
      <c r="D155"/>
      <c r="E155"/>
      <c r="F155"/>
      <c r="G155"/>
      <c r="H155"/>
      <c r="I155"/>
      <c r="J155" s="57">
        <f t="shared" si="4"/>
        <v>20</v>
      </c>
      <c r="K155" s="48">
        <f t="shared" si="5"/>
        <v>52</v>
      </c>
    </row>
    <row r="156" spans="1:11" x14ac:dyDescent="0.25">
      <c r="A156" s="59">
        <v>151</v>
      </c>
      <c r="B156"/>
      <c r="C156"/>
      <c r="D156"/>
      <c r="E156"/>
      <c r="F156"/>
      <c r="G156"/>
      <c r="H156"/>
      <c r="I156"/>
      <c r="J156" s="57">
        <f t="shared" si="4"/>
        <v>20</v>
      </c>
      <c r="K156" s="48">
        <f t="shared" si="5"/>
        <v>53</v>
      </c>
    </row>
    <row r="157" spans="1:11" x14ac:dyDescent="0.25">
      <c r="A157" s="59">
        <v>152</v>
      </c>
      <c r="B157"/>
      <c r="C157"/>
      <c r="D157"/>
      <c r="E157"/>
      <c r="F157"/>
      <c r="G157"/>
      <c r="H157"/>
      <c r="I157"/>
      <c r="J157" s="57">
        <f t="shared" si="4"/>
        <v>20</v>
      </c>
      <c r="K157" s="48">
        <f t="shared" si="5"/>
        <v>54</v>
      </c>
    </row>
    <row r="158" spans="1:11" x14ac:dyDescent="0.25">
      <c r="A158" s="59">
        <v>153</v>
      </c>
      <c r="B158"/>
      <c r="C158"/>
      <c r="D158"/>
      <c r="E158"/>
      <c r="F158"/>
      <c r="G158"/>
      <c r="H158"/>
      <c r="I158"/>
      <c r="J158" s="57">
        <f t="shared" si="4"/>
        <v>20</v>
      </c>
      <c r="K158" s="48">
        <f t="shared" si="5"/>
        <v>55</v>
      </c>
    </row>
    <row r="159" spans="1:11" x14ac:dyDescent="0.25">
      <c r="A159" s="59">
        <v>154</v>
      </c>
      <c r="B159"/>
      <c r="C159"/>
      <c r="D159"/>
      <c r="E159"/>
      <c r="F159"/>
      <c r="G159"/>
      <c r="H159"/>
      <c r="I159"/>
      <c r="J159" s="57">
        <f t="shared" si="4"/>
        <v>20</v>
      </c>
      <c r="K159" s="48">
        <f t="shared" si="5"/>
        <v>56</v>
      </c>
    </row>
    <row r="160" spans="1:11" x14ac:dyDescent="0.25">
      <c r="A160" s="59">
        <v>155</v>
      </c>
      <c r="B160"/>
      <c r="C160"/>
      <c r="D160"/>
      <c r="E160"/>
      <c r="F160"/>
      <c r="G160"/>
      <c r="H160"/>
      <c r="I160"/>
      <c r="J160" s="57">
        <f t="shared" si="4"/>
        <v>20</v>
      </c>
      <c r="K160" s="48">
        <f t="shared" si="5"/>
        <v>57</v>
      </c>
    </row>
    <row r="161" spans="1:11" x14ac:dyDescent="0.25">
      <c r="A161" s="59">
        <v>156</v>
      </c>
      <c r="B161"/>
      <c r="C161"/>
      <c r="D161"/>
      <c r="E161"/>
      <c r="F161"/>
      <c r="G161"/>
      <c r="H161"/>
      <c r="I161"/>
      <c r="J161" s="57">
        <f t="shared" si="4"/>
        <v>20</v>
      </c>
      <c r="K161" s="48">
        <f t="shared" si="5"/>
        <v>58</v>
      </c>
    </row>
    <row r="162" spans="1:11" x14ac:dyDescent="0.25">
      <c r="A162" s="59">
        <v>157</v>
      </c>
      <c r="B162"/>
      <c r="C162"/>
      <c r="D162"/>
      <c r="E162"/>
      <c r="F162"/>
      <c r="G162"/>
      <c r="H162"/>
      <c r="I162"/>
      <c r="J162" s="57">
        <f t="shared" si="4"/>
        <v>20</v>
      </c>
      <c r="K162" s="48">
        <f t="shared" si="5"/>
        <v>59</v>
      </c>
    </row>
    <row r="163" spans="1:11" x14ac:dyDescent="0.25">
      <c r="A163" s="59">
        <v>158</v>
      </c>
      <c r="B163"/>
      <c r="C163"/>
      <c r="D163"/>
      <c r="E163"/>
      <c r="F163"/>
      <c r="G163"/>
      <c r="H163"/>
      <c r="I163"/>
      <c r="J163" s="57">
        <f t="shared" si="4"/>
        <v>20</v>
      </c>
      <c r="K163" s="48">
        <f t="shared" si="5"/>
        <v>60</v>
      </c>
    </row>
    <row r="164" spans="1:11" x14ac:dyDescent="0.25">
      <c r="A164" s="59">
        <v>159</v>
      </c>
      <c r="B164"/>
      <c r="C164"/>
      <c r="D164"/>
      <c r="E164"/>
      <c r="F164"/>
      <c r="G164"/>
      <c r="H164"/>
      <c r="I164"/>
      <c r="J164" s="57">
        <f t="shared" si="4"/>
        <v>20</v>
      </c>
      <c r="K164" s="48">
        <f t="shared" si="5"/>
        <v>61</v>
      </c>
    </row>
    <row r="165" spans="1:11" x14ac:dyDescent="0.25">
      <c r="A165" s="59">
        <v>160</v>
      </c>
      <c r="B165"/>
      <c r="C165"/>
      <c r="D165"/>
      <c r="E165"/>
      <c r="F165"/>
      <c r="G165"/>
      <c r="H165"/>
      <c r="I165"/>
      <c r="J165" s="57">
        <f t="shared" si="4"/>
        <v>20</v>
      </c>
      <c r="K165" s="48">
        <f t="shared" si="5"/>
        <v>62</v>
      </c>
    </row>
    <row r="166" spans="1:11" x14ac:dyDescent="0.25">
      <c r="A166" s="59">
        <v>161</v>
      </c>
      <c r="B166"/>
      <c r="C166"/>
      <c r="D166"/>
      <c r="E166"/>
      <c r="F166"/>
      <c r="G166"/>
      <c r="H166"/>
      <c r="I166"/>
      <c r="J166" s="57">
        <f t="shared" si="4"/>
        <v>20</v>
      </c>
      <c r="K166" s="48">
        <f t="shared" si="5"/>
        <v>63</v>
      </c>
    </row>
    <row r="167" spans="1:11" x14ac:dyDescent="0.25">
      <c r="A167" s="59">
        <v>162</v>
      </c>
      <c r="B167"/>
      <c r="C167"/>
      <c r="D167"/>
      <c r="E167"/>
      <c r="F167"/>
      <c r="G167"/>
      <c r="H167"/>
      <c r="I167"/>
      <c r="J167" s="57">
        <f t="shared" si="4"/>
        <v>20</v>
      </c>
      <c r="K167" s="48">
        <f t="shared" si="5"/>
        <v>64</v>
      </c>
    </row>
    <row r="168" spans="1:11" x14ac:dyDescent="0.25">
      <c r="A168" s="59">
        <v>163</v>
      </c>
      <c r="B168"/>
      <c r="C168"/>
      <c r="D168"/>
      <c r="E168"/>
      <c r="F168"/>
      <c r="G168"/>
      <c r="H168"/>
      <c r="I168"/>
      <c r="J168" s="57">
        <f t="shared" si="4"/>
        <v>20</v>
      </c>
      <c r="K168" s="48">
        <f t="shared" si="5"/>
        <v>65</v>
      </c>
    </row>
    <row r="169" spans="1:11" x14ac:dyDescent="0.25">
      <c r="A169" s="59">
        <v>164</v>
      </c>
      <c r="B169"/>
      <c r="C169"/>
      <c r="D169"/>
      <c r="E169"/>
      <c r="F169"/>
      <c r="G169"/>
      <c r="H169"/>
      <c r="I169"/>
      <c r="J169" s="57">
        <f t="shared" si="4"/>
        <v>20</v>
      </c>
      <c r="K169" s="48">
        <f t="shared" si="5"/>
        <v>66</v>
      </c>
    </row>
    <row r="170" spans="1:11" x14ac:dyDescent="0.25">
      <c r="A170" s="59">
        <v>165</v>
      </c>
      <c r="B170"/>
      <c r="C170"/>
      <c r="D170"/>
      <c r="E170"/>
      <c r="F170"/>
      <c r="G170"/>
      <c r="H170"/>
      <c r="I170"/>
      <c r="J170" s="57">
        <f t="shared" si="4"/>
        <v>20</v>
      </c>
      <c r="K170" s="48">
        <f t="shared" si="5"/>
        <v>67</v>
      </c>
    </row>
    <row r="171" spans="1:11" x14ac:dyDescent="0.25">
      <c r="A171" s="59">
        <v>166</v>
      </c>
      <c r="B171"/>
      <c r="C171"/>
      <c r="D171"/>
      <c r="E171"/>
      <c r="F171"/>
      <c r="G171"/>
      <c r="H171"/>
      <c r="I171"/>
      <c r="J171" s="57">
        <f t="shared" si="4"/>
        <v>20</v>
      </c>
      <c r="K171" s="48">
        <f t="shared" si="5"/>
        <v>68</v>
      </c>
    </row>
    <row r="172" spans="1:11" x14ac:dyDescent="0.25">
      <c r="A172" s="59">
        <v>167</v>
      </c>
      <c r="B172"/>
      <c r="C172"/>
      <c r="D172"/>
      <c r="E172"/>
      <c r="F172"/>
      <c r="G172"/>
      <c r="H172"/>
      <c r="I172"/>
      <c r="J172" s="57">
        <f t="shared" si="4"/>
        <v>20</v>
      </c>
      <c r="K172" s="48">
        <f t="shared" si="5"/>
        <v>69</v>
      </c>
    </row>
    <row r="173" spans="1:11" x14ac:dyDescent="0.25">
      <c r="A173" s="59">
        <v>168</v>
      </c>
      <c r="B173"/>
      <c r="C173"/>
      <c r="D173"/>
      <c r="E173"/>
      <c r="F173"/>
      <c r="G173"/>
      <c r="H173"/>
      <c r="I173"/>
      <c r="J173" s="57">
        <f t="shared" si="4"/>
        <v>20</v>
      </c>
      <c r="K173" s="48">
        <f t="shared" si="5"/>
        <v>70</v>
      </c>
    </row>
    <row r="174" spans="1:11" x14ac:dyDescent="0.25">
      <c r="A174" s="59">
        <v>169</v>
      </c>
      <c r="B174"/>
      <c r="C174"/>
      <c r="D174"/>
      <c r="E174"/>
      <c r="F174"/>
      <c r="G174"/>
      <c r="H174"/>
      <c r="I174"/>
      <c r="J174" s="57">
        <f t="shared" si="4"/>
        <v>20</v>
      </c>
      <c r="K174" s="48">
        <f t="shared" si="5"/>
        <v>71</v>
      </c>
    </row>
    <row r="175" spans="1:11" x14ac:dyDescent="0.25">
      <c r="A175" s="59">
        <v>170</v>
      </c>
      <c r="B175"/>
      <c r="C175"/>
      <c r="D175"/>
      <c r="E175"/>
      <c r="F175"/>
      <c r="G175"/>
      <c r="H175"/>
      <c r="I175"/>
      <c r="J175" s="57">
        <f t="shared" si="4"/>
        <v>20</v>
      </c>
      <c r="K175" s="48">
        <f t="shared" si="5"/>
        <v>72</v>
      </c>
    </row>
    <row r="176" spans="1:11" x14ac:dyDescent="0.25">
      <c r="A176" s="59">
        <v>171</v>
      </c>
      <c r="B176"/>
      <c r="C176"/>
      <c r="D176"/>
      <c r="E176"/>
      <c r="F176"/>
      <c r="G176"/>
      <c r="H176"/>
      <c r="I176"/>
      <c r="J176" s="57">
        <f t="shared" si="4"/>
        <v>20</v>
      </c>
      <c r="K176" s="48">
        <f t="shared" si="5"/>
        <v>73</v>
      </c>
    </row>
    <row r="177" spans="1:11" x14ac:dyDescent="0.25">
      <c r="A177" s="59">
        <v>172</v>
      </c>
      <c r="B177"/>
      <c r="C177"/>
      <c r="D177"/>
      <c r="E177"/>
      <c r="F177"/>
      <c r="G177"/>
      <c r="H177"/>
      <c r="I177"/>
      <c r="J177" s="57">
        <f t="shared" si="4"/>
        <v>20</v>
      </c>
      <c r="K177" s="48">
        <f t="shared" si="5"/>
        <v>74</v>
      </c>
    </row>
    <row r="178" spans="1:11" x14ac:dyDescent="0.25">
      <c r="A178" s="59">
        <v>173</v>
      </c>
      <c r="B178"/>
      <c r="C178"/>
      <c r="D178"/>
      <c r="E178"/>
      <c r="F178"/>
      <c r="G178"/>
      <c r="H178"/>
      <c r="I178"/>
      <c r="J178" s="57">
        <f t="shared" si="4"/>
        <v>20</v>
      </c>
      <c r="K178" s="48">
        <f t="shared" si="5"/>
        <v>75</v>
      </c>
    </row>
    <row r="179" spans="1:11" x14ac:dyDescent="0.25">
      <c r="A179" s="59">
        <v>174</v>
      </c>
      <c r="B179"/>
      <c r="C179"/>
      <c r="D179"/>
      <c r="E179"/>
      <c r="F179"/>
      <c r="G179"/>
      <c r="H179"/>
      <c r="I179"/>
      <c r="J179" s="57">
        <f t="shared" si="4"/>
        <v>20</v>
      </c>
      <c r="K179" s="48">
        <f t="shared" si="5"/>
        <v>76</v>
      </c>
    </row>
    <row r="180" spans="1:11" x14ac:dyDescent="0.25">
      <c r="A180" s="59">
        <v>175</v>
      </c>
      <c r="B180"/>
      <c r="C180"/>
      <c r="D180"/>
      <c r="E180"/>
      <c r="F180"/>
      <c r="G180"/>
      <c r="H180"/>
      <c r="I180"/>
      <c r="J180" s="57">
        <f t="shared" si="4"/>
        <v>20</v>
      </c>
      <c r="K180" s="48">
        <f t="shared" si="5"/>
        <v>77</v>
      </c>
    </row>
    <row r="181" spans="1:11" x14ac:dyDescent="0.25">
      <c r="A181" s="59">
        <v>176</v>
      </c>
      <c r="B181"/>
      <c r="C181"/>
      <c r="D181"/>
      <c r="E181"/>
      <c r="F181"/>
      <c r="G181"/>
      <c r="H181"/>
      <c r="I181"/>
      <c r="J181" s="57">
        <f t="shared" si="4"/>
        <v>20</v>
      </c>
      <c r="K181" s="48">
        <f t="shared" si="5"/>
        <v>78</v>
      </c>
    </row>
    <row r="182" spans="1:11" x14ac:dyDescent="0.25">
      <c r="A182" s="59">
        <v>177</v>
      </c>
      <c r="B182"/>
      <c r="C182"/>
      <c r="D182"/>
      <c r="E182"/>
      <c r="F182"/>
      <c r="G182"/>
      <c r="H182"/>
      <c r="I182"/>
      <c r="J182" s="57">
        <f t="shared" si="4"/>
        <v>20</v>
      </c>
      <c r="K182" s="48">
        <f t="shared" si="5"/>
        <v>79</v>
      </c>
    </row>
    <row r="183" spans="1:11" x14ac:dyDescent="0.25">
      <c r="A183" s="59">
        <v>178</v>
      </c>
      <c r="B183"/>
      <c r="C183"/>
      <c r="D183"/>
      <c r="E183"/>
      <c r="F183"/>
      <c r="G183"/>
      <c r="H183"/>
      <c r="I183"/>
      <c r="J183" s="57">
        <f t="shared" si="4"/>
        <v>20</v>
      </c>
      <c r="K183" s="48">
        <f t="shared" si="5"/>
        <v>80</v>
      </c>
    </row>
    <row r="184" spans="1:11" x14ac:dyDescent="0.25">
      <c r="A184" s="59">
        <v>179</v>
      </c>
      <c r="B184"/>
      <c r="C184"/>
      <c r="D184"/>
      <c r="E184"/>
      <c r="F184"/>
      <c r="G184"/>
      <c r="H184"/>
      <c r="I184"/>
      <c r="J184" s="57">
        <f t="shared" si="4"/>
        <v>20</v>
      </c>
      <c r="K184" s="48">
        <f t="shared" si="5"/>
        <v>81</v>
      </c>
    </row>
    <row r="185" spans="1:11" x14ac:dyDescent="0.25">
      <c r="A185" s="59">
        <v>180</v>
      </c>
      <c r="B185"/>
      <c r="C185"/>
      <c r="D185"/>
      <c r="E185"/>
      <c r="F185"/>
      <c r="G185"/>
      <c r="H185"/>
      <c r="I185"/>
      <c r="J185" s="57">
        <f t="shared" si="4"/>
        <v>20</v>
      </c>
      <c r="K185" s="48">
        <f t="shared" si="5"/>
        <v>82</v>
      </c>
    </row>
    <row r="186" spans="1:11" x14ac:dyDescent="0.25">
      <c r="A186" s="59">
        <v>181</v>
      </c>
      <c r="B186"/>
      <c r="C186"/>
      <c r="D186"/>
      <c r="E186"/>
      <c r="F186"/>
      <c r="G186"/>
      <c r="H186"/>
      <c r="I186"/>
      <c r="J186" s="57">
        <f t="shared" si="4"/>
        <v>20</v>
      </c>
      <c r="K186" s="48">
        <f t="shared" si="5"/>
        <v>83</v>
      </c>
    </row>
    <row r="187" spans="1:11" x14ac:dyDescent="0.25">
      <c r="A187" s="59">
        <v>182</v>
      </c>
      <c r="B187"/>
      <c r="C187"/>
      <c r="D187"/>
      <c r="E187"/>
      <c r="F187"/>
      <c r="G187"/>
      <c r="H187"/>
      <c r="I187"/>
      <c r="J187" s="57">
        <f t="shared" si="4"/>
        <v>20</v>
      </c>
      <c r="K187" s="48">
        <f t="shared" si="5"/>
        <v>84</v>
      </c>
    </row>
    <row r="188" spans="1:11" x14ac:dyDescent="0.25">
      <c r="A188" s="59">
        <v>183</v>
      </c>
      <c r="B188"/>
      <c r="C188"/>
      <c r="D188"/>
      <c r="E188"/>
      <c r="F188"/>
      <c r="G188"/>
      <c r="H188"/>
      <c r="I188"/>
      <c r="J188" s="57">
        <f t="shared" si="4"/>
        <v>20</v>
      </c>
      <c r="K188" s="48">
        <f t="shared" si="5"/>
        <v>85</v>
      </c>
    </row>
    <row r="189" spans="1:11" x14ac:dyDescent="0.25">
      <c r="A189" s="59">
        <v>184</v>
      </c>
      <c r="B189"/>
      <c r="C189"/>
      <c r="D189"/>
      <c r="E189"/>
      <c r="F189"/>
      <c r="G189"/>
      <c r="H189"/>
      <c r="I189"/>
      <c r="J189" s="57">
        <f t="shared" si="4"/>
        <v>20</v>
      </c>
      <c r="K189" s="48">
        <f t="shared" si="5"/>
        <v>86</v>
      </c>
    </row>
    <row r="190" spans="1:11" x14ac:dyDescent="0.25">
      <c r="A190" s="59">
        <v>185</v>
      </c>
      <c r="B190"/>
      <c r="C190"/>
      <c r="D190"/>
      <c r="E190"/>
      <c r="F190"/>
      <c r="G190"/>
      <c r="H190"/>
      <c r="I190"/>
      <c r="J190" s="57">
        <f t="shared" si="4"/>
        <v>20</v>
      </c>
      <c r="K190" s="48">
        <f t="shared" si="5"/>
        <v>87</v>
      </c>
    </row>
    <row r="191" spans="1:11" x14ac:dyDescent="0.25">
      <c r="A191" s="59">
        <v>186</v>
      </c>
      <c r="B191"/>
      <c r="C191"/>
      <c r="D191"/>
      <c r="E191"/>
      <c r="F191"/>
      <c r="G191"/>
      <c r="H191"/>
      <c r="I191"/>
      <c r="J191" s="57">
        <f t="shared" si="4"/>
        <v>20</v>
      </c>
      <c r="K191" s="48">
        <f t="shared" si="5"/>
        <v>88</v>
      </c>
    </row>
    <row r="192" spans="1:11" x14ac:dyDescent="0.25">
      <c r="A192" s="59">
        <v>187</v>
      </c>
      <c r="B192"/>
      <c r="C192"/>
      <c r="D192"/>
      <c r="E192"/>
      <c r="F192"/>
      <c r="G192"/>
      <c r="H192"/>
      <c r="I192"/>
      <c r="J192" s="57">
        <f t="shared" si="4"/>
        <v>20</v>
      </c>
      <c r="K192" s="48">
        <f t="shared" si="5"/>
        <v>89</v>
      </c>
    </row>
    <row r="193" spans="1:11" x14ac:dyDescent="0.25">
      <c r="A193" s="59">
        <v>188</v>
      </c>
      <c r="B193"/>
      <c r="C193"/>
      <c r="D193"/>
      <c r="E193"/>
      <c r="F193"/>
      <c r="G193"/>
      <c r="H193"/>
      <c r="I193"/>
      <c r="J193" s="57">
        <f t="shared" si="4"/>
        <v>20</v>
      </c>
      <c r="K193" s="48">
        <f t="shared" si="5"/>
        <v>90</v>
      </c>
    </row>
    <row r="194" spans="1:11" x14ac:dyDescent="0.25">
      <c r="A194" s="59">
        <v>189</v>
      </c>
      <c r="B194"/>
      <c r="C194"/>
      <c r="D194"/>
      <c r="E194"/>
      <c r="F194"/>
      <c r="G194"/>
      <c r="H194"/>
      <c r="I194"/>
      <c r="J194" s="57">
        <f t="shared" si="4"/>
        <v>20</v>
      </c>
      <c r="K194" s="48">
        <f t="shared" si="5"/>
        <v>91</v>
      </c>
    </row>
    <row r="195" spans="1:11" x14ac:dyDescent="0.25">
      <c r="A195" s="59">
        <v>190</v>
      </c>
      <c r="B195"/>
      <c r="C195"/>
      <c r="D195"/>
      <c r="E195"/>
      <c r="F195"/>
      <c r="G195"/>
      <c r="H195"/>
      <c r="I195"/>
      <c r="J195" s="57">
        <f t="shared" si="4"/>
        <v>20</v>
      </c>
      <c r="K195" s="48">
        <f t="shared" si="5"/>
        <v>92</v>
      </c>
    </row>
    <row r="196" spans="1:11" x14ac:dyDescent="0.25">
      <c r="A196" s="59">
        <v>191</v>
      </c>
      <c r="B196"/>
      <c r="C196"/>
      <c r="D196"/>
      <c r="E196"/>
      <c r="F196"/>
      <c r="G196"/>
      <c r="H196"/>
      <c r="I196"/>
      <c r="J196" s="57">
        <f t="shared" si="4"/>
        <v>20</v>
      </c>
      <c r="K196" s="48">
        <f t="shared" si="5"/>
        <v>93</v>
      </c>
    </row>
    <row r="197" spans="1:11" x14ac:dyDescent="0.25">
      <c r="A197" s="59">
        <v>192</v>
      </c>
      <c r="B197"/>
      <c r="C197"/>
      <c r="D197"/>
      <c r="E197"/>
      <c r="F197"/>
      <c r="G197"/>
      <c r="H197"/>
      <c r="I197"/>
      <c r="J197" s="57">
        <f t="shared" si="4"/>
        <v>20</v>
      </c>
      <c r="K197" s="48">
        <f t="shared" si="5"/>
        <v>94</v>
      </c>
    </row>
    <row r="198" spans="1:11" x14ac:dyDescent="0.25">
      <c r="A198" s="59">
        <v>193</v>
      </c>
      <c r="B198"/>
      <c r="C198"/>
      <c r="D198"/>
      <c r="E198"/>
      <c r="F198"/>
      <c r="G198"/>
      <c r="H198"/>
      <c r="I198"/>
      <c r="J198" s="57">
        <f t="shared" si="4"/>
        <v>20</v>
      </c>
      <c r="K198" s="48">
        <f t="shared" si="5"/>
        <v>95</v>
      </c>
    </row>
    <row r="199" spans="1:11" x14ac:dyDescent="0.25">
      <c r="A199" s="59">
        <v>194</v>
      </c>
      <c r="B199"/>
      <c r="C199"/>
      <c r="D199"/>
      <c r="E199"/>
      <c r="F199"/>
      <c r="G199"/>
      <c r="H199"/>
      <c r="I199"/>
      <c r="J199" s="57">
        <f t="shared" si="4"/>
        <v>20</v>
      </c>
      <c r="K199" s="48">
        <f t="shared" si="5"/>
        <v>96</v>
      </c>
    </row>
    <row r="200" spans="1:11" x14ac:dyDescent="0.25">
      <c r="A200" s="59">
        <v>195</v>
      </c>
      <c r="B200"/>
      <c r="C200"/>
      <c r="D200"/>
      <c r="E200"/>
      <c r="F200"/>
      <c r="G200"/>
      <c r="H200"/>
      <c r="I200"/>
      <c r="J200" s="57">
        <f t="shared" ref="J200:J239" si="6">IF(I200=I199,J199,IF(I200=0,ROUNDDOWN(20,0),J199-K199))</f>
        <v>20</v>
      </c>
      <c r="K200" s="48">
        <f t="shared" ref="K200:K239" si="7">IF(I200&lt;I199,1,IF(I200=I199,K199+1,0))</f>
        <v>97</v>
      </c>
    </row>
    <row r="201" spans="1:11" x14ac:dyDescent="0.25">
      <c r="A201" s="59">
        <v>196</v>
      </c>
      <c r="B201"/>
      <c r="C201"/>
      <c r="D201"/>
      <c r="E201"/>
      <c r="F201"/>
      <c r="G201"/>
      <c r="H201"/>
      <c r="I201"/>
      <c r="J201" s="57">
        <f t="shared" si="6"/>
        <v>20</v>
      </c>
      <c r="K201" s="48">
        <f t="shared" si="7"/>
        <v>98</v>
      </c>
    </row>
    <row r="202" spans="1:11" x14ac:dyDescent="0.25">
      <c r="A202" s="59">
        <v>197</v>
      </c>
      <c r="B202"/>
      <c r="C202"/>
      <c r="D202"/>
      <c r="E202"/>
      <c r="F202"/>
      <c r="G202"/>
      <c r="H202"/>
      <c r="I202"/>
      <c r="J202" s="57">
        <f t="shared" si="6"/>
        <v>20</v>
      </c>
      <c r="K202" s="48">
        <f t="shared" si="7"/>
        <v>99</v>
      </c>
    </row>
    <row r="203" spans="1:11" x14ac:dyDescent="0.25">
      <c r="A203" s="59">
        <v>198</v>
      </c>
      <c r="B203"/>
      <c r="C203"/>
      <c r="D203"/>
      <c r="E203"/>
      <c r="F203"/>
      <c r="G203"/>
      <c r="H203"/>
      <c r="I203"/>
      <c r="J203" s="57">
        <f t="shared" si="6"/>
        <v>20</v>
      </c>
      <c r="K203" s="48">
        <f t="shared" si="7"/>
        <v>100</v>
      </c>
    </row>
    <row r="204" spans="1:11" x14ac:dyDescent="0.25">
      <c r="A204" s="59">
        <v>199</v>
      </c>
      <c r="B204"/>
      <c r="C204"/>
      <c r="D204"/>
      <c r="E204"/>
      <c r="F204"/>
      <c r="G204"/>
      <c r="H204"/>
      <c r="I204"/>
      <c r="J204" s="57">
        <f t="shared" si="6"/>
        <v>20</v>
      </c>
      <c r="K204" s="48">
        <f t="shared" si="7"/>
        <v>101</v>
      </c>
    </row>
    <row r="205" spans="1:11" x14ac:dyDescent="0.25">
      <c r="A205" s="59">
        <v>200</v>
      </c>
      <c r="B205"/>
      <c r="C205"/>
      <c r="D205"/>
      <c r="E205"/>
      <c r="F205"/>
      <c r="G205"/>
      <c r="H205"/>
      <c r="I205"/>
      <c r="J205" s="57">
        <f t="shared" si="6"/>
        <v>20</v>
      </c>
      <c r="K205" s="48">
        <f t="shared" si="7"/>
        <v>102</v>
      </c>
    </row>
    <row r="206" spans="1:11" x14ac:dyDescent="0.25">
      <c r="A206" s="59">
        <v>201</v>
      </c>
      <c r="B206"/>
      <c r="C206"/>
      <c r="D206"/>
      <c r="E206"/>
      <c r="F206"/>
      <c r="G206"/>
      <c r="H206"/>
      <c r="I206"/>
      <c r="J206" s="57">
        <f t="shared" si="6"/>
        <v>20</v>
      </c>
      <c r="K206" s="48">
        <f t="shared" si="7"/>
        <v>103</v>
      </c>
    </row>
    <row r="207" spans="1:11" x14ac:dyDescent="0.25">
      <c r="A207" s="59">
        <v>202</v>
      </c>
      <c r="B207"/>
      <c r="C207"/>
      <c r="D207"/>
      <c r="E207"/>
      <c r="F207"/>
      <c r="G207"/>
      <c r="H207"/>
      <c r="I207"/>
      <c r="J207" s="57">
        <f t="shared" si="6"/>
        <v>20</v>
      </c>
      <c r="K207" s="48">
        <f t="shared" si="7"/>
        <v>104</v>
      </c>
    </row>
    <row r="208" spans="1:11" x14ac:dyDescent="0.25">
      <c r="A208" s="59">
        <v>203</v>
      </c>
      <c r="B208"/>
      <c r="C208"/>
      <c r="D208"/>
      <c r="E208"/>
      <c r="F208"/>
      <c r="G208"/>
      <c r="H208"/>
      <c r="I208"/>
      <c r="J208" s="57">
        <f t="shared" si="6"/>
        <v>20</v>
      </c>
      <c r="K208" s="48">
        <f t="shared" si="7"/>
        <v>105</v>
      </c>
    </row>
    <row r="209" spans="1:11" x14ac:dyDescent="0.25">
      <c r="A209" s="59">
        <v>204</v>
      </c>
      <c r="B209"/>
      <c r="C209"/>
      <c r="D209"/>
      <c r="E209"/>
      <c r="F209"/>
      <c r="G209"/>
      <c r="H209"/>
      <c r="I209"/>
      <c r="J209" s="57">
        <f t="shared" si="6"/>
        <v>20</v>
      </c>
      <c r="K209" s="48">
        <f t="shared" si="7"/>
        <v>106</v>
      </c>
    </row>
    <row r="210" spans="1:11" x14ac:dyDescent="0.25">
      <c r="A210" s="59">
        <v>205</v>
      </c>
      <c r="B210"/>
      <c r="C210"/>
      <c r="D210"/>
      <c r="E210"/>
      <c r="F210"/>
      <c r="G210"/>
      <c r="H210"/>
      <c r="I210"/>
      <c r="J210" s="57">
        <f t="shared" si="6"/>
        <v>20</v>
      </c>
      <c r="K210" s="48">
        <f t="shared" si="7"/>
        <v>107</v>
      </c>
    </row>
    <row r="211" spans="1:11" x14ac:dyDescent="0.25">
      <c r="A211" s="59">
        <v>206</v>
      </c>
      <c r="B211"/>
      <c r="C211"/>
      <c r="D211"/>
      <c r="E211"/>
      <c r="F211"/>
      <c r="G211"/>
      <c r="H211"/>
      <c r="I211"/>
      <c r="J211" s="57">
        <f t="shared" si="6"/>
        <v>20</v>
      </c>
      <c r="K211" s="48">
        <f t="shared" si="7"/>
        <v>108</v>
      </c>
    </row>
    <row r="212" spans="1:11" x14ac:dyDescent="0.25">
      <c r="A212" s="59">
        <v>207</v>
      </c>
      <c r="B212"/>
      <c r="C212"/>
      <c r="D212"/>
      <c r="E212"/>
      <c r="F212"/>
      <c r="G212"/>
      <c r="H212"/>
      <c r="I212"/>
      <c r="J212" s="57">
        <f t="shared" si="6"/>
        <v>20</v>
      </c>
      <c r="K212" s="48">
        <f t="shared" si="7"/>
        <v>109</v>
      </c>
    </row>
    <row r="213" spans="1:11" x14ac:dyDescent="0.25">
      <c r="A213" s="59">
        <v>208</v>
      </c>
      <c r="B213"/>
      <c r="C213"/>
      <c r="D213"/>
      <c r="E213"/>
      <c r="F213"/>
      <c r="G213"/>
      <c r="H213"/>
      <c r="I213"/>
      <c r="J213" s="57">
        <f t="shared" si="6"/>
        <v>20</v>
      </c>
      <c r="K213" s="48">
        <f t="shared" si="7"/>
        <v>110</v>
      </c>
    </row>
    <row r="214" spans="1:11" x14ac:dyDescent="0.25">
      <c r="A214" s="59">
        <v>209</v>
      </c>
      <c r="B214"/>
      <c r="C214"/>
      <c r="D214"/>
      <c r="E214"/>
      <c r="F214"/>
      <c r="G214"/>
      <c r="H214"/>
      <c r="I214"/>
      <c r="J214" s="57">
        <f t="shared" si="6"/>
        <v>20</v>
      </c>
      <c r="K214" s="48">
        <f t="shared" si="7"/>
        <v>111</v>
      </c>
    </row>
    <row r="215" spans="1:11" x14ac:dyDescent="0.25">
      <c r="A215" s="59">
        <v>210</v>
      </c>
      <c r="B215"/>
      <c r="C215"/>
      <c r="D215"/>
      <c r="E215"/>
      <c r="F215"/>
      <c r="G215"/>
      <c r="H215"/>
      <c r="I215"/>
      <c r="J215" s="57">
        <f t="shared" si="6"/>
        <v>20</v>
      </c>
      <c r="K215" s="48">
        <f t="shared" si="7"/>
        <v>112</v>
      </c>
    </row>
    <row r="216" spans="1:11" x14ac:dyDescent="0.25">
      <c r="A216" s="59">
        <v>211</v>
      </c>
      <c r="B216"/>
      <c r="C216"/>
      <c r="D216"/>
      <c r="E216"/>
      <c r="F216"/>
      <c r="G216"/>
      <c r="H216"/>
      <c r="I216"/>
      <c r="J216" s="57">
        <f t="shared" si="6"/>
        <v>20</v>
      </c>
      <c r="K216" s="48">
        <f t="shared" si="7"/>
        <v>113</v>
      </c>
    </row>
    <row r="217" spans="1:11" x14ac:dyDescent="0.25">
      <c r="A217" s="59">
        <v>212</v>
      </c>
      <c r="B217"/>
      <c r="C217"/>
      <c r="D217"/>
      <c r="E217"/>
      <c r="F217"/>
      <c r="G217"/>
      <c r="H217"/>
      <c r="I217"/>
      <c r="J217" s="57">
        <f t="shared" si="6"/>
        <v>20</v>
      </c>
      <c r="K217" s="48">
        <f t="shared" si="7"/>
        <v>114</v>
      </c>
    </row>
    <row r="218" spans="1:11" x14ac:dyDescent="0.25">
      <c r="A218" s="59">
        <v>213</v>
      </c>
      <c r="B218"/>
      <c r="C218"/>
      <c r="D218"/>
      <c r="E218"/>
      <c r="F218"/>
      <c r="G218"/>
      <c r="H218"/>
      <c r="I218"/>
      <c r="J218" s="57">
        <f t="shared" si="6"/>
        <v>20</v>
      </c>
      <c r="K218" s="48">
        <f t="shared" si="7"/>
        <v>115</v>
      </c>
    </row>
    <row r="219" spans="1:11" x14ac:dyDescent="0.25">
      <c r="A219" s="59">
        <v>214</v>
      </c>
      <c r="B219"/>
      <c r="C219"/>
      <c r="D219"/>
      <c r="E219"/>
      <c r="F219"/>
      <c r="G219"/>
      <c r="H219"/>
      <c r="I219"/>
      <c r="J219" s="57">
        <f t="shared" si="6"/>
        <v>20</v>
      </c>
      <c r="K219" s="48">
        <f t="shared" si="7"/>
        <v>116</v>
      </c>
    </row>
    <row r="220" spans="1:11" x14ac:dyDescent="0.25">
      <c r="A220" s="59">
        <v>215</v>
      </c>
      <c r="B220"/>
      <c r="C220"/>
      <c r="D220"/>
      <c r="E220"/>
      <c r="F220"/>
      <c r="G220"/>
      <c r="H220"/>
      <c r="I220"/>
      <c r="J220" s="57">
        <f t="shared" si="6"/>
        <v>20</v>
      </c>
      <c r="K220" s="48">
        <f t="shared" si="7"/>
        <v>117</v>
      </c>
    </row>
    <row r="221" spans="1:11" x14ac:dyDescent="0.25">
      <c r="A221" s="59">
        <v>216</v>
      </c>
      <c r="B221"/>
      <c r="C221"/>
      <c r="D221"/>
      <c r="E221"/>
      <c r="F221"/>
      <c r="G221"/>
      <c r="H221"/>
      <c r="I221"/>
      <c r="J221" s="57">
        <f t="shared" si="6"/>
        <v>20</v>
      </c>
      <c r="K221" s="48">
        <f t="shared" si="7"/>
        <v>118</v>
      </c>
    </row>
    <row r="222" spans="1:11" x14ac:dyDescent="0.25">
      <c r="A222" s="59">
        <v>217</v>
      </c>
      <c r="B222"/>
      <c r="C222"/>
      <c r="D222"/>
      <c r="E222"/>
      <c r="F222"/>
      <c r="G222"/>
      <c r="H222"/>
      <c r="I222"/>
      <c r="J222" s="57">
        <f t="shared" si="6"/>
        <v>20</v>
      </c>
      <c r="K222" s="48">
        <f t="shared" si="7"/>
        <v>119</v>
      </c>
    </row>
    <row r="223" spans="1:11" x14ac:dyDescent="0.25">
      <c r="A223" s="59">
        <v>218</v>
      </c>
      <c r="B223"/>
      <c r="C223"/>
      <c r="D223"/>
      <c r="E223"/>
      <c r="F223"/>
      <c r="G223"/>
      <c r="H223"/>
      <c r="I223"/>
      <c r="J223" s="57">
        <f t="shared" si="6"/>
        <v>20</v>
      </c>
      <c r="K223" s="48">
        <f t="shared" si="7"/>
        <v>120</v>
      </c>
    </row>
    <row r="224" spans="1:11" x14ac:dyDescent="0.25">
      <c r="A224" s="59">
        <v>219</v>
      </c>
      <c r="B224"/>
      <c r="C224"/>
      <c r="D224"/>
      <c r="E224"/>
      <c r="F224"/>
      <c r="G224"/>
      <c r="H224"/>
      <c r="I224"/>
      <c r="J224" s="57">
        <f t="shared" si="6"/>
        <v>20</v>
      </c>
      <c r="K224" s="48">
        <f t="shared" si="7"/>
        <v>121</v>
      </c>
    </row>
    <row r="225" spans="1:11" x14ac:dyDescent="0.25">
      <c r="A225" s="59">
        <v>220</v>
      </c>
      <c r="B225"/>
      <c r="C225"/>
      <c r="D225"/>
      <c r="E225"/>
      <c r="F225"/>
      <c r="G225"/>
      <c r="H225"/>
      <c r="I225"/>
      <c r="J225" s="57">
        <f t="shared" si="6"/>
        <v>20</v>
      </c>
      <c r="K225" s="48">
        <f t="shared" si="7"/>
        <v>122</v>
      </c>
    </row>
    <row r="226" spans="1:11" x14ac:dyDescent="0.25">
      <c r="A226" s="59">
        <v>221</v>
      </c>
      <c r="B226"/>
      <c r="C226"/>
      <c r="D226"/>
      <c r="E226"/>
      <c r="F226"/>
      <c r="G226"/>
      <c r="H226"/>
      <c r="I226"/>
      <c r="J226" s="57">
        <f t="shared" si="6"/>
        <v>20</v>
      </c>
      <c r="K226" s="48">
        <f t="shared" si="7"/>
        <v>123</v>
      </c>
    </row>
    <row r="227" spans="1:11" x14ac:dyDescent="0.25">
      <c r="A227" s="59">
        <v>222</v>
      </c>
      <c r="B227"/>
      <c r="C227"/>
      <c r="D227"/>
      <c r="E227"/>
      <c r="F227"/>
      <c r="G227"/>
      <c r="H227"/>
      <c r="I227"/>
      <c r="J227" s="57">
        <f t="shared" si="6"/>
        <v>20</v>
      </c>
      <c r="K227" s="48">
        <f t="shared" si="7"/>
        <v>124</v>
      </c>
    </row>
    <row r="228" spans="1:11" x14ac:dyDescent="0.25">
      <c r="A228" s="59">
        <v>223</v>
      </c>
      <c r="B228"/>
      <c r="C228"/>
      <c r="D228"/>
      <c r="E228"/>
      <c r="F228"/>
      <c r="G228"/>
      <c r="H228"/>
      <c r="I228"/>
      <c r="J228" s="57">
        <f t="shared" si="6"/>
        <v>20</v>
      </c>
      <c r="K228" s="48">
        <f t="shared" si="7"/>
        <v>125</v>
      </c>
    </row>
    <row r="229" spans="1:11" x14ac:dyDescent="0.25">
      <c r="A229" s="59">
        <v>224</v>
      </c>
      <c r="B229"/>
      <c r="C229"/>
      <c r="D229"/>
      <c r="E229"/>
      <c r="F229"/>
      <c r="G229"/>
      <c r="H229"/>
      <c r="I229"/>
      <c r="J229" s="57">
        <f t="shared" si="6"/>
        <v>20</v>
      </c>
      <c r="K229" s="48">
        <f t="shared" si="7"/>
        <v>126</v>
      </c>
    </row>
    <row r="230" spans="1:11" x14ac:dyDescent="0.25">
      <c r="A230" s="59">
        <v>225</v>
      </c>
      <c r="B230"/>
      <c r="C230"/>
      <c r="D230"/>
      <c r="E230"/>
      <c r="F230"/>
      <c r="G230"/>
      <c r="H230"/>
      <c r="I230"/>
      <c r="J230" s="57">
        <f t="shared" si="6"/>
        <v>20</v>
      </c>
      <c r="K230" s="48">
        <f t="shared" si="7"/>
        <v>127</v>
      </c>
    </row>
    <row r="231" spans="1:11" x14ac:dyDescent="0.25">
      <c r="A231" s="59">
        <v>226</v>
      </c>
      <c r="B231"/>
      <c r="C231"/>
      <c r="D231"/>
      <c r="E231"/>
      <c r="F231"/>
      <c r="G231"/>
      <c r="H231"/>
      <c r="I231"/>
      <c r="J231" s="57">
        <f t="shared" si="6"/>
        <v>20</v>
      </c>
      <c r="K231" s="48">
        <f t="shared" si="7"/>
        <v>128</v>
      </c>
    </row>
    <row r="232" spans="1:11" x14ac:dyDescent="0.25">
      <c r="A232" s="59">
        <v>227</v>
      </c>
      <c r="B232"/>
      <c r="C232"/>
      <c r="D232"/>
      <c r="E232"/>
      <c r="F232"/>
      <c r="G232"/>
      <c r="H232"/>
      <c r="I232"/>
      <c r="J232" s="57">
        <f t="shared" si="6"/>
        <v>20</v>
      </c>
      <c r="K232" s="48">
        <f t="shared" si="7"/>
        <v>129</v>
      </c>
    </row>
    <row r="233" spans="1:11" x14ac:dyDescent="0.25">
      <c r="A233" s="59">
        <v>228</v>
      </c>
      <c r="B233"/>
      <c r="C233"/>
      <c r="D233"/>
      <c r="E233"/>
      <c r="F233"/>
      <c r="G233"/>
      <c r="H233"/>
      <c r="I233"/>
      <c r="J233" s="57">
        <f t="shared" si="6"/>
        <v>20</v>
      </c>
      <c r="K233" s="48">
        <f t="shared" si="7"/>
        <v>130</v>
      </c>
    </row>
    <row r="234" spans="1:11" x14ac:dyDescent="0.25">
      <c r="A234" s="59">
        <v>229</v>
      </c>
      <c r="B234"/>
      <c r="C234"/>
      <c r="D234"/>
      <c r="E234"/>
      <c r="F234"/>
      <c r="G234"/>
      <c r="H234"/>
      <c r="I234"/>
      <c r="J234" s="57">
        <f t="shared" si="6"/>
        <v>20</v>
      </c>
      <c r="K234" s="48">
        <f t="shared" si="7"/>
        <v>131</v>
      </c>
    </row>
    <row r="235" spans="1:11" x14ac:dyDescent="0.25">
      <c r="A235" s="59">
        <v>230</v>
      </c>
      <c r="B235"/>
      <c r="C235"/>
      <c r="D235"/>
      <c r="E235"/>
      <c r="F235"/>
      <c r="G235"/>
      <c r="H235"/>
      <c r="I235"/>
      <c r="J235" s="57">
        <f t="shared" si="6"/>
        <v>20</v>
      </c>
      <c r="K235" s="48">
        <f t="shared" si="7"/>
        <v>132</v>
      </c>
    </row>
    <row r="236" spans="1:11" x14ac:dyDescent="0.25">
      <c r="A236" s="59">
        <v>231</v>
      </c>
      <c r="B236"/>
      <c r="C236"/>
      <c r="D236"/>
      <c r="E236"/>
      <c r="F236"/>
      <c r="G236"/>
      <c r="H236"/>
      <c r="I236"/>
      <c r="J236" s="57">
        <f t="shared" si="6"/>
        <v>20</v>
      </c>
      <c r="K236" s="48">
        <f t="shared" si="7"/>
        <v>133</v>
      </c>
    </row>
    <row r="237" spans="1:11" x14ac:dyDescent="0.25">
      <c r="A237" s="59">
        <v>232</v>
      </c>
      <c r="B237"/>
      <c r="C237"/>
      <c r="D237"/>
      <c r="E237"/>
      <c r="F237"/>
      <c r="G237"/>
      <c r="H237"/>
      <c r="I237"/>
      <c r="J237" s="57">
        <f t="shared" si="6"/>
        <v>20</v>
      </c>
      <c r="K237" s="48">
        <f t="shared" si="7"/>
        <v>134</v>
      </c>
    </row>
    <row r="238" spans="1:11" x14ac:dyDescent="0.25">
      <c r="A238" s="59">
        <v>233</v>
      </c>
      <c r="B238"/>
      <c r="C238"/>
      <c r="D238"/>
      <c r="E238"/>
      <c r="F238"/>
      <c r="G238"/>
      <c r="H238"/>
      <c r="I238"/>
      <c r="J238" s="57">
        <f t="shared" si="6"/>
        <v>20</v>
      </c>
      <c r="K238" s="48">
        <f t="shared" si="7"/>
        <v>135</v>
      </c>
    </row>
    <row r="239" spans="1:11" x14ac:dyDescent="0.25">
      <c r="A239" s="59">
        <v>234</v>
      </c>
      <c r="B239"/>
      <c r="C239"/>
      <c r="D239"/>
      <c r="E239"/>
      <c r="F239"/>
      <c r="G239"/>
      <c r="H239"/>
      <c r="I239"/>
      <c r="J239" s="57">
        <f t="shared" si="6"/>
        <v>20</v>
      </c>
      <c r="K239" s="48">
        <f t="shared" si="7"/>
        <v>136</v>
      </c>
    </row>
    <row r="240" spans="1:11" x14ac:dyDescent="0.25">
      <c r="B240"/>
      <c r="C240"/>
      <c r="D240"/>
      <c r="E240"/>
      <c r="F240"/>
      <c r="G240"/>
      <c r="H240"/>
      <c r="I240"/>
      <c r="J240" s="57">
        <f t="shared" ref="J240:J242" si="8">IF(I240=I239,J239,IF(I240=0,ROUNDDOWN(20,0),J239-K239))</f>
        <v>20</v>
      </c>
      <c r="K240" s="48">
        <f t="shared" ref="K240:K242" si="9">IF(I240&lt;I239,1,IF(I240=I239,K239+1,0))</f>
        <v>137</v>
      </c>
    </row>
    <row r="241" spans="2:11" x14ac:dyDescent="0.25">
      <c r="B241"/>
      <c r="C241"/>
      <c r="D241"/>
      <c r="E241"/>
      <c r="F241"/>
      <c r="G241"/>
      <c r="H241"/>
      <c r="I241"/>
      <c r="J241" s="57">
        <f t="shared" si="8"/>
        <v>20</v>
      </c>
      <c r="K241" s="48">
        <f t="shared" si="9"/>
        <v>138</v>
      </c>
    </row>
    <row r="242" spans="2:11" x14ac:dyDescent="0.25">
      <c r="B242"/>
      <c r="C242"/>
      <c r="D242"/>
      <c r="E242"/>
      <c r="F242"/>
      <c r="G242"/>
      <c r="H242"/>
      <c r="I242"/>
      <c r="J242" s="57">
        <f t="shared" si="8"/>
        <v>20</v>
      </c>
      <c r="K242" s="48">
        <f t="shared" si="9"/>
        <v>139</v>
      </c>
    </row>
    <row r="243" spans="2:11" x14ac:dyDescent="0.25">
      <c r="B243"/>
      <c r="C243"/>
      <c r="D243"/>
      <c r="E243"/>
      <c r="F243"/>
      <c r="G243"/>
      <c r="H243"/>
      <c r="I243"/>
      <c r="J243" s="57">
        <f t="shared" ref="J243:J248" si="10">IF(I243=I242,J242,IF(I243=0,ROUNDDOWN(20,0),J242-K242))</f>
        <v>20</v>
      </c>
      <c r="K243" s="48">
        <f t="shared" ref="K243:K248" si="11">IF(I243&lt;I242,1,IF(I243=I242,K242+1,0))</f>
        <v>140</v>
      </c>
    </row>
    <row r="244" spans="2:11" x14ac:dyDescent="0.25">
      <c r="B244"/>
      <c r="C244"/>
      <c r="D244"/>
      <c r="E244"/>
      <c r="F244"/>
      <c r="G244"/>
      <c r="H244"/>
      <c r="I244"/>
      <c r="J244" s="57">
        <f t="shared" si="10"/>
        <v>20</v>
      </c>
      <c r="K244" s="48">
        <f t="shared" si="11"/>
        <v>141</v>
      </c>
    </row>
    <row r="245" spans="2:11" x14ac:dyDescent="0.25">
      <c r="B245"/>
      <c r="C245"/>
      <c r="D245"/>
      <c r="E245"/>
      <c r="F245"/>
      <c r="G245"/>
      <c r="H245"/>
      <c r="I245"/>
      <c r="J245" s="57">
        <f t="shared" si="10"/>
        <v>20</v>
      </c>
      <c r="K245" s="48">
        <f t="shared" si="11"/>
        <v>142</v>
      </c>
    </row>
    <row r="246" spans="2:11" x14ac:dyDescent="0.25">
      <c r="B246"/>
      <c r="C246"/>
      <c r="D246"/>
      <c r="E246"/>
      <c r="F246"/>
      <c r="G246"/>
      <c r="H246"/>
      <c r="I246"/>
      <c r="J246" s="57">
        <f t="shared" si="10"/>
        <v>20</v>
      </c>
      <c r="K246" s="48">
        <f t="shared" si="11"/>
        <v>143</v>
      </c>
    </row>
    <row r="247" spans="2:11" x14ac:dyDescent="0.25">
      <c r="B247"/>
      <c r="C247"/>
      <c r="D247"/>
      <c r="E247"/>
      <c r="F247"/>
      <c r="G247"/>
      <c r="H247"/>
      <c r="I247"/>
      <c r="J247" s="57">
        <f t="shared" si="10"/>
        <v>20</v>
      </c>
      <c r="K247" s="48">
        <f t="shared" si="11"/>
        <v>144</v>
      </c>
    </row>
    <row r="248" spans="2:11" x14ac:dyDescent="0.25">
      <c r="B248"/>
      <c r="C248"/>
      <c r="D248"/>
      <c r="E248"/>
      <c r="F248"/>
      <c r="G248"/>
      <c r="H248"/>
      <c r="I248"/>
      <c r="J248" s="57">
        <f t="shared" si="10"/>
        <v>20</v>
      </c>
      <c r="K248" s="48">
        <f t="shared" si="11"/>
        <v>145</v>
      </c>
    </row>
    <row r="249" spans="2:11" x14ac:dyDescent="0.25">
      <c r="B249"/>
      <c r="C249"/>
      <c r="D249"/>
      <c r="E249"/>
      <c r="F249"/>
      <c r="G249"/>
      <c r="H249"/>
      <c r="I249"/>
      <c r="J249" s="57">
        <f t="shared" ref="J249:J283" si="12">IF(I249=I248,J248,IF(I249=0,ROUNDDOWN(20,0),J248-K248))</f>
        <v>20</v>
      </c>
      <c r="K249" s="48">
        <f t="shared" ref="K249:K283" si="13">IF(I249&lt;I248,1,IF(I249=I248,K248+1,0))</f>
        <v>146</v>
      </c>
    </row>
    <row r="250" spans="2:11" x14ac:dyDescent="0.25">
      <c r="B250"/>
      <c r="C250"/>
      <c r="D250"/>
      <c r="E250"/>
      <c r="F250"/>
      <c r="G250"/>
      <c r="H250"/>
      <c r="I250"/>
      <c r="J250" s="57">
        <f t="shared" si="12"/>
        <v>20</v>
      </c>
      <c r="K250" s="48">
        <f t="shared" si="13"/>
        <v>147</v>
      </c>
    </row>
    <row r="251" spans="2:11" x14ac:dyDescent="0.25">
      <c r="B251"/>
      <c r="C251"/>
      <c r="D251"/>
      <c r="E251"/>
      <c r="F251"/>
      <c r="G251"/>
      <c r="H251"/>
      <c r="I251"/>
      <c r="J251" s="57">
        <f t="shared" si="12"/>
        <v>20</v>
      </c>
      <c r="K251" s="48">
        <f t="shared" si="13"/>
        <v>148</v>
      </c>
    </row>
    <row r="252" spans="2:11" x14ac:dyDescent="0.25">
      <c r="B252"/>
      <c r="C252"/>
      <c r="D252"/>
      <c r="E252"/>
      <c r="F252"/>
      <c r="G252"/>
      <c r="H252"/>
      <c r="I252"/>
      <c r="J252" s="57">
        <f t="shared" si="12"/>
        <v>20</v>
      </c>
      <c r="K252" s="48">
        <f t="shared" si="13"/>
        <v>149</v>
      </c>
    </row>
    <row r="253" spans="2:11" x14ac:dyDescent="0.25">
      <c r="B253"/>
      <c r="C253"/>
      <c r="D253"/>
      <c r="E253"/>
      <c r="F253"/>
      <c r="G253"/>
      <c r="H253"/>
      <c r="I253"/>
      <c r="J253" s="57">
        <f t="shared" si="12"/>
        <v>20</v>
      </c>
      <c r="K253" s="48">
        <f t="shared" si="13"/>
        <v>150</v>
      </c>
    </row>
    <row r="254" spans="2:11" x14ac:dyDescent="0.25">
      <c r="B254"/>
      <c r="C254"/>
      <c r="D254"/>
      <c r="E254"/>
      <c r="F254"/>
      <c r="G254"/>
      <c r="H254"/>
      <c r="I254"/>
      <c r="J254" s="57">
        <f t="shared" si="12"/>
        <v>20</v>
      </c>
      <c r="K254" s="48">
        <f t="shared" si="13"/>
        <v>151</v>
      </c>
    </row>
    <row r="255" spans="2:11" x14ac:dyDescent="0.25">
      <c r="B255"/>
      <c r="C255"/>
      <c r="D255"/>
      <c r="E255"/>
      <c r="F255"/>
      <c r="G255"/>
      <c r="H255"/>
      <c r="I255"/>
      <c r="J255" s="57">
        <f t="shared" si="12"/>
        <v>20</v>
      </c>
      <c r="K255" s="48">
        <f t="shared" si="13"/>
        <v>152</v>
      </c>
    </row>
    <row r="256" spans="2:11" x14ac:dyDescent="0.25">
      <c r="B256"/>
      <c r="C256"/>
      <c r="D256"/>
      <c r="E256"/>
      <c r="F256"/>
      <c r="G256"/>
      <c r="H256"/>
      <c r="I256"/>
      <c r="J256" s="57">
        <f t="shared" si="12"/>
        <v>20</v>
      </c>
      <c r="K256" s="48">
        <f t="shared" si="13"/>
        <v>153</v>
      </c>
    </row>
    <row r="257" spans="2:11" x14ac:dyDescent="0.25">
      <c r="B257"/>
      <c r="C257"/>
      <c r="D257"/>
      <c r="E257"/>
      <c r="F257"/>
      <c r="G257"/>
      <c r="H257"/>
      <c r="I257"/>
      <c r="J257" s="57">
        <f t="shared" si="12"/>
        <v>20</v>
      </c>
      <c r="K257" s="48">
        <f t="shared" si="13"/>
        <v>154</v>
      </c>
    </row>
    <row r="258" spans="2:11" x14ac:dyDescent="0.25">
      <c r="B258"/>
      <c r="C258"/>
      <c r="D258"/>
      <c r="E258"/>
      <c r="F258"/>
      <c r="G258"/>
      <c r="H258"/>
      <c r="I258"/>
      <c r="J258" s="57">
        <f t="shared" si="12"/>
        <v>20</v>
      </c>
      <c r="K258" s="48">
        <f t="shared" si="13"/>
        <v>155</v>
      </c>
    </row>
    <row r="259" spans="2:11" x14ac:dyDescent="0.25">
      <c r="B259"/>
      <c r="C259"/>
      <c r="D259"/>
      <c r="E259"/>
      <c r="F259"/>
      <c r="G259"/>
      <c r="H259"/>
      <c r="I259"/>
      <c r="J259" s="57">
        <f t="shared" si="12"/>
        <v>20</v>
      </c>
      <c r="K259" s="48">
        <f t="shared" si="13"/>
        <v>156</v>
      </c>
    </row>
    <row r="260" spans="2:11" x14ac:dyDescent="0.25">
      <c r="B260"/>
      <c r="C260"/>
      <c r="D260"/>
      <c r="E260"/>
      <c r="F260"/>
      <c r="G260"/>
      <c r="H260"/>
      <c r="I260"/>
      <c r="J260" s="57">
        <f t="shared" si="12"/>
        <v>20</v>
      </c>
      <c r="K260" s="48">
        <f t="shared" si="13"/>
        <v>157</v>
      </c>
    </row>
    <row r="261" spans="2:11" x14ac:dyDescent="0.25">
      <c r="B261"/>
      <c r="C261"/>
      <c r="D261"/>
      <c r="E261"/>
      <c r="F261"/>
      <c r="G261"/>
      <c r="H261"/>
      <c r="I261"/>
      <c r="J261" s="57">
        <f t="shared" si="12"/>
        <v>20</v>
      </c>
      <c r="K261" s="48">
        <f t="shared" si="13"/>
        <v>158</v>
      </c>
    </row>
    <row r="262" spans="2:11" x14ac:dyDescent="0.25">
      <c r="B262"/>
      <c r="C262"/>
      <c r="D262"/>
      <c r="E262"/>
      <c r="F262"/>
      <c r="G262"/>
      <c r="H262"/>
      <c r="I262"/>
      <c r="J262" s="57">
        <f t="shared" si="12"/>
        <v>20</v>
      </c>
      <c r="K262" s="48">
        <f t="shared" si="13"/>
        <v>159</v>
      </c>
    </row>
    <row r="263" spans="2:11" x14ac:dyDescent="0.25">
      <c r="B263"/>
      <c r="C263"/>
      <c r="D263"/>
      <c r="E263"/>
      <c r="F263"/>
      <c r="G263"/>
      <c r="H263"/>
      <c r="I263"/>
      <c r="J263" s="57">
        <f t="shared" si="12"/>
        <v>20</v>
      </c>
      <c r="K263" s="48">
        <f t="shared" si="13"/>
        <v>160</v>
      </c>
    </row>
    <row r="264" spans="2:11" x14ac:dyDescent="0.25">
      <c r="B264"/>
      <c r="C264"/>
      <c r="D264"/>
      <c r="E264"/>
      <c r="F264"/>
      <c r="G264"/>
      <c r="H264"/>
      <c r="I264"/>
      <c r="J264" s="57">
        <f t="shared" si="12"/>
        <v>20</v>
      </c>
      <c r="K264" s="48">
        <f t="shared" si="13"/>
        <v>161</v>
      </c>
    </row>
    <row r="265" spans="2:11" x14ac:dyDescent="0.25">
      <c r="B265"/>
      <c r="C265"/>
      <c r="D265"/>
      <c r="E265"/>
      <c r="F265"/>
      <c r="G265"/>
      <c r="H265"/>
      <c r="I265"/>
      <c r="J265" s="57">
        <f t="shared" si="12"/>
        <v>20</v>
      </c>
      <c r="K265" s="48">
        <f t="shared" si="13"/>
        <v>162</v>
      </c>
    </row>
    <row r="266" spans="2:11" x14ac:dyDescent="0.25">
      <c r="B266"/>
      <c r="C266"/>
      <c r="D266"/>
      <c r="E266"/>
      <c r="F266"/>
      <c r="G266"/>
      <c r="H266"/>
      <c r="I266"/>
      <c r="J266" s="57">
        <f t="shared" si="12"/>
        <v>20</v>
      </c>
      <c r="K266" s="48">
        <f t="shared" si="13"/>
        <v>163</v>
      </c>
    </row>
    <row r="267" spans="2:11" x14ac:dyDescent="0.25">
      <c r="B267"/>
      <c r="C267"/>
      <c r="D267"/>
      <c r="E267"/>
      <c r="F267"/>
      <c r="G267"/>
      <c r="H267"/>
      <c r="I267"/>
      <c r="J267" s="57">
        <f t="shared" si="12"/>
        <v>20</v>
      </c>
      <c r="K267" s="48">
        <f t="shared" si="13"/>
        <v>164</v>
      </c>
    </row>
    <row r="268" spans="2:11" x14ac:dyDescent="0.25">
      <c r="B268"/>
      <c r="C268"/>
      <c r="D268"/>
      <c r="E268"/>
      <c r="F268"/>
      <c r="G268"/>
      <c r="H268"/>
      <c r="I268"/>
      <c r="J268" s="57">
        <f t="shared" si="12"/>
        <v>20</v>
      </c>
      <c r="K268" s="48">
        <f t="shared" si="13"/>
        <v>165</v>
      </c>
    </row>
    <row r="269" spans="2:11" x14ac:dyDescent="0.25">
      <c r="B269"/>
      <c r="C269"/>
      <c r="D269"/>
      <c r="E269"/>
      <c r="F269"/>
      <c r="G269"/>
      <c r="H269"/>
      <c r="I269"/>
      <c r="J269" s="57">
        <f t="shared" si="12"/>
        <v>20</v>
      </c>
      <c r="K269" s="48">
        <f t="shared" si="13"/>
        <v>166</v>
      </c>
    </row>
    <row r="270" spans="2:11" x14ac:dyDescent="0.25">
      <c r="B270"/>
      <c r="C270"/>
      <c r="D270"/>
      <c r="E270"/>
      <c r="F270"/>
      <c r="G270"/>
      <c r="H270"/>
      <c r="I270"/>
      <c r="J270" s="57">
        <f t="shared" si="12"/>
        <v>20</v>
      </c>
      <c r="K270" s="48">
        <f t="shared" si="13"/>
        <v>167</v>
      </c>
    </row>
    <row r="271" spans="2:11" x14ac:dyDescent="0.25">
      <c r="B271"/>
      <c r="C271"/>
      <c r="D271"/>
      <c r="E271"/>
      <c r="F271"/>
      <c r="G271"/>
      <c r="H271"/>
      <c r="I271"/>
      <c r="J271" s="57">
        <f t="shared" si="12"/>
        <v>20</v>
      </c>
      <c r="K271" s="48">
        <f t="shared" si="13"/>
        <v>168</v>
      </c>
    </row>
    <row r="272" spans="2:11" x14ac:dyDescent="0.25">
      <c r="B272"/>
      <c r="C272"/>
      <c r="D272"/>
      <c r="E272"/>
      <c r="F272"/>
      <c r="G272"/>
      <c r="H272"/>
      <c r="I272"/>
      <c r="J272" s="57">
        <f t="shared" si="12"/>
        <v>20</v>
      </c>
      <c r="K272" s="48">
        <f t="shared" si="13"/>
        <v>169</v>
      </c>
    </row>
    <row r="273" spans="2:11" x14ac:dyDescent="0.25">
      <c r="B273"/>
      <c r="C273"/>
      <c r="D273"/>
      <c r="E273"/>
      <c r="F273"/>
      <c r="G273"/>
      <c r="H273"/>
      <c r="I273"/>
      <c r="J273" s="57">
        <f t="shared" si="12"/>
        <v>20</v>
      </c>
      <c r="K273" s="48">
        <f t="shared" si="13"/>
        <v>170</v>
      </c>
    </row>
    <row r="274" spans="2:11" x14ac:dyDescent="0.25">
      <c r="B274"/>
      <c r="C274"/>
      <c r="D274"/>
      <c r="E274"/>
      <c r="F274"/>
      <c r="G274"/>
      <c r="H274"/>
      <c r="I274"/>
      <c r="J274" s="57">
        <f t="shared" si="12"/>
        <v>20</v>
      </c>
      <c r="K274" s="48">
        <f t="shared" si="13"/>
        <v>171</v>
      </c>
    </row>
    <row r="275" spans="2:11" x14ac:dyDescent="0.25">
      <c r="B275"/>
      <c r="C275"/>
      <c r="D275"/>
      <c r="E275"/>
      <c r="F275"/>
      <c r="G275"/>
      <c r="H275"/>
      <c r="I275"/>
      <c r="J275" s="57">
        <f t="shared" si="12"/>
        <v>20</v>
      </c>
      <c r="K275" s="48">
        <f t="shared" si="13"/>
        <v>172</v>
      </c>
    </row>
    <row r="276" spans="2:11" x14ac:dyDescent="0.25">
      <c r="B276"/>
      <c r="C276"/>
      <c r="D276"/>
      <c r="E276"/>
      <c r="F276"/>
      <c r="G276"/>
      <c r="H276"/>
      <c r="I276"/>
      <c r="J276" s="57">
        <f t="shared" si="12"/>
        <v>20</v>
      </c>
      <c r="K276" s="48">
        <f t="shared" si="13"/>
        <v>173</v>
      </c>
    </row>
    <row r="277" spans="2:11" x14ac:dyDescent="0.25">
      <c r="B277"/>
      <c r="C277"/>
      <c r="D277"/>
      <c r="E277"/>
      <c r="F277"/>
      <c r="G277"/>
      <c r="H277"/>
      <c r="I277"/>
      <c r="J277" s="57">
        <f t="shared" si="12"/>
        <v>20</v>
      </c>
      <c r="K277" s="48">
        <f t="shared" si="13"/>
        <v>174</v>
      </c>
    </row>
    <row r="278" spans="2:11" x14ac:dyDescent="0.25">
      <c r="B278"/>
      <c r="C278"/>
      <c r="D278"/>
      <c r="E278"/>
      <c r="F278"/>
      <c r="G278"/>
      <c r="H278"/>
      <c r="I278"/>
      <c r="J278" s="57">
        <f t="shared" si="12"/>
        <v>20</v>
      </c>
      <c r="K278" s="48">
        <f t="shared" si="13"/>
        <v>175</v>
      </c>
    </row>
    <row r="279" spans="2:11" x14ac:dyDescent="0.25">
      <c r="B279"/>
      <c r="C279"/>
      <c r="D279"/>
      <c r="E279"/>
      <c r="F279"/>
      <c r="G279"/>
      <c r="H279"/>
      <c r="I279"/>
      <c r="J279" s="57">
        <f t="shared" si="12"/>
        <v>20</v>
      </c>
      <c r="K279" s="48">
        <f t="shared" si="13"/>
        <v>176</v>
      </c>
    </row>
    <row r="280" spans="2:11" x14ac:dyDescent="0.25">
      <c r="B280"/>
      <c r="C280"/>
      <c r="D280"/>
      <c r="E280"/>
      <c r="F280"/>
      <c r="G280"/>
      <c r="H280"/>
      <c r="I280"/>
      <c r="J280" s="57">
        <f t="shared" si="12"/>
        <v>20</v>
      </c>
      <c r="K280" s="48">
        <f t="shared" si="13"/>
        <v>177</v>
      </c>
    </row>
    <row r="281" spans="2:11" x14ac:dyDescent="0.25">
      <c r="B281"/>
      <c r="C281"/>
      <c r="D281"/>
      <c r="E281"/>
      <c r="F281"/>
      <c r="G281"/>
      <c r="H281"/>
      <c r="I281"/>
      <c r="J281" s="57">
        <f t="shared" si="12"/>
        <v>20</v>
      </c>
      <c r="K281" s="48">
        <f t="shared" si="13"/>
        <v>178</v>
      </c>
    </row>
    <row r="282" spans="2:11" x14ac:dyDescent="0.25">
      <c r="B282"/>
      <c r="C282"/>
      <c r="D282"/>
      <c r="E282"/>
      <c r="F282"/>
      <c r="G282"/>
      <c r="H282"/>
      <c r="I282"/>
      <c r="J282" s="57">
        <f t="shared" si="12"/>
        <v>20</v>
      </c>
      <c r="K282" s="48">
        <f t="shared" si="13"/>
        <v>179</v>
      </c>
    </row>
    <row r="283" spans="2:11" x14ac:dyDescent="0.25">
      <c r="B283"/>
      <c r="C283"/>
      <c r="D283"/>
      <c r="E283"/>
      <c r="F283"/>
      <c r="G283"/>
      <c r="H283"/>
      <c r="I283"/>
      <c r="J283" s="57">
        <f t="shared" si="12"/>
        <v>20</v>
      </c>
      <c r="K283" s="48">
        <f t="shared" si="13"/>
        <v>180</v>
      </c>
    </row>
    <row r="284" spans="2:11" x14ac:dyDescent="0.25">
      <c r="B284"/>
      <c r="C284"/>
      <c r="D284"/>
      <c r="E284"/>
      <c r="F284"/>
      <c r="G284"/>
      <c r="H284"/>
      <c r="I284"/>
      <c r="J284" s="57">
        <f t="shared" ref="J284:J312" si="14">IF(I284=I283,J283,IF(I284=0,ROUNDDOWN(20,0),J283-K283))</f>
        <v>20</v>
      </c>
      <c r="K284" s="48">
        <f t="shared" ref="K284:K312" si="15">IF(I284&lt;I283,1,IF(I284=I283,K283+1,0))</f>
        <v>181</v>
      </c>
    </row>
    <row r="285" spans="2:11" x14ac:dyDescent="0.25">
      <c r="B285"/>
      <c r="C285"/>
      <c r="D285"/>
      <c r="E285"/>
      <c r="F285"/>
      <c r="G285"/>
      <c r="H285"/>
      <c r="I285"/>
      <c r="J285" s="57">
        <f t="shared" si="14"/>
        <v>20</v>
      </c>
      <c r="K285" s="48">
        <f t="shared" si="15"/>
        <v>182</v>
      </c>
    </row>
    <row r="286" spans="2:11" x14ac:dyDescent="0.25">
      <c r="B286"/>
      <c r="C286"/>
      <c r="D286"/>
      <c r="E286"/>
      <c r="F286"/>
      <c r="G286"/>
      <c r="H286"/>
      <c r="I286"/>
      <c r="J286" s="57">
        <f t="shared" si="14"/>
        <v>20</v>
      </c>
      <c r="K286" s="48">
        <f t="shared" si="15"/>
        <v>183</v>
      </c>
    </row>
    <row r="287" spans="2:11" x14ac:dyDescent="0.25">
      <c r="B287"/>
      <c r="C287"/>
      <c r="D287"/>
      <c r="E287"/>
      <c r="F287"/>
      <c r="G287"/>
      <c r="H287"/>
      <c r="I287"/>
      <c r="J287" s="57">
        <f t="shared" si="14"/>
        <v>20</v>
      </c>
      <c r="K287" s="48">
        <f t="shared" si="15"/>
        <v>184</v>
      </c>
    </row>
    <row r="288" spans="2:11" x14ac:dyDescent="0.25">
      <c r="B288"/>
      <c r="C288"/>
      <c r="D288"/>
      <c r="E288"/>
      <c r="F288"/>
      <c r="G288"/>
      <c r="H288"/>
      <c r="I288"/>
      <c r="J288" s="57">
        <f t="shared" si="14"/>
        <v>20</v>
      </c>
      <c r="K288" s="48">
        <f t="shared" si="15"/>
        <v>185</v>
      </c>
    </row>
    <row r="289" spans="2:11" x14ac:dyDescent="0.25">
      <c r="B289"/>
      <c r="C289"/>
      <c r="D289"/>
      <c r="E289"/>
      <c r="F289"/>
      <c r="G289"/>
      <c r="H289"/>
      <c r="I289"/>
      <c r="J289" s="57">
        <f t="shared" si="14"/>
        <v>20</v>
      </c>
      <c r="K289" s="48">
        <f t="shared" si="15"/>
        <v>186</v>
      </c>
    </row>
    <row r="290" spans="2:11" x14ac:dyDescent="0.25">
      <c r="B290"/>
      <c r="C290"/>
      <c r="D290"/>
      <c r="E290"/>
      <c r="F290"/>
      <c r="G290"/>
      <c r="H290"/>
      <c r="I290"/>
      <c r="J290" s="57">
        <f t="shared" si="14"/>
        <v>20</v>
      </c>
      <c r="K290" s="48">
        <f t="shared" si="15"/>
        <v>187</v>
      </c>
    </row>
    <row r="291" spans="2:11" x14ac:dyDescent="0.25">
      <c r="B291"/>
      <c r="C291"/>
      <c r="D291"/>
      <c r="E291"/>
      <c r="F291"/>
      <c r="G291"/>
      <c r="H291"/>
      <c r="I291"/>
      <c r="J291" s="57">
        <f t="shared" si="14"/>
        <v>20</v>
      </c>
      <c r="K291" s="48">
        <f t="shared" si="15"/>
        <v>188</v>
      </c>
    </row>
    <row r="292" spans="2:11" x14ac:dyDescent="0.25">
      <c r="B292"/>
      <c r="C292"/>
      <c r="D292"/>
      <c r="E292"/>
      <c r="F292"/>
      <c r="G292"/>
      <c r="H292"/>
      <c r="I292"/>
      <c r="J292" s="57">
        <f t="shared" si="14"/>
        <v>20</v>
      </c>
      <c r="K292" s="48">
        <f t="shared" si="15"/>
        <v>189</v>
      </c>
    </row>
    <row r="293" spans="2:11" x14ac:dyDescent="0.25">
      <c r="B293"/>
      <c r="C293"/>
      <c r="D293"/>
      <c r="E293"/>
      <c r="F293"/>
      <c r="G293"/>
      <c r="H293"/>
      <c r="I293"/>
      <c r="J293" s="57">
        <f t="shared" si="14"/>
        <v>20</v>
      </c>
      <c r="K293" s="48">
        <f t="shared" si="15"/>
        <v>190</v>
      </c>
    </row>
    <row r="294" spans="2:11" x14ac:dyDescent="0.25">
      <c r="B294"/>
      <c r="C294"/>
      <c r="D294"/>
      <c r="E294"/>
      <c r="F294"/>
      <c r="G294"/>
      <c r="H294"/>
      <c r="I294"/>
      <c r="J294" s="57">
        <f t="shared" si="14"/>
        <v>20</v>
      </c>
      <c r="K294" s="48">
        <f t="shared" si="15"/>
        <v>191</v>
      </c>
    </row>
    <row r="295" spans="2:11" x14ac:dyDescent="0.25">
      <c r="B295"/>
      <c r="C295"/>
      <c r="D295"/>
      <c r="E295"/>
      <c r="F295"/>
      <c r="G295"/>
      <c r="H295"/>
      <c r="I295"/>
      <c r="J295" s="57">
        <f t="shared" si="14"/>
        <v>20</v>
      </c>
      <c r="K295" s="48">
        <f t="shared" si="15"/>
        <v>192</v>
      </c>
    </row>
    <row r="296" spans="2:11" x14ac:dyDescent="0.25">
      <c r="B296"/>
      <c r="C296"/>
      <c r="D296"/>
      <c r="E296"/>
      <c r="F296"/>
      <c r="G296"/>
      <c r="H296"/>
      <c r="I296"/>
      <c r="J296" s="57">
        <f t="shared" si="14"/>
        <v>20</v>
      </c>
      <c r="K296" s="48">
        <f t="shared" si="15"/>
        <v>193</v>
      </c>
    </row>
    <row r="297" spans="2:11" x14ac:dyDescent="0.25">
      <c r="B297"/>
      <c r="C297"/>
      <c r="D297"/>
      <c r="E297"/>
      <c r="F297"/>
      <c r="G297"/>
      <c r="H297"/>
      <c r="I297"/>
      <c r="J297" s="57">
        <f t="shared" si="14"/>
        <v>20</v>
      </c>
      <c r="K297" s="48">
        <f t="shared" si="15"/>
        <v>194</v>
      </c>
    </row>
    <row r="298" spans="2:11" x14ac:dyDescent="0.25">
      <c r="B298"/>
      <c r="C298"/>
      <c r="D298"/>
      <c r="E298"/>
      <c r="F298"/>
      <c r="G298"/>
      <c r="H298"/>
      <c r="I298"/>
      <c r="J298" s="57">
        <f t="shared" si="14"/>
        <v>20</v>
      </c>
      <c r="K298" s="48">
        <f t="shared" si="15"/>
        <v>195</v>
      </c>
    </row>
    <row r="299" spans="2:11" x14ac:dyDescent="0.25">
      <c r="B299"/>
      <c r="C299"/>
      <c r="D299"/>
      <c r="E299"/>
      <c r="F299"/>
      <c r="G299"/>
      <c r="H299"/>
      <c r="I299"/>
      <c r="J299" s="57">
        <f t="shared" si="14"/>
        <v>20</v>
      </c>
      <c r="K299" s="48">
        <f t="shared" si="15"/>
        <v>196</v>
      </c>
    </row>
    <row r="300" spans="2:11" x14ac:dyDescent="0.25">
      <c r="B300"/>
      <c r="C300"/>
      <c r="D300"/>
      <c r="E300"/>
      <c r="F300"/>
      <c r="G300"/>
      <c r="H300"/>
      <c r="I300"/>
      <c r="J300" s="57">
        <f t="shared" si="14"/>
        <v>20</v>
      </c>
      <c r="K300" s="48">
        <f t="shared" si="15"/>
        <v>197</v>
      </c>
    </row>
    <row r="301" spans="2:11" x14ac:dyDescent="0.25">
      <c r="B301"/>
      <c r="C301"/>
      <c r="D301"/>
      <c r="E301"/>
      <c r="F301"/>
      <c r="G301"/>
      <c r="H301"/>
      <c r="I301"/>
      <c r="J301" s="57">
        <f t="shared" si="14"/>
        <v>20</v>
      </c>
      <c r="K301" s="48">
        <f t="shared" si="15"/>
        <v>198</v>
      </c>
    </row>
    <row r="302" spans="2:11" x14ac:dyDescent="0.25">
      <c r="B302"/>
      <c r="C302"/>
      <c r="D302"/>
      <c r="E302"/>
      <c r="F302"/>
      <c r="G302"/>
      <c r="H302"/>
      <c r="I302"/>
      <c r="J302" s="57">
        <f t="shared" si="14"/>
        <v>20</v>
      </c>
      <c r="K302" s="48">
        <f t="shared" si="15"/>
        <v>199</v>
      </c>
    </row>
    <row r="303" spans="2:11" x14ac:dyDescent="0.25">
      <c r="B303"/>
      <c r="C303"/>
      <c r="D303"/>
      <c r="E303"/>
      <c r="F303"/>
      <c r="G303"/>
      <c r="H303"/>
      <c r="I303"/>
      <c r="J303" s="57">
        <f t="shared" si="14"/>
        <v>20</v>
      </c>
      <c r="K303" s="48">
        <f t="shared" si="15"/>
        <v>200</v>
      </c>
    </row>
    <row r="304" spans="2:11" x14ac:dyDescent="0.25">
      <c r="B304"/>
      <c r="C304"/>
      <c r="D304"/>
      <c r="E304"/>
      <c r="F304"/>
      <c r="G304"/>
      <c r="H304"/>
      <c r="I304"/>
      <c r="J304" s="57">
        <f t="shared" si="14"/>
        <v>20</v>
      </c>
      <c r="K304" s="48">
        <f t="shared" si="15"/>
        <v>201</v>
      </c>
    </row>
    <row r="305" spans="2:11" x14ac:dyDescent="0.25">
      <c r="B305"/>
      <c r="C305"/>
      <c r="D305"/>
      <c r="E305"/>
      <c r="F305"/>
      <c r="G305"/>
      <c r="H305"/>
      <c r="I305"/>
      <c r="J305" s="57">
        <f t="shared" si="14"/>
        <v>20</v>
      </c>
      <c r="K305" s="48">
        <f t="shared" si="15"/>
        <v>202</v>
      </c>
    </row>
    <row r="306" spans="2:11" x14ac:dyDescent="0.25">
      <c r="B306"/>
      <c r="C306"/>
      <c r="D306"/>
      <c r="E306"/>
      <c r="F306"/>
      <c r="G306"/>
      <c r="H306"/>
      <c r="I306"/>
      <c r="J306" s="57">
        <f t="shared" si="14"/>
        <v>20</v>
      </c>
      <c r="K306" s="48">
        <f t="shared" si="15"/>
        <v>203</v>
      </c>
    </row>
    <row r="307" spans="2:11" x14ac:dyDescent="0.25">
      <c r="B307"/>
      <c r="C307"/>
      <c r="D307"/>
      <c r="E307"/>
      <c r="F307"/>
      <c r="G307"/>
      <c r="H307"/>
      <c r="I307"/>
      <c r="J307" s="57">
        <f t="shared" si="14"/>
        <v>20</v>
      </c>
      <c r="K307" s="48">
        <f t="shared" si="15"/>
        <v>204</v>
      </c>
    </row>
    <row r="308" spans="2:11" x14ac:dyDescent="0.25">
      <c r="B308"/>
      <c r="C308"/>
      <c r="D308"/>
      <c r="E308"/>
      <c r="F308"/>
      <c r="G308"/>
      <c r="H308"/>
      <c r="I308"/>
      <c r="J308" s="57">
        <f t="shared" si="14"/>
        <v>20</v>
      </c>
      <c r="K308" s="48">
        <f t="shared" si="15"/>
        <v>205</v>
      </c>
    </row>
    <row r="309" spans="2:11" x14ac:dyDescent="0.25">
      <c r="B309"/>
      <c r="C309"/>
      <c r="D309"/>
      <c r="E309"/>
      <c r="F309"/>
      <c r="G309"/>
      <c r="H309"/>
      <c r="I309"/>
      <c r="J309" s="57">
        <f t="shared" si="14"/>
        <v>20</v>
      </c>
      <c r="K309" s="48">
        <f t="shared" si="15"/>
        <v>206</v>
      </c>
    </row>
    <row r="310" spans="2:11" x14ac:dyDescent="0.25">
      <c r="B310"/>
      <c r="C310"/>
      <c r="D310"/>
      <c r="E310"/>
      <c r="F310"/>
      <c r="G310"/>
      <c r="H310"/>
      <c r="I310"/>
      <c r="J310" s="57">
        <f t="shared" si="14"/>
        <v>20</v>
      </c>
      <c r="K310" s="48">
        <f t="shared" si="15"/>
        <v>207</v>
      </c>
    </row>
    <row r="311" spans="2:11" x14ac:dyDescent="0.25">
      <c r="B311"/>
      <c r="C311"/>
      <c r="D311"/>
      <c r="E311"/>
      <c r="F311"/>
      <c r="G311"/>
      <c r="H311"/>
      <c r="I311"/>
      <c r="J311" s="57">
        <f t="shared" si="14"/>
        <v>20</v>
      </c>
      <c r="K311" s="48">
        <f t="shared" si="15"/>
        <v>208</v>
      </c>
    </row>
    <row r="312" spans="2:11" x14ac:dyDescent="0.25">
      <c r="B312"/>
      <c r="C312"/>
      <c r="D312"/>
      <c r="E312"/>
      <c r="F312"/>
      <c r="G312"/>
      <c r="H312"/>
      <c r="I312"/>
      <c r="J312" s="57">
        <f t="shared" si="14"/>
        <v>20</v>
      </c>
      <c r="K312" s="48">
        <f t="shared" si="15"/>
        <v>209</v>
      </c>
    </row>
  </sheetData>
  <mergeCells count="2">
    <mergeCell ref="Q5:R5"/>
    <mergeCell ref="D1:F1"/>
  </mergeCells>
  <pageMargins left="0.7" right="0.7" top="0.75" bottom="0.75" header="0.3" footer="0.3"/>
  <pageSetup scale="14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2:J68"/>
  <sheetViews>
    <sheetView workbookViewId="0">
      <selection activeCell="B5" sqref="B5"/>
    </sheetView>
  </sheetViews>
  <sheetFormatPr defaultColWidth="9.453125" defaultRowHeight="12.5" x14ac:dyDescent="0.25"/>
  <cols>
    <col min="1" max="1" width="13.54296875" style="33" customWidth="1"/>
    <col min="2" max="2" width="22.453125" style="33" bestFit="1" customWidth="1"/>
    <col min="3" max="3" width="16.54296875" style="33" bestFit="1" customWidth="1"/>
    <col min="4" max="4" width="27.81640625" style="33" bestFit="1" customWidth="1"/>
    <col min="5" max="5" width="7.08984375" style="33" customWidth="1"/>
    <col min="6" max="6" width="8.453125" style="33" bestFit="1" customWidth="1"/>
    <col min="7" max="7" width="7.81640625" style="33" bestFit="1" customWidth="1"/>
    <col min="8" max="8" width="6.26953125" style="33" bestFit="1" customWidth="1"/>
    <col min="9" max="9" width="9.453125" style="33" customWidth="1"/>
    <col min="10" max="10" width="4" style="33" customWidth="1"/>
    <col min="11" max="16384" width="9.453125" style="33"/>
  </cols>
  <sheetData>
    <row r="2" spans="1:10" s="27" customFormat="1" ht="13" x14ac:dyDescent="0.25">
      <c r="A2" s="34" t="s">
        <v>79</v>
      </c>
      <c r="B2" s="124" t="s">
        <v>186</v>
      </c>
      <c r="C2" s="527" t="str">
        <f>$B$3&amp;" "&amp; Individuals!$G$1</f>
        <v>(Multiple Items) GUS Day 3</v>
      </c>
      <c r="D2" s="527"/>
      <c r="E2" s="527"/>
      <c r="F2" s="527"/>
      <c r="G2" s="527"/>
      <c r="H2" s="527"/>
      <c r="I2" s="29"/>
      <c r="J2" s="28"/>
    </row>
    <row r="3" spans="1:10" ht="20" x14ac:dyDescent="0.25">
      <c r="A3" s="36" t="s">
        <v>4</v>
      </c>
      <c r="B3" s="35" t="s">
        <v>186</v>
      </c>
      <c r="D3" s="37" t="s">
        <v>592</v>
      </c>
    </row>
    <row r="5" spans="1:10" s="35" customFormat="1" ht="37.5" x14ac:dyDescent="0.25">
      <c r="A5" s="47" t="s">
        <v>82</v>
      </c>
      <c r="B5" s="47" t="s">
        <v>1</v>
      </c>
      <c r="C5" s="47" t="s">
        <v>2</v>
      </c>
      <c r="D5" s="47" t="s">
        <v>83</v>
      </c>
      <c r="E5" s="31" t="s">
        <v>86</v>
      </c>
      <c r="F5" s="31" t="s">
        <v>116</v>
      </c>
      <c r="G5" s="31" t="s">
        <v>102</v>
      </c>
      <c r="H5" s="31" t="s">
        <v>117</v>
      </c>
      <c r="I5" s="32" t="s">
        <v>167</v>
      </c>
    </row>
    <row r="6" spans="1:10" x14ac:dyDescent="0.25">
      <c r="A6" s="35" t="s">
        <v>274</v>
      </c>
      <c r="B6" s="35" t="s">
        <v>275</v>
      </c>
      <c r="C6" s="35" t="s">
        <v>276</v>
      </c>
      <c r="D6" s="35" t="s">
        <v>225</v>
      </c>
      <c r="E6" s="533">
        <v>11</v>
      </c>
      <c r="F6" s="533">
        <v>2</v>
      </c>
      <c r="G6" s="138">
        <v>114.5</v>
      </c>
      <c r="H6" s="138">
        <v>114.5</v>
      </c>
      <c r="I6" s="38">
        <v>50</v>
      </c>
      <c r="J6" s="33">
        <v>1</v>
      </c>
    </row>
    <row r="7" spans="1:10" x14ac:dyDescent="0.25">
      <c r="A7" s="35" t="s">
        <v>446</v>
      </c>
      <c r="B7" s="35" t="s">
        <v>447</v>
      </c>
      <c r="C7" s="35" t="s">
        <v>448</v>
      </c>
      <c r="D7" s="35" t="s">
        <v>225</v>
      </c>
      <c r="E7" s="533">
        <v>3</v>
      </c>
      <c r="F7" s="533">
        <v>8</v>
      </c>
      <c r="G7" s="138">
        <v>90.499999999999986</v>
      </c>
      <c r="H7" s="138">
        <v>90.499999999999986</v>
      </c>
      <c r="I7" s="38">
        <f>IF(H7=H6,I6,IF(H7=0,ROUNDDOWN(20,0),I6-J6))</f>
        <v>49</v>
      </c>
      <c r="J7" s="33">
        <f>IF(H7&lt;H6,1,IF(H7=H6,J6+1,0))</f>
        <v>1</v>
      </c>
    </row>
    <row r="8" spans="1:10" x14ac:dyDescent="0.25">
      <c r="A8" s="35" t="s">
        <v>513</v>
      </c>
      <c r="B8" s="35" t="s">
        <v>381</v>
      </c>
      <c r="C8" s="35" t="s">
        <v>194</v>
      </c>
      <c r="D8" s="35" t="s">
        <v>230</v>
      </c>
      <c r="E8" s="533"/>
      <c r="F8" s="533">
        <v>5</v>
      </c>
      <c r="G8" s="138">
        <v>89.5</v>
      </c>
      <c r="H8" s="138">
        <v>89.5</v>
      </c>
      <c r="I8" s="38">
        <f t="shared" ref="I8:I68" si="0">IF(H8=H7,I7,IF(H8=0,ROUNDDOWN(20,0),I7-J7))</f>
        <v>48</v>
      </c>
      <c r="J8" s="33">
        <f t="shared" ref="J8:J68" si="1">IF(H8&lt;H7,1,IF(H8=H7,J7+1,0))</f>
        <v>1</v>
      </c>
    </row>
    <row r="9" spans="1:10" x14ac:dyDescent="0.25">
      <c r="A9" s="35" t="s">
        <v>253</v>
      </c>
      <c r="B9" s="35" t="s">
        <v>254</v>
      </c>
      <c r="C9" s="35" t="s">
        <v>250</v>
      </c>
      <c r="D9" s="35" t="s">
        <v>225</v>
      </c>
      <c r="E9" s="533">
        <v>14</v>
      </c>
      <c r="F9" s="533">
        <v>4</v>
      </c>
      <c r="G9" s="138">
        <v>77.5</v>
      </c>
      <c r="H9" s="138">
        <v>77.5</v>
      </c>
      <c r="I9" s="38">
        <f t="shared" si="0"/>
        <v>47</v>
      </c>
      <c r="J9" s="33">
        <f t="shared" si="1"/>
        <v>1</v>
      </c>
    </row>
    <row r="10" spans="1:10" x14ac:dyDescent="0.25">
      <c r="A10" s="35" t="s">
        <v>307</v>
      </c>
      <c r="B10" s="35" t="s">
        <v>308</v>
      </c>
      <c r="C10" s="35" t="s">
        <v>309</v>
      </c>
      <c r="D10" s="35" t="s">
        <v>230</v>
      </c>
      <c r="E10" s="533"/>
      <c r="F10" s="533">
        <v>6</v>
      </c>
      <c r="G10" s="138">
        <v>69</v>
      </c>
      <c r="H10" s="138">
        <v>69</v>
      </c>
      <c r="I10" s="38">
        <f t="shared" si="0"/>
        <v>46</v>
      </c>
      <c r="J10" s="33">
        <f t="shared" si="1"/>
        <v>1</v>
      </c>
    </row>
    <row r="11" spans="1:10" x14ac:dyDescent="0.25">
      <c r="A11" s="35" t="s">
        <v>516</v>
      </c>
      <c r="B11" s="35" t="s">
        <v>517</v>
      </c>
      <c r="C11" s="35" t="s">
        <v>518</v>
      </c>
      <c r="D11" s="35" t="s">
        <v>230</v>
      </c>
      <c r="E11" s="533">
        <v>15</v>
      </c>
      <c r="F11" s="533">
        <v>2</v>
      </c>
      <c r="G11" s="138">
        <v>64.100000000000009</v>
      </c>
      <c r="H11" s="138">
        <v>64.100000000000009</v>
      </c>
      <c r="I11" s="38">
        <f t="shared" si="0"/>
        <v>45</v>
      </c>
      <c r="J11" s="33">
        <f t="shared" si="1"/>
        <v>1</v>
      </c>
    </row>
    <row r="12" spans="1:10" x14ac:dyDescent="0.25">
      <c r="A12" s="35" t="s">
        <v>305</v>
      </c>
      <c r="B12" s="35" t="s">
        <v>196</v>
      </c>
      <c r="C12" s="35" t="s">
        <v>306</v>
      </c>
      <c r="D12" s="35" t="s">
        <v>230</v>
      </c>
      <c r="E12" s="533">
        <v>18</v>
      </c>
      <c r="F12" s="533">
        <v>4</v>
      </c>
      <c r="G12" s="138">
        <v>61.6</v>
      </c>
      <c r="H12" s="138">
        <v>61.6</v>
      </c>
      <c r="I12" s="38">
        <f t="shared" si="0"/>
        <v>44</v>
      </c>
      <c r="J12" s="33">
        <f t="shared" si="1"/>
        <v>1</v>
      </c>
    </row>
    <row r="13" spans="1:10" x14ac:dyDescent="0.25">
      <c r="A13" s="35" t="s">
        <v>515</v>
      </c>
      <c r="B13" s="35" t="s">
        <v>383</v>
      </c>
      <c r="C13" s="35" t="s">
        <v>267</v>
      </c>
      <c r="D13" s="35" t="s">
        <v>230</v>
      </c>
      <c r="E13" s="533">
        <v>5</v>
      </c>
      <c r="F13" s="533">
        <v>4</v>
      </c>
      <c r="G13" s="138">
        <v>55.599999999999987</v>
      </c>
      <c r="H13" s="138">
        <v>55.599999999999987</v>
      </c>
      <c r="I13" s="38">
        <f t="shared" si="0"/>
        <v>43</v>
      </c>
      <c r="J13" s="33">
        <f t="shared" si="1"/>
        <v>1</v>
      </c>
    </row>
    <row r="14" spans="1:10" x14ac:dyDescent="0.25">
      <c r="A14" s="35" t="s">
        <v>514</v>
      </c>
      <c r="B14" s="35" t="s">
        <v>382</v>
      </c>
      <c r="C14" s="35" t="s">
        <v>71</v>
      </c>
      <c r="D14" s="35" t="s">
        <v>230</v>
      </c>
      <c r="E14" s="533"/>
      <c r="F14" s="533">
        <v>4</v>
      </c>
      <c r="G14" s="138">
        <v>54.300000000000004</v>
      </c>
      <c r="H14" s="138">
        <v>54.300000000000004</v>
      </c>
      <c r="I14" s="38">
        <f t="shared" si="0"/>
        <v>42</v>
      </c>
      <c r="J14" s="33">
        <f t="shared" si="1"/>
        <v>1</v>
      </c>
    </row>
    <row r="15" spans="1:10" x14ac:dyDescent="0.25">
      <c r="A15" s="35" t="s">
        <v>88</v>
      </c>
      <c r="B15" s="35" t="s">
        <v>75</v>
      </c>
      <c r="C15" s="35" t="s">
        <v>76</v>
      </c>
      <c r="D15" s="35" t="s">
        <v>225</v>
      </c>
      <c r="E15" s="533">
        <v>5</v>
      </c>
      <c r="F15" s="533">
        <v>3</v>
      </c>
      <c r="G15" s="138">
        <v>40</v>
      </c>
      <c r="H15" s="138">
        <v>40</v>
      </c>
      <c r="I15" s="38">
        <f t="shared" si="0"/>
        <v>41</v>
      </c>
      <c r="J15" s="33">
        <f t="shared" si="1"/>
        <v>1</v>
      </c>
    </row>
    <row r="16" spans="1:10" x14ac:dyDescent="0.25">
      <c r="A16" s="35" t="s">
        <v>246</v>
      </c>
      <c r="B16" s="35" t="s">
        <v>247</v>
      </c>
      <c r="C16" s="35" t="s">
        <v>72</v>
      </c>
      <c r="D16" s="35" t="s">
        <v>225</v>
      </c>
      <c r="E16" s="533"/>
      <c r="F16" s="533">
        <v>3</v>
      </c>
      <c r="G16" s="138">
        <v>30</v>
      </c>
      <c r="H16" s="138">
        <v>30</v>
      </c>
      <c r="I16" s="38">
        <f t="shared" si="0"/>
        <v>40</v>
      </c>
      <c r="J16" s="33">
        <f t="shared" si="1"/>
        <v>1</v>
      </c>
    </row>
    <row r="17" spans="1:10" x14ac:dyDescent="0.25">
      <c r="A17" s="35" t="s">
        <v>322</v>
      </c>
      <c r="B17" s="35" t="s">
        <v>323</v>
      </c>
      <c r="C17" s="35" t="s">
        <v>324</v>
      </c>
      <c r="D17" s="35" t="s">
        <v>230</v>
      </c>
      <c r="E17" s="533">
        <v>3</v>
      </c>
      <c r="F17" s="533">
        <v>2</v>
      </c>
      <c r="G17" s="138">
        <v>26.3</v>
      </c>
      <c r="H17" s="138">
        <v>26.3</v>
      </c>
      <c r="I17" s="38">
        <f t="shared" si="0"/>
        <v>39</v>
      </c>
      <c r="J17" s="33">
        <f t="shared" si="1"/>
        <v>1</v>
      </c>
    </row>
    <row r="18" spans="1:10" x14ac:dyDescent="0.25">
      <c r="A18" s="35" t="s">
        <v>277</v>
      </c>
      <c r="B18" s="35" t="s">
        <v>278</v>
      </c>
      <c r="C18" s="35" t="s">
        <v>279</v>
      </c>
      <c r="D18" s="35" t="s">
        <v>225</v>
      </c>
      <c r="E18" s="533">
        <v>1</v>
      </c>
      <c r="F18" s="533">
        <v>2</v>
      </c>
      <c r="G18" s="138">
        <v>25.5</v>
      </c>
      <c r="H18" s="138">
        <v>25.5</v>
      </c>
      <c r="I18" s="38">
        <f t="shared" si="0"/>
        <v>38</v>
      </c>
      <c r="J18" s="33">
        <f t="shared" si="1"/>
        <v>1</v>
      </c>
    </row>
    <row r="19" spans="1:10" x14ac:dyDescent="0.25">
      <c r="A19" s="35" t="s">
        <v>489</v>
      </c>
      <c r="B19" s="35" t="s">
        <v>472</v>
      </c>
      <c r="C19" s="35" t="s">
        <v>490</v>
      </c>
      <c r="D19" s="35" t="s">
        <v>225</v>
      </c>
      <c r="E19" s="533">
        <v>2</v>
      </c>
      <c r="F19" s="533">
        <v>1</v>
      </c>
      <c r="G19" s="138">
        <v>22.6</v>
      </c>
      <c r="H19" s="138">
        <v>22.6</v>
      </c>
      <c r="I19" s="38">
        <f t="shared" si="0"/>
        <v>37</v>
      </c>
      <c r="J19" s="33">
        <f t="shared" si="1"/>
        <v>1</v>
      </c>
    </row>
    <row r="20" spans="1:10" x14ac:dyDescent="0.25">
      <c r="A20"/>
      <c r="B20"/>
      <c r="C20"/>
      <c r="D20"/>
      <c r="E20"/>
      <c r="F20"/>
      <c r="G20"/>
      <c r="H20"/>
      <c r="I20" s="38">
        <f t="shared" si="0"/>
        <v>20</v>
      </c>
      <c r="J20" s="33">
        <f t="shared" si="1"/>
        <v>1</v>
      </c>
    </row>
    <row r="21" spans="1:10" x14ac:dyDescent="0.25">
      <c r="A21"/>
      <c r="B21"/>
      <c r="C21"/>
      <c r="D21"/>
      <c r="E21"/>
      <c r="F21"/>
      <c r="G21"/>
      <c r="H21"/>
      <c r="I21" s="38">
        <f t="shared" si="0"/>
        <v>20</v>
      </c>
      <c r="J21" s="33">
        <f t="shared" si="1"/>
        <v>2</v>
      </c>
    </row>
    <row r="22" spans="1:10" x14ac:dyDescent="0.25">
      <c r="A22"/>
      <c r="B22"/>
      <c r="C22"/>
      <c r="D22"/>
      <c r="E22"/>
      <c r="F22"/>
      <c r="G22"/>
      <c r="H22"/>
      <c r="I22" s="38">
        <f t="shared" si="0"/>
        <v>20</v>
      </c>
      <c r="J22" s="33">
        <f t="shared" si="1"/>
        <v>3</v>
      </c>
    </row>
    <row r="23" spans="1:10" x14ac:dyDescent="0.25">
      <c r="A23"/>
      <c r="B23"/>
      <c r="C23"/>
      <c r="D23"/>
      <c r="E23"/>
      <c r="F23"/>
      <c r="G23"/>
      <c r="H23"/>
      <c r="I23" s="38">
        <f t="shared" si="0"/>
        <v>20</v>
      </c>
      <c r="J23" s="33">
        <f t="shared" si="1"/>
        <v>4</v>
      </c>
    </row>
    <row r="24" spans="1:10" x14ac:dyDescent="0.25">
      <c r="A24"/>
      <c r="B24"/>
      <c r="C24"/>
      <c r="D24"/>
      <c r="E24"/>
      <c r="F24"/>
      <c r="G24"/>
      <c r="H24"/>
      <c r="I24" s="38">
        <f t="shared" si="0"/>
        <v>20</v>
      </c>
      <c r="J24" s="33">
        <f t="shared" si="1"/>
        <v>5</v>
      </c>
    </row>
    <row r="25" spans="1:10" x14ac:dyDescent="0.25">
      <c r="A25"/>
      <c r="B25"/>
      <c r="C25"/>
      <c r="D25"/>
      <c r="E25"/>
      <c r="F25"/>
      <c r="G25"/>
      <c r="H25"/>
      <c r="I25" s="38">
        <f t="shared" si="0"/>
        <v>20</v>
      </c>
      <c r="J25" s="33">
        <f t="shared" si="1"/>
        <v>6</v>
      </c>
    </row>
    <row r="26" spans="1:10" x14ac:dyDescent="0.25">
      <c r="A26"/>
      <c r="B26"/>
      <c r="C26"/>
      <c r="D26"/>
      <c r="E26"/>
      <c r="F26"/>
      <c r="G26"/>
      <c r="H26"/>
      <c r="I26" s="38">
        <f t="shared" si="0"/>
        <v>20</v>
      </c>
      <c r="J26" s="33">
        <f t="shared" si="1"/>
        <v>7</v>
      </c>
    </row>
    <row r="27" spans="1:10" x14ac:dyDescent="0.25">
      <c r="A27"/>
      <c r="B27"/>
      <c r="C27"/>
      <c r="D27"/>
      <c r="E27"/>
      <c r="F27"/>
      <c r="G27"/>
      <c r="H27"/>
      <c r="I27" s="38">
        <f t="shared" si="0"/>
        <v>20</v>
      </c>
      <c r="J27" s="33">
        <f t="shared" si="1"/>
        <v>8</v>
      </c>
    </row>
    <row r="28" spans="1:10" x14ac:dyDescent="0.25">
      <c r="A28"/>
      <c r="B28"/>
      <c r="C28"/>
      <c r="D28"/>
      <c r="E28"/>
      <c r="F28"/>
      <c r="G28"/>
      <c r="H28"/>
      <c r="I28" s="38">
        <f t="shared" si="0"/>
        <v>20</v>
      </c>
      <c r="J28" s="33">
        <f t="shared" si="1"/>
        <v>9</v>
      </c>
    </row>
    <row r="29" spans="1:10" x14ac:dyDescent="0.25">
      <c r="A29"/>
      <c r="B29"/>
      <c r="C29"/>
      <c r="D29"/>
      <c r="E29"/>
      <c r="F29"/>
      <c r="G29"/>
      <c r="H29"/>
      <c r="I29" s="38">
        <f t="shared" si="0"/>
        <v>20</v>
      </c>
      <c r="J29" s="33">
        <f t="shared" si="1"/>
        <v>10</v>
      </c>
    </row>
    <row r="30" spans="1:10" x14ac:dyDescent="0.25">
      <c r="A30"/>
      <c r="B30"/>
      <c r="C30"/>
      <c r="D30"/>
      <c r="E30"/>
      <c r="F30"/>
      <c r="G30"/>
      <c r="H30"/>
      <c r="I30" s="38">
        <f t="shared" si="0"/>
        <v>20</v>
      </c>
      <c r="J30" s="33">
        <f t="shared" si="1"/>
        <v>11</v>
      </c>
    </row>
    <row r="31" spans="1:10" x14ac:dyDescent="0.25">
      <c r="A31"/>
      <c r="B31"/>
      <c r="C31"/>
      <c r="D31"/>
      <c r="E31"/>
      <c r="F31"/>
      <c r="G31"/>
      <c r="H31"/>
      <c r="I31" s="38">
        <f t="shared" si="0"/>
        <v>20</v>
      </c>
      <c r="J31" s="33">
        <f t="shared" si="1"/>
        <v>12</v>
      </c>
    </row>
    <row r="32" spans="1:10" x14ac:dyDescent="0.25">
      <c r="A32"/>
      <c r="B32"/>
      <c r="C32"/>
      <c r="D32"/>
      <c r="E32"/>
      <c r="F32"/>
      <c r="G32"/>
      <c r="H32"/>
      <c r="I32" s="38">
        <f t="shared" si="0"/>
        <v>20</v>
      </c>
      <c r="J32" s="33">
        <f t="shared" si="1"/>
        <v>13</v>
      </c>
    </row>
    <row r="33" spans="1:10" x14ac:dyDescent="0.25">
      <c r="A33"/>
      <c r="B33"/>
      <c r="C33"/>
      <c r="D33"/>
      <c r="E33"/>
      <c r="F33"/>
      <c r="G33"/>
      <c r="H33"/>
      <c r="I33" s="38">
        <f t="shared" si="0"/>
        <v>20</v>
      </c>
      <c r="J33" s="33">
        <f t="shared" si="1"/>
        <v>14</v>
      </c>
    </row>
    <row r="34" spans="1:10" x14ac:dyDescent="0.25">
      <c r="A34"/>
      <c r="B34"/>
      <c r="C34"/>
      <c r="D34"/>
      <c r="E34"/>
      <c r="F34"/>
      <c r="G34"/>
      <c r="H34"/>
      <c r="I34" s="38">
        <f t="shared" si="0"/>
        <v>20</v>
      </c>
      <c r="J34" s="33">
        <f t="shared" si="1"/>
        <v>15</v>
      </c>
    </row>
    <row r="35" spans="1:10" x14ac:dyDescent="0.25">
      <c r="A35"/>
      <c r="B35"/>
      <c r="C35"/>
      <c r="D35"/>
      <c r="E35"/>
      <c r="F35"/>
      <c r="G35"/>
      <c r="H35"/>
      <c r="I35" s="38">
        <f t="shared" si="0"/>
        <v>20</v>
      </c>
      <c r="J35" s="33">
        <f t="shared" si="1"/>
        <v>16</v>
      </c>
    </row>
    <row r="36" spans="1:10" x14ac:dyDescent="0.25">
      <c r="A36"/>
      <c r="B36"/>
      <c r="C36"/>
      <c r="D36"/>
      <c r="E36"/>
      <c r="F36"/>
      <c r="G36"/>
      <c r="H36"/>
      <c r="I36" s="38">
        <f t="shared" si="0"/>
        <v>20</v>
      </c>
      <c r="J36" s="33">
        <f t="shared" si="1"/>
        <v>17</v>
      </c>
    </row>
    <row r="37" spans="1:10" x14ac:dyDescent="0.25">
      <c r="A37"/>
      <c r="B37"/>
      <c r="C37"/>
      <c r="D37"/>
      <c r="E37"/>
      <c r="F37"/>
      <c r="G37"/>
      <c r="H37"/>
      <c r="I37" s="38">
        <f t="shared" si="0"/>
        <v>20</v>
      </c>
      <c r="J37" s="33">
        <f t="shared" si="1"/>
        <v>18</v>
      </c>
    </row>
    <row r="38" spans="1:10" x14ac:dyDescent="0.25">
      <c r="A38"/>
      <c r="B38"/>
      <c r="C38"/>
      <c r="D38"/>
      <c r="E38"/>
      <c r="F38"/>
      <c r="G38"/>
      <c r="H38"/>
      <c r="I38" s="38">
        <f t="shared" si="0"/>
        <v>20</v>
      </c>
      <c r="J38" s="33">
        <f t="shared" si="1"/>
        <v>19</v>
      </c>
    </row>
    <row r="39" spans="1:10" x14ac:dyDescent="0.25">
      <c r="A39"/>
      <c r="B39"/>
      <c r="C39"/>
      <c r="D39"/>
      <c r="E39"/>
      <c r="F39"/>
      <c r="G39"/>
      <c r="H39"/>
      <c r="I39" s="38">
        <f t="shared" si="0"/>
        <v>20</v>
      </c>
      <c r="J39" s="33">
        <f t="shared" si="1"/>
        <v>20</v>
      </c>
    </row>
    <row r="40" spans="1:10" x14ac:dyDescent="0.25">
      <c r="A40"/>
      <c r="B40"/>
      <c r="C40"/>
      <c r="D40"/>
      <c r="E40"/>
      <c r="F40"/>
      <c r="G40"/>
      <c r="H40"/>
      <c r="I40" s="38">
        <f t="shared" si="0"/>
        <v>20</v>
      </c>
      <c r="J40" s="33">
        <f t="shared" si="1"/>
        <v>21</v>
      </c>
    </row>
    <row r="41" spans="1:10" x14ac:dyDescent="0.25">
      <c r="A41"/>
      <c r="B41"/>
      <c r="C41"/>
      <c r="D41"/>
      <c r="E41"/>
      <c r="F41"/>
      <c r="G41"/>
      <c r="H41"/>
      <c r="I41" s="38">
        <f t="shared" si="0"/>
        <v>20</v>
      </c>
      <c r="J41" s="33">
        <f t="shared" si="1"/>
        <v>22</v>
      </c>
    </row>
    <row r="42" spans="1:10" x14ac:dyDescent="0.25">
      <c r="A42"/>
      <c r="B42"/>
      <c r="C42"/>
      <c r="D42"/>
      <c r="E42"/>
      <c r="F42"/>
      <c r="G42"/>
      <c r="H42"/>
      <c r="I42" s="38">
        <f t="shared" si="0"/>
        <v>20</v>
      </c>
      <c r="J42" s="33">
        <f t="shared" si="1"/>
        <v>23</v>
      </c>
    </row>
    <row r="43" spans="1:10" x14ac:dyDescent="0.25">
      <c r="A43"/>
      <c r="B43"/>
      <c r="C43"/>
      <c r="D43"/>
      <c r="E43"/>
      <c r="F43"/>
      <c r="G43"/>
      <c r="H43"/>
      <c r="I43" s="38">
        <f t="shared" si="0"/>
        <v>20</v>
      </c>
      <c r="J43" s="33">
        <f t="shared" si="1"/>
        <v>24</v>
      </c>
    </row>
    <row r="44" spans="1:10" x14ac:dyDescent="0.25">
      <c r="A44"/>
      <c r="B44"/>
      <c r="C44"/>
      <c r="D44"/>
      <c r="E44"/>
      <c r="F44"/>
      <c r="G44"/>
      <c r="H44"/>
      <c r="I44" s="38">
        <f t="shared" si="0"/>
        <v>20</v>
      </c>
      <c r="J44" s="33">
        <f t="shared" si="1"/>
        <v>25</v>
      </c>
    </row>
    <row r="45" spans="1:10" x14ac:dyDescent="0.25">
      <c r="A45"/>
      <c r="B45"/>
      <c r="C45"/>
      <c r="D45"/>
      <c r="E45"/>
      <c r="F45"/>
      <c r="G45"/>
      <c r="H45"/>
      <c r="I45" s="38">
        <f t="shared" si="0"/>
        <v>20</v>
      </c>
      <c r="J45" s="33">
        <f t="shared" si="1"/>
        <v>26</v>
      </c>
    </row>
    <row r="46" spans="1:10" x14ac:dyDescent="0.25">
      <c r="A46"/>
      <c r="B46"/>
      <c r="C46"/>
      <c r="D46"/>
      <c r="E46"/>
      <c r="F46"/>
      <c r="G46"/>
      <c r="H46"/>
      <c r="I46" s="38">
        <f t="shared" si="0"/>
        <v>20</v>
      </c>
      <c r="J46" s="33">
        <f t="shared" si="1"/>
        <v>27</v>
      </c>
    </row>
    <row r="47" spans="1:10" x14ac:dyDescent="0.25">
      <c r="A47"/>
      <c r="B47"/>
      <c r="C47"/>
      <c r="D47"/>
      <c r="E47"/>
      <c r="F47"/>
      <c r="G47"/>
      <c r="H47"/>
      <c r="I47" s="38">
        <f t="shared" si="0"/>
        <v>20</v>
      </c>
      <c r="J47" s="33">
        <f t="shared" si="1"/>
        <v>28</v>
      </c>
    </row>
    <row r="48" spans="1:10" x14ac:dyDescent="0.25">
      <c r="A48"/>
      <c r="B48"/>
      <c r="C48"/>
      <c r="D48"/>
      <c r="E48"/>
      <c r="F48"/>
      <c r="G48"/>
      <c r="H48"/>
      <c r="I48" s="38">
        <f t="shared" si="0"/>
        <v>20</v>
      </c>
      <c r="J48" s="33">
        <f t="shared" si="1"/>
        <v>29</v>
      </c>
    </row>
    <row r="49" spans="1:10" x14ac:dyDescent="0.25">
      <c r="A49"/>
      <c r="B49"/>
      <c r="C49"/>
      <c r="D49"/>
      <c r="E49"/>
      <c r="F49"/>
      <c r="G49"/>
      <c r="H49"/>
      <c r="I49" s="38">
        <f t="shared" si="0"/>
        <v>20</v>
      </c>
      <c r="J49" s="33">
        <f t="shared" si="1"/>
        <v>30</v>
      </c>
    </row>
    <row r="50" spans="1:10" x14ac:dyDescent="0.25">
      <c r="A50"/>
      <c r="B50"/>
      <c r="C50"/>
      <c r="D50"/>
      <c r="E50"/>
      <c r="F50"/>
      <c r="G50"/>
      <c r="H50"/>
      <c r="I50" s="38">
        <f t="shared" si="0"/>
        <v>20</v>
      </c>
      <c r="J50" s="33">
        <f t="shared" si="1"/>
        <v>31</v>
      </c>
    </row>
    <row r="51" spans="1:10" x14ac:dyDescent="0.25">
      <c r="A51"/>
      <c r="B51"/>
      <c r="C51"/>
      <c r="D51"/>
      <c r="E51"/>
      <c r="F51"/>
      <c r="G51"/>
      <c r="H51"/>
      <c r="I51" s="38">
        <f t="shared" si="0"/>
        <v>20</v>
      </c>
      <c r="J51" s="33">
        <f t="shared" si="1"/>
        <v>32</v>
      </c>
    </row>
    <row r="52" spans="1:10" x14ac:dyDescent="0.25">
      <c r="A52"/>
      <c r="B52"/>
      <c r="C52"/>
      <c r="D52"/>
      <c r="E52"/>
      <c r="F52"/>
      <c r="G52"/>
      <c r="H52"/>
      <c r="I52" s="38">
        <f t="shared" si="0"/>
        <v>20</v>
      </c>
      <c r="J52" s="33">
        <f t="shared" si="1"/>
        <v>33</v>
      </c>
    </row>
    <row r="53" spans="1:10" x14ac:dyDescent="0.25">
      <c r="A53"/>
      <c r="B53"/>
      <c r="C53"/>
      <c r="D53"/>
      <c r="E53"/>
      <c r="F53"/>
      <c r="G53"/>
      <c r="H53"/>
      <c r="I53" s="38">
        <f t="shared" si="0"/>
        <v>20</v>
      </c>
      <c r="J53" s="33">
        <f t="shared" si="1"/>
        <v>34</v>
      </c>
    </row>
    <row r="54" spans="1:10" x14ac:dyDescent="0.25">
      <c r="A54"/>
      <c r="B54"/>
      <c r="C54"/>
      <c r="D54"/>
      <c r="E54"/>
      <c r="F54"/>
      <c r="G54"/>
      <c r="H54"/>
      <c r="I54" s="38">
        <f t="shared" si="0"/>
        <v>20</v>
      </c>
      <c r="J54" s="33">
        <f t="shared" si="1"/>
        <v>35</v>
      </c>
    </row>
    <row r="55" spans="1:10" x14ac:dyDescent="0.25">
      <c r="A55"/>
      <c r="B55"/>
      <c r="C55"/>
      <c r="D55"/>
      <c r="E55"/>
      <c r="F55"/>
      <c r="G55"/>
      <c r="H55"/>
      <c r="I55" s="38">
        <f t="shared" si="0"/>
        <v>20</v>
      </c>
      <c r="J55" s="33">
        <f t="shared" si="1"/>
        <v>36</v>
      </c>
    </row>
    <row r="56" spans="1:10" x14ac:dyDescent="0.25">
      <c r="A56"/>
      <c r="B56"/>
      <c r="C56"/>
      <c r="D56"/>
      <c r="E56"/>
      <c r="F56"/>
      <c r="G56"/>
      <c r="H56"/>
      <c r="I56" s="38">
        <f t="shared" si="0"/>
        <v>20</v>
      </c>
      <c r="J56" s="33">
        <f t="shared" si="1"/>
        <v>37</v>
      </c>
    </row>
    <row r="57" spans="1:10" x14ac:dyDescent="0.25">
      <c r="A57"/>
      <c r="B57"/>
      <c r="C57"/>
      <c r="D57"/>
      <c r="E57"/>
      <c r="F57"/>
      <c r="G57"/>
      <c r="H57"/>
      <c r="I57" s="38">
        <f t="shared" si="0"/>
        <v>20</v>
      </c>
      <c r="J57" s="33">
        <f t="shared" si="1"/>
        <v>38</v>
      </c>
    </row>
    <row r="58" spans="1:10" x14ac:dyDescent="0.25">
      <c r="A58"/>
      <c r="B58"/>
      <c r="C58"/>
      <c r="D58"/>
      <c r="E58"/>
      <c r="F58"/>
      <c r="G58"/>
      <c r="H58"/>
      <c r="I58" s="38">
        <f t="shared" si="0"/>
        <v>20</v>
      </c>
      <c r="J58" s="33">
        <f t="shared" si="1"/>
        <v>39</v>
      </c>
    </row>
    <row r="59" spans="1:10" x14ac:dyDescent="0.25">
      <c r="A59"/>
      <c r="B59"/>
      <c r="C59"/>
      <c r="D59"/>
      <c r="E59"/>
      <c r="F59"/>
      <c r="G59"/>
      <c r="H59"/>
      <c r="I59" s="38">
        <f t="shared" si="0"/>
        <v>20</v>
      </c>
      <c r="J59" s="33">
        <f t="shared" si="1"/>
        <v>40</v>
      </c>
    </row>
    <row r="60" spans="1:10" x14ac:dyDescent="0.25">
      <c r="A60"/>
      <c r="B60"/>
      <c r="C60"/>
      <c r="D60"/>
      <c r="E60"/>
      <c r="F60"/>
      <c r="G60"/>
      <c r="H60"/>
      <c r="I60" s="38">
        <f t="shared" si="0"/>
        <v>20</v>
      </c>
      <c r="J60" s="33">
        <f t="shared" si="1"/>
        <v>41</v>
      </c>
    </row>
    <row r="61" spans="1:10" x14ac:dyDescent="0.25">
      <c r="A61"/>
      <c r="B61"/>
      <c r="C61"/>
      <c r="D61"/>
      <c r="E61"/>
      <c r="F61"/>
      <c r="G61"/>
      <c r="H61"/>
      <c r="I61" s="38">
        <f t="shared" si="0"/>
        <v>20</v>
      </c>
      <c r="J61" s="33">
        <f t="shared" si="1"/>
        <v>42</v>
      </c>
    </row>
    <row r="62" spans="1:10" x14ac:dyDescent="0.25">
      <c r="A62"/>
      <c r="B62"/>
      <c r="C62"/>
      <c r="D62"/>
      <c r="E62"/>
      <c r="F62"/>
      <c r="G62"/>
      <c r="H62"/>
      <c r="I62" s="38">
        <f t="shared" si="0"/>
        <v>20</v>
      </c>
      <c r="J62" s="33">
        <f t="shared" si="1"/>
        <v>43</v>
      </c>
    </row>
    <row r="63" spans="1:10" x14ac:dyDescent="0.25">
      <c r="A63"/>
      <c r="B63"/>
      <c r="C63"/>
      <c r="D63"/>
      <c r="E63"/>
      <c r="F63"/>
      <c r="G63"/>
      <c r="H63"/>
      <c r="I63" s="38">
        <f t="shared" si="0"/>
        <v>20</v>
      </c>
      <c r="J63" s="33">
        <f t="shared" si="1"/>
        <v>44</v>
      </c>
    </row>
    <row r="64" spans="1:10" x14ac:dyDescent="0.25">
      <c r="A64"/>
      <c r="B64"/>
      <c r="C64"/>
      <c r="D64"/>
      <c r="E64"/>
      <c r="F64"/>
      <c r="G64"/>
      <c r="H64"/>
      <c r="I64" s="38">
        <f t="shared" si="0"/>
        <v>20</v>
      </c>
      <c r="J64" s="33">
        <f t="shared" si="1"/>
        <v>45</v>
      </c>
    </row>
    <row r="65" spans="1:10" x14ac:dyDescent="0.25">
      <c r="A65"/>
      <c r="B65"/>
      <c r="C65"/>
      <c r="D65"/>
      <c r="E65"/>
      <c r="F65"/>
      <c r="G65"/>
      <c r="H65"/>
      <c r="I65" s="38">
        <f t="shared" si="0"/>
        <v>20</v>
      </c>
      <c r="J65" s="33">
        <f t="shared" si="1"/>
        <v>46</v>
      </c>
    </row>
    <row r="66" spans="1:10" x14ac:dyDescent="0.25">
      <c r="A66"/>
      <c r="B66"/>
      <c r="C66"/>
      <c r="D66"/>
      <c r="E66"/>
      <c r="F66"/>
      <c r="G66"/>
      <c r="H66"/>
      <c r="I66" s="38">
        <f t="shared" si="0"/>
        <v>20</v>
      </c>
      <c r="J66" s="33">
        <f t="shared" si="1"/>
        <v>47</v>
      </c>
    </row>
    <row r="67" spans="1:10" x14ac:dyDescent="0.25">
      <c r="A67"/>
      <c r="B67"/>
      <c r="C67"/>
      <c r="D67"/>
      <c r="E67"/>
      <c r="F67"/>
      <c r="G67"/>
      <c r="H67"/>
      <c r="I67" s="38">
        <f t="shared" si="0"/>
        <v>20</v>
      </c>
      <c r="J67" s="33">
        <f t="shared" si="1"/>
        <v>48</v>
      </c>
    </row>
    <row r="68" spans="1:10" x14ac:dyDescent="0.25">
      <c r="A68"/>
      <c r="B68"/>
      <c r="C68"/>
      <c r="D68"/>
      <c r="E68"/>
      <c r="F68"/>
      <c r="G68"/>
      <c r="H68"/>
      <c r="I68" s="38">
        <f t="shared" si="0"/>
        <v>20</v>
      </c>
      <c r="J68" s="33">
        <f t="shared" si="1"/>
        <v>49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2:J68"/>
  <sheetViews>
    <sheetView workbookViewId="0">
      <selection activeCell="B5" sqref="B5"/>
    </sheetView>
  </sheetViews>
  <sheetFormatPr defaultRowHeight="12.5" x14ac:dyDescent="0.25"/>
  <cols>
    <col min="1" max="1" width="13.54296875" customWidth="1"/>
    <col min="2" max="2" width="15.54296875" customWidth="1"/>
    <col min="3" max="3" width="16.54296875" bestFit="1" customWidth="1"/>
    <col min="4" max="4" width="27.7265625" bestFit="1" customWidth="1"/>
    <col min="5" max="5" width="7.08984375" bestFit="1" customWidth="1"/>
    <col min="6" max="6" width="8.453125" bestFit="1" customWidth="1"/>
    <col min="7" max="7" width="7.81640625" bestFit="1" customWidth="1"/>
    <col min="8" max="8" width="6.26953125" bestFit="1" customWidth="1"/>
    <col min="9" max="9" width="9.453125" customWidth="1"/>
    <col min="10" max="10" width="4" customWidth="1"/>
  </cols>
  <sheetData>
    <row r="2" spans="1:10" s="4" customFormat="1" ht="13" x14ac:dyDescent="0.3">
      <c r="A2" s="7" t="s">
        <v>79</v>
      </c>
      <c r="B2" t="s">
        <v>186</v>
      </c>
      <c r="C2" s="528" t="str">
        <f>$B$3&amp;" "&amp; Individuals!$G$1</f>
        <v>(Multiple Items) GUS Day 3</v>
      </c>
      <c r="D2" s="528"/>
      <c r="E2" s="528"/>
      <c r="F2" s="528"/>
      <c r="G2" s="528"/>
      <c r="H2" s="528"/>
      <c r="I2" s="13"/>
      <c r="J2" s="5"/>
    </row>
    <row r="3" spans="1:10" ht="20" x14ac:dyDescent="0.4">
      <c r="A3" s="10" t="s">
        <v>4</v>
      </c>
      <c r="B3" t="s">
        <v>186</v>
      </c>
      <c r="D3" s="14" t="s">
        <v>591</v>
      </c>
    </row>
    <row r="5" spans="1:10" ht="37.5" x14ac:dyDescent="0.25">
      <c r="A5" s="46" t="s">
        <v>82</v>
      </c>
      <c r="B5" s="46" t="s">
        <v>1</v>
      </c>
      <c r="C5" s="46" t="s">
        <v>2</v>
      </c>
      <c r="D5" s="46" t="s">
        <v>83</v>
      </c>
      <c r="E5" s="8" t="s">
        <v>86</v>
      </c>
      <c r="F5" s="8" t="s">
        <v>116</v>
      </c>
      <c r="G5" s="8" t="s">
        <v>102</v>
      </c>
      <c r="H5" s="8" t="s">
        <v>117</v>
      </c>
      <c r="I5" s="11" t="s">
        <v>167</v>
      </c>
    </row>
    <row r="6" spans="1:10" x14ac:dyDescent="0.25">
      <c r="A6" t="s">
        <v>424</v>
      </c>
      <c r="B6" t="s">
        <v>386</v>
      </c>
      <c r="C6" t="s">
        <v>391</v>
      </c>
      <c r="D6" t="s">
        <v>231</v>
      </c>
      <c r="E6" s="532">
        <v>2</v>
      </c>
      <c r="F6" s="532">
        <v>8</v>
      </c>
      <c r="G6" s="45">
        <v>106.60000000000001</v>
      </c>
      <c r="H6" s="45">
        <v>106.60000000000001</v>
      </c>
      <c r="I6" s="9">
        <v>50</v>
      </c>
      <c r="J6">
        <v>1</v>
      </c>
    </row>
    <row r="7" spans="1:10" x14ac:dyDescent="0.25">
      <c r="A7" t="s">
        <v>422</v>
      </c>
      <c r="B7" t="s">
        <v>384</v>
      </c>
      <c r="C7" t="s">
        <v>389</v>
      </c>
      <c r="D7" t="s">
        <v>231</v>
      </c>
      <c r="E7" s="532"/>
      <c r="F7" s="532">
        <v>7</v>
      </c>
      <c r="G7" s="45">
        <v>85.6</v>
      </c>
      <c r="H7" s="45">
        <v>85.6</v>
      </c>
      <c r="I7" s="9">
        <f>IF(H7=H6,I6,IF(H7=0,ROUNDDOWN(20,0),I6-J6))</f>
        <v>49</v>
      </c>
      <c r="J7">
        <f>IF(H7&lt;H6,1,IF(H7=H6,J6+1,0))</f>
        <v>1</v>
      </c>
    </row>
    <row r="8" spans="1:10" x14ac:dyDescent="0.25">
      <c r="A8" t="s">
        <v>300</v>
      </c>
      <c r="B8" t="s">
        <v>301</v>
      </c>
      <c r="C8" t="s">
        <v>302</v>
      </c>
      <c r="D8" t="s">
        <v>226</v>
      </c>
      <c r="E8" s="532">
        <v>3</v>
      </c>
      <c r="F8" s="532">
        <v>2</v>
      </c>
      <c r="G8" s="45">
        <v>62.1</v>
      </c>
      <c r="H8" s="45">
        <v>62.1</v>
      </c>
      <c r="I8" s="9">
        <f t="shared" ref="I8:I68" si="0">IF(H8=H7,I7,IF(H8=0,ROUNDDOWN(20,0),I7-J7))</f>
        <v>48</v>
      </c>
      <c r="J8">
        <f t="shared" ref="J8:J68" si="1">IF(H8&lt;H7,1,IF(H8=H7,J7+1,0))</f>
        <v>1</v>
      </c>
    </row>
    <row r="9" spans="1:10" x14ac:dyDescent="0.25">
      <c r="A9" t="s">
        <v>311</v>
      </c>
      <c r="B9" t="s">
        <v>312</v>
      </c>
      <c r="C9" t="s">
        <v>313</v>
      </c>
      <c r="D9" t="s">
        <v>231</v>
      </c>
      <c r="E9" s="532">
        <v>5</v>
      </c>
      <c r="F9" s="532">
        <v>2</v>
      </c>
      <c r="G9" s="45">
        <v>48.199999999999989</v>
      </c>
      <c r="H9" s="45">
        <v>48.199999999999989</v>
      </c>
      <c r="I9" s="9">
        <f t="shared" si="0"/>
        <v>47</v>
      </c>
      <c r="J9">
        <f t="shared" si="1"/>
        <v>1</v>
      </c>
    </row>
    <row r="10" spans="1:10" x14ac:dyDescent="0.25">
      <c r="A10" t="s">
        <v>425</v>
      </c>
      <c r="B10" t="s">
        <v>387</v>
      </c>
      <c r="C10" t="s">
        <v>188</v>
      </c>
      <c r="D10" t="s">
        <v>231</v>
      </c>
      <c r="E10" s="532">
        <v>10</v>
      </c>
      <c r="F10" s="532">
        <v>3</v>
      </c>
      <c r="G10" s="45">
        <v>42.400000000000006</v>
      </c>
      <c r="H10" s="45">
        <v>42.400000000000006</v>
      </c>
      <c r="I10" s="9">
        <f t="shared" si="0"/>
        <v>46</v>
      </c>
      <c r="J10">
        <f t="shared" si="1"/>
        <v>1</v>
      </c>
    </row>
    <row r="11" spans="1:10" x14ac:dyDescent="0.25">
      <c r="A11" t="s">
        <v>423</v>
      </c>
      <c r="B11" t="s">
        <v>385</v>
      </c>
      <c r="C11" t="s">
        <v>390</v>
      </c>
      <c r="D11" t="s">
        <v>231</v>
      </c>
      <c r="E11" s="532">
        <v>9</v>
      </c>
      <c r="F11" s="532">
        <v>2</v>
      </c>
      <c r="G11" s="45">
        <v>42.100000000000009</v>
      </c>
      <c r="H11" s="45">
        <v>42.100000000000009</v>
      </c>
      <c r="I11" s="9">
        <f t="shared" si="0"/>
        <v>45</v>
      </c>
      <c r="J11">
        <f t="shared" si="1"/>
        <v>1</v>
      </c>
    </row>
    <row r="12" spans="1:10" x14ac:dyDescent="0.25">
      <c r="A12" t="s">
        <v>264</v>
      </c>
      <c r="B12" t="s">
        <v>265</v>
      </c>
      <c r="C12" t="s">
        <v>266</v>
      </c>
      <c r="D12" t="s">
        <v>226</v>
      </c>
      <c r="E12" s="532">
        <v>5</v>
      </c>
      <c r="F12" s="532">
        <v>5</v>
      </c>
      <c r="G12" s="45">
        <v>40.300000000000004</v>
      </c>
      <c r="H12" s="45">
        <v>40.300000000000004</v>
      </c>
      <c r="I12" s="9">
        <f t="shared" si="0"/>
        <v>44</v>
      </c>
      <c r="J12">
        <f t="shared" si="1"/>
        <v>1</v>
      </c>
    </row>
    <row r="13" spans="1:10" x14ac:dyDescent="0.25">
      <c r="A13" t="s">
        <v>492</v>
      </c>
      <c r="B13" t="s">
        <v>323</v>
      </c>
      <c r="C13" t="s">
        <v>77</v>
      </c>
      <c r="D13" t="s">
        <v>226</v>
      </c>
      <c r="E13" s="532">
        <v>1</v>
      </c>
      <c r="F13" s="532">
        <v>3</v>
      </c>
      <c r="G13" s="45">
        <v>39.5</v>
      </c>
      <c r="H13" s="45">
        <v>39.5</v>
      </c>
      <c r="I13" s="9">
        <f t="shared" si="0"/>
        <v>43</v>
      </c>
      <c r="J13">
        <f t="shared" si="1"/>
        <v>1</v>
      </c>
    </row>
    <row r="14" spans="1:10" x14ac:dyDescent="0.25">
      <c r="A14" t="s">
        <v>314</v>
      </c>
      <c r="B14" t="s">
        <v>315</v>
      </c>
      <c r="C14" t="s">
        <v>316</v>
      </c>
      <c r="D14" t="s">
        <v>231</v>
      </c>
      <c r="E14" s="532"/>
      <c r="F14" s="532">
        <v>1</v>
      </c>
      <c r="G14" s="45">
        <v>22.7</v>
      </c>
      <c r="H14" s="45">
        <v>22.7</v>
      </c>
      <c r="I14" s="9">
        <f t="shared" si="0"/>
        <v>42</v>
      </c>
      <c r="J14">
        <f t="shared" si="1"/>
        <v>1</v>
      </c>
    </row>
    <row r="15" spans="1:10" x14ac:dyDescent="0.25">
      <c r="A15" t="s">
        <v>285</v>
      </c>
      <c r="B15" t="s">
        <v>286</v>
      </c>
      <c r="C15" t="s">
        <v>287</v>
      </c>
      <c r="D15" t="s">
        <v>226</v>
      </c>
      <c r="E15" s="532">
        <v>11</v>
      </c>
      <c r="F15" s="532">
        <v>1</v>
      </c>
      <c r="G15" s="45">
        <v>20.5</v>
      </c>
      <c r="H15" s="45">
        <v>20.5</v>
      </c>
      <c r="I15" s="9">
        <f t="shared" si="0"/>
        <v>41</v>
      </c>
      <c r="J15">
        <f t="shared" si="1"/>
        <v>1</v>
      </c>
    </row>
    <row r="16" spans="1:10" x14ac:dyDescent="0.25">
      <c r="A16" t="s">
        <v>303</v>
      </c>
      <c r="B16" t="s">
        <v>261</v>
      </c>
      <c r="C16" t="s">
        <v>304</v>
      </c>
      <c r="D16" t="s">
        <v>226</v>
      </c>
      <c r="E16" s="532">
        <v>11</v>
      </c>
      <c r="F16" s="532">
        <v>1</v>
      </c>
      <c r="G16" s="45">
        <v>17.7</v>
      </c>
      <c r="H16" s="45">
        <v>17.7</v>
      </c>
      <c r="I16" s="9">
        <f t="shared" si="0"/>
        <v>40</v>
      </c>
      <c r="J16">
        <f t="shared" si="1"/>
        <v>1</v>
      </c>
    </row>
    <row r="17" spans="1:10" x14ac:dyDescent="0.25">
      <c r="A17" t="s">
        <v>248</v>
      </c>
      <c r="B17" t="s">
        <v>249</v>
      </c>
      <c r="C17" t="s">
        <v>250</v>
      </c>
      <c r="D17" t="s">
        <v>226</v>
      </c>
      <c r="E17" s="532">
        <v>1</v>
      </c>
      <c r="F17" s="532">
        <v>2</v>
      </c>
      <c r="G17" s="45">
        <v>11.7</v>
      </c>
      <c r="H17" s="45">
        <v>11.7</v>
      </c>
      <c r="I17" s="9">
        <f t="shared" si="0"/>
        <v>39</v>
      </c>
      <c r="J17">
        <f t="shared" si="1"/>
        <v>1</v>
      </c>
    </row>
    <row r="18" spans="1:10" x14ac:dyDescent="0.25">
      <c r="A18" t="s">
        <v>426</v>
      </c>
      <c r="B18" t="s">
        <v>388</v>
      </c>
      <c r="C18" t="s">
        <v>392</v>
      </c>
      <c r="D18" t="s">
        <v>231</v>
      </c>
      <c r="E18" s="532">
        <v>6</v>
      </c>
      <c r="F18" s="532"/>
      <c r="G18" s="45">
        <v>7.4999999999999991</v>
      </c>
      <c r="H18" s="45">
        <v>7.4999999999999991</v>
      </c>
      <c r="I18" s="9">
        <f t="shared" si="0"/>
        <v>38</v>
      </c>
      <c r="J18">
        <f t="shared" si="1"/>
        <v>1</v>
      </c>
    </row>
    <row r="19" spans="1:10" x14ac:dyDescent="0.25">
      <c r="A19" t="s">
        <v>89</v>
      </c>
      <c r="B19" t="s">
        <v>78</v>
      </c>
      <c r="C19" t="s">
        <v>73</v>
      </c>
      <c r="D19" t="s">
        <v>226</v>
      </c>
      <c r="E19" s="532"/>
      <c r="F19" s="532">
        <v>1</v>
      </c>
      <c r="G19" s="45">
        <v>6.2</v>
      </c>
      <c r="H19" s="45">
        <v>6.2</v>
      </c>
      <c r="I19" s="9">
        <f t="shared" si="0"/>
        <v>37</v>
      </c>
      <c r="J19">
        <f t="shared" si="1"/>
        <v>1</v>
      </c>
    </row>
    <row r="20" spans="1:10" x14ac:dyDescent="0.25">
      <c r="I20" s="9">
        <f t="shared" si="0"/>
        <v>20</v>
      </c>
      <c r="J20">
        <f t="shared" si="1"/>
        <v>1</v>
      </c>
    </row>
    <row r="21" spans="1:10" x14ac:dyDescent="0.25">
      <c r="I21" s="9">
        <f t="shared" si="0"/>
        <v>20</v>
      </c>
      <c r="J21">
        <f t="shared" si="1"/>
        <v>2</v>
      </c>
    </row>
    <row r="22" spans="1:10" x14ac:dyDescent="0.25">
      <c r="I22" s="9">
        <f t="shared" si="0"/>
        <v>20</v>
      </c>
      <c r="J22">
        <f t="shared" si="1"/>
        <v>3</v>
      </c>
    </row>
    <row r="23" spans="1:10" x14ac:dyDescent="0.25">
      <c r="I23" s="9">
        <f t="shared" si="0"/>
        <v>20</v>
      </c>
      <c r="J23">
        <f t="shared" si="1"/>
        <v>4</v>
      </c>
    </row>
    <row r="24" spans="1:10" x14ac:dyDescent="0.25">
      <c r="I24" s="9">
        <f t="shared" si="0"/>
        <v>20</v>
      </c>
      <c r="J24">
        <f t="shared" si="1"/>
        <v>5</v>
      </c>
    </row>
    <row r="25" spans="1:10" x14ac:dyDescent="0.25">
      <c r="I25" s="9">
        <f t="shared" si="0"/>
        <v>20</v>
      </c>
      <c r="J25">
        <f t="shared" si="1"/>
        <v>6</v>
      </c>
    </row>
    <row r="26" spans="1:10" x14ac:dyDescent="0.25">
      <c r="I26" s="9">
        <f t="shared" si="0"/>
        <v>20</v>
      </c>
      <c r="J26">
        <f t="shared" si="1"/>
        <v>7</v>
      </c>
    </row>
    <row r="27" spans="1:10" x14ac:dyDescent="0.25">
      <c r="I27" s="9">
        <f t="shared" si="0"/>
        <v>20</v>
      </c>
      <c r="J27">
        <f t="shared" si="1"/>
        <v>8</v>
      </c>
    </row>
    <row r="28" spans="1:10" x14ac:dyDescent="0.25">
      <c r="I28" s="9">
        <f t="shared" si="0"/>
        <v>20</v>
      </c>
      <c r="J28">
        <f t="shared" si="1"/>
        <v>9</v>
      </c>
    </row>
    <row r="29" spans="1:10" x14ac:dyDescent="0.25">
      <c r="I29" s="9">
        <f t="shared" si="0"/>
        <v>20</v>
      </c>
      <c r="J29">
        <f t="shared" si="1"/>
        <v>10</v>
      </c>
    </row>
    <row r="30" spans="1:10" x14ac:dyDescent="0.25">
      <c r="I30" s="9">
        <f t="shared" si="0"/>
        <v>20</v>
      </c>
      <c r="J30">
        <f t="shared" si="1"/>
        <v>11</v>
      </c>
    </row>
    <row r="31" spans="1:10" x14ac:dyDescent="0.25">
      <c r="I31" s="9">
        <f t="shared" si="0"/>
        <v>20</v>
      </c>
      <c r="J31">
        <f t="shared" si="1"/>
        <v>12</v>
      </c>
    </row>
    <row r="32" spans="1:10" x14ac:dyDescent="0.25">
      <c r="I32" s="9">
        <f t="shared" si="0"/>
        <v>20</v>
      </c>
      <c r="J32">
        <f t="shared" si="1"/>
        <v>13</v>
      </c>
    </row>
    <row r="33" spans="9:10" x14ac:dyDescent="0.25">
      <c r="I33" s="9">
        <f t="shared" si="0"/>
        <v>20</v>
      </c>
      <c r="J33">
        <f t="shared" si="1"/>
        <v>14</v>
      </c>
    </row>
    <row r="34" spans="9:10" x14ac:dyDescent="0.25">
      <c r="I34" s="9">
        <f t="shared" si="0"/>
        <v>20</v>
      </c>
      <c r="J34">
        <f t="shared" si="1"/>
        <v>15</v>
      </c>
    </row>
    <row r="35" spans="9:10" x14ac:dyDescent="0.25">
      <c r="I35" s="9">
        <f t="shared" si="0"/>
        <v>20</v>
      </c>
      <c r="J35">
        <f t="shared" si="1"/>
        <v>16</v>
      </c>
    </row>
    <row r="36" spans="9:10" x14ac:dyDescent="0.25">
      <c r="I36" s="9">
        <f t="shared" si="0"/>
        <v>20</v>
      </c>
      <c r="J36">
        <f t="shared" si="1"/>
        <v>17</v>
      </c>
    </row>
    <row r="37" spans="9:10" x14ac:dyDescent="0.25">
      <c r="I37" s="9">
        <f t="shared" si="0"/>
        <v>20</v>
      </c>
      <c r="J37">
        <f t="shared" si="1"/>
        <v>18</v>
      </c>
    </row>
    <row r="38" spans="9:10" x14ac:dyDescent="0.25">
      <c r="I38" s="9">
        <f t="shared" si="0"/>
        <v>20</v>
      </c>
      <c r="J38">
        <f t="shared" si="1"/>
        <v>19</v>
      </c>
    </row>
    <row r="39" spans="9:10" x14ac:dyDescent="0.25">
      <c r="I39" s="9">
        <f t="shared" si="0"/>
        <v>20</v>
      </c>
      <c r="J39">
        <f t="shared" si="1"/>
        <v>20</v>
      </c>
    </row>
    <row r="40" spans="9:10" x14ac:dyDescent="0.25">
      <c r="I40" s="9">
        <f t="shared" si="0"/>
        <v>20</v>
      </c>
      <c r="J40">
        <f t="shared" si="1"/>
        <v>21</v>
      </c>
    </row>
    <row r="41" spans="9:10" x14ac:dyDescent="0.25">
      <c r="I41" s="9">
        <f t="shared" si="0"/>
        <v>20</v>
      </c>
      <c r="J41">
        <f t="shared" si="1"/>
        <v>22</v>
      </c>
    </row>
    <row r="42" spans="9:10" x14ac:dyDescent="0.25">
      <c r="I42" s="9">
        <f t="shared" si="0"/>
        <v>20</v>
      </c>
      <c r="J42">
        <f t="shared" si="1"/>
        <v>23</v>
      </c>
    </row>
    <row r="43" spans="9:10" x14ac:dyDescent="0.25">
      <c r="I43" s="9">
        <f t="shared" si="0"/>
        <v>20</v>
      </c>
      <c r="J43">
        <f t="shared" si="1"/>
        <v>24</v>
      </c>
    </row>
    <row r="44" spans="9:10" x14ac:dyDescent="0.25">
      <c r="I44" s="9">
        <f t="shared" si="0"/>
        <v>20</v>
      </c>
      <c r="J44">
        <f t="shared" si="1"/>
        <v>25</v>
      </c>
    </row>
    <row r="45" spans="9:10" x14ac:dyDescent="0.25">
      <c r="I45" s="9">
        <f t="shared" si="0"/>
        <v>20</v>
      </c>
      <c r="J45">
        <f t="shared" si="1"/>
        <v>26</v>
      </c>
    </row>
    <row r="46" spans="9:10" x14ac:dyDescent="0.25">
      <c r="I46" s="9">
        <f t="shared" si="0"/>
        <v>20</v>
      </c>
      <c r="J46">
        <f t="shared" si="1"/>
        <v>27</v>
      </c>
    </row>
    <row r="47" spans="9:10" x14ac:dyDescent="0.25">
      <c r="I47" s="9">
        <f t="shared" si="0"/>
        <v>20</v>
      </c>
      <c r="J47">
        <f t="shared" si="1"/>
        <v>28</v>
      </c>
    </row>
    <row r="48" spans="9:10" x14ac:dyDescent="0.25">
      <c r="I48" s="9">
        <f t="shared" si="0"/>
        <v>20</v>
      </c>
      <c r="J48">
        <f t="shared" si="1"/>
        <v>29</v>
      </c>
    </row>
    <row r="49" spans="9:10" x14ac:dyDescent="0.25">
      <c r="I49" s="9">
        <f t="shared" si="0"/>
        <v>20</v>
      </c>
      <c r="J49">
        <f t="shared" si="1"/>
        <v>30</v>
      </c>
    </row>
    <row r="50" spans="9:10" x14ac:dyDescent="0.25">
      <c r="I50" s="9">
        <f t="shared" si="0"/>
        <v>20</v>
      </c>
      <c r="J50">
        <f t="shared" si="1"/>
        <v>31</v>
      </c>
    </row>
    <row r="51" spans="9:10" x14ac:dyDescent="0.25">
      <c r="I51" s="9">
        <f t="shared" si="0"/>
        <v>20</v>
      </c>
      <c r="J51">
        <f t="shared" si="1"/>
        <v>32</v>
      </c>
    </row>
    <row r="52" spans="9:10" x14ac:dyDescent="0.25">
      <c r="I52" s="9">
        <f t="shared" si="0"/>
        <v>20</v>
      </c>
      <c r="J52">
        <f t="shared" si="1"/>
        <v>33</v>
      </c>
    </row>
    <row r="53" spans="9:10" x14ac:dyDescent="0.25">
      <c r="I53" s="9">
        <f t="shared" si="0"/>
        <v>20</v>
      </c>
      <c r="J53">
        <f t="shared" si="1"/>
        <v>34</v>
      </c>
    </row>
    <row r="54" spans="9:10" x14ac:dyDescent="0.25">
      <c r="I54" s="9">
        <f t="shared" si="0"/>
        <v>20</v>
      </c>
      <c r="J54">
        <f t="shared" si="1"/>
        <v>35</v>
      </c>
    </row>
    <row r="55" spans="9:10" x14ac:dyDescent="0.25">
      <c r="I55" s="9">
        <f t="shared" si="0"/>
        <v>20</v>
      </c>
      <c r="J55">
        <f t="shared" si="1"/>
        <v>36</v>
      </c>
    </row>
    <row r="56" spans="9:10" x14ac:dyDescent="0.25">
      <c r="I56" s="9">
        <f t="shared" si="0"/>
        <v>20</v>
      </c>
      <c r="J56">
        <f t="shared" si="1"/>
        <v>37</v>
      </c>
    </row>
    <row r="57" spans="9:10" x14ac:dyDescent="0.25">
      <c r="I57" s="9">
        <f t="shared" si="0"/>
        <v>20</v>
      </c>
      <c r="J57">
        <f t="shared" si="1"/>
        <v>38</v>
      </c>
    </row>
    <row r="58" spans="9:10" x14ac:dyDescent="0.25">
      <c r="I58" s="9">
        <f t="shared" si="0"/>
        <v>20</v>
      </c>
      <c r="J58">
        <f t="shared" si="1"/>
        <v>39</v>
      </c>
    </row>
    <row r="59" spans="9:10" x14ac:dyDescent="0.25">
      <c r="I59" s="9">
        <f t="shared" si="0"/>
        <v>20</v>
      </c>
      <c r="J59">
        <f t="shared" si="1"/>
        <v>40</v>
      </c>
    </row>
    <row r="60" spans="9:10" x14ac:dyDescent="0.25">
      <c r="I60" s="9">
        <f t="shared" si="0"/>
        <v>20</v>
      </c>
      <c r="J60">
        <f t="shared" si="1"/>
        <v>41</v>
      </c>
    </row>
    <row r="61" spans="9:10" x14ac:dyDescent="0.25">
      <c r="I61" s="9">
        <f t="shared" si="0"/>
        <v>20</v>
      </c>
      <c r="J61">
        <f t="shared" si="1"/>
        <v>42</v>
      </c>
    </row>
    <row r="62" spans="9:10" x14ac:dyDescent="0.25">
      <c r="I62" s="9">
        <f t="shared" si="0"/>
        <v>20</v>
      </c>
      <c r="J62">
        <f t="shared" si="1"/>
        <v>43</v>
      </c>
    </row>
    <row r="63" spans="9:10" x14ac:dyDescent="0.25">
      <c r="I63" s="9">
        <f t="shared" si="0"/>
        <v>20</v>
      </c>
      <c r="J63">
        <f t="shared" si="1"/>
        <v>44</v>
      </c>
    </row>
    <row r="64" spans="9:10" x14ac:dyDescent="0.25">
      <c r="I64" s="9">
        <f t="shared" si="0"/>
        <v>20</v>
      </c>
      <c r="J64">
        <f t="shared" si="1"/>
        <v>45</v>
      </c>
    </row>
    <row r="65" spans="9:10" x14ac:dyDescent="0.25">
      <c r="I65" s="9">
        <f t="shared" si="0"/>
        <v>20</v>
      </c>
      <c r="J65">
        <f t="shared" si="1"/>
        <v>46</v>
      </c>
    </row>
    <row r="66" spans="9:10" x14ac:dyDescent="0.25">
      <c r="I66" s="9">
        <f t="shared" si="0"/>
        <v>20</v>
      </c>
      <c r="J66">
        <f t="shared" si="1"/>
        <v>47</v>
      </c>
    </row>
    <row r="67" spans="9:10" x14ac:dyDescent="0.25">
      <c r="I67" s="9">
        <f t="shared" si="0"/>
        <v>20</v>
      </c>
      <c r="J67">
        <f t="shared" si="1"/>
        <v>48</v>
      </c>
    </row>
    <row r="68" spans="9:10" x14ac:dyDescent="0.25">
      <c r="I68" s="9">
        <f t="shared" si="0"/>
        <v>20</v>
      </c>
      <c r="J68">
        <f t="shared" si="1"/>
        <v>49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2:J68"/>
  <sheetViews>
    <sheetView workbookViewId="0">
      <selection activeCell="B5" sqref="B5"/>
    </sheetView>
  </sheetViews>
  <sheetFormatPr defaultColWidth="9.453125" defaultRowHeight="12.5" x14ac:dyDescent="0.25"/>
  <cols>
    <col min="1" max="1" width="13.54296875" style="33" customWidth="1"/>
    <col min="2" max="2" width="16.453125" style="33" customWidth="1"/>
    <col min="3" max="3" width="17.453125" style="33" customWidth="1"/>
    <col min="4" max="4" width="11.7265625" style="33" bestFit="1" customWidth="1"/>
    <col min="5" max="5" width="7.08984375" style="33" bestFit="1" customWidth="1"/>
    <col min="6" max="6" width="8.453125" style="33" bestFit="1" customWidth="1"/>
    <col min="7" max="7" width="5.1796875" style="33" bestFit="1" customWidth="1"/>
    <col min="8" max="8" width="6.26953125" style="33" bestFit="1" customWidth="1"/>
    <col min="9" max="9" width="9.453125" style="33" customWidth="1"/>
    <col min="10" max="10" width="4" style="33" customWidth="1"/>
    <col min="11" max="16384" width="9.453125" style="33"/>
  </cols>
  <sheetData>
    <row r="2" spans="1:10" s="27" customFormat="1" ht="13" x14ac:dyDescent="0.25">
      <c r="A2" s="34" t="s">
        <v>79</v>
      </c>
      <c r="B2" s="35" t="s">
        <v>186</v>
      </c>
      <c r="C2" s="527" t="str">
        <f>"Ladies "&amp; Individuals!$G$1</f>
        <v>Ladies GUS Day 3</v>
      </c>
      <c r="D2" s="527"/>
      <c r="E2" s="527"/>
      <c r="F2" s="527"/>
      <c r="G2" s="527"/>
      <c r="H2" s="527"/>
      <c r="I2" s="29"/>
      <c r="J2" s="28"/>
    </row>
    <row r="3" spans="1:10" ht="20" x14ac:dyDescent="0.25">
      <c r="A3" s="36" t="s">
        <v>4</v>
      </c>
      <c r="B3" s="35" t="s">
        <v>186</v>
      </c>
      <c r="D3" s="39" t="s">
        <v>216</v>
      </c>
    </row>
    <row r="5" spans="1:10" s="35" customFormat="1" ht="37.5" x14ac:dyDescent="0.25">
      <c r="A5" s="47" t="s">
        <v>82</v>
      </c>
      <c r="B5" s="47" t="s">
        <v>1</v>
      </c>
      <c r="C5" s="47" t="s">
        <v>2</v>
      </c>
      <c r="D5" s="47" t="s">
        <v>83</v>
      </c>
      <c r="E5" s="31" t="s">
        <v>86</v>
      </c>
      <c r="F5" s="31" t="s">
        <v>116</v>
      </c>
      <c r="G5" s="31" t="s">
        <v>102</v>
      </c>
      <c r="H5" s="31" t="s">
        <v>117</v>
      </c>
      <c r="I5" s="32" t="s">
        <v>167</v>
      </c>
    </row>
    <row r="6" spans="1:10" x14ac:dyDescent="0.25">
      <c r="A6" s="35" t="s">
        <v>432</v>
      </c>
      <c r="B6" s="35" t="s">
        <v>401</v>
      </c>
      <c r="C6" s="35" t="s">
        <v>304</v>
      </c>
      <c r="D6" s="35" t="s">
        <v>192</v>
      </c>
      <c r="E6" s="533">
        <v>10</v>
      </c>
      <c r="F6" s="533">
        <v>3</v>
      </c>
      <c r="G6" s="138">
        <v>79.100000000000009</v>
      </c>
      <c r="H6" s="138">
        <v>79.100000000000009</v>
      </c>
      <c r="I6" s="38">
        <v>50</v>
      </c>
      <c r="J6" s="33">
        <v>1</v>
      </c>
    </row>
    <row r="7" spans="1:10" x14ac:dyDescent="0.25">
      <c r="A7" s="35" t="s">
        <v>293</v>
      </c>
      <c r="B7" s="35" t="s">
        <v>294</v>
      </c>
      <c r="C7" s="35" t="s">
        <v>77</v>
      </c>
      <c r="D7" s="35" t="s">
        <v>184</v>
      </c>
      <c r="E7" s="533">
        <v>6</v>
      </c>
      <c r="F7" s="533">
        <v>4</v>
      </c>
      <c r="G7" s="138">
        <v>71.099999999999994</v>
      </c>
      <c r="H7" s="138">
        <v>71.099999999999994</v>
      </c>
      <c r="I7" s="38">
        <f>IF(H7=H6,I6,IF(H7=0,ROUNDDOWN(20,0),I6-J6))</f>
        <v>49</v>
      </c>
      <c r="J7" s="33">
        <f>IF(H7&lt;H6,1,IF(H7=H6,J6+1,0))</f>
        <v>1</v>
      </c>
    </row>
    <row r="8" spans="1:10" x14ac:dyDescent="0.25">
      <c r="A8" s="35" t="s">
        <v>433</v>
      </c>
      <c r="B8" s="35" t="s">
        <v>402</v>
      </c>
      <c r="C8" s="35" t="s">
        <v>403</v>
      </c>
      <c r="D8" s="35" t="s">
        <v>192</v>
      </c>
      <c r="E8" s="533">
        <v>13</v>
      </c>
      <c r="F8" s="533">
        <v>2</v>
      </c>
      <c r="G8" s="138">
        <v>41.800000000000004</v>
      </c>
      <c r="H8" s="138">
        <v>41.800000000000004</v>
      </c>
      <c r="I8" s="38">
        <f t="shared" ref="I8:I68" si="0">IF(H8=H7,I7,IF(H8=0,ROUNDDOWN(20,0),I7-J7))</f>
        <v>48</v>
      </c>
      <c r="J8" s="33">
        <f t="shared" ref="J8:J68" si="1">IF(H8&lt;H7,1,IF(H8=H7,J7+1,0))</f>
        <v>1</v>
      </c>
    </row>
    <row r="9" spans="1:10" x14ac:dyDescent="0.25">
      <c r="A9" s="35" t="s">
        <v>431</v>
      </c>
      <c r="B9" s="35" t="s">
        <v>193</v>
      </c>
      <c r="C9" s="35" t="s">
        <v>400</v>
      </c>
      <c r="D9" s="35" t="s">
        <v>192</v>
      </c>
      <c r="E9" s="533">
        <v>11</v>
      </c>
      <c r="F9" s="533">
        <v>1</v>
      </c>
      <c r="G9" s="138">
        <v>36.999999999999993</v>
      </c>
      <c r="H9" s="138">
        <v>36.999999999999993</v>
      </c>
      <c r="I9" s="38">
        <f t="shared" si="0"/>
        <v>47</v>
      </c>
      <c r="J9" s="33">
        <f t="shared" si="1"/>
        <v>1</v>
      </c>
    </row>
    <row r="10" spans="1:10" x14ac:dyDescent="0.25">
      <c r="A10" s="35" t="s">
        <v>262</v>
      </c>
      <c r="B10" s="35" t="s">
        <v>263</v>
      </c>
      <c r="C10" s="35" t="s">
        <v>245</v>
      </c>
      <c r="D10" s="35" t="s">
        <v>184</v>
      </c>
      <c r="E10" s="533">
        <v>15</v>
      </c>
      <c r="F10" s="533">
        <v>1</v>
      </c>
      <c r="G10" s="138">
        <v>29.6</v>
      </c>
      <c r="H10" s="138">
        <v>29.6</v>
      </c>
      <c r="I10" s="38">
        <f t="shared" si="0"/>
        <v>46</v>
      </c>
      <c r="J10" s="33">
        <f t="shared" si="1"/>
        <v>1</v>
      </c>
    </row>
    <row r="11" spans="1:10" x14ac:dyDescent="0.25">
      <c r="A11" s="35" t="s">
        <v>493</v>
      </c>
      <c r="B11" s="35" t="s">
        <v>494</v>
      </c>
      <c r="C11" s="35" t="s">
        <v>495</v>
      </c>
      <c r="D11" s="35" t="s">
        <v>184</v>
      </c>
      <c r="E11" s="533">
        <v>4</v>
      </c>
      <c r="F11" s="533">
        <v>1</v>
      </c>
      <c r="G11" s="138">
        <v>26.3</v>
      </c>
      <c r="H11" s="138">
        <v>26.3</v>
      </c>
      <c r="I11" s="38">
        <f t="shared" si="0"/>
        <v>45</v>
      </c>
      <c r="J11" s="33">
        <f t="shared" si="1"/>
        <v>1</v>
      </c>
    </row>
    <row r="12" spans="1:10" x14ac:dyDescent="0.25">
      <c r="A12" s="35" t="s">
        <v>191</v>
      </c>
      <c r="B12" s="35" t="s">
        <v>193</v>
      </c>
      <c r="C12" s="35" t="s">
        <v>194</v>
      </c>
      <c r="D12" s="35" t="s">
        <v>192</v>
      </c>
      <c r="E12" s="533">
        <v>16</v>
      </c>
      <c r="F12" s="533"/>
      <c r="G12" s="138">
        <v>25.1</v>
      </c>
      <c r="H12" s="138">
        <v>25.1</v>
      </c>
      <c r="I12" s="38">
        <f t="shared" si="0"/>
        <v>44</v>
      </c>
      <c r="J12" s="33">
        <f t="shared" si="1"/>
        <v>1</v>
      </c>
    </row>
    <row r="13" spans="1:10" x14ac:dyDescent="0.25">
      <c r="A13" s="35" t="s">
        <v>496</v>
      </c>
      <c r="B13" s="35" t="s">
        <v>497</v>
      </c>
      <c r="C13" s="35" t="s">
        <v>498</v>
      </c>
      <c r="D13" s="35" t="s">
        <v>184</v>
      </c>
      <c r="E13" s="533">
        <v>11</v>
      </c>
      <c r="F13" s="533"/>
      <c r="G13" s="138">
        <v>16</v>
      </c>
      <c r="H13" s="138">
        <v>16</v>
      </c>
      <c r="I13" s="38">
        <f t="shared" si="0"/>
        <v>43</v>
      </c>
      <c r="J13" s="33">
        <f t="shared" si="1"/>
        <v>1</v>
      </c>
    </row>
    <row r="14" spans="1:10" x14ac:dyDescent="0.25">
      <c r="A14" s="35" t="s">
        <v>473</v>
      </c>
      <c r="B14" s="35" t="s">
        <v>474</v>
      </c>
      <c r="C14" s="35" t="s">
        <v>475</v>
      </c>
      <c r="D14" s="35" t="s">
        <v>184</v>
      </c>
      <c r="E14" s="533">
        <v>2</v>
      </c>
      <c r="F14" s="533"/>
      <c r="G14" s="138">
        <v>15.200000000000001</v>
      </c>
      <c r="H14" s="138">
        <v>15.200000000000001</v>
      </c>
      <c r="I14" s="38">
        <f t="shared" si="0"/>
        <v>42</v>
      </c>
      <c r="J14" s="33">
        <f t="shared" si="1"/>
        <v>1</v>
      </c>
    </row>
    <row r="15" spans="1:10" x14ac:dyDescent="0.25">
      <c r="A15" s="35" t="s">
        <v>468</v>
      </c>
      <c r="B15" s="35" t="s">
        <v>469</v>
      </c>
      <c r="C15" s="35" t="s">
        <v>470</v>
      </c>
      <c r="D15" s="35" t="s">
        <v>184</v>
      </c>
      <c r="E15" s="533">
        <v>6</v>
      </c>
      <c r="F15" s="533">
        <v>1</v>
      </c>
      <c r="G15" s="138">
        <v>11.7</v>
      </c>
      <c r="H15" s="138">
        <v>11.7</v>
      </c>
      <c r="I15" s="38">
        <f t="shared" si="0"/>
        <v>41</v>
      </c>
      <c r="J15" s="33">
        <f t="shared" si="1"/>
        <v>1</v>
      </c>
    </row>
    <row r="16" spans="1:10" x14ac:dyDescent="0.25">
      <c r="A16" s="35" t="s">
        <v>325</v>
      </c>
      <c r="B16" s="35" t="s">
        <v>326</v>
      </c>
      <c r="C16" s="35" t="s">
        <v>327</v>
      </c>
      <c r="D16" s="35" t="s">
        <v>192</v>
      </c>
      <c r="E16" s="533">
        <v>9</v>
      </c>
      <c r="F16" s="533"/>
      <c r="G16" s="138">
        <v>11.5</v>
      </c>
      <c r="H16" s="138">
        <v>11.5</v>
      </c>
      <c r="I16" s="38">
        <f t="shared" si="0"/>
        <v>40</v>
      </c>
      <c r="J16" s="33">
        <f t="shared" si="1"/>
        <v>1</v>
      </c>
    </row>
    <row r="17" spans="1:10" x14ac:dyDescent="0.25">
      <c r="A17" s="35" t="s">
        <v>330</v>
      </c>
      <c r="B17" s="35" t="s">
        <v>331</v>
      </c>
      <c r="C17" s="35" t="s">
        <v>332</v>
      </c>
      <c r="D17" s="35" t="s">
        <v>192</v>
      </c>
      <c r="E17" s="533">
        <v>7</v>
      </c>
      <c r="F17" s="533"/>
      <c r="G17" s="138">
        <v>10.5</v>
      </c>
      <c r="H17" s="138">
        <v>10.5</v>
      </c>
      <c r="I17" s="38">
        <f t="shared" si="0"/>
        <v>39</v>
      </c>
      <c r="J17" s="33">
        <f t="shared" si="1"/>
        <v>1</v>
      </c>
    </row>
    <row r="18" spans="1:10" x14ac:dyDescent="0.25">
      <c r="A18" s="35" t="s">
        <v>328</v>
      </c>
      <c r="B18" s="35" t="s">
        <v>329</v>
      </c>
      <c r="C18" s="35" t="s">
        <v>76</v>
      </c>
      <c r="D18" s="35" t="s">
        <v>192</v>
      </c>
      <c r="E18" s="533">
        <v>6</v>
      </c>
      <c r="F18" s="533"/>
      <c r="G18" s="138">
        <v>8.8000000000000007</v>
      </c>
      <c r="H18" s="138">
        <v>8.8000000000000007</v>
      </c>
      <c r="I18" s="38">
        <f t="shared" si="0"/>
        <v>38</v>
      </c>
      <c r="J18" s="33">
        <f t="shared" si="1"/>
        <v>1</v>
      </c>
    </row>
    <row r="19" spans="1:10" x14ac:dyDescent="0.25">
      <c r="A19" s="35" t="s">
        <v>503</v>
      </c>
      <c r="B19" s="35" t="s">
        <v>504</v>
      </c>
      <c r="C19" s="35" t="s">
        <v>400</v>
      </c>
      <c r="D19" s="35" t="s">
        <v>184</v>
      </c>
      <c r="E19" s="533">
        <v>2</v>
      </c>
      <c r="F19" s="533"/>
      <c r="G19" s="138">
        <v>2.5</v>
      </c>
      <c r="H19" s="138">
        <v>2.5</v>
      </c>
      <c r="I19" s="38">
        <f t="shared" si="0"/>
        <v>37</v>
      </c>
      <c r="J19" s="33">
        <f t="shared" si="1"/>
        <v>1</v>
      </c>
    </row>
    <row r="20" spans="1:10" x14ac:dyDescent="0.25">
      <c r="A20"/>
      <c r="B20"/>
      <c r="C20"/>
      <c r="D20"/>
      <c r="E20"/>
      <c r="F20"/>
      <c r="G20"/>
      <c r="H20"/>
      <c r="I20" s="38">
        <f t="shared" si="0"/>
        <v>20</v>
      </c>
      <c r="J20" s="33">
        <f t="shared" si="1"/>
        <v>1</v>
      </c>
    </row>
    <row r="21" spans="1:10" x14ac:dyDescent="0.25">
      <c r="A21"/>
      <c r="B21"/>
      <c r="C21"/>
      <c r="D21"/>
      <c r="E21"/>
      <c r="F21"/>
      <c r="G21"/>
      <c r="H21"/>
      <c r="I21" s="38">
        <f t="shared" si="0"/>
        <v>20</v>
      </c>
      <c r="J21" s="33">
        <f t="shared" si="1"/>
        <v>2</v>
      </c>
    </row>
    <row r="22" spans="1:10" x14ac:dyDescent="0.25">
      <c r="A22"/>
      <c r="B22"/>
      <c r="C22"/>
      <c r="D22"/>
      <c r="E22"/>
      <c r="F22"/>
      <c r="G22"/>
      <c r="H22"/>
      <c r="I22" s="38">
        <f t="shared" si="0"/>
        <v>20</v>
      </c>
      <c r="J22" s="33">
        <f t="shared" si="1"/>
        <v>3</v>
      </c>
    </row>
    <row r="23" spans="1:10" x14ac:dyDescent="0.25">
      <c r="A23"/>
      <c r="B23"/>
      <c r="C23"/>
      <c r="D23"/>
      <c r="E23"/>
      <c r="F23"/>
      <c r="G23"/>
      <c r="H23"/>
      <c r="I23" s="38">
        <f t="shared" si="0"/>
        <v>20</v>
      </c>
      <c r="J23" s="33">
        <f t="shared" si="1"/>
        <v>4</v>
      </c>
    </row>
    <row r="24" spans="1:10" x14ac:dyDescent="0.25">
      <c r="A24"/>
      <c r="B24"/>
      <c r="C24"/>
      <c r="D24"/>
      <c r="E24"/>
      <c r="F24"/>
      <c r="G24"/>
      <c r="H24"/>
      <c r="I24" s="38">
        <f t="shared" si="0"/>
        <v>20</v>
      </c>
      <c r="J24" s="33">
        <f t="shared" si="1"/>
        <v>5</v>
      </c>
    </row>
    <row r="25" spans="1:10" x14ac:dyDescent="0.25">
      <c r="A25"/>
      <c r="B25"/>
      <c r="C25"/>
      <c r="D25"/>
      <c r="E25"/>
      <c r="F25"/>
      <c r="G25"/>
      <c r="H25"/>
      <c r="I25" s="38">
        <f t="shared" si="0"/>
        <v>20</v>
      </c>
      <c r="J25" s="33">
        <f t="shared" si="1"/>
        <v>6</v>
      </c>
    </row>
    <row r="26" spans="1:10" x14ac:dyDescent="0.25">
      <c r="A26"/>
      <c r="B26"/>
      <c r="C26"/>
      <c r="D26"/>
      <c r="E26"/>
      <c r="F26"/>
      <c r="G26"/>
      <c r="H26"/>
      <c r="I26" s="38">
        <f t="shared" si="0"/>
        <v>20</v>
      </c>
      <c r="J26" s="33">
        <f t="shared" si="1"/>
        <v>7</v>
      </c>
    </row>
    <row r="27" spans="1:10" x14ac:dyDescent="0.25">
      <c r="A27"/>
      <c r="B27"/>
      <c r="C27"/>
      <c r="D27"/>
      <c r="E27"/>
      <c r="F27"/>
      <c r="G27"/>
      <c r="H27"/>
      <c r="I27" s="38">
        <f t="shared" si="0"/>
        <v>20</v>
      </c>
      <c r="J27" s="33">
        <f t="shared" si="1"/>
        <v>8</v>
      </c>
    </row>
    <row r="28" spans="1:10" x14ac:dyDescent="0.25">
      <c r="A28"/>
      <c r="B28"/>
      <c r="C28"/>
      <c r="D28"/>
      <c r="E28"/>
      <c r="F28"/>
      <c r="G28"/>
      <c r="H28"/>
      <c r="I28" s="38">
        <f t="shared" si="0"/>
        <v>20</v>
      </c>
      <c r="J28" s="33">
        <f t="shared" si="1"/>
        <v>9</v>
      </c>
    </row>
    <row r="29" spans="1:10" x14ac:dyDescent="0.25">
      <c r="A29"/>
      <c r="B29"/>
      <c r="C29"/>
      <c r="D29"/>
      <c r="E29"/>
      <c r="F29"/>
      <c r="G29"/>
      <c r="H29"/>
      <c r="I29" s="38">
        <f t="shared" si="0"/>
        <v>20</v>
      </c>
      <c r="J29" s="33">
        <f t="shared" si="1"/>
        <v>10</v>
      </c>
    </row>
    <row r="30" spans="1:10" x14ac:dyDescent="0.25">
      <c r="A30"/>
      <c r="B30"/>
      <c r="C30"/>
      <c r="D30"/>
      <c r="E30"/>
      <c r="F30"/>
      <c r="G30"/>
      <c r="H30"/>
      <c r="I30" s="38">
        <f t="shared" si="0"/>
        <v>20</v>
      </c>
      <c r="J30" s="33">
        <f t="shared" si="1"/>
        <v>11</v>
      </c>
    </row>
    <row r="31" spans="1:10" x14ac:dyDescent="0.25">
      <c r="A31"/>
      <c r="B31"/>
      <c r="C31"/>
      <c r="D31"/>
      <c r="E31"/>
      <c r="F31"/>
      <c r="G31"/>
      <c r="H31"/>
      <c r="I31" s="38">
        <f t="shared" si="0"/>
        <v>20</v>
      </c>
      <c r="J31" s="33">
        <f t="shared" si="1"/>
        <v>12</v>
      </c>
    </row>
    <row r="32" spans="1:10" x14ac:dyDescent="0.25">
      <c r="A32"/>
      <c r="B32"/>
      <c r="C32"/>
      <c r="D32"/>
      <c r="E32"/>
      <c r="F32"/>
      <c r="G32"/>
      <c r="H32"/>
      <c r="I32" s="38">
        <f t="shared" si="0"/>
        <v>20</v>
      </c>
      <c r="J32" s="33">
        <f t="shared" si="1"/>
        <v>13</v>
      </c>
    </row>
    <row r="33" spans="1:10" x14ac:dyDescent="0.25">
      <c r="A33"/>
      <c r="B33"/>
      <c r="C33"/>
      <c r="D33"/>
      <c r="E33"/>
      <c r="F33"/>
      <c r="G33"/>
      <c r="H33"/>
      <c r="I33" s="38">
        <f t="shared" si="0"/>
        <v>20</v>
      </c>
      <c r="J33" s="33">
        <f t="shared" si="1"/>
        <v>14</v>
      </c>
    </row>
    <row r="34" spans="1:10" x14ac:dyDescent="0.25">
      <c r="A34"/>
      <c r="B34"/>
      <c r="C34"/>
      <c r="D34"/>
      <c r="E34"/>
      <c r="F34"/>
      <c r="G34"/>
      <c r="H34"/>
      <c r="I34" s="38">
        <f t="shared" si="0"/>
        <v>20</v>
      </c>
      <c r="J34" s="33">
        <f t="shared" si="1"/>
        <v>15</v>
      </c>
    </row>
    <row r="35" spans="1:10" x14ac:dyDescent="0.25">
      <c r="A35"/>
      <c r="B35"/>
      <c r="C35"/>
      <c r="D35"/>
      <c r="E35"/>
      <c r="F35"/>
      <c r="G35"/>
      <c r="H35"/>
      <c r="I35" s="38">
        <f t="shared" si="0"/>
        <v>20</v>
      </c>
      <c r="J35" s="33">
        <f t="shared" si="1"/>
        <v>16</v>
      </c>
    </row>
    <row r="36" spans="1:10" x14ac:dyDescent="0.25">
      <c r="A36"/>
      <c r="B36"/>
      <c r="C36"/>
      <c r="D36"/>
      <c r="E36"/>
      <c r="F36"/>
      <c r="G36"/>
      <c r="H36"/>
      <c r="I36" s="38">
        <f t="shared" si="0"/>
        <v>20</v>
      </c>
      <c r="J36" s="33">
        <f t="shared" si="1"/>
        <v>17</v>
      </c>
    </row>
    <row r="37" spans="1:10" x14ac:dyDescent="0.25">
      <c r="A37"/>
      <c r="B37"/>
      <c r="C37"/>
      <c r="D37"/>
      <c r="E37"/>
      <c r="F37"/>
      <c r="G37"/>
      <c r="H37"/>
      <c r="I37" s="38">
        <f t="shared" si="0"/>
        <v>20</v>
      </c>
      <c r="J37" s="33">
        <f t="shared" si="1"/>
        <v>18</v>
      </c>
    </row>
    <row r="38" spans="1:10" x14ac:dyDescent="0.25">
      <c r="A38"/>
      <c r="B38"/>
      <c r="C38"/>
      <c r="D38"/>
      <c r="E38"/>
      <c r="F38"/>
      <c r="G38"/>
      <c r="H38"/>
      <c r="I38" s="38">
        <f t="shared" si="0"/>
        <v>20</v>
      </c>
      <c r="J38" s="33">
        <f t="shared" si="1"/>
        <v>19</v>
      </c>
    </row>
    <row r="39" spans="1:10" x14ac:dyDescent="0.25">
      <c r="I39" s="38">
        <f t="shared" si="0"/>
        <v>20</v>
      </c>
      <c r="J39" s="33">
        <f t="shared" si="1"/>
        <v>20</v>
      </c>
    </row>
    <row r="40" spans="1:10" x14ac:dyDescent="0.25">
      <c r="I40" s="38">
        <f t="shared" si="0"/>
        <v>20</v>
      </c>
      <c r="J40" s="33">
        <f t="shared" si="1"/>
        <v>21</v>
      </c>
    </row>
    <row r="41" spans="1:10" x14ac:dyDescent="0.25">
      <c r="I41" s="38">
        <f t="shared" si="0"/>
        <v>20</v>
      </c>
      <c r="J41" s="33">
        <f t="shared" si="1"/>
        <v>22</v>
      </c>
    </row>
    <row r="42" spans="1:10" x14ac:dyDescent="0.25">
      <c r="I42" s="38">
        <f t="shared" si="0"/>
        <v>20</v>
      </c>
      <c r="J42" s="33">
        <f t="shared" si="1"/>
        <v>23</v>
      </c>
    </row>
    <row r="43" spans="1:10" x14ac:dyDescent="0.25">
      <c r="I43" s="38">
        <f t="shared" si="0"/>
        <v>20</v>
      </c>
      <c r="J43" s="33">
        <f t="shared" si="1"/>
        <v>24</v>
      </c>
    </row>
    <row r="44" spans="1:10" x14ac:dyDescent="0.25">
      <c r="I44" s="38">
        <f t="shared" si="0"/>
        <v>20</v>
      </c>
      <c r="J44" s="33">
        <f t="shared" si="1"/>
        <v>25</v>
      </c>
    </row>
    <row r="45" spans="1:10" x14ac:dyDescent="0.25">
      <c r="I45" s="38">
        <f t="shared" si="0"/>
        <v>20</v>
      </c>
      <c r="J45" s="33">
        <f t="shared" si="1"/>
        <v>26</v>
      </c>
    </row>
    <row r="46" spans="1:10" x14ac:dyDescent="0.25">
      <c r="I46" s="38">
        <f t="shared" si="0"/>
        <v>20</v>
      </c>
      <c r="J46" s="33">
        <f t="shared" si="1"/>
        <v>27</v>
      </c>
    </row>
    <row r="47" spans="1:10" x14ac:dyDescent="0.25">
      <c r="I47" s="38">
        <f t="shared" si="0"/>
        <v>20</v>
      </c>
      <c r="J47" s="33">
        <f t="shared" si="1"/>
        <v>28</v>
      </c>
    </row>
    <row r="48" spans="1:10" x14ac:dyDescent="0.25">
      <c r="I48" s="38">
        <f t="shared" si="0"/>
        <v>20</v>
      </c>
      <c r="J48" s="33">
        <f t="shared" si="1"/>
        <v>29</v>
      </c>
    </row>
    <row r="49" spans="9:10" x14ac:dyDescent="0.25">
      <c r="I49" s="38">
        <f t="shared" si="0"/>
        <v>20</v>
      </c>
      <c r="J49" s="33">
        <f t="shared" si="1"/>
        <v>30</v>
      </c>
    </row>
    <row r="50" spans="9:10" x14ac:dyDescent="0.25">
      <c r="I50" s="38">
        <f t="shared" si="0"/>
        <v>20</v>
      </c>
      <c r="J50" s="33">
        <f t="shared" si="1"/>
        <v>31</v>
      </c>
    </row>
    <row r="51" spans="9:10" x14ac:dyDescent="0.25">
      <c r="I51" s="38">
        <f t="shared" si="0"/>
        <v>20</v>
      </c>
      <c r="J51" s="33">
        <f t="shared" si="1"/>
        <v>32</v>
      </c>
    </row>
    <row r="52" spans="9:10" x14ac:dyDescent="0.25">
      <c r="I52" s="38">
        <f t="shared" si="0"/>
        <v>20</v>
      </c>
      <c r="J52" s="33">
        <f t="shared" si="1"/>
        <v>33</v>
      </c>
    </row>
    <row r="53" spans="9:10" x14ac:dyDescent="0.25">
      <c r="I53" s="38">
        <f t="shared" si="0"/>
        <v>20</v>
      </c>
      <c r="J53" s="33">
        <f t="shared" si="1"/>
        <v>34</v>
      </c>
    </row>
    <row r="54" spans="9:10" x14ac:dyDescent="0.25">
      <c r="I54" s="38">
        <f t="shared" si="0"/>
        <v>20</v>
      </c>
      <c r="J54" s="33">
        <f t="shared" si="1"/>
        <v>35</v>
      </c>
    </row>
    <row r="55" spans="9:10" x14ac:dyDescent="0.25">
      <c r="I55" s="38">
        <f t="shared" si="0"/>
        <v>20</v>
      </c>
      <c r="J55" s="33">
        <f t="shared" si="1"/>
        <v>36</v>
      </c>
    </row>
    <row r="56" spans="9:10" x14ac:dyDescent="0.25">
      <c r="I56" s="38">
        <f t="shared" si="0"/>
        <v>20</v>
      </c>
      <c r="J56" s="33">
        <f t="shared" si="1"/>
        <v>37</v>
      </c>
    </row>
    <row r="57" spans="9:10" x14ac:dyDescent="0.25">
      <c r="I57" s="38">
        <f t="shared" si="0"/>
        <v>20</v>
      </c>
      <c r="J57" s="33">
        <f t="shared" si="1"/>
        <v>38</v>
      </c>
    </row>
    <row r="58" spans="9:10" x14ac:dyDescent="0.25">
      <c r="I58" s="38">
        <f t="shared" si="0"/>
        <v>20</v>
      </c>
      <c r="J58" s="33">
        <f t="shared" si="1"/>
        <v>39</v>
      </c>
    </row>
    <row r="59" spans="9:10" x14ac:dyDescent="0.25">
      <c r="I59" s="38">
        <f t="shared" si="0"/>
        <v>20</v>
      </c>
      <c r="J59" s="33">
        <f t="shared" si="1"/>
        <v>40</v>
      </c>
    </row>
    <row r="60" spans="9:10" x14ac:dyDescent="0.25">
      <c r="I60" s="38">
        <f t="shared" si="0"/>
        <v>20</v>
      </c>
      <c r="J60" s="33">
        <f t="shared" si="1"/>
        <v>41</v>
      </c>
    </row>
    <row r="61" spans="9:10" x14ac:dyDescent="0.25">
      <c r="I61" s="38">
        <f t="shared" si="0"/>
        <v>20</v>
      </c>
      <c r="J61" s="33">
        <f t="shared" si="1"/>
        <v>42</v>
      </c>
    </row>
    <row r="62" spans="9:10" x14ac:dyDescent="0.25">
      <c r="I62" s="38">
        <f t="shared" si="0"/>
        <v>20</v>
      </c>
      <c r="J62" s="33">
        <f t="shared" si="1"/>
        <v>43</v>
      </c>
    </row>
    <row r="63" spans="9:10" x14ac:dyDescent="0.25">
      <c r="I63" s="38">
        <f t="shared" si="0"/>
        <v>20</v>
      </c>
      <c r="J63" s="33">
        <f t="shared" si="1"/>
        <v>44</v>
      </c>
    </row>
    <row r="64" spans="9:10" x14ac:dyDescent="0.25">
      <c r="I64" s="38">
        <f t="shared" si="0"/>
        <v>20</v>
      </c>
      <c r="J64" s="33">
        <f t="shared" si="1"/>
        <v>45</v>
      </c>
    </row>
    <row r="65" spans="9:10" x14ac:dyDescent="0.25">
      <c r="I65" s="38">
        <f t="shared" si="0"/>
        <v>20</v>
      </c>
      <c r="J65" s="33">
        <f t="shared" si="1"/>
        <v>46</v>
      </c>
    </row>
    <row r="66" spans="9:10" x14ac:dyDescent="0.25">
      <c r="I66" s="38">
        <f t="shared" si="0"/>
        <v>20</v>
      </c>
      <c r="J66" s="33">
        <f t="shared" si="1"/>
        <v>47</v>
      </c>
    </row>
    <row r="67" spans="9:10" x14ac:dyDescent="0.25">
      <c r="I67" s="38">
        <f t="shared" si="0"/>
        <v>20</v>
      </c>
      <c r="J67" s="33">
        <f t="shared" si="1"/>
        <v>48</v>
      </c>
    </row>
    <row r="68" spans="9:10" x14ac:dyDescent="0.25">
      <c r="I68" s="38">
        <f t="shared" si="0"/>
        <v>20</v>
      </c>
      <c r="J68" s="33">
        <f t="shared" si="1"/>
        <v>49</v>
      </c>
    </row>
  </sheetData>
  <mergeCells count="1">
    <mergeCell ref="C2:H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2:J267"/>
  <sheetViews>
    <sheetView workbookViewId="0">
      <selection activeCell="B5" sqref="B5"/>
    </sheetView>
  </sheetViews>
  <sheetFormatPr defaultRowHeight="12.5" x14ac:dyDescent="0.25"/>
  <cols>
    <col min="1" max="1" width="13.54296875" customWidth="1"/>
    <col min="2" max="2" width="18.54296875" customWidth="1"/>
    <col min="3" max="3" width="18.453125" bestFit="1" customWidth="1"/>
    <col min="4" max="4" width="22.7265625" bestFit="1" customWidth="1"/>
    <col min="5" max="5" width="7.08984375" bestFit="1" customWidth="1"/>
    <col min="6" max="6" width="8.453125" bestFit="1" customWidth="1"/>
    <col min="7" max="7" width="7.81640625" bestFit="1" customWidth="1"/>
    <col min="8" max="8" width="6.26953125" bestFit="1" customWidth="1"/>
    <col min="9" max="9" width="9.453125" customWidth="1"/>
    <col min="10" max="10" width="4" customWidth="1"/>
  </cols>
  <sheetData>
    <row r="2" spans="1:10" s="4" customFormat="1" ht="13" x14ac:dyDescent="0.3">
      <c r="A2" s="34" t="s">
        <v>79</v>
      </c>
      <c r="B2" s="35" t="s">
        <v>186</v>
      </c>
      <c r="C2" s="528" t="str">
        <f>$B$3&amp;" "&amp; Individuals!$D$2</f>
        <v>(Multiple Items) (All) GUS Day 3</v>
      </c>
      <c r="D2" s="528"/>
      <c r="E2" s="528"/>
      <c r="F2" s="528"/>
      <c r="G2" s="528"/>
      <c r="H2" s="528"/>
      <c r="I2" s="13"/>
      <c r="J2" s="5"/>
    </row>
    <row r="3" spans="1:10" ht="20" x14ac:dyDescent="0.4">
      <c r="A3" s="36" t="s">
        <v>4</v>
      </c>
      <c r="B3" s="35" t="s">
        <v>186</v>
      </c>
      <c r="D3" s="14" t="s">
        <v>217</v>
      </c>
    </row>
    <row r="5" spans="1:10" s="35" customFormat="1" ht="37.5" x14ac:dyDescent="0.25">
      <c r="A5" s="47" t="s">
        <v>82</v>
      </c>
      <c r="B5" s="47" t="s">
        <v>1</v>
      </c>
      <c r="C5" s="47" t="s">
        <v>2</v>
      </c>
      <c r="D5" s="47" t="s">
        <v>83</v>
      </c>
      <c r="E5" s="31" t="s">
        <v>86</v>
      </c>
      <c r="F5" s="31" t="s">
        <v>116</v>
      </c>
      <c r="G5" s="31" t="s">
        <v>102</v>
      </c>
      <c r="H5" s="31" t="s">
        <v>117</v>
      </c>
      <c r="I5" s="32" t="s">
        <v>171</v>
      </c>
    </row>
    <row r="6" spans="1:10" x14ac:dyDescent="0.25">
      <c r="A6" s="35" t="s">
        <v>337</v>
      </c>
      <c r="B6" s="35" t="s">
        <v>338</v>
      </c>
      <c r="C6" s="35" t="s">
        <v>595</v>
      </c>
      <c r="D6" s="35" t="s">
        <v>232</v>
      </c>
      <c r="E6" s="533">
        <v>7</v>
      </c>
      <c r="F6" s="533">
        <v>6</v>
      </c>
      <c r="G6" s="138">
        <v>92.4</v>
      </c>
      <c r="H6" s="138">
        <v>92.4</v>
      </c>
      <c r="I6" s="9">
        <v>200</v>
      </c>
      <c r="J6">
        <v>1</v>
      </c>
    </row>
    <row r="7" spans="1:10" x14ac:dyDescent="0.25">
      <c r="A7" s="35" t="s">
        <v>282</v>
      </c>
      <c r="B7" s="35" t="s">
        <v>283</v>
      </c>
      <c r="C7" s="35" t="s">
        <v>284</v>
      </c>
      <c r="D7" s="35" t="s">
        <v>227</v>
      </c>
      <c r="E7" s="533">
        <v>8</v>
      </c>
      <c r="F7" s="533">
        <v>4</v>
      </c>
      <c r="G7" s="138">
        <v>86</v>
      </c>
      <c r="H7" s="138">
        <v>86</v>
      </c>
      <c r="I7" s="9">
        <f>IF(H7=H6,I6,IF(H7=0,ROUNDDOWN(20,0),I6-J6))</f>
        <v>199</v>
      </c>
      <c r="J7">
        <f>IF(H7&lt;H6,1,IF(H7=H6,J6+1,0))</f>
        <v>1</v>
      </c>
    </row>
    <row r="8" spans="1:10" x14ac:dyDescent="0.25">
      <c r="A8" s="35" t="s">
        <v>339</v>
      </c>
      <c r="B8" s="35" t="s">
        <v>340</v>
      </c>
      <c r="C8" s="35" t="s">
        <v>341</v>
      </c>
      <c r="D8" s="35" t="s">
        <v>232</v>
      </c>
      <c r="E8" s="533">
        <v>9</v>
      </c>
      <c r="F8" s="533">
        <v>5</v>
      </c>
      <c r="G8" s="138">
        <v>78.3</v>
      </c>
      <c r="H8" s="138">
        <v>78.3</v>
      </c>
      <c r="I8" s="9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0" x14ac:dyDescent="0.25">
      <c r="A9" s="35" t="s">
        <v>442</v>
      </c>
      <c r="B9" s="35" t="s">
        <v>416</v>
      </c>
      <c r="C9" s="35" t="s">
        <v>417</v>
      </c>
      <c r="D9" s="35" t="s">
        <v>232</v>
      </c>
      <c r="E9" s="533">
        <v>8</v>
      </c>
      <c r="F9" s="533">
        <v>4</v>
      </c>
      <c r="G9" s="138">
        <v>72.099999999999994</v>
      </c>
      <c r="H9" s="138">
        <v>72.099999999999994</v>
      </c>
      <c r="I9" s="9">
        <f t="shared" si="0"/>
        <v>197</v>
      </c>
      <c r="J9">
        <f t="shared" si="1"/>
        <v>1</v>
      </c>
    </row>
    <row r="10" spans="1:10" x14ac:dyDescent="0.25">
      <c r="A10" s="35" t="s">
        <v>333</v>
      </c>
      <c r="B10" s="35" t="s">
        <v>189</v>
      </c>
      <c r="C10" s="35" t="s">
        <v>334</v>
      </c>
      <c r="D10" s="35" t="s">
        <v>232</v>
      </c>
      <c r="E10" s="533">
        <v>14</v>
      </c>
      <c r="F10" s="533">
        <v>3</v>
      </c>
      <c r="G10" s="138">
        <v>71.699999999999989</v>
      </c>
      <c r="H10" s="138">
        <v>71.699999999999989</v>
      </c>
      <c r="I10" s="9">
        <f t="shared" si="0"/>
        <v>196</v>
      </c>
      <c r="J10">
        <f t="shared" si="1"/>
        <v>1</v>
      </c>
    </row>
    <row r="11" spans="1:10" x14ac:dyDescent="0.25">
      <c r="A11" s="35" t="s">
        <v>443</v>
      </c>
      <c r="B11" s="35" t="s">
        <v>418</v>
      </c>
      <c r="C11" s="35" t="s">
        <v>74</v>
      </c>
      <c r="D11" s="35" t="s">
        <v>232</v>
      </c>
      <c r="E11" s="533">
        <v>3</v>
      </c>
      <c r="F11" s="533">
        <v>3</v>
      </c>
      <c r="G11" s="138">
        <v>66.7</v>
      </c>
      <c r="H11" s="138">
        <v>66.7</v>
      </c>
      <c r="I11" s="9">
        <f t="shared" si="0"/>
        <v>195</v>
      </c>
      <c r="J11">
        <f t="shared" si="1"/>
        <v>1</v>
      </c>
    </row>
    <row r="12" spans="1:10" x14ac:dyDescent="0.25">
      <c r="A12" s="35" t="s">
        <v>452</v>
      </c>
      <c r="B12" s="35" t="s">
        <v>411</v>
      </c>
      <c r="C12" s="35" t="s">
        <v>453</v>
      </c>
      <c r="D12" s="35" t="s">
        <v>227</v>
      </c>
      <c r="E12" s="533">
        <v>14</v>
      </c>
      <c r="F12" s="533">
        <v>2</v>
      </c>
      <c r="G12" s="138">
        <v>60.999999999999993</v>
      </c>
      <c r="H12" s="138">
        <v>60.999999999999993</v>
      </c>
      <c r="I12" s="9">
        <f t="shared" si="0"/>
        <v>194</v>
      </c>
      <c r="J12">
        <f t="shared" si="1"/>
        <v>1</v>
      </c>
    </row>
    <row r="13" spans="1:10" x14ac:dyDescent="0.25">
      <c r="A13" s="35" t="s">
        <v>288</v>
      </c>
      <c r="B13" s="35" t="s">
        <v>289</v>
      </c>
      <c r="C13" s="35" t="s">
        <v>267</v>
      </c>
      <c r="D13" s="35" t="s">
        <v>227</v>
      </c>
      <c r="E13" s="533">
        <v>3</v>
      </c>
      <c r="F13" s="533">
        <v>3</v>
      </c>
      <c r="G13" s="138">
        <v>59</v>
      </c>
      <c r="H13" s="138">
        <v>59</v>
      </c>
      <c r="I13" s="9">
        <f t="shared" si="0"/>
        <v>193</v>
      </c>
      <c r="J13">
        <f t="shared" si="1"/>
        <v>1</v>
      </c>
    </row>
    <row r="14" spans="1:10" x14ac:dyDescent="0.25">
      <c r="A14" s="35" t="s">
        <v>444</v>
      </c>
      <c r="B14" s="35" t="s">
        <v>419</v>
      </c>
      <c r="C14" s="35" t="s">
        <v>420</v>
      </c>
      <c r="D14" s="35" t="s">
        <v>232</v>
      </c>
      <c r="E14" s="533">
        <v>9</v>
      </c>
      <c r="F14" s="533">
        <v>2</v>
      </c>
      <c r="G14" s="138">
        <v>53.599999999999994</v>
      </c>
      <c r="H14" s="138">
        <v>53.599999999999994</v>
      </c>
      <c r="I14" s="9">
        <f t="shared" si="0"/>
        <v>192</v>
      </c>
      <c r="J14">
        <f t="shared" si="1"/>
        <v>1</v>
      </c>
    </row>
    <row r="15" spans="1:10" x14ac:dyDescent="0.25">
      <c r="A15" s="35" t="s">
        <v>243</v>
      </c>
      <c r="B15" s="35" t="s">
        <v>244</v>
      </c>
      <c r="C15" s="35" t="s">
        <v>245</v>
      </c>
      <c r="D15" s="35" t="s">
        <v>227</v>
      </c>
      <c r="E15" s="533">
        <v>13</v>
      </c>
      <c r="F15" s="533">
        <v>2</v>
      </c>
      <c r="G15" s="138">
        <v>46.199999999999989</v>
      </c>
      <c r="H15" s="138">
        <v>46.199999999999989</v>
      </c>
      <c r="I15" s="9">
        <f t="shared" si="0"/>
        <v>191</v>
      </c>
      <c r="J15">
        <f t="shared" si="1"/>
        <v>1</v>
      </c>
    </row>
    <row r="16" spans="1:10" x14ac:dyDescent="0.25">
      <c r="A16" s="35" t="s">
        <v>251</v>
      </c>
      <c r="B16" s="35" t="s">
        <v>70</v>
      </c>
      <c r="C16" s="35" t="s">
        <v>252</v>
      </c>
      <c r="D16" s="35" t="s">
        <v>227</v>
      </c>
      <c r="E16" s="533">
        <v>10</v>
      </c>
      <c r="F16" s="533">
        <v>2</v>
      </c>
      <c r="G16" s="138">
        <v>41</v>
      </c>
      <c r="H16" s="138">
        <v>41</v>
      </c>
      <c r="I16" s="9">
        <f t="shared" si="0"/>
        <v>190</v>
      </c>
      <c r="J16">
        <f t="shared" si="1"/>
        <v>1</v>
      </c>
    </row>
    <row r="17" spans="1:10" x14ac:dyDescent="0.25">
      <c r="A17" s="35" t="s">
        <v>441</v>
      </c>
      <c r="B17" s="35" t="s">
        <v>335</v>
      </c>
      <c r="C17" s="35" t="s">
        <v>336</v>
      </c>
      <c r="D17" s="35" t="s">
        <v>232</v>
      </c>
      <c r="E17" s="533">
        <v>11</v>
      </c>
      <c r="F17" s="533"/>
      <c r="G17" s="138">
        <v>16.700000000000003</v>
      </c>
      <c r="H17" s="138">
        <v>16.700000000000003</v>
      </c>
      <c r="I17" s="9">
        <f t="shared" si="0"/>
        <v>189</v>
      </c>
      <c r="J17">
        <f t="shared" si="1"/>
        <v>1</v>
      </c>
    </row>
    <row r="18" spans="1:10" x14ac:dyDescent="0.25">
      <c r="A18" s="35" t="s">
        <v>268</v>
      </c>
      <c r="B18" s="35" t="s">
        <v>269</v>
      </c>
      <c r="C18" s="35" t="s">
        <v>270</v>
      </c>
      <c r="D18" s="35" t="s">
        <v>227</v>
      </c>
      <c r="E18" s="533">
        <v>12</v>
      </c>
      <c r="F18" s="533"/>
      <c r="G18" s="138">
        <v>14.1</v>
      </c>
      <c r="H18" s="138">
        <v>14.1</v>
      </c>
      <c r="I18" s="9">
        <f t="shared" si="0"/>
        <v>188</v>
      </c>
      <c r="J18">
        <f t="shared" si="1"/>
        <v>1</v>
      </c>
    </row>
    <row r="19" spans="1:10" x14ac:dyDescent="0.25">
      <c r="A19" s="35" t="s">
        <v>255</v>
      </c>
      <c r="B19" s="35" t="s">
        <v>256</v>
      </c>
      <c r="C19" s="35" t="s">
        <v>257</v>
      </c>
      <c r="D19" s="35" t="s">
        <v>227</v>
      </c>
      <c r="E19" s="533">
        <v>2</v>
      </c>
      <c r="F19" s="533">
        <v>3</v>
      </c>
      <c r="G19" s="138">
        <v>13.899999999999999</v>
      </c>
      <c r="H19" s="138">
        <v>13.899999999999999</v>
      </c>
      <c r="I19" s="9">
        <f t="shared" si="0"/>
        <v>187</v>
      </c>
      <c r="J19">
        <f t="shared" si="1"/>
        <v>1</v>
      </c>
    </row>
    <row r="20" spans="1:10" x14ac:dyDescent="0.25">
      <c r="I20" s="9">
        <f t="shared" si="0"/>
        <v>20</v>
      </c>
      <c r="J20">
        <f t="shared" si="1"/>
        <v>1</v>
      </c>
    </row>
    <row r="21" spans="1:10" x14ac:dyDescent="0.25">
      <c r="I21" s="9">
        <f t="shared" si="0"/>
        <v>20</v>
      </c>
      <c r="J21">
        <f t="shared" si="1"/>
        <v>2</v>
      </c>
    </row>
    <row r="22" spans="1:10" x14ac:dyDescent="0.25">
      <c r="I22" s="9">
        <f t="shared" si="0"/>
        <v>20</v>
      </c>
      <c r="J22">
        <f t="shared" si="1"/>
        <v>3</v>
      </c>
    </row>
    <row r="23" spans="1:10" x14ac:dyDescent="0.25">
      <c r="I23" s="9">
        <f t="shared" si="0"/>
        <v>20</v>
      </c>
      <c r="J23">
        <f t="shared" si="1"/>
        <v>4</v>
      </c>
    </row>
    <row r="24" spans="1:10" x14ac:dyDescent="0.25">
      <c r="I24" s="9">
        <f t="shared" si="0"/>
        <v>20</v>
      </c>
      <c r="J24">
        <f t="shared" si="1"/>
        <v>5</v>
      </c>
    </row>
    <row r="25" spans="1:10" x14ac:dyDescent="0.25">
      <c r="I25" s="9">
        <f t="shared" si="0"/>
        <v>20</v>
      </c>
      <c r="J25">
        <f t="shared" si="1"/>
        <v>6</v>
      </c>
    </row>
    <row r="26" spans="1:10" x14ac:dyDescent="0.25">
      <c r="I26" s="9">
        <f t="shared" si="0"/>
        <v>20</v>
      </c>
      <c r="J26">
        <f t="shared" si="1"/>
        <v>7</v>
      </c>
    </row>
    <row r="27" spans="1:10" x14ac:dyDescent="0.25">
      <c r="I27" s="9">
        <f t="shared" si="0"/>
        <v>20</v>
      </c>
      <c r="J27">
        <f t="shared" si="1"/>
        <v>8</v>
      </c>
    </row>
    <row r="28" spans="1:10" x14ac:dyDescent="0.25">
      <c r="I28" s="9">
        <f t="shared" si="0"/>
        <v>20</v>
      </c>
      <c r="J28">
        <f t="shared" si="1"/>
        <v>9</v>
      </c>
    </row>
    <row r="29" spans="1:10" x14ac:dyDescent="0.25">
      <c r="I29" s="9">
        <f t="shared" si="0"/>
        <v>20</v>
      </c>
      <c r="J29">
        <f t="shared" si="1"/>
        <v>10</v>
      </c>
    </row>
    <row r="30" spans="1:10" x14ac:dyDescent="0.25">
      <c r="I30" s="9">
        <f t="shared" si="0"/>
        <v>20</v>
      </c>
      <c r="J30">
        <f t="shared" si="1"/>
        <v>11</v>
      </c>
    </row>
    <row r="31" spans="1:10" x14ac:dyDescent="0.25">
      <c r="I31" s="9">
        <f t="shared" si="0"/>
        <v>20</v>
      </c>
      <c r="J31">
        <f t="shared" si="1"/>
        <v>12</v>
      </c>
    </row>
    <row r="32" spans="1:10" x14ac:dyDescent="0.25">
      <c r="I32" s="9">
        <f t="shared" si="0"/>
        <v>20</v>
      </c>
      <c r="J32">
        <f t="shared" si="1"/>
        <v>13</v>
      </c>
    </row>
    <row r="33" spans="9:10" x14ac:dyDescent="0.25">
      <c r="I33" s="9">
        <f t="shared" si="0"/>
        <v>20</v>
      </c>
      <c r="J33">
        <f t="shared" si="1"/>
        <v>14</v>
      </c>
    </row>
    <row r="34" spans="9:10" x14ac:dyDescent="0.25">
      <c r="I34" s="9">
        <f t="shared" si="0"/>
        <v>20</v>
      </c>
      <c r="J34">
        <f t="shared" si="1"/>
        <v>15</v>
      </c>
    </row>
    <row r="35" spans="9:10" x14ac:dyDescent="0.25">
      <c r="I35" s="9">
        <f t="shared" si="0"/>
        <v>20</v>
      </c>
      <c r="J35">
        <f t="shared" si="1"/>
        <v>16</v>
      </c>
    </row>
    <row r="36" spans="9:10" x14ac:dyDescent="0.25">
      <c r="I36" s="9">
        <f t="shared" si="0"/>
        <v>20</v>
      </c>
      <c r="J36">
        <f t="shared" si="1"/>
        <v>17</v>
      </c>
    </row>
    <row r="37" spans="9:10" x14ac:dyDescent="0.25">
      <c r="I37" s="9">
        <f t="shared" si="0"/>
        <v>20</v>
      </c>
      <c r="J37">
        <f t="shared" si="1"/>
        <v>18</v>
      </c>
    </row>
    <row r="38" spans="9:10" x14ac:dyDescent="0.25">
      <c r="I38" s="9">
        <f t="shared" si="0"/>
        <v>20</v>
      </c>
      <c r="J38">
        <f t="shared" si="1"/>
        <v>19</v>
      </c>
    </row>
    <row r="39" spans="9:10" x14ac:dyDescent="0.25">
      <c r="I39" s="9">
        <f t="shared" si="0"/>
        <v>20</v>
      </c>
      <c r="J39">
        <f t="shared" si="1"/>
        <v>20</v>
      </c>
    </row>
    <row r="40" spans="9:10" x14ac:dyDescent="0.25">
      <c r="I40" s="9">
        <f t="shared" si="0"/>
        <v>20</v>
      </c>
      <c r="J40">
        <f t="shared" si="1"/>
        <v>21</v>
      </c>
    </row>
    <row r="41" spans="9:10" x14ac:dyDescent="0.25">
      <c r="I41" s="9">
        <f t="shared" si="0"/>
        <v>20</v>
      </c>
      <c r="J41">
        <f t="shared" si="1"/>
        <v>22</v>
      </c>
    </row>
    <row r="42" spans="9:10" x14ac:dyDescent="0.25">
      <c r="I42" s="9">
        <f t="shared" si="0"/>
        <v>20</v>
      </c>
      <c r="J42">
        <f t="shared" si="1"/>
        <v>23</v>
      </c>
    </row>
    <row r="43" spans="9:10" x14ac:dyDescent="0.25">
      <c r="I43" s="9">
        <f t="shared" si="0"/>
        <v>20</v>
      </c>
      <c r="J43">
        <f t="shared" si="1"/>
        <v>24</v>
      </c>
    </row>
    <row r="44" spans="9:10" x14ac:dyDescent="0.25">
      <c r="I44" s="9">
        <f t="shared" si="0"/>
        <v>20</v>
      </c>
      <c r="J44">
        <f t="shared" si="1"/>
        <v>25</v>
      </c>
    </row>
    <row r="45" spans="9:10" x14ac:dyDescent="0.25">
      <c r="I45" s="9">
        <f t="shared" si="0"/>
        <v>20</v>
      </c>
      <c r="J45">
        <f t="shared" si="1"/>
        <v>26</v>
      </c>
    </row>
    <row r="46" spans="9:10" x14ac:dyDescent="0.25">
      <c r="I46" s="9">
        <f t="shared" si="0"/>
        <v>20</v>
      </c>
      <c r="J46">
        <f t="shared" si="1"/>
        <v>27</v>
      </c>
    </row>
    <row r="47" spans="9:10" x14ac:dyDescent="0.25">
      <c r="I47" s="9">
        <f t="shared" si="0"/>
        <v>20</v>
      </c>
      <c r="J47">
        <f t="shared" si="1"/>
        <v>28</v>
      </c>
    </row>
    <row r="48" spans="9:10" x14ac:dyDescent="0.25">
      <c r="I48" s="9">
        <f t="shared" si="0"/>
        <v>20</v>
      </c>
      <c r="J48">
        <f t="shared" si="1"/>
        <v>29</v>
      </c>
    </row>
    <row r="49" spans="9:10" x14ac:dyDescent="0.25">
      <c r="I49" s="9">
        <f t="shared" si="0"/>
        <v>20</v>
      </c>
      <c r="J49">
        <f t="shared" si="1"/>
        <v>30</v>
      </c>
    </row>
    <row r="50" spans="9:10" x14ac:dyDescent="0.25">
      <c r="I50" s="9">
        <f t="shared" si="0"/>
        <v>20</v>
      </c>
      <c r="J50">
        <f t="shared" si="1"/>
        <v>31</v>
      </c>
    </row>
    <row r="51" spans="9:10" x14ac:dyDescent="0.25">
      <c r="I51" s="9">
        <f t="shared" si="0"/>
        <v>20</v>
      </c>
      <c r="J51">
        <f t="shared" si="1"/>
        <v>32</v>
      </c>
    </row>
    <row r="52" spans="9:10" x14ac:dyDescent="0.25">
      <c r="I52" s="9">
        <f t="shared" si="0"/>
        <v>20</v>
      </c>
      <c r="J52">
        <f t="shared" si="1"/>
        <v>33</v>
      </c>
    </row>
    <row r="53" spans="9:10" x14ac:dyDescent="0.25">
      <c r="I53" s="9">
        <f t="shared" si="0"/>
        <v>20</v>
      </c>
      <c r="J53">
        <f t="shared" si="1"/>
        <v>34</v>
      </c>
    </row>
    <row r="54" spans="9:10" x14ac:dyDescent="0.25">
      <c r="I54" s="9">
        <f t="shared" si="0"/>
        <v>20</v>
      </c>
      <c r="J54">
        <f t="shared" si="1"/>
        <v>35</v>
      </c>
    </row>
    <row r="55" spans="9:10" x14ac:dyDescent="0.25">
      <c r="I55" s="9">
        <f t="shared" si="0"/>
        <v>20</v>
      </c>
      <c r="J55">
        <f t="shared" si="1"/>
        <v>36</v>
      </c>
    </row>
    <row r="56" spans="9:10" x14ac:dyDescent="0.25">
      <c r="I56" s="9">
        <f t="shared" si="0"/>
        <v>20</v>
      </c>
      <c r="J56">
        <f t="shared" si="1"/>
        <v>37</v>
      </c>
    </row>
    <row r="57" spans="9:10" x14ac:dyDescent="0.25">
      <c r="I57" s="9">
        <f t="shared" si="0"/>
        <v>20</v>
      </c>
      <c r="J57">
        <f t="shared" si="1"/>
        <v>38</v>
      </c>
    </row>
    <row r="58" spans="9:10" x14ac:dyDescent="0.25">
      <c r="I58" s="9">
        <f t="shared" si="0"/>
        <v>20</v>
      </c>
      <c r="J58">
        <f t="shared" si="1"/>
        <v>39</v>
      </c>
    </row>
    <row r="59" spans="9:10" x14ac:dyDescent="0.25">
      <c r="I59" s="9">
        <f t="shared" si="0"/>
        <v>20</v>
      </c>
      <c r="J59">
        <f t="shared" si="1"/>
        <v>40</v>
      </c>
    </row>
    <row r="60" spans="9:10" x14ac:dyDescent="0.25">
      <c r="I60" s="9">
        <f t="shared" si="0"/>
        <v>20</v>
      </c>
      <c r="J60">
        <f t="shared" si="1"/>
        <v>41</v>
      </c>
    </row>
    <row r="61" spans="9:10" x14ac:dyDescent="0.25">
      <c r="I61" s="9">
        <f t="shared" si="0"/>
        <v>20</v>
      </c>
      <c r="J61">
        <f t="shared" si="1"/>
        <v>42</v>
      </c>
    </row>
    <row r="62" spans="9:10" x14ac:dyDescent="0.25">
      <c r="I62" s="9">
        <f t="shared" si="0"/>
        <v>20</v>
      </c>
      <c r="J62">
        <f t="shared" si="1"/>
        <v>43</v>
      </c>
    </row>
    <row r="63" spans="9:10" x14ac:dyDescent="0.25">
      <c r="I63" s="9">
        <f t="shared" si="0"/>
        <v>20</v>
      </c>
      <c r="J63">
        <f t="shared" si="1"/>
        <v>44</v>
      </c>
    </row>
    <row r="64" spans="9:10" x14ac:dyDescent="0.25">
      <c r="I64" s="9">
        <f t="shared" si="0"/>
        <v>20</v>
      </c>
      <c r="J64">
        <f t="shared" si="1"/>
        <v>45</v>
      </c>
    </row>
    <row r="65" spans="9:10" x14ac:dyDescent="0.25">
      <c r="I65" s="9">
        <f t="shared" si="0"/>
        <v>20</v>
      </c>
      <c r="J65">
        <f t="shared" si="1"/>
        <v>46</v>
      </c>
    </row>
    <row r="66" spans="9:10" x14ac:dyDescent="0.25">
      <c r="I66" s="9">
        <f t="shared" si="0"/>
        <v>20</v>
      </c>
      <c r="J66">
        <f t="shared" si="1"/>
        <v>47</v>
      </c>
    </row>
    <row r="67" spans="9:10" x14ac:dyDescent="0.25">
      <c r="I67" s="9">
        <f t="shared" si="0"/>
        <v>20</v>
      </c>
      <c r="J67">
        <f t="shared" si="1"/>
        <v>48</v>
      </c>
    </row>
    <row r="68" spans="9:10" x14ac:dyDescent="0.25">
      <c r="I68" s="9">
        <f t="shared" ref="I68:I89" si="2">IF(H68=H67,I67,IF(H68=0,ROUNDDOWN(20,0),I67-J67))</f>
        <v>20</v>
      </c>
      <c r="J68">
        <f t="shared" ref="J68:J89" si="3">IF(H68&lt;H67,1,IF(H68=H67,J67+1,0))</f>
        <v>49</v>
      </c>
    </row>
    <row r="69" spans="9:10" x14ac:dyDescent="0.25">
      <c r="I69" s="9">
        <f t="shared" si="2"/>
        <v>20</v>
      </c>
      <c r="J69">
        <f t="shared" si="3"/>
        <v>50</v>
      </c>
    </row>
    <row r="70" spans="9:10" x14ac:dyDescent="0.25">
      <c r="I70" s="9">
        <f t="shared" si="2"/>
        <v>20</v>
      </c>
      <c r="J70">
        <f t="shared" si="3"/>
        <v>51</v>
      </c>
    </row>
    <row r="71" spans="9:10" x14ac:dyDescent="0.25">
      <c r="I71" s="9">
        <f t="shared" si="2"/>
        <v>20</v>
      </c>
      <c r="J71">
        <f t="shared" si="3"/>
        <v>52</v>
      </c>
    </row>
    <row r="72" spans="9:10" x14ac:dyDescent="0.25">
      <c r="I72" s="9">
        <f t="shared" si="2"/>
        <v>20</v>
      </c>
      <c r="J72">
        <f t="shared" si="3"/>
        <v>53</v>
      </c>
    </row>
    <row r="73" spans="9:10" x14ac:dyDescent="0.25">
      <c r="I73" s="9">
        <f t="shared" si="2"/>
        <v>20</v>
      </c>
      <c r="J73">
        <f t="shared" si="3"/>
        <v>54</v>
      </c>
    </row>
    <row r="74" spans="9:10" x14ac:dyDescent="0.25">
      <c r="I74" s="9">
        <f t="shared" si="2"/>
        <v>20</v>
      </c>
      <c r="J74">
        <f t="shared" si="3"/>
        <v>55</v>
      </c>
    </row>
    <row r="75" spans="9:10" x14ac:dyDescent="0.25">
      <c r="I75" s="9">
        <f t="shared" si="2"/>
        <v>20</v>
      </c>
      <c r="J75">
        <f t="shared" si="3"/>
        <v>56</v>
      </c>
    </row>
    <row r="76" spans="9:10" x14ac:dyDescent="0.25">
      <c r="I76" s="9">
        <f t="shared" si="2"/>
        <v>20</v>
      </c>
      <c r="J76">
        <f t="shared" si="3"/>
        <v>57</v>
      </c>
    </row>
    <row r="77" spans="9:10" x14ac:dyDescent="0.25">
      <c r="I77" s="9">
        <f t="shared" si="2"/>
        <v>20</v>
      </c>
      <c r="J77">
        <f t="shared" si="3"/>
        <v>58</v>
      </c>
    </row>
    <row r="78" spans="9:10" x14ac:dyDescent="0.25">
      <c r="I78" s="9">
        <f t="shared" si="2"/>
        <v>20</v>
      </c>
      <c r="J78">
        <f t="shared" si="3"/>
        <v>59</v>
      </c>
    </row>
    <row r="79" spans="9:10" x14ac:dyDescent="0.25">
      <c r="I79" s="9">
        <f t="shared" si="2"/>
        <v>20</v>
      </c>
      <c r="J79">
        <f t="shared" si="3"/>
        <v>60</v>
      </c>
    </row>
    <row r="80" spans="9:10" x14ac:dyDescent="0.25">
      <c r="I80" s="9">
        <f t="shared" si="2"/>
        <v>20</v>
      </c>
      <c r="J80">
        <f t="shared" si="3"/>
        <v>61</v>
      </c>
    </row>
    <row r="81" spans="9:10" x14ac:dyDescent="0.25">
      <c r="I81" s="9">
        <f t="shared" si="2"/>
        <v>20</v>
      </c>
      <c r="J81">
        <f t="shared" si="3"/>
        <v>62</v>
      </c>
    </row>
    <row r="82" spans="9:10" x14ac:dyDescent="0.25">
      <c r="I82" s="9">
        <f t="shared" si="2"/>
        <v>20</v>
      </c>
      <c r="J82">
        <f t="shared" si="3"/>
        <v>63</v>
      </c>
    </row>
    <row r="83" spans="9:10" x14ac:dyDescent="0.25">
      <c r="I83" s="9">
        <f t="shared" si="2"/>
        <v>20</v>
      </c>
      <c r="J83">
        <f t="shared" si="3"/>
        <v>64</v>
      </c>
    </row>
    <row r="84" spans="9:10" x14ac:dyDescent="0.25">
      <c r="I84" s="9">
        <f t="shared" si="2"/>
        <v>20</v>
      </c>
      <c r="J84">
        <f t="shared" si="3"/>
        <v>65</v>
      </c>
    </row>
    <row r="85" spans="9:10" x14ac:dyDescent="0.25">
      <c r="I85" s="9">
        <f t="shared" si="2"/>
        <v>20</v>
      </c>
      <c r="J85">
        <f t="shared" si="3"/>
        <v>66</v>
      </c>
    </row>
    <row r="86" spans="9:10" x14ac:dyDescent="0.25">
      <c r="I86" s="9">
        <f t="shared" si="2"/>
        <v>20</v>
      </c>
      <c r="J86">
        <f t="shared" si="3"/>
        <v>67</v>
      </c>
    </row>
    <row r="87" spans="9:10" x14ac:dyDescent="0.25">
      <c r="I87" s="9">
        <f t="shared" si="2"/>
        <v>20</v>
      </c>
      <c r="J87">
        <f t="shared" si="3"/>
        <v>68</v>
      </c>
    </row>
    <row r="88" spans="9:10" x14ac:dyDescent="0.25">
      <c r="I88" s="9">
        <f t="shared" si="2"/>
        <v>20</v>
      </c>
      <c r="J88">
        <f t="shared" si="3"/>
        <v>69</v>
      </c>
    </row>
    <row r="89" spans="9:10" x14ac:dyDescent="0.25">
      <c r="I89" s="9">
        <f t="shared" si="2"/>
        <v>20</v>
      </c>
      <c r="J89">
        <f t="shared" si="3"/>
        <v>70</v>
      </c>
    </row>
    <row r="90" spans="9:10" x14ac:dyDescent="0.25">
      <c r="I90" s="9">
        <f t="shared" ref="I90:I153" si="4">IF(H90=H89,I89,IF(H90=0,ROUNDDOWN(20,0),I89-J89))</f>
        <v>20</v>
      </c>
      <c r="J90">
        <f t="shared" ref="J90:J153" si="5">IF(H90&lt;H89,1,IF(H90=H89,J89+1,0))</f>
        <v>71</v>
      </c>
    </row>
    <row r="91" spans="9:10" x14ac:dyDescent="0.25">
      <c r="I91" s="9">
        <f t="shared" si="4"/>
        <v>20</v>
      </c>
      <c r="J91">
        <f t="shared" si="5"/>
        <v>72</v>
      </c>
    </row>
    <row r="92" spans="9:10" x14ac:dyDescent="0.25">
      <c r="I92" s="9">
        <f t="shared" si="4"/>
        <v>20</v>
      </c>
      <c r="J92">
        <f t="shared" si="5"/>
        <v>73</v>
      </c>
    </row>
    <row r="93" spans="9:10" x14ac:dyDescent="0.25">
      <c r="I93" s="9">
        <f t="shared" si="4"/>
        <v>20</v>
      </c>
      <c r="J93">
        <f t="shared" si="5"/>
        <v>74</v>
      </c>
    </row>
    <row r="94" spans="9:10" x14ac:dyDescent="0.25">
      <c r="I94" s="9">
        <f t="shared" si="4"/>
        <v>20</v>
      </c>
      <c r="J94">
        <f t="shared" si="5"/>
        <v>75</v>
      </c>
    </row>
    <row r="95" spans="9:10" x14ac:dyDescent="0.25">
      <c r="I95" s="9">
        <f t="shared" si="4"/>
        <v>20</v>
      </c>
      <c r="J95">
        <f t="shared" si="5"/>
        <v>76</v>
      </c>
    </row>
    <row r="96" spans="9:10" x14ac:dyDescent="0.25">
      <c r="I96" s="9">
        <f t="shared" si="4"/>
        <v>20</v>
      </c>
      <c r="J96">
        <f t="shared" si="5"/>
        <v>77</v>
      </c>
    </row>
    <row r="97" spans="9:10" x14ac:dyDescent="0.25">
      <c r="I97" s="9">
        <f t="shared" si="4"/>
        <v>20</v>
      </c>
      <c r="J97">
        <f t="shared" si="5"/>
        <v>78</v>
      </c>
    </row>
    <row r="98" spans="9:10" x14ac:dyDescent="0.25">
      <c r="I98" s="9">
        <f t="shared" si="4"/>
        <v>20</v>
      </c>
      <c r="J98">
        <f t="shared" si="5"/>
        <v>79</v>
      </c>
    </row>
    <row r="99" spans="9:10" x14ac:dyDescent="0.25">
      <c r="I99" s="9">
        <f t="shared" si="4"/>
        <v>20</v>
      </c>
      <c r="J99">
        <f t="shared" si="5"/>
        <v>80</v>
      </c>
    </row>
    <row r="100" spans="9:10" x14ac:dyDescent="0.25">
      <c r="I100" s="9">
        <f t="shared" si="4"/>
        <v>20</v>
      </c>
      <c r="J100">
        <f t="shared" si="5"/>
        <v>81</v>
      </c>
    </row>
    <row r="101" spans="9:10" x14ac:dyDescent="0.25">
      <c r="I101" s="9">
        <f t="shared" si="4"/>
        <v>20</v>
      </c>
      <c r="J101">
        <f t="shared" si="5"/>
        <v>82</v>
      </c>
    </row>
    <row r="102" spans="9:10" x14ac:dyDescent="0.25">
      <c r="I102" s="9">
        <f t="shared" si="4"/>
        <v>20</v>
      </c>
      <c r="J102">
        <f t="shared" si="5"/>
        <v>83</v>
      </c>
    </row>
    <row r="103" spans="9:10" x14ac:dyDescent="0.25">
      <c r="I103" s="9">
        <f t="shared" si="4"/>
        <v>20</v>
      </c>
      <c r="J103">
        <f t="shared" si="5"/>
        <v>84</v>
      </c>
    </row>
    <row r="104" spans="9:10" x14ac:dyDescent="0.25">
      <c r="I104" s="9">
        <f t="shared" si="4"/>
        <v>20</v>
      </c>
      <c r="J104">
        <f t="shared" si="5"/>
        <v>85</v>
      </c>
    </row>
    <row r="105" spans="9:10" x14ac:dyDescent="0.25">
      <c r="I105" s="9">
        <f t="shared" si="4"/>
        <v>20</v>
      </c>
      <c r="J105">
        <f t="shared" si="5"/>
        <v>86</v>
      </c>
    </row>
    <row r="106" spans="9:10" x14ac:dyDescent="0.25">
      <c r="I106" s="9">
        <f t="shared" si="4"/>
        <v>20</v>
      </c>
      <c r="J106">
        <f t="shared" si="5"/>
        <v>87</v>
      </c>
    </row>
    <row r="107" spans="9:10" x14ac:dyDescent="0.25">
      <c r="I107" s="9">
        <f t="shared" si="4"/>
        <v>20</v>
      </c>
      <c r="J107">
        <f t="shared" si="5"/>
        <v>88</v>
      </c>
    </row>
    <row r="108" spans="9:10" x14ac:dyDescent="0.25">
      <c r="I108" s="9">
        <f t="shared" si="4"/>
        <v>20</v>
      </c>
      <c r="J108">
        <f t="shared" si="5"/>
        <v>89</v>
      </c>
    </row>
    <row r="109" spans="9:10" x14ac:dyDescent="0.25">
      <c r="I109" s="9">
        <f t="shared" si="4"/>
        <v>20</v>
      </c>
      <c r="J109">
        <f t="shared" si="5"/>
        <v>90</v>
      </c>
    </row>
    <row r="110" spans="9:10" x14ac:dyDescent="0.25">
      <c r="I110" s="9">
        <f t="shared" si="4"/>
        <v>20</v>
      </c>
      <c r="J110">
        <f t="shared" si="5"/>
        <v>91</v>
      </c>
    </row>
    <row r="111" spans="9:10" x14ac:dyDescent="0.25">
      <c r="I111" s="9">
        <f t="shared" si="4"/>
        <v>20</v>
      </c>
      <c r="J111">
        <f t="shared" si="5"/>
        <v>92</v>
      </c>
    </row>
    <row r="112" spans="9:10" x14ac:dyDescent="0.25">
      <c r="I112" s="9">
        <f t="shared" si="4"/>
        <v>20</v>
      </c>
      <c r="J112">
        <f t="shared" si="5"/>
        <v>93</v>
      </c>
    </row>
    <row r="113" spans="9:10" x14ac:dyDescent="0.25">
      <c r="I113" s="9">
        <f t="shared" si="4"/>
        <v>20</v>
      </c>
      <c r="J113">
        <f t="shared" si="5"/>
        <v>94</v>
      </c>
    </row>
    <row r="114" spans="9:10" x14ac:dyDescent="0.25">
      <c r="I114" s="9">
        <f t="shared" si="4"/>
        <v>20</v>
      </c>
      <c r="J114">
        <f t="shared" si="5"/>
        <v>95</v>
      </c>
    </row>
    <row r="115" spans="9:10" x14ac:dyDescent="0.25">
      <c r="I115" s="9">
        <f t="shared" si="4"/>
        <v>20</v>
      </c>
      <c r="J115">
        <f t="shared" si="5"/>
        <v>96</v>
      </c>
    </row>
    <row r="116" spans="9:10" x14ac:dyDescent="0.25">
      <c r="I116" s="9">
        <f t="shared" si="4"/>
        <v>20</v>
      </c>
      <c r="J116">
        <f t="shared" si="5"/>
        <v>97</v>
      </c>
    </row>
    <row r="117" spans="9:10" x14ac:dyDescent="0.25">
      <c r="I117" s="9">
        <f t="shared" si="4"/>
        <v>20</v>
      </c>
      <c r="J117">
        <f t="shared" si="5"/>
        <v>98</v>
      </c>
    </row>
    <row r="118" spans="9:10" x14ac:dyDescent="0.25">
      <c r="I118" s="9">
        <f t="shared" si="4"/>
        <v>20</v>
      </c>
      <c r="J118">
        <f t="shared" si="5"/>
        <v>99</v>
      </c>
    </row>
    <row r="119" spans="9:10" x14ac:dyDescent="0.25">
      <c r="I119" s="9">
        <f t="shared" si="4"/>
        <v>20</v>
      </c>
      <c r="J119">
        <f t="shared" si="5"/>
        <v>100</v>
      </c>
    </row>
    <row r="120" spans="9:10" x14ac:dyDescent="0.25">
      <c r="I120" s="9">
        <f t="shared" si="4"/>
        <v>20</v>
      </c>
      <c r="J120">
        <f t="shared" si="5"/>
        <v>101</v>
      </c>
    </row>
    <row r="121" spans="9:10" x14ac:dyDescent="0.25">
      <c r="I121" s="9">
        <f t="shared" si="4"/>
        <v>20</v>
      </c>
      <c r="J121">
        <f t="shared" si="5"/>
        <v>102</v>
      </c>
    </row>
    <row r="122" spans="9:10" x14ac:dyDescent="0.25">
      <c r="I122" s="9">
        <f t="shared" si="4"/>
        <v>20</v>
      </c>
      <c r="J122">
        <f t="shared" si="5"/>
        <v>103</v>
      </c>
    </row>
    <row r="123" spans="9:10" x14ac:dyDescent="0.25">
      <c r="I123" s="9">
        <f t="shared" si="4"/>
        <v>20</v>
      </c>
      <c r="J123">
        <f t="shared" si="5"/>
        <v>104</v>
      </c>
    </row>
    <row r="124" spans="9:10" x14ac:dyDescent="0.25">
      <c r="I124" s="9">
        <f t="shared" si="4"/>
        <v>20</v>
      </c>
      <c r="J124">
        <f t="shared" si="5"/>
        <v>105</v>
      </c>
    </row>
    <row r="125" spans="9:10" x14ac:dyDescent="0.25">
      <c r="I125" s="9">
        <f t="shared" si="4"/>
        <v>20</v>
      </c>
      <c r="J125">
        <f t="shared" si="5"/>
        <v>106</v>
      </c>
    </row>
    <row r="126" spans="9:10" x14ac:dyDescent="0.25">
      <c r="I126" s="9">
        <f t="shared" si="4"/>
        <v>20</v>
      </c>
      <c r="J126">
        <f t="shared" si="5"/>
        <v>107</v>
      </c>
    </row>
    <row r="127" spans="9:10" x14ac:dyDescent="0.25">
      <c r="I127" s="9">
        <f t="shared" si="4"/>
        <v>20</v>
      </c>
      <c r="J127">
        <f t="shared" si="5"/>
        <v>108</v>
      </c>
    </row>
    <row r="128" spans="9:10" x14ac:dyDescent="0.25">
      <c r="I128" s="9">
        <f t="shared" si="4"/>
        <v>20</v>
      </c>
      <c r="J128">
        <f t="shared" si="5"/>
        <v>109</v>
      </c>
    </row>
    <row r="129" spans="9:10" x14ac:dyDescent="0.25">
      <c r="I129" s="9">
        <f t="shared" si="4"/>
        <v>20</v>
      </c>
      <c r="J129">
        <f t="shared" si="5"/>
        <v>110</v>
      </c>
    </row>
    <row r="130" spans="9:10" x14ac:dyDescent="0.25">
      <c r="I130" s="9">
        <f t="shared" si="4"/>
        <v>20</v>
      </c>
      <c r="J130">
        <f t="shared" si="5"/>
        <v>111</v>
      </c>
    </row>
    <row r="131" spans="9:10" x14ac:dyDescent="0.25">
      <c r="I131" s="9">
        <f t="shared" si="4"/>
        <v>20</v>
      </c>
      <c r="J131">
        <f t="shared" si="5"/>
        <v>112</v>
      </c>
    </row>
    <row r="132" spans="9:10" x14ac:dyDescent="0.25">
      <c r="I132" s="9">
        <f t="shared" si="4"/>
        <v>20</v>
      </c>
      <c r="J132">
        <f t="shared" si="5"/>
        <v>113</v>
      </c>
    </row>
    <row r="133" spans="9:10" x14ac:dyDescent="0.25">
      <c r="I133" s="9">
        <f t="shared" si="4"/>
        <v>20</v>
      </c>
      <c r="J133">
        <f t="shared" si="5"/>
        <v>114</v>
      </c>
    </row>
    <row r="134" spans="9:10" x14ac:dyDescent="0.25">
      <c r="I134" s="9">
        <f t="shared" si="4"/>
        <v>20</v>
      </c>
      <c r="J134">
        <f t="shared" si="5"/>
        <v>115</v>
      </c>
    </row>
    <row r="135" spans="9:10" x14ac:dyDescent="0.25">
      <c r="I135" s="9">
        <f t="shared" si="4"/>
        <v>20</v>
      </c>
      <c r="J135">
        <f t="shared" si="5"/>
        <v>116</v>
      </c>
    </row>
    <row r="136" spans="9:10" x14ac:dyDescent="0.25">
      <c r="I136" s="9">
        <f t="shared" si="4"/>
        <v>20</v>
      </c>
      <c r="J136">
        <f t="shared" si="5"/>
        <v>117</v>
      </c>
    </row>
    <row r="137" spans="9:10" x14ac:dyDescent="0.25">
      <c r="I137" s="9">
        <f t="shared" si="4"/>
        <v>20</v>
      </c>
      <c r="J137">
        <f t="shared" si="5"/>
        <v>118</v>
      </c>
    </row>
    <row r="138" spans="9:10" x14ac:dyDescent="0.25">
      <c r="I138" s="9">
        <f t="shared" si="4"/>
        <v>20</v>
      </c>
      <c r="J138">
        <f t="shared" si="5"/>
        <v>119</v>
      </c>
    </row>
    <row r="139" spans="9:10" x14ac:dyDescent="0.25">
      <c r="I139" s="9">
        <f t="shared" si="4"/>
        <v>20</v>
      </c>
      <c r="J139">
        <f t="shared" si="5"/>
        <v>120</v>
      </c>
    </row>
    <row r="140" spans="9:10" x14ac:dyDescent="0.25">
      <c r="I140" s="9">
        <f t="shared" si="4"/>
        <v>20</v>
      </c>
      <c r="J140">
        <f t="shared" si="5"/>
        <v>121</v>
      </c>
    </row>
    <row r="141" spans="9:10" x14ac:dyDescent="0.25">
      <c r="I141" s="9">
        <f t="shared" si="4"/>
        <v>20</v>
      </c>
      <c r="J141">
        <f t="shared" si="5"/>
        <v>122</v>
      </c>
    </row>
    <row r="142" spans="9:10" x14ac:dyDescent="0.25">
      <c r="I142" s="9">
        <f t="shared" si="4"/>
        <v>20</v>
      </c>
      <c r="J142">
        <f t="shared" si="5"/>
        <v>123</v>
      </c>
    </row>
    <row r="143" spans="9:10" x14ac:dyDescent="0.25">
      <c r="I143" s="9">
        <f t="shared" si="4"/>
        <v>20</v>
      </c>
      <c r="J143">
        <f t="shared" si="5"/>
        <v>124</v>
      </c>
    </row>
    <row r="144" spans="9:10" x14ac:dyDescent="0.25">
      <c r="I144" s="9">
        <f t="shared" si="4"/>
        <v>20</v>
      </c>
      <c r="J144">
        <f t="shared" si="5"/>
        <v>125</v>
      </c>
    </row>
    <row r="145" spans="9:10" x14ac:dyDescent="0.25">
      <c r="I145" s="9">
        <f t="shared" si="4"/>
        <v>20</v>
      </c>
      <c r="J145">
        <f t="shared" si="5"/>
        <v>126</v>
      </c>
    </row>
    <row r="146" spans="9:10" x14ac:dyDescent="0.25">
      <c r="I146" s="9">
        <f t="shared" si="4"/>
        <v>20</v>
      </c>
      <c r="J146">
        <f t="shared" si="5"/>
        <v>127</v>
      </c>
    </row>
    <row r="147" spans="9:10" x14ac:dyDescent="0.25">
      <c r="I147" s="9">
        <f t="shared" si="4"/>
        <v>20</v>
      </c>
      <c r="J147">
        <f t="shared" si="5"/>
        <v>128</v>
      </c>
    </row>
    <row r="148" spans="9:10" x14ac:dyDescent="0.25">
      <c r="I148" s="9">
        <f t="shared" si="4"/>
        <v>20</v>
      </c>
      <c r="J148">
        <f t="shared" si="5"/>
        <v>129</v>
      </c>
    </row>
    <row r="149" spans="9:10" x14ac:dyDescent="0.25">
      <c r="I149" s="9">
        <f t="shared" si="4"/>
        <v>20</v>
      </c>
      <c r="J149">
        <f t="shared" si="5"/>
        <v>130</v>
      </c>
    </row>
    <row r="150" spans="9:10" x14ac:dyDescent="0.25">
      <c r="I150" s="9">
        <f t="shared" si="4"/>
        <v>20</v>
      </c>
      <c r="J150">
        <f t="shared" si="5"/>
        <v>131</v>
      </c>
    </row>
    <row r="151" spans="9:10" x14ac:dyDescent="0.25">
      <c r="I151" s="9">
        <f t="shared" si="4"/>
        <v>20</v>
      </c>
      <c r="J151">
        <f t="shared" si="5"/>
        <v>132</v>
      </c>
    </row>
    <row r="152" spans="9:10" x14ac:dyDescent="0.25">
      <c r="I152" s="9">
        <f t="shared" si="4"/>
        <v>20</v>
      </c>
      <c r="J152">
        <f t="shared" si="5"/>
        <v>133</v>
      </c>
    </row>
    <row r="153" spans="9:10" x14ac:dyDescent="0.25">
      <c r="I153" s="9">
        <f t="shared" si="4"/>
        <v>20</v>
      </c>
      <c r="J153">
        <f t="shared" si="5"/>
        <v>134</v>
      </c>
    </row>
    <row r="154" spans="9:10" x14ac:dyDescent="0.25">
      <c r="I154" s="9">
        <f t="shared" ref="I154:I217" si="6">IF(H154=H153,I153,IF(H154=0,ROUNDDOWN(20,0),I153-J153))</f>
        <v>20</v>
      </c>
      <c r="J154">
        <f t="shared" ref="J154:J217" si="7">IF(H154&lt;H153,1,IF(H154=H153,J153+1,0))</f>
        <v>135</v>
      </c>
    </row>
    <row r="155" spans="9:10" x14ac:dyDescent="0.25">
      <c r="I155" s="9">
        <f t="shared" si="6"/>
        <v>20</v>
      </c>
      <c r="J155">
        <f t="shared" si="7"/>
        <v>136</v>
      </c>
    </row>
    <row r="156" spans="9:10" x14ac:dyDescent="0.25">
      <c r="I156" s="9">
        <f t="shared" si="6"/>
        <v>20</v>
      </c>
      <c r="J156">
        <f t="shared" si="7"/>
        <v>137</v>
      </c>
    </row>
    <row r="157" spans="9:10" x14ac:dyDescent="0.25">
      <c r="I157" s="9">
        <f t="shared" si="6"/>
        <v>20</v>
      </c>
      <c r="J157">
        <f t="shared" si="7"/>
        <v>138</v>
      </c>
    </row>
    <row r="158" spans="9:10" x14ac:dyDescent="0.25">
      <c r="I158" s="9">
        <f t="shared" si="6"/>
        <v>20</v>
      </c>
      <c r="J158">
        <f t="shared" si="7"/>
        <v>139</v>
      </c>
    </row>
    <row r="159" spans="9:10" x14ac:dyDescent="0.25">
      <c r="I159" s="9">
        <f t="shared" si="6"/>
        <v>20</v>
      </c>
      <c r="J159">
        <f t="shared" si="7"/>
        <v>140</v>
      </c>
    </row>
    <row r="160" spans="9:10" x14ac:dyDescent="0.25">
      <c r="I160" s="9">
        <f t="shared" si="6"/>
        <v>20</v>
      </c>
      <c r="J160">
        <f t="shared" si="7"/>
        <v>141</v>
      </c>
    </row>
    <row r="161" spans="9:10" x14ac:dyDescent="0.25">
      <c r="I161" s="9">
        <f t="shared" si="6"/>
        <v>20</v>
      </c>
      <c r="J161">
        <f t="shared" si="7"/>
        <v>142</v>
      </c>
    </row>
    <row r="162" spans="9:10" x14ac:dyDescent="0.25">
      <c r="I162" s="9">
        <f t="shared" si="6"/>
        <v>20</v>
      </c>
      <c r="J162">
        <f t="shared" si="7"/>
        <v>143</v>
      </c>
    </row>
    <row r="163" spans="9:10" x14ac:dyDescent="0.25">
      <c r="I163" s="9">
        <f t="shared" si="6"/>
        <v>20</v>
      </c>
      <c r="J163">
        <f t="shared" si="7"/>
        <v>144</v>
      </c>
    </row>
    <row r="164" spans="9:10" x14ac:dyDescent="0.25">
      <c r="I164" s="9">
        <f t="shared" si="6"/>
        <v>20</v>
      </c>
      <c r="J164">
        <f t="shared" si="7"/>
        <v>145</v>
      </c>
    </row>
    <row r="165" spans="9:10" x14ac:dyDescent="0.25">
      <c r="I165" s="9">
        <f t="shared" si="6"/>
        <v>20</v>
      </c>
      <c r="J165">
        <f t="shared" si="7"/>
        <v>146</v>
      </c>
    </row>
    <row r="166" spans="9:10" x14ac:dyDescent="0.25">
      <c r="I166" s="9">
        <f t="shared" si="6"/>
        <v>20</v>
      </c>
      <c r="J166">
        <f t="shared" si="7"/>
        <v>147</v>
      </c>
    </row>
    <row r="167" spans="9:10" x14ac:dyDescent="0.25">
      <c r="I167" s="9">
        <f t="shared" si="6"/>
        <v>20</v>
      </c>
      <c r="J167">
        <f t="shared" si="7"/>
        <v>148</v>
      </c>
    </row>
    <row r="168" spans="9:10" x14ac:dyDescent="0.25">
      <c r="I168" s="9">
        <f t="shared" si="6"/>
        <v>20</v>
      </c>
      <c r="J168">
        <f t="shared" si="7"/>
        <v>149</v>
      </c>
    </row>
    <row r="169" spans="9:10" x14ac:dyDescent="0.25">
      <c r="I169" s="9">
        <f t="shared" si="6"/>
        <v>20</v>
      </c>
      <c r="J169">
        <f t="shared" si="7"/>
        <v>150</v>
      </c>
    </row>
    <row r="170" spans="9:10" x14ac:dyDescent="0.25">
      <c r="I170" s="9">
        <f t="shared" si="6"/>
        <v>20</v>
      </c>
      <c r="J170">
        <f t="shared" si="7"/>
        <v>151</v>
      </c>
    </row>
    <row r="171" spans="9:10" x14ac:dyDescent="0.25">
      <c r="I171" s="9">
        <f t="shared" si="6"/>
        <v>20</v>
      </c>
      <c r="J171">
        <f t="shared" si="7"/>
        <v>152</v>
      </c>
    </row>
    <row r="172" spans="9:10" x14ac:dyDescent="0.25">
      <c r="I172" s="9">
        <f t="shared" si="6"/>
        <v>20</v>
      </c>
      <c r="J172">
        <f t="shared" si="7"/>
        <v>153</v>
      </c>
    </row>
    <row r="173" spans="9:10" x14ac:dyDescent="0.25">
      <c r="I173" s="9">
        <f t="shared" si="6"/>
        <v>20</v>
      </c>
      <c r="J173">
        <f t="shared" si="7"/>
        <v>154</v>
      </c>
    </row>
    <row r="174" spans="9:10" x14ac:dyDescent="0.25">
      <c r="I174" s="9">
        <f t="shared" si="6"/>
        <v>20</v>
      </c>
      <c r="J174">
        <f t="shared" si="7"/>
        <v>155</v>
      </c>
    </row>
    <row r="175" spans="9:10" x14ac:dyDescent="0.25">
      <c r="I175" s="9">
        <f t="shared" si="6"/>
        <v>20</v>
      </c>
      <c r="J175">
        <f t="shared" si="7"/>
        <v>156</v>
      </c>
    </row>
    <row r="176" spans="9:10" x14ac:dyDescent="0.25">
      <c r="I176" s="9">
        <f t="shared" si="6"/>
        <v>20</v>
      </c>
      <c r="J176">
        <f t="shared" si="7"/>
        <v>157</v>
      </c>
    </row>
    <row r="177" spans="9:10" x14ac:dyDescent="0.25">
      <c r="I177" s="9">
        <f t="shared" si="6"/>
        <v>20</v>
      </c>
      <c r="J177">
        <f t="shared" si="7"/>
        <v>158</v>
      </c>
    </row>
    <row r="178" spans="9:10" x14ac:dyDescent="0.25">
      <c r="I178" s="9">
        <f t="shared" si="6"/>
        <v>20</v>
      </c>
      <c r="J178">
        <f t="shared" si="7"/>
        <v>159</v>
      </c>
    </row>
    <row r="179" spans="9:10" x14ac:dyDescent="0.25">
      <c r="I179" s="9">
        <f t="shared" si="6"/>
        <v>20</v>
      </c>
      <c r="J179">
        <f t="shared" si="7"/>
        <v>160</v>
      </c>
    </row>
    <row r="180" spans="9:10" x14ac:dyDescent="0.25">
      <c r="I180" s="9">
        <f t="shared" si="6"/>
        <v>20</v>
      </c>
      <c r="J180">
        <f t="shared" si="7"/>
        <v>161</v>
      </c>
    </row>
    <row r="181" spans="9:10" x14ac:dyDescent="0.25">
      <c r="I181" s="9">
        <f t="shared" si="6"/>
        <v>20</v>
      </c>
      <c r="J181">
        <f t="shared" si="7"/>
        <v>162</v>
      </c>
    </row>
    <row r="182" spans="9:10" x14ac:dyDescent="0.25">
      <c r="I182" s="9">
        <f t="shared" si="6"/>
        <v>20</v>
      </c>
      <c r="J182">
        <f t="shared" si="7"/>
        <v>163</v>
      </c>
    </row>
    <row r="183" spans="9:10" x14ac:dyDescent="0.25">
      <c r="I183" s="9">
        <f t="shared" si="6"/>
        <v>20</v>
      </c>
      <c r="J183">
        <f t="shared" si="7"/>
        <v>164</v>
      </c>
    </row>
    <row r="184" spans="9:10" x14ac:dyDescent="0.25">
      <c r="I184" s="9">
        <f t="shared" si="6"/>
        <v>20</v>
      </c>
      <c r="J184">
        <f t="shared" si="7"/>
        <v>165</v>
      </c>
    </row>
    <row r="185" spans="9:10" x14ac:dyDescent="0.25">
      <c r="I185" s="9">
        <f t="shared" si="6"/>
        <v>20</v>
      </c>
      <c r="J185">
        <f t="shared" si="7"/>
        <v>166</v>
      </c>
    </row>
    <row r="186" spans="9:10" x14ac:dyDescent="0.25">
      <c r="I186" s="9">
        <f t="shared" si="6"/>
        <v>20</v>
      </c>
      <c r="J186">
        <f t="shared" si="7"/>
        <v>167</v>
      </c>
    </row>
    <row r="187" spans="9:10" x14ac:dyDescent="0.25">
      <c r="I187" s="9">
        <f t="shared" si="6"/>
        <v>20</v>
      </c>
      <c r="J187">
        <f t="shared" si="7"/>
        <v>168</v>
      </c>
    </row>
    <row r="188" spans="9:10" x14ac:dyDescent="0.25">
      <c r="I188" s="9">
        <f t="shared" si="6"/>
        <v>20</v>
      </c>
      <c r="J188">
        <f t="shared" si="7"/>
        <v>169</v>
      </c>
    </row>
    <row r="189" spans="9:10" x14ac:dyDescent="0.25">
      <c r="I189" s="9">
        <f t="shared" si="6"/>
        <v>20</v>
      </c>
      <c r="J189">
        <f t="shared" si="7"/>
        <v>170</v>
      </c>
    </row>
    <row r="190" spans="9:10" x14ac:dyDescent="0.25">
      <c r="I190" s="9">
        <f t="shared" si="6"/>
        <v>20</v>
      </c>
      <c r="J190">
        <f t="shared" si="7"/>
        <v>171</v>
      </c>
    </row>
    <row r="191" spans="9:10" x14ac:dyDescent="0.25">
      <c r="I191" s="9">
        <f t="shared" si="6"/>
        <v>20</v>
      </c>
      <c r="J191">
        <f t="shared" si="7"/>
        <v>172</v>
      </c>
    </row>
    <row r="192" spans="9:10" x14ac:dyDescent="0.25">
      <c r="I192" s="9">
        <f t="shared" si="6"/>
        <v>20</v>
      </c>
      <c r="J192">
        <f t="shared" si="7"/>
        <v>173</v>
      </c>
    </row>
    <row r="193" spans="9:10" x14ac:dyDescent="0.25">
      <c r="I193" s="9">
        <f t="shared" si="6"/>
        <v>20</v>
      </c>
      <c r="J193">
        <f t="shared" si="7"/>
        <v>174</v>
      </c>
    </row>
    <row r="194" spans="9:10" x14ac:dyDescent="0.25">
      <c r="I194" s="9">
        <f t="shared" si="6"/>
        <v>20</v>
      </c>
      <c r="J194">
        <f t="shared" si="7"/>
        <v>175</v>
      </c>
    </row>
    <row r="195" spans="9:10" x14ac:dyDescent="0.25">
      <c r="I195" s="9">
        <f t="shared" si="6"/>
        <v>20</v>
      </c>
      <c r="J195">
        <f t="shared" si="7"/>
        <v>176</v>
      </c>
    </row>
    <row r="196" spans="9:10" x14ac:dyDescent="0.25">
      <c r="I196" s="9">
        <f t="shared" si="6"/>
        <v>20</v>
      </c>
      <c r="J196">
        <f t="shared" si="7"/>
        <v>177</v>
      </c>
    </row>
    <row r="197" spans="9:10" x14ac:dyDescent="0.25">
      <c r="I197" s="9">
        <f t="shared" si="6"/>
        <v>20</v>
      </c>
      <c r="J197">
        <f t="shared" si="7"/>
        <v>178</v>
      </c>
    </row>
    <row r="198" spans="9:10" x14ac:dyDescent="0.25">
      <c r="I198" s="9">
        <f t="shared" si="6"/>
        <v>20</v>
      </c>
      <c r="J198">
        <f t="shared" si="7"/>
        <v>179</v>
      </c>
    </row>
    <row r="199" spans="9:10" x14ac:dyDescent="0.25">
      <c r="I199" s="9">
        <f t="shared" si="6"/>
        <v>20</v>
      </c>
      <c r="J199">
        <f t="shared" si="7"/>
        <v>180</v>
      </c>
    </row>
    <row r="200" spans="9:10" x14ac:dyDescent="0.25">
      <c r="I200" s="9">
        <f t="shared" si="6"/>
        <v>20</v>
      </c>
      <c r="J200">
        <f t="shared" si="7"/>
        <v>181</v>
      </c>
    </row>
    <row r="201" spans="9:10" x14ac:dyDescent="0.25">
      <c r="I201" s="9">
        <f t="shared" si="6"/>
        <v>20</v>
      </c>
      <c r="J201">
        <f t="shared" si="7"/>
        <v>182</v>
      </c>
    </row>
    <row r="202" spans="9:10" x14ac:dyDescent="0.25">
      <c r="I202" s="9">
        <f t="shared" si="6"/>
        <v>20</v>
      </c>
      <c r="J202">
        <f t="shared" si="7"/>
        <v>183</v>
      </c>
    </row>
    <row r="203" spans="9:10" x14ac:dyDescent="0.25">
      <c r="I203" s="9">
        <f t="shared" si="6"/>
        <v>20</v>
      </c>
      <c r="J203">
        <f t="shared" si="7"/>
        <v>184</v>
      </c>
    </row>
    <row r="204" spans="9:10" x14ac:dyDescent="0.25">
      <c r="I204" s="9">
        <f t="shared" si="6"/>
        <v>20</v>
      </c>
      <c r="J204">
        <f t="shared" si="7"/>
        <v>185</v>
      </c>
    </row>
    <row r="205" spans="9:10" x14ac:dyDescent="0.25">
      <c r="I205" s="9">
        <f t="shared" si="6"/>
        <v>20</v>
      </c>
      <c r="J205">
        <f t="shared" si="7"/>
        <v>186</v>
      </c>
    </row>
    <row r="206" spans="9:10" x14ac:dyDescent="0.25">
      <c r="I206" s="9">
        <f t="shared" si="6"/>
        <v>20</v>
      </c>
      <c r="J206">
        <f t="shared" si="7"/>
        <v>187</v>
      </c>
    </row>
    <row r="207" spans="9:10" x14ac:dyDescent="0.25">
      <c r="I207" s="9">
        <f t="shared" si="6"/>
        <v>20</v>
      </c>
      <c r="J207">
        <f t="shared" si="7"/>
        <v>188</v>
      </c>
    </row>
    <row r="208" spans="9:10" x14ac:dyDescent="0.25">
      <c r="I208" s="9">
        <f t="shared" si="6"/>
        <v>20</v>
      </c>
      <c r="J208">
        <f t="shared" si="7"/>
        <v>189</v>
      </c>
    </row>
    <row r="209" spans="9:10" x14ac:dyDescent="0.25">
      <c r="I209" s="9">
        <f t="shared" si="6"/>
        <v>20</v>
      </c>
      <c r="J209">
        <f t="shared" si="7"/>
        <v>190</v>
      </c>
    </row>
    <row r="210" spans="9:10" x14ac:dyDescent="0.25">
      <c r="I210" s="9">
        <f t="shared" si="6"/>
        <v>20</v>
      </c>
      <c r="J210">
        <f t="shared" si="7"/>
        <v>191</v>
      </c>
    </row>
    <row r="211" spans="9:10" x14ac:dyDescent="0.25">
      <c r="I211" s="9">
        <f t="shared" si="6"/>
        <v>20</v>
      </c>
      <c r="J211">
        <f t="shared" si="7"/>
        <v>192</v>
      </c>
    </row>
    <row r="212" spans="9:10" x14ac:dyDescent="0.25">
      <c r="I212" s="9">
        <f t="shared" si="6"/>
        <v>20</v>
      </c>
      <c r="J212">
        <f t="shared" si="7"/>
        <v>193</v>
      </c>
    </row>
    <row r="213" spans="9:10" x14ac:dyDescent="0.25">
      <c r="I213" s="9">
        <f t="shared" si="6"/>
        <v>20</v>
      </c>
      <c r="J213">
        <f t="shared" si="7"/>
        <v>194</v>
      </c>
    </row>
    <row r="214" spans="9:10" x14ac:dyDescent="0.25">
      <c r="I214" s="9">
        <f t="shared" si="6"/>
        <v>20</v>
      </c>
      <c r="J214">
        <f t="shared" si="7"/>
        <v>195</v>
      </c>
    </row>
    <row r="215" spans="9:10" x14ac:dyDescent="0.25">
      <c r="I215" s="9">
        <f t="shared" si="6"/>
        <v>20</v>
      </c>
      <c r="J215">
        <f t="shared" si="7"/>
        <v>196</v>
      </c>
    </row>
    <row r="216" spans="9:10" x14ac:dyDescent="0.25">
      <c r="I216" s="9">
        <f t="shared" si="6"/>
        <v>20</v>
      </c>
      <c r="J216">
        <f t="shared" si="7"/>
        <v>197</v>
      </c>
    </row>
    <row r="217" spans="9:10" x14ac:dyDescent="0.25">
      <c r="I217" s="9">
        <f t="shared" si="6"/>
        <v>20</v>
      </c>
      <c r="J217">
        <f t="shared" si="7"/>
        <v>198</v>
      </c>
    </row>
    <row r="218" spans="9:10" x14ac:dyDescent="0.25">
      <c r="I218" s="9">
        <f t="shared" ref="I218:I267" si="8">IF(H218=H217,I217,IF(H218=0,ROUNDDOWN(20,0),I217-J217))</f>
        <v>20</v>
      </c>
      <c r="J218">
        <f t="shared" ref="J218:J267" si="9">IF(H218&lt;H217,1,IF(H218=H217,J217+1,0))</f>
        <v>199</v>
      </c>
    </row>
    <row r="219" spans="9:10" x14ac:dyDescent="0.25">
      <c r="I219" s="9">
        <f t="shared" si="8"/>
        <v>20</v>
      </c>
      <c r="J219">
        <f t="shared" si="9"/>
        <v>200</v>
      </c>
    </row>
    <row r="220" spans="9:10" x14ac:dyDescent="0.25">
      <c r="I220" s="9">
        <f t="shared" si="8"/>
        <v>20</v>
      </c>
      <c r="J220">
        <f t="shared" si="9"/>
        <v>201</v>
      </c>
    </row>
    <row r="221" spans="9:10" x14ac:dyDescent="0.25">
      <c r="I221" s="9">
        <f t="shared" si="8"/>
        <v>20</v>
      </c>
      <c r="J221">
        <f t="shared" si="9"/>
        <v>202</v>
      </c>
    </row>
    <row r="222" spans="9:10" x14ac:dyDescent="0.25">
      <c r="I222" s="9">
        <f t="shared" si="8"/>
        <v>20</v>
      </c>
      <c r="J222">
        <f t="shared" si="9"/>
        <v>203</v>
      </c>
    </row>
    <row r="223" spans="9:10" x14ac:dyDescent="0.25">
      <c r="I223" s="9">
        <f t="shared" si="8"/>
        <v>20</v>
      </c>
      <c r="J223">
        <f t="shared" si="9"/>
        <v>204</v>
      </c>
    </row>
    <row r="224" spans="9:10" x14ac:dyDescent="0.25">
      <c r="I224" s="9">
        <f t="shared" si="8"/>
        <v>20</v>
      </c>
      <c r="J224">
        <f t="shared" si="9"/>
        <v>205</v>
      </c>
    </row>
    <row r="225" spans="9:10" x14ac:dyDescent="0.25">
      <c r="I225" s="9">
        <f t="shared" si="8"/>
        <v>20</v>
      </c>
      <c r="J225">
        <f t="shared" si="9"/>
        <v>206</v>
      </c>
    </row>
    <row r="226" spans="9:10" x14ac:dyDescent="0.25">
      <c r="I226" s="9">
        <f t="shared" si="8"/>
        <v>20</v>
      </c>
      <c r="J226">
        <f t="shared" si="9"/>
        <v>207</v>
      </c>
    </row>
    <row r="227" spans="9:10" x14ac:dyDescent="0.25">
      <c r="I227" s="9">
        <f t="shared" si="8"/>
        <v>20</v>
      </c>
      <c r="J227">
        <f t="shared" si="9"/>
        <v>208</v>
      </c>
    </row>
    <row r="228" spans="9:10" x14ac:dyDescent="0.25">
      <c r="I228" s="9">
        <f t="shared" si="8"/>
        <v>20</v>
      </c>
      <c r="J228">
        <f t="shared" si="9"/>
        <v>209</v>
      </c>
    </row>
    <row r="229" spans="9:10" x14ac:dyDescent="0.25">
      <c r="I229" s="9">
        <f t="shared" si="8"/>
        <v>20</v>
      </c>
      <c r="J229">
        <f t="shared" si="9"/>
        <v>210</v>
      </c>
    </row>
    <row r="230" spans="9:10" x14ac:dyDescent="0.25">
      <c r="I230" s="9">
        <f t="shared" si="8"/>
        <v>20</v>
      </c>
      <c r="J230">
        <f t="shared" si="9"/>
        <v>211</v>
      </c>
    </row>
    <row r="231" spans="9:10" x14ac:dyDescent="0.25">
      <c r="I231" s="9">
        <f t="shared" si="8"/>
        <v>20</v>
      </c>
      <c r="J231">
        <f t="shared" si="9"/>
        <v>212</v>
      </c>
    </row>
    <row r="232" spans="9:10" x14ac:dyDescent="0.25">
      <c r="I232" s="9">
        <f t="shared" si="8"/>
        <v>20</v>
      </c>
      <c r="J232">
        <f t="shared" si="9"/>
        <v>213</v>
      </c>
    </row>
    <row r="233" spans="9:10" x14ac:dyDescent="0.25">
      <c r="I233" s="9">
        <f t="shared" si="8"/>
        <v>20</v>
      </c>
      <c r="J233">
        <f t="shared" si="9"/>
        <v>214</v>
      </c>
    </row>
    <row r="234" spans="9:10" x14ac:dyDescent="0.25">
      <c r="I234" s="9">
        <f t="shared" si="8"/>
        <v>20</v>
      </c>
      <c r="J234">
        <f t="shared" si="9"/>
        <v>215</v>
      </c>
    </row>
    <row r="235" spans="9:10" x14ac:dyDescent="0.25">
      <c r="I235" s="9">
        <f t="shared" si="8"/>
        <v>20</v>
      </c>
      <c r="J235">
        <f t="shared" si="9"/>
        <v>216</v>
      </c>
    </row>
    <row r="236" spans="9:10" x14ac:dyDescent="0.25">
      <c r="I236" s="9">
        <f t="shared" si="8"/>
        <v>20</v>
      </c>
      <c r="J236">
        <f t="shared" si="9"/>
        <v>217</v>
      </c>
    </row>
    <row r="237" spans="9:10" x14ac:dyDescent="0.25">
      <c r="I237" s="9">
        <f t="shared" si="8"/>
        <v>20</v>
      </c>
      <c r="J237">
        <f t="shared" si="9"/>
        <v>218</v>
      </c>
    </row>
    <row r="238" spans="9:10" x14ac:dyDescent="0.25">
      <c r="I238" s="9">
        <f t="shared" si="8"/>
        <v>20</v>
      </c>
      <c r="J238">
        <f t="shared" si="9"/>
        <v>219</v>
      </c>
    </row>
    <row r="239" spans="9:10" x14ac:dyDescent="0.25">
      <c r="I239" s="9">
        <f t="shared" si="8"/>
        <v>20</v>
      </c>
      <c r="J239">
        <f t="shared" si="9"/>
        <v>220</v>
      </c>
    </row>
    <row r="240" spans="9:10" x14ac:dyDescent="0.25">
      <c r="I240" s="9">
        <f t="shared" si="8"/>
        <v>20</v>
      </c>
      <c r="J240">
        <f t="shared" si="9"/>
        <v>221</v>
      </c>
    </row>
    <row r="241" spans="9:10" x14ac:dyDescent="0.25">
      <c r="I241" s="9">
        <f t="shared" si="8"/>
        <v>20</v>
      </c>
      <c r="J241">
        <f t="shared" si="9"/>
        <v>222</v>
      </c>
    </row>
    <row r="242" spans="9:10" x14ac:dyDescent="0.25">
      <c r="I242" s="9">
        <f t="shared" si="8"/>
        <v>20</v>
      </c>
      <c r="J242">
        <f t="shared" si="9"/>
        <v>223</v>
      </c>
    </row>
    <row r="243" spans="9:10" x14ac:dyDescent="0.25">
      <c r="I243" s="9">
        <f t="shared" si="8"/>
        <v>20</v>
      </c>
      <c r="J243">
        <f t="shared" si="9"/>
        <v>224</v>
      </c>
    </row>
    <row r="244" spans="9:10" x14ac:dyDescent="0.25">
      <c r="I244" s="9">
        <f t="shared" si="8"/>
        <v>20</v>
      </c>
      <c r="J244">
        <f t="shared" si="9"/>
        <v>225</v>
      </c>
    </row>
    <row r="245" spans="9:10" x14ac:dyDescent="0.25">
      <c r="I245" s="9">
        <f t="shared" si="8"/>
        <v>20</v>
      </c>
      <c r="J245">
        <f t="shared" si="9"/>
        <v>226</v>
      </c>
    </row>
    <row r="246" spans="9:10" x14ac:dyDescent="0.25">
      <c r="I246" s="9">
        <f t="shared" si="8"/>
        <v>20</v>
      </c>
      <c r="J246">
        <f t="shared" si="9"/>
        <v>227</v>
      </c>
    </row>
    <row r="247" spans="9:10" x14ac:dyDescent="0.25">
      <c r="I247" s="9">
        <f t="shared" si="8"/>
        <v>20</v>
      </c>
      <c r="J247">
        <f t="shared" si="9"/>
        <v>228</v>
      </c>
    </row>
    <row r="248" spans="9:10" x14ac:dyDescent="0.25">
      <c r="I248" s="9">
        <f t="shared" si="8"/>
        <v>20</v>
      </c>
      <c r="J248">
        <f t="shared" si="9"/>
        <v>229</v>
      </c>
    </row>
    <row r="249" spans="9:10" x14ac:dyDescent="0.25">
      <c r="I249" s="9">
        <f t="shared" si="8"/>
        <v>20</v>
      </c>
      <c r="J249">
        <f t="shared" si="9"/>
        <v>230</v>
      </c>
    </row>
    <row r="250" spans="9:10" x14ac:dyDescent="0.25">
      <c r="I250" s="9">
        <f t="shared" si="8"/>
        <v>20</v>
      </c>
      <c r="J250">
        <f t="shared" si="9"/>
        <v>231</v>
      </c>
    </row>
    <row r="251" spans="9:10" x14ac:dyDescent="0.25">
      <c r="I251" s="9">
        <f t="shared" si="8"/>
        <v>20</v>
      </c>
      <c r="J251">
        <f t="shared" si="9"/>
        <v>232</v>
      </c>
    </row>
    <row r="252" spans="9:10" x14ac:dyDescent="0.25">
      <c r="I252" s="9">
        <f t="shared" si="8"/>
        <v>20</v>
      </c>
      <c r="J252">
        <f t="shared" si="9"/>
        <v>233</v>
      </c>
    </row>
    <row r="253" spans="9:10" x14ac:dyDescent="0.25">
      <c r="I253" s="9">
        <f t="shared" si="8"/>
        <v>20</v>
      </c>
      <c r="J253">
        <f t="shared" si="9"/>
        <v>234</v>
      </c>
    </row>
    <row r="254" spans="9:10" x14ac:dyDescent="0.25">
      <c r="I254" s="9">
        <f t="shared" si="8"/>
        <v>20</v>
      </c>
      <c r="J254">
        <f t="shared" si="9"/>
        <v>235</v>
      </c>
    </row>
    <row r="255" spans="9:10" x14ac:dyDescent="0.25">
      <c r="I255" s="9">
        <f t="shared" si="8"/>
        <v>20</v>
      </c>
      <c r="J255">
        <f t="shared" si="9"/>
        <v>236</v>
      </c>
    </row>
    <row r="256" spans="9:10" x14ac:dyDescent="0.25">
      <c r="I256" s="9">
        <f t="shared" si="8"/>
        <v>20</v>
      </c>
      <c r="J256">
        <f t="shared" si="9"/>
        <v>237</v>
      </c>
    </row>
    <row r="257" spans="9:10" x14ac:dyDescent="0.25">
      <c r="I257" s="9">
        <f t="shared" si="8"/>
        <v>20</v>
      </c>
      <c r="J257">
        <f t="shared" si="9"/>
        <v>238</v>
      </c>
    </row>
    <row r="258" spans="9:10" x14ac:dyDescent="0.25">
      <c r="I258" s="9">
        <f t="shared" si="8"/>
        <v>20</v>
      </c>
      <c r="J258">
        <f t="shared" si="9"/>
        <v>239</v>
      </c>
    </row>
    <row r="259" spans="9:10" x14ac:dyDescent="0.25">
      <c r="I259" s="9">
        <f t="shared" si="8"/>
        <v>20</v>
      </c>
      <c r="J259">
        <f t="shared" si="9"/>
        <v>240</v>
      </c>
    </row>
    <row r="260" spans="9:10" x14ac:dyDescent="0.25">
      <c r="I260" s="9">
        <f t="shared" si="8"/>
        <v>20</v>
      </c>
      <c r="J260">
        <f t="shared" si="9"/>
        <v>241</v>
      </c>
    </row>
    <row r="261" spans="9:10" x14ac:dyDescent="0.25">
      <c r="I261" s="9">
        <f t="shared" si="8"/>
        <v>20</v>
      </c>
      <c r="J261">
        <f t="shared" si="9"/>
        <v>242</v>
      </c>
    </row>
    <row r="262" spans="9:10" x14ac:dyDescent="0.25">
      <c r="I262" s="9">
        <f t="shared" si="8"/>
        <v>20</v>
      </c>
      <c r="J262">
        <f t="shared" si="9"/>
        <v>243</v>
      </c>
    </row>
    <row r="263" spans="9:10" x14ac:dyDescent="0.25">
      <c r="I263" s="9">
        <f t="shared" si="8"/>
        <v>20</v>
      </c>
      <c r="J263">
        <f t="shared" si="9"/>
        <v>244</v>
      </c>
    </row>
    <row r="264" spans="9:10" x14ac:dyDescent="0.25">
      <c r="I264" s="9">
        <f t="shared" si="8"/>
        <v>20</v>
      </c>
      <c r="J264">
        <f t="shared" si="9"/>
        <v>245</v>
      </c>
    </row>
    <row r="265" spans="9:10" x14ac:dyDescent="0.25">
      <c r="I265" s="9">
        <f t="shared" si="8"/>
        <v>20</v>
      </c>
      <c r="J265">
        <f t="shared" si="9"/>
        <v>246</v>
      </c>
    </row>
    <row r="266" spans="9:10" x14ac:dyDescent="0.25">
      <c r="I266" s="9">
        <f t="shared" si="8"/>
        <v>20</v>
      </c>
      <c r="J266">
        <f t="shared" si="9"/>
        <v>247</v>
      </c>
    </row>
    <row r="267" spans="9:10" x14ac:dyDescent="0.25">
      <c r="I267" s="9">
        <f t="shared" si="8"/>
        <v>20</v>
      </c>
      <c r="J267">
        <f t="shared" si="9"/>
        <v>248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Lists</vt:lpstr>
      <vt:lpstr>Sign</vt:lpstr>
      <vt:lpstr>MASTERLIST</vt:lpstr>
      <vt:lpstr>DATA ENTRY</vt:lpstr>
      <vt:lpstr>Individuals</vt:lpstr>
      <vt:lpstr>President A</vt:lpstr>
      <vt:lpstr>President B</vt:lpstr>
      <vt:lpstr>Ladies</vt:lpstr>
      <vt:lpstr>Masters</vt:lpstr>
      <vt:lpstr>Grand Masters</vt:lpstr>
      <vt:lpstr>Development</vt:lpstr>
      <vt:lpstr>Veterans&amp;Inland</vt:lpstr>
      <vt:lpstr>Inedible</vt:lpstr>
      <vt:lpstr>Edibles</vt:lpstr>
      <vt:lpstr>SpeciesSTATS</vt:lpstr>
      <vt:lpstr>Price Giving</vt:lpstr>
      <vt:lpstr>Daily Stats</vt:lpstr>
      <vt:lpstr>Price Giving Totals</vt:lpstr>
      <vt:lpstr>Clubs</vt:lpstr>
      <vt:lpstr>Edibles</vt:lpstr>
      <vt:lpstr>Inedibles</vt:lpstr>
      <vt:lpstr>kgList</vt:lpstr>
      <vt:lpstr>Master</vt:lpstr>
      <vt:lpstr>MASTERLIST!Print_Area</vt:lpstr>
      <vt:lpstr>'Price Giving Totals'!Print_Area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2024-09-25T18:55:25Z</cp:lastPrinted>
  <dcterms:created xsi:type="dcterms:W3CDTF">2013-11-24T16:08:08Z</dcterms:created>
  <dcterms:modified xsi:type="dcterms:W3CDTF">2025-10-23T14:14:02Z</dcterms:modified>
</cp:coreProperties>
</file>